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BOB\Management Plan\"/>
    </mc:Choice>
  </mc:AlternateContent>
  <bookViews>
    <workbookView xWindow="0" yWindow="0" windowWidth="18915" windowHeight="5505" tabRatio="552" firstSheet="1" activeTab="2"/>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I11" i="11" l="1"/>
  <c r="J11" i="11"/>
  <c r="AT12" i="26" l="1"/>
  <c r="AT13" i="26"/>
  <c r="AT14" i="26"/>
  <c r="AT15" i="26"/>
  <c r="AT16" i="26"/>
  <c r="AT17" i="26"/>
  <c r="AT18" i="26"/>
  <c r="AT19" i="26"/>
  <c r="AT20" i="26"/>
  <c r="AT21" i="26"/>
  <c r="AT22" i="26"/>
  <c r="AT23" i="26"/>
  <c r="AT24" i="26"/>
  <c r="AT25" i="26"/>
  <c r="AT26" i="26"/>
  <c r="AV26" i="26" s="1"/>
  <c r="AU26" i="26"/>
  <c r="AT27" i="26"/>
  <c r="AT28" i="26"/>
  <c r="AT29" i="26"/>
  <c r="AT30" i="26"/>
  <c r="AT31" i="26"/>
  <c r="AT32" i="26"/>
  <c r="AT33" i="26"/>
  <c r="AT34" i="26"/>
  <c r="AT35" i="26"/>
  <c r="AT36" i="26"/>
  <c r="AT37" i="26"/>
  <c r="AT38" i="26"/>
  <c r="AT39" i="26"/>
  <c r="AT40" i="26"/>
  <c r="AT41" i="26"/>
  <c r="AT42" i="26"/>
  <c r="AT43" i="26"/>
  <c r="AT44" i="26"/>
  <c r="AT45" i="26"/>
  <c r="AT46" i="26"/>
  <c r="AT47" i="26"/>
  <c r="AT48" i="26"/>
  <c r="AT49" i="26"/>
  <c r="AT50" i="26"/>
  <c r="AT51" i="26"/>
  <c r="AT52" i="26"/>
  <c r="AT53" i="26"/>
  <c r="AT54" i="26"/>
  <c r="AT55" i="26"/>
  <c r="AT56" i="26"/>
  <c r="AT57" i="26"/>
  <c r="AT58" i="26"/>
  <c r="AT59" i="26"/>
  <c r="AT60" i="26"/>
  <c r="AT61" i="26"/>
  <c r="AT62" i="26"/>
  <c r="AT63" i="26"/>
  <c r="AT64" i="26"/>
  <c r="AT65" i="26"/>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104" i="26"/>
  <c r="AT105" i="26"/>
  <c r="AT106" i="26"/>
  <c r="AT107" i="26"/>
  <c r="AT108" i="26"/>
  <c r="AT109" i="26"/>
  <c r="AT110" i="26"/>
  <c r="AT111" i="26"/>
  <c r="AT112" i="26"/>
  <c r="AT113" i="26"/>
  <c r="AT114" i="26"/>
  <c r="AT115" i="26"/>
  <c r="AT116" i="26"/>
  <c r="AV116" i="26" s="1"/>
  <c r="AT117" i="26"/>
  <c r="AT118" i="26"/>
  <c r="AT119" i="26"/>
  <c r="AT120" i="26"/>
  <c r="AT121" i="26"/>
  <c r="AT122" i="26"/>
  <c r="AT123" i="26"/>
  <c r="AT124" i="26"/>
  <c r="AT125" i="26"/>
  <c r="AT126" i="26"/>
  <c r="AT127" i="26"/>
  <c r="AT128" i="26"/>
  <c r="AT129" i="26"/>
  <c r="AT130" i="26"/>
  <c r="AT131" i="26"/>
  <c r="AT132" i="26"/>
  <c r="AT133" i="26"/>
  <c r="AT134" i="26"/>
  <c r="AT135" i="26"/>
  <c r="AT136" i="26"/>
  <c r="AT137" i="26"/>
  <c r="AT138" i="26"/>
  <c r="AT139" i="26"/>
  <c r="AT140" i="26"/>
  <c r="AT141" i="26"/>
  <c r="AT142" i="26"/>
  <c r="AT143" i="26"/>
  <c r="AT144" i="26"/>
  <c r="AT145" i="26"/>
  <c r="AT146" i="26"/>
  <c r="AT147" i="26"/>
  <c r="AT148" i="26"/>
  <c r="AT149" i="26"/>
  <c r="AV149" i="26" s="1"/>
  <c r="AT150" i="26"/>
  <c r="AT151" i="26"/>
  <c r="AT152" i="26"/>
  <c r="AT153" i="26"/>
  <c r="AT154" i="26"/>
  <c r="AT155" i="26"/>
  <c r="AT156" i="26"/>
  <c r="AT157" i="26"/>
  <c r="AT158" i="26"/>
  <c r="AT159" i="26"/>
  <c r="AU159" i="26" s="1"/>
  <c r="AT160" i="26"/>
  <c r="AT161" i="26"/>
  <c r="AT162" i="26"/>
  <c r="AT163" i="26"/>
  <c r="AT164" i="26"/>
  <c r="AT165" i="26"/>
  <c r="AT166" i="26"/>
  <c r="AT167" i="26"/>
  <c r="AT168" i="26"/>
  <c r="AT169" i="26"/>
  <c r="AT170" i="26"/>
  <c r="AT171" i="26"/>
  <c r="AT172" i="26"/>
  <c r="AT173" i="26"/>
  <c r="AT174" i="26"/>
  <c r="AT175" i="26"/>
  <c r="AU175" i="26" s="1"/>
  <c r="AT176" i="26"/>
  <c r="AT177" i="26"/>
  <c r="AV177" i="26" s="1"/>
  <c r="AT178" i="26"/>
  <c r="AT179" i="26"/>
  <c r="AT180" i="26"/>
  <c r="AT181" i="26"/>
  <c r="AT182" i="26"/>
  <c r="AT183" i="26"/>
  <c r="AT184" i="26"/>
  <c r="AU184" i="26" s="1"/>
  <c r="AT185" i="26"/>
  <c r="AT186" i="26"/>
  <c r="AT187" i="26"/>
  <c r="AT188" i="26"/>
  <c r="AT189" i="26"/>
  <c r="AV189" i="26" s="1"/>
  <c r="AT190" i="26"/>
  <c r="AT191" i="26"/>
  <c r="AT192" i="26"/>
  <c r="AT193" i="26"/>
  <c r="AT194" i="26"/>
  <c r="AT195" i="26"/>
  <c r="AT196" i="26"/>
  <c r="AT197" i="26"/>
  <c r="AT198" i="26"/>
  <c r="AT199" i="26"/>
  <c r="AT200" i="26"/>
  <c r="AT201" i="26"/>
  <c r="AT202" i="26"/>
  <c r="AT203" i="26"/>
  <c r="AT204" i="26"/>
  <c r="AT205" i="26"/>
  <c r="AT206" i="26"/>
  <c r="AT207" i="26"/>
  <c r="AT208" i="26"/>
  <c r="AT209" i="26"/>
  <c r="AT210" i="26"/>
  <c r="AT211" i="26"/>
  <c r="AT212" i="26"/>
  <c r="AT213" i="26"/>
  <c r="AT214" i="26"/>
  <c r="AT215" i="26"/>
  <c r="AT216" i="26"/>
  <c r="AT217" i="26"/>
  <c r="AT218" i="26"/>
  <c r="AT219" i="26"/>
  <c r="AT220" i="26"/>
  <c r="AT221" i="26"/>
  <c r="AT222" i="26"/>
  <c r="AT223" i="26"/>
  <c r="AT224" i="26"/>
  <c r="AT225" i="26"/>
  <c r="AT226" i="26"/>
  <c r="AT227" i="26"/>
  <c r="AU227" i="26" s="1"/>
  <c r="AT228" i="26"/>
  <c r="AT229" i="26"/>
  <c r="AV229" i="26" s="1"/>
  <c r="AT230" i="26"/>
  <c r="AT231" i="26"/>
  <c r="AT232" i="26"/>
  <c r="AT233" i="26"/>
  <c r="AT234" i="26"/>
  <c r="AT235" i="26"/>
  <c r="AT236" i="26"/>
  <c r="AT237" i="26"/>
  <c r="AT238" i="26"/>
  <c r="AT239" i="26"/>
  <c r="AT240" i="26"/>
  <c r="AU240" i="26" s="1"/>
  <c r="AV240" i="26"/>
  <c r="AT241" i="26"/>
  <c r="AV241" i="26" s="1"/>
  <c r="AT242" i="26"/>
  <c r="AU242" i="26" s="1"/>
  <c r="AV242" i="26"/>
  <c r="AT243" i="26"/>
  <c r="AU243" i="26" s="1"/>
  <c r="AV243" i="26"/>
  <c r="AT244" i="26"/>
  <c r="AT245" i="26"/>
  <c r="AV245" i="26" s="1"/>
  <c r="AT246" i="26"/>
  <c r="AT247" i="26"/>
  <c r="AT248" i="26"/>
  <c r="AU248" i="26" s="1"/>
  <c r="AV248" i="26"/>
  <c r="AT249" i="26"/>
  <c r="AV249" i="26" s="1"/>
  <c r="AT250" i="26"/>
  <c r="AU250" i="26" s="1"/>
  <c r="AV250" i="26"/>
  <c r="AT251" i="26"/>
  <c r="AU251" i="26" s="1"/>
  <c r="AV251" i="26"/>
  <c r="AT252" i="26"/>
  <c r="AT253" i="26"/>
  <c r="AV253" i="26" s="1"/>
  <c r="AT254" i="26"/>
  <c r="AT255" i="26"/>
  <c r="AT256" i="26"/>
  <c r="AU256" i="26" s="1"/>
  <c r="AT257" i="26"/>
  <c r="AV257" i="26" s="1"/>
  <c r="AT258" i="26"/>
  <c r="AU258" i="26" s="1"/>
  <c r="AT259" i="26"/>
  <c r="AU259" i="26" s="1"/>
  <c r="AV259" i="26"/>
  <c r="AT260" i="26"/>
  <c r="AT261" i="26"/>
  <c r="AV261" i="26" s="1"/>
  <c r="AT262" i="26"/>
  <c r="AT263" i="26"/>
  <c r="AT264" i="26"/>
  <c r="AU264" i="26" s="1"/>
  <c r="AT265" i="26"/>
  <c r="AV265" i="26" s="1"/>
  <c r="AT266" i="26"/>
  <c r="AU266" i="26" s="1"/>
  <c r="AV266" i="26"/>
  <c r="AT267" i="26"/>
  <c r="AU267" i="26" s="1"/>
  <c r="AV267" i="26"/>
  <c r="AT268" i="26"/>
  <c r="AT269" i="26"/>
  <c r="AT270" i="26"/>
  <c r="AU270" i="26" s="1"/>
  <c r="AV270" i="26"/>
  <c r="AT271" i="26"/>
  <c r="AT272" i="26"/>
  <c r="AT273" i="26"/>
  <c r="AT274" i="26"/>
  <c r="AT275" i="26"/>
  <c r="AU275" i="26"/>
  <c r="AV275" i="26"/>
  <c r="AT276" i="26"/>
  <c r="AT277" i="26"/>
  <c r="AT278" i="26"/>
  <c r="AU278" i="26" s="1"/>
  <c r="AT279" i="26"/>
  <c r="AU279" i="26" s="1"/>
  <c r="AV279" i="26"/>
  <c r="AT280" i="26"/>
  <c r="AT281" i="26"/>
  <c r="AT282" i="26"/>
  <c r="AU282" i="26" s="1"/>
  <c r="AV282" i="26"/>
  <c r="AT283" i="26"/>
  <c r="AT284" i="26"/>
  <c r="AT285" i="26"/>
  <c r="AT286" i="26"/>
  <c r="AU286" i="26" s="1"/>
  <c r="AT287" i="26"/>
  <c r="AV287" i="26" s="1"/>
  <c r="AT288" i="26"/>
  <c r="AT289" i="26"/>
  <c r="AT290" i="26"/>
  <c r="AT291" i="26"/>
  <c r="AU291" i="26" s="1"/>
  <c r="AV291" i="26"/>
  <c r="AT292" i="26"/>
  <c r="AT293" i="26"/>
  <c r="AT294" i="26"/>
  <c r="AU294" i="26" s="1"/>
  <c r="AT295" i="26"/>
  <c r="AV295" i="26" s="1"/>
  <c r="AU295" i="26"/>
  <c r="AT296" i="26"/>
  <c r="AT297" i="26"/>
  <c r="AT298" i="26"/>
  <c r="AT299" i="26"/>
  <c r="AU299" i="26"/>
  <c r="AV299" i="26"/>
  <c r="AT300" i="26"/>
  <c r="AT301" i="26"/>
  <c r="AT302" i="26"/>
  <c r="AU302" i="26" s="1"/>
  <c r="AT303" i="26"/>
  <c r="AU303" i="26"/>
  <c r="AV303" i="26"/>
  <c r="AT304" i="26"/>
  <c r="AT305" i="26"/>
  <c r="AU305" i="26" s="1"/>
  <c r="AT306" i="26"/>
  <c r="AV306" i="26" s="1"/>
  <c r="AU306" i="26"/>
  <c r="AT307" i="26"/>
  <c r="AU307" i="26" s="1"/>
  <c r="AT308" i="26"/>
  <c r="AU308" i="26"/>
  <c r="AV308" i="26"/>
  <c r="AT309" i="26"/>
  <c r="AT310" i="26"/>
  <c r="AV310" i="26" s="1"/>
  <c r="AU310" i="26"/>
  <c r="AT311" i="26"/>
  <c r="AT312" i="26"/>
  <c r="AT313" i="26"/>
  <c r="AU313" i="26" s="1"/>
  <c r="AV313" i="26"/>
  <c r="AT314" i="26"/>
  <c r="AV314" i="26" s="1"/>
  <c r="AU314" i="26"/>
  <c r="AT315" i="26"/>
  <c r="AU315" i="26" s="1"/>
  <c r="AV315" i="26"/>
  <c r="AT316" i="26"/>
  <c r="AU316" i="26"/>
  <c r="AV316" i="26"/>
  <c r="AT317" i="26"/>
  <c r="AT318" i="26"/>
  <c r="AV318" i="26" s="1"/>
  <c r="AU318" i="26"/>
  <c r="AT319" i="26"/>
  <c r="AT320" i="26"/>
  <c r="AU320" i="26"/>
  <c r="AV320" i="26"/>
  <c r="AT321" i="26"/>
  <c r="AU321" i="26" s="1"/>
  <c r="AT322" i="26"/>
  <c r="AV322" i="26" s="1"/>
  <c r="AU322" i="26"/>
  <c r="AT323" i="26"/>
  <c r="AU323" i="26" s="1"/>
  <c r="AT324" i="26"/>
  <c r="AU324" i="26"/>
  <c r="AV324" i="26"/>
  <c r="AT325" i="26"/>
  <c r="AT326" i="26"/>
  <c r="AV326" i="26" s="1"/>
  <c r="AU326" i="26"/>
  <c r="AT327" i="26"/>
  <c r="AT328" i="26"/>
  <c r="AT329" i="26"/>
  <c r="AU329" i="26" s="1"/>
  <c r="AV329" i="26"/>
  <c r="AT330" i="26"/>
  <c r="AV330" i="26" s="1"/>
  <c r="AU330" i="26"/>
  <c r="AT331" i="26"/>
  <c r="AU331" i="26" s="1"/>
  <c r="AV331" i="26"/>
  <c r="AT332" i="26"/>
  <c r="AU332" i="26"/>
  <c r="AV332" i="26"/>
  <c r="AT333" i="26"/>
  <c r="AT334" i="26"/>
  <c r="AV334" i="26" s="1"/>
  <c r="AU334" i="26"/>
  <c r="AT335" i="26"/>
  <c r="AT336" i="26"/>
  <c r="AU336" i="26"/>
  <c r="AV336" i="26"/>
  <c r="AT337" i="26"/>
  <c r="AU337" i="26" s="1"/>
  <c r="AT338" i="26"/>
  <c r="AV338" i="26" s="1"/>
  <c r="AU338" i="26"/>
  <c r="AT339" i="26"/>
  <c r="AU339" i="26" s="1"/>
  <c r="AT340" i="26"/>
  <c r="AU340" i="26"/>
  <c r="AV340" i="26"/>
  <c r="AT341" i="26"/>
  <c r="AT342" i="26"/>
  <c r="AV342" i="26" s="1"/>
  <c r="AU342" i="26"/>
  <c r="AT343" i="26"/>
  <c r="AT344" i="26"/>
  <c r="AT345" i="26"/>
  <c r="AU345" i="26" s="1"/>
  <c r="AV345" i="26"/>
  <c r="AT346" i="26"/>
  <c r="AV346" i="26" s="1"/>
  <c r="AU346" i="26"/>
  <c r="AT347" i="26"/>
  <c r="AU347" i="26" s="1"/>
  <c r="AV347" i="26"/>
  <c r="AT348" i="26"/>
  <c r="AU348" i="26"/>
  <c r="AV348" i="26"/>
  <c r="AT349" i="26"/>
  <c r="AT350" i="26"/>
  <c r="AV350" i="26" s="1"/>
  <c r="AU350" i="26"/>
  <c r="AT351" i="26"/>
  <c r="AT352" i="26"/>
  <c r="AU352" i="26"/>
  <c r="AV352" i="26"/>
  <c r="AT353" i="26"/>
  <c r="AU353" i="26" s="1"/>
  <c r="AT354" i="26"/>
  <c r="AV354" i="26" s="1"/>
  <c r="AU354" i="26"/>
  <c r="AT355" i="26"/>
  <c r="AU355" i="26" s="1"/>
  <c r="AT356" i="26"/>
  <c r="AU356" i="26"/>
  <c r="AV356" i="26"/>
  <c r="AT357" i="26"/>
  <c r="AT358" i="26"/>
  <c r="AV358" i="26" s="1"/>
  <c r="AU358" i="26"/>
  <c r="AT359" i="26"/>
  <c r="AT360" i="26"/>
  <c r="AT361" i="26"/>
  <c r="AU361" i="26" s="1"/>
  <c r="AV361" i="26"/>
  <c r="AT362" i="26"/>
  <c r="AV362" i="26" s="1"/>
  <c r="AU362" i="26"/>
  <c r="AT363" i="26"/>
  <c r="AU363" i="26" s="1"/>
  <c r="AV363" i="26"/>
  <c r="AT364" i="26"/>
  <c r="AU364" i="26"/>
  <c r="AV364" i="26"/>
  <c r="AT365" i="26"/>
  <c r="AT366" i="26"/>
  <c r="AV366" i="26" s="1"/>
  <c r="AU366" i="26"/>
  <c r="AT367" i="26"/>
  <c r="AT368" i="26"/>
  <c r="AU368" i="26"/>
  <c r="AV368" i="26"/>
  <c r="AT369" i="26"/>
  <c r="AU369" i="26" s="1"/>
  <c r="AT370" i="26"/>
  <c r="AV370" i="26" s="1"/>
  <c r="AU370" i="26"/>
  <c r="AT371" i="26"/>
  <c r="AU371" i="26" s="1"/>
  <c r="AT372" i="26"/>
  <c r="AU372" i="26"/>
  <c r="AV372" i="26"/>
  <c r="AT373" i="26"/>
  <c r="AT374" i="26"/>
  <c r="AV374" i="26" s="1"/>
  <c r="AU374" i="26"/>
  <c r="AT375" i="26"/>
  <c r="AT376" i="26"/>
  <c r="AT377" i="26"/>
  <c r="AU377" i="26" s="1"/>
  <c r="AV377" i="26"/>
  <c r="AT378" i="26"/>
  <c r="AV378" i="26" s="1"/>
  <c r="AU378" i="26"/>
  <c r="AT379" i="26"/>
  <c r="AU379" i="26" s="1"/>
  <c r="AV379" i="26"/>
  <c r="AT380" i="26"/>
  <c r="AU380" i="26"/>
  <c r="AV380" i="26"/>
  <c r="AT381" i="26"/>
  <c r="AT382" i="26"/>
  <c r="AV382" i="26" s="1"/>
  <c r="AU382" i="26"/>
  <c r="AT383" i="26"/>
  <c r="AT384" i="26"/>
  <c r="AU384" i="26"/>
  <c r="AV384" i="26"/>
  <c r="AT385" i="26"/>
  <c r="AU385" i="26" s="1"/>
  <c r="AT386" i="26"/>
  <c r="AV386" i="26" s="1"/>
  <c r="AU386" i="26"/>
  <c r="AT387" i="26"/>
  <c r="AU387" i="26" s="1"/>
  <c r="AT388" i="26"/>
  <c r="AU388" i="26"/>
  <c r="AV388" i="26"/>
  <c r="AT389" i="26"/>
  <c r="AT390" i="26"/>
  <c r="AV390" i="26" s="1"/>
  <c r="AU390" i="26"/>
  <c r="AT391" i="26"/>
  <c r="AT392" i="26"/>
  <c r="AT393" i="26"/>
  <c r="AU393" i="26" s="1"/>
  <c r="AV393" i="26"/>
  <c r="AT394" i="26"/>
  <c r="AV394" i="26" s="1"/>
  <c r="AU394" i="26"/>
  <c r="AT395" i="26"/>
  <c r="AU395" i="26" s="1"/>
  <c r="AV395" i="26"/>
  <c r="AT396" i="26"/>
  <c r="AU396" i="26"/>
  <c r="AV396" i="26"/>
  <c r="AT397" i="26"/>
  <c r="AT398" i="26"/>
  <c r="AV398" i="26" s="1"/>
  <c r="AU398" i="26"/>
  <c r="AT399" i="26"/>
  <c r="AT400" i="26"/>
  <c r="AU400" i="26"/>
  <c r="AV400" i="26"/>
  <c r="AT401" i="26"/>
  <c r="AU401" i="26" s="1"/>
  <c r="AT402" i="26"/>
  <c r="AV402" i="26" s="1"/>
  <c r="AU402" i="26"/>
  <c r="AT403" i="26"/>
  <c r="AU403" i="26" s="1"/>
  <c r="AT404" i="26"/>
  <c r="AU404" i="26"/>
  <c r="AV404" i="26"/>
  <c r="AT405" i="26"/>
  <c r="AT406" i="26"/>
  <c r="AV406" i="26" s="1"/>
  <c r="AU406" i="26"/>
  <c r="AT407" i="26"/>
  <c r="AT408" i="26"/>
  <c r="AT409" i="26"/>
  <c r="AU409" i="26" s="1"/>
  <c r="AV409" i="26"/>
  <c r="AT410" i="26"/>
  <c r="AV410" i="26" s="1"/>
  <c r="AU410" i="26"/>
  <c r="AT411" i="26"/>
  <c r="AU411" i="26" s="1"/>
  <c r="AV411" i="26"/>
  <c r="AT412" i="26"/>
  <c r="AU412" i="26"/>
  <c r="AV412" i="26"/>
  <c r="AT413" i="26"/>
  <c r="AT414" i="26"/>
  <c r="AV414" i="26" s="1"/>
  <c r="AU414" i="26"/>
  <c r="AT415" i="26"/>
  <c r="AT416" i="26"/>
  <c r="AU416" i="26"/>
  <c r="AV416" i="26"/>
  <c r="AT417" i="26"/>
  <c r="AU417" i="26" s="1"/>
  <c r="AT418" i="26"/>
  <c r="AV418" i="26" s="1"/>
  <c r="AU418" i="26"/>
  <c r="AT419" i="26"/>
  <c r="AU419" i="26" s="1"/>
  <c r="AT420" i="26"/>
  <c r="AU420" i="26"/>
  <c r="AV420" i="26"/>
  <c r="AT421" i="26"/>
  <c r="AT422" i="26"/>
  <c r="AV422" i="26" s="1"/>
  <c r="AU422" i="26"/>
  <c r="AT423" i="26"/>
  <c r="AT424" i="26"/>
  <c r="AT425" i="26"/>
  <c r="AU425" i="26" s="1"/>
  <c r="AV425" i="26"/>
  <c r="AT426" i="26"/>
  <c r="AV426" i="26" s="1"/>
  <c r="AU426" i="26"/>
  <c r="AT427" i="26"/>
  <c r="AU427" i="26" s="1"/>
  <c r="AV427" i="26"/>
  <c r="AT428" i="26"/>
  <c r="AU428" i="26"/>
  <c r="AV428" i="26"/>
  <c r="AT429" i="26"/>
  <c r="AT430" i="26"/>
  <c r="AV430" i="26" s="1"/>
  <c r="AU430" i="26"/>
  <c r="AT431" i="26"/>
  <c r="AT432" i="26"/>
  <c r="AU432" i="26"/>
  <c r="AV432" i="26"/>
  <c r="AT433" i="26"/>
  <c r="AU433" i="26" s="1"/>
  <c r="AT434" i="26"/>
  <c r="AV434" i="26" s="1"/>
  <c r="AU434" i="26"/>
  <c r="AT435" i="26"/>
  <c r="AU435" i="26" s="1"/>
  <c r="AT436" i="26"/>
  <c r="AU436" i="26"/>
  <c r="AV436" i="26"/>
  <c r="AT437" i="26"/>
  <c r="AT438" i="26"/>
  <c r="AV438" i="26" s="1"/>
  <c r="AU438" i="26"/>
  <c r="AT439" i="26"/>
  <c r="AT440" i="26"/>
  <c r="AT441" i="26"/>
  <c r="AU441" i="26" s="1"/>
  <c r="AV441" i="26"/>
  <c r="AT442" i="26"/>
  <c r="AV442" i="26" s="1"/>
  <c r="AU442" i="26"/>
  <c r="AT443" i="26"/>
  <c r="AU443" i="26" s="1"/>
  <c r="AV443" i="26"/>
  <c r="AT444" i="26"/>
  <c r="AU444" i="26"/>
  <c r="AV444" i="26"/>
  <c r="AT445" i="26"/>
  <c r="AT446" i="26"/>
  <c r="AV446" i="26" s="1"/>
  <c r="AU446" i="26"/>
  <c r="AT447" i="26"/>
  <c r="AT448" i="26"/>
  <c r="AU448" i="26"/>
  <c r="AV448" i="26"/>
  <c r="AT449" i="26"/>
  <c r="AU449" i="26" s="1"/>
  <c r="AT450" i="26"/>
  <c r="AV450" i="26" s="1"/>
  <c r="AU450" i="26"/>
  <c r="AT451" i="26"/>
  <c r="AU451" i="26" s="1"/>
  <c r="AT452" i="26"/>
  <c r="AU452" i="26"/>
  <c r="AV452" i="26"/>
  <c r="AT453" i="26"/>
  <c r="AT454" i="26"/>
  <c r="AV454" i="26" s="1"/>
  <c r="AU454" i="26"/>
  <c r="AT455" i="26"/>
  <c r="AT456" i="26"/>
  <c r="AT457" i="26"/>
  <c r="AU457" i="26" s="1"/>
  <c r="AV457" i="26"/>
  <c r="AT458" i="26"/>
  <c r="AV458" i="26" s="1"/>
  <c r="AU458" i="26"/>
  <c r="AT459" i="26"/>
  <c r="AU459" i="26" s="1"/>
  <c r="AV459" i="26"/>
  <c r="AT460" i="26"/>
  <c r="AU460" i="26"/>
  <c r="AV460" i="26"/>
  <c r="AT461" i="26"/>
  <c r="AT462" i="26"/>
  <c r="AV462" i="26" s="1"/>
  <c r="AU462" i="26"/>
  <c r="AT463" i="26"/>
  <c r="AT464" i="26"/>
  <c r="AU464" i="26"/>
  <c r="AV464" i="26"/>
  <c r="AT465" i="26"/>
  <c r="AU465" i="26" s="1"/>
  <c r="AT466" i="26"/>
  <c r="AV466" i="26" s="1"/>
  <c r="AU466" i="26"/>
  <c r="AT467" i="26"/>
  <c r="AU467" i="26" s="1"/>
  <c r="AT468" i="26"/>
  <c r="AU468" i="26"/>
  <c r="AV468" i="26"/>
  <c r="AT469" i="26"/>
  <c r="AT470" i="26"/>
  <c r="AV470" i="26" s="1"/>
  <c r="AU470" i="26"/>
  <c r="AT471" i="26"/>
  <c r="AT472" i="26"/>
  <c r="AT473" i="26"/>
  <c r="AU473" i="26" s="1"/>
  <c r="AV473" i="26"/>
  <c r="AT474" i="26"/>
  <c r="AV474" i="26" s="1"/>
  <c r="AU474" i="26"/>
  <c r="AT475" i="26"/>
  <c r="AU475" i="26" s="1"/>
  <c r="AV475" i="26"/>
  <c r="AT476" i="26"/>
  <c r="AU476" i="26"/>
  <c r="AV476" i="26"/>
  <c r="AT477" i="26"/>
  <c r="AT478" i="26"/>
  <c r="AV478" i="26" s="1"/>
  <c r="AU478" i="26"/>
  <c r="AT479" i="26"/>
  <c r="AT480" i="26"/>
  <c r="AU480" i="26"/>
  <c r="AV480" i="26"/>
  <c r="AT481" i="26"/>
  <c r="AU481" i="26" s="1"/>
  <c r="AT482" i="26"/>
  <c r="AV482" i="26" s="1"/>
  <c r="AU482" i="26"/>
  <c r="AT483" i="26"/>
  <c r="AU483" i="26" s="1"/>
  <c r="AT484" i="26"/>
  <c r="AU484" i="26"/>
  <c r="AV484" i="26"/>
  <c r="AT485" i="26"/>
  <c r="AT486" i="26"/>
  <c r="AV486" i="26" s="1"/>
  <c r="AU486" i="26"/>
  <c r="AT487" i="26"/>
  <c r="AT488" i="26"/>
  <c r="AT489" i="26"/>
  <c r="AU489" i="26" s="1"/>
  <c r="AV489" i="26"/>
  <c r="AT490" i="26"/>
  <c r="AV490" i="26" s="1"/>
  <c r="AU490" i="26"/>
  <c r="AT491" i="26"/>
  <c r="AU491" i="26" s="1"/>
  <c r="AV491" i="26"/>
  <c r="AT492" i="26"/>
  <c r="AU492" i="26"/>
  <c r="AV492" i="26"/>
  <c r="AT493" i="26"/>
  <c r="AT494" i="26"/>
  <c r="AV494" i="26" s="1"/>
  <c r="AU494" i="26"/>
  <c r="AT495" i="26"/>
  <c r="AT496" i="26"/>
  <c r="AU496" i="26"/>
  <c r="AV496" i="26"/>
  <c r="AT497" i="26"/>
  <c r="AU497" i="26" s="1"/>
  <c r="AT498" i="26"/>
  <c r="AV498" i="26" s="1"/>
  <c r="AU498" i="26"/>
  <c r="AT499" i="26"/>
  <c r="AU499" i="26" s="1"/>
  <c r="AT500" i="26"/>
  <c r="AU500" i="26"/>
  <c r="AV500" i="26"/>
  <c r="AT501" i="26"/>
  <c r="AT502" i="26"/>
  <c r="AV502" i="26" s="1"/>
  <c r="AU502" i="26"/>
  <c r="AT503" i="26"/>
  <c r="AT504" i="26"/>
  <c r="AT505" i="26"/>
  <c r="AU505" i="26" s="1"/>
  <c r="AV505" i="26"/>
  <c r="AT506" i="26"/>
  <c r="AV506" i="26" s="1"/>
  <c r="AU506" i="26"/>
  <c r="AT507" i="26"/>
  <c r="AU507" i="26" s="1"/>
  <c r="AV507" i="26"/>
  <c r="AT508" i="26"/>
  <c r="AU508" i="26"/>
  <c r="AV508" i="26"/>
  <c r="AT509" i="26"/>
  <c r="AT510" i="26"/>
  <c r="AV510" i="26" s="1"/>
  <c r="AU510" i="26"/>
  <c r="AT511" i="26"/>
  <c r="AT512" i="26"/>
  <c r="AU512" i="26"/>
  <c r="AV512" i="26"/>
  <c r="AT513" i="26"/>
  <c r="AU513" i="26" s="1"/>
  <c r="AT514" i="26"/>
  <c r="AV514" i="26" s="1"/>
  <c r="AU514" i="26"/>
  <c r="AT515" i="26"/>
  <c r="AU515" i="26" s="1"/>
  <c r="AT516" i="26"/>
  <c r="AU516" i="26"/>
  <c r="AV516" i="26"/>
  <c r="AT517" i="26"/>
  <c r="AT518" i="26"/>
  <c r="AV518" i="26" s="1"/>
  <c r="AU518" i="26"/>
  <c r="AT519" i="26"/>
  <c r="AT520" i="26"/>
  <c r="AT521" i="26"/>
  <c r="AU521" i="26" s="1"/>
  <c r="AV521" i="26"/>
  <c r="AT522" i="26"/>
  <c r="AV522" i="26" s="1"/>
  <c r="AU522" i="26"/>
  <c r="AT523" i="26"/>
  <c r="AU523" i="26" s="1"/>
  <c r="AV523" i="26"/>
  <c r="AT524" i="26"/>
  <c r="AU524" i="26"/>
  <c r="AV524" i="26"/>
  <c r="AT525" i="26"/>
  <c r="AT526" i="26"/>
  <c r="AV526" i="26" s="1"/>
  <c r="AU526" i="26"/>
  <c r="AT527" i="26"/>
  <c r="AT528" i="26"/>
  <c r="AU528" i="26"/>
  <c r="AV528" i="26"/>
  <c r="AT529" i="26"/>
  <c r="AU529" i="26" s="1"/>
  <c r="AT530" i="26"/>
  <c r="AV530" i="26" s="1"/>
  <c r="AU530" i="26"/>
  <c r="AT531" i="26"/>
  <c r="AU531" i="26" s="1"/>
  <c r="AT532" i="26"/>
  <c r="AU532" i="26"/>
  <c r="AV532" i="26"/>
  <c r="AT533" i="26"/>
  <c r="AT534" i="26"/>
  <c r="AV534" i="26" s="1"/>
  <c r="AU534" i="26"/>
  <c r="AT535" i="26"/>
  <c r="AT536" i="26"/>
  <c r="AT537" i="26"/>
  <c r="AU537" i="26" s="1"/>
  <c r="AV537" i="26"/>
  <c r="AT538" i="26"/>
  <c r="AV538" i="26" s="1"/>
  <c r="AU538" i="26"/>
  <c r="AT539" i="26"/>
  <c r="AU539" i="26" s="1"/>
  <c r="AV539" i="26"/>
  <c r="AT540" i="26"/>
  <c r="AU540" i="26"/>
  <c r="AV540" i="26"/>
  <c r="AT541" i="26"/>
  <c r="AT542" i="26"/>
  <c r="AV542" i="26" s="1"/>
  <c r="AU542" i="26"/>
  <c r="AT543" i="26"/>
  <c r="AT544" i="26"/>
  <c r="AU544" i="26"/>
  <c r="AV544" i="26"/>
  <c r="AT545" i="26"/>
  <c r="AU545" i="26" s="1"/>
  <c r="AT546" i="26"/>
  <c r="AV546" i="26" s="1"/>
  <c r="AU546" i="26"/>
  <c r="AT547" i="26"/>
  <c r="AU547" i="26" s="1"/>
  <c r="AT548" i="26"/>
  <c r="AU548" i="26"/>
  <c r="AV548" i="26"/>
  <c r="AT549" i="26"/>
  <c r="AT550" i="26"/>
  <c r="AV550" i="26" s="1"/>
  <c r="AU550" i="26"/>
  <c r="AT551" i="26"/>
  <c r="AT552" i="26"/>
  <c r="AT553" i="26"/>
  <c r="AU553" i="26" s="1"/>
  <c r="AT554" i="26"/>
  <c r="AV554" i="26" s="1"/>
  <c r="AU554" i="26"/>
  <c r="AT555" i="26"/>
  <c r="AU555" i="26" s="1"/>
  <c r="AT556" i="26"/>
  <c r="AU556" i="26"/>
  <c r="AV556" i="26"/>
  <c r="AT557" i="26"/>
  <c r="AT558" i="26"/>
  <c r="AV558" i="26" s="1"/>
  <c r="AU558" i="26"/>
  <c r="AT559" i="26"/>
  <c r="AT560" i="26"/>
  <c r="AU560" i="26"/>
  <c r="AV560" i="26"/>
  <c r="AT561" i="26"/>
  <c r="AU561" i="26" s="1"/>
  <c r="AT562" i="26"/>
  <c r="AV562" i="26" s="1"/>
  <c r="AU562" i="26"/>
  <c r="AT563" i="26"/>
  <c r="AU563" i="26" s="1"/>
  <c r="AT564" i="26"/>
  <c r="AU564" i="26"/>
  <c r="AV564" i="26"/>
  <c r="AT565" i="26"/>
  <c r="AT566" i="26"/>
  <c r="AV566" i="26" s="1"/>
  <c r="AU566" i="26"/>
  <c r="AT567" i="26"/>
  <c r="AT568" i="26"/>
  <c r="AT569" i="26"/>
  <c r="AU569" i="26" s="1"/>
  <c r="AT570" i="26"/>
  <c r="AV570" i="26" s="1"/>
  <c r="AU570" i="26"/>
  <c r="AT571" i="26"/>
  <c r="AU571" i="26" s="1"/>
  <c r="AT572" i="26"/>
  <c r="AU572" i="26"/>
  <c r="AV572" i="26"/>
  <c r="AT573" i="26"/>
  <c r="AT574" i="26"/>
  <c r="AV574" i="26" s="1"/>
  <c r="AU574" i="26"/>
  <c r="AT575" i="26"/>
  <c r="AT576" i="26"/>
  <c r="AU576" i="26"/>
  <c r="AV576" i="26"/>
  <c r="AT577" i="26"/>
  <c r="AU577" i="26" s="1"/>
  <c r="AT578" i="26"/>
  <c r="AV578" i="26" s="1"/>
  <c r="AU578" i="26"/>
  <c r="AT579" i="26"/>
  <c r="AU579" i="26" s="1"/>
  <c r="AT580" i="26"/>
  <c r="AU580" i="26"/>
  <c r="AV580" i="26"/>
  <c r="AT581" i="26"/>
  <c r="AT582" i="26"/>
  <c r="AV582" i="26" s="1"/>
  <c r="AU582" i="26"/>
  <c r="AT583" i="26"/>
  <c r="AT584" i="26"/>
  <c r="AT585" i="26"/>
  <c r="AU585" i="26" s="1"/>
  <c r="AT586" i="26"/>
  <c r="AT587" i="26"/>
  <c r="AU587" i="26"/>
  <c r="AV587" i="26"/>
  <c r="AT588" i="26"/>
  <c r="AU588" i="26"/>
  <c r="AV588" i="26"/>
  <c r="AT589" i="26"/>
  <c r="AT590" i="26"/>
  <c r="AV590" i="26" s="1"/>
  <c r="AU590" i="26"/>
  <c r="AT591" i="26"/>
  <c r="AT592" i="26"/>
  <c r="AT593" i="26"/>
  <c r="AU593" i="26" s="1"/>
  <c r="AT594" i="26"/>
  <c r="AT595" i="26"/>
  <c r="AU595" i="26"/>
  <c r="AV595" i="26"/>
  <c r="AT596" i="26"/>
  <c r="AU596" i="26"/>
  <c r="AV596" i="26"/>
  <c r="AT597" i="26"/>
  <c r="AT598" i="26"/>
  <c r="AV598" i="26" s="1"/>
  <c r="AT599" i="26"/>
  <c r="AU599" i="26"/>
  <c r="AV599" i="26"/>
  <c r="AT600" i="26"/>
  <c r="AU600" i="26"/>
  <c r="AV600" i="26"/>
  <c r="AT601" i="26"/>
  <c r="AT602" i="26"/>
  <c r="AV602" i="26" s="1"/>
  <c r="AU602" i="26"/>
  <c r="AT603" i="26"/>
  <c r="AV603" i="26" s="1"/>
  <c r="AT604" i="26"/>
  <c r="AU604" i="26"/>
  <c r="AV604" i="26"/>
  <c r="AT605" i="26"/>
  <c r="AT606" i="26"/>
  <c r="AV606" i="26" s="1"/>
  <c r="AT607" i="26"/>
  <c r="AV607" i="26" s="1"/>
  <c r="AU607" i="26"/>
  <c r="AT608" i="26"/>
  <c r="AU608" i="26"/>
  <c r="AV608" i="26"/>
  <c r="AT609" i="26"/>
  <c r="AT610" i="26"/>
  <c r="AV610" i="26" s="1"/>
  <c r="AU610" i="26"/>
  <c r="AT611" i="26"/>
  <c r="AT612" i="26"/>
  <c r="AV612" i="26" s="1"/>
  <c r="AT613" i="26"/>
  <c r="AT614" i="26"/>
  <c r="AV614" i="26" s="1"/>
  <c r="AT615" i="26"/>
  <c r="AT616" i="26"/>
  <c r="AV616" i="26" s="1"/>
  <c r="AU616" i="26"/>
  <c r="AT617" i="26"/>
  <c r="AT618" i="26"/>
  <c r="AV618" i="26" s="1"/>
  <c r="AT619" i="26"/>
  <c r="AU619" i="26"/>
  <c r="AV619" i="26"/>
  <c r="AT620" i="26"/>
  <c r="AT621" i="26"/>
  <c r="AT622" i="26"/>
  <c r="AV622" i="26" s="1"/>
  <c r="AT623" i="26"/>
  <c r="AU623" i="26"/>
  <c r="AV623" i="26"/>
  <c r="AT624" i="26"/>
  <c r="AT625" i="26"/>
  <c r="AT626" i="26"/>
  <c r="AT627" i="26"/>
  <c r="AU627" i="26"/>
  <c r="AV627" i="26"/>
  <c r="AT628" i="26"/>
  <c r="AU628" i="26"/>
  <c r="AV628" i="26"/>
  <c r="AT629" i="26"/>
  <c r="AT630" i="26"/>
  <c r="AV630" i="26" s="1"/>
  <c r="AT631" i="26"/>
  <c r="AU631" i="26"/>
  <c r="AV631" i="26"/>
  <c r="AT632" i="26"/>
  <c r="AU632" i="26"/>
  <c r="AV632" i="26"/>
  <c r="AT633" i="26"/>
  <c r="AT634" i="26"/>
  <c r="AV634" i="26" s="1"/>
  <c r="AU634" i="26"/>
  <c r="AT635" i="26"/>
  <c r="AV635" i="26" s="1"/>
  <c r="AU635" i="26"/>
  <c r="AT636" i="26"/>
  <c r="AU636" i="26"/>
  <c r="AV636" i="26"/>
  <c r="AT637" i="26"/>
  <c r="AT638" i="26"/>
  <c r="AV638" i="26" s="1"/>
  <c r="AT639" i="26"/>
  <c r="AV639" i="26" s="1"/>
  <c r="AT640" i="26"/>
  <c r="AU640" i="26"/>
  <c r="AV640" i="26"/>
  <c r="AT641" i="26"/>
  <c r="AT642" i="26"/>
  <c r="AV642" i="26" s="1"/>
  <c r="AU642" i="26"/>
  <c r="AT643" i="26"/>
  <c r="AT644" i="26"/>
  <c r="AV644" i="26" s="1"/>
  <c r="AU644" i="26"/>
  <c r="AT645" i="26"/>
  <c r="AT646" i="26"/>
  <c r="AV646" i="26" s="1"/>
  <c r="AT647" i="26"/>
  <c r="AT648" i="26"/>
  <c r="AV648" i="26" s="1"/>
  <c r="AT649" i="26"/>
  <c r="AT650" i="26"/>
  <c r="AV650" i="26" s="1"/>
  <c r="AU650" i="26"/>
  <c r="AT651" i="26"/>
  <c r="AU651" i="26"/>
  <c r="AV651" i="26"/>
  <c r="AT652" i="26"/>
  <c r="AT653" i="26"/>
  <c r="AT654" i="26"/>
  <c r="AV654" i="26" s="1"/>
  <c r="AT655" i="26"/>
  <c r="AU655" i="26"/>
  <c r="AV655" i="26"/>
  <c r="AT656" i="26"/>
  <c r="AT657" i="26"/>
  <c r="AT658" i="26"/>
  <c r="AT659" i="26"/>
  <c r="AU659" i="26"/>
  <c r="AV659" i="26"/>
  <c r="AT660" i="26"/>
  <c r="AU660" i="26"/>
  <c r="AV660" i="26"/>
  <c r="AT661" i="26"/>
  <c r="AT662" i="26"/>
  <c r="AV662" i="26" s="1"/>
  <c r="AT663" i="26"/>
  <c r="AU663" i="26"/>
  <c r="AV663" i="26"/>
  <c r="AT664" i="26"/>
  <c r="AU664" i="26"/>
  <c r="AV664" i="26"/>
  <c r="AT665" i="26"/>
  <c r="AT666" i="26"/>
  <c r="AV666" i="26" s="1"/>
  <c r="AU666" i="26"/>
  <c r="AT667" i="26"/>
  <c r="AV667" i="26" s="1"/>
  <c r="AT668" i="26"/>
  <c r="AU668" i="26"/>
  <c r="AV668" i="26"/>
  <c r="AT669" i="26"/>
  <c r="AT670" i="26"/>
  <c r="AV670" i="26" s="1"/>
  <c r="AT671" i="26"/>
  <c r="AV671" i="26" s="1"/>
  <c r="AU671" i="26"/>
  <c r="AT672" i="26"/>
  <c r="AU672" i="26"/>
  <c r="AV672" i="26"/>
  <c r="AT673" i="26"/>
  <c r="AT674" i="26"/>
  <c r="AV674" i="26" s="1"/>
  <c r="AU674" i="26"/>
  <c r="AT675" i="26"/>
  <c r="AT676" i="26"/>
  <c r="AV676" i="26" s="1"/>
  <c r="AT677" i="26"/>
  <c r="AT678" i="26"/>
  <c r="AV678" i="26" s="1"/>
  <c r="AT679" i="26"/>
  <c r="AT680" i="26"/>
  <c r="AV680" i="26" s="1"/>
  <c r="AU680" i="26"/>
  <c r="AT681" i="26"/>
  <c r="AT682" i="26"/>
  <c r="AV682" i="26" s="1"/>
  <c r="AT683" i="26"/>
  <c r="AU683" i="26"/>
  <c r="AV683" i="26"/>
  <c r="AT684" i="26"/>
  <c r="AU684" i="26" s="1"/>
  <c r="AV684" i="26"/>
  <c r="AT685" i="26"/>
  <c r="AT686" i="26"/>
  <c r="AV686" i="26" s="1"/>
  <c r="AT687" i="26"/>
  <c r="AU687" i="26"/>
  <c r="AV687" i="26"/>
  <c r="AT688" i="26"/>
  <c r="AU688" i="26" s="1"/>
  <c r="AT689" i="26"/>
  <c r="AT690" i="26"/>
  <c r="AT691" i="26"/>
  <c r="AU691" i="26" s="1"/>
  <c r="AT692" i="26"/>
  <c r="AU692" i="26"/>
  <c r="AV692" i="26"/>
  <c r="AT693" i="26"/>
  <c r="AT694" i="26"/>
  <c r="AV694" i="26" s="1"/>
  <c r="AT695" i="26"/>
  <c r="AU695" i="26" s="1"/>
  <c r="AV695" i="26"/>
  <c r="AT696" i="26"/>
  <c r="AU696" i="26"/>
  <c r="AV696" i="26"/>
  <c r="AT697" i="26"/>
  <c r="AT698" i="26"/>
  <c r="AV698" i="26" s="1"/>
  <c r="AU698" i="26"/>
  <c r="AT699" i="26"/>
  <c r="AV699" i="26" s="1"/>
  <c r="AU699" i="26"/>
  <c r="AT700" i="26"/>
  <c r="AU700" i="26"/>
  <c r="AV700" i="26"/>
  <c r="AT701" i="26"/>
  <c r="AT702" i="26"/>
  <c r="AV702" i="26" s="1"/>
  <c r="AT703" i="26"/>
  <c r="AV703" i="26" s="1"/>
  <c r="AT704" i="26"/>
  <c r="AU704" i="26" s="1"/>
  <c r="AT705" i="26"/>
  <c r="AT706" i="26"/>
  <c r="AV706" i="26" s="1"/>
  <c r="AT707" i="26"/>
  <c r="AU707" i="26" s="1"/>
  <c r="AT708" i="26"/>
  <c r="AV708" i="26" s="1"/>
  <c r="AT709" i="26"/>
  <c r="AT710" i="26"/>
  <c r="AV710" i="26" s="1"/>
  <c r="AT711" i="26"/>
  <c r="AU711" i="26" s="1"/>
  <c r="AT712" i="26"/>
  <c r="AV712" i="26" s="1"/>
  <c r="AT713" i="26"/>
  <c r="AT714" i="26"/>
  <c r="AV714" i="26" s="1"/>
  <c r="AU714" i="26"/>
  <c r="AT715" i="26"/>
  <c r="AU715" i="26"/>
  <c r="AV715" i="26"/>
  <c r="AT716" i="26"/>
  <c r="AU716" i="26" s="1"/>
  <c r="AT717" i="26"/>
  <c r="AT718" i="26"/>
  <c r="AV718" i="26" s="1"/>
  <c r="AT719" i="26"/>
  <c r="AU719" i="26"/>
  <c r="AV719" i="26"/>
  <c r="AT720" i="26"/>
  <c r="AU720" i="26" s="1"/>
  <c r="AT721" i="26"/>
  <c r="AT722" i="26"/>
  <c r="AT723" i="26"/>
  <c r="AU723" i="26" s="1"/>
  <c r="AT724" i="26"/>
  <c r="AU724" i="26"/>
  <c r="AV724" i="26"/>
  <c r="AT725" i="26"/>
  <c r="AT726" i="26"/>
  <c r="AV726" i="26" s="1"/>
  <c r="AT727" i="26"/>
  <c r="AU727" i="26" s="1"/>
  <c r="AT728" i="26"/>
  <c r="AU728" i="26"/>
  <c r="AV728" i="26"/>
  <c r="AT729" i="26"/>
  <c r="AT730" i="26"/>
  <c r="AV730" i="26" s="1"/>
  <c r="AU730" i="26"/>
  <c r="AT731" i="26"/>
  <c r="AV731" i="26" s="1"/>
  <c r="AT732" i="26"/>
  <c r="AV732" i="26" s="1"/>
  <c r="AU732" i="26"/>
  <c r="AT733" i="26"/>
  <c r="AT734" i="26"/>
  <c r="AV734" i="26" s="1"/>
  <c r="AT735" i="26"/>
  <c r="AV735" i="26" s="1"/>
  <c r="AT736" i="26"/>
  <c r="AU736" i="26"/>
  <c r="AV736" i="26"/>
  <c r="AT737" i="26"/>
  <c r="AT738" i="26"/>
  <c r="AV738" i="26" s="1"/>
  <c r="AU738" i="26"/>
  <c r="AT739" i="26"/>
  <c r="AU739" i="26" s="1"/>
  <c r="AT740" i="26"/>
  <c r="AV740" i="26" s="1"/>
  <c r="AU740" i="26"/>
  <c r="AT741" i="26"/>
  <c r="AT742" i="26"/>
  <c r="AV742" i="26" s="1"/>
  <c r="AT743" i="26"/>
  <c r="AU743" i="26" s="1"/>
  <c r="AV743" i="26"/>
  <c r="AT744" i="26"/>
  <c r="AV744" i="26" s="1"/>
  <c r="AT745" i="26"/>
  <c r="AT746" i="26"/>
  <c r="AV746" i="26" s="1"/>
  <c r="AU746" i="26"/>
  <c r="AT747" i="26"/>
  <c r="AU747" i="26"/>
  <c r="AV747" i="26"/>
  <c r="AT748" i="26"/>
  <c r="AU748" i="26" s="1"/>
  <c r="AT749" i="26"/>
  <c r="AT750" i="26"/>
  <c r="AV750" i="26" s="1"/>
  <c r="AT751" i="26"/>
  <c r="AU751" i="26"/>
  <c r="AV751" i="26"/>
  <c r="AT752" i="26"/>
  <c r="AU752" i="26" s="1"/>
  <c r="AV752" i="26"/>
  <c r="AT753" i="26"/>
  <c r="AT754" i="26"/>
  <c r="AT755" i="26"/>
  <c r="AV755" i="26" s="1"/>
  <c r="AU755" i="26"/>
  <c r="AT756" i="26"/>
  <c r="AU756" i="26"/>
  <c r="AV756" i="26"/>
  <c r="AT757" i="26"/>
  <c r="AT758" i="26"/>
  <c r="AV758" i="26" s="1"/>
  <c r="AT759" i="26"/>
  <c r="AV759" i="26" s="1"/>
  <c r="AU759" i="26"/>
  <c r="AT760" i="26"/>
  <c r="AU760" i="26"/>
  <c r="AV760" i="26"/>
  <c r="AT761" i="26"/>
  <c r="AT762" i="26"/>
  <c r="AV762" i="26" s="1"/>
  <c r="AU762" i="26"/>
  <c r="AT763" i="26"/>
  <c r="AV763" i="26" s="1"/>
  <c r="AT764" i="26"/>
  <c r="AU764" i="26"/>
  <c r="AV764" i="26"/>
  <c r="AT765" i="26"/>
  <c r="AT766" i="26"/>
  <c r="AV766" i="26" s="1"/>
  <c r="AT767" i="26"/>
  <c r="AV767" i="26" s="1"/>
  <c r="AU767" i="26"/>
  <c r="AT768" i="26"/>
  <c r="AU768" i="26" s="1"/>
  <c r="AV768" i="26"/>
  <c r="AT769" i="26"/>
  <c r="AT770" i="26"/>
  <c r="AV770" i="26" s="1"/>
  <c r="AT771" i="26"/>
  <c r="AU771" i="26" s="1"/>
  <c r="AV771" i="26"/>
  <c r="AT772" i="26"/>
  <c r="AV772" i="26" s="1"/>
  <c r="AT773" i="26"/>
  <c r="AT774" i="26"/>
  <c r="AV774" i="26" s="1"/>
  <c r="AT775" i="26"/>
  <c r="AU775" i="26" s="1"/>
  <c r="AT776" i="26"/>
  <c r="AV776" i="26" s="1"/>
  <c r="AU776" i="26"/>
  <c r="AT777" i="26"/>
  <c r="AT778" i="26"/>
  <c r="AV778" i="26" s="1"/>
  <c r="AU778" i="26"/>
  <c r="AT779" i="26"/>
  <c r="AU779" i="26"/>
  <c r="AV779" i="26"/>
  <c r="AT780" i="26"/>
  <c r="AU780" i="26" s="1"/>
  <c r="AV780" i="26"/>
  <c r="AT781" i="26"/>
  <c r="AT782" i="26"/>
  <c r="AV782" i="26" s="1"/>
  <c r="AT783" i="26"/>
  <c r="AU783" i="26"/>
  <c r="AV783" i="26"/>
  <c r="AT784" i="26"/>
  <c r="AU784" i="26" s="1"/>
  <c r="AV784" i="26"/>
  <c r="AT785" i="26"/>
  <c r="AT786" i="26"/>
  <c r="AT787" i="26"/>
  <c r="AU787" i="26"/>
  <c r="AV787" i="26"/>
  <c r="AT788" i="26"/>
  <c r="AU788" i="26"/>
  <c r="AV788" i="26"/>
  <c r="AT789" i="26"/>
  <c r="AT790" i="26"/>
  <c r="AV790" i="26" s="1"/>
  <c r="AT791" i="26"/>
  <c r="AU791" i="26"/>
  <c r="AV791" i="26"/>
  <c r="AT792" i="26"/>
  <c r="AU792" i="26"/>
  <c r="AV792" i="26"/>
  <c r="AT793" i="26"/>
  <c r="AT794" i="26"/>
  <c r="AV794" i="26" s="1"/>
  <c r="AU794" i="26"/>
  <c r="AT795" i="26"/>
  <c r="AV795" i="26" s="1"/>
  <c r="AU795" i="26"/>
  <c r="AT796" i="26"/>
  <c r="AU796" i="26" s="1"/>
  <c r="AV796" i="26"/>
  <c r="AT797" i="26"/>
  <c r="AT798" i="26"/>
  <c r="AV798" i="26" s="1"/>
  <c r="AT799" i="26"/>
  <c r="AV799" i="26" s="1"/>
  <c r="AU799" i="26"/>
  <c r="AT800" i="26"/>
  <c r="AU800" i="26" s="1"/>
  <c r="AT801" i="26"/>
  <c r="AT802" i="26"/>
  <c r="AV802" i="26" s="1"/>
  <c r="AT803" i="26"/>
  <c r="AU803" i="26"/>
  <c r="AV803" i="26"/>
  <c r="AT804" i="26"/>
  <c r="AU804" i="26" s="1"/>
  <c r="AV804" i="26"/>
  <c r="AT805" i="26"/>
  <c r="AT806" i="26"/>
  <c r="AV806" i="26" s="1"/>
  <c r="AT807" i="26"/>
  <c r="AU807" i="26"/>
  <c r="AV807" i="26"/>
  <c r="AT808" i="26"/>
  <c r="AU808" i="26" s="1"/>
  <c r="AV808" i="26"/>
  <c r="AT809" i="26"/>
  <c r="AT810" i="26"/>
  <c r="AV810" i="26" s="1"/>
  <c r="AT811" i="26"/>
  <c r="AV811" i="26" s="1"/>
  <c r="AU811" i="26"/>
  <c r="AT812" i="26"/>
  <c r="AU812" i="26"/>
  <c r="AV812" i="26"/>
  <c r="AT813" i="26"/>
  <c r="AT814" i="26"/>
  <c r="AV814" i="26" s="1"/>
  <c r="AT815" i="26"/>
  <c r="AV815" i="26" s="1"/>
  <c r="AU815" i="26"/>
  <c r="AT816" i="26"/>
  <c r="AU816" i="26"/>
  <c r="AV816" i="26"/>
  <c r="AT817" i="26"/>
  <c r="AT818" i="26"/>
  <c r="AV818" i="26" s="1"/>
  <c r="AU818" i="26"/>
  <c r="AT819" i="26"/>
  <c r="AU819" i="26" s="1"/>
  <c r="AT820" i="26"/>
  <c r="AV820" i="26" s="1"/>
  <c r="AU820" i="26"/>
  <c r="AT821" i="26"/>
  <c r="AT822" i="26"/>
  <c r="AV822" i="26" s="1"/>
  <c r="AT823" i="26"/>
  <c r="AU823" i="26" s="1"/>
  <c r="AT824" i="26"/>
  <c r="AV824" i="26" s="1"/>
  <c r="AU824" i="26"/>
  <c r="AT825" i="26"/>
  <c r="AT826" i="26"/>
  <c r="AV826" i="26" s="1"/>
  <c r="AU826" i="26"/>
  <c r="AT827" i="26"/>
  <c r="AU827" i="26" s="1"/>
  <c r="AV827" i="26"/>
  <c r="AT828" i="26"/>
  <c r="AU828" i="26" s="1"/>
  <c r="AT829" i="26"/>
  <c r="AT830" i="26"/>
  <c r="AV830" i="26" s="1"/>
  <c r="AT831" i="26"/>
  <c r="AU831" i="26" s="1"/>
  <c r="AV831" i="26"/>
  <c r="AT832" i="26"/>
  <c r="AU832" i="26" s="1"/>
  <c r="AT833" i="26"/>
  <c r="AT834" i="26"/>
  <c r="AV834" i="26" s="1"/>
  <c r="AT835" i="26"/>
  <c r="AU835" i="26"/>
  <c r="AV835" i="26"/>
  <c r="AT836" i="26"/>
  <c r="AU836" i="26" s="1"/>
  <c r="AV836" i="26"/>
  <c r="AT837" i="26"/>
  <c r="AT838" i="26"/>
  <c r="AV838" i="26" s="1"/>
  <c r="AT839" i="26"/>
  <c r="AU839" i="26"/>
  <c r="AV839" i="26"/>
  <c r="AT840" i="26"/>
  <c r="AU840" i="26" s="1"/>
  <c r="AV840" i="26"/>
  <c r="AT841" i="26"/>
  <c r="AT842" i="26"/>
  <c r="AV842" i="26" s="1"/>
  <c r="AT843" i="26"/>
  <c r="AV843" i="26" s="1"/>
  <c r="AU843" i="26"/>
  <c r="AT844" i="26"/>
  <c r="AU844" i="26"/>
  <c r="AV844" i="26"/>
  <c r="AT845" i="26"/>
  <c r="AT846" i="26"/>
  <c r="AV846" i="26" s="1"/>
  <c r="AT847" i="26"/>
  <c r="AV847" i="26" s="1"/>
  <c r="AU847" i="26"/>
  <c r="AT848" i="26"/>
  <c r="AU848" i="26"/>
  <c r="AV848" i="26"/>
  <c r="AT849" i="26"/>
  <c r="AT850" i="26"/>
  <c r="AV850" i="26" s="1"/>
  <c r="AU850" i="26"/>
  <c r="AT851" i="26"/>
  <c r="AU851" i="26" s="1"/>
  <c r="AT852" i="26"/>
  <c r="AV852" i="26" s="1"/>
  <c r="AU852" i="26"/>
  <c r="AT853" i="26"/>
  <c r="AT854" i="26"/>
  <c r="AV854" i="26" s="1"/>
  <c r="AT855" i="26"/>
  <c r="AU855" i="26" s="1"/>
  <c r="AT856" i="26"/>
  <c r="AV856" i="26" s="1"/>
  <c r="AU856" i="26"/>
  <c r="AT857" i="26"/>
  <c r="AT858" i="26"/>
  <c r="AV858" i="26" s="1"/>
  <c r="AU858" i="26"/>
  <c r="AT859" i="26"/>
  <c r="AU859" i="26" s="1"/>
  <c r="AV859" i="26"/>
  <c r="AT860" i="26"/>
  <c r="AU860" i="26" s="1"/>
  <c r="AT861" i="26"/>
  <c r="AT862" i="26"/>
  <c r="AV862" i="26" s="1"/>
  <c r="AT863" i="26"/>
  <c r="AU863" i="26" s="1"/>
  <c r="AV863" i="26"/>
  <c r="AT864" i="26"/>
  <c r="AU864" i="26" s="1"/>
  <c r="AT865" i="26"/>
  <c r="AT866" i="26"/>
  <c r="AV866" i="26" s="1"/>
  <c r="AT867" i="26"/>
  <c r="AU867" i="26"/>
  <c r="AV867" i="26"/>
  <c r="AT868" i="26"/>
  <c r="AU868" i="26" s="1"/>
  <c r="AV868" i="26"/>
  <c r="AT869" i="26"/>
  <c r="AT870" i="26"/>
  <c r="AV870" i="26" s="1"/>
  <c r="AT871" i="26"/>
  <c r="AU871" i="26"/>
  <c r="AV871" i="26"/>
  <c r="AT872" i="26"/>
  <c r="AU872" i="26" s="1"/>
  <c r="AV872" i="26"/>
  <c r="AT873" i="26"/>
  <c r="AT874" i="26"/>
  <c r="AV874" i="26" s="1"/>
  <c r="AT875" i="26"/>
  <c r="AV875" i="26" s="1"/>
  <c r="AU875" i="26"/>
  <c r="AT876" i="26"/>
  <c r="AU876" i="26"/>
  <c r="AV876" i="26"/>
  <c r="AT877" i="26"/>
  <c r="AT878" i="26"/>
  <c r="AV878" i="26" s="1"/>
  <c r="AT879" i="26"/>
  <c r="AV879" i="26" s="1"/>
  <c r="AU879" i="26"/>
  <c r="AT880" i="26"/>
  <c r="AU880" i="26"/>
  <c r="AV880" i="26"/>
  <c r="AT881" i="26"/>
  <c r="AT882" i="26"/>
  <c r="AV882" i="26" s="1"/>
  <c r="AU882" i="26"/>
  <c r="AT883" i="26"/>
  <c r="AU883" i="26" s="1"/>
  <c r="AT884" i="26"/>
  <c r="AV884" i="26" s="1"/>
  <c r="AU884" i="26"/>
  <c r="AT885" i="26"/>
  <c r="AT886" i="26"/>
  <c r="AV886" i="26" s="1"/>
  <c r="AT887" i="26"/>
  <c r="AU887" i="26" s="1"/>
  <c r="AT888" i="26"/>
  <c r="AV888" i="26" s="1"/>
  <c r="AU888" i="26"/>
  <c r="AT889" i="26"/>
  <c r="AT890" i="26"/>
  <c r="AV890" i="26" s="1"/>
  <c r="AU890" i="26"/>
  <c r="AT891" i="26"/>
  <c r="AU891" i="26" s="1"/>
  <c r="AV891" i="26"/>
  <c r="AT892" i="26"/>
  <c r="AU892" i="26" s="1"/>
  <c r="AT893" i="26"/>
  <c r="AT894" i="26"/>
  <c r="AV894" i="26" s="1"/>
  <c r="AT895" i="26"/>
  <c r="AU895" i="26" s="1"/>
  <c r="AV895" i="26"/>
  <c r="AT896" i="26"/>
  <c r="AU896" i="26" s="1"/>
  <c r="AT897" i="26"/>
  <c r="AU897" i="26" s="1"/>
  <c r="AT898" i="26"/>
  <c r="AV898" i="26" s="1"/>
  <c r="AT899" i="26"/>
  <c r="AU899" i="26" s="1"/>
  <c r="AT900" i="26"/>
  <c r="AV900" i="26" s="1"/>
  <c r="AU900" i="26"/>
  <c r="AT901" i="26"/>
  <c r="AU901" i="26" s="1"/>
  <c r="AT902" i="26"/>
  <c r="AV902" i="26" s="1"/>
  <c r="AT903" i="26"/>
  <c r="AU903" i="26" s="1"/>
  <c r="AT904" i="26"/>
  <c r="AU904" i="26" s="1"/>
  <c r="AV904" i="26"/>
  <c r="AT905" i="26"/>
  <c r="AU905" i="26" s="1"/>
  <c r="AT906" i="26"/>
  <c r="AV906" i="26" s="1"/>
  <c r="AT907" i="26"/>
  <c r="AU907" i="26" s="1"/>
  <c r="AV907" i="26"/>
  <c r="AT908" i="26"/>
  <c r="AU908" i="26" s="1"/>
  <c r="AT909" i="26"/>
  <c r="AU909" i="26" s="1"/>
  <c r="AT910" i="26"/>
  <c r="AV910" i="26" s="1"/>
  <c r="AT911" i="26"/>
  <c r="AU911" i="26" s="1"/>
  <c r="AT912" i="26"/>
  <c r="AU912" i="26"/>
  <c r="AV912" i="26"/>
  <c r="AT913" i="26"/>
  <c r="AU913" i="26" s="1"/>
  <c r="AT914" i="26"/>
  <c r="AV914" i="26" s="1"/>
  <c r="AT915" i="26"/>
  <c r="AU915" i="26" s="1"/>
  <c r="AV915" i="26"/>
  <c r="AT916" i="26"/>
  <c r="AU916" i="26" s="1"/>
  <c r="AV916" i="26"/>
  <c r="AT917" i="26"/>
  <c r="AU917" i="26" s="1"/>
  <c r="AT918" i="26"/>
  <c r="AV918" i="26" s="1"/>
  <c r="AT919" i="26"/>
  <c r="AU919" i="26" s="1"/>
  <c r="AT920" i="26"/>
  <c r="AV920" i="26" s="1"/>
  <c r="AU920" i="26"/>
  <c r="AT921" i="26"/>
  <c r="AU921" i="26" s="1"/>
  <c r="AT922" i="26"/>
  <c r="AV922" i="26" s="1"/>
  <c r="AT923" i="26"/>
  <c r="AU923" i="26" s="1"/>
  <c r="AT924" i="26"/>
  <c r="AU924" i="26"/>
  <c r="AV924" i="26"/>
  <c r="AT925" i="26"/>
  <c r="AU925" i="26" s="1"/>
  <c r="AT926" i="26"/>
  <c r="AV926" i="26" s="1"/>
  <c r="AT927" i="26"/>
  <c r="AU927" i="26" s="1"/>
  <c r="AT928" i="26"/>
  <c r="AU928" i="26" s="1"/>
  <c r="AT929" i="26"/>
  <c r="AU929" i="26" s="1"/>
  <c r="AT930" i="26"/>
  <c r="AV930" i="26" s="1"/>
  <c r="AT931" i="26"/>
  <c r="AU931" i="26" s="1"/>
  <c r="AT932" i="26"/>
  <c r="AV932" i="26" s="1"/>
  <c r="AU932" i="26"/>
  <c r="AT933" i="26"/>
  <c r="AU933" i="26" s="1"/>
  <c r="AT934" i="26"/>
  <c r="AV934" i="26" s="1"/>
  <c r="AT935" i="26"/>
  <c r="AU935" i="26" s="1"/>
  <c r="AT936" i="26"/>
  <c r="AU936" i="26" s="1"/>
  <c r="AV936" i="26"/>
  <c r="AT937" i="26"/>
  <c r="AU937" i="26" s="1"/>
  <c r="AT938" i="26"/>
  <c r="AV938" i="26" s="1"/>
  <c r="AT939" i="26"/>
  <c r="AU939" i="26" s="1"/>
  <c r="AV939" i="26"/>
  <c r="AT940" i="26"/>
  <c r="AU940" i="26" s="1"/>
  <c r="AT941" i="26"/>
  <c r="AU941" i="26" s="1"/>
  <c r="AT942" i="26"/>
  <c r="AV942" i="26" s="1"/>
  <c r="AT943" i="26"/>
  <c r="AU943" i="26" s="1"/>
  <c r="AT944" i="26"/>
  <c r="AU944" i="26"/>
  <c r="AV944" i="26"/>
  <c r="AT945" i="26"/>
  <c r="AU945" i="26" s="1"/>
  <c r="AT946" i="26"/>
  <c r="AV946" i="26" s="1"/>
  <c r="AT947" i="26"/>
  <c r="AU947" i="26" s="1"/>
  <c r="AV947" i="26"/>
  <c r="AT948" i="26"/>
  <c r="AU948" i="26" s="1"/>
  <c r="AV948" i="26"/>
  <c r="AT949" i="26"/>
  <c r="AU949" i="26" s="1"/>
  <c r="AT950" i="26"/>
  <c r="AV950" i="26" s="1"/>
  <c r="AT951" i="26"/>
  <c r="AU951" i="26" s="1"/>
  <c r="AT952" i="26"/>
  <c r="AU952" i="26"/>
  <c r="AV952" i="26"/>
  <c r="AT953" i="26"/>
  <c r="AU953" i="26" s="1"/>
  <c r="AT954" i="26"/>
  <c r="AV954" i="26" s="1"/>
  <c r="AT955" i="26"/>
  <c r="AU955" i="26" s="1"/>
  <c r="AT956" i="26"/>
  <c r="AU956" i="26"/>
  <c r="AV956" i="26"/>
  <c r="AT957" i="26"/>
  <c r="AU957" i="26" s="1"/>
  <c r="AT958" i="26"/>
  <c r="AV958" i="26" s="1"/>
  <c r="AT959" i="26"/>
  <c r="AU959" i="26" s="1"/>
  <c r="AT960" i="26"/>
  <c r="AU960" i="26" s="1"/>
  <c r="AT961" i="26"/>
  <c r="AU961" i="26" s="1"/>
  <c r="AT962" i="26"/>
  <c r="AV962" i="26" s="1"/>
  <c r="AT963" i="26"/>
  <c r="AU963" i="26" s="1"/>
  <c r="AT964" i="26"/>
  <c r="AV964" i="26" s="1"/>
  <c r="AU964" i="26"/>
  <c r="AT965" i="26"/>
  <c r="AU965" i="26" s="1"/>
  <c r="AT966" i="26"/>
  <c r="AV966" i="26" s="1"/>
  <c r="AT967" i="26"/>
  <c r="AU967" i="26" s="1"/>
  <c r="AT968" i="26"/>
  <c r="AU968" i="26" s="1"/>
  <c r="AV968" i="26"/>
  <c r="AT969" i="26"/>
  <c r="AU969" i="26" s="1"/>
  <c r="AT970" i="26"/>
  <c r="AV970" i="26" s="1"/>
  <c r="AT971" i="26"/>
  <c r="AU971" i="26" s="1"/>
  <c r="AV971" i="26"/>
  <c r="AT972" i="26"/>
  <c r="AU972" i="26" s="1"/>
  <c r="AT973" i="26"/>
  <c r="AU973" i="26" s="1"/>
  <c r="AT974" i="26"/>
  <c r="AV974" i="26" s="1"/>
  <c r="AT975" i="26"/>
  <c r="AU975" i="26" s="1"/>
  <c r="AT976" i="26"/>
  <c r="AU976" i="26"/>
  <c r="AV976" i="26"/>
  <c r="AT977" i="26"/>
  <c r="AU977" i="26" s="1"/>
  <c r="AT978" i="26"/>
  <c r="AV978" i="26" s="1"/>
  <c r="AT979" i="26"/>
  <c r="AU979" i="26" s="1"/>
  <c r="AV979" i="26"/>
  <c r="AT980" i="26"/>
  <c r="AU980" i="26" s="1"/>
  <c r="AT981" i="26"/>
  <c r="AU981" i="26" s="1"/>
  <c r="AT982" i="26"/>
  <c r="AV982" i="26" s="1"/>
  <c r="AT983" i="26"/>
  <c r="AU983" i="26" s="1"/>
  <c r="AT984" i="26"/>
  <c r="AU984" i="26"/>
  <c r="AV984" i="26"/>
  <c r="AT985" i="26"/>
  <c r="AU985" i="26" s="1"/>
  <c r="AT986" i="26"/>
  <c r="AV986" i="26" s="1"/>
  <c r="AT987" i="26"/>
  <c r="AU987" i="26" s="1"/>
  <c r="AT988" i="26"/>
  <c r="AU988" i="26"/>
  <c r="AV988" i="26"/>
  <c r="AT989" i="26"/>
  <c r="AU989" i="26" s="1"/>
  <c r="AT990" i="26"/>
  <c r="AV990" i="26" s="1"/>
  <c r="AT991" i="26"/>
  <c r="AU991" i="26" s="1"/>
  <c r="AT992" i="26"/>
  <c r="AU992" i="26" s="1"/>
  <c r="AT993" i="26"/>
  <c r="AU993" i="26" s="1"/>
  <c r="AT994" i="26"/>
  <c r="AV994" i="26" s="1"/>
  <c r="AT995" i="26"/>
  <c r="AU995" i="26" s="1"/>
  <c r="AT996" i="26"/>
  <c r="AV996" i="26" s="1"/>
  <c r="AU996" i="26"/>
  <c r="AT997" i="26"/>
  <c r="AU997" i="26" s="1"/>
  <c r="AT998" i="26"/>
  <c r="AV998" i="26" s="1"/>
  <c r="AT999" i="26"/>
  <c r="AU999" i="26" s="1"/>
  <c r="AT1000" i="26"/>
  <c r="AU1000" i="26" s="1"/>
  <c r="AV1000" i="26"/>
  <c r="AT11" i="26"/>
  <c r="AU28" i="26" s="1"/>
  <c r="A11" i="26"/>
  <c r="AU176" i="26" l="1"/>
  <c r="AU164" i="26"/>
  <c r="AV164" i="26" s="1"/>
  <c r="AU153" i="26"/>
  <c r="AV153" i="26" s="1"/>
  <c r="AU110" i="26"/>
  <c r="AV110" i="26" s="1"/>
  <c r="AU94" i="26"/>
  <c r="AV94" i="26" s="1"/>
  <c r="AU70" i="26"/>
  <c r="AV70" i="26" s="1"/>
  <c r="AU54" i="26"/>
  <c r="AU46" i="26"/>
  <c r="AV46" i="26" s="1"/>
  <c r="AU38" i="26"/>
  <c r="AU30" i="26"/>
  <c r="AV30" i="26" s="1"/>
  <c r="AU189" i="26"/>
  <c r="AV159" i="26"/>
  <c r="AU136" i="26"/>
  <c r="AU128" i="26"/>
  <c r="AV128" i="26" s="1"/>
  <c r="AU120" i="26"/>
  <c r="AV120" i="26" s="1"/>
  <c r="AU116" i="26"/>
  <c r="AU22" i="26"/>
  <c r="AU18" i="26"/>
  <c r="AV18" i="26" s="1"/>
  <c r="AU102" i="26"/>
  <c r="AU86" i="26"/>
  <c r="AV86" i="26" s="1"/>
  <c r="AU78" i="26"/>
  <c r="AV78" i="26" s="1"/>
  <c r="AU62" i="26"/>
  <c r="AV62" i="26" s="1"/>
  <c r="AV227" i="26"/>
  <c r="AU178" i="26"/>
  <c r="AV178" i="26" s="1"/>
  <c r="AU170" i="26"/>
  <c r="AU112" i="26"/>
  <c r="AV112" i="26" s="1"/>
  <c r="AU104" i="26"/>
  <c r="AU96" i="26"/>
  <c r="AV96" i="26" s="1"/>
  <c r="AU88" i="26"/>
  <c r="AU80" i="26"/>
  <c r="AV80" i="26" s="1"/>
  <c r="AU72" i="26"/>
  <c r="AV72" i="26" s="1"/>
  <c r="AU64" i="26"/>
  <c r="AV64" i="26" s="1"/>
  <c r="AU56" i="26"/>
  <c r="AU48" i="26"/>
  <c r="AU40" i="26"/>
  <c r="AU32" i="26"/>
  <c r="AV32" i="26" s="1"/>
  <c r="AV184" i="26"/>
  <c r="AU158" i="26"/>
  <c r="AV158" i="26" s="1"/>
  <c r="AU146" i="26"/>
  <c r="AV146" i="26" s="1"/>
  <c r="AU134" i="26"/>
  <c r="AV134" i="26" s="1"/>
  <c r="AU126" i="26"/>
  <c r="AV126" i="26" s="1"/>
  <c r="AU118" i="26"/>
  <c r="AV118" i="26" s="1"/>
  <c r="AU24" i="26"/>
  <c r="AV24" i="26" s="1"/>
  <c r="AU20" i="26"/>
  <c r="AV20" i="26" s="1"/>
  <c r="AU149" i="26"/>
  <c r="AU234" i="26"/>
  <c r="AV234" i="26" s="1"/>
  <c r="AU211" i="26"/>
  <c r="AV211" i="26" s="1"/>
  <c r="AU192" i="26"/>
  <c r="AV192" i="26" s="1"/>
  <c r="AV28" i="26"/>
  <c r="AU226" i="26"/>
  <c r="AU219" i="26"/>
  <c r="AV219" i="26" s="1"/>
  <c r="AU208" i="26"/>
  <c r="AV208" i="26" s="1"/>
  <c r="AU202" i="26"/>
  <c r="AV202" i="26" s="1"/>
  <c r="AU195" i="26"/>
  <c r="AV195" i="26" s="1"/>
  <c r="AU181" i="26"/>
  <c r="AV181" i="26" s="1"/>
  <c r="AV176" i="26"/>
  <c r="AU173" i="26"/>
  <c r="AV173" i="26" s="1"/>
  <c r="AU171" i="26"/>
  <c r="AV171" i="26" s="1"/>
  <c r="AU168" i="26"/>
  <c r="AV168" i="26" s="1"/>
  <c r="AU166" i="26"/>
  <c r="AV166" i="26" s="1"/>
  <c r="AU161" i="26"/>
  <c r="AV161" i="26" s="1"/>
  <c r="AU143" i="26"/>
  <c r="AV143" i="26" s="1"/>
  <c r="AU132" i="26"/>
  <c r="AU130" i="26"/>
  <c r="AV130" i="26" s="1"/>
  <c r="AU114" i="26"/>
  <c r="AV114" i="26" s="1"/>
  <c r="AV102" i="26"/>
  <c r="AU100" i="26"/>
  <c r="AV100" i="26" s="1"/>
  <c r="AU98" i="26"/>
  <c r="AV98" i="26" s="1"/>
  <c r="AU84" i="26"/>
  <c r="AV84" i="26" s="1"/>
  <c r="AU82" i="26"/>
  <c r="AV82" i="26" s="1"/>
  <c r="AU68" i="26"/>
  <c r="AV68" i="26" s="1"/>
  <c r="AU66" i="26"/>
  <c r="AV66" i="26" s="1"/>
  <c r="AV54" i="26"/>
  <c r="AU52" i="26"/>
  <c r="AV52" i="26" s="1"/>
  <c r="AU50" i="26"/>
  <c r="AV50" i="26" s="1"/>
  <c r="AV48" i="26"/>
  <c r="AV38" i="26"/>
  <c r="AU36" i="26"/>
  <c r="AV36" i="26" s="1"/>
  <c r="AU34" i="26"/>
  <c r="AV34" i="26" s="1"/>
  <c r="AV22" i="26"/>
  <c r="AU235" i="26"/>
  <c r="AV235" i="26" s="1"/>
  <c r="AU232" i="26"/>
  <c r="AV232" i="26" s="1"/>
  <c r="AU216" i="26"/>
  <c r="AV216" i="26" s="1"/>
  <c r="AU210" i="26"/>
  <c r="AV210" i="26" s="1"/>
  <c r="AU194" i="26"/>
  <c r="AV194" i="26" s="1"/>
  <c r="AU186" i="26"/>
  <c r="AV186" i="26" s="1"/>
  <c r="AU179" i="26"/>
  <c r="AV179" i="26" s="1"/>
  <c r="AU177" i="26"/>
  <c r="AV175" i="26"/>
  <c r="AU163" i="26"/>
  <c r="AV163" i="26" s="1"/>
  <c r="AU151" i="26"/>
  <c r="AV151" i="26" s="1"/>
  <c r="AU147" i="26"/>
  <c r="AV147" i="26" s="1"/>
  <c r="AV132" i="26"/>
  <c r="AU224" i="26"/>
  <c r="AU218" i="26"/>
  <c r="AV218" i="26" s="1"/>
  <c r="AU203" i="26"/>
  <c r="AV203" i="26" s="1"/>
  <c r="AU200" i="26"/>
  <c r="AV200" i="26" s="1"/>
  <c r="AU187" i="26"/>
  <c r="AV187" i="26" s="1"/>
  <c r="AU185" i="26"/>
  <c r="AV185" i="26" s="1"/>
  <c r="AU180" i="26"/>
  <c r="AV180" i="26" s="1"/>
  <c r="AV170" i="26"/>
  <c r="AU160" i="26"/>
  <c r="AV160" i="26" s="1"/>
  <c r="AU156" i="26"/>
  <c r="AV156" i="26" s="1"/>
  <c r="AU154" i="26"/>
  <c r="AV154" i="26" s="1"/>
  <c r="AU150" i="26"/>
  <c r="AV150" i="26" s="1"/>
  <c r="AU148" i="26"/>
  <c r="AV148" i="26" s="1"/>
  <c r="AU144" i="26"/>
  <c r="AV144" i="26" s="1"/>
  <c r="AU141" i="26"/>
  <c r="AV141" i="26" s="1"/>
  <c r="AU139" i="26"/>
  <c r="AV139" i="26" s="1"/>
  <c r="AV136" i="26"/>
  <c r="AU124" i="26"/>
  <c r="AV124" i="26" s="1"/>
  <c r="AU122" i="26"/>
  <c r="AV122" i="26" s="1"/>
  <c r="AU108" i="26"/>
  <c r="AV108" i="26" s="1"/>
  <c r="AU106" i="26"/>
  <c r="AV106" i="26" s="1"/>
  <c r="AV104" i="26"/>
  <c r="AU92" i="26"/>
  <c r="AV92" i="26" s="1"/>
  <c r="AU90" i="26"/>
  <c r="AV90" i="26" s="1"/>
  <c r="AV88" i="26"/>
  <c r="AU76" i="26"/>
  <c r="AV76" i="26" s="1"/>
  <c r="AU74" i="26"/>
  <c r="AV74" i="26" s="1"/>
  <c r="AU60" i="26"/>
  <c r="AV60" i="26" s="1"/>
  <c r="AU58" i="26"/>
  <c r="AV58" i="26" s="1"/>
  <c r="AV56" i="26"/>
  <c r="AU44" i="26"/>
  <c r="AV44" i="26" s="1"/>
  <c r="AU42" i="26"/>
  <c r="AV42" i="26" s="1"/>
  <c r="AV40" i="26"/>
  <c r="AV980" i="26"/>
  <c r="AV722" i="26"/>
  <c r="AU722" i="26"/>
  <c r="AV691" i="26"/>
  <c r="AV658" i="26"/>
  <c r="AU658" i="26"/>
  <c r="AU652" i="26"/>
  <c r="AV652" i="26"/>
  <c r="AU615" i="26"/>
  <c r="AV615" i="26"/>
  <c r="AU283" i="26"/>
  <c r="AV283" i="26"/>
  <c r="AU255" i="26"/>
  <c r="AV255" i="26"/>
  <c r="AU223" i="26"/>
  <c r="AV223" i="26" s="1"/>
  <c r="AU191" i="26"/>
  <c r="AV191" i="26" s="1"/>
  <c r="AU162" i="26"/>
  <c r="AV162" i="26" s="1"/>
  <c r="AU140" i="26"/>
  <c r="AV140" i="26" s="1"/>
  <c r="AU135" i="26"/>
  <c r="AV135" i="26" s="1"/>
  <c r="AU119" i="26"/>
  <c r="AV119" i="26" s="1"/>
  <c r="AU103" i="26"/>
  <c r="AV103" i="26" s="1"/>
  <c r="AU87" i="26"/>
  <c r="AV87" i="26" s="1"/>
  <c r="AU71" i="26"/>
  <c r="AV71" i="26" s="1"/>
  <c r="AU55" i="26"/>
  <c r="AV55" i="26" s="1"/>
  <c r="AU39" i="26"/>
  <c r="AV39" i="26" s="1"/>
  <c r="AU23" i="26"/>
  <c r="AV23" i="26" s="1"/>
  <c r="AV995" i="26"/>
  <c r="AV992" i="26"/>
  <c r="AV972" i="26"/>
  <c r="AV963" i="26"/>
  <c r="AV960" i="26"/>
  <c r="AV940" i="26"/>
  <c r="AV931" i="26"/>
  <c r="AV928" i="26"/>
  <c r="AV908" i="26"/>
  <c r="AV899" i="26"/>
  <c r="AV896" i="26"/>
  <c r="AV892" i="26"/>
  <c r="AV887" i="26"/>
  <c r="AV883" i="26"/>
  <c r="AU874" i="26"/>
  <c r="AV864" i="26"/>
  <c r="AV860" i="26"/>
  <c r="AV855" i="26"/>
  <c r="AV851" i="26"/>
  <c r="AU842" i="26"/>
  <c r="AV832" i="26"/>
  <c r="AV828" i="26"/>
  <c r="AV823" i="26"/>
  <c r="AV819" i="26"/>
  <c r="AU810" i="26"/>
  <c r="AV800" i="26"/>
  <c r="AV775" i="26"/>
  <c r="AU772" i="26"/>
  <c r="AU770" i="26"/>
  <c r="AV754" i="26"/>
  <c r="AU754" i="26"/>
  <c r="AU731" i="26"/>
  <c r="AV727" i="26"/>
  <c r="AV723" i="26"/>
  <c r="AV716" i="26"/>
  <c r="AU712" i="26"/>
  <c r="AV707" i="26"/>
  <c r="AU703" i="26"/>
  <c r="AV688" i="26"/>
  <c r="AU682" i="26"/>
  <c r="AU676" i="26"/>
  <c r="AU667" i="26"/>
  <c r="AU647" i="26"/>
  <c r="AV647" i="26"/>
  <c r="AU639" i="26"/>
  <c r="AU624" i="26"/>
  <c r="AV624" i="26"/>
  <c r="AU611" i="26"/>
  <c r="AV611" i="26"/>
  <c r="AU592" i="26"/>
  <c r="AV592" i="26"/>
  <c r="AV585" i="26"/>
  <c r="AU573" i="26"/>
  <c r="AV573" i="26"/>
  <c r="AV571" i="26"/>
  <c r="AV569" i="26"/>
  <c r="AU557" i="26"/>
  <c r="AV557" i="26"/>
  <c r="AV555" i="26"/>
  <c r="AV553" i="26"/>
  <c r="AU541" i="26"/>
  <c r="AV541" i="26"/>
  <c r="AU525" i="26"/>
  <c r="AV525" i="26"/>
  <c r="AU509" i="26"/>
  <c r="AV509" i="26"/>
  <c r="AU493" i="26"/>
  <c r="AV493" i="26"/>
  <c r="AU477" i="26"/>
  <c r="AV477" i="26"/>
  <c r="AU461" i="26"/>
  <c r="AV461" i="26"/>
  <c r="AU445" i="26"/>
  <c r="AV445" i="26"/>
  <c r="AU429" i="26"/>
  <c r="AV429" i="26"/>
  <c r="AU413" i="26"/>
  <c r="AV413" i="26"/>
  <c r="AU397" i="26"/>
  <c r="AV397" i="26"/>
  <c r="AU381" i="26"/>
  <c r="AV381" i="26"/>
  <c r="AU365" i="26"/>
  <c r="AV365" i="26"/>
  <c r="AU349" i="26"/>
  <c r="AV349" i="26"/>
  <c r="AU333" i="26"/>
  <c r="AV333" i="26"/>
  <c r="AU317" i="26"/>
  <c r="AV317" i="26"/>
  <c r="AU271" i="26"/>
  <c r="AV271" i="26"/>
  <c r="AU263" i="26"/>
  <c r="AV263" i="26"/>
  <c r="AU231" i="26"/>
  <c r="AV231" i="26" s="1"/>
  <c r="AU199" i="26"/>
  <c r="AV199" i="26" s="1"/>
  <c r="AU152" i="26"/>
  <c r="AV152" i="26" s="1"/>
  <c r="AU142" i="26"/>
  <c r="AV142" i="26"/>
  <c r="AU137" i="26"/>
  <c r="AV137" i="26" s="1"/>
  <c r="AU121" i="26"/>
  <c r="AV121" i="26" s="1"/>
  <c r="AU105" i="26"/>
  <c r="AV105" i="26" s="1"/>
  <c r="AU89" i="26"/>
  <c r="AV89" i="26" s="1"/>
  <c r="AU73" i="26"/>
  <c r="AV73" i="26" s="1"/>
  <c r="AU57" i="26"/>
  <c r="AV57" i="26" s="1"/>
  <c r="AU41" i="26"/>
  <c r="AV41" i="26" s="1"/>
  <c r="AU25" i="26"/>
  <c r="AV25" i="26" s="1"/>
  <c r="AV987" i="26"/>
  <c r="AV955" i="26"/>
  <c r="AV923" i="26"/>
  <c r="AU866" i="26"/>
  <c r="AU834" i="26"/>
  <c r="AU802" i="26"/>
  <c r="AV786" i="26"/>
  <c r="AU786" i="26"/>
  <c r="AU763" i="26"/>
  <c r="AV748" i="26"/>
  <c r="AU744" i="26"/>
  <c r="AV739" i="26"/>
  <c r="AU735" i="26"/>
  <c r="AV720" i="26"/>
  <c r="AV704" i="26"/>
  <c r="AU679" i="26"/>
  <c r="AV679" i="26"/>
  <c r="AU656" i="26"/>
  <c r="AV656" i="26"/>
  <c r="AU643" i="26"/>
  <c r="AV643" i="26"/>
  <c r="AU575" i="26"/>
  <c r="AV575" i="26"/>
  <c r="AU559" i="26"/>
  <c r="AV559" i="26"/>
  <c r="AU543" i="26"/>
  <c r="AV543" i="26"/>
  <c r="AU527" i="26"/>
  <c r="AV527" i="26"/>
  <c r="AU511" i="26"/>
  <c r="AV511" i="26"/>
  <c r="AU495" i="26"/>
  <c r="AV495" i="26"/>
  <c r="AU479" i="26"/>
  <c r="AV479" i="26"/>
  <c r="AU463" i="26"/>
  <c r="AV463" i="26"/>
  <c r="AU447" i="26"/>
  <c r="AV447" i="26"/>
  <c r="AU431" i="26"/>
  <c r="AV431" i="26"/>
  <c r="AU415" i="26"/>
  <c r="AV415" i="26"/>
  <c r="AU399" i="26"/>
  <c r="AV399" i="26"/>
  <c r="AU383" i="26"/>
  <c r="AV383" i="26"/>
  <c r="AU367" i="26"/>
  <c r="AV367" i="26"/>
  <c r="AU351" i="26"/>
  <c r="AV351" i="26"/>
  <c r="AU335" i="26"/>
  <c r="AV335" i="26"/>
  <c r="AU319" i="26"/>
  <c r="AV319" i="26"/>
  <c r="AU298" i="26"/>
  <c r="AV298" i="26"/>
  <c r="AV256" i="26"/>
  <c r="AU239" i="26"/>
  <c r="AV239" i="26" s="1"/>
  <c r="AV224" i="26"/>
  <c r="AU207" i="26"/>
  <c r="AV207" i="26" s="1"/>
  <c r="AU183" i="26"/>
  <c r="AV183" i="26" s="1"/>
  <c r="AU172" i="26"/>
  <c r="AV172" i="26" s="1"/>
  <c r="AU167" i="26"/>
  <c r="AV167" i="26" s="1"/>
  <c r="AU165" i="26"/>
  <c r="AV165" i="26" s="1"/>
  <c r="AU155" i="26"/>
  <c r="AV155" i="26" s="1"/>
  <c r="AU127" i="26"/>
  <c r="AV127" i="26" s="1"/>
  <c r="AU111" i="26"/>
  <c r="AV111" i="26" s="1"/>
  <c r="AU95" i="26"/>
  <c r="AV95" i="26" s="1"/>
  <c r="AU79" i="26"/>
  <c r="AV79" i="26" s="1"/>
  <c r="AU63" i="26"/>
  <c r="AV63" i="26" s="1"/>
  <c r="AU47" i="26"/>
  <c r="AV47" i="26" s="1"/>
  <c r="AU31" i="26"/>
  <c r="AV31" i="26" s="1"/>
  <c r="AV711" i="26"/>
  <c r="AU708" i="26"/>
  <c r="AU706" i="26"/>
  <c r="AV690" i="26"/>
  <c r="AU690" i="26"/>
  <c r="AU675" i="26"/>
  <c r="AV675" i="26"/>
  <c r="AU648" i="26"/>
  <c r="AV626" i="26"/>
  <c r="AU626" i="26"/>
  <c r="AU620" i="26"/>
  <c r="AV620" i="26"/>
  <c r="AU618" i="26"/>
  <c r="AU612" i="26"/>
  <c r="AU603" i="26"/>
  <c r="AV593" i="26"/>
  <c r="AU584" i="26"/>
  <c r="AV584" i="26"/>
  <c r="AU568" i="26"/>
  <c r="AV568" i="26"/>
  <c r="AU552" i="26"/>
  <c r="AV552" i="26"/>
  <c r="AU536" i="26"/>
  <c r="AV536" i="26"/>
  <c r="AU520" i="26"/>
  <c r="AV520" i="26"/>
  <c r="AU504" i="26"/>
  <c r="AV504" i="26"/>
  <c r="AU488" i="26"/>
  <c r="AV488" i="26"/>
  <c r="AU472" i="26"/>
  <c r="AV472" i="26"/>
  <c r="AU456" i="26"/>
  <c r="AV456" i="26"/>
  <c r="AU440" i="26"/>
  <c r="AV440" i="26"/>
  <c r="AU424" i="26"/>
  <c r="AV424" i="26"/>
  <c r="AU408" i="26"/>
  <c r="AV408" i="26"/>
  <c r="AU392" i="26"/>
  <c r="AV392" i="26"/>
  <c r="AU376" i="26"/>
  <c r="AV376" i="26"/>
  <c r="AU360" i="26"/>
  <c r="AV360" i="26"/>
  <c r="AU344" i="26"/>
  <c r="AV344" i="26"/>
  <c r="AU328" i="26"/>
  <c r="AV328" i="26"/>
  <c r="AU312" i="26"/>
  <c r="AV312" i="26"/>
  <c r="AV302" i="26"/>
  <c r="AU287" i="26"/>
  <c r="AV278" i="26"/>
  <c r="AV264" i="26"/>
  <c r="AV258" i="26"/>
  <c r="AU247" i="26"/>
  <c r="AV247" i="26"/>
  <c r="AV226" i="26"/>
  <c r="AU215" i="26"/>
  <c r="AV215" i="26" s="1"/>
  <c r="AU174" i="26"/>
  <c r="AV174" i="26" s="1"/>
  <c r="AU169" i="26"/>
  <c r="AV169" i="26" s="1"/>
  <c r="AU157" i="26"/>
  <c r="AV157" i="26" s="1"/>
  <c r="AU145" i="26"/>
  <c r="AV145" i="26" s="1"/>
  <c r="AU138" i="26"/>
  <c r="AV138" i="26" s="1"/>
  <c r="AU129" i="26"/>
  <c r="AV129" i="26" s="1"/>
  <c r="AU113" i="26"/>
  <c r="AV113" i="26" s="1"/>
  <c r="AU97" i="26"/>
  <c r="AV97" i="26" s="1"/>
  <c r="AU81" i="26"/>
  <c r="AV81" i="26" s="1"/>
  <c r="AU65" i="26"/>
  <c r="AV65" i="26" s="1"/>
  <c r="AU49" i="26"/>
  <c r="AV49" i="26" s="1"/>
  <c r="AU33" i="26"/>
  <c r="AV33" i="26" s="1"/>
  <c r="AV286" i="26"/>
  <c r="AU265" i="26"/>
  <c r="AU261" i="26"/>
  <c r="AU257" i="26"/>
  <c r="AU253" i="26"/>
  <c r="AU249" i="26"/>
  <c r="AU245" i="26"/>
  <c r="AU241" i="26"/>
  <c r="AU237" i="26"/>
  <c r="AV237" i="26" s="1"/>
  <c r="AU233" i="26"/>
  <c r="AV233" i="26" s="1"/>
  <c r="AU229" i="26"/>
  <c r="AU225" i="26"/>
  <c r="AV225" i="26" s="1"/>
  <c r="AU221" i="26"/>
  <c r="AV221" i="26" s="1"/>
  <c r="AU217" i="26"/>
  <c r="AV217" i="26" s="1"/>
  <c r="AU213" i="26"/>
  <c r="AV213" i="26" s="1"/>
  <c r="AU209" i="26"/>
  <c r="AV209" i="26" s="1"/>
  <c r="AU205" i="26"/>
  <c r="AV205" i="26" s="1"/>
  <c r="AU201" i="26"/>
  <c r="AV201" i="26" s="1"/>
  <c r="AU197" i="26"/>
  <c r="AV197" i="26" s="1"/>
  <c r="AU193" i="26"/>
  <c r="AV193" i="26" s="1"/>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s="1"/>
  <c r="AU228" i="26"/>
  <c r="AV228" i="26" s="1"/>
  <c r="AU220" i="26"/>
  <c r="AV220" i="26" s="1"/>
  <c r="AU212" i="26"/>
  <c r="AV212" i="26" s="1"/>
  <c r="AU204" i="26"/>
  <c r="AV204" i="26" s="1"/>
  <c r="AU196" i="26"/>
  <c r="AV196" i="26" s="1"/>
  <c r="AU188" i="26"/>
  <c r="AV188" i="26" s="1"/>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s="1"/>
  <c r="AU123" i="26"/>
  <c r="AV123" i="26" s="1"/>
  <c r="AU115" i="26"/>
  <c r="AV115" i="26" s="1"/>
  <c r="AU107" i="26"/>
  <c r="AV107" i="26" s="1"/>
  <c r="AU99" i="26"/>
  <c r="AV99" i="26" s="1"/>
  <c r="AU91" i="26"/>
  <c r="AV91" i="26" s="1"/>
  <c r="AU83" i="26"/>
  <c r="AV83" i="26" s="1"/>
  <c r="AU75" i="26"/>
  <c r="AV75" i="26" s="1"/>
  <c r="AU67" i="26"/>
  <c r="AV67" i="26" s="1"/>
  <c r="AU59" i="26"/>
  <c r="AV59" i="26" s="1"/>
  <c r="AU51" i="26"/>
  <c r="AV51" i="26" s="1"/>
  <c r="AU43" i="26"/>
  <c r="AV43" i="26" s="1"/>
  <c r="AU35" i="26"/>
  <c r="AV35" i="26" s="1"/>
  <c r="AU27" i="26"/>
  <c r="AV27" i="26" s="1"/>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s="1"/>
  <c r="AU230" i="26"/>
  <c r="AV230" i="26" s="1"/>
  <c r="AU222" i="26"/>
  <c r="AV222" i="26" s="1"/>
  <c r="AU214" i="26"/>
  <c r="AV214" i="26" s="1"/>
  <c r="AU206" i="26"/>
  <c r="AV206" i="26" s="1"/>
  <c r="AU198" i="26"/>
  <c r="AV198" i="26" s="1"/>
  <c r="AU190" i="26"/>
  <c r="AV190" i="26" s="1"/>
  <c r="AU182" i="26"/>
  <c r="AV182" i="26" s="1"/>
  <c r="AV297" i="26"/>
  <c r="AU297" i="26"/>
  <c r="AU292" i="26"/>
  <c r="AV292" i="26"/>
  <c r="AV281" i="26"/>
  <c r="AU281" i="26"/>
  <c r="AU276" i="26"/>
  <c r="AV276" i="26"/>
  <c r="AU133" i="26"/>
  <c r="AV133" i="26" s="1"/>
  <c r="AU125" i="26"/>
  <c r="AV125" i="26" s="1"/>
  <c r="AU117" i="26"/>
  <c r="AV117" i="26" s="1"/>
  <c r="AU109" i="26"/>
  <c r="AV109" i="26"/>
  <c r="AU101" i="26"/>
  <c r="AV101" i="26" s="1"/>
  <c r="AU93" i="26"/>
  <c r="AV93" i="26" s="1"/>
  <c r="AU85" i="26"/>
  <c r="AV85" i="26" s="1"/>
  <c r="AU77" i="26"/>
  <c r="AV77" i="26"/>
  <c r="AU69" i="26"/>
  <c r="AV69" i="26" s="1"/>
  <c r="AU61" i="26"/>
  <c r="AV61" i="26" s="1"/>
  <c r="AU53" i="26"/>
  <c r="AV53" i="26" s="1"/>
  <c r="AU45" i="26"/>
  <c r="AV45" i="26" s="1"/>
  <c r="AU37" i="26"/>
  <c r="AV37" i="26" s="1"/>
  <c r="AU29" i="26"/>
  <c r="AV29" i="26" s="1"/>
  <c r="AU21" i="26"/>
  <c r="AV21" i="26"/>
  <c r="AU17" i="26"/>
  <c r="AV17" i="26" s="1"/>
  <c r="AU15" i="26"/>
  <c r="AV15" i="26" s="1"/>
  <c r="AU13" i="26"/>
  <c r="AV13" i="26" s="1"/>
  <c r="AU11" i="26"/>
  <c r="AV11" i="26" s="1"/>
  <c r="AV10" i="26" l="1"/>
  <c r="K6" i="28" s="1"/>
  <c r="I12" i="11"/>
  <c r="J12" i="11"/>
  <c r="K12" i="11"/>
  <c r="L12" i="11"/>
  <c r="M12" i="11"/>
  <c r="N12" i="11"/>
  <c r="I13" i="11"/>
  <c r="J13" i="11"/>
  <c r="K13" i="11"/>
  <c r="L13" i="11"/>
  <c r="M13" i="11"/>
  <c r="N13" i="11"/>
  <c r="I14" i="11"/>
  <c r="J14" i="11"/>
  <c r="K14" i="11"/>
  <c r="L14" i="11"/>
  <c r="M14" i="11"/>
  <c r="N14" i="11"/>
  <c r="N15" i="11"/>
  <c r="N16" i="11"/>
  <c r="N17" i="11"/>
  <c r="N18" i="11"/>
  <c r="I19" i="11"/>
  <c r="J19" i="11"/>
  <c r="K19" i="11"/>
  <c r="L19" i="11"/>
  <c r="M19" i="11"/>
  <c r="N19" i="11"/>
  <c r="L20" i="11"/>
  <c r="M20" i="11"/>
  <c r="N20" i="11"/>
  <c r="I21" i="11"/>
  <c r="J21" i="11"/>
  <c r="K21" i="11"/>
  <c r="L21" i="11"/>
  <c r="M21" i="11"/>
  <c r="N21" i="11"/>
  <c r="N22" i="11"/>
  <c r="I23" i="11"/>
  <c r="J23" i="11"/>
  <c r="K23" i="11"/>
  <c r="L23" i="11"/>
  <c r="M23" i="11"/>
  <c r="N23" i="11"/>
  <c r="L24" i="11"/>
  <c r="M24" i="11"/>
  <c r="N24" i="11"/>
  <c r="I25" i="11"/>
  <c r="J25" i="11"/>
  <c r="K25" i="11"/>
  <c r="L25" i="11"/>
  <c r="M25" i="11"/>
  <c r="N25" i="11"/>
  <c r="I26" i="11"/>
  <c r="J26" i="11"/>
  <c r="K26" i="11"/>
  <c r="L26" i="11"/>
  <c r="M26" i="11"/>
  <c r="N26" i="11"/>
  <c r="I37" i="11"/>
  <c r="J37" i="11"/>
  <c r="L37" i="11"/>
  <c r="M37" i="11"/>
  <c r="N37" i="11"/>
  <c r="I39" i="11"/>
  <c r="J39" i="11"/>
  <c r="K39" i="11"/>
  <c r="L39" i="11"/>
  <c r="M39" i="11"/>
  <c r="N39" i="11"/>
  <c r="I40" i="11"/>
  <c r="J40" i="11"/>
  <c r="K40" i="11"/>
  <c r="L40" i="11"/>
  <c r="M40" i="11"/>
  <c r="N40"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M46" i="11"/>
  <c r="N46" i="11"/>
  <c r="I48" i="11"/>
  <c r="J48" i="11"/>
  <c r="K48" i="11"/>
  <c r="L48" i="11"/>
  <c r="M48" i="11"/>
  <c r="N48" i="11"/>
  <c r="K49" i="11"/>
  <c r="L49" i="11"/>
  <c r="M49" i="11"/>
  <c r="N49" i="11"/>
  <c r="I50" i="11"/>
  <c r="J50" i="11"/>
  <c r="K50" i="11"/>
  <c r="L50" i="11"/>
  <c r="M50" i="11"/>
  <c r="N50" i="11"/>
  <c r="L51" i="11"/>
  <c r="M51" i="11"/>
  <c r="N51" i="11"/>
  <c r="I52" i="11"/>
  <c r="J52" i="11"/>
  <c r="K52" i="11"/>
  <c r="L52" i="11"/>
  <c r="M52" i="11"/>
  <c r="N52" i="11"/>
  <c r="M53" i="11"/>
  <c r="N53" i="11"/>
  <c r="I54" i="11"/>
  <c r="J54" i="11"/>
  <c r="K54" i="11"/>
  <c r="L54" i="11"/>
  <c r="M54" i="11"/>
  <c r="N54" i="11"/>
  <c r="I55" i="11"/>
  <c r="J55" i="11"/>
  <c r="K55" i="11"/>
  <c r="M55" i="11"/>
  <c r="N55" i="11"/>
  <c r="I56" i="11"/>
  <c r="J56" i="11"/>
  <c r="K56" i="11"/>
  <c r="L56" i="11"/>
  <c r="M56" i="11"/>
  <c r="N56" i="11"/>
  <c r="I57" i="11"/>
  <c r="J57" i="11"/>
  <c r="K57" i="11"/>
  <c r="L57" i="11"/>
  <c r="M57" i="11"/>
  <c r="N57" i="11"/>
  <c r="I58" i="11"/>
  <c r="J58" i="11"/>
  <c r="K58" i="11"/>
  <c r="L58" i="11"/>
  <c r="M58" i="11"/>
  <c r="N58" i="11"/>
  <c r="I60" i="11"/>
  <c r="K60" i="11"/>
  <c r="L60" i="11"/>
  <c r="M60" i="11"/>
  <c r="N60" i="11"/>
  <c r="J61" i="11"/>
  <c r="L61" i="11"/>
  <c r="M61" i="11"/>
  <c r="N61" i="11"/>
  <c r="I62" i="11"/>
  <c r="L62" i="11"/>
  <c r="M62" i="11"/>
  <c r="N62" i="11"/>
  <c r="I63" i="11"/>
  <c r="J63" i="11"/>
  <c r="K63" i="11"/>
  <c r="L63" i="11"/>
  <c r="M63" i="11"/>
  <c r="N63" i="11"/>
  <c r="I64" i="11"/>
  <c r="J64" i="11"/>
  <c r="K64" i="11"/>
  <c r="L64" i="11"/>
  <c r="M64" i="11"/>
  <c r="N64" i="11"/>
  <c r="I65" i="11"/>
  <c r="K65" i="11"/>
  <c r="L65" i="11"/>
  <c r="M65" i="11"/>
  <c r="N65" i="11"/>
  <c r="I66" i="11"/>
  <c r="J66" i="11"/>
  <c r="K66" i="11"/>
  <c r="L66" i="11"/>
  <c r="M66" i="11"/>
  <c r="N66" i="11"/>
  <c r="I75" i="11"/>
  <c r="J75" i="11"/>
  <c r="K75" i="11"/>
  <c r="L75" i="11"/>
  <c r="M75" i="11"/>
  <c r="N75" i="11"/>
  <c r="I76" i="11"/>
  <c r="J76" i="11"/>
  <c r="K76" i="11"/>
  <c r="L76" i="11"/>
  <c r="M76" i="11"/>
  <c r="N76" i="11"/>
  <c r="I77" i="11"/>
  <c r="J77" i="11"/>
  <c r="K77" i="11"/>
  <c r="L77" i="11"/>
  <c r="M77" i="11"/>
  <c r="N77" i="11"/>
  <c r="M80" i="11"/>
  <c r="N80" i="11"/>
  <c r="I81" i="11"/>
  <c r="J81" i="11"/>
  <c r="K81" i="11"/>
  <c r="L81" i="11"/>
  <c r="M81" i="11"/>
  <c r="N81" i="11"/>
  <c r="I82" i="11"/>
  <c r="J82" i="11"/>
  <c r="K82" i="11"/>
  <c r="L82" i="11"/>
  <c r="M82" i="11"/>
  <c r="N82" i="11"/>
  <c r="M85" i="11"/>
  <c r="N85" i="11"/>
  <c r="M86" i="11"/>
  <c r="N86" i="11"/>
  <c r="M87" i="11"/>
  <c r="N87" i="11"/>
  <c r="I88" i="11"/>
  <c r="J88" i="11"/>
  <c r="K88" i="11"/>
  <c r="L88" i="11"/>
  <c r="M88" i="11"/>
  <c r="N88" i="11"/>
  <c r="I89" i="11"/>
  <c r="J89" i="11"/>
  <c r="K89" i="11"/>
  <c r="L89" i="11"/>
  <c r="M89" i="11"/>
  <c r="N89" i="11"/>
  <c r="L90" i="11"/>
  <c r="M90" i="11"/>
  <c r="N90" i="11"/>
  <c r="L91" i="11"/>
  <c r="M91" i="11"/>
  <c r="N91" i="11"/>
  <c r="I92" i="11"/>
  <c r="J92" i="11"/>
  <c r="K92" i="11"/>
  <c r="L92" i="11"/>
  <c r="M92" i="11"/>
  <c r="N92" i="11"/>
  <c r="I93" i="11"/>
  <c r="J93" i="11"/>
  <c r="K93" i="11"/>
  <c r="L93" i="11"/>
  <c r="M93" i="11"/>
  <c r="N93" i="11"/>
  <c r="I94" i="11"/>
  <c r="J94" i="11"/>
  <c r="L94" i="11"/>
  <c r="M94" i="11"/>
  <c r="N94" i="11"/>
  <c r="L95" i="11"/>
  <c r="M95" i="11"/>
  <c r="N95" i="11"/>
  <c r="I96" i="11"/>
  <c r="J96" i="11"/>
  <c r="K96" i="11"/>
  <c r="L96" i="11"/>
  <c r="M96" i="11"/>
  <c r="N96" i="11"/>
  <c r="I97" i="11"/>
  <c r="J97" i="11"/>
  <c r="K97" i="11"/>
  <c r="L97" i="11"/>
  <c r="M97" i="11"/>
  <c r="N97" i="11"/>
  <c r="N98" i="11"/>
  <c r="N99" i="11"/>
  <c r="N100" i="11"/>
  <c r="N101" i="11"/>
  <c r="N102" i="11"/>
  <c r="N103" i="11"/>
  <c r="I104" i="11"/>
  <c r="J104" i="11"/>
  <c r="K104" i="11"/>
  <c r="L104" i="11"/>
  <c r="M104" i="11"/>
  <c r="N104" i="11"/>
  <c r="N105" i="11"/>
  <c r="N106" i="11"/>
  <c r="N107" i="11"/>
  <c r="N108" i="11"/>
  <c r="N109" i="11"/>
  <c r="N110" i="11"/>
  <c r="N111" i="11"/>
  <c r="N112" i="11"/>
  <c r="N113" i="11"/>
  <c r="K114" i="11"/>
  <c r="L114" i="11"/>
  <c r="M114" i="11"/>
  <c r="N114" i="11"/>
  <c r="I115" i="11"/>
  <c r="J115" i="11"/>
  <c r="K115" i="11"/>
  <c r="L115" i="11"/>
  <c r="M115" i="11"/>
  <c r="N115" i="11"/>
  <c r="I116" i="11"/>
  <c r="J116" i="11"/>
  <c r="K116" i="11"/>
  <c r="L116" i="11"/>
  <c r="M116" i="11"/>
  <c r="N116" i="11"/>
  <c r="I117" i="11"/>
  <c r="J117" i="11"/>
  <c r="L117" i="11"/>
  <c r="M117" i="11"/>
  <c r="N117" i="11"/>
  <c r="N118" i="11"/>
  <c r="I119" i="11"/>
  <c r="J119" i="11"/>
  <c r="L119" i="11"/>
  <c r="M119" i="11"/>
  <c r="N119" i="11"/>
  <c r="I120" i="11"/>
  <c r="J120" i="11"/>
  <c r="K120" i="11"/>
  <c r="L120" i="11"/>
  <c r="M120" i="11"/>
  <c r="N120" i="11"/>
  <c r="I121" i="11"/>
  <c r="J121" i="11"/>
  <c r="K121" i="11"/>
  <c r="L121" i="11"/>
  <c r="M121" i="11"/>
  <c r="N121" i="11"/>
  <c r="I123" i="11"/>
  <c r="J123" i="11"/>
  <c r="K123" i="11"/>
  <c r="L123" i="11"/>
  <c r="M123" i="11"/>
  <c r="N123" i="11"/>
  <c r="I124" i="11"/>
  <c r="J124" i="11"/>
  <c r="K124" i="11"/>
  <c r="L124" i="11"/>
  <c r="M124" i="11"/>
  <c r="N124" i="11"/>
  <c r="I125" i="11"/>
  <c r="J125" i="11"/>
  <c r="K125" i="11"/>
  <c r="L125" i="11"/>
  <c r="M125" i="11"/>
  <c r="N125" i="11"/>
  <c r="J127" i="11"/>
  <c r="K127" i="11"/>
  <c r="L127" i="11"/>
  <c r="M127" i="11"/>
  <c r="N127" i="11"/>
  <c r="I128" i="11"/>
  <c r="J128" i="11"/>
  <c r="K128" i="11"/>
  <c r="L128" i="11"/>
  <c r="M128" i="11"/>
  <c r="N128" i="11"/>
  <c r="I129" i="11"/>
  <c r="J129" i="11"/>
  <c r="K129" i="11"/>
  <c r="L129" i="11"/>
  <c r="M129" i="11"/>
  <c r="N129" i="11"/>
  <c r="L130" i="11"/>
  <c r="M130" i="11"/>
  <c r="N130" i="11"/>
  <c r="I131" i="11"/>
  <c r="K131" i="11"/>
  <c r="L131" i="11"/>
  <c r="M131" i="11"/>
  <c r="N131" i="11"/>
  <c r="I132" i="11"/>
  <c r="J132" i="11"/>
  <c r="K132" i="11"/>
  <c r="L132" i="11"/>
  <c r="M132" i="11"/>
  <c r="N132" i="11"/>
  <c r="I135" i="11"/>
  <c r="J135" i="11"/>
  <c r="K135" i="11"/>
  <c r="L135" i="11"/>
  <c r="M135" i="11"/>
  <c r="N135" i="11"/>
  <c r="I136" i="11"/>
  <c r="J136" i="11"/>
  <c r="K136" i="11"/>
  <c r="L136" i="11"/>
  <c r="M136" i="11"/>
  <c r="N136" i="11"/>
  <c r="I137" i="11"/>
  <c r="J137" i="11"/>
  <c r="K137" i="11"/>
  <c r="L137" i="11"/>
  <c r="M137" i="11"/>
  <c r="N137"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J143" i="11"/>
  <c r="N143" i="11"/>
  <c r="N144" i="11"/>
  <c r="I145" i="11"/>
  <c r="J145" i="11"/>
  <c r="K145" i="11"/>
  <c r="L145" i="11"/>
  <c r="M145" i="11"/>
  <c r="N145" i="11"/>
  <c r="M146" i="11"/>
  <c r="N146" i="11"/>
  <c r="M147" i="11"/>
  <c r="N147" i="11"/>
  <c r="M148" i="11"/>
  <c r="N148" i="11"/>
  <c r="I149" i="11"/>
  <c r="J149" i="11"/>
  <c r="K149" i="11"/>
  <c r="L149" i="11"/>
  <c r="M149" i="11"/>
  <c r="N149" i="11"/>
  <c r="I150" i="11"/>
  <c r="J150" i="11"/>
  <c r="K150" i="11"/>
  <c r="L150" i="11"/>
  <c r="M150" i="11"/>
  <c r="N150" i="11"/>
  <c r="M152" i="11"/>
  <c r="N152" i="11"/>
  <c r="I153" i="11"/>
  <c r="J153" i="11"/>
  <c r="K153" i="11"/>
  <c r="L153" i="11"/>
  <c r="M153" i="11"/>
  <c r="N153" i="11"/>
  <c r="M154" i="11"/>
  <c r="N154" i="11"/>
  <c r="I155" i="11"/>
  <c r="J155" i="11"/>
  <c r="K155" i="11"/>
  <c r="L155" i="11"/>
  <c r="M155" i="11"/>
  <c r="N155" i="11"/>
  <c r="I156" i="11"/>
  <c r="J156" i="11"/>
  <c r="K156" i="11"/>
  <c r="L156" i="11"/>
  <c r="M156" i="11"/>
  <c r="N156" i="11"/>
  <c r="I159" i="11"/>
  <c r="J159" i="11"/>
  <c r="K159" i="11"/>
  <c r="L159" i="11"/>
  <c r="M159" i="11"/>
  <c r="N159" i="11"/>
  <c r="N160" i="11"/>
  <c r="I161" i="11"/>
  <c r="J161" i="11"/>
  <c r="K161" i="11"/>
  <c r="L161" i="11"/>
  <c r="M161" i="11"/>
  <c r="N161" i="11"/>
  <c r="I162" i="11"/>
  <c r="J162" i="11"/>
  <c r="K162" i="11"/>
  <c r="L162" i="11"/>
  <c r="M162" i="11"/>
  <c r="N162" i="11"/>
  <c r="M163" i="11"/>
  <c r="N163" i="11"/>
  <c r="I164" i="11"/>
  <c r="J164" i="11"/>
  <c r="K164" i="11"/>
  <c r="L164" i="11"/>
  <c r="M164" i="11"/>
  <c r="N164" i="11"/>
  <c r="I166" i="11"/>
  <c r="K166" i="11"/>
  <c r="L166" i="11"/>
  <c r="M166" i="11"/>
  <c r="N166" i="11"/>
  <c r="N167" i="11"/>
  <c r="I168" i="11"/>
  <c r="J168" i="11"/>
  <c r="K168" i="11"/>
  <c r="L168" i="11"/>
  <c r="M168" i="11"/>
  <c r="L169" i="11"/>
  <c r="M169" i="11"/>
  <c r="N169" i="11"/>
  <c r="I170" i="11"/>
  <c r="J170" i="11"/>
  <c r="K170" i="11"/>
  <c r="L170" i="11"/>
  <c r="M170" i="11"/>
  <c r="N170" i="11"/>
  <c r="I172" i="11"/>
  <c r="J172" i="11"/>
  <c r="K172" i="11"/>
  <c r="L172" i="11"/>
  <c r="M172" i="11"/>
  <c r="N172" i="11"/>
  <c r="M173" i="11"/>
  <c r="N173" i="11"/>
  <c r="M174" i="11"/>
  <c r="N174" i="11"/>
  <c r="I175" i="11"/>
  <c r="J175" i="11"/>
  <c r="K175" i="11"/>
  <c r="L175" i="11"/>
  <c r="M175" i="11"/>
  <c r="N175" i="11"/>
  <c r="I177" i="11"/>
  <c r="J177" i="11"/>
  <c r="K177" i="11"/>
  <c r="L177" i="11"/>
  <c r="M177" i="11"/>
  <c r="N177" i="11"/>
  <c r="L178" i="11"/>
  <c r="M178" i="11"/>
  <c r="N178" i="11"/>
  <c r="I179" i="11"/>
  <c r="J179" i="11"/>
  <c r="K179" i="11"/>
  <c r="L179" i="11"/>
  <c r="M179" i="11"/>
  <c r="N179" i="11"/>
  <c r="M181" i="11"/>
  <c r="N181" i="11"/>
  <c r="I184" i="11"/>
  <c r="J184" i="11"/>
  <c r="K184" i="11"/>
  <c r="L184" i="11"/>
  <c r="M184" i="11"/>
  <c r="N184" i="11"/>
  <c r="M185" i="11"/>
  <c r="N185" i="11"/>
  <c r="I186" i="11"/>
  <c r="J186" i="11"/>
  <c r="K186" i="11"/>
  <c r="L186" i="11"/>
  <c r="M186" i="11"/>
  <c r="N186" i="11"/>
  <c r="I189" i="11"/>
  <c r="J189" i="11"/>
  <c r="K189" i="11"/>
  <c r="L189" i="11"/>
  <c r="M189" i="11"/>
  <c r="N189" i="11"/>
  <c r="N190" i="11"/>
  <c r="N191" i="11"/>
  <c r="I192" i="11"/>
  <c r="J192" i="11"/>
  <c r="K192" i="11"/>
  <c r="L192" i="11"/>
  <c r="M192" i="11"/>
  <c r="N192" i="11"/>
  <c r="I202" i="11"/>
  <c r="J202" i="11"/>
  <c r="K202" i="11"/>
  <c r="L202" i="11"/>
  <c r="M202" i="11"/>
  <c r="N202" i="11"/>
  <c r="K203" i="11"/>
  <c r="L203" i="11"/>
  <c r="M203" i="11"/>
  <c r="N203" i="11"/>
  <c r="I204" i="11"/>
  <c r="J204" i="11"/>
  <c r="K204" i="11"/>
  <c r="L204" i="11"/>
  <c r="M204" i="11"/>
  <c r="N204" i="11"/>
  <c r="I205" i="11"/>
  <c r="J205" i="11"/>
  <c r="K205" i="11"/>
  <c r="L205" i="11"/>
  <c r="M205" i="11"/>
  <c r="N205" i="11"/>
  <c r="N206" i="11"/>
  <c r="I207" i="11"/>
  <c r="J207" i="11"/>
  <c r="K207" i="11"/>
  <c r="L207" i="11"/>
  <c r="M207" i="11"/>
  <c r="N207" i="11"/>
  <c r="I208" i="11"/>
  <c r="J208" i="11"/>
  <c r="K208" i="11"/>
  <c r="L208" i="11"/>
  <c r="M208" i="11"/>
  <c r="N208" i="11"/>
  <c r="N209" i="11"/>
  <c r="N210"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21" i="11"/>
  <c r="I223" i="11"/>
  <c r="J223" i="11"/>
  <c r="K223" i="11"/>
  <c r="L223" i="11"/>
  <c r="M223" i="11"/>
  <c r="N223" i="11"/>
  <c r="I227" i="11"/>
  <c r="J227" i="11"/>
  <c r="K227" i="11"/>
  <c r="L227" i="11"/>
  <c r="M227" i="11"/>
  <c r="N227" i="11"/>
  <c r="I232" i="11"/>
  <c r="J232" i="11"/>
  <c r="K232" i="11"/>
  <c r="L232" i="11"/>
  <c r="M232" i="11"/>
  <c r="N232" i="11"/>
  <c r="M233" i="11"/>
  <c r="N233" i="11"/>
  <c r="K234" i="11"/>
  <c r="L234" i="11"/>
  <c r="M234" i="11"/>
  <c r="N234" i="11"/>
  <c r="M235" i="11"/>
  <c r="I236" i="11"/>
  <c r="J236" i="11"/>
  <c r="K236" i="11"/>
  <c r="L236" i="11"/>
  <c r="M236" i="11"/>
  <c r="N236" i="11"/>
  <c r="I237" i="11"/>
  <c r="J237" i="11"/>
  <c r="K237" i="11"/>
  <c r="L237" i="11"/>
  <c r="M237" i="11"/>
  <c r="N237" i="11"/>
  <c r="I238" i="11"/>
  <c r="J238" i="11"/>
  <c r="K238" i="11"/>
  <c r="L238" i="11"/>
  <c r="M238" i="11"/>
  <c r="N238"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5" i="26"/>
  <c r="U15" i="26"/>
  <c r="T16" i="26"/>
  <c r="U16" i="26"/>
  <c r="T17" i="26"/>
  <c r="U17" i="26"/>
  <c r="T18" i="26"/>
  <c r="U18" i="26"/>
  <c r="T20" i="26"/>
  <c r="U20" i="26"/>
  <c r="T21" i="26"/>
  <c r="U21" i="26"/>
  <c r="T22" i="26"/>
  <c r="U22" i="26"/>
  <c r="T24" i="26"/>
  <c r="U24" i="26"/>
  <c r="T26" i="26"/>
  <c r="U26" i="26"/>
  <c r="T27" i="26"/>
  <c r="U27" i="26"/>
  <c r="T28" i="26"/>
  <c r="U28" i="26"/>
  <c r="T29" i="26"/>
  <c r="U29" i="26"/>
  <c r="T30" i="26"/>
  <c r="U30" i="26"/>
  <c r="T31" i="26"/>
  <c r="U31" i="26"/>
  <c r="T32" i="26"/>
  <c r="U32" i="26"/>
  <c r="T33" i="26"/>
  <c r="U33" i="26"/>
  <c r="T34" i="26"/>
  <c r="U34" i="26"/>
  <c r="T35" i="26"/>
  <c r="U35" i="26"/>
  <c r="T36" i="26"/>
  <c r="U36" i="26"/>
  <c r="T40" i="26"/>
  <c r="U40" i="26"/>
  <c r="T42" i="26"/>
  <c r="U42" i="26"/>
  <c r="T45" i="26"/>
  <c r="U45" i="26"/>
  <c r="T50" i="26"/>
  <c r="U50" i="26"/>
  <c r="T51" i="26"/>
  <c r="U51" i="26"/>
  <c r="T53" i="26"/>
  <c r="U53" i="26"/>
  <c r="T59" i="26"/>
  <c r="U59" i="26"/>
  <c r="T67" i="26"/>
  <c r="U67" i="26"/>
  <c r="T68" i="26"/>
  <c r="U68" i="26"/>
  <c r="T69" i="26"/>
  <c r="U69" i="26"/>
  <c r="T70" i="26"/>
  <c r="U70" i="26"/>
  <c r="T71" i="26"/>
  <c r="U71" i="26"/>
  <c r="T72" i="26"/>
  <c r="U72" i="26"/>
  <c r="T73" i="26"/>
  <c r="U73" i="26"/>
  <c r="T74" i="26"/>
  <c r="U74" i="26"/>
  <c r="T77" i="26"/>
  <c r="U77" i="26"/>
  <c r="T78" i="26"/>
  <c r="U78" i="26"/>
  <c r="T79" i="26"/>
  <c r="U79" i="26"/>
  <c r="T83" i="26"/>
  <c r="U83" i="26"/>
  <c r="T84" i="26"/>
  <c r="U84" i="26"/>
  <c r="T85" i="26"/>
  <c r="U85" i="26"/>
  <c r="T86" i="26"/>
  <c r="U86" i="26"/>
  <c r="T87" i="26"/>
  <c r="U87" i="26"/>
  <c r="T90" i="26"/>
  <c r="U90" i="26"/>
  <c r="T91" i="26"/>
  <c r="U91" i="26"/>
  <c r="T95" i="26"/>
  <c r="U95" i="26"/>
  <c r="T98" i="26"/>
  <c r="U98" i="26"/>
  <c r="T99" i="26"/>
  <c r="U99" i="26"/>
  <c r="T100" i="26"/>
  <c r="U100" i="26"/>
  <c r="T101" i="26"/>
  <c r="U101" i="26"/>
  <c r="T102" i="26"/>
  <c r="U102" i="26"/>
  <c r="T103" i="26"/>
  <c r="U103" i="26"/>
  <c r="T105" i="26"/>
  <c r="U105" i="26"/>
  <c r="T106" i="26"/>
  <c r="U106" i="26"/>
  <c r="T107" i="26"/>
  <c r="U107" i="26"/>
  <c r="T108" i="26"/>
  <c r="U108" i="26"/>
  <c r="T109" i="26"/>
  <c r="U109" i="26"/>
  <c r="T110" i="26"/>
  <c r="U110" i="26"/>
  <c r="T111" i="26"/>
  <c r="U111" i="26"/>
  <c r="T112" i="26"/>
  <c r="U112" i="26"/>
  <c r="T116" i="26"/>
  <c r="U116" i="26"/>
  <c r="T118" i="26"/>
  <c r="U118" i="26"/>
  <c r="T122" i="26"/>
  <c r="U122" i="26"/>
  <c r="T126" i="26"/>
  <c r="U126" i="26"/>
  <c r="T130" i="26"/>
  <c r="U130" i="26"/>
  <c r="T133" i="26"/>
  <c r="U133" i="26"/>
  <c r="T134" i="26"/>
  <c r="U134" i="26"/>
  <c r="T138" i="26"/>
  <c r="U138" i="26"/>
  <c r="T142" i="26"/>
  <c r="U142" i="26"/>
  <c r="T146" i="26"/>
  <c r="U146" i="26"/>
  <c r="T147" i="26"/>
  <c r="U147" i="26"/>
  <c r="T148" i="26"/>
  <c r="U148" i="26"/>
  <c r="T149" i="26"/>
  <c r="U149" i="26"/>
  <c r="T154" i="26"/>
  <c r="U154" i="26"/>
  <c r="T157" i="26"/>
  <c r="U157" i="26"/>
  <c r="T158" i="26"/>
  <c r="U158" i="26"/>
  <c r="T159" i="26"/>
  <c r="U159" i="26"/>
  <c r="T160" i="26"/>
  <c r="U160" i="26"/>
  <c r="T163" i="26"/>
  <c r="U163" i="26"/>
  <c r="T165" i="26"/>
  <c r="U165" i="26"/>
  <c r="T169" i="26"/>
  <c r="U169" i="26"/>
  <c r="T173" i="26"/>
  <c r="U173" i="26"/>
  <c r="T174" i="26"/>
  <c r="U174" i="26"/>
  <c r="T175" i="26"/>
  <c r="U175" i="26"/>
  <c r="T177" i="26"/>
  <c r="U177" i="26"/>
  <c r="T178" i="26"/>
  <c r="U178" i="26"/>
  <c r="T182" i="26"/>
  <c r="U182" i="26"/>
  <c r="T183" i="26"/>
  <c r="U183" i="26"/>
  <c r="T184" i="26"/>
  <c r="U184" i="26"/>
  <c r="T188" i="26"/>
  <c r="U188" i="26"/>
  <c r="T189" i="26"/>
  <c r="U189" i="26"/>
  <c r="T190" i="26"/>
  <c r="U190" i="26"/>
  <c r="T191" i="26"/>
  <c r="U191" i="26"/>
  <c r="T193" i="26"/>
  <c r="U193" i="26"/>
  <c r="T194" i="26"/>
  <c r="U194" i="26"/>
  <c r="T195" i="26"/>
  <c r="U195" i="26"/>
  <c r="T196" i="26"/>
  <c r="U196" i="26"/>
  <c r="T197" i="26"/>
  <c r="U197" i="26"/>
  <c r="T198" i="26"/>
  <c r="U198" i="26"/>
  <c r="T199" i="26"/>
  <c r="U199" i="26"/>
  <c r="T200" i="26"/>
  <c r="U200" i="26"/>
  <c r="T201" i="26"/>
  <c r="U201" i="26"/>
  <c r="T203" i="26"/>
  <c r="U203" i="26"/>
  <c r="T206" i="26"/>
  <c r="U206" i="26"/>
  <c r="T209" i="26"/>
  <c r="U209" i="26"/>
  <c r="T210" i="26"/>
  <c r="U210" i="26"/>
  <c r="T211" i="26"/>
  <c r="U211" i="26"/>
  <c r="T218" i="26"/>
  <c r="U218" i="26"/>
  <c r="T219" i="26"/>
  <c r="U219" i="26"/>
  <c r="T220" i="26"/>
  <c r="U220" i="26"/>
  <c r="T222" i="26"/>
  <c r="U222" i="26"/>
  <c r="T224" i="26"/>
  <c r="U224" i="26"/>
  <c r="T225" i="26"/>
  <c r="U225" i="26"/>
  <c r="T226" i="26"/>
  <c r="U226" i="26"/>
  <c r="T227" i="26"/>
  <c r="U227" i="26"/>
  <c r="T228" i="26"/>
  <c r="U228" i="26"/>
  <c r="T229" i="26"/>
  <c r="U229" i="26"/>
  <c r="T230" i="26"/>
  <c r="U230" i="26"/>
  <c r="T231" i="26"/>
  <c r="U231" i="26"/>
  <c r="T233" i="26"/>
  <c r="U233"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I523" i="26" s="1"/>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I879" i="26" s="1"/>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E523" i="29"/>
  <c r="E523" i="11"/>
  <c r="I136" i="26"/>
  <c r="I940" i="26"/>
  <c r="I908" i="26"/>
  <c r="I884" i="26"/>
  <c r="I877" i="26"/>
  <c r="I763" i="26"/>
  <c r="I147"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30" i="29" l="1"/>
  <c r="E30" i="11"/>
  <c r="E62" i="29"/>
  <c r="E62" i="11"/>
  <c r="E94" i="29"/>
  <c r="E94" i="11"/>
  <c r="E126" i="29"/>
  <c r="E126" i="11"/>
  <c r="E158" i="29"/>
  <c r="E158" i="11"/>
  <c r="E174" i="29"/>
  <c r="E174" i="11"/>
  <c r="E206" i="29"/>
  <c r="E206" i="11"/>
  <c r="E238" i="29"/>
  <c r="E238" i="11"/>
  <c r="E270" i="29"/>
  <c r="E270" i="11"/>
  <c r="E286" i="29"/>
  <c r="E286" i="11"/>
  <c r="E318" i="29"/>
  <c r="E318" i="11"/>
  <c r="E34" i="29"/>
  <c r="E34" i="11"/>
  <c r="E162" i="29"/>
  <c r="E162" i="11"/>
  <c r="E290" i="29"/>
  <c r="E290" i="11"/>
  <c r="E58" i="29"/>
  <c r="E58"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38" i="29"/>
  <c r="E38" i="11"/>
  <c r="E70" i="29"/>
  <c r="E70" i="11"/>
  <c r="E102" i="29"/>
  <c r="E102" i="11"/>
  <c r="E150" i="29"/>
  <c r="E150" i="11"/>
  <c r="E182" i="29"/>
  <c r="E182" i="11"/>
  <c r="E214" i="29"/>
  <c r="E214" i="11"/>
  <c r="E246" i="29"/>
  <c r="E246" i="11"/>
  <c r="E294" i="29"/>
  <c r="E294" i="11"/>
  <c r="E326" i="29"/>
  <c r="E326" i="11"/>
  <c r="E66" i="29"/>
  <c r="E66" i="11"/>
  <c r="E194" i="29"/>
  <c r="E194" i="11"/>
  <c r="E322" i="29"/>
  <c r="E322"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22" i="29"/>
  <c r="E22" i="11"/>
  <c r="E54" i="29"/>
  <c r="E54" i="11"/>
  <c r="E86" i="29"/>
  <c r="E86" i="11"/>
  <c r="E118" i="29"/>
  <c r="E118" i="11"/>
  <c r="E134" i="29"/>
  <c r="E134" i="11"/>
  <c r="E166" i="29"/>
  <c r="E166" i="11"/>
  <c r="E198" i="29"/>
  <c r="E198" i="11"/>
  <c r="E230" i="29"/>
  <c r="E230" i="11"/>
  <c r="E262" i="29"/>
  <c r="E262" i="11"/>
  <c r="E278" i="29"/>
  <c r="E278" i="11"/>
  <c r="E310" i="29"/>
  <c r="E310" i="11"/>
  <c r="E342" i="29"/>
  <c r="E342" i="11"/>
  <c r="E130" i="29"/>
  <c r="E130" i="11"/>
  <c r="E258" i="29"/>
  <c r="E258" i="11"/>
  <c r="E26" i="29"/>
  <c r="E26" i="11"/>
  <c r="E25" i="29"/>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46" i="29"/>
  <c r="E46" i="11"/>
  <c r="E78" i="29"/>
  <c r="E78" i="11"/>
  <c r="E110" i="29"/>
  <c r="E110" i="11"/>
  <c r="E142" i="29"/>
  <c r="E142" i="11"/>
  <c r="E190" i="29"/>
  <c r="E190" i="11"/>
  <c r="E222" i="29"/>
  <c r="E222" i="11"/>
  <c r="E254" i="29"/>
  <c r="E254" i="11"/>
  <c r="E302" i="29"/>
  <c r="E302" i="11"/>
  <c r="E334" i="29"/>
  <c r="E334" i="11"/>
  <c r="E98" i="29"/>
  <c r="E98" i="11"/>
  <c r="E226" i="29"/>
  <c r="E226" i="11"/>
  <c r="E504" i="29"/>
  <c r="E504"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147" i="29"/>
  <c r="E147" i="11"/>
  <c r="E877" i="29"/>
  <c r="E877" i="11"/>
  <c r="E884" i="29"/>
  <c r="E884" i="11"/>
  <c r="E908" i="29"/>
  <c r="E908" i="11"/>
  <c r="E763" i="29"/>
  <c r="E763" i="11"/>
  <c r="E940" i="29"/>
  <c r="E940" i="11"/>
  <c r="E136" i="29"/>
  <c r="E136"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J21" i="26" s="1"/>
  <c r="A22" i="26"/>
  <c r="A23" i="26"/>
  <c r="A24" i="26"/>
  <c r="A25" i="26"/>
  <c r="A26" i="26"/>
  <c r="J26" i="26" s="1"/>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B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B409" i="26"/>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B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191" i="26" l="1"/>
  <c r="J191" i="26" s="1"/>
  <c r="B185" i="26"/>
  <c r="J185" i="26" s="1"/>
  <c r="B142"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s="1"/>
  <c r="B232" i="26"/>
  <c r="J232" i="26" s="1"/>
  <c r="B228" i="26"/>
  <c r="J228" i="26" s="1"/>
  <c r="B224" i="26"/>
  <c r="J224" i="26" s="1"/>
  <c r="B220" i="26"/>
  <c r="J220" i="26" s="1"/>
  <c r="B216" i="26"/>
  <c r="J216" i="26" s="1"/>
  <c r="B212" i="26"/>
  <c r="J212" i="26" s="1"/>
  <c r="B208" i="26"/>
  <c r="J208" i="26" s="1"/>
  <c r="B204" i="26"/>
  <c r="J204" i="26" s="1"/>
  <c r="B200" i="26"/>
  <c r="J200" i="26" s="1"/>
  <c r="B196" i="26"/>
  <c r="J196" i="26" s="1"/>
  <c r="B192" i="26"/>
  <c r="J192" i="26" s="1"/>
  <c r="B189" i="26"/>
  <c r="J189" i="26"/>
  <c r="B182" i="26"/>
  <c r="J182" i="26" s="1"/>
  <c r="B178" i="26"/>
  <c r="J178" i="26" s="1"/>
  <c r="B174" i="26"/>
  <c r="J174" i="26" s="1"/>
  <c r="B170" i="26"/>
  <c r="J170" i="26" s="1"/>
  <c r="B166" i="26"/>
  <c r="J166" i="26" s="1"/>
  <c r="B162" i="26"/>
  <c r="J162" i="26" s="1"/>
  <c r="B158" i="26"/>
  <c r="J158" i="26" s="1"/>
  <c r="B154" i="26"/>
  <c r="J154" i="26" s="1"/>
  <c r="B150" i="26"/>
  <c r="J150" i="26" s="1"/>
  <c r="B146" i="26"/>
  <c r="J146" i="26" s="1"/>
  <c r="B139" i="26"/>
  <c r="J139" i="26" s="1"/>
  <c r="B135" i="26"/>
  <c r="J135" i="26" s="1"/>
  <c r="B131" i="26"/>
  <c r="J131" i="26" s="1"/>
  <c r="B127" i="26"/>
  <c r="J127" i="26" s="1"/>
  <c r="B123" i="26"/>
  <c r="J123" i="26" s="1"/>
  <c r="B119" i="26"/>
  <c r="J119" i="26" s="1"/>
  <c r="B115" i="26"/>
  <c r="J115" i="26" s="1"/>
  <c r="B111" i="26"/>
  <c r="J111" i="26" s="1"/>
  <c r="B107" i="26"/>
  <c r="J107" i="26" s="1"/>
  <c r="B103" i="26"/>
  <c r="J103" i="26" s="1"/>
  <c r="B99" i="26"/>
  <c r="J99" i="26" s="1"/>
  <c r="B95" i="26"/>
  <c r="J95" i="26" s="1"/>
  <c r="B91" i="26"/>
  <c r="J91" i="26" s="1"/>
  <c r="B87" i="26"/>
  <c r="J87" i="26" s="1"/>
  <c r="B83" i="26"/>
  <c r="J83" i="26" s="1"/>
  <c r="B79" i="26"/>
  <c r="J79" i="26" s="1"/>
  <c r="B75" i="26"/>
  <c r="J75" i="26" s="1"/>
  <c r="B71" i="26"/>
  <c r="J71" i="26" s="1"/>
  <c r="B67" i="26"/>
  <c r="J67" i="26" s="1"/>
  <c r="B63" i="26"/>
  <c r="J63" i="26" s="1"/>
  <c r="B59" i="26"/>
  <c r="J59" i="26" s="1"/>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31"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6"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s="1"/>
  <c r="B235" i="26"/>
  <c r="J235" i="26" s="1"/>
  <c r="B231" i="26"/>
  <c r="J231" i="26" s="1"/>
  <c r="B227" i="26"/>
  <c r="J227" i="26"/>
  <c r="B223" i="26"/>
  <c r="J223" i="26" s="1"/>
  <c r="B219" i="26"/>
  <c r="J219" i="26" s="1"/>
  <c r="B215" i="26"/>
  <c r="J215" i="26" s="1"/>
  <c r="B211" i="26"/>
  <c r="J211" i="26" s="1"/>
  <c r="B207" i="26"/>
  <c r="J207" i="26" s="1"/>
  <c r="B203" i="26"/>
  <c r="J203" i="26" s="1"/>
  <c r="B199" i="26"/>
  <c r="J199" i="26" s="1"/>
  <c r="B195" i="26"/>
  <c r="J195" i="26" s="1"/>
  <c r="B188" i="26"/>
  <c r="J188" i="26" s="1"/>
  <c r="B181" i="26"/>
  <c r="J181" i="26" s="1"/>
  <c r="B177" i="26"/>
  <c r="J177" i="26"/>
  <c r="B173" i="26"/>
  <c r="J173" i="26" s="1"/>
  <c r="B169" i="26"/>
  <c r="J169" i="26" s="1"/>
  <c r="B165" i="26"/>
  <c r="J165" i="26" s="1"/>
  <c r="B161" i="26"/>
  <c r="J161" i="26" s="1"/>
  <c r="B157" i="26"/>
  <c r="J157" i="26" s="1"/>
  <c r="B153" i="26"/>
  <c r="J153" i="26" s="1"/>
  <c r="B149" i="26"/>
  <c r="J149" i="26"/>
  <c r="B145" i="26"/>
  <c r="J145" i="26" s="1"/>
  <c r="B138" i="26"/>
  <c r="J138" i="26" s="1"/>
  <c r="B134" i="26"/>
  <c r="J134" i="26" s="1"/>
  <c r="B130" i="26"/>
  <c r="J130" i="26" s="1"/>
  <c r="B126" i="26"/>
  <c r="J126" i="26" s="1"/>
  <c r="B122" i="26"/>
  <c r="J122" i="26" s="1"/>
  <c r="B118" i="26"/>
  <c r="J118" i="26" s="1"/>
  <c r="B114" i="26"/>
  <c r="J114" i="26" s="1"/>
  <c r="B110" i="26"/>
  <c r="J110" i="26" s="1"/>
  <c r="B106" i="26"/>
  <c r="J106" i="26" s="1"/>
  <c r="B102" i="26"/>
  <c r="J102" i="26" s="1"/>
  <c r="B98" i="26"/>
  <c r="J98" i="26" s="1"/>
  <c r="B94" i="26"/>
  <c r="J94" i="26" s="1"/>
  <c r="B90" i="26"/>
  <c r="J90" i="26" s="1"/>
  <c r="B86" i="26"/>
  <c r="J86" i="26" s="1"/>
  <c r="B82" i="26"/>
  <c r="J82" i="26" s="1"/>
  <c r="B78" i="26"/>
  <c r="J78" i="26" s="1"/>
  <c r="B74" i="26"/>
  <c r="J74" i="26" s="1"/>
  <c r="B70" i="26"/>
  <c r="J70" i="26" s="1"/>
  <c r="B66" i="26"/>
  <c r="J66" i="26" s="1"/>
  <c r="B62" i="26"/>
  <c r="J62" i="26" s="1"/>
  <c r="L1000" i="26"/>
  <c r="J1000" i="26"/>
  <c r="B998" i="26"/>
  <c r="J998" i="26"/>
  <c r="B995" i="26"/>
  <c r="B992" i="26"/>
  <c r="J992" i="26"/>
  <c r="B988" i="26"/>
  <c r="J988" i="26"/>
  <c r="B984" i="26"/>
  <c r="J984" i="26"/>
  <c r="B980" i="26"/>
  <c r="J980" i="26"/>
  <c r="B976" i="26"/>
  <c r="J976"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5"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s="1"/>
  <c r="B234" i="26"/>
  <c r="J234" i="26" s="1"/>
  <c r="B230" i="26"/>
  <c r="J230" i="26" s="1"/>
  <c r="B226" i="26"/>
  <c r="J226" i="26" s="1"/>
  <c r="B222" i="26"/>
  <c r="J222" i="26" s="1"/>
  <c r="B218" i="26"/>
  <c r="J218" i="26" s="1"/>
  <c r="B214" i="26"/>
  <c r="J214" i="26" s="1"/>
  <c r="B210" i="26"/>
  <c r="J210" i="26" s="1"/>
  <c r="B206" i="26"/>
  <c r="J206" i="26" s="1"/>
  <c r="B202" i="26"/>
  <c r="J202" i="26" s="1"/>
  <c r="B198" i="26"/>
  <c r="J198" i="26" s="1"/>
  <c r="B194" i="26"/>
  <c r="J194" i="26" s="1"/>
  <c r="B187" i="26"/>
  <c r="J187" i="26" s="1"/>
  <c r="B184" i="26"/>
  <c r="J184" i="26"/>
  <c r="B180" i="26"/>
  <c r="J180" i="26" s="1"/>
  <c r="B176" i="26"/>
  <c r="J176" i="26" s="1"/>
  <c r="B172" i="26"/>
  <c r="J172" i="26" s="1"/>
  <c r="B168" i="26"/>
  <c r="J168" i="26" s="1"/>
  <c r="B164" i="26"/>
  <c r="J164" i="26" s="1"/>
  <c r="B160" i="26"/>
  <c r="J160" i="26" s="1"/>
  <c r="B156" i="26"/>
  <c r="J156" i="26" s="1"/>
  <c r="B152" i="26"/>
  <c r="J152" i="26" s="1"/>
  <c r="B148" i="26"/>
  <c r="J148" i="26" s="1"/>
  <c r="B144" i="26"/>
  <c r="J144" i="26" s="1"/>
  <c r="B141" i="26"/>
  <c r="J141" i="26" s="1"/>
  <c r="B137" i="26"/>
  <c r="J137" i="26" s="1"/>
  <c r="B133" i="26"/>
  <c r="J133" i="26" s="1"/>
  <c r="B129" i="26"/>
  <c r="J129" i="26" s="1"/>
  <c r="B125" i="26"/>
  <c r="J125" i="26" s="1"/>
  <c r="B121" i="26"/>
  <c r="J121" i="26" s="1"/>
  <c r="B117" i="26"/>
  <c r="J117" i="26" s="1"/>
  <c r="B113" i="26"/>
  <c r="J113" i="26" s="1"/>
  <c r="B109" i="26"/>
  <c r="J109" i="26"/>
  <c r="B105" i="26"/>
  <c r="J105" i="26" s="1"/>
  <c r="B101" i="26"/>
  <c r="J101" i="26" s="1"/>
  <c r="B97" i="26"/>
  <c r="J97" i="26" s="1"/>
  <c r="B93" i="26"/>
  <c r="J93" i="26" s="1"/>
  <c r="B89" i="26"/>
  <c r="J89" i="26" s="1"/>
  <c r="B85" i="26"/>
  <c r="J85" i="26" s="1"/>
  <c r="B81" i="26"/>
  <c r="J81" i="26" s="1"/>
  <c r="B77" i="26"/>
  <c r="J77" i="26"/>
  <c r="B73" i="26"/>
  <c r="J73" i="26" s="1"/>
  <c r="B69" i="26"/>
  <c r="J69" i="26" s="1"/>
  <c r="B65" i="26"/>
  <c r="J65" i="26" s="1"/>
  <c r="B61" i="26"/>
  <c r="J61" i="26" s="1"/>
  <c r="B997" i="26"/>
  <c r="B991" i="26"/>
  <c r="J991" i="26"/>
  <c r="B987" i="26"/>
  <c r="J987" i="26"/>
  <c r="B983" i="26"/>
  <c r="J983" i="26"/>
  <c r="B979" i="26"/>
  <c r="J979" i="26"/>
  <c r="B975" i="26"/>
  <c r="J975" i="26"/>
  <c r="B971" i="26"/>
  <c r="J971" i="26"/>
  <c r="B967" i="26"/>
  <c r="J967" i="26"/>
  <c r="B963" i="26"/>
  <c r="B960" i="26"/>
  <c r="J960"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10"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8"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4"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7"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s="1"/>
  <c r="B233" i="26"/>
  <c r="J233" i="26" s="1"/>
  <c r="B229" i="26"/>
  <c r="J229" i="26"/>
  <c r="B225" i="26"/>
  <c r="J225" i="26" s="1"/>
  <c r="B221" i="26"/>
  <c r="J221" i="26" s="1"/>
  <c r="B217" i="26"/>
  <c r="J217" i="26" s="1"/>
  <c r="B213" i="26"/>
  <c r="J213" i="26" s="1"/>
  <c r="B209" i="26"/>
  <c r="J209" i="26" s="1"/>
  <c r="B205" i="26"/>
  <c r="J205" i="26" s="1"/>
  <c r="B201" i="26"/>
  <c r="J201" i="26" s="1"/>
  <c r="B197" i="26"/>
  <c r="J197" i="26" s="1"/>
  <c r="B193" i="26"/>
  <c r="J193" i="26" s="1"/>
  <c r="B190" i="26"/>
  <c r="J190" i="26" s="1"/>
  <c r="B186" i="26"/>
  <c r="J186" i="26" s="1"/>
  <c r="B183" i="26"/>
  <c r="J183" i="26" s="1"/>
  <c r="B179" i="26"/>
  <c r="J179" i="26" s="1"/>
  <c r="B175" i="26"/>
  <c r="J175" i="26"/>
  <c r="B171" i="26"/>
  <c r="J171" i="26" s="1"/>
  <c r="B167" i="26"/>
  <c r="J167" i="26" s="1"/>
  <c r="B163" i="26"/>
  <c r="J163" i="26" s="1"/>
  <c r="B159" i="26"/>
  <c r="J159" i="26"/>
  <c r="B155" i="26"/>
  <c r="J155" i="26" s="1"/>
  <c r="B151" i="26"/>
  <c r="J151" i="26" s="1"/>
  <c r="B147" i="26"/>
  <c r="J147" i="26" s="1"/>
  <c r="B143" i="26"/>
  <c r="J143" i="26" s="1"/>
  <c r="B140" i="26"/>
  <c r="J140" i="26" s="1"/>
  <c r="B136" i="26"/>
  <c r="J136" i="26" s="1"/>
  <c r="B132" i="26"/>
  <c r="J132" i="26" s="1"/>
  <c r="B128" i="26"/>
  <c r="J128" i="26" s="1"/>
  <c r="B124" i="26"/>
  <c r="J124" i="26" s="1"/>
  <c r="B120" i="26"/>
  <c r="J120" i="26" s="1"/>
  <c r="B116" i="26"/>
  <c r="J116" i="26"/>
  <c r="B112" i="26"/>
  <c r="J112" i="26" s="1"/>
  <c r="B108" i="26"/>
  <c r="J108" i="26" s="1"/>
  <c r="B104" i="26"/>
  <c r="J104" i="26" s="1"/>
  <c r="B100" i="26"/>
  <c r="J100" i="26" s="1"/>
  <c r="B96" i="26"/>
  <c r="J96" i="26" s="1"/>
  <c r="B92" i="26"/>
  <c r="J92" i="26" s="1"/>
  <c r="B88" i="26"/>
  <c r="J88" i="26" s="1"/>
  <c r="B84" i="26"/>
  <c r="J84" i="26" s="1"/>
  <c r="B80" i="26"/>
  <c r="J80" i="26" s="1"/>
  <c r="B76" i="26"/>
  <c r="J76" i="26" s="1"/>
  <c r="B72" i="26"/>
  <c r="J72" i="26" s="1"/>
  <c r="B68" i="26"/>
  <c r="J68" i="26" s="1"/>
  <c r="B64" i="26"/>
  <c r="J64" i="26" s="1"/>
  <c r="B60" i="26"/>
  <c r="J60" i="26" s="1"/>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J56" i="26" s="1"/>
  <c r="B58" i="26"/>
  <c r="J58" i="26" s="1"/>
  <c r="B50" i="26"/>
  <c r="J50" i="26" s="1"/>
  <c r="B53" i="26"/>
  <c r="J53" i="26" s="1"/>
  <c r="B46" i="26"/>
  <c r="J46" i="26" s="1"/>
  <c r="B43" i="26"/>
  <c r="J43" i="26" s="1"/>
  <c r="B39" i="26"/>
  <c r="J39" i="26" s="1"/>
  <c r="B35" i="26"/>
  <c r="J35" i="26" s="1"/>
  <c r="B31" i="26"/>
  <c r="J31" i="26" s="1"/>
  <c r="B27" i="26"/>
  <c r="J27" i="26" s="1"/>
  <c r="B23" i="26"/>
  <c r="J23" i="26" s="1"/>
  <c r="B19" i="26"/>
  <c r="J19" i="26" s="1"/>
  <c r="B15" i="26"/>
  <c r="J15" i="26" s="1"/>
  <c r="B55" i="26"/>
  <c r="J55" i="26" s="1"/>
  <c r="B52" i="26"/>
  <c r="J52" i="26" s="1"/>
  <c r="B49" i="26"/>
  <c r="J49" i="26" s="1"/>
  <c r="B42" i="26"/>
  <c r="J42" i="26" s="1"/>
  <c r="B38" i="26"/>
  <c r="J38" i="26" s="1"/>
  <c r="B34" i="26"/>
  <c r="J34" i="26" s="1"/>
  <c r="B30" i="26"/>
  <c r="J30" i="26" s="1"/>
  <c r="B26" i="26"/>
  <c r="B22" i="26"/>
  <c r="J22" i="26" s="1"/>
  <c r="B18" i="26"/>
  <c r="J18" i="26" s="1"/>
  <c r="B14" i="26"/>
  <c r="J14" i="26" s="1"/>
  <c r="B54" i="26"/>
  <c r="J54" i="26" s="1"/>
  <c r="B51" i="26"/>
  <c r="J51" i="26" s="1"/>
  <c r="B48" i="26"/>
  <c r="J48" i="26" s="1"/>
  <c r="B45" i="26"/>
  <c r="J45" i="26" s="1"/>
  <c r="B41" i="26"/>
  <c r="J41" i="26" s="1"/>
  <c r="B37" i="26"/>
  <c r="J37" i="26" s="1"/>
  <c r="B33" i="26"/>
  <c r="J33" i="26" s="1"/>
  <c r="B29" i="26"/>
  <c r="J29" i="26" s="1"/>
  <c r="B25" i="26"/>
  <c r="J25" i="26" s="1"/>
  <c r="B21" i="26"/>
  <c r="B17" i="26"/>
  <c r="J17" i="26" s="1"/>
  <c r="B13" i="26"/>
  <c r="J13" i="26" s="1"/>
  <c r="B57" i="26"/>
  <c r="J57" i="26" s="1"/>
  <c r="B47" i="26"/>
  <c r="J47" i="26" s="1"/>
  <c r="B44" i="26"/>
  <c r="J44" i="26" s="1"/>
  <c r="B40" i="26"/>
  <c r="J40" i="26" s="1"/>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151" i="26" l="1"/>
  <c r="U151" i="26"/>
  <c r="T63" i="26"/>
  <c r="U63" i="26"/>
  <c r="T176" i="26"/>
  <c r="U176" i="26"/>
  <c r="T187" i="26"/>
  <c r="U187" i="26"/>
  <c r="T185" i="26"/>
  <c r="U185" i="26"/>
  <c r="U171" i="26"/>
  <c r="T171" i="26"/>
  <c r="T167" i="26"/>
  <c r="U167" i="26"/>
  <c r="T180" i="26"/>
  <c r="U180" i="26"/>
  <c r="T114" i="26"/>
  <c r="U114" i="26"/>
  <c r="T113" i="26"/>
  <c r="U113" i="26"/>
  <c r="T236" i="26"/>
  <c r="U236" i="26"/>
  <c r="T232" i="26"/>
  <c r="U232" i="26"/>
  <c r="T216" i="26"/>
  <c r="U216" i="26"/>
  <c r="T212" i="26"/>
  <c r="U212" i="26"/>
  <c r="T208" i="26"/>
  <c r="U208" i="26"/>
  <c r="U204" i="26"/>
  <c r="T204" i="26"/>
  <c r="U192" i="26"/>
  <c r="T192" i="26"/>
  <c r="U172" i="26"/>
  <c r="T172" i="26"/>
  <c r="U168" i="26"/>
  <c r="T168" i="26"/>
  <c r="U164" i="26"/>
  <c r="T164" i="26"/>
  <c r="U156" i="26"/>
  <c r="T156" i="26"/>
  <c r="U152" i="26"/>
  <c r="T152" i="26"/>
  <c r="U144" i="26"/>
  <c r="T144" i="26"/>
  <c r="U140" i="26"/>
  <c r="T140" i="26"/>
  <c r="U136" i="26"/>
  <c r="T136" i="26"/>
  <c r="U132" i="26"/>
  <c r="T132" i="26"/>
  <c r="U128" i="26"/>
  <c r="T128" i="26"/>
  <c r="U124" i="26"/>
  <c r="T124" i="26"/>
  <c r="U120" i="26"/>
  <c r="T120" i="26"/>
  <c r="U104" i="26"/>
  <c r="T104" i="26"/>
  <c r="U96" i="26"/>
  <c r="T96" i="26"/>
  <c r="U92" i="26"/>
  <c r="T92" i="26"/>
  <c r="U88" i="26"/>
  <c r="T88" i="26"/>
  <c r="U80" i="26"/>
  <c r="T80" i="26"/>
  <c r="T76" i="26"/>
  <c r="U76" i="26"/>
  <c r="U64" i="26"/>
  <c r="T64" i="26"/>
  <c r="U60" i="26"/>
  <c r="T60" i="26"/>
  <c r="U56" i="26"/>
  <c r="T56" i="26"/>
  <c r="U52" i="26"/>
  <c r="T52" i="26"/>
  <c r="U48" i="26"/>
  <c r="T48" i="26"/>
  <c r="U44" i="26"/>
  <c r="T44" i="26"/>
  <c r="T237" i="26"/>
  <c r="U237" i="26"/>
  <c r="T221" i="26"/>
  <c r="U221" i="26"/>
  <c r="T217" i="26"/>
  <c r="U217" i="26"/>
  <c r="T213" i="26"/>
  <c r="U213" i="26"/>
  <c r="T205" i="26"/>
  <c r="U205" i="26"/>
  <c r="T181" i="26"/>
  <c r="U181" i="26"/>
  <c r="T161" i="26"/>
  <c r="U161" i="26"/>
  <c r="T153" i="26"/>
  <c r="U153" i="26"/>
  <c r="T145" i="26"/>
  <c r="U145" i="26"/>
  <c r="T141" i="26"/>
  <c r="U141" i="26"/>
  <c r="T137" i="26"/>
  <c r="U137" i="26"/>
  <c r="T129" i="26"/>
  <c r="U129" i="26"/>
  <c r="T125" i="26"/>
  <c r="U125" i="26"/>
  <c r="T121" i="26"/>
  <c r="U121" i="26"/>
  <c r="T117" i="26"/>
  <c r="U117" i="26"/>
  <c r="T97" i="26"/>
  <c r="U97" i="26"/>
  <c r="T93" i="26"/>
  <c r="U93" i="26"/>
  <c r="T89" i="26"/>
  <c r="U89" i="26"/>
  <c r="T81" i="26"/>
  <c r="U81" i="26"/>
  <c r="T65" i="26"/>
  <c r="U65" i="26"/>
  <c r="T61" i="26"/>
  <c r="U61" i="26"/>
  <c r="T57" i="26"/>
  <c r="U57" i="26"/>
  <c r="T49" i="26"/>
  <c r="U49" i="26"/>
  <c r="T41" i="26"/>
  <c r="U41" i="26"/>
  <c r="T37" i="26"/>
  <c r="U37" i="26"/>
  <c r="T25" i="26"/>
  <c r="U25" i="26"/>
  <c r="T238" i="26"/>
  <c r="U238" i="26"/>
  <c r="T234" i="26"/>
  <c r="U234" i="26"/>
  <c r="T214" i="26"/>
  <c r="U214" i="26"/>
  <c r="U202" i="26"/>
  <c r="T202" i="26"/>
  <c r="U186" i="26"/>
  <c r="T186" i="26"/>
  <c r="U170" i="26"/>
  <c r="T170" i="26"/>
  <c r="U166" i="26"/>
  <c r="T166" i="26"/>
  <c r="U162" i="26"/>
  <c r="T162" i="26"/>
  <c r="U150" i="26"/>
  <c r="T150" i="26"/>
  <c r="U94" i="26"/>
  <c r="T94" i="26"/>
  <c r="U82" i="26"/>
  <c r="T82" i="26"/>
  <c r="U66" i="26"/>
  <c r="T66" i="26"/>
  <c r="U62" i="26"/>
  <c r="T62" i="26"/>
  <c r="U58" i="26"/>
  <c r="T58" i="26"/>
  <c r="U54" i="26"/>
  <c r="T54" i="26"/>
  <c r="U46" i="26"/>
  <c r="T46" i="26"/>
  <c r="U38" i="26"/>
  <c r="T38" i="26"/>
  <c r="U14" i="26"/>
  <c r="T14" i="26"/>
  <c r="T235" i="26"/>
  <c r="U235" i="26"/>
  <c r="T223" i="26"/>
  <c r="U223" i="26"/>
  <c r="T215" i="26"/>
  <c r="U215" i="26"/>
  <c r="T207" i="26"/>
  <c r="U207" i="26"/>
  <c r="T179" i="26"/>
  <c r="U179" i="26"/>
  <c r="T155" i="26"/>
  <c r="U155" i="26"/>
  <c r="T143" i="26"/>
  <c r="U143" i="26"/>
  <c r="T139" i="26"/>
  <c r="U139" i="26"/>
  <c r="T135" i="26"/>
  <c r="U135" i="26"/>
  <c r="T131" i="26"/>
  <c r="U131" i="26"/>
  <c r="T127" i="26"/>
  <c r="U127" i="26"/>
  <c r="T123" i="26"/>
  <c r="U123" i="26"/>
  <c r="T119" i="26"/>
  <c r="U119" i="26"/>
  <c r="T115" i="26"/>
  <c r="U115" i="26"/>
  <c r="T75" i="26"/>
  <c r="U75" i="26"/>
  <c r="T55" i="26"/>
  <c r="U55" i="26"/>
  <c r="T47" i="26"/>
  <c r="U47" i="26"/>
  <c r="T43" i="26"/>
  <c r="U43" i="26"/>
  <c r="T39" i="26"/>
  <c r="U39" i="26"/>
  <c r="T23" i="26"/>
  <c r="U23" i="26"/>
  <c r="T19" i="26"/>
  <c r="U19" i="26"/>
  <c r="W960" i="26"/>
  <c r="S960" i="26"/>
  <c r="W916" i="26"/>
  <c r="S916" i="26"/>
  <c r="W908" i="26"/>
  <c r="S908" i="26"/>
  <c r="W888" i="26"/>
  <c r="S888" i="26"/>
  <c r="W796" i="26"/>
  <c r="S796" i="26"/>
  <c r="W732" i="26"/>
  <c r="S732" i="26"/>
  <c r="W680" i="26"/>
  <c r="S680" i="26"/>
  <c r="W676" i="26"/>
  <c r="S676" i="26"/>
  <c r="W672" i="26"/>
  <c r="S672" i="26"/>
  <c r="W660" i="26"/>
  <c r="S660" i="26"/>
  <c r="W616" i="26"/>
  <c r="S616" i="26"/>
  <c r="W588" i="26"/>
  <c r="S588" i="26"/>
  <c r="W548" i="26"/>
  <c r="S548" i="26"/>
  <c r="W957" i="26"/>
  <c r="S957" i="26"/>
  <c r="W953" i="26"/>
  <c r="S953" i="26"/>
  <c r="W925" i="26"/>
  <c r="S925" i="26"/>
  <c r="W913" i="26"/>
  <c r="S913" i="26"/>
  <c r="W861" i="26"/>
  <c r="S861" i="26"/>
  <c r="W841" i="26"/>
  <c r="S841" i="26"/>
  <c r="W837" i="26"/>
  <c r="S837" i="26"/>
  <c r="W833" i="26"/>
  <c r="S833" i="26"/>
  <c r="W829" i="26"/>
  <c r="S829" i="26"/>
  <c r="W789" i="26"/>
  <c r="S789" i="26"/>
  <c r="W773" i="26"/>
  <c r="S773" i="26"/>
  <c r="W765" i="26"/>
  <c r="S765" i="26"/>
  <c r="W745" i="26"/>
  <c r="S745" i="26"/>
  <c r="W741" i="26"/>
  <c r="S741" i="26"/>
  <c r="W737" i="26"/>
  <c r="S737" i="26"/>
  <c r="W729" i="26"/>
  <c r="S729" i="26"/>
  <c r="W725" i="26"/>
  <c r="S725" i="26"/>
  <c r="W721" i="26"/>
  <c r="S721" i="26"/>
  <c r="W717" i="26"/>
  <c r="S717" i="26"/>
  <c r="W697" i="26"/>
  <c r="S697" i="26"/>
  <c r="W685" i="26"/>
  <c r="S685" i="26"/>
  <c r="W665" i="26"/>
  <c r="S665" i="26"/>
  <c r="W661" i="26"/>
  <c r="S661" i="26"/>
  <c r="W657" i="26"/>
  <c r="S657" i="26"/>
  <c r="W637" i="26"/>
  <c r="S637" i="26"/>
  <c r="W501" i="26"/>
  <c r="S501" i="26"/>
  <c r="W497" i="26"/>
  <c r="S497" i="26"/>
  <c r="W485" i="26"/>
  <c r="S485" i="26"/>
  <c r="W469" i="26"/>
  <c r="S469" i="26"/>
  <c r="W465" i="26"/>
  <c r="S465" i="26"/>
  <c r="W461" i="26"/>
  <c r="S461" i="26"/>
  <c r="W433" i="26"/>
  <c r="S433" i="26"/>
  <c r="W421" i="26"/>
  <c r="S421" i="26"/>
  <c r="W401" i="26"/>
  <c r="S401" i="26"/>
  <c r="W397" i="26"/>
  <c r="S397" i="26"/>
  <c r="W393" i="26"/>
  <c r="S393" i="26"/>
  <c r="W389" i="26"/>
  <c r="S389" i="26"/>
  <c r="W361" i="26"/>
  <c r="S361" i="26"/>
  <c r="W349" i="26"/>
  <c r="S349" i="26"/>
  <c r="W329" i="26"/>
  <c r="S329" i="26"/>
  <c r="W325" i="26"/>
  <c r="S325" i="26"/>
  <c r="W321" i="26"/>
  <c r="S321" i="26"/>
  <c r="W317" i="26"/>
  <c r="S317" i="26"/>
  <c r="W297" i="26"/>
  <c r="S297" i="26"/>
  <c r="W285" i="26"/>
  <c r="S285" i="26"/>
  <c r="W249" i="26"/>
  <c r="S249" i="26"/>
  <c r="W245" i="26"/>
  <c r="S245" i="26"/>
  <c r="W241" i="26"/>
  <c r="S241" i="26"/>
  <c r="W237" i="26"/>
  <c r="S237" i="26"/>
  <c r="W233" i="26"/>
  <c r="S233" i="26"/>
  <c r="W221" i="26"/>
  <c r="S221" i="26"/>
  <c r="W205" i="26"/>
  <c r="S205" i="26"/>
  <c r="W201" i="26"/>
  <c r="S201" i="26"/>
  <c r="W189" i="26"/>
  <c r="S189" i="26"/>
  <c r="W173" i="26"/>
  <c r="S173" i="26"/>
  <c r="W169" i="26"/>
  <c r="S169" i="26"/>
  <c r="W165" i="26"/>
  <c r="S165" i="26"/>
  <c r="W161" i="26"/>
  <c r="S161" i="26"/>
  <c r="W157" i="26"/>
  <c r="S157" i="26"/>
  <c r="W153" i="26"/>
  <c r="S153" i="26"/>
  <c r="W149" i="26"/>
  <c r="S149" i="26"/>
  <c r="W133" i="26"/>
  <c r="S133" i="26"/>
  <c r="W129" i="26"/>
  <c r="S129" i="26"/>
  <c r="W125" i="26"/>
  <c r="S125" i="26"/>
  <c r="W878" i="26"/>
  <c r="S878" i="26"/>
  <c r="W870" i="26"/>
  <c r="S870" i="26"/>
  <c r="W850" i="26"/>
  <c r="S850" i="26"/>
  <c r="W842" i="26"/>
  <c r="S842" i="26"/>
  <c r="W834" i="26"/>
  <c r="S834" i="26"/>
  <c r="W826" i="26"/>
  <c r="S826" i="26"/>
  <c r="W742" i="26"/>
  <c r="S742" i="26"/>
  <c r="W734" i="26"/>
  <c r="S734" i="26"/>
  <c r="W698" i="26"/>
  <c r="S698" i="26"/>
  <c r="W690" i="26"/>
  <c r="S690" i="26"/>
  <c r="W658" i="26"/>
  <c r="S658" i="26"/>
  <c r="W650" i="26"/>
  <c r="S650" i="26"/>
  <c r="W622" i="26"/>
  <c r="S622" i="26"/>
  <c r="W594" i="26"/>
  <c r="S594" i="26"/>
  <c r="W586" i="26"/>
  <c r="S586" i="26"/>
  <c r="W546" i="26"/>
  <c r="S546" i="26"/>
  <c r="W538" i="26"/>
  <c r="S538" i="26"/>
  <c r="W514" i="26"/>
  <c r="S514" i="26"/>
  <c r="W506" i="26"/>
  <c r="S506" i="26"/>
  <c r="W498" i="26"/>
  <c r="S498" i="26"/>
  <c r="W470" i="26"/>
  <c r="S470" i="26"/>
  <c r="W462" i="26"/>
  <c r="S462" i="26"/>
  <c r="W398" i="26"/>
  <c r="S398" i="26"/>
  <c r="W390" i="26"/>
  <c r="S390" i="26"/>
  <c r="W382" i="26"/>
  <c r="S382" i="26"/>
  <c r="W346" i="26"/>
  <c r="S346" i="26"/>
  <c r="W338" i="26"/>
  <c r="S338" i="26"/>
  <c r="W322" i="26"/>
  <c r="S322" i="26"/>
  <c r="W314" i="26"/>
  <c r="S314" i="26"/>
  <c r="W306" i="26"/>
  <c r="S306" i="26"/>
  <c r="W286" i="26"/>
  <c r="S286" i="26"/>
  <c r="W278" i="26"/>
  <c r="S278" i="26"/>
  <c r="W250" i="26"/>
  <c r="S250" i="26"/>
  <c r="W242" i="26"/>
  <c r="S242" i="26"/>
  <c r="W198" i="26"/>
  <c r="S198" i="26"/>
  <c r="W178" i="26"/>
  <c r="S178" i="26"/>
  <c r="W170" i="26"/>
  <c r="S170" i="26"/>
  <c r="W154" i="26"/>
  <c r="S154" i="26"/>
  <c r="W146" i="26"/>
  <c r="S146" i="26"/>
  <c r="W130" i="26"/>
  <c r="S130" i="26"/>
  <c r="W102" i="26"/>
  <c r="S102" i="26"/>
  <c r="W74" i="26"/>
  <c r="S74" i="26"/>
  <c r="W66" i="26"/>
  <c r="S66" i="26"/>
  <c r="W58" i="26"/>
  <c r="S58" i="26"/>
  <c r="W50" i="26"/>
  <c r="S50" i="26"/>
  <c r="W46" i="26"/>
  <c r="S46" i="26"/>
  <c r="W42" i="26"/>
  <c r="S42" i="26"/>
  <c r="W999" i="26"/>
  <c r="S999" i="26"/>
  <c r="W995" i="26"/>
  <c r="S995" i="26"/>
  <c r="W991" i="26"/>
  <c r="S991" i="26"/>
  <c r="W987" i="26"/>
  <c r="S987" i="26"/>
  <c r="W983" i="26"/>
  <c r="S983" i="26"/>
  <c r="W979" i="26"/>
  <c r="S979" i="26"/>
  <c r="W975" i="26"/>
  <c r="S975" i="26"/>
  <c r="W971" i="26"/>
  <c r="S971" i="26"/>
  <c r="W967" i="26"/>
  <c r="S967" i="26"/>
  <c r="W963" i="26"/>
  <c r="S963" i="26"/>
  <c r="W959" i="26"/>
  <c r="S959" i="26"/>
  <c r="W955" i="26"/>
  <c r="S955" i="26"/>
  <c r="W951" i="26"/>
  <c r="S951" i="26"/>
  <c r="W947" i="26"/>
  <c r="S947" i="26"/>
  <c r="W943" i="26"/>
  <c r="S943" i="26"/>
  <c r="W939" i="26"/>
  <c r="S939" i="26"/>
  <c r="W935" i="26"/>
  <c r="S935" i="26"/>
  <c r="W931" i="26"/>
  <c r="S931" i="26"/>
  <c r="W927" i="26"/>
  <c r="S927" i="26"/>
  <c r="W923" i="26"/>
  <c r="S923" i="26"/>
  <c r="W919" i="26"/>
  <c r="S919" i="26"/>
  <c r="W915" i="26"/>
  <c r="S915" i="26"/>
  <c r="W911" i="26"/>
  <c r="S911" i="26"/>
  <c r="W907" i="26"/>
  <c r="S907" i="26"/>
  <c r="W903" i="26"/>
  <c r="S903" i="26"/>
  <c r="W899" i="26"/>
  <c r="S899" i="26"/>
  <c r="W895" i="26"/>
  <c r="S895" i="26"/>
  <c r="W891" i="26"/>
  <c r="S891" i="26"/>
  <c r="W887" i="26"/>
  <c r="S887" i="26"/>
  <c r="W883" i="26"/>
  <c r="S883" i="26"/>
  <c r="W879" i="26"/>
  <c r="S879" i="26"/>
  <c r="W875" i="26"/>
  <c r="S875" i="26"/>
  <c r="W871" i="26"/>
  <c r="S871" i="26"/>
  <c r="W867" i="26"/>
  <c r="S867"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815" i="26"/>
  <c r="S815" i="26"/>
  <c r="W811" i="26"/>
  <c r="S811" i="26"/>
  <c r="W807" i="26"/>
  <c r="S807" i="26"/>
  <c r="W803" i="26"/>
  <c r="S803" i="26"/>
  <c r="W799" i="26"/>
  <c r="S799" i="26"/>
  <c r="W795" i="26"/>
  <c r="S795" i="26"/>
  <c r="W791" i="26"/>
  <c r="S791" i="26"/>
  <c r="W787" i="26"/>
  <c r="S787" i="26"/>
  <c r="W783" i="26"/>
  <c r="S783" i="26"/>
  <c r="W779" i="26"/>
  <c r="S779" i="26"/>
  <c r="W775" i="26"/>
  <c r="S775" i="26"/>
  <c r="W771" i="26"/>
  <c r="S771" i="26"/>
  <c r="W767" i="26"/>
  <c r="S767" i="26"/>
  <c r="W763" i="26"/>
  <c r="S763" i="26"/>
  <c r="W759" i="26"/>
  <c r="S759" i="26"/>
  <c r="W755" i="26"/>
  <c r="S755" i="26"/>
  <c r="W751" i="26"/>
  <c r="S751" i="26"/>
  <c r="W747" i="26"/>
  <c r="S747" i="26"/>
  <c r="W743" i="26"/>
  <c r="S743" i="26"/>
  <c r="W739" i="26"/>
  <c r="S739" i="26"/>
  <c r="W735" i="26"/>
  <c r="S735" i="26"/>
  <c r="W731" i="26"/>
  <c r="S731" i="26"/>
  <c r="W727" i="26"/>
  <c r="S727" i="26"/>
  <c r="W723" i="26"/>
  <c r="S723" i="26"/>
  <c r="W719" i="26"/>
  <c r="S719" i="26"/>
  <c r="W715" i="26"/>
  <c r="S715" i="26"/>
  <c r="W711" i="26"/>
  <c r="S711" i="26"/>
  <c r="W707" i="26"/>
  <c r="S707" i="26"/>
  <c r="W703" i="26"/>
  <c r="S703" i="26"/>
  <c r="W699" i="26"/>
  <c r="S699" i="26"/>
  <c r="W695" i="26"/>
  <c r="S695" i="26"/>
  <c r="W691" i="26"/>
  <c r="S691" i="26"/>
  <c r="W687" i="26"/>
  <c r="S687" i="26"/>
  <c r="W683" i="26"/>
  <c r="S683" i="26"/>
  <c r="W679" i="26"/>
  <c r="S679" i="26"/>
  <c r="W675" i="26"/>
  <c r="S675" i="26"/>
  <c r="W671" i="26"/>
  <c r="S671" i="26"/>
  <c r="W667" i="26"/>
  <c r="S667" i="26"/>
  <c r="W663" i="26"/>
  <c r="S663" i="26"/>
  <c r="W659" i="26"/>
  <c r="S659" i="26"/>
  <c r="W655" i="26"/>
  <c r="S655" i="26"/>
  <c r="W651" i="26"/>
  <c r="S651" i="26"/>
  <c r="W647" i="26"/>
  <c r="S647" i="26"/>
  <c r="W643" i="26"/>
  <c r="S643" i="26"/>
  <c r="W639" i="26"/>
  <c r="S639" i="26"/>
  <c r="W635" i="26"/>
  <c r="S635" i="26"/>
  <c r="W631" i="26"/>
  <c r="S631" i="26"/>
  <c r="W627" i="26"/>
  <c r="S627" i="26"/>
  <c r="W623" i="26"/>
  <c r="S623" i="26"/>
  <c r="W619" i="26"/>
  <c r="S619" i="26"/>
  <c r="W615" i="26"/>
  <c r="S615" i="26"/>
  <c r="W611" i="26"/>
  <c r="S611" i="26"/>
  <c r="W607" i="26"/>
  <c r="S607" i="26"/>
  <c r="W603" i="26"/>
  <c r="S603" i="26"/>
  <c r="W599" i="26"/>
  <c r="S599" i="26"/>
  <c r="W595" i="26"/>
  <c r="S595" i="26"/>
  <c r="W591" i="26"/>
  <c r="S591" i="26"/>
  <c r="W587" i="26"/>
  <c r="S587" i="26"/>
  <c r="W583" i="26"/>
  <c r="S583" i="26"/>
  <c r="W579" i="26"/>
  <c r="S579" i="26"/>
  <c r="W575" i="26"/>
  <c r="S575" i="26"/>
  <c r="W571" i="26"/>
  <c r="S571" i="26"/>
  <c r="W567" i="26"/>
  <c r="S567" i="26"/>
  <c r="W563" i="26"/>
  <c r="S563" i="26"/>
  <c r="W559" i="26"/>
  <c r="S559" i="26"/>
  <c r="W555" i="26"/>
  <c r="S555" i="26"/>
  <c r="W551" i="26"/>
  <c r="S551" i="26"/>
  <c r="W547" i="26"/>
  <c r="S547" i="26"/>
  <c r="W543" i="26"/>
  <c r="S543" i="26"/>
  <c r="W539" i="26"/>
  <c r="S539" i="26"/>
  <c r="W535" i="26"/>
  <c r="S535" i="26"/>
  <c r="W531" i="26"/>
  <c r="S531" i="26"/>
  <c r="W527" i="26"/>
  <c r="S527" i="26"/>
  <c r="W523" i="26"/>
  <c r="S523" i="26"/>
  <c r="W519" i="26"/>
  <c r="S519" i="26"/>
  <c r="W515" i="26"/>
  <c r="S515" i="26"/>
  <c r="W511" i="26"/>
  <c r="S511" i="26"/>
  <c r="W507" i="26"/>
  <c r="S507" i="26"/>
  <c r="W503" i="26"/>
  <c r="S503" i="26"/>
  <c r="W499" i="26"/>
  <c r="S499" i="26"/>
  <c r="W495" i="26"/>
  <c r="S495" i="26"/>
  <c r="W491" i="26"/>
  <c r="S491" i="26"/>
  <c r="W487" i="26"/>
  <c r="S487" i="26"/>
  <c r="W483" i="26"/>
  <c r="S483" i="26"/>
  <c r="W479" i="26"/>
  <c r="S479" i="26"/>
  <c r="W475" i="26"/>
  <c r="S475" i="26"/>
  <c r="W471" i="26"/>
  <c r="S471" i="26"/>
  <c r="W467" i="26"/>
  <c r="S467" i="26"/>
  <c r="W463" i="26"/>
  <c r="S463" i="26"/>
  <c r="W459" i="26"/>
  <c r="S459" i="26"/>
  <c r="W455" i="26"/>
  <c r="S455" i="26"/>
  <c r="W451" i="26"/>
  <c r="S451" i="26"/>
  <c r="W447" i="26"/>
  <c r="S447" i="26"/>
  <c r="W443" i="26"/>
  <c r="S443" i="26"/>
  <c r="W439" i="26"/>
  <c r="S439" i="26"/>
  <c r="W435" i="26"/>
  <c r="S435" i="26"/>
  <c r="W431" i="26"/>
  <c r="S431" i="26"/>
  <c r="W427" i="26"/>
  <c r="S427" i="26"/>
  <c r="W423" i="26"/>
  <c r="S423" i="26"/>
  <c r="W419" i="26"/>
  <c r="S419" i="26"/>
  <c r="W415" i="26"/>
  <c r="S415" i="26"/>
  <c r="W411" i="26"/>
  <c r="S411" i="26"/>
  <c r="W407" i="26"/>
  <c r="S407" i="26"/>
  <c r="W403" i="26"/>
  <c r="S403" i="26"/>
  <c r="W399" i="26"/>
  <c r="S399" i="26"/>
  <c r="W395" i="26"/>
  <c r="S395" i="26"/>
  <c r="W391" i="26"/>
  <c r="S391" i="26"/>
  <c r="W387" i="26"/>
  <c r="S387" i="26"/>
  <c r="W383" i="26"/>
  <c r="S383" i="26"/>
  <c r="W379" i="26"/>
  <c r="S379" i="26"/>
  <c r="W375" i="26"/>
  <c r="S375" i="26"/>
  <c r="W371" i="26"/>
  <c r="S371" i="26"/>
  <c r="W367" i="26"/>
  <c r="S367" i="26"/>
  <c r="W363" i="26"/>
  <c r="S363" i="26"/>
  <c r="W359" i="26"/>
  <c r="S359" i="26"/>
  <c r="W355" i="26"/>
  <c r="S355" i="26"/>
  <c r="W351" i="26"/>
  <c r="S351" i="26"/>
  <c r="W347" i="26"/>
  <c r="S347" i="26"/>
  <c r="W343" i="26"/>
  <c r="S343" i="26"/>
  <c r="W339" i="26"/>
  <c r="S339" i="26"/>
  <c r="W335" i="26"/>
  <c r="S335" i="26"/>
  <c r="W331" i="26"/>
  <c r="S331" i="26"/>
  <c r="W327" i="26"/>
  <c r="S327" i="26"/>
  <c r="W323" i="26"/>
  <c r="S323" i="26"/>
  <c r="W319" i="26"/>
  <c r="S319" i="26"/>
  <c r="W315" i="26"/>
  <c r="S315" i="26"/>
  <c r="W311" i="26"/>
  <c r="S311" i="26"/>
  <c r="W307" i="26"/>
  <c r="S307" i="26"/>
  <c r="W303" i="26"/>
  <c r="S303" i="26"/>
  <c r="W299" i="26"/>
  <c r="S299" i="26"/>
  <c r="W295" i="26"/>
  <c r="S295" i="26"/>
  <c r="W291" i="26"/>
  <c r="S291" i="26"/>
  <c r="W287" i="26"/>
  <c r="S287" i="26"/>
  <c r="W283" i="26"/>
  <c r="S283" i="26"/>
  <c r="W279" i="26"/>
  <c r="S279" i="26"/>
  <c r="W275" i="26"/>
  <c r="S275" i="26"/>
  <c r="W271" i="26"/>
  <c r="S271" i="26"/>
  <c r="W267" i="26"/>
  <c r="S267" i="26"/>
  <c r="W263" i="26"/>
  <c r="S263" i="26"/>
  <c r="W259" i="26"/>
  <c r="S259" i="26"/>
  <c r="W255" i="26"/>
  <c r="S255" i="26"/>
  <c r="W251" i="26"/>
  <c r="S251" i="26"/>
  <c r="W247" i="26"/>
  <c r="S247" i="26"/>
  <c r="W243" i="26"/>
  <c r="S243" i="26"/>
  <c r="W239" i="26"/>
  <c r="S239" i="26"/>
  <c r="W235" i="26"/>
  <c r="S235" i="26"/>
  <c r="W231" i="26"/>
  <c r="S231" i="26"/>
  <c r="W227" i="26"/>
  <c r="S227" i="26"/>
  <c r="W223" i="26"/>
  <c r="S223" i="26"/>
  <c r="W219" i="26"/>
  <c r="S219" i="26"/>
  <c r="W215" i="26"/>
  <c r="S21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63" i="26"/>
  <c r="S163" i="26"/>
  <c r="W159" i="26"/>
  <c r="S159" i="26"/>
  <c r="W155" i="26"/>
  <c r="S155" i="26"/>
  <c r="W151" i="26"/>
  <c r="S151" i="26"/>
  <c r="W147" i="26"/>
  <c r="S147" i="26"/>
  <c r="W143" i="26"/>
  <c r="S143" i="26"/>
  <c r="W139" i="26"/>
  <c r="S139" i="26"/>
  <c r="W135" i="26"/>
  <c r="S135" i="26"/>
  <c r="W131" i="26"/>
  <c r="S131" i="26"/>
  <c r="W127" i="26"/>
  <c r="S127" i="26"/>
  <c r="W123" i="26"/>
  <c r="S123" i="26"/>
  <c r="W119" i="26"/>
  <c r="S119"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96" i="26"/>
  <c r="S996" i="26"/>
  <c r="W988" i="26"/>
  <c r="S988" i="26"/>
  <c r="W980" i="26"/>
  <c r="S980" i="26"/>
  <c r="W972" i="26"/>
  <c r="S972" i="26"/>
  <c r="W948" i="26"/>
  <c r="S948" i="26"/>
  <c r="W940" i="26"/>
  <c r="S940" i="26"/>
  <c r="W932" i="26"/>
  <c r="S932" i="26"/>
  <c r="W924" i="26"/>
  <c r="S924" i="26"/>
  <c r="W912" i="26"/>
  <c r="S912" i="26"/>
  <c r="W900" i="26"/>
  <c r="S900" i="26"/>
  <c r="W892" i="26"/>
  <c r="S892" i="26"/>
  <c r="W884" i="26"/>
  <c r="S884" i="26"/>
  <c r="W880" i="26"/>
  <c r="S880" i="26"/>
  <c r="W872" i="26"/>
  <c r="S872" i="26"/>
  <c r="W860" i="26"/>
  <c r="S860" i="26"/>
  <c r="W852" i="26"/>
  <c r="S852" i="26"/>
  <c r="W844" i="26"/>
  <c r="S844" i="26"/>
  <c r="W836" i="26"/>
  <c r="S836" i="26"/>
  <c r="W828" i="26"/>
  <c r="S828" i="26"/>
  <c r="W820" i="26"/>
  <c r="S820" i="26"/>
  <c r="W812" i="26"/>
  <c r="S812" i="26"/>
  <c r="W808" i="26"/>
  <c r="S808" i="26"/>
  <c r="W800" i="26"/>
  <c r="S800" i="26"/>
  <c r="W792" i="26"/>
  <c r="S792" i="26"/>
  <c r="W784" i="26"/>
  <c r="S784" i="26"/>
  <c r="W776" i="26"/>
  <c r="S776" i="26"/>
  <c r="W768" i="26"/>
  <c r="S768" i="26"/>
  <c r="W760" i="26"/>
  <c r="S760" i="26"/>
  <c r="W752" i="26"/>
  <c r="S752" i="26"/>
  <c r="W744" i="26"/>
  <c r="S744" i="26"/>
  <c r="W736" i="26"/>
  <c r="S736" i="26"/>
  <c r="W728" i="26"/>
  <c r="S728" i="26"/>
  <c r="W720" i="26"/>
  <c r="S720" i="26"/>
  <c r="W712" i="26"/>
  <c r="S712" i="26"/>
  <c r="W704" i="26"/>
  <c r="S704" i="26"/>
  <c r="W668" i="26"/>
  <c r="S668" i="26"/>
  <c r="W652" i="26"/>
  <c r="S652" i="26"/>
  <c r="W644" i="26"/>
  <c r="S644" i="26"/>
  <c r="W636" i="26"/>
  <c r="S636" i="26"/>
  <c r="W628" i="26"/>
  <c r="S628" i="26"/>
  <c r="W620" i="26"/>
  <c r="S620" i="26"/>
  <c r="W596" i="26"/>
  <c r="S596" i="26"/>
  <c r="W576" i="26"/>
  <c r="S576" i="26"/>
  <c r="W572" i="26"/>
  <c r="S572" i="26"/>
  <c r="W564" i="26"/>
  <c r="S564" i="26"/>
  <c r="W556" i="26"/>
  <c r="S556" i="26"/>
  <c r="W532" i="26"/>
  <c r="S532" i="26"/>
  <c r="W524" i="26"/>
  <c r="S524" i="26"/>
  <c r="W516" i="26"/>
  <c r="S516" i="26"/>
  <c r="W508" i="26"/>
  <c r="S508" i="26"/>
  <c r="W500" i="26"/>
  <c r="S500" i="26"/>
  <c r="W492" i="26"/>
  <c r="S492" i="26"/>
  <c r="W488" i="26"/>
  <c r="S488" i="26"/>
  <c r="W476" i="26"/>
  <c r="S476" i="26"/>
  <c r="W464" i="26"/>
  <c r="S464" i="26"/>
  <c r="W456" i="26"/>
  <c r="S456" i="26"/>
  <c r="W452" i="26"/>
  <c r="S452" i="26"/>
  <c r="W444" i="26"/>
  <c r="S444" i="26"/>
  <c r="W432" i="26"/>
  <c r="S432" i="26"/>
  <c r="W428" i="26"/>
  <c r="S428" i="26"/>
  <c r="W416" i="26"/>
  <c r="S416" i="26"/>
  <c r="W408" i="26"/>
  <c r="S408" i="26"/>
  <c r="W400" i="26"/>
  <c r="S400" i="26"/>
  <c r="W392" i="26"/>
  <c r="S392" i="26"/>
  <c r="W384" i="26"/>
  <c r="S384" i="26"/>
  <c r="W376" i="26"/>
  <c r="S376" i="26"/>
  <c r="W364" i="26"/>
  <c r="S364" i="26"/>
  <c r="W356" i="26"/>
  <c r="S356" i="26"/>
  <c r="W348" i="26"/>
  <c r="S348" i="26"/>
  <c r="W340" i="26"/>
  <c r="S340" i="26"/>
  <c r="W332" i="26"/>
  <c r="S332" i="26"/>
  <c r="W320" i="26"/>
  <c r="S320" i="26"/>
  <c r="W312" i="26"/>
  <c r="S312" i="26"/>
  <c r="W304" i="26"/>
  <c r="S304" i="26"/>
  <c r="W292" i="26"/>
  <c r="S292" i="26"/>
  <c r="W284" i="26"/>
  <c r="S284" i="26"/>
  <c r="W276" i="26"/>
  <c r="S276" i="26"/>
  <c r="W268" i="26"/>
  <c r="S268" i="26"/>
  <c r="W260" i="26"/>
  <c r="S260" i="26"/>
  <c r="W252" i="26"/>
  <c r="S252" i="26"/>
  <c r="W244" i="26"/>
  <c r="S244" i="26"/>
  <c r="W236" i="26"/>
  <c r="S236" i="26"/>
  <c r="W228" i="26"/>
  <c r="S228" i="26"/>
  <c r="W220" i="26"/>
  <c r="S220" i="26"/>
  <c r="W212" i="26"/>
  <c r="S212" i="26"/>
  <c r="W204" i="26"/>
  <c r="S204" i="26"/>
  <c r="W196" i="26"/>
  <c r="S196" i="26"/>
  <c r="W184" i="26"/>
  <c r="S184" i="26"/>
  <c r="W176" i="26"/>
  <c r="S176" i="26"/>
  <c r="W168" i="26"/>
  <c r="S168" i="26"/>
  <c r="W160" i="26"/>
  <c r="S160" i="26"/>
  <c r="W152" i="26"/>
  <c r="S152" i="26"/>
  <c r="W144" i="26"/>
  <c r="S144" i="26"/>
  <c r="W136" i="26"/>
  <c r="S136" i="26"/>
  <c r="W128" i="26"/>
  <c r="S128" i="26"/>
  <c r="W120" i="26"/>
  <c r="S120" i="26"/>
  <c r="W112" i="26"/>
  <c r="S112" i="26"/>
  <c r="W104" i="26"/>
  <c r="S104" i="26"/>
  <c r="W92" i="26"/>
  <c r="S92" i="26"/>
  <c r="W84" i="26"/>
  <c r="S84" i="26"/>
  <c r="W80" i="26"/>
  <c r="S80" i="26"/>
  <c r="W72" i="26"/>
  <c r="S72" i="26"/>
  <c r="W904" i="26"/>
  <c r="S904" i="26"/>
  <c r="W840" i="26"/>
  <c r="S840" i="26"/>
  <c r="W692" i="26"/>
  <c r="S692" i="26"/>
  <c r="W688" i="26"/>
  <c r="S688" i="26"/>
  <c r="W612" i="26"/>
  <c r="S612" i="26"/>
  <c r="W608" i="26"/>
  <c r="S608" i="26"/>
  <c r="W604" i="26"/>
  <c r="S604" i="26"/>
  <c r="W544" i="26"/>
  <c r="S544" i="26"/>
  <c r="W540" i="26"/>
  <c r="S540" i="26"/>
  <c r="W504" i="26"/>
  <c r="S504" i="26"/>
  <c r="W472" i="26"/>
  <c r="S472" i="26"/>
  <c r="W993" i="26"/>
  <c r="S993" i="26"/>
  <c r="W985" i="26"/>
  <c r="S985" i="26"/>
  <c r="W981" i="26"/>
  <c r="S981" i="26"/>
  <c r="W969" i="26"/>
  <c r="S969" i="26"/>
  <c r="W961" i="26"/>
  <c r="S961" i="26"/>
  <c r="W949" i="26"/>
  <c r="S949" i="26"/>
  <c r="W937" i="26"/>
  <c r="S937" i="26"/>
  <c r="W921" i="26"/>
  <c r="S921" i="26"/>
  <c r="W917" i="26"/>
  <c r="S917" i="26"/>
  <c r="W865" i="26"/>
  <c r="S865" i="26"/>
  <c r="W845" i="26"/>
  <c r="S845" i="26"/>
  <c r="W821" i="26"/>
  <c r="S821" i="26"/>
  <c r="W813" i="26"/>
  <c r="S813" i="26"/>
  <c r="W809" i="26"/>
  <c r="S809" i="26"/>
  <c r="W805" i="26"/>
  <c r="S805" i="26"/>
  <c r="W801" i="26"/>
  <c r="S801" i="26"/>
  <c r="W785" i="26"/>
  <c r="S785" i="26"/>
  <c r="W781" i="26"/>
  <c r="S781" i="26"/>
  <c r="W777" i="26"/>
  <c r="S777" i="26"/>
  <c r="W761" i="26"/>
  <c r="S761" i="26"/>
  <c r="W757" i="26"/>
  <c r="S757" i="26"/>
  <c r="W753" i="26"/>
  <c r="S753" i="26"/>
  <c r="W749" i="26"/>
  <c r="S749" i="26"/>
  <c r="W709" i="26"/>
  <c r="S709" i="26"/>
  <c r="W693" i="26"/>
  <c r="S693" i="26"/>
  <c r="W689" i="26"/>
  <c r="S689" i="26"/>
  <c r="W677" i="26"/>
  <c r="S677" i="26"/>
  <c r="W653" i="26"/>
  <c r="S653" i="26"/>
  <c r="W625" i="26"/>
  <c r="S625" i="26"/>
  <c r="W621" i="26"/>
  <c r="S621" i="26"/>
  <c r="W617" i="26"/>
  <c r="S617" i="26"/>
  <c r="W613" i="26"/>
  <c r="S613" i="26"/>
  <c r="W585" i="26"/>
  <c r="S585" i="26"/>
  <c r="W581" i="26"/>
  <c r="S581" i="26"/>
  <c r="W561" i="26"/>
  <c r="S561" i="26"/>
  <c r="W557" i="26"/>
  <c r="S557" i="26"/>
  <c r="W505" i="26"/>
  <c r="S505" i="26"/>
  <c r="W493" i="26"/>
  <c r="S493" i="26"/>
  <c r="W481" i="26"/>
  <c r="S481" i="26"/>
  <c r="W473" i="26"/>
  <c r="S473" i="26"/>
  <c r="W429" i="26"/>
  <c r="S429" i="26"/>
  <c r="W425" i="26"/>
  <c r="S425" i="26"/>
  <c r="W413" i="26"/>
  <c r="S413" i="26"/>
  <c r="W365" i="26"/>
  <c r="S365" i="26"/>
  <c r="W357" i="26"/>
  <c r="S357" i="26"/>
  <c r="W353" i="26"/>
  <c r="S353" i="26"/>
  <c r="W341" i="26"/>
  <c r="S341" i="26"/>
  <c r="W293" i="26"/>
  <c r="S293" i="26"/>
  <c r="W289" i="26"/>
  <c r="S289" i="26"/>
  <c r="W253" i="26"/>
  <c r="S253" i="26"/>
  <c r="W229" i="26"/>
  <c r="S229" i="26"/>
  <c r="W209" i="26"/>
  <c r="S209" i="26"/>
  <c r="W197" i="26"/>
  <c r="S197" i="26"/>
  <c r="W177" i="26"/>
  <c r="S177" i="26"/>
  <c r="W137" i="26"/>
  <c r="S137" i="26"/>
  <c r="W1000" i="26"/>
  <c r="S1000" i="26"/>
  <c r="W992" i="26"/>
  <c r="S992" i="26"/>
  <c r="W984" i="26"/>
  <c r="S984" i="26"/>
  <c r="W976" i="26"/>
  <c r="S976" i="26"/>
  <c r="W968" i="26"/>
  <c r="S968" i="26"/>
  <c r="W964" i="26"/>
  <c r="S964" i="26"/>
  <c r="W956" i="26"/>
  <c r="S956" i="26"/>
  <c r="W952" i="26"/>
  <c r="S952" i="26"/>
  <c r="W944" i="26"/>
  <c r="S944" i="26"/>
  <c r="W936" i="26"/>
  <c r="S936" i="26"/>
  <c r="W928" i="26"/>
  <c r="S928" i="26"/>
  <c r="W920" i="26"/>
  <c r="S920" i="26"/>
  <c r="W896" i="26"/>
  <c r="S896" i="26"/>
  <c r="W876" i="26"/>
  <c r="S876" i="26"/>
  <c r="W868" i="26"/>
  <c r="S868" i="26"/>
  <c r="W864" i="26"/>
  <c r="S864" i="26"/>
  <c r="W856" i="26"/>
  <c r="S856" i="26"/>
  <c r="W848" i="26"/>
  <c r="S848" i="26"/>
  <c r="W832" i="26"/>
  <c r="S832" i="26"/>
  <c r="W824" i="26"/>
  <c r="S824" i="26"/>
  <c r="W816" i="26"/>
  <c r="S816" i="26"/>
  <c r="W804" i="26"/>
  <c r="S804" i="26"/>
  <c r="W788" i="26"/>
  <c r="S788" i="26"/>
  <c r="W780" i="26"/>
  <c r="S780" i="26"/>
  <c r="W772" i="26"/>
  <c r="S772" i="26"/>
  <c r="W764" i="26"/>
  <c r="S764" i="26"/>
  <c r="W756" i="26"/>
  <c r="S756" i="26"/>
  <c r="W748" i="26"/>
  <c r="S748" i="26"/>
  <c r="W740" i="26"/>
  <c r="S740" i="26"/>
  <c r="W724" i="26"/>
  <c r="S724" i="26"/>
  <c r="W716" i="26"/>
  <c r="S716" i="26"/>
  <c r="W708" i="26"/>
  <c r="S708" i="26"/>
  <c r="W700" i="26"/>
  <c r="S700" i="26"/>
  <c r="W696" i="26"/>
  <c r="S696" i="26"/>
  <c r="W684" i="26"/>
  <c r="S684" i="26"/>
  <c r="W664" i="26"/>
  <c r="S664" i="26"/>
  <c r="W656" i="26"/>
  <c r="S656" i="26"/>
  <c r="W648" i="26"/>
  <c r="S648" i="26"/>
  <c r="W640" i="26"/>
  <c r="S640" i="26"/>
  <c r="W632" i="26"/>
  <c r="S632" i="26"/>
  <c r="W624" i="26"/>
  <c r="S624" i="26"/>
  <c r="W600" i="26"/>
  <c r="S600" i="26"/>
  <c r="W592" i="26"/>
  <c r="S592" i="26"/>
  <c r="W584" i="26"/>
  <c r="S584" i="26"/>
  <c r="W580" i="26"/>
  <c r="S580" i="26"/>
  <c r="W568" i="26"/>
  <c r="S568" i="26"/>
  <c r="W560" i="26"/>
  <c r="S560" i="26"/>
  <c r="W552" i="26"/>
  <c r="S552" i="26"/>
  <c r="W536" i="26"/>
  <c r="S536" i="26"/>
  <c r="W528" i="26"/>
  <c r="S528" i="26"/>
  <c r="W520" i="26"/>
  <c r="S520" i="26"/>
  <c r="W512" i="26"/>
  <c r="S512" i="26"/>
  <c r="W496" i="26"/>
  <c r="S496" i="26"/>
  <c r="W484" i="26"/>
  <c r="S484" i="26"/>
  <c r="W480" i="26"/>
  <c r="S480" i="26"/>
  <c r="W468" i="26"/>
  <c r="S468" i="26"/>
  <c r="W460" i="26"/>
  <c r="S460" i="26"/>
  <c r="W448" i="26"/>
  <c r="S448" i="26"/>
  <c r="W440" i="26"/>
  <c r="S440" i="26"/>
  <c r="W436" i="26"/>
  <c r="S436" i="26"/>
  <c r="W424" i="26"/>
  <c r="S424" i="26"/>
  <c r="W420" i="26"/>
  <c r="S420" i="26"/>
  <c r="W412" i="26"/>
  <c r="S412" i="26"/>
  <c r="W404" i="26"/>
  <c r="S404" i="26"/>
  <c r="W396" i="26"/>
  <c r="S396" i="26"/>
  <c r="W388" i="26"/>
  <c r="S388" i="26"/>
  <c r="W380" i="26"/>
  <c r="S380" i="26"/>
  <c r="W372" i="26"/>
  <c r="S372" i="26"/>
  <c r="W368" i="26"/>
  <c r="S368" i="26"/>
  <c r="W360" i="26"/>
  <c r="S360" i="26"/>
  <c r="W352" i="26"/>
  <c r="S352" i="26"/>
  <c r="W344" i="26"/>
  <c r="S344" i="26"/>
  <c r="W336" i="26"/>
  <c r="S336" i="26"/>
  <c r="W328" i="26"/>
  <c r="S328" i="26"/>
  <c r="W324" i="26"/>
  <c r="S324" i="26"/>
  <c r="W316" i="26"/>
  <c r="S316" i="26"/>
  <c r="W308" i="26"/>
  <c r="S308" i="26"/>
  <c r="W300" i="26"/>
  <c r="S300" i="26"/>
  <c r="W296" i="26"/>
  <c r="S296" i="26"/>
  <c r="W288" i="26"/>
  <c r="S288" i="26"/>
  <c r="W280" i="26"/>
  <c r="S280" i="26"/>
  <c r="W272" i="26"/>
  <c r="S272" i="26"/>
  <c r="W264" i="26"/>
  <c r="S264" i="26"/>
  <c r="W256" i="26"/>
  <c r="S256" i="26"/>
  <c r="W248" i="26"/>
  <c r="S248" i="26"/>
  <c r="W240" i="26"/>
  <c r="S240" i="26"/>
  <c r="W232" i="26"/>
  <c r="S232" i="26"/>
  <c r="W224" i="26"/>
  <c r="S224" i="26"/>
  <c r="W216" i="26"/>
  <c r="S216" i="26"/>
  <c r="W208" i="26"/>
  <c r="S208" i="26"/>
  <c r="W200" i="26"/>
  <c r="S200" i="26"/>
  <c r="W192" i="26"/>
  <c r="S192" i="26"/>
  <c r="W188" i="26"/>
  <c r="S188" i="26"/>
  <c r="W180" i="26"/>
  <c r="S180" i="26"/>
  <c r="W172" i="26"/>
  <c r="S172" i="26"/>
  <c r="W164" i="26"/>
  <c r="S164" i="26"/>
  <c r="W156" i="26"/>
  <c r="S156" i="26"/>
  <c r="W148" i="26"/>
  <c r="S148" i="26"/>
  <c r="W140" i="26"/>
  <c r="S140" i="26"/>
  <c r="W132" i="26"/>
  <c r="S132" i="26"/>
  <c r="W124" i="26"/>
  <c r="S124" i="26"/>
  <c r="W116" i="26"/>
  <c r="S116" i="26"/>
  <c r="W108" i="26"/>
  <c r="S108" i="26"/>
  <c r="W100" i="26"/>
  <c r="S100" i="26"/>
  <c r="W96" i="26"/>
  <c r="S96" i="26"/>
  <c r="W88" i="26"/>
  <c r="S88" i="26"/>
  <c r="W76" i="26"/>
  <c r="S76"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7" i="26"/>
  <c r="S997" i="26"/>
  <c r="W989" i="26"/>
  <c r="S989" i="26"/>
  <c r="W977" i="26"/>
  <c r="S977" i="26"/>
  <c r="W973" i="26"/>
  <c r="S973" i="26"/>
  <c r="W965" i="26"/>
  <c r="S965" i="26"/>
  <c r="W945" i="26"/>
  <c r="S945" i="26"/>
  <c r="W941" i="26"/>
  <c r="S941" i="26"/>
  <c r="W933" i="26"/>
  <c r="S933" i="26"/>
  <c r="W929" i="26"/>
  <c r="S929" i="26"/>
  <c r="W909" i="26"/>
  <c r="S909" i="26"/>
  <c r="W905" i="26"/>
  <c r="S905" i="26"/>
  <c r="W901" i="26"/>
  <c r="S901" i="26"/>
  <c r="W897" i="26"/>
  <c r="S897" i="26"/>
  <c r="W893" i="26"/>
  <c r="S893" i="26"/>
  <c r="W889" i="26"/>
  <c r="S889" i="26"/>
  <c r="W885" i="26"/>
  <c r="S885" i="26"/>
  <c r="W881" i="26"/>
  <c r="S881" i="26"/>
  <c r="W877" i="26"/>
  <c r="S877" i="26"/>
  <c r="W873" i="26"/>
  <c r="S873" i="26"/>
  <c r="W869" i="26"/>
  <c r="S869" i="26"/>
  <c r="W857" i="26"/>
  <c r="S857" i="26"/>
  <c r="W853" i="26"/>
  <c r="S853" i="26"/>
  <c r="W849" i="26"/>
  <c r="S849" i="26"/>
  <c r="W825" i="26"/>
  <c r="S825" i="26"/>
  <c r="W817" i="26"/>
  <c r="S817" i="26"/>
  <c r="W797" i="26"/>
  <c r="S797" i="26"/>
  <c r="W793" i="26"/>
  <c r="S793" i="26"/>
  <c r="W769" i="26"/>
  <c r="S769" i="26"/>
  <c r="W733" i="26"/>
  <c r="S733" i="26"/>
  <c r="W713" i="26"/>
  <c r="S713" i="26"/>
  <c r="W705" i="26"/>
  <c r="S705" i="26"/>
  <c r="W701" i="26"/>
  <c r="S701" i="26"/>
  <c r="W681" i="26"/>
  <c r="S681" i="26"/>
  <c r="W673" i="26"/>
  <c r="S673" i="26"/>
  <c r="W669" i="26"/>
  <c r="S669" i="26"/>
  <c r="W649" i="26"/>
  <c r="S649" i="26"/>
  <c r="W645" i="26"/>
  <c r="S645" i="26"/>
  <c r="W641" i="26"/>
  <c r="S641" i="26"/>
  <c r="W633" i="26"/>
  <c r="S633" i="26"/>
  <c r="W629" i="26"/>
  <c r="S629" i="26"/>
  <c r="W609" i="26"/>
  <c r="S609" i="26"/>
  <c r="W605" i="26"/>
  <c r="S605" i="26"/>
  <c r="W601" i="26"/>
  <c r="S601" i="26"/>
  <c r="W597" i="26"/>
  <c r="S597" i="26"/>
  <c r="W593" i="26"/>
  <c r="S593" i="26"/>
  <c r="W589" i="26"/>
  <c r="S589" i="26"/>
  <c r="W577" i="26"/>
  <c r="S577" i="26"/>
  <c r="W573" i="26"/>
  <c r="S573" i="26"/>
  <c r="W569" i="26"/>
  <c r="S569" i="26"/>
  <c r="W565" i="26"/>
  <c r="S565"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489" i="26"/>
  <c r="S489" i="26"/>
  <c r="W477" i="26"/>
  <c r="S477" i="26"/>
  <c r="W457" i="26"/>
  <c r="S457" i="26"/>
  <c r="W453" i="26"/>
  <c r="S453" i="26"/>
  <c r="W449" i="26"/>
  <c r="S449" i="26"/>
  <c r="W445" i="26"/>
  <c r="S445" i="26"/>
  <c r="W441" i="26"/>
  <c r="S441" i="26"/>
  <c r="W437" i="26"/>
  <c r="S437" i="26"/>
  <c r="W417" i="26"/>
  <c r="S417" i="26"/>
  <c r="W409" i="26"/>
  <c r="S409" i="26"/>
  <c r="W405" i="26"/>
  <c r="S405" i="26"/>
  <c r="W385" i="26"/>
  <c r="S385" i="26"/>
  <c r="W381" i="26"/>
  <c r="S381" i="26"/>
  <c r="W377" i="26"/>
  <c r="S377" i="26"/>
  <c r="W373" i="26"/>
  <c r="S373" i="26"/>
  <c r="W369" i="26"/>
  <c r="S369" i="26"/>
  <c r="W345" i="26"/>
  <c r="S345" i="26"/>
  <c r="W337" i="26"/>
  <c r="S337" i="26"/>
  <c r="W333" i="26"/>
  <c r="S333" i="26"/>
  <c r="W313" i="26"/>
  <c r="S313" i="26"/>
  <c r="W309" i="26"/>
  <c r="S309" i="26"/>
  <c r="W305" i="26"/>
  <c r="S305" i="26"/>
  <c r="W301" i="26"/>
  <c r="S301" i="26"/>
  <c r="W281" i="26"/>
  <c r="S281" i="26"/>
  <c r="W277" i="26"/>
  <c r="S277" i="26"/>
  <c r="W273" i="26"/>
  <c r="S273" i="26"/>
  <c r="W269" i="26"/>
  <c r="S269" i="26"/>
  <c r="W265" i="26"/>
  <c r="S265" i="26"/>
  <c r="W261" i="26"/>
  <c r="S261" i="26"/>
  <c r="W257" i="26"/>
  <c r="S257" i="26"/>
  <c r="W225" i="26"/>
  <c r="S225" i="26"/>
  <c r="W217" i="26"/>
  <c r="S217" i="26"/>
  <c r="W213" i="26"/>
  <c r="S213" i="26"/>
  <c r="W193" i="26"/>
  <c r="S193" i="26"/>
  <c r="W185" i="26"/>
  <c r="S185" i="26"/>
  <c r="W181" i="26"/>
  <c r="S181" i="26"/>
  <c r="W145" i="26"/>
  <c r="S145" i="26"/>
  <c r="W141" i="26"/>
  <c r="S141"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8" i="26"/>
  <c r="S998" i="26"/>
  <c r="W994" i="26"/>
  <c r="S994" i="26"/>
  <c r="W990" i="26"/>
  <c r="S990" i="26"/>
  <c r="W986" i="26"/>
  <c r="S986" i="26"/>
  <c r="W982" i="26"/>
  <c r="S982" i="26"/>
  <c r="W978" i="26"/>
  <c r="S978" i="26"/>
  <c r="W974" i="26"/>
  <c r="S974" i="26"/>
  <c r="W970" i="26"/>
  <c r="S970" i="26"/>
  <c r="W966" i="26"/>
  <c r="S966" i="26"/>
  <c r="W962" i="26"/>
  <c r="S962" i="26"/>
  <c r="W958" i="26"/>
  <c r="S958" i="26"/>
  <c r="W954" i="26"/>
  <c r="S954" i="26"/>
  <c r="W950" i="26"/>
  <c r="S950" i="26"/>
  <c r="W946" i="26"/>
  <c r="S946" i="26"/>
  <c r="W942" i="26"/>
  <c r="S942" i="26"/>
  <c r="W938" i="26"/>
  <c r="S938" i="26"/>
  <c r="W934" i="26"/>
  <c r="S934" i="26"/>
  <c r="W930" i="26"/>
  <c r="S930" i="26"/>
  <c r="W926" i="26"/>
  <c r="S926" i="26"/>
  <c r="W922" i="26"/>
  <c r="S922" i="26"/>
  <c r="W918" i="26"/>
  <c r="S918" i="26"/>
  <c r="W914" i="26"/>
  <c r="S914" i="26"/>
  <c r="W910" i="26"/>
  <c r="S910" i="26"/>
  <c r="W906" i="26"/>
  <c r="S906" i="26"/>
  <c r="W902" i="26"/>
  <c r="S902" i="26"/>
  <c r="W898" i="26"/>
  <c r="S898" i="26"/>
  <c r="W894" i="26"/>
  <c r="S894" i="26"/>
  <c r="W890" i="26"/>
  <c r="S890" i="26"/>
  <c r="W886" i="26"/>
  <c r="S886" i="26"/>
  <c r="W882" i="26"/>
  <c r="S882" i="26"/>
  <c r="W874" i="26"/>
  <c r="S874" i="26"/>
  <c r="W866" i="26"/>
  <c r="S866" i="26"/>
  <c r="W862" i="26"/>
  <c r="S862" i="26"/>
  <c r="W858" i="26"/>
  <c r="S858" i="26"/>
  <c r="W854" i="26"/>
  <c r="S854" i="26"/>
  <c r="W846" i="26"/>
  <c r="S846" i="26"/>
  <c r="W838" i="26"/>
  <c r="S838" i="26"/>
  <c r="W830" i="26"/>
  <c r="S830" i="26"/>
  <c r="W822" i="26"/>
  <c r="S822" i="26"/>
  <c r="W818" i="26"/>
  <c r="S818" i="26"/>
  <c r="W814" i="26"/>
  <c r="S814" i="26"/>
  <c r="W810" i="26"/>
  <c r="S810" i="26"/>
  <c r="W806" i="26"/>
  <c r="S806" i="26"/>
  <c r="W802" i="26"/>
  <c r="S802" i="26"/>
  <c r="W798" i="26"/>
  <c r="S798" i="26"/>
  <c r="W794" i="26"/>
  <c r="S794" i="26"/>
  <c r="W790" i="26"/>
  <c r="S790" i="26"/>
  <c r="W786" i="26"/>
  <c r="S786" i="26"/>
  <c r="W782" i="26"/>
  <c r="S782" i="26"/>
  <c r="W778" i="26"/>
  <c r="S778" i="26"/>
  <c r="W774" i="26"/>
  <c r="S774" i="26"/>
  <c r="W770" i="26"/>
  <c r="S770" i="26"/>
  <c r="W766" i="26"/>
  <c r="S766" i="26"/>
  <c r="W762" i="26"/>
  <c r="S762" i="26"/>
  <c r="W758" i="26"/>
  <c r="S758" i="26"/>
  <c r="W754" i="26"/>
  <c r="S754" i="26"/>
  <c r="W750" i="26"/>
  <c r="S750" i="26"/>
  <c r="W746" i="26"/>
  <c r="S746" i="26"/>
  <c r="W738" i="26"/>
  <c r="S738" i="26"/>
  <c r="W730" i="26"/>
  <c r="S730" i="26"/>
  <c r="W726" i="26"/>
  <c r="S726" i="26"/>
  <c r="W722" i="26"/>
  <c r="S722" i="26"/>
  <c r="W718" i="26"/>
  <c r="S718" i="26"/>
  <c r="W714" i="26"/>
  <c r="S714" i="26"/>
  <c r="W710" i="26"/>
  <c r="S710" i="26"/>
  <c r="W706" i="26"/>
  <c r="S706" i="26"/>
  <c r="W702" i="26"/>
  <c r="S702" i="26"/>
  <c r="W694" i="26"/>
  <c r="S694" i="26"/>
  <c r="W686" i="26"/>
  <c r="S686" i="26"/>
  <c r="W682" i="26"/>
  <c r="S682" i="26"/>
  <c r="W678" i="26"/>
  <c r="S678" i="26"/>
  <c r="W674" i="26"/>
  <c r="S674" i="26"/>
  <c r="W670" i="26"/>
  <c r="S670" i="26"/>
  <c r="W666" i="26"/>
  <c r="S666" i="26"/>
  <c r="W662" i="26"/>
  <c r="S662" i="26"/>
  <c r="W654" i="26"/>
  <c r="S654" i="26"/>
  <c r="W646" i="26"/>
  <c r="S646" i="26"/>
  <c r="W642" i="26"/>
  <c r="S642" i="26"/>
  <c r="W638" i="26"/>
  <c r="S638" i="26"/>
  <c r="W634" i="26"/>
  <c r="S634" i="26"/>
  <c r="W630" i="26"/>
  <c r="S630" i="26"/>
  <c r="W626" i="26"/>
  <c r="S626" i="26"/>
  <c r="W618" i="26"/>
  <c r="S618" i="26"/>
  <c r="W614" i="26"/>
  <c r="S614" i="26"/>
  <c r="W610" i="26"/>
  <c r="S610" i="26"/>
  <c r="W606" i="26"/>
  <c r="S606" i="26"/>
  <c r="W602" i="26"/>
  <c r="S602" i="26"/>
  <c r="W598" i="26"/>
  <c r="S598" i="26"/>
  <c r="W590" i="26"/>
  <c r="S590" i="26"/>
  <c r="W582" i="26"/>
  <c r="S582" i="26"/>
  <c r="W578" i="26"/>
  <c r="S578" i="26"/>
  <c r="W574" i="26"/>
  <c r="S574" i="26"/>
  <c r="W570" i="26"/>
  <c r="S570" i="26"/>
  <c r="W566" i="26"/>
  <c r="S566" i="26"/>
  <c r="W562" i="26"/>
  <c r="S562" i="26"/>
  <c r="W558" i="26"/>
  <c r="S558" i="26"/>
  <c r="W554" i="26"/>
  <c r="S554" i="26"/>
  <c r="W550" i="26"/>
  <c r="S550" i="26"/>
  <c r="W542" i="26"/>
  <c r="S542" i="26"/>
  <c r="W534" i="26"/>
  <c r="S534" i="26"/>
  <c r="W530" i="26"/>
  <c r="S530" i="26"/>
  <c r="W526" i="26"/>
  <c r="S526" i="26"/>
  <c r="W522" i="26"/>
  <c r="S522" i="26"/>
  <c r="W518" i="26"/>
  <c r="S518" i="26"/>
  <c r="W510" i="26"/>
  <c r="S510" i="26"/>
  <c r="W502" i="26"/>
  <c r="S502" i="26"/>
  <c r="W494" i="26"/>
  <c r="S494" i="26"/>
  <c r="W490" i="26"/>
  <c r="S490" i="26"/>
  <c r="W486" i="26"/>
  <c r="S486" i="26"/>
  <c r="W482" i="26"/>
  <c r="S482" i="26"/>
  <c r="W478" i="26"/>
  <c r="S478" i="26"/>
  <c r="W474" i="26"/>
  <c r="S474" i="26"/>
  <c r="W466" i="26"/>
  <c r="S466" i="26"/>
  <c r="W458" i="26"/>
  <c r="S458" i="26"/>
  <c r="W454" i="26"/>
  <c r="S454" i="26"/>
  <c r="W450" i="26"/>
  <c r="S450" i="26"/>
  <c r="W446" i="26"/>
  <c r="S446" i="26"/>
  <c r="W442" i="26"/>
  <c r="S442" i="26"/>
  <c r="W438" i="26"/>
  <c r="S438" i="26"/>
  <c r="W434" i="26"/>
  <c r="S434" i="26"/>
  <c r="W430" i="26"/>
  <c r="S430" i="26"/>
  <c r="W426" i="26"/>
  <c r="S426" i="26"/>
  <c r="W422" i="26"/>
  <c r="S422" i="26"/>
  <c r="W418" i="26"/>
  <c r="S418" i="26"/>
  <c r="W414" i="26"/>
  <c r="S414" i="26"/>
  <c r="W410" i="26"/>
  <c r="S410" i="26"/>
  <c r="W406" i="26"/>
  <c r="S406" i="26"/>
  <c r="W402" i="26"/>
  <c r="S402" i="26"/>
  <c r="W394" i="26"/>
  <c r="S394" i="26"/>
  <c r="W386" i="26"/>
  <c r="S386" i="26"/>
  <c r="W378" i="26"/>
  <c r="S378" i="26"/>
  <c r="W374" i="26"/>
  <c r="S374" i="26"/>
  <c r="W370" i="26"/>
  <c r="S370" i="26"/>
  <c r="W366" i="26"/>
  <c r="S366" i="26"/>
  <c r="W362" i="26"/>
  <c r="S362" i="26"/>
  <c r="W358" i="26"/>
  <c r="S358" i="26"/>
  <c r="W354" i="26"/>
  <c r="S354" i="26"/>
  <c r="W350" i="26"/>
  <c r="S350" i="26"/>
  <c r="W342" i="26"/>
  <c r="S342" i="26"/>
  <c r="W334" i="26"/>
  <c r="S334" i="26"/>
  <c r="W330" i="26"/>
  <c r="S330" i="26"/>
  <c r="W326" i="26"/>
  <c r="S326" i="26"/>
  <c r="W318" i="26"/>
  <c r="S318" i="26"/>
  <c r="W310" i="26"/>
  <c r="S310" i="26"/>
  <c r="W302" i="26"/>
  <c r="S302" i="26"/>
  <c r="W298" i="26"/>
  <c r="S298" i="26"/>
  <c r="W294" i="26"/>
  <c r="S294" i="26"/>
  <c r="W290" i="26"/>
  <c r="S290" i="26"/>
  <c r="W282" i="26"/>
  <c r="S282" i="26"/>
  <c r="W274" i="26"/>
  <c r="S274" i="26"/>
  <c r="W270" i="26"/>
  <c r="S270" i="26"/>
  <c r="W266" i="26"/>
  <c r="S266" i="26"/>
  <c r="W262" i="26"/>
  <c r="S262" i="26"/>
  <c r="W258" i="26"/>
  <c r="S258" i="26"/>
  <c r="W254" i="26"/>
  <c r="S254" i="26"/>
  <c r="W246" i="26"/>
  <c r="S246" i="26"/>
  <c r="W238" i="26"/>
  <c r="S238" i="26"/>
  <c r="W234" i="26"/>
  <c r="S234" i="26"/>
  <c r="W230" i="26"/>
  <c r="S230" i="26"/>
  <c r="W226" i="26"/>
  <c r="S226" i="26"/>
  <c r="W222" i="26"/>
  <c r="S222" i="26"/>
  <c r="W218" i="26"/>
  <c r="S218" i="26"/>
  <c r="W214" i="26"/>
  <c r="S214" i="26"/>
  <c r="W210" i="26"/>
  <c r="S210" i="26"/>
  <c r="W206" i="26"/>
  <c r="S206" i="26"/>
  <c r="W202" i="26"/>
  <c r="S202" i="26"/>
  <c r="W194" i="26"/>
  <c r="S194" i="26"/>
  <c r="W190" i="26"/>
  <c r="S190" i="26"/>
  <c r="W186" i="26"/>
  <c r="S186" i="26"/>
  <c r="W182" i="26"/>
  <c r="S182" i="26"/>
  <c r="W174" i="26"/>
  <c r="S174" i="26"/>
  <c r="W166" i="26"/>
  <c r="S166" i="26"/>
  <c r="W162" i="26"/>
  <c r="S162" i="26"/>
  <c r="W158" i="26"/>
  <c r="S158" i="26"/>
  <c r="W150" i="26"/>
  <c r="S150" i="26"/>
  <c r="W142" i="26"/>
  <c r="S142" i="26"/>
  <c r="W138" i="26"/>
  <c r="S138" i="26"/>
  <c r="W134" i="26"/>
  <c r="S134" i="26"/>
  <c r="W126" i="26"/>
  <c r="S126" i="26"/>
  <c r="W122" i="26"/>
  <c r="S122" i="26"/>
  <c r="W118" i="26"/>
  <c r="S118" i="26"/>
  <c r="W114" i="26"/>
  <c r="S114" i="26"/>
  <c r="W110" i="26"/>
  <c r="S110" i="26"/>
  <c r="W106" i="26"/>
  <c r="S106" i="26"/>
  <c r="W98" i="26"/>
  <c r="S98" i="26"/>
  <c r="W94" i="26"/>
  <c r="S94" i="26"/>
  <c r="W90" i="26"/>
  <c r="S90" i="26"/>
  <c r="W86" i="26"/>
  <c r="S86" i="26"/>
  <c r="W82" i="26"/>
  <c r="S82" i="26"/>
  <c r="W78" i="26"/>
  <c r="S78" i="26"/>
  <c r="W70" i="26"/>
  <c r="S70" i="26"/>
  <c r="W62" i="26"/>
  <c r="S62" i="26"/>
  <c r="W54" i="26"/>
  <c r="S54"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<sst xmlns="http://schemas.openxmlformats.org/spreadsheetml/2006/main" count="3493" uniqueCount="1151">
  <si>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</si>
  <si>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</si>
  <si>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</si>
  <si>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</si>
  <si>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</si>
  <si>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</si>
  <si>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</si>
  <si>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</si>
  <si>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</si>
  <si>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</si>
  <si>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</si>
  <si>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</si>
  <si>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</si>
  <si>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</si>
  <si>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</si>
  <si>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</si>
  <si>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</si>
  <si>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</si>
  <si>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</si>
  <si>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</si>
  <si>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</si>
  <si>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</si>
  <si>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</si>
  <si>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</si>
  <si>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</si>
  <si>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</si>
  <si>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</si>
  <si>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</si>
  <si>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</si>
  <si>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</si>
  <si>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</si>
  <si>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</si>
  <si>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</si>
  <si>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</si>
  <si>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</si>
  <si>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</si>
  <si>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</si>
  <si>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</si>
  <si>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</si>
  <si>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</si>
  <si>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</si>
  <si>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</si>
  <si>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</si>
  <si>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</si>
  <si>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</si>
  <si>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</si>
  <si>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</si>
  <si>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</si>
  <si>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</si>
  <si>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</si>
  <si>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</si>
  <si>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</si>
  <si>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</si>
  <si>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</si>
  <si>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</si>
  <si>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</si>
  <si>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</si>
  <si>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</si>
  <si>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</si>
  <si>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</si>
  <si>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</si>
  <si>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</si>
  <si>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</si>
  <si>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</si>
  <si>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</si>
  <si>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</si>
  <si>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</si>
  <si>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</si>
  <si>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</si>
  <si>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</si>
  <si>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</si>
  <si>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</si>
  <si>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</si>
  <si>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</si>
  <si>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</si>
  <si>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</si>
  <si>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</si>
  <si>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</si>
  <si>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</si>
  <si>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</si>
  <si>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</si>
  <si>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</si>
  <si>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</si>
  <si>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</si>
  <si>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</si>
  <si>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</si>
  <si>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</si>
  <si>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</si>
  <si>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</si>
  <si>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</si>
  <si>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</si>
  <si>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</si>
  <si>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</si>
  <si>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</si>
  <si>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</si>
  <si>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</si>
  <si>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</si>
  <si>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</si>
  <si>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</si>
  <si>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</si>
  <si>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</si>
  <si>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</si>
  <si>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</si>
  <si>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</si>
  <si>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</si>
  <si>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</si>
  <si>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</si>
  <si>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</si>
  <si>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</si>
  <si>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</si>
  <si>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</si>
  <si>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</si>
  <si>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</si>
  <si>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</si>
  <si>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</si>
  <si>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</si>
  <si>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</si>
  <si>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</si>
  <si>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</si>
  <si>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</si>
  <si>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</si>
  <si>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</si>
  <si>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</si>
  <si>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</si>
  <si>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</si>
  <si>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</si>
  <si>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</si>
  <si>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</si>
  <si>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</si>
  <si>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</si>
  <si>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</si>
  <si>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</si>
  <si>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</si>
  <si>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</si>
  <si>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</si>
  <si>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</si>
  <si>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</si>
  <si>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</si>
  <si>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</si>
  <si>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</si>
  <si>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</si>
  <si>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</si>
  <si>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</si>
  <si>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</si>
  <si>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</si>
  <si>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</si>
  <si>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</si>
  <si>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</si>
  <si>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</si>
  <si>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</si>
  <si>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</si>
  <si>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</si>
  <si>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</si>
  <si>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</si>
  <si>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</si>
  <si>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</si>
  <si>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</si>
  <si>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</si>
  <si>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</si>
  <si>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</si>
  <si>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</si>
  <si>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</si>
  <si>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</si>
  <si>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</si>
  <si>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</si>
  <si>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</si>
  <si>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</si>
  <si>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</si>
  <si>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</si>
  <si>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</si>
  <si>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</si>
  <si>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</si>
  <si>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</si>
  <si>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</si>
  <si>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</si>
  <si>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</si>
  <si>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</si>
  <si>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</si>
  <si>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</si>
  <si>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</si>
  <si>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</si>
  <si>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</si>
  <si>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</si>
  <si>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</si>
  <si>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</si>
  <si>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</si>
  <si>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</si>
  <si>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</si>
  <si>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</si>
  <si>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</si>
  <si>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</si>
  <si>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</si>
  <si>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</si>
  <si>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</si>
  <si>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</si>
  <si>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</si>
  <si>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</si>
  <si>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</si>
  <si>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</si>
  <si>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</si>
  <si>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</si>
  <si>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</si>
  <si>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</si>
  <si>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</si>
  <si>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</si>
  <si>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</si>
  <si>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</si>
  <si>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</si>
  <si>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</si>
  <si>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</si>
  <si>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</si>
  <si>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</si>
  <si>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</si>
  <si>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</si>
  <si>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</si>
  <si>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</si>
  <si>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</si>
  <si>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</si>
  <si>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</si>
  <si>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</si>
  <si>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</si>
  <si>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</si>
  <si>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</si>
  <si>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</si>
  <si>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</si>
  <si>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</si>
  <si>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</si>
  <si>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</si>
  <si>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</si>
  <si>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</si>
  <si>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</si>
  <si>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</si>
  <si>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</si>
  <si>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</si>
  <si>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</si>
  <si>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</si>
  <si>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</si>
  <si>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</si>
  <si>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</si>
  <si>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</si>
  <si>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</si>
  <si>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</si>
  <si>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</si>
  <si>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</si>
  <si>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</si>
  <si>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</si>
  <si>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</si>
  <si>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</si>
  <si>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</si>
  <si>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</si>
  <si>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</si>
  <si>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</si>
  <si>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</si>
  <si>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</si>
  <si>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</si>
  <si>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</si>
  <si>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</si>
  <si>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</si>
  <si>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</si>
  <si>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</si>
  <si>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</si>
  <si>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</si>
  <si>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</si>
  <si>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</si>
  <si>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</si>
  <si>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</si>
  <si>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</si>
  <si>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</si>
  <si>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</si>
  <si>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</si>
  <si>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</si>
  <si>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</si>
  <si>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</si>
  <si>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</si>
  <si>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</si>
  <si>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</si>
  <si>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</si>
  <si>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</si>
  <si>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</si>
  <si>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</si>
  <si>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</si>
  <si>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</si>
  <si>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</si>
  <si>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</si>
  <si>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</si>
  <si>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</si>
  <si>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</si>
  <si>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</si>
  <si>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</si>
  <si>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</si>
  <si>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</si>
  <si>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</si>
  <si>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</si>
  <si>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</si>
  <si>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</si>
  <si>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</si>
  <si>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</si>
  <si>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</si>
  <si>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</si>
  <si>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</si>
  <si>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</si>
  <si>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</si>
  <si>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</si>
  <si>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</si>
  <si>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</si>
  <si>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</si>
  <si>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</si>
  <si>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</si>
  <si>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</si>
  <si>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</si>
  <si>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</si>
  <si>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</si>
  <si>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</si>
  <si>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</si>
  <si>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</si>
  <si>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</si>
  <si>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</si>
  <si>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</si>
  <si>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</si>
  <si>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</si>
  <si>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</si>
  <si>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</si>
  <si>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</si>
  <si>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</si>
  <si>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</si>
  <si>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</si>
  <si>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</si>
  <si>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</si>
  <si>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</si>
  <si>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</si>
  <si>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</si>
  <si>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</si>
  <si>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</si>
  <si>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</si>
  <si>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</si>
  <si>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</si>
  <si>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</si>
  <si>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</si>
  <si>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</si>
  <si>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</si>
  <si>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</si>
  <si>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</si>
  <si>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</si>
  <si>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</si>
  <si>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</si>
  <si>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</si>
  <si>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</si>
  <si>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</si>
  <si>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</si>
  <si>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</si>
  <si>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</si>
  <si>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</si>
  <si>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</si>
  <si>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</si>
  <si>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</si>
  <si>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</si>
  <si>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</si>
  <si>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</si>
  <si>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</si>
  <si>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</si>
  <si>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</si>
  <si>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</si>
  <si>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</si>
  <si>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</si>
  <si>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</si>
  <si>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</si>
  <si>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</si>
  <si>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</si>
  <si>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</si>
  <si>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</si>
  <si>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</si>
  <si>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</si>
  <si>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</si>
  <si>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</si>
  <si>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</si>
  <si>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</si>
  <si>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</si>
  <si>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</si>
  <si>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</si>
  <si>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</si>
  <si>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</si>
  <si>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</si>
  <si>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</si>
  <si>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</si>
  <si>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</si>
  <si>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</si>
  <si>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</si>
  <si>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</si>
  <si>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</si>
  <si>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</si>
  <si>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</si>
  <si>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</si>
  <si>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</si>
  <si>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</si>
  <si>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</si>
  <si>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</si>
  <si>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</si>
  <si>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</si>
  <si>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</si>
  <si>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</si>
  <si>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</si>
  <si>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</si>
  <si>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</si>
  <si>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</si>
  <si>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</si>
  <si>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</si>
  <si>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</si>
  <si>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</si>
  <si>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</si>
  <si>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</si>
  <si>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</si>
  <si>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</si>
  <si>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</si>
  <si>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</si>
  <si>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</si>
  <si>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</si>
  <si>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</si>
  <si>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</si>
  <si>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</si>
  <si>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</si>
  <si>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</si>
  <si>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</si>
  <si>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</si>
  <si>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</si>
  <si>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</si>
  <si>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</si>
  <si>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</si>
  <si>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</si>
  <si>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</si>
  <si>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</si>
  <si>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</si>
  <si>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</si>
  <si>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</si>
  <si>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</si>
  <si>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</si>
  <si>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</si>
  <si>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</si>
  <si>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</si>
  <si>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</si>
  <si>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</si>
  <si>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</si>
  <si>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</si>
  <si>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</si>
  <si>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</si>
  <si>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</si>
  <si>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</si>
  <si>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</si>
  <si>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</si>
  <si>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</si>
  <si>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</si>
  <si>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</si>
  <si>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</si>
  <si>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</si>
  <si>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</si>
  <si>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</si>
  <si>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</si>
  <si>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</si>
  <si>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</si>
  <si>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</si>
  <si>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</si>
  <si>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</si>
  <si>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</si>
  <si>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</si>
  <si>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</si>
  <si>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</si>
  <si>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</si>
  <si>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</si>
  <si>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</si>
  <si>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</si>
  <si>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</si>
  <si>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</si>
  <si>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</si>
  <si>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</si>
  <si>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</si>
  <si>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</si>
  <si>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</si>
  <si>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</si>
  <si>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</si>
  <si>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</si>
  <si>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</si>
  <si>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</si>
  <si>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</si>
  <si>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</si>
  <si>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</si>
  <si>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</si>
  <si>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</si>
  <si>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</si>
  <si>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</si>
  <si>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</si>
  <si>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</si>
  <si>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</si>
  <si>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</si>
  <si>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</si>
  <si>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</si>
  <si>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</si>
  <si>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</si>
  <si>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</si>
  <si>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</si>
  <si>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</si>
  <si>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</si>
  <si>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</si>
  <si>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</si>
  <si>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</si>
  <si>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</si>
  <si>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</si>
  <si>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</si>
  <si>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</si>
  <si>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</si>
  <si>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</si>
  <si>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</si>
  <si>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</si>
  <si>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</si>
  <si>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</si>
  <si>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</si>
  <si>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</si>
  <si>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</si>
  <si>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</si>
  <si>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</si>
  <si>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</si>
  <si>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</si>
  <si>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</si>
  <si>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</si>
  <si>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</si>
  <si>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</si>
  <si>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</si>
  <si>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</si>
  <si>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</si>
  <si>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</si>
  <si>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</si>
  <si>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</si>
  <si>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</si>
  <si>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</si>
  <si>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</si>
  <si>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</si>
  <si>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</si>
  <si>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</si>
  <si>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</si>
  <si>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</si>
  <si>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</si>
  <si>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</si>
  <si>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</si>
  <si>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</si>
  <si>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</si>
  <si>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</si>
  <si>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</si>
  <si>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</si>
  <si>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</si>
  <si>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</si>
  <si>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</si>
  <si>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</si>
  <si>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</si>
  <si>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</si>
  <si>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</si>
  <si>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</si>
  <si>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</si>
  <si>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</si>
  <si>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</si>
  <si>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</si>
  <si>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</si>
  <si>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</si>
  <si>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</si>
  <si>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</si>
  <si>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</si>
  <si>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</si>
  <si>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</si>
  <si>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</si>
  <si>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</si>
  <si>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</si>
  <si>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</si>
  <si>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</si>
  <si>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</si>
  <si>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</si>
  <si>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</si>
  <si>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</si>
  <si>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</si>
  <si>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</si>
  <si>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</si>
  <si>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</si>
  <si>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</si>
  <si>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</si>
  <si>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</si>
  <si>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</si>
  <si>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</si>
  <si>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</si>
  <si>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</si>
  <si>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</si>
  <si>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</si>
  <si>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</si>
  <si>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</si>
  <si>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</si>
  <si>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</si>
  <si>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</si>
  <si>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</si>
  <si>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</si>
  <si>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</si>
  <si>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</si>
  <si>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</si>
  <si>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</si>
  <si>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</si>
  <si>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</si>
  <si>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</si>
  <si>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</si>
  <si>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</si>
  <si>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</si>
  <si>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</si>
  <si>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</si>
  <si>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</si>
  <si>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</si>
  <si>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</si>
  <si>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</si>
  <si>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</si>
  <si>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</si>
  <si>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</si>
  <si>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</si>
  <si>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</si>
  <si>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</si>
  <si>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</si>
  <si>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</si>
  <si>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</si>
  <si>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</si>
  <si>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</si>
  <si>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</si>
  <si>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</si>
  <si>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</si>
  <si>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</si>
  <si>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</si>
  <si>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</si>
  <si>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</si>
  <si>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</si>
  <si>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</si>
  <si>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</si>
  <si>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</si>
  <si>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</si>
  <si>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</si>
  <si>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</si>
  <si>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</si>
  <si>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</si>
  <si>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</si>
  <si>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</si>
  <si>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</si>
  <si>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</si>
  <si>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</si>
  <si>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</si>
  <si>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</si>
  <si>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</si>
  <si>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</si>
  <si>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</si>
  <si>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</si>
  <si>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</si>
  <si>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</si>
  <si>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</si>
  <si>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</si>
  <si>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</si>
  <si>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</si>
  <si>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</si>
  <si>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</si>
  <si>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</si>
  <si>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</si>
  <si>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</si>
  <si>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</si>
  <si>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</si>
  <si>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</si>
  <si>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</si>
  <si>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</si>
  <si>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</si>
  <si>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</si>
  <si>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</si>
  <si>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</si>
  <si>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</si>
  <si>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</si>
  <si>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</si>
  <si>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</si>
  <si>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</si>
  <si>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</si>
  <si>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</si>
  <si>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</si>
  <si>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</si>
  <si>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</si>
  <si>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</si>
  <si>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</si>
  <si>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</si>
  <si>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</si>
  <si>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</si>
  <si>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</si>
  <si>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</si>
  <si>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</si>
  <si>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</si>
  <si>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</si>
  <si>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</si>
  <si>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</si>
  <si>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</si>
  <si>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</si>
  <si>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</si>
  <si>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</si>
  <si>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</si>
  <si>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</si>
  <si>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</si>
  <si>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</si>
  <si>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</si>
  <si>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</si>
  <si>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</si>
  <si>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</si>
  <si>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</si>
  <si>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</si>
  <si>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</si>
  <si>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</si>
  <si>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</si>
  <si>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</si>
  <si>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</si>
  <si>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</si>
  <si>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</si>
  <si>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</si>
  <si>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</si>
  <si>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</si>
  <si>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</si>
  <si>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</si>
  <si>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</si>
  <si>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</si>
  <si>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</si>
  <si>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</si>
  <si>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</si>
  <si>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</si>
  <si>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</si>
  <si>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</si>
  <si>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</si>
  <si>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</si>
  <si>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</si>
  <si>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</si>
  <si>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</si>
  <si>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</si>
  <si>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</si>
  <si>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</si>
  <si>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</si>
  <si>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</si>
  <si>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</si>
  <si>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</si>
  <si>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</si>
  <si>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</si>
  <si>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</si>
  <si>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</si>
  <si>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</si>
  <si>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</si>
  <si>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</si>
  <si>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</si>
  <si>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</si>
  <si>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</si>
  <si>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</si>
  <si>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</si>
  <si>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</si>
  <si>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</si>
  <si>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</si>
  <si>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</si>
  <si>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</si>
  <si>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</si>
  <si>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</si>
  <si>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</si>
  <si>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</si>
  <si>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</si>
  <si>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</si>
  <si>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</si>
  <si>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</si>
  <si>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</si>
  <si>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</si>
  <si>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</si>
  <si>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</si>
  <si>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</si>
  <si>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</si>
  <si>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</si>
  <si>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</si>
  <si>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</si>
  <si>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</si>
  <si>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</si>
  <si>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</si>
  <si>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</si>
  <si>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</si>
  <si>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</si>
  <si>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</si>
  <si>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</si>
  <si>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</si>
  <si>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</si>
  <si>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</si>
  <si>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</si>
  <si>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</si>
  <si>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</si>
  <si>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</si>
  <si>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</si>
  <si>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</si>
  <si>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</si>
  <si>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</si>
  <si>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</si>
  <si>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</si>
  <si>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</si>
  <si>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</si>
  <si>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</si>
  <si>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</si>
  <si>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</si>
  <si>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</si>
  <si>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</si>
  <si>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</si>
  <si>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</si>
  <si>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</si>
  <si>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</si>
  <si>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</si>
  <si>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</si>
  <si>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</si>
  <si>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</si>
  <si>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</si>
  <si>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</si>
  <si>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</si>
  <si>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</si>
  <si>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</si>
  <si>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</si>
  <si>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</si>
  <si>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</si>
  <si>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</si>
  <si>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</si>
  <si>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</si>
  <si>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</si>
  <si>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</si>
  <si>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</si>
  <si>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</si>
  <si>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</si>
  <si>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</si>
  <si>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</si>
  <si>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</si>
  <si>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</si>
  <si>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</si>
  <si>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</si>
  <si>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</si>
  <si>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</si>
  <si>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</si>
  <si>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</si>
  <si>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</si>
  <si>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</si>
  <si>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</si>
  <si>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</si>
  <si>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</si>
  <si>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</si>
  <si>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</si>
  <si>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</si>
  <si>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</si>
  <si>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</si>
  <si>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</si>
  <si>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</si>
  <si>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Berkshire, Oxfordshire, and Buckinghamshire</t>
  </si>
  <si>
    <t>High Wycombe</t>
  </si>
  <si>
    <t>SU746 895</t>
  </si>
  <si>
    <t>Mr</t>
  </si>
  <si>
    <t>Thomas</t>
  </si>
  <si>
    <t>Hill</t>
  </si>
  <si>
    <t>     106327021</t>
  </si>
  <si>
    <t>     07855 510604</t>
  </si>
  <si>
    <t>National Trust</t>
  </si>
  <si>
    <t>Matt</t>
  </si>
  <si>
    <t>Taylor</t>
  </si>
  <si>
    <t>Forest and Land Ltd.</t>
  </si>
  <si>
    <t>Director</t>
  </si>
  <si>
    <t>07814 571174</t>
  </si>
  <si>
    <t>01422 842736</t>
  </si>
  <si>
    <t>Lower Field Head</t>
  </si>
  <si>
    <t>Blackshaw Head</t>
  </si>
  <si>
    <t>Hebden Bridge</t>
  </si>
  <si>
    <t>West Yorkshire</t>
  </si>
  <si>
    <t>HX7 7HR</t>
  </si>
  <si>
    <t>UK</t>
  </si>
  <si>
    <t>forestandland@gmail.com</t>
  </si>
  <si>
    <t>Matt Taylor</t>
  </si>
  <si>
    <t>A1</t>
  </si>
  <si>
    <t>AONB RPG ASNW</t>
  </si>
  <si>
    <t xml:space="preserve">Ride Management </t>
  </si>
  <si>
    <t>RF20</t>
  </si>
  <si>
    <t>b</t>
  </si>
  <si>
    <t>AONB RPG ASNW PAWS</t>
  </si>
  <si>
    <t xml:space="preserve">Ride Management Con reduction </t>
  </si>
  <si>
    <t>c</t>
  </si>
  <si>
    <t>d</t>
  </si>
  <si>
    <t>A2</t>
  </si>
  <si>
    <t>e</t>
  </si>
  <si>
    <t>Thin and halo vets</t>
  </si>
  <si>
    <t>SF30</t>
  </si>
  <si>
    <t>f</t>
  </si>
  <si>
    <t>AS1</t>
  </si>
  <si>
    <t>SSSI SAC AONB ASNW</t>
  </si>
  <si>
    <t>Halo Vets</t>
  </si>
  <si>
    <t>SF10</t>
  </si>
  <si>
    <t>AS2</t>
  </si>
  <si>
    <t>B1</t>
  </si>
  <si>
    <t>AONB SSSI SAC</t>
  </si>
  <si>
    <t>B2</t>
  </si>
  <si>
    <t>AONB ASNW SSSI SAC</t>
  </si>
  <si>
    <t>AONB</t>
  </si>
  <si>
    <t>g</t>
  </si>
  <si>
    <t>h</t>
  </si>
  <si>
    <t>i</t>
  </si>
  <si>
    <t>AONB PAWS SSSI SAC</t>
  </si>
  <si>
    <t>j</t>
  </si>
  <si>
    <t>AONB ASNW SAM SSSI SAC</t>
  </si>
  <si>
    <t>Clear SAM and halo veterans</t>
  </si>
  <si>
    <t>k</t>
  </si>
  <si>
    <t>AONB PAWS  SSSI SAC</t>
  </si>
  <si>
    <t>Restore PAWS</t>
  </si>
  <si>
    <t>l</t>
  </si>
  <si>
    <t>SF90</t>
  </si>
  <si>
    <t>m</t>
  </si>
  <si>
    <t>n</t>
  </si>
  <si>
    <t>Open canopy</t>
  </si>
  <si>
    <t>T30</t>
  </si>
  <si>
    <t>o</t>
  </si>
  <si>
    <t>p</t>
  </si>
  <si>
    <t>q</t>
  </si>
  <si>
    <t>AONB ASNW SAM RPG  SSSI SAC</t>
  </si>
  <si>
    <t>r</t>
  </si>
  <si>
    <t>AONB ASNW  SSSI SAC</t>
  </si>
  <si>
    <t>s</t>
  </si>
  <si>
    <t>thin and halo veterans</t>
  </si>
  <si>
    <t>t</t>
  </si>
  <si>
    <t>SF50</t>
  </si>
  <si>
    <t>u</t>
  </si>
  <si>
    <t>AONB SAM SSSI SAC</t>
  </si>
  <si>
    <t>Thin and halo veterans</t>
  </si>
  <si>
    <t>v</t>
  </si>
  <si>
    <t>w</t>
  </si>
  <si>
    <t>x</t>
  </si>
  <si>
    <t>y</t>
  </si>
  <si>
    <t>restock with native broadleaved trees</t>
  </si>
  <si>
    <t>B3</t>
  </si>
  <si>
    <t>AONB ASNW SAM</t>
  </si>
  <si>
    <t>B4</t>
  </si>
  <si>
    <t>AONB  SSSI SAC ASNW</t>
  </si>
  <si>
    <t>AONB  SSSI SAC ASNW RPG</t>
  </si>
  <si>
    <t>SF20</t>
  </si>
  <si>
    <t>AONB  SSSI SAC PAWS</t>
  </si>
  <si>
    <t>AONB  SSSI SAC ASNW PAWS</t>
  </si>
  <si>
    <t>AONB ASNW</t>
  </si>
  <si>
    <t>halo veteran trees</t>
  </si>
  <si>
    <t>AONB PAWS</t>
  </si>
  <si>
    <t>remove conifer</t>
  </si>
  <si>
    <t>SF70</t>
  </si>
  <si>
    <t>BA1</t>
  </si>
  <si>
    <t>BA2</t>
  </si>
  <si>
    <t>AONB RPG</t>
  </si>
  <si>
    <t>BA3</t>
  </si>
  <si>
    <t>BA4</t>
  </si>
  <si>
    <t>BA5</t>
  </si>
  <si>
    <t>Create deadwood</t>
  </si>
  <si>
    <t>BA6</t>
  </si>
  <si>
    <t>BU1</t>
  </si>
  <si>
    <t>BU2</t>
  </si>
  <si>
    <t>ASNW</t>
  </si>
  <si>
    <t>BU3</t>
  </si>
  <si>
    <t>ASNW PAWS</t>
  </si>
  <si>
    <t>reduce sp</t>
  </si>
  <si>
    <t>BU4</t>
  </si>
  <si>
    <t>BU5</t>
  </si>
  <si>
    <t>BU6</t>
  </si>
  <si>
    <t>ASNW RPG</t>
  </si>
  <si>
    <t>RPG</t>
  </si>
  <si>
    <t>BU7</t>
  </si>
  <si>
    <t>BU8</t>
  </si>
  <si>
    <t>BU9</t>
  </si>
  <si>
    <t>BU10</t>
  </si>
  <si>
    <t>BU11</t>
  </si>
  <si>
    <t>halo vets</t>
  </si>
  <si>
    <t>BU12</t>
  </si>
  <si>
    <t>BU13</t>
  </si>
  <si>
    <t>BU14</t>
  </si>
  <si>
    <t>LB</t>
  </si>
  <si>
    <t>BU15</t>
  </si>
  <si>
    <t>thin for form halo vets create deadwood</t>
  </si>
  <si>
    <t>RF30</t>
  </si>
  <si>
    <t>BU16</t>
  </si>
  <si>
    <t>thin for form</t>
  </si>
  <si>
    <t>BU17</t>
  </si>
  <si>
    <t>BU18</t>
  </si>
  <si>
    <t>BU19</t>
  </si>
  <si>
    <t>BU20</t>
  </si>
  <si>
    <t>BU21</t>
  </si>
  <si>
    <t>BU22</t>
  </si>
  <si>
    <t>BU23</t>
  </si>
  <si>
    <t>BU24</t>
  </si>
  <si>
    <t>BU25</t>
  </si>
  <si>
    <t>BU26</t>
  </si>
  <si>
    <t>BU27</t>
  </si>
  <si>
    <t>C1</t>
  </si>
  <si>
    <t>AONB SSSI</t>
  </si>
  <si>
    <t>C2</t>
  </si>
  <si>
    <t>C3</t>
  </si>
  <si>
    <t>C4</t>
  </si>
  <si>
    <t>Reduce Larch and Halo vets</t>
  </si>
  <si>
    <t>CL1</t>
  </si>
  <si>
    <t>Open vistas</t>
  </si>
  <si>
    <t>CL3</t>
  </si>
  <si>
    <t>CL4</t>
  </si>
  <si>
    <t>Maintain avenue</t>
  </si>
  <si>
    <t>CL5</t>
  </si>
  <si>
    <t>CL6</t>
  </si>
  <si>
    <t>CL8</t>
  </si>
  <si>
    <t>RPG LB</t>
  </si>
  <si>
    <t>Open vistas and halo vets</t>
  </si>
  <si>
    <t>CL9</t>
  </si>
  <si>
    <t>CL10</t>
  </si>
  <si>
    <t>CL11</t>
  </si>
  <si>
    <t>CL12</t>
  </si>
  <si>
    <t>CL13</t>
  </si>
  <si>
    <t>Maintain avenue and halo vets</t>
  </si>
  <si>
    <t>CL14</t>
  </si>
  <si>
    <t>CL15</t>
  </si>
  <si>
    <t>CL16</t>
  </si>
  <si>
    <t>CL17</t>
  </si>
  <si>
    <t>CL18</t>
  </si>
  <si>
    <t>CO1</t>
  </si>
  <si>
    <t>remove pine</t>
  </si>
  <si>
    <t>CO2</t>
  </si>
  <si>
    <t>CO3</t>
  </si>
  <si>
    <t>Halo vets</t>
  </si>
  <si>
    <t>CO4</t>
  </si>
  <si>
    <t>CO5</t>
  </si>
  <si>
    <t>CO6</t>
  </si>
  <si>
    <t>G1</t>
  </si>
  <si>
    <t>remove WH and respace beech</t>
  </si>
  <si>
    <t>G2</t>
  </si>
  <si>
    <t>reduce conifer component</t>
  </si>
  <si>
    <t>Halo veterans</t>
  </si>
  <si>
    <t>G3</t>
  </si>
  <si>
    <t>G4</t>
  </si>
  <si>
    <t>G5</t>
  </si>
  <si>
    <t>G6</t>
  </si>
  <si>
    <t>H1</t>
  </si>
  <si>
    <t>AONB ASNW RPG</t>
  </si>
  <si>
    <t>Open Canopy</t>
  </si>
  <si>
    <t>H2</t>
  </si>
  <si>
    <t>H3</t>
  </si>
  <si>
    <t xml:space="preserve">AONB </t>
  </si>
  <si>
    <t>H4</t>
  </si>
  <si>
    <t>H5</t>
  </si>
  <si>
    <t>HO1</t>
  </si>
  <si>
    <t>HOL1</t>
  </si>
  <si>
    <t>HOL2</t>
  </si>
  <si>
    <t>HOL3</t>
  </si>
  <si>
    <t>Reduce conifer</t>
  </si>
  <si>
    <t>HOL4</t>
  </si>
  <si>
    <t>HOL5</t>
  </si>
  <si>
    <t>LS1</t>
  </si>
  <si>
    <t>M1</t>
  </si>
  <si>
    <t>M2</t>
  </si>
  <si>
    <t>Grassland restoration and roadside edge feathering</t>
  </si>
  <si>
    <t>M3</t>
  </si>
  <si>
    <t>M4</t>
  </si>
  <si>
    <t>M5</t>
  </si>
  <si>
    <t>M6</t>
  </si>
  <si>
    <t>M7</t>
  </si>
  <si>
    <t>M8</t>
  </si>
  <si>
    <t>M9</t>
  </si>
  <si>
    <t>M10</t>
  </si>
  <si>
    <t>M11</t>
  </si>
  <si>
    <t>M12</t>
  </si>
  <si>
    <t>M13</t>
  </si>
  <si>
    <t>M14</t>
  </si>
  <si>
    <t>M15</t>
  </si>
  <si>
    <t>M16</t>
  </si>
  <si>
    <t>M17</t>
  </si>
  <si>
    <t>M18</t>
  </si>
  <si>
    <t>M19</t>
  </si>
  <si>
    <t>M20</t>
  </si>
  <si>
    <t>M21</t>
  </si>
  <si>
    <t>SAM</t>
  </si>
  <si>
    <t>M22</t>
  </si>
  <si>
    <t>M23</t>
  </si>
  <si>
    <t>Increase structural diversity</t>
  </si>
  <si>
    <t>FC20</t>
  </si>
  <si>
    <t>M24</t>
  </si>
  <si>
    <t>M25</t>
  </si>
  <si>
    <t>W1</t>
  </si>
  <si>
    <t>WA1</t>
  </si>
  <si>
    <t>WA2</t>
  </si>
  <si>
    <t>remove HL</t>
  </si>
  <si>
    <t>WA3</t>
  </si>
  <si>
    <t>AONB ASNW PAWS</t>
  </si>
  <si>
    <t>PAWS restore - reduce con</t>
  </si>
  <si>
    <t>WA4</t>
  </si>
  <si>
    <t>Halo vets and create deadwood</t>
  </si>
  <si>
    <t>WA5</t>
  </si>
  <si>
    <t>90% selective felling to Restore PAWS</t>
  </si>
  <si>
    <t>Cear fell to Restore PAWS</t>
  </si>
  <si>
    <t>Cear fell and restock with native broadleaved trees</t>
  </si>
  <si>
    <t>30% thin to open canopy</t>
  </si>
  <si>
    <t>30% thin for form</t>
  </si>
  <si>
    <t>30% thin to maintain avenue</t>
  </si>
  <si>
    <t>30% thin to open vistas</t>
  </si>
  <si>
    <t>10% Selective fell to halo veteran trees</t>
  </si>
  <si>
    <t>20% Coppice of alder to increase structural diversity</t>
  </si>
  <si>
    <t>10% Selective fell to open vistas</t>
  </si>
  <si>
    <t>50% selective fell to Restore PAWS</t>
  </si>
  <si>
    <t>70% selective fell to reduce conifer component</t>
  </si>
  <si>
    <t>50% Selective fell to remove hemlock and respace beech</t>
  </si>
  <si>
    <t>50% selective fell to restore grassland and create roadside edge feathering</t>
  </si>
  <si>
    <t>M26</t>
  </si>
  <si>
    <t xml:space="preserve"> RPG</t>
  </si>
  <si>
    <t>ASNW RPG LB</t>
  </si>
  <si>
    <t>Restore Heath</t>
  </si>
  <si>
    <t>2023</t>
  </si>
  <si>
    <t>OG30</t>
  </si>
  <si>
    <t>30% open ground creation to resotre heath</t>
  </si>
  <si>
    <t>Coppice</t>
  </si>
  <si>
    <t>Thin</t>
  </si>
  <si>
    <t>2028</t>
  </si>
  <si>
    <t>T10</t>
  </si>
  <si>
    <t>Halo and recoppice hornbeam boundary</t>
  </si>
  <si>
    <t>10% thin to halo veternas and recoppice hornbeam boundary</t>
  </si>
  <si>
    <t>Restructure</t>
  </si>
  <si>
    <t>CF60</t>
  </si>
  <si>
    <t>30% thin and haloing of veteran trees</t>
  </si>
  <si>
    <t>10% thin to halo veteran trees</t>
  </si>
  <si>
    <t>10% thin to halo veteran trees and clear SAM</t>
  </si>
  <si>
    <t>10% thin to clear SAM and halo veterans</t>
  </si>
  <si>
    <t>30% thin to thin wood and halo veterans</t>
  </si>
  <si>
    <t>30% thin to thin and halo veterans</t>
  </si>
  <si>
    <t>30%thin to respace and form more natural structure</t>
  </si>
  <si>
    <t>30% thin to thin woodland and and halo veteran trees</t>
  </si>
  <si>
    <t>10% thin to create deadwood</t>
  </si>
  <si>
    <t>20% thin to reduce pine component</t>
  </si>
  <si>
    <t>20% thin to halo veteran trees</t>
  </si>
  <si>
    <t>30% thin to halo veteran trees</t>
  </si>
  <si>
    <t>20% thin to halo veteran trees and reduce larch component</t>
  </si>
  <si>
    <t>10% Thin to halo veteran trees and open vistas</t>
  </si>
  <si>
    <t>30% thin to halo veteran trees and open vistas</t>
  </si>
  <si>
    <t>30% thin to maintain avenue and halo veteran trees</t>
  </si>
  <si>
    <t>30% thin to remove pine</t>
  </si>
  <si>
    <t>30% thinl to remove pine</t>
  </si>
  <si>
    <t>30% Thin to reduce conifer component</t>
  </si>
  <si>
    <t>10% Thin to halo veteran trees</t>
  </si>
  <si>
    <t>30% thin to thin woodland and halo veteran trees</t>
  </si>
  <si>
    <t>10% thin to Open Canopy</t>
  </si>
  <si>
    <t>30% thin to reduce conifer</t>
  </si>
  <si>
    <t>30% thin to remove larch</t>
  </si>
  <si>
    <t>10% thin to restore PAWS</t>
  </si>
  <si>
    <t>10% thin to halo veteran trees and create deadwood</t>
  </si>
  <si>
    <t>FC05</t>
  </si>
  <si>
    <t>Coppice hazel aound old pit</t>
  </si>
  <si>
    <t>Coppice hazel around old pit</t>
  </si>
  <si>
    <t>B5</t>
  </si>
  <si>
    <t>1920</t>
  </si>
  <si>
    <t>4</t>
  </si>
  <si>
    <t>1</t>
  </si>
  <si>
    <t>30% thin</t>
  </si>
  <si>
    <t>RF10</t>
  </si>
  <si>
    <t xml:space="preserve">10% selective felling for Ride Management </t>
  </si>
  <si>
    <t xml:space="preserve">10% selective felling for Ride Management and conifer reduction </t>
  </si>
  <si>
    <t>Halo vets and coppice hazel</t>
  </si>
  <si>
    <t>10% thin to halo veteran trees and coppice hazel</t>
  </si>
  <si>
    <t>Coppice Hazel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</si>
</sst>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29">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19" xfId="3" applyFont="1" applyBorder="1" applyAlignment="1" applyProtection="1">
      <alignment wrapText="1"/>
      <protection locked="0"/>
    </xf>
    <xf numFmtId="0" fontId="12" fillId="0" borderId="61"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3"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0" fillId="0" borderId="12" xfId="0" applyBorder="1" applyProtection="1">
      <protection locked="0"/>
    </xf>
    <xf numFmtId="0" fontId="0" fillId="0" borderId="12" xfId="0" applyBorder="1" applyAlignment="1" applyProtection="1">
      <alignment wrapText="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68">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5" customWidth="1"/>
    <col min="2" max="2" width="12.28515625" style="195" customWidth="1"/>
    <col min="3" max="3" width="7.140625" style="195" customWidth="1"/>
    <col min="4" max="4" width="17.85546875" style="195" customWidth="1"/>
    <col min="5" max="5" width="88.5703125" style="195" customWidth="1"/>
    <col min="6" max="6" width="4.5703125" style="195" customWidth="1"/>
    <col min="7" max="7" width="9.140625" style="195" customWidth="1"/>
    <col min="8" max="8" width="9.140625" style="195" hidden="1" customWidth="1"/>
    <col min="9" max="10" width="0" style="195" hidden="1" customWidth="1"/>
    <col min="11" max="16384" width="9.140625" style="195" hidden="1"/>
  </cols>
  <sheetData>
    <row r="1" spans="2:10" x14ac:dyDescent="0.2">
      <c r="B1" s="194" t="s">
        <v>799</v>
      </c>
      <c r="C1" s="194"/>
      <c r="D1" s="194"/>
    </row>
    <row r="2" spans="2:10" x14ac:dyDescent="0.2">
      <c r="I2" s="196"/>
      <c r="J2" s="196"/>
    </row>
    <row r="3" spans="2:10" x14ac:dyDescent="0.2">
      <c r="B3" s="194" t="s">
        <v>800</v>
      </c>
      <c r="C3" s="194"/>
      <c r="D3" s="194"/>
      <c r="E3" s="194" t="s">
        <v>719</v>
      </c>
    </row>
    <row r="4" spans="2:10" ht="13.5" thickBot="1" x14ac:dyDescent="0.25">
      <c r="B4" s="325" t="s">
        <v>801</v>
      </c>
      <c r="C4" s="325"/>
      <c r="D4" s="325"/>
      <c r="E4" s="325" t="s">
        <v>802</v>
      </c>
    </row>
    <row r="5" spans="2:10" ht="13.5" thickBot="1" x14ac:dyDescent="0.25">
      <c r="B5" s="327" t="s">
        <v>493</v>
      </c>
      <c r="C5" s="327"/>
      <c r="D5" s="327"/>
      <c r="E5" s="327" t="s">
        <v>803</v>
      </c>
    </row>
    <row r="6" spans="2:10" ht="128.25" thickBot="1" x14ac:dyDescent="0.25">
      <c r="B6" s="329" t="s">
        <v>804</v>
      </c>
      <c r="C6" s="330"/>
      <c r="D6" s="330"/>
      <c r="E6" s="330" t="s">
        <v>805</v>
      </c>
      <c r="F6" s="197"/>
      <c r="G6" s="197"/>
    </row>
    <row r="7" spans="2:10" ht="77.25" thickBot="1" x14ac:dyDescent="0.25">
      <c r="B7" s="331" t="s">
        <v>720</v>
      </c>
      <c r="C7" s="332"/>
      <c r="D7" s="332"/>
      <c r="E7" s="328" t="s">
        <v>806</v>
      </c>
      <c r="F7" s="197"/>
      <c r="G7" s="197"/>
    </row>
    <row r="8" spans="2:10" ht="39" thickBot="1" x14ac:dyDescent="0.25">
      <c r="B8" s="329" t="s">
        <v>711</v>
      </c>
      <c r="C8" s="330"/>
      <c r="D8" s="330"/>
      <c r="E8" s="330" t="s">
        <v>807</v>
      </c>
      <c r="F8" s="197"/>
      <c r="G8" s="197"/>
    </row>
    <row r="9" spans="2:10" ht="26.25" thickBot="1" x14ac:dyDescent="0.25">
      <c r="B9" s="327" t="s">
        <v>721</v>
      </c>
      <c r="C9" s="328"/>
      <c r="D9" s="328"/>
      <c r="E9" s="328" t="s">
        <v>808</v>
      </c>
      <c r="F9" s="197"/>
      <c r="G9" s="197"/>
    </row>
    <row r="10" spans="2:10" s="312" customFormat="1" x14ac:dyDescent="0.2"/>
    <row r="11" spans="2:10" s="313" customFormat="1" x14ac:dyDescent="0.2">
      <c r="B11" s="378" t="s">
        <v>809</v>
      </c>
      <c r="C11" s="378"/>
      <c r="D11" s="378"/>
      <c r="E11" s="378"/>
    </row>
    <row r="12" spans="2:10" s="313" customFormat="1" x14ac:dyDescent="0.2">
      <c r="B12" s="377" t="s">
        <v>810</v>
      </c>
      <c r="C12" s="377"/>
      <c r="D12" s="377"/>
      <c r="E12" s="377"/>
    </row>
    <row r="13" spans="2:10" s="313" customFormat="1" ht="22.5" customHeight="1" x14ac:dyDescent="0.2">
      <c r="B13" s="377" t="s">
        <v>830</v>
      </c>
      <c r="C13" s="377"/>
      <c r="D13" s="377"/>
      <c r="E13" s="377"/>
    </row>
    <row r="14" spans="2:10" s="313" customFormat="1" x14ac:dyDescent="0.2">
      <c r="B14" s="378" t="s">
        <v>811</v>
      </c>
      <c r="C14" s="378"/>
      <c r="D14" s="378"/>
      <c r="E14" s="378"/>
    </row>
    <row r="15" spans="2:10" s="313" customFormat="1" ht="45.75" customHeight="1" x14ac:dyDescent="0.2">
      <c r="B15" s="377" t="s">
        <v>812</v>
      </c>
      <c r="C15" s="377"/>
      <c r="D15" s="377"/>
      <c r="E15" s="377"/>
    </row>
    <row r="16" spans="2:10" s="313" customFormat="1" x14ac:dyDescent="0.2">
      <c r="B16" s="378" t="s">
        <v>813</v>
      </c>
      <c r="C16" s="378"/>
      <c r="D16" s="378"/>
      <c r="E16" s="378"/>
    </row>
    <row r="17" spans="2:9" s="313" customFormat="1" ht="44.25" customHeight="1" x14ac:dyDescent="0.2">
      <c r="B17" s="377" t="s">
        <v>814</v>
      </c>
      <c r="C17" s="377"/>
      <c r="D17" s="377"/>
      <c r="E17" s="377"/>
    </row>
    <row r="18" spans="2:9" s="313" customFormat="1" ht="18" customHeight="1" x14ac:dyDescent="0.2">
      <c r="B18" s="377" t="s">
        <v>815</v>
      </c>
      <c r="C18" s="377"/>
      <c r="D18" s="377"/>
      <c r="E18" s="377"/>
    </row>
    <row r="19" spans="2:9" s="313" customFormat="1" ht="44.25" customHeight="1" x14ac:dyDescent="0.2">
      <c r="B19" s="377" t="s">
        <v>816</v>
      </c>
      <c r="C19" s="377"/>
      <c r="D19" s="377"/>
      <c r="E19" s="377"/>
    </row>
    <row r="20" spans="2:9" s="313" customFormat="1" x14ac:dyDescent="0.2">
      <c r="B20" s="377" t="s">
        <v>817</v>
      </c>
      <c r="C20" s="377"/>
      <c r="D20" s="377"/>
      <c r="E20" s="377"/>
    </row>
    <row r="21" spans="2:9" s="312" customFormat="1" x14ac:dyDescent="0.2"/>
    <row r="22" spans="2:9" x14ac:dyDescent="0.2">
      <c r="B22" s="194" t="s">
        <v>13</v>
      </c>
      <c r="C22" s="194"/>
      <c r="D22" s="194"/>
    </row>
    <row r="23" spans="2:9" ht="26.25" thickBot="1" x14ac:dyDescent="0.25">
      <c r="B23" s="325" t="s">
        <v>722</v>
      </c>
      <c r="C23" s="326"/>
      <c r="D23" s="326"/>
      <c r="E23" s="326" t="s">
        <v>818</v>
      </c>
      <c r="F23" s="197"/>
    </row>
    <row r="24" spans="2:9" ht="77.25" thickBot="1" x14ac:dyDescent="0.25">
      <c r="B24" s="327" t="s">
        <v>823</v>
      </c>
      <c r="C24" s="328"/>
      <c r="D24" s="328"/>
      <c r="E24" s="328" t="s">
        <v>819</v>
      </c>
      <c r="F24" s="197"/>
    </row>
    <row r="25" spans="2:9" ht="64.5" thickBot="1" x14ac:dyDescent="0.25">
      <c r="B25" s="329" t="s">
        <v>723</v>
      </c>
      <c r="C25" s="329"/>
      <c r="D25" s="329"/>
      <c r="E25" s="330" t="s">
        <v>820</v>
      </c>
      <c r="F25" s="197"/>
    </row>
    <row r="26" spans="2:9" ht="41.25" customHeight="1" thickBot="1" x14ac:dyDescent="0.25">
      <c r="B26" s="327" t="s">
        <v>822</v>
      </c>
      <c r="C26" s="328"/>
      <c r="D26" s="328"/>
      <c r="E26" s="328" t="s">
        <v>821</v>
      </c>
      <c r="F26" s="197"/>
    </row>
    <row r="27" spans="2:9" x14ac:dyDescent="0.2"/>
    <row r="28" spans="2:9" x14ac:dyDescent="0.2">
      <c r="B28" s="194" t="s">
        <v>724</v>
      </c>
      <c r="C28" s="194"/>
      <c r="D28" s="194"/>
      <c r="I28" s="198"/>
    </row>
    <row r="29" spans="2:9" ht="13.5" thickBot="1" x14ac:dyDescent="0.25">
      <c r="B29" s="325" t="s">
        <v>725</v>
      </c>
      <c r="C29" s="325"/>
      <c r="D29" s="325"/>
      <c r="E29" s="325" t="s">
        <v>726</v>
      </c>
      <c r="I29" s="198"/>
    </row>
    <row r="30" spans="2:9" ht="13.5" thickBot="1" x14ac:dyDescent="0.25">
      <c r="B30" s="327" t="s">
        <v>727</v>
      </c>
      <c r="C30" s="327"/>
      <c r="D30" s="327"/>
      <c r="E30" s="327" t="s">
        <v>728</v>
      </c>
      <c r="I30" s="198"/>
    </row>
    <row r="31" spans="2:9" ht="13.5" thickBot="1" x14ac:dyDescent="0.25">
      <c r="B31" s="329" t="s">
        <v>729</v>
      </c>
      <c r="C31" s="329"/>
      <c r="D31" s="329"/>
      <c r="E31" s="329" t="s">
        <v>730</v>
      </c>
      <c r="I31" s="198"/>
    </row>
    <row r="32" spans="2:9" ht="13.5" thickBot="1" x14ac:dyDescent="0.25">
      <c r="B32" s="327" t="s">
        <v>288</v>
      </c>
      <c r="C32" s="327"/>
      <c r="D32" s="327"/>
      <c r="E32" s="327" t="s">
        <v>826</v>
      </c>
      <c r="I32" s="198"/>
    </row>
    <row r="33" spans="2:9" ht="13.5" thickBot="1" x14ac:dyDescent="0.25">
      <c r="B33" s="329" t="s">
        <v>731</v>
      </c>
      <c r="C33" s="329"/>
      <c r="D33" s="329"/>
      <c r="E33" s="329" t="s">
        <v>732</v>
      </c>
      <c r="I33" s="198"/>
    </row>
    <row r="34" spans="2:9" ht="13.5" thickBot="1" x14ac:dyDescent="0.25">
      <c r="B34" s="327" t="s">
        <v>31</v>
      </c>
      <c r="C34" s="327"/>
      <c r="D34" s="327"/>
      <c r="E34" s="327" t="s">
        <v>733</v>
      </c>
      <c r="I34" s="198"/>
    </row>
    <row r="35" spans="2:9" ht="13.5" thickBot="1" x14ac:dyDescent="0.25">
      <c r="B35" s="329" t="s">
        <v>33</v>
      </c>
      <c r="C35" s="329"/>
      <c r="D35" s="329"/>
      <c r="E35" s="329" t="s">
        <v>734</v>
      </c>
      <c r="I35" s="198"/>
    </row>
    <row r="36" spans="2:9" ht="13.5" thickBot="1" x14ac:dyDescent="0.25">
      <c r="B36" s="327" t="s">
        <v>34</v>
      </c>
      <c r="C36" s="327"/>
      <c r="D36" s="327"/>
      <c r="E36" s="327" t="s">
        <v>735</v>
      </c>
      <c r="I36" s="199"/>
    </row>
    <row r="37" spans="2:9" ht="13.5" thickBot="1" x14ac:dyDescent="0.25">
      <c r="B37" s="329" t="s">
        <v>492</v>
      </c>
      <c r="C37" s="329"/>
      <c r="D37" s="329"/>
      <c r="E37" s="329" t="s">
        <v>824</v>
      </c>
      <c r="I37" s="199"/>
    </row>
    <row r="38" spans="2:9" ht="13.5" thickBot="1" x14ac:dyDescent="0.25">
      <c r="B38" s="327" t="s">
        <v>57</v>
      </c>
      <c r="C38" s="327"/>
      <c r="D38" s="327"/>
      <c r="E38" s="327" t="s">
        <v>825</v>
      </c>
      <c r="I38" s="199"/>
    </row>
    <row r="39" spans="2:9" ht="13.5" thickBot="1" x14ac:dyDescent="0.25">
      <c r="B39" s="329" t="s">
        <v>736</v>
      </c>
      <c r="C39" s="329"/>
      <c r="D39" s="329"/>
      <c r="E39" s="329" t="s">
        <v>737</v>
      </c>
      <c r="I39" s="199"/>
    </row>
    <row r="40" spans="2:9" ht="13.5" thickBot="1" x14ac:dyDescent="0.25">
      <c r="B40" s="327" t="s">
        <v>738</v>
      </c>
      <c r="C40" s="327"/>
      <c r="D40" s="327"/>
      <c r="E40" s="327" t="s">
        <v>739</v>
      </c>
      <c r="I40" s="200"/>
    </row>
    <row r="41" spans="2:9" ht="13.5" thickBot="1" x14ac:dyDescent="0.25">
      <c r="B41" s="329" t="s">
        <v>740</v>
      </c>
      <c r="C41" s="329"/>
      <c r="D41" s="329"/>
      <c r="E41" s="329" t="s">
        <v>741</v>
      </c>
      <c r="I41" s="200"/>
    </row>
    <row r="42" spans="2:9" ht="13.5" thickBot="1" x14ac:dyDescent="0.25">
      <c r="B42" s="327" t="s">
        <v>827</v>
      </c>
      <c r="C42" s="327"/>
      <c r="D42" s="327"/>
      <c r="E42" s="327" t="s">
        <v>742</v>
      </c>
      <c r="I42" s="200"/>
    </row>
    <row r="43" spans="2:9" ht="13.5" thickBot="1" x14ac:dyDescent="0.25">
      <c r="B43" s="329" t="s">
        <v>743</v>
      </c>
      <c r="C43" s="329"/>
      <c r="D43" s="329"/>
      <c r="E43" s="329" t="s">
        <v>744</v>
      </c>
      <c r="I43" s="200"/>
    </row>
    <row r="44" spans="2:9" ht="13.5" thickBot="1" x14ac:dyDescent="0.25">
      <c r="B44" s="327" t="s">
        <v>745</v>
      </c>
      <c r="C44" s="327"/>
      <c r="D44" s="327"/>
      <c r="E44" s="327" t="s">
        <v>746</v>
      </c>
      <c r="I44" s="200"/>
    </row>
    <row r="45" spans="2:9" ht="13.5" thickBot="1" x14ac:dyDescent="0.25">
      <c r="B45" s="329" t="s">
        <v>562</v>
      </c>
      <c r="C45" s="329"/>
      <c r="D45" s="329"/>
      <c r="E45" s="329" t="s">
        <v>747</v>
      </c>
      <c r="I45" s="200"/>
    </row>
    <row r="46" spans="2:9" ht="13.5" thickBot="1" x14ac:dyDescent="0.25">
      <c r="B46" s="327" t="s">
        <v>528</v>
      </c>
      <c r="C46" s="327"/>
      <c r="D46" s="327"/>
      <c r="E46" s="327" t="s">
        <v>748</v>
      </c>
      <c r="I46" s="200"/>
    </row>
    <row r="47" spans="2:9" x14ac:dyDescent="0.2"/>
    <row r="48" spans="2:9" x14ac:dyDescent="0.2">
      <c r="B48" s="201" t="s">
        <v>749</v>
      </c>
      <c r="C48" s="201"/>
      <c r="D48" s="201"/>
      <c r="E48" s="202"/>
    </row>
    <row r="49" spans="2:8" x14ac:dyDescent="0.2">
      <c r="B49" s="203"/>
      <c r="C49" s="203"/>
      <c r="D49" s="203"/>
      <c r="E49" s="204"/>
    </row>
    <row r="50" spans="2:8" ht="18" customHeight="1" x14ac:dyDescent="0.2">
      <c r="B50" s="203" t="s">
        <v>750</v>
      </c>
      <c r="C50" s="203"/>
      <c r="D50" s="203"/>
      <c r="E50" s="204"/>
    </row>
    <row r="51" spans="2:8" ht="35.25" customHeight="1" x14ac:dyDescent="0.2">
      <c r="B51" s="237">
        <v>16</v>
      </c>
      <c r="C51" s="314"/>
      <c r="D51" s="379" t="s">
        <v>756</v>
      </c>
      <c r="E51" s="379"/>
      <c r="F51" s="379"/>
    </row>
    <row r="52" spans="2:8" ht="35.25" customHeight="1" x14ac:dyDescent="0.2">
      <c r="B52" s="238" t="s">
        <v>469</v>
      </c>
      <c r="C52" s="315"/>
      <c r="D52" s="380" t="s">
        <v>757</v>
      </c>
      <c r="E52" s="380"/>
      <c r="F52" s="380"/>
    </row>
    <row r="53" spans="2:8" ht="35.25" customHeight="1" x14ac:dyDescent="0.2">
      <c r="B53" s="297">
        <v>1.2</v>
      </c>
      <c r="C53" s="316"/>
      <c r="D53" s="380" t="s">
        <v>775</v>
      </c>
      <c r="E53" s="380"/>
      <c r="F53" s="380"/>
    </row>
    <row r="54" spans="2:8" ht="17.25" customHeight="1" x14ac:dyDescent="0.2">
      <c r="B54" s="203" t="s">
        <v>470</v>
      </c>
      <c r="C54" s="317"/>
      <c r="D54" s="324"/>
      <c r="E54" s="205"/>
      <c r="F54" s="205"/>
    </row>
    <row r="55" spans="2:8" s="223" customFormat="1" ht="41.25" customHeight="1" x14ac:dyDescent="0.2">
      <c r="B55" s="224">
        <v>13</v>
      </c>
      <c r="C55" s="318"/>
      <c r="D55" s="381" t="s">
        <v>766</v>
      </c>
      <c r="E55" s="381"/>
      <c r="F55" s="381"/>
      <c r="H55" s="225"/>
    </row>
    <row r="56" spans="2:8" s="206" customFormat="1" ht="53.25" customHeight="1" x14ac:dyDescent="0.2">
      <c r="B56" s="226" t="s">
        <v>469</v>
      </c>
      <c r="C56" s="319"/>
      <c r="D56" s="376" t="s">
        <v>767</v>
      </c>
      <c r="E56" s="376"/>
      <c r="F56" s="376"/>
      <c r="H56" s="207"/>
    </row>
    <row r="57" spans="2:8" s="206" customFormat="1" ht="35.25" customHeight="1" x14ac:dyDescent="0.2">
      <c r="B57" s="227"/>
      <c r="C57" s="319"/>
      <c r="D57" s="376" t="s">
        <v>768</v>
      </c>
      <c r="E57" s="376"/>
      <c r="F57" s="376"/>
      <c r="H57" s="207"/>
    </row>
    <row r="58" spans="2:8" s="223" customFormat="1" ht="35.25" customHeight="1" x14ac:dyDescent="0.2">
      <c r="B58" s="228">
        <v>0</v>
      </c>
      <c r="C58" s="319"/>
      <c r="D58" s="381" t="s">
        <v>758</v>
      </c>
      <c r="E58" s="381"/>
      <c r="F58" s="381"/>
      <c r="H58" s="225"/>
    </row>
    <row r="59" spans="2:8" s="223" customFormat="1" ht="35.25" customHeight="1" x14ac:dyDescent="0.2">
      <c r="B59" s="229" t="s">
        <v>41</v>
      </c>
      <c r="C59" s="319"/>
      <c r="D59" s="381" t="s">
        <v>761</v>
      </c>
      <c r="E59" s="381"/>
      <c r="F59" s="381"/>
      <c r="H59" s="225"/>
    </row>
    <row r="60" spans="2:8" s="223" customFormat="1" ht="35.25" customHeight="1" x14ac:dyDescent="0.2">
      <c r="B60" s="230"/>
      <c r="C60" s="319"/>
      <c r="D60" s="381" t="s">
        <v>783</v>
      </c>
      <c r="E60" s="381"/>
      <c r="F60" s="381"/>
      <c r="H60" s="225"/>
    </row>
    <row r="61" spans="2:8" s="206" customFormat="1" ht="35.25" customHeight="1" x14ac:dyDescent="0.2">
      <c r="B61" s="231" t="s">
        <v>769</v>
      </c>
      <c r="C61" s="320"/>
      <c r="D61" s="376" t="s">
        <v>770</v>
      </c>
      <c r="E61" s="376"/>
      <c r="F61" s="376"/>
      <c r="H61" s="207"/>
    </row>
    <row r="62" spans="2:8" ht="17.25" customHeight="1" x14ac:dyDescent="0.2">
      <c r="B62" s="323" t="s">
        <v>471</v>
      </c>
      <c r="C62" s="208"/>
      <c r="D62" s="208"/>
      <c r="E62" s="209"/>
      <c r="F62" s="209"/>
    </row>
    <row r="63" spans="2:8" s="232" customFormat="1" ht="35.25" customHeight="1" x14ac:dyDescent="0.2">
      <c r="B63" s="233">
        <v>1.2</v>
      </c>
      <c r="C63" s="321"/>
      <c r="D63" s="376" t="s">
        <v>759</v>
      </c>
      <c r="E63" s="376"/>
      <c r="F63" s="376"/>
    </row>
    <row r="64" spans="2:8" s="206" customFormat="1" ht="35.25" customHeight="1" x14ac:dyDescent="0.2">
      <c r="B64" s="234" t="s">
        <v>466</v>
      </c>
      <c r="C64" s="319"/>
      <c r="D64" s="376" t="s">
        <v>760</v>
      </c>
      <c r="E64" s="376"/>
      <c r="F64" s="376"/>
      <c r="H64" s="207"/>
    </row>
    <row r="65" spans="2:8" s="206" customFormat="1" ht="35.25" customHeight="1" x14ac:dyDescent="0.2">
      <c r="B65" s="226" t="s">
        <v>469</v>
      </c>
      <c r="C65" s="319"/>
      <c r="D65" s="376" t="s">
        <v>771</v>
      </c>
      <c r="E65" s="376"/>
      <c r="F65" s="376"/>
      <c r="H65" s="207"/>
    </row>
    <row r="66" spans="2:8" s="206" customFormat="1" ht="35.25" customHeight="1" x14ac:dyDescent="0.2">
      <c r="B66" s="227"/>
      <c r="C66" s="319"/>
      <c r="D66" s="376" t="s">
        <v>768</v>
      </c>
      <c r="E66" s="376"/>
      <c r="F66" s="376"/>
      <c r="H66" s="207"/>
    </row>
    <row r="67" spans="2:8" s="206" customFormat="1" ht="54" customHeight="1" x14ac:dyDescent="0.2">
      <c r="B67" s="235" t="s">
        <v>467</v>
      </c>
      <c r="C67" s="320"/>
      <c r="D67" s="376" t="s">
        <v>772</v>
      </c>
      <c r="E67" s="376"/>
      <c r="F67" s="376"/>
      <c r="H67" s="207"/>
    </row>
    <row r="68" spans="2:8" s="206" customFormat="1" ht="54.75" customHeight="1" x14ac:dyDescent="0.2">
      <c r="B68" s="236" t="s">
        <v>468</v>
      </c>
      <c r="C68" s="322"/>
      <c r="D68" s="376" t="s">
        <v>773</v>
      </c>
      <c r="E68" s="376"/>
      <c r="F68" s="376"/>
      <c r="H68" s="207"/>
    </row>
    <row r="69" spans="2:8" x14ac:dyDescent="0.2"/>
    <row r="70" spans="2:8" hidden="1" x14ac:dyDescent="0.2"/>
    <row r="71" spans="2:8" ht="14.25" hidden="1" x14ac:dyDescent="0.2">
      <c r="B71" s="298"/>
      <c r="C71" s="298"/>
      <c r="D71" s="298"/>
    </row>
    <row r="72" spans="2:8" ht="14.25" hidden="1" x14ac:dyDescent="0.2">
      <c r="B72" s="298"/>
      <c r="C72" s="298"/>
      <c r="D72" s="298"/>
    </row>
    <row r="73" spans="2:8" ht="14.25" hidden="1" x14ac:dyDescent="0.2">
      <c r="B73" s="298"/>
      <c r="C73" s="298"/>
      <c r="D73" s="298"/>
    </row>
    <row r="74" spans="2:8" ht="14.25" hidden="1" x14ac:dyDescent="0.2">
      <c r="B74" s="298"/>
      <c r="C74" s="298"/>
      <c r="D74" s="298"/>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workbookViewId="0">
      <selection activeCell="K7" sqref="K7:L7"/>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400" t="s">
        <v>493</v>
      </c>
      <c r="C1" s="400"/>
      <c r="D1" s="400"/>
      <c r="E1" s="400"/>
      <c r="F1" s="400"/>
      <c r="G1" s="400"/>
      <c r="H1" s="400"/>
      <c r="I1" s="400"/>
      <c r="J1" s="400"/>
      <c r="K1" s="400"/>
      <c r="L1" s="400"/>
    </row>
    <row r="2" spans="2:12" x14ac:dyDescent="0.2"/>
    <row r="3" spans="2:12" s="301" customFormat="1" ht="45.75" customHeight="1" x14ac:dyDescent="0.2">
      <c r="B3" s="401" t="s">
        <v>792</v>
      </c>
      <c r="C3" s="401"/>
      <c r="D3" s="401"/>
      <c r="E3" s="401"/>
      <c r="F3" s="401"/>
      <c r="G3" s="401"/>
      <c r="H3" s="401"/>
      <c r="I3" s="401"/>
      <c r="J3" s="401"/>
      <c r="K3" s="401"/>
      <c r="L3" s="401"/>
    </row>
    <row r="4" spans="2:12" ht="15" thickBot="1" x14ac:dyDescent="0.25">
      <c r="B4" s="402" t="s">
        <v>494</v>
      </c>
      <c r="C4" s="402"/>
      <c r="D4" s="402"/>
      <c r="E4" s="402"/>
      <c r="F4" s="402"/>
      <c r="G4" s="402"/>
      <c r="H4" s="402"/>
      <c r="I4" s="402"/>
      <c r="J4" s="402"/>
      <c r="K4" s="402"/>
      <c r="L4" s="402"/>
    </row>
    <row r="5" spans="2:12" ht="27" customHeight="1" x14ac:dyDescent="0.2">
      <c r="B5" s="52" t="s">
        <v>495</v>
      </c>
      <c r="C5" s="53"/>
      <c r="D5" s="53"/>
      <c r="E5" s="53"/>
      <c r="F5" s="53"/>
      <c r="G5" s="53"/>
      <c r="H5" s="53"/>
      <c r="I5" s="53"/>
      <c r="J5" s="54"/>
      <c r="K5" s="403" t="s">
        <v>844</v>
      </c>
      <c r="L5" s="404"/>
    </row>
    <row r="6" spans="2:12" ht="27" customHeight="1" x14ac:dyDescent="0.2">
      <c r="B6" s="55" t="s">
        <v>780</v>
      </c>
      <c r="C6" s="56"/>
      <c r="D6" s="56"/>
      <c r="E6" s="56"/>
      <c r="F6" s="56"/>
      <c r="G6" s="56"/>
      <c r="H6" s="56"/>
      <c r="I6" s="56"/>
      <c r="J6" s="57"/>
      <c r="K6" s="405"/>
      <c r="L6" s="406"/>
    </row>
    <row r="7" spans="2:12" ht="27" customHeight="1" x14ac:dyDescent="0.2">
      <c r="B7" s="55" t="s">
        <v>496</v>
      </c>
      <c r="C7" s="56"/>
      <c r="D7" s="56"/>
      <c r="E7" s="56"/>
      <c r="F7" s="56"/>
      <c r="G7" s="56"/>
      <c r="H7" s="56"/>
      <c r="I7" s="56"/>
      <c r="J7" s="57"/>
      <c r="K7" s="396" t="s">
        <v>846</v>
      </c>
      <c r="L7" s="397"/>
    </row>
    <row r="8" spans="2:12" ht="27" customHeight="1" x14ac:dyDescent="0.2">
      <c r="B8" s="55" t="s">
        <v>497</v>
      </c>
      <c r="C8" s="56"/>
      <c r="D8" s="56"/>
      <c r="E8" s="56"/>
      <c r="F8" s="56"/>
      <c r="G8" s="56"/>
      <c r="H8" s="56"/>
      <c r="I8" s="56"/>
      <c r="J8" s="57"/>
      <c r="K8" s="396" t="s">
        <v>845</v>
      </c>
      <c r="L8" s="397"/>
    </row>
    <row r="9" spans="2:12" ht="27" customHeight="1" thickBot="1" x14ac:dyDescent="0.25">
      <c r="B9" s="58" t="s">
        <v>498</v>
      </c>
      <c r="C9" s="59"/>
      <c r="D9" s="59"/>
      <c r="E9" s="59"/>
      <c r="F9" s="59"/>
      <c r="G9" s="59"/>
      <c r="H9" s="59"/>
      <c r="I9" s="59"/>
      <c r="J9" s="60"/>
      <c r="K9" s="398" t="s">
        <v>844</v>
      </c>
      <c r="L9" s="399"/>
    </row>
    <row r="10" spans="2:12" x14ac:dyDescent="0.2">
      <c r="B10" s="61"/>
      <c r="C10" s="61"/>
      <c r="D10" s="61"/>
      <c r="E10" s="61"/>
      <c r="F10" s="61"/>
      <c r="G10" s="61"/>
      <c r="H10" s="61"/>
      <c r="I10" s="61"/>
      <c r="J10" s="62"/>
      <c r="K10" s="62"/>
      <c r="L10" s="62"/>
    </row>
    <row r="11" spans="2:12" ht="15" thickBot="1" x14ac:dyDescent="0.25">
      <c r="B11" s="385" t="s">
        <v>499</v>
      </c>
      <c r="C11" s="385"/>
      <c r="D11" s="385"/>
      <c r="E11" s="385"/>
      <c r="F11" s="385"/>
      <c r="G11" s="385"/>
      <c r="H11" s="385"/>
      <c r="I11" s="385"/>
      <c r="J11" s="385"/>
      <c r="K11" s="385"/>
      <c r="L11" s="385"/>
    </row>
    <row r="12" spans="2:12" ht="27" customHeight="1" x14ac:dyDescent="0.2">
      <c r="B12" s="386" t="s">
        <v>500</v>
      </c>
      <c r="C12" s="387"/>
      <c r="D12" s="387"/>
      <c r="E12" s="387"/>
      <c r="F12" s="387"/>
      <c r="G12" s="387"/>
      <c r="H12" s="387"/>
      <c r="I12" s="387"/>
      <c r="J12" s="63" t="s">
        <v>501</v>
      </c>
      <c r="K12" s="63" t="s">
        <v>502</v>
      </c>
      <c r="L12" s="64" t="s">
        <v>503</v>
      </c>
    </row>
    <row r="13" spans="2:12" ht="27" customHeight="1" x14ac:dyDescent="0.2">
      <c r="B13" s="388" t="s">
        <v>847</v>
      </c>
      <c r="C13" s="389"/>
      <c r="D13" s="389"/>
      <c r="E13" s="389"/>
      <c r="F13" s="389"/>
      <c r="G13" s="389"/>
      <c r="H13" s="389"/>
      <c r="I13" s="389"/>
      <c r="J13" s="373" t="s">
        <v>848</v>
      </c>
      <c r="K13" s="373" t="s">
        <v>849</v>
      </c>
      <c r="L13" s="66" t="s">
        <v>850</v>
      </c>
    </row>
    <row r="14" spans="2:12" ht="27" customHeight="1" x14ac:dyDescent="0.2">
      <c r="B14" s="390" t="s">
        <v>505</v>
      </c>
      <c r="C14" s="391"/>
      <c r="D14" s="391"/>
      <c r="E14" s="391"/>
      <c r="F14" s="391"/>
      <c r="G14" s="391"/>
      <c r="H14" s="391"/>
      <c r="I14" s="391"/>
      <c r="J14" s="67" t="s">
        <v>506</v>
      </c>
      <c r="K14" s="67" t="s">
        <v>507</v>
      </c>
      <c r="L14" s="68" t="s">
        <v>508</v>
      </c>
    </row>
    <row r="15" spans="2:12" ht="27" customHeight="1" x14ac:dyDescent="0.2">
      <c r="B15" s="388" t="s">
        <v>852</v>
      </c>
      <c r="C15" s="389"/>
      <c r="D15" s="389"/>
      <c r="E15" s="389"/>
      <c r="F15" s="389"/>
      <c r="G15" s="389"/>
      <c r="H15" s="389"/>
      <c r="I15" s="389"/>
      <c r="J15" s="65" t="s">
        <v>504</v>
      </c>
      <c r="K15" s="373" t="s">
        <v>851</v>
      </c>
      <c r="L15" s="66" t="s">
        <v>504</v>
      </c>
    </row>
    <row r="16" spans="2:12" ht="27" customHeight="1" x14ac:dyDescent="0.2">
      <c r="B16" s="390" t="s">
        <v>509</v>
      </c>
      <c r="C16" s="391"/>
      <c r="D16" s="391"/>
      <c r="E16" s="391"/>
      <c r="F16" s="391"/>
      <c r="G16" s="391"/>
      <c r="H16" s="391"/>
      <c r="I16" s="391"/>
      <c r="J16" s="67" t="s">
        <v>510</v>
      </c>
      <c r="K16" s="67" t="s">
        <v>511</v>
      </c>
      <c r="L16" s="68" t="s">
        <v>512</v>
      </c>
    </row>
    <row r="17" spans="2:12" ht="27" customHeight="1" x14ac:dyDescent="0.2">
      <c r="B17" s="388" t="s">
        <v>504</v>
      </c>
      <c r="C17" s="389"/>
      <c r="D17" s="389"/>
      <c r="E17" s="389"/>
      <c r="F17" s="389"/>
      <c r="G17" s="389"/>
      <c r="H17" s="389"/>
      <c r="I17" s="389"/>
      <c r="J17" s="65" t="s">
        <v>504</v>
      </c>
      <c r="K17" s="65" t="s">
        <v>504</v>
      </c>
      <c r="L17" s="66" t="s">
        <v>504</v>
      </c>
    </row>
    <row r="18" spans="2:12" ht="27" customHeight="1" x14ac:dyDescent="0.2">
      <c r="B18" s="390" t="s">
        <v>513</v>
      </c>
      <c r="C18" s="391"/>
      <c r="D18" s="391"/>
      <c r="E18" s="391"/>
      <c r="F18" s="391"/>
      <c r="G18" s="391"/>
      <c r="H18" s="391"/>
      <c r="I18" s="391"/>
      <c r="J18" s="67" t="s">
        <v>514</v>
      </c>
      <c r="K18" s="391" t="s">
        <v>515</v>
      </c>
      <c r="L18" s="392"/>
    </row>
    <row r="19" spans="2:12" ht="27" customHeight="1" thickBot="1" x14ac:dyDescent="0.25">
      <c r="B19" s="393" t="s">
        <v>504</v>
      </c>
      <c r="C19" s="394"/>
      <c r="D19" s="394"/>
      <c r="E19" s="394"/>
      <c r="F19" s="394"/>
      <c r="G19" s="394"/>
      <c r="H19" s="394"/>
      <c r="I19" s="394"/>
      <c r="J19" s="69" t="s">
        <v>504</v>
      </c>
      <c r="K19" s="394" t="s">
        <v>504</v>
      </c>
      <c r="L19" s="395"/>
    </row>
    <row r="20" spans="2:12" x14ac:dyDescent="0.2">
      <c r="B20" s="51"/>
      <c r="C20" s="51"/>
      <c r="D20" s="51"/>
      <c r="E20" s="51"/>
      <c r="F20" s="51"/>
      <c r="G20" s="51"/>
      <c r="H20" s="51"/>
      <c r="I20" s="51"/>
      <c r="J20" s="62"/>
      <c r="K20" s="62"/>
      <c r="L20" s="62"/>
    </row>
    <row r="21" spans="2:12" ht="15" thickBot="1" x14ac:dyDescent="0.25">
      <c r="B21" s="385" t="s">
        <v>516</v>
      </c>
      <c r="C21" s="385"/>
      <c r="D21" s="385"/>
      <c r="E21" s="385"/>
      <c r="F21" s="385"/>
      <c r="G21" s="385"/>
      <c r="H21" s="385"/>
      <c r="I21" s="385"/>
      <c r="J21" s="385"/>
      <c r="K21" s="385"/>
      <c r="L21" s="385"/>
    </row>
    <row r="22" spans="2:12" ht="27" customHeight="1" x14ac:dyDescent="0.2">
      <c r="B22" s="386" t="s">
        <v>500</v>
      </c>
      <c r="C22" s="387"/>
      <c r="D22" s="387"/>
      <c r="E22" s="387"/>
      <c r="F22" s="387"/>
      <c r="G22" s="387"/>
      <c r="H22" s="387"/>
      <c r="I22" s="387"/>
      <c r="J22" s="63" t="s">
        <v>501</v>
      </c>
      <c r="K22" s="63" t="s">
        <v>502</v>
      </c>
      <c r="L22" s="64"/>
    </row>
    <row r="23" spans="2:12" ht="27" customHeight="1" x14ac:dyDescent="0.2">
      <c r="B23" s="388"/>
      <c r="C23" s="389"/>
      <c r="D23" s="389"/>
      <c r="E23" s="389"/>
      <c r="F23" s="389"/>
      <c r="G23" s="389"/>
      <c r="H23" s="389"/>
      <c r="I23" s="389"/>
      <c r="J23" s="373" t="s">
        <v>853</v>
      </c>
      <c r="K23" s="373" t="s">
        <v>854</v>
      </c>
      <c r="L23" s="66"/>
    </row>
    <row r="24" spans="2:12" ht="27" customHeight="1" x14ac:dyDescent="0.2">
      <c r="B24" s="390" t="s">
        <v>505</v>
      </c>
      <c r="C24" s="391"/>
      <c r="D24" s="391"/>
      <c r="E24" s="391"/>
      <c r="F24" s="391"/>
      <c r="G24" s="391"/>
      <c r="H24" s="391"/>
      <c r="I24" s="391"/>
      <c r="J24" s="67" t="s">
        <v>506</v>
      </c>
      <c r="K24" s="67" t="s">
        <v>507</v>
      </c>
      <c r="L24" s="68" t="s">
        <v>508</v>
      </c>
    </row>
    <row r="25" spans="2:12" ht="27" customHeight="1" x14ac:dyDescent="0.2">
      <c r="B25" s="388" t="s">
        <v>855</v>
      </c>
      <c r="C25" s="389"/>
      <c r="D25" s="389"/>
      <c r="E25" s="389"/>
      <c r="F25" s="389"/>
      <c r="G25" s="389"/>
      <c r="H25" s="389"/>
      <c r="I25" s="389"/>
      <c r="J25" s="373" t="s">
        <v>856</v>
      </c>
      <c r="K25" s="373" t="s">
        <v>857</v>
      </c>
      <c r="L25" s="66" t="s">
        <v>858</v>
      </c>
    </row>
    <row r="26" spans="2:12" ht="27" customHeight="1" x14ac:dyDescent="0.2">
      <c r="B26" s="390" t="s">
        <v>509</v>
      </c>
      <c r="C26" s="391"/>
      <c r="D26" s="391"/>
      <c r="E26" s="391"/>
      <c r="F26" s="391"/>
      <c r="G26" s="391"/>
      <c r="H26" s="391"/>
      <c r="I26" s="391"/>
      <c r="J26" s="67" t="s">
        <v>510</v>
      </c>
      <c r="K26" s="67" t="s">
        <v>511</v>
      </c>
      <c r="L26" s="68" t="s">
        <v>512</v>
      </c>
    </row>
    <row r="27" spans="2:12" ht="27" customHeight="1" x14ac:dyDescent="0.2">
      <c r="B27" s="388" t="s">
        <v>859</v>
      </c>
      <c r="C27" s="389"/>
      <c r="D27" s="389"/>
      <c r="E27" s="389"/>
      <c r="F27" s="389"/>
      <c r="G27" s="389"/>
      <c r="H27" s="389"/>
      <c r="I27" s="389"/>
      <c r="J27" s="373" t="s">
        <v>860</v>
      </c>
      <c r="K27" s="373" t="s">
        <v>861</v>
      </c>
      <c r="L27" s="66" t="s">
        <v>862</v>
      </c>
    </row>
    <row r="28" spans="2:12" ht="27" customHeight="1" x14ac:dyDescent="0.2">
      <c r="B28" s="390" t="s">
        <v>513</v>
      </c>
      <c r="C28" s="391"/>
      <c r="D28" s="391"/>
      <c r="E28" s="391"/>
      <c r="F28" s="391"/>
      <c r="G28" s="391"/>
      <c r="H28" s="391"/>
      <c r="I28" s="391"/>
      <c r="J28" s="67" t="s">
        <v>514</v>
      </c>
      <c r="K28" s="391" t="s">
        <v>515</v>
      </c>
      <c r="L28" s="392"/>
    </row>
    <row r="29" spans="2:12" ht="27" customHeight="1" thickBot="1" x14ac:dyDescent="0.25">
      <c r="B29" s="393" t="s">
        <v>863</v>
      </c>
      <c r="C29" s="394"/>
      <c r="D29" s="394"/>
      <c r="E29" s="394"/>
      <c r="F29" s="394"/>
      <c r="G29" s="394"/>
      <c r="H29" s="394"/>
      <c r="I29" s="394"/>
      <c r="J29" s="372" t="s">
        <v>864</v>
      </c>
      <c r="K29" s="394" t="s">
        <v>865</v>
      </c>
      <c r="L29" s="395"/>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4" t="s">
        <v>518</v>
      </c>
      <c r="C32" s="384"/>
      <c r="D32" s="384"/>
      <c r="E32" s="384"/>
      <c r="F32" s="384"/>
      <c r="G32" s="384"/>
      <c r="H32" s="384"/>
      <c r="I32" s="384"/>
      <c r="J32" s="384"/>
      <c r="K32" s="384"/>
      <c r="L32" s="384"/>
    </row>
    <row r="33" spans="2:12" ht="39" customHeight="1" x14ac:dyDescent="0.2">
      <c r="B33" s="383" t="s">
        <v>832</v>
      </c>
      <c r="C33" s="383"/>
      <c r="D33" s="383"/>
      <c r="E33" s="383"/>
      <c r="F33" s="383"/>
      <c r="G33" s="383"/>
      <c r="H33" s="383"/>
      <c r="I33" s="383"/>
      <c r="J33" s="383"/>
      <c r="K33" s="383"/>
      <c r="L33" s="383"/>
    </row>
    <row r="34" spans="2:12" s="300" customFormat="1" ht="34.5" customHeight="1" x14ac:dyDescent="0.2">
      <c r="B34" s="370"/>
      <c r="C34" s="371" t="s">
        <v>835</v>
      </c>
      <c r="D34" s="370"/>
      <c r="E34" s="408" t="s">
        <v>836</v>
      </c>
      <c r="F34" s="408"/>
      <c r="G34" s="408"/>
      <c r="H34" s="408"/>
      <c r="I34" s="408"/>
      <c r="J34" s="408"/>
      <c r="K34" s="408"/>
      <c r="L34" s="408"/>
    </row>
    <row r="35" spans="2:12" s="300" customFormat="1" ht="24.75" customHeight="1" x14ac:dyDescent="0.2">
      <c r="B35" s="370"/>
      <c r="C35" s="371" t="s">
        <v>835</v>
      </c>
      <c r="D35" s="370"/>
      <c r="E35" s="408" t="s">
        <v>837</v>
      </c>
      <c r="F35" s="408"/>
      <c r="G35" s="408"/>
      <c r="H35" s="408"/>
      <c r="I35" s="408"/>
      <c r="J35" s="408"/>
      <c r="K35" s="408"/>
      <c r="L35" s="408"/>
    </row>
    <row r="36" spans="2:12" s="300" customFormat="1" ht="34.5" customHeight="1" x14ac:dyDescent="0.2">
      <c r="B36" s="370"/>
      <c r="C36" s="371" t="s">
        <v>835</v>
      </c>
      <c r="D36" s="370"/>
      <c r="E36" s="408" t="s">
        <v>838</v>
      </c>
      <c r="F36" s="408"/>
      <c r="G36" s="408"/>
      <c r="H36" s="408"/>
      <c r="I36" s="408"/>
      <c r="J36" s="408"/>
      <c r="K36" s="408"/>
      <c r="L36" s="408"/>
    </row>
    <row r="37" spans="2:12" s="300" customFormat="1" ht="34.5" customHeight="1" x14ac:dyDescent="0.2">
      <c r="B37" s="370"/>
      <c r="C37" s="371" t="s">
        <v>835</v>
      </c>
      <c r="D37" s="370"/>
      <c r="E37" s="408" t="s">
        <v>839</v>
      </c>
      <c r="F37" s="408"/>
      <c r="G37" s="408"/>
      <c r="H37" s="408"/>
      <c r="I37" s="408"/>
      <c r="J37" s="408"/>
      <c r="K37" s="408"/>
      <c r="L37" s="408"/>
    </row>
    <row r="38" spans="2:12" s="300" customFormat="1" ht="34.5" customHeight="1" x14ac:dyDescent="0.2">
      <c r="B38" s="370"/>
      <c r="C38" s="371" t="s">
        <v>835</v>
      </c>
      <c r="D38" s="370"/>
      <c r="E38" s="408" t="s">
        <v>840</v>
      </c>
      <c r="F38" s="408"/>
      <c r="G38" s="408"/>
      <c r="H38" s="408"/>
      <c r="I38" s="408"/>
      <c r="J38" s="408"/>
      <c r="K38" s="408"/>
      <c r="L38" s="408"/>
    </row>
    <row r="39" spans="2:12" s="300" customFormat="1" ht="34.5" customHeight="1" x14ac:dyDescent="0.2">
      <c r="B39" s="370"/>
      <c r="C39" s="371" t="s">
        <v>835</v>
      </c>
      <c r="D39" s="370"/>
      <c r="E39" s="408" t="s">
        <v>841</v>
      </c>
      <c r="F39" s="408"/>
      <c r="G39" s="408"/>
      <c r="H39" s="408"/>
      <c r="I39" s="408"/>
      <c r="J39" s="408"/>
      <c r="K39" s="408"/>
      <c r="L39" s="408"/>
    </row>
    <row r="40" spans="2:12" s="300" customFormat="1" ht="78" customHeight="1" x14ac:dyDescent="0.2">
      <c r="B40" s="370"/>
      <c r="C40" s="371" t="s">
        <v>835</v>
      </c>
      <c r="D40" s="370"/>
      <c r="E40" s="408" t="s">
        <v>842</v>
      </c>
      <c r="F40" s="408"/>
      <c r="G40" s="408"/>
      <c r="H40" s="408"/>
      <c r="I40" s="408"/>
      <c r="J40" s="408"/>
      <c r="K40" s="408"/>
      <c r="L40" s="408"/>
    </row>
    <row r="41" spans="2:12" s="300" customFormat="1" ht="50.25" customHeight="1" x14ac:dyDescent="0.2">
      <c r="B41" s="370"/>
      <c r="C41" s="371" t="s">
        <v>835</v>
      </c>
      <c r="D41" s="370"/>
      <c r="E41" s="408" t="s">
        <v>843</v>
      </c>
      <c r="F41" s="408"/>
      <c r="G41" s="408"/>
      <c r="H41" s="408"/>
      <c r="I41" s="408"/>
      <c r="J41" s="408"/>
      <c r="K41" s="408"/>
      <c r="L41" s="408"/>
    </row>
    <row r="42" spans="2:12" s="302" customFormat="1" ht="22.5" customHeight="1" x14ac:dyDescent="0.2">
      <c r="B42" s="303" t="s">
        <v>833</v>
      </c>
      <c r="C42" s="303"/>
      <c r="D42" s="303"/>
      <c r="E42" s="303"/>
      <c r="F42" s="303"/>
      <c r="G42" s="303"/>
      <c r="H42" s="303"/>
      <c r="I42" s="303"/>
      <c r="J42" s="303"/>
      <c r="K42" s="303"/>
      <c r="L42" s="309" t="s">
        <v>795</v>
      </c>
    </row>
    <row r="43" spans="2:12" ht="7.5" customHeight="1" x14ac:dyDescent="0.2">
      <c r="B43" s="72"/>
      <c r="C43" s="72"/>
      <c r="D43" s="72"/>
      <c r="E43" s="72"/>
      <c r="F43" s="72"/>
      <c r="G43" s="72"/>
      <c r="H43" s="72"/>
      <c r="I43" s="72"/>
      <c r="J43" s="73"/>
      <c r="K43" s="73"/>
      <c r="L43" s="73"/>
    </row>
    <row r="44" spans="2:12" ht="14.25" customHeight="1" x14ac:dyDescent="0.2">
      <c r="B44" s="383" t="s">
        <v>519</v>
      </c>
      <c r="C44" s="383"/>
      <c r="D44" s="383"/>
      <c r="E44" s="383"/>
      <c r="F44" s="383"/>
      <c r="G44" s="383"/>
      <c r="H44" s="383"/>
      <c r="I44" s="383"/>
      <c r="J44" s="382"/>
      <c r="K44" s="382"/>
      <c r="L44" s="382"/>
    </row>
    <row r="45" spans="2:12" x14ac:dyDescent="0.2">
      <c r="B45" s="72"/>
      <c r="C45" s="72"/>
      <c r="D45" s="72"/>
      <c r="E45" s="72"/>
      <c r="F45" s="72"/>
      <c r="G45" s="72"/>
      <c r="H45" s="72"/>
      <c r="I45" s="72"/>
      <c r="J45" s="73"/>
      <c r="K45" s="73"/>
      <c r="L45" s="73"/>
    </row>
    <row r="46" spans="2:12" ht="14.25" customHeight="1" x14ac:dyDescent="0.2">
      <c r="B46" s="383" t="s">
        <v>520</v>
      </c>
      <c r="C46" s="383"/>
      <c r="D46" s="383"/>
      <c r="E46" s="383"/>
      <c r="F46" s="383"/>
      <c r="G46" s="383"/>
      <c r="H46" s="383"/>
      <c r="I46" s="383"/>
      <c r="J46" s="382" t="s">
        <v>866</v>
      </c>
      <c r="K46" s="382"/>
      <c r="L46" s="382"/>
    </row>
    <row r="47" spans="2:12" s="366" customFormat="1" ht="14.25" customHeight="1" x14ac:dyDescent="0.2">
      <c r="B47" s="367"/>
      <c r="C47" s="367"/>
      <c r="D47" s="367"/>
      <c r="E47" s="367"/>
      <c r="F47" s="367"/>
      <c r="G47" s="367"/>
      <c r="H47" s="367"/>
      <c r="I47" s="367"/>
      <c r="J47" s="368"/>
      <c r="K47" s="368"/>
      <c r="L47" s="368"/>
    </row>
    <row r="48" spans="2:12" x14ac:dyDescent="0.2">
      <c r="B48" s="384" t="s">
        <v>831</v>
      </c>
      <c r="C48" s="384"/>
      <c r="D48" s="384"/>
      <c r="E48" s="384"/>
      <c r="F48" s="384"/>
      <c r="G48" s="384"/>
      <c r="H48" s="384"/>
      <c r="I48" s="384"/>
      <c r="J48" s="384"/>
      <c r="K48" s="384"/>
      <c r="L48" s="384"/>
    </row>
    <row r="49" spans="2:12" s="301" customFormat="1" ht="12" customHeight="1" x14ac:dyDescent="0.2">
      <c r="B49" s="409" t="s">
        <v>794</v>
      </c>
      <c r="C49" s="409"/>
      <c r="D49" s="409"/>
      <c r="E49" s="409"/>
      <c r="F49" s="409"/>
      <c r="G49" s="409"/>
      <c r="H49" s="409"/>
      <c r="I49" s="409"/>
      <c r="J49" s="409"/>
      <c r="K49" s="409"/>
      <c r="L49" s="409"/>
    </row>
    <row r="50" spans="2:12" s="301" customFormat="1" ht="25.5" customHeight="1" x14ac:dyDescent="0.2">
      <c r="B50" s="409" t="s">
        <v>793</v>
      </c>
      <c r="C50" s="409"/>
      <c r="D50" s="409"/>
      <c r="E50" s="409"/>
      <c r="F50" s="409"/>
      <c r="G50" s="409"/>
      <c r="H50" s="409"/>
      <c r="I50" s="409"/>
      <c r="J50" s="409"/>
      <c r="K50" s="410" t="s">
        <v>784</v>
      </c>
      <c r="L50" s="407"/>
    </row>
    <row r="51" spans="2:12" s="302" customFormat="1" ht="78" customHeight="1" x14ac:dyDescent="0.2">
      <c r="B51" s="411" t="s">
        <v>785</v>
      </c>
      <c r="C51" s="411"/>
      <c r="D51" s="411"/>
      <c r="E51" s="411"/>
      <c r="F51" s="411"/>
      <c r="G51" s="411"/>
      <c r="H51" s="411"/>
      <c r="I51" s="411"/>
      <c r="J51" s="411"/>
      <c r="K51" s="411"/>
      <c r="L51" s="411"/>
    </row>
    <row r="52" spans="2:12" s="302" customFormat="1" ht="22.5" customHeight="1" x14ac:dyDescent="0.2">
      <c r="B52" s="303" t="s">
        <v>786</v>
      </c>
      <c r="C52" s="303"/>
      <c r="D52" s="303"/>
      <c r="E52" s="303"/>
      <c r="F52" s="303"/>
      <c r="G52" s="303"/>
      <c r="H52" s="303"/>
      <c r="I52" s="303"/>
      <c r="J52" s="303"/>
      <c r="K52" s="303"/>
      <c r="L52" s="309" t="s">
        <v>795</v>
      </c>
    </row>
    <row r="53" spans="2:12" s="302" customFormat="1" ht="7.5" customHeight="1" x14ac:dyDescent="0.2">
      <c r="B53" s="303"/>
      <c r="C53" s="303"/>
      <c r="D53" s="303"/>
      <c r="E53" s="303"/>
      <c r="F53" s="303"/>
      <c r="G53" s="303"/>
      <c r="H53" s="303"/>
      <c r="I53" s="303"/>
      <c r="J53" s="303"/>
      <c r="K53" s="303"/>
      <c r="L53" s="311"/>
    </row>
    <row r="54" spans="2:12" s="302" customFormat="1" ht="13.5" customHeight="1" x14ac:dyDescent="0.2">
      <c r="B54" s="409" t="s">
        <v>796</v>
      </c>
      <c r="C54" s="409"/>
      <c r="D54" s="409"/>
      <c r="E54" s="409"/>
      <c r="F54" s="409"/>
      <c r="G54" s="409"/>
      <c r="H54" s="409"/>
      <c r="I54" s="409"/>
      <c r="J54" s="409"/>
      <c r="K54" s="409"/>
      <c r="L54" s="409"/>
    </row>
    <row r="55" spans="2:12" s="302" customFormat="1" ht="18.75" customHeight="1" x14ac:dyDescent="0.2">
      <c r="B55" s="407" t="s">
        <v>797</v>
      </c>
      <c r="C55" s="407"/>
      <c r="D55" s="407"/>
      <c r="E55" s="407"/>
      <c r="F55" s="407"/>
      <c r="G55" s="407"/>
      <c r="H55" s="407"/>
      <c r="I55" s="407"/>
      <c r="J55" s="407"/>
      <c r="K55" s="365" t="s">
        <v>787</v>
      </c>
      <c r="L55" s="365"/>
    </row>
    <row r="56" spans="2:12" s="300" customFormat="1" x14ac:dyDescent="0.2">
      <c r="B56" s="299"/>
      <c r="C56" s="299"/>
      <c r="D56" s="299"/>
      <c r="E56" s="299"/>
      <c r="F56" s="299"/>
      <c r="G56" s="299"/>
      <c r="H56" s="299"/>
      <c r="I56" s="299"/>
      <c r="J56" s="299"/>
      <c r="K56" s="299"/>
      <c r="L56" s="299"/>
    </row>
    <row r="57" spans="2:12" x14ac:dyDescent="0.2">
      <c r="B57" s="369"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abSelected="1" topLeftCell="L1" zoomScale="85" zoomScaleNormal="85" workbookViewId="0">
      <pane ySplit="10" topLeftCell="A142" activePane="bottomLeft" state="frozen"/>
      <selection pane="bottomLeft" activeCell="AA157" sqref="AA157"/>
    </sheetView>
  </sheetViews>
  <sheetFormatPr defaultRowHeight="12.4" customHeight="1" x14ac:dyDescent="0.2"/>
  <cols>
    <col min="1" max="1" width="7.7109375" style="79" customWidth="1"/>
    <col min="2" max="2" width="6.85546875" style="79" customWidth="1"/>
    <col min="3" max="4" width="7" style="140" customWidth="1"/>
    <col min="5" max="10" width="6.85546875" style="79" customWidth="1"/>
    <col min="11" max="11" width="24.28515625" style="79" customWidth="1"/>
    <col min="12" max="12" width="14.28515625" style="141"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1"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Berkshire, Oxfordshire, and Buckinghamshire</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24" t="s">
        <v>521</v>
      </c>
      <c r="B4" s="425"/>
      <c r="C4" s="425"/>
      <c r="D4" s="425"/>
      <c r="E4" s="425"/>
      <c r="F4" s="425"/>
      <c r="G4" s="425"/>
      <c r="H4" s="425"/>
      <c r="I4" s="425"/>
      <c r="J4" s="425"/>
      <c r="K4" s="425"/>
      <c r="L4" s="425"/>
      <c r="M4" s="425"/>
      <c r="N4" s="425"/>
      <c r="O4" s="425"/>
      <c r="P4" s="425"/>
      <c r="Q4" s="425"/>
      <c r="R4" s="425"/>
      <c r="S4" s="424" t="s">
        <v>522</v>
      </c>
      <c r="T4" s="425"/>
      <c r="U4" s="425"/>
      <c r="V4" s="425"/>
      <c r="W4" s="425"/>
      <c r="X4" s="425"/>
      <c r="Y4" s="425"/>
      <c r="Z4" s="425"/>
      <c r="AA4" s="425"/>
      <c r="AB4" s="428"/>
    </row>
    <row r="5" spans="1:28" ht="15" customHeight="1" thickBot="1" x14ac:dyDescent="0.25">
      <c r="A5" s="426"/>
      <c r="B5" s="427"/>
      <c r="C5" s="427"/>
      <c r="D5" s="427"/>
      <c r="E5" s="427"/>
      <c r="F5" s="427"/>
      <c r="G5" s="427"/>
      <c r="H5" s="427"/>
      <c r="I5" s="427"/>
      <c r="J5" s="427"/>
      <c r="K5" s="427"/>
      <c r="L5" s="427"/>
      <c r="M5" s="427"/>
      <c r="N5" s="427"/>
      <c r="O5" s="427"/>
      <c r="P5" s="427"/>
      <c r="Q5" s="427"/>
      <c r="R5" s="427"/>
      <c r="S5" s="426"/>
      <c r="T5" s="427"/>
      <c r="U5" s="427"/>
      <c r="V5" s="427"/>
      <c r="W5" s="427"/>
      <c r="X5" s="427"/>
      <c r="Y5" s="427"/>
      <c r="Z5" s="427"/>
      <c r="AA5" s="427"/>
      <c r="AB5" s="429"/>
    </row>
    <row r="6" spans="1:28" ht="25.5" customHeight="1" thickBot="1" x14ac:dyDescent="0.25">
      <c r="A6" s="84" t="s">
        <v>523</v>
      </c>
      <c r="B6" s="85"/>
      <c r="C6" s="86"/>
      <c r="D6" s="86"/>
      <c r="E6" s="87"/>
      <c r="F6" s="308"/>
      <c r="G6" s="306"/>
      <c r="H6" s="306"/>
      <c r="I6" s="306"/>
      <c r="J6" s="307" t="s">
        <v>791</v>
      </c>
      <c r="K6" s="310">
        <f>CODE!AV10</f>
        <v>972.87322200000051</v>
      </c>
      <c r="L6" s="430" t="s">
        <v>524</v>
      </c>
      <c r="M6" s="431"/>
      <c r="N6" s="431"/>
      <c r="O6" s="431"/>
      <c r="P6" s="431"/>
      <c r="Q6" s="431"/>
      <c r="R6" s="431"/>
      <c r="S6" s="430" t="s">
        <v>524</v>
      </c>
      <c r="T6" s="431"/>
      <c r="U6" s="431"/>
      <c r="V6" s="431"/>
      <c r="W6" s="431"/>
      <c r="X6" s="431"/>
      <c r="Y6" s="431"/>
      <c r="Z6" s="431"/>
      <c r="AA6" s="431"/>
      <c r="AB6" s="432"/>
    </row>
    <row r="7" spans="1:28" ht="12.75" customHeight="1" x14ac:dyDescent="0.2">
      <c r="A7" s="433" t="s">
        <v>35</v>
      </c>
      <c r="B7" s="435" t="s">
        <v>461</v>
      </c>
      <c r="C7" s="437" t="s">
        <v>36</v>
      </c>
      <c r="D7" s="437"/>
      <c r="E7" s="438" t="s">
        <v>708</v>
      </c>
      <c r="F7" s="439"/>
      <c r="G7" s="439"/>
      <c r="H7" s="439"/>
      <c r="I7" s="439"/>
      <c r="J7" s="440"/>
      <c r="K7" s="441" t="s">
        <v>525</v>
      </c>
      <c r="L7" s="443" t="s">
        <v>526</v>
      </c>
      <c r="M7" s="412" t="s">
        <v>527</v>
      </c>
      <c r="N7" s="415" t="s">
        <v>528</v>
      </c>
      <c r="O7" s="417" t="s">
        <v>472</v>
      </c>
      <c r="P7" s="418"/>
      <c r="Q7" s="415" t="s">
        <v>529</v>
      </c>
      <c r="R7" s="420" t="s">
        <v>13</v>
      </c>
      <c r="S7" s="422" t="s">
        <v>530</v>
      </c>
      <c r="T7" s="412" t="s">
        <v>531</v>
      </c>
      <c r="U7" s="412" t="s">
        <v>532</v>
      </c>
      <c r="V7" s="412" t="s">
        <v>533</v>
      </c>
      <c r="W7" s="412" t="s">
        <v>534</v>
      </c>
      <c r="X7" s="412" t="s">
        <v>535</v>
      </c>
      <c r="Y7" s="412" t="s">
        <v>536</v>
      </c>
      <c r="Z7" s="412" t="s">
        <v>537</v>
      </c>
      <c r="AA7" s="412" t="s">
        <v>538</v>
      </c>
      <c r="AB7" s="445" t="s">
        <v>13</v>
      </c>
    </row>
    <row r="8" spans="1:28" ht="46.5" customHeight="1" thickBot="1" x14ac:dyDescent="0.25">
      <c r="A8" s="434"/>
      <c r="B8" s="436"/>
      <c r="C8" s="88" t="s">
        <v>26</v>
      </c>
      <c r="D8" s="88" t="s">
        <v>27</v>
      </c>
      <c r="E8" s="447" t="s">
        <v>781</v>
      </c>
      <c r="F8" s="448"/>
      <c r="G8" s="448"/>
      <c r="H8" s="448"/>
      <c r="I8" s="448"/>
      <c r="J8" s="449"/>
      <c r="K8" s="442"/>
      <c r="L8" s="444"/>
      <c r="M8" s="414"/>
      <c r="N8" s="416"/>
      <c r="O8" s="89" t="s">
        <v>539</v>
      </c>
      <c r="P8" s="89" t="s">
        <v>540</v>
      </c>
      <c r="Q8" s="419"/>
      <c r="R8" s="421"/>
      <c r="S8" s="423"/>
      <c r="T8" s="413"/>
      <c r="U8" s="413"/>
      <c r="V8" s="413"/>
      <c r="W8" s="413"/>
      <c r="X8" s="413"/>
      <c r="Y8" s="413"/>
      <c r="Z8" s="413"/>
      <c r="AA8" s="413"/>
      <c r="AB8" s="446"/>
    </row>
    <row r="9" spans="1:28" ht="12.4" customHeight="1" x14ac:dyDescent="0.2">
      <c r="A9" s="239">
        <v>1</v>
      </c>
      <c r="B9" s="240" t="s">
        <v>39</v>
      </c>
      <c r="C9" s="241">
        <v>0.9</v>
      </c>
      <c r="D9" s="241">
        <f>C9*(1-15%)</f>
        <v>0.76500000000000001</v>
      </c>
      <c r="E9" s="242" t="s">
        <v>48</v>
      </c>
      <c r="F9" s="242" t="s">
        <v>29</v>
      </c>
      <c r="G9" s="242" t="s">
        <v>12</v>
      </c>
      <c r="H9" s="242" t="s">
        <v>42</v>
      </c>
      <c r="I9" s="242"/>
      <c r="J9" s="242"/>
      <c r="K9" s="243" t="s">
        <v>46</v>
      </c>
      <c r="L9" s="244" t="s">
        <v>541</v>
      </c>
      <c r="M9" s="245" t="s">
        <v>542</v>
      </c>
      <c r="N9" s="245"/>
      <c r="O9" s="246"/>
      <c r="P9" s="246"/>
      <c r="Q9" s="247" t="s">
        <v>543</v>
      </c>
      <c r="R9" s="248" t="s">
        <v>544</v>
      </c>
      <c r="S9" s="249" t="s">
        <v>545</v>
      </c>
      <c r="T9" s="250" t="s">
        <v>546</v>
      </c>
      <c r="U9" s="251" t="s">
        <v>547</v>
      </c>
      <c r="V9" s="251" t="s">
        <v>548</v>
      </c>
      <c r="W9" s="252" t="s">
        <v>549</v>
      </c>
      <c r="X9" s="251" t="s">
        <v>550</v>
      </c>
      <c r="Y9" s="251" t="s">
        <v>551</v>
      </c>
      <c r="Z9" s="253" t="s">
        <v>552</v>
      </c>
      <c r="AA9" s="253" t="s">
        <v>553</v>
      </c>
      <c r="AB9" s="254"/>
    </row>
    <row r="10" spans="1:28" ht="12.4" customHeight="1" thickBot="1" x14ac:dyDescent="0.25">
      <c r="A10" s="255">
        <v>2</v>
      </c>
      <c r="B10" s="256" t="s">
        <v>39</v>
      </c>
      <c r="C10" s="257">
        <v>1.1499999999999999</v>
      </c>
      <c r="D10" s="257">
        <f>C10*(1-15%)</f>
        <v>0.97749999999999992</v>
      </c>
      <c r="E10" s="257" t="s">
        <v>30</v>
      </c>
      <c r="F10" s="257" t="s">
        <v>32</v>
      </c>
      <c r="G10" s="257"/>
      <c r="H10" s="257"/>
      <c r="I10" s="257"/>
      <c r="J10" s="257"/>
      <c r="K10" s="258" t="s">
        <v>52</v>
      </c>
      <c r="L10" s="259" t="s">
        <v>554</v>
      </c>
      <c r="M10" s="260" t="s">
        <v>555</v>
      </c>
      <c r="N10" s="260"/>
      <c r="O10" s="261"/>
      <c r="P10" s="261"/>
      <c r="Q10" s="258" t="s">
        <v>543</v>
      </c>
      <c r="R10" s="262" t="s">
        <v>544</v>
      </c>
      <c r="S10" s="263" t="s">
        <v>556</v>
      </c>
      <c r="T10" s="256" t="s">
        <v>557</v>
      </c>
      <c r="U10" s="256" t="s">
        <v>558</v>
      </c>
      <c r="V10" s="256" t="s">
        <v>559</v>
      </c>
      <c r="W10" s="264" t="s">
        <v>560</v>
      </c>
      <c r="X10" s="256" t="s">
        <v>561</v>
      </c>
      <c r="Y10" s="256" t="s">
        <v>562</v>
      </c>
      <c r="Z10" s="265" t="s">
        <v>563</v>
      </c>
      <c r="AA10" s="265" t="s">
        <v>561</v>
      </c>
      <c r="AB10" s="266" t="s">
        <v>564</v>
      </c>
    </row>
    <row r="11" spans="1:28" s="103" customFormat="1" ht="12.4" customHeight="1" x14ac:dyDescent="0.2">
      <c r="A11" s="90" t="s">
        <v>867</v>
      </c>
      <c r="B11" s="90" t="s">
        <v>39</v>
      </c>
      <c r="C11" s="146">
        <v>9.58995</v>
      </c>
      <c r="D11" s="146">
        <v>9.58995</v>
      </c>
      <c r="E11" s="91" t="s">
        <v>32</v>
      </c>
      <c r="F11" s="91" t="s">
        <v>276</v>
      </c>
      <c r="G11" s="91" t="s">
        <v>164</v>
      </c>
      <c r="H11" s="91"/>
      <c r="I11" s="91"/>
      <c r="J11" s="91"/>
      <c r="K11" s="92" t="s">
        <v>868</v>
      </c>
      <c r="L11" s="93">
        <v>1722</v>
      </c>
      <c r="M11" s="94">
        <v>4</v>
      </c>
      <c r="N11" s="94">
        <v>1</v>
      </c>
      <c r="O11" s="95">
        <v>2023</v>
      </c>
      <c r="P11" s="95">
        <v>301</v>
      </c>
      <c r="Q11" s="96" t="s">
        <v>356</v>
      </c>
      <c r="R11" s="97" t="s">
        <v>869</v>
      </c>
      <c r="S11" s="98">
        <v>300</v>
      </c>
      <c r="T11" s="99">
        <v>80</v>
      </c>
      <c r="U11" s="100">
        <v>20</v>
      </c>
      <c r="V11" s="100">
        <v>350</v>
      </c>
      <c r="W11" s="100"/>
      <c r="X11" s="100"/>
      <c r="Y11" s="100"/>
      <c r="Z11" s="101"/>
      <c r="AA11" s="102">
        <v>350</v>
      </c>
      <c r="AB11" s="374" t="s">
        <v>1145</v>
      </c>
    </row>
    <row r="12" spans="1:28" s="103" customFormat="1" ht="12.4" customHeight="1" x14ac:dyDescent="0.2">
      <c r="A12" s="47" t="s">
        <v>867</v>
      </c>
      <c r="B12" s="104" t="s">
        <v>871</v>
      </c>
      <c r="C12" s="105">
        <v>12.2469</v>
      </c>
      <c r="D12" s="105">
        <v>12</v>
      </c>
      <c r="E12" s="91" t="s">
        <v>32</v>
      </c>
      <c r="F12" s="91" t="s">
        <v>276</v>
      </c>
      <c r="G12" s="91" t="s">
        <v>164</v>
      </c>
      <c r="H12" s="91" t="s">
        <v>176</v>
      </c>
      <c r="I12" s="91" t="s">
        <v>12</v>
      </c>
      <c r="J12" s="91"/>
      <c r="K12" s="92" t="s">
        <v>872</v>
      </c>
      <c r="L12" s="106">
        <v>1722</v>
      </c>
      <c r="M12" s="107">
        <v>4</v>
      </c>
      <c r="N12" s="107">
        <v>2</v>
      </c>
      <c r="O12" s="12">
        <v>2023</v>
      </c>
      <c r="P12" s="12">
        <v>301</v>
      </c>
      <c r="Q12" s="12" t="s">
        <v>356</v>
      </c>
      <c r="R12" s="108" t="s">
        <v>873</v>
      </c>
      <c r="S12" s="109">
        <v>300</v>
      </c>
      <c r="T12" s="12">
        <v>80</v>
      </c>
      <c r="U12" s="12">
        <v>20</v>
      </c>
      <c r="V12" s="12">
        <v>350</v>
      </c>
      <c r="W12" s="12"/>
      <c r="X12" s="12"/>
      <c r="Y12" s="12"/>
      <c r="Z12" s="12"/>
      <c r="AA12" s="102">
        <v>350</v>
      </c>
      <c r="AB12" s="374" t="s">
        <v>1145</v>
      </c>
    </row>
    <row r="13" spans="1:28" s="103" customFormat="1" ht="12.4" customHeight="1" x14ac:dyDescent="0.2">
      <c r="A13" s="47" t="s">
        <v>867</v>
      </c>
      <c r="B13" s="104" t="s">
        <v>874</v>
      </c>
      <c r="C13" s="105">
        <v>12.5388</v>
      </c>
      <c r="D13" s="105">
        <v>12.4</v>
      </c>
      <c r="E13" s="91" t="s">
        <v>32</v>
      </c>
      <c r="F13" s="91" t="s">
        <v>276</v>
      </c>
      <c r="G13" s="91" t="s">
        <v>164</v>
      </c>
      <c r="H13" s="91"/>
      <c r="I13" s="91"/>
      <c r="J13" s="91"/>
      <c r="K13" s="92" t="s">
        <v>868</v>
      </c>
      <c r="L13" s="110">
        <v>1722</v>
      </c>
      <c r="M13" s="111">
        <v>4</v>
      </c>
      <c r="N13" s="111">
        <v>1</v>
      </c>
      <c r="O13" s="112">
        <v>2023</v>
      </c>
      <c r="P13" s="112">
        <v>301</v>
      </c>
      <c r="Q13" s="112" t="s">
        <v>356</v>
      </c>
      <c r="R13" s="113" t="s">
        <v>869</v>
      </c>
      <c r="S13" s="114">
        <v>300</v>
      </c>
      <c r="T13" s="112">
        <v>80</v>
      </c>
      <c r="U13" s="112">
        <v>20</v>
      </c>
      <c r="V13" s="112">
        <v>350</v>
      </c>
      <c r="W13" s="112"/>
      <c r="X13" s="112"/>
      <c r="Y13" s="112"/>
      <c r="Z13" s="112"/>
      <c r="AA13" s="102">
        <v>350</v>
      </c>
      <c r="AB13" s="374" t="s">
        <v>1145</v>
      </c>
    </row>
    <row r="14" spans="1:28" s="103" customFormat="1" ht="12.4" customHeight="1" x14ac:dyDescent="0.2">
      <c r="A14" s="47" t="s">
        <v>867</v>
      </c>
      <c r="B14" s="104" t="s">
        <v>875</v>
      </c>
      <c r="C14" s="105">
        <v>14.496</v>
      </c>
      <c r="D14" s="105">
        <v>14.496</v>
      </c>
      <c r="E14" s="91" t="s">
        <v>199</v>
      </c>
      <c r="F14" s="91" t="s">
        <v>32</v>
      </c>
      <c r="G14" s="91" t="s">
        <v>276</v>
      </c>
      <c r="H14" s="91" t="s">
        <v>164</v>
      </c>
      <c r="I14" s="91"/>
      <c r="J14" s="91"/>
      <c r="K14" s="92" t="s">
        <v>868</v>
      </c>
      <c r="L14" s="110">
        <v>1722</v>
      </c>
      <c r="M14" s="111">
        <v>4</v>
      </c>
      <c r="N14" s="116">
        <v>1</v>
      </c>
      <c r="O14" s="117">
        <v>2023</v>
      </c>
      <c r="P14" s="117">
        <v>301</v>
      </c>
      <c r="Q14" s="117" t="s">
        <v>356</v>
      </c>
      <c r="R14" s="117" t="s">
        <v>869</v>
      </c>
      <c r="S14" s="114">
        <v>300</v>
      </c>
      <c r="T14" s="112">
        <v>80</v>
      </c>
      <c r="U14" s="112">
        <v>20</v>
      </c>
      <c r="V14" s="112">
        <v>350</v>
      </c>
      <c r="W14" s="112"/>
      <c r="X14" s="112"/>
      <c r="Y14" s="112"/>
      <c r="Z14" s="117"/>
      <c r="AA14" s="102">
        <v>350</v>
      </c>
      <c r="AB14" s="374" t="s">
        <v>1145</v>
      </c>
    </row>
    <row r="15" spans="1:28" s="103" customFormat="1" ht="12" customHeight="1" x14ac:dyDescent="0.2">
      <c r="A15" s="47" t="s">
        <v>876</v>
      </c>
      <c r="B15" s="45" t="s">
        <v>39</v>
      </c>
      <c r="C15" s="105">
        <v>4.2469799999999998</v>
      </c>
      <c r="D15" s="105">
        <v>4.2</v>
      </c>
      <c r="E15" s="91" t="s">
        <v>164</v>
      </c>
      <c r="F15" s="91" t="s">
        <v>58</v>
      </c>
      <c r="G15" s="91" t="s">
        <v>352</v>
      </c>
      <c r="H15" s="91" t="s">
        <v>32</v>
      </c>
      <c r="I15" s="91"/>
      <c r="J15" s="91"/>
      <c r="K15" s="92" t="s">
        <v>868</v>
      </c>
      <c r="L15" s="110">
        <v>1962</v>
      </c>
      <c r="M15" s="111">
        <v>4</v>
      </c>
      <c r="N15" s="116">
        <v>1</v>
      </c>
      <c r="O15" s="117"/>
      <c r="P15" s="117"/>
      <c r="Q15" s="117" t="s">
        <v>356</v>
      </c>
      <c r="R15" s="117"/>
      <c r="S15" s="114">
        <v>60</v>
      </c>
      <c r="T15" s="112">
        <v>20</v>
      </c>
      <c r="U15" s="112">
        <v>5</v>
      </c>
      <c r="V15" s="112">
        <v>150</v>
      </c>
      <c r="W15" s="112"/>
      <c r="X15" s="112"/>
      <c r="Y15" s="112"/>
      <c r="Z15" s="117"/>
      <c r="AA15" s="102"/>
      <c r="AB15" s="374"/>
    </row>
    <row r="16" spans="1:28" s="103" customFormat="1" ht="12.4" customHeight="1" x14ac:dyDescent="0.2">
      <c r="A16" s="46" t="s">
        <v>876</v>
      </c>
      <c r="B16" s="104" t="s">
        <v>871</v>
      </c>
      <c r="C16" s="105">
        <v>5.2675400000000003</v>
      </c>
      <c r="D16" s="105">
        <v>5.2675400000000003</v>
      </c>
      <c r="E16" s="91" t="s">
        <v>32</v>
      </c>
      <c r="F16" s="91"/>
      <c r="G16" s="91"/>
      <c r="H16" s="91"/>
      <c r="I16" s="91"/>
      <c r="J16" s="91"/>
      <c r="K16" s="92" t="s">
        <v>868</v>
      </c>
      <c r="L16" s="110">
        <v>1962</v>
      </c>
      <c r="M16" s="111">
        <v>4</v>
      </c>
      <c r="N16" s="116">
        <v>1</v>
      </c>
      <c r="O16" s="117"/>
      <c r="P16" s="117"/>
      <c r="Q16" s="117" t="s">
        <v>356</v>
      </c>
      <c r="R16" s="117"/>
      <c r="S16" s="114">
        <v>60</v>
      </c>
      <c r="T16" s="112">
        <v>30</v>
      </c>
      <c r="U16" s="112">
        <v>10</v>
      </c>
      <c r="V16" s="112">
        <v>250</v>
      </c>
      <c r="W16" s="112"/>
      <c r="X16" s="112"/>
      <c r="Y16" s="112"/>
      <c r="Z16" s="117"/>
      <c r="AA16" s="102"/>
      <c r="AB16" s="374"/>
    </row>
    <row r="17" spans="1:28" s="103" customFormat="1" ht="12.4" customHeight="1" x14ac:dyDescent="0.2">
      <c r="A17" s="46" t="s">
        <v>876</v>
      </c>
      <c r="B17" s="45" t="s">
        <v>874</v>
      </c>
      <c r="C17" s="105">
        <v>3.1506400000000001</v>
      </c>
      <c r="D17" s="105">
        <v>3.1506400000000001</v>
      </c>
      <c r="E17" s="91" t="s">
        <v>32</v>
      </c>
      <c r="F17" s="91" t="s">
        <v>164</v>
      </c>
      <c r="G17" s="91" t="s">
        <v>276</v>
      </c>
      <c r="H17" s="91"/>
      <c r="I17" s="91"/>
      <c r="J17" s="91"/>
      <c r="K17" s="92" t="s">
        <v>868</v>
      </c>
      <c r="L17" s="110">
        <v>1842</v>
      </c>
      <c r="M17" s="111">
        <v>4</v>
      </c>
      <c r="N17" s="116">
        <v>1</v>
      </c>
      <c r="O17" s="117"/>
      <c r="P17" s="117"/>
      <c r="Q17" s="117" t="s">
        <v>356</v>
      </c>
      <c r="R17" s="117"/>
      <c r="S17" s="114">
        <v>180</v>
      </c>
      <c r="T17" s="112">
        <v>30</v>
      </c>
      <c r="U17" s="112">
        <v>8</v>
      </c>
      <c r="V17" s="112">
        <v>100</v>
      </c>
      <c r="W17" s="112"/>
      <c r="X17" s="112"/>
      <c r="Y17" s="112"/>
      <c r="Z17" s="117"/>
      <c r="AA17" s="102"/>
      <c r="AB17" s="374"/>
    </row>
    <row r="18" spans="1:28" s="103" customFormat="1" ht="12.4" customHeight="1" x14ac:dyDescent="0.2">
      <c r="A18" s="46" t="s">
        <v>876</v>
      </c>
      <c r="B18" s="104" t="s">
        <v>875</v>
      </c>
      <c r="C18" s="105">
        <v>6.1049499999999997</v>
      </c>
      <c r="D18" s="105">
        <v>6.1049499999999997</v>
      </c>
      <c r="E18" s="91" t="s">
        <v>276</v>
      </c>
      <c r="F18" s="91" t="s">
        <v>164</v>
      </c>
      <c r="G18" s="91" t="s">
        <v>32</v>
      </c>
      <c r="H18" s="91"/>
      <c r="I18" s="91"/>
      <c r="J18" s="91"/>
      <c r="K18" s="92" t="s">
        <v>868</v>
      </c>
      <c r="L18" s="110">
        <v>1742</v>
      </c>
      <c r="M18" s="111">
        <v>4</v>
      </c>
      <c r="N18" s="116">
        <v>1</v>
      </c>
      <c r="O18" s="117"/>
      <c r="P18" s="117"/>
      <c r="Q18" s="117" t="s">
        <v>356</v>
      </c>
      <c r="R18" s="117"/>
      <c r="S18" s="114">
        <v>280</v>
      </c>
      <c r="T18" s="112">
        <v>40</v>
      </c>
      <c r="U18" s="112">
        <v>80</v>
      </c>
      <c r="V18" s="112">
        <v>100</v>
      </c>
      <c r="W18" s="112"/>
      <c r="X18" s="112"/>
      <c r="Y18" s="112"/>
      <c r="Z18" s="117"/>
      <c r="AA18" s="102"/>
      <c r="AB18" s="374"/>
    </row>
    <row r="19" spans="1:28" s="103" customFormat="1" ht="12.4" customHeight="1" x14ac:dyDescent="0.2">
      <c r="A19" s="46" t="s">
        <v>876</v>
      </c>
      <c r="B19" s="104" t="s">
        <v>877</v>
      </c>
      <c r="C19" s="105">
        <v>3.6296499999999998</v>
      </c>
      <c r="D19" s="105">
        <v>3.6296499999999998</v>
      </c>
      <c r="E19" s="91" t="s">
        <v>32</v>
      </c>
      <c r="F19" s="91" t="s">
        <v>53</v>
      </c>
      <c r="G19" s="91" t="s">
        <v>276</v>
      </c>
      <c r="H19" s="91" t="s">
        <v>55</v>
      </c>
      <c r="I19" s="91"/>
      <c r="J19" s="91"/>
      <c r="K19" s="92" t="s">
        <v>868</v>
      </c>
      <c r="L19" s="110">
        <v>1822</v>
      </c>
      <c r="M19" s="118">
        <v>4</v>
      </c>
      <c r="N19" s="116">
        <v>1</v>
      </c>
      <c r="O19" s="117">
        <v>2023</v>
      </c>
      <c r="P19" s="117">
        <v>201</v>
      </c>
      <c r="Q19" s="117" t="s">
        <v>356</v>
      </c>
      <c r="R19" s="117" t="s">
        <v>878</v>
      </c>
      <c r="S19" s="114">
        <v>200</v>
      </c>
      <c r="T19" s="112">
        <v>40</v>
      </c>
      <c r="U19" s="112">
        <v>10</v>
      </c>
      <c r="V19" s="112">
        <v>250</v>
      </c>
      <c r="W19" s="112"/>
      <c r="X19" s="112"/>
      <c r="Y19" s="112"/>
      <c r="Z19" s="117"/>
      <c r="AA19" s="102">
        <v>492</v>
      </c>
      <c r="AB19" s="374" t="s">
        <v>879</v>
      </c>
    </row>
    <row r="20" spans="1:28" s="103" customFormat="1" ht="12.4" customHeight="1" x14ac:dyDescent="0.2">
      <c r="A20" s="46" t="s">
        <v>876</v>
      </c>
      <c r="B20" s="104" t="s">
        <v>880</v>
      </c>
      <c r="C20" s="105">
        <v>11.485900000000001</v>
      </c>
      <c r="D20" s="105">
        <v>11</v>
      </c>
      <c r="E20" s="91" t="s">
        <v>32</v>
      </c>
      <c r="F20" s="91" t="s">
        <v>53</v>
      </c>
      <c r="G20" s="91" t="s">
        <v>276</v>
      </c>
      <c r="H20" s="91"/>
      <c r="I20" s="91"/>
      <c r="J20" s="91"/>
      <c r="K20" s="92" t="s">
        <v>868</v>
      </c>
      <c r="L20" s="119">
        <v>1987</v>
      </c>
      <c r="M20" s="111">
        <v>4</v>
      </c>
      <c r="N20" s="116">
        <v>1</v>
      </c>
      <c r="O20" s="117"/>
      <c r="P20" s="117"/>
      <c r="Q20" s="117" t="s">
        <v>356</v>
      </c>
      <c r="R20" s="117"/>
      <c r="S20" s="114">
        <v>35</v>
      </c>
      <c r="T20" s="120">
        <v>30</v>
      </c>
      <c r="U20" s="112">
        <v>5</v>
      </c>
      <c r="V20" s="112">
        <v>110</v>
      </c>
      <c r="W20" s="112"/>
      <c r="X20" s="112"/>
      <c r="Y20" s="112"/>
      <c r="Z20" s="117"/>
      <c r="AA20" s="102"/>
      <c r="AB20" s="374"/>
    </row>
    <row r="21" spans="1:28" s="103" customFormat="1" ht="12.4" customHeight="1" x14ac:dyDescent="0.2">
      <c r="A21" s="46"/>
      <c r="B21" s="104"/>
      <c r="C21" s="105"/>
      <c r="D21" s="105"/>
      <c r="E21" s="91"/>
      <c r="F21" s="91"/>
      <c r="G21" s="91"/>
      <c r="H21" s="91"/>
      <c r="I21" s="91"/>
      <c r="J21" s="91"/>
      <c r="K21" s="92"/>
      <c r="L21" s="119"/>
      <c r="M21" s="111"/>
      <c r="N21" s="116"/>
      <c r="O21" s="117"/>
      <c r="P21" s="117"/>
      <c r="Q21" s="117"/>
      <c r="R21" s="117"/>
      <c r="S21" s="114"/>
      <c r="T21" s="120"/>
      <c r="U21" s="112"/>
      <c r="V21" s="112"/>
      <c r="W21" s="112"/>
      <c r="X21" s="112"/>
      <c r="Y21" s="112"/>
      <c r="Z21" s="117"/>
      <c r="AA21" s="102"/>
      <c r="AB21" s="374"/>
    </row>
    <row r="22" spans="1:28" s="103" customFormat="1" ht="12.4" customHeight="1" x14ac:dyDescent="0.2">
      <c r="A22" s="46" t="s">
        <v>881</v>
      </c>
      <c r="B22" s="104" t="s">
        <v>39</v>
      </c>
      <c r="C22" s="105">
        <v>6.67035</v>
      </c>
      <c r="D22" s="105">
        <v>6.67035</v>
      </c>
      <c r="E22" s="91" t="s">
        <v>32</v>
      </c>
      <c r="F22" s="91"/>
      <c r="G22" s="91" t="s">
        <v>53</v>
      </c>
      <c r="H22" s="91" t="s">
        <v>69</v>
      </c>
      <c r="I22" s="91" t="s">
        <v>357</v>
      </c>
      <c r="J22" s="91"/>
      <c r="K22" s="92" t="s">
        <v>882</v>
      </c>
      <c r="L22" s="119">
        <v>1822</v>
      </c>
      <c r="M22" s="111">
        <v>4</v>
      </c>
      <c r="N22" s="116">
        <v>1</v>
      </c>
      <c r="O22" s="117"/>
      <c r="P22" s="117"/>
      <c r="Q22" s="117" t="s">
        <v>356</v>
      </c>
      <c r="R22" s="117"/>
      <c r="S22" s="114">
        <v>200</v>
      </c>
      <c r="T22" s="120">
        <v>40</v>
      </c>
      <c r="U22" s="112">
        <v>14</v>
      </c>
      <c r="V22" s="112">
        <v>250</v>
      </c>
      <c r="W22" s="112"/>
      <c r="X22" s="112"/>
      <c r="Y22" s="112"/>
      <c r="Z22" s="117"/>
      <c r="AA22" s="102"/>
      <c r="AB22" s="374"/>
    </row>
    <row r="23" spans="1:28" s="103" customFormat="1" ht="12" customHeight="1" x14ac:dyDescent="0.2">
      <c r="A23" s="46" t="s">
        <v>881</v>
      </c>
      <c r="B23" s="104" t="s">
        <v>871</v>
      </c>
      <c r="C23" s="105">
        <v>8.98</v>
      </c>
      <c r="D23" s="105">
        <v>8.98</v>
      </c>
      <c r="E23" s="91" t="s">
        <v>32</v>
      </c>
      <c r="F23" s="91" t="s">
        <v>53</v>
      </c>
      <c r="G23" s="91" t="s">
        <v>357</v>
      </c>
      <c r="H23" s="91" t="s">
        <v>276</v>
      </c>
      <c r="I23" s="91"/>
      <c r="J23" s="91"/>
      <c r="K23" s="92" t="s">
        <v>882</v>
      </c>
      <c r="L23" s="119">
        <v>1822</v>
      </c>
      <c r="M23" s="118">
        <v>4</v>
      </c>
      <c r="N23" s="116">
        <v>1</v>
      </c>
      <c r="O23" s="117">
        <v>2023</v>
      </c>
      <c r="P23" s="117">
        <v>201</v>
      </c>
      <c r="Q23" s="117" t="s">
        <v>356</v>
      </c>
      <c r="R23" s="117" t="s">
        <v>883</v>
      </c>
      <c r="S23" s="114">
        <v>200</v>
      </c>
      <c r="T23" s="120">
        <v>60</v>
      </c>
      <c r="U23" s="112">
        <v>20</v>
      </c>
      <c r="V23" s="112">
        <v>350</v>
      </c>
      <c r="W23" s="112"/>
      <c r="X23" s="112"/>
      <c r="Y23" s="112"/>
      <c r="Z23" s="117"/>
      <c r="AA23" s="102">
        <v>314.3</v>
      </c>
      <c r="AB23" s="374" t="s">
        <v>884</v>
      </c>
    </row>
    <row r="24" spans="1:28" s="103" customFormat="1" ht="12.4" customHeight="1" x14ac:dyDescent="0.2">
      <c r="A24" s="46" t="s">
        <v>885</v>
      </c>
      <c r="B24" s="104" t="s">
        <v>39</v>
      </c>
      <c r="C24" s="105">
        <v>8.3867999999999991</v>
      </c>
      <c r="D24" s="105">
        <v>8.3867999999999991</v>
      </c>
      <c r="E24" s="91" t="s">
        <v>32</v>
      </c>
      <c r="F24" s="91" t="s">
        <v>357</v>
      </c>
      <c r="G24" s="91" t="s">
        <v>53</v>
      </c>
      <c r="H24" s="91"/>
      <c r="I24" s="91"/>
      <c r="J24" s="91"/>
      <c r="K24" s="92" t="s">
        <v>882</v>
      </c>
      <c r="L24" s="119">
        <v>1872</v>
      </c>
      <c r="M24" s="111">
        <v>4</v>
      </c>
      <c r="N24" s="116">
        <v>1</v>
      </c>
      <c r="O24" s="117"/>
      <c r="P24" s="117"/>
      <c r="Q24" s="117" t="s">
        <v>356</v>
      </c>
      <c r="R24" s="117"/>
      <c r="S24" s="114">
        <v>150</v>
      </c>
      <c r="T24" s="120">
        <v>35</v>
      </c>
      <c r="U24" s="112">
        <v>12</v>
      </c>
      <c r="V24" s="112">
        <v>200</v>
      </c>
      <c r="W24" s="112"/>
      <c r="X24" s="112"/>
      <c r="Y24" s="112"/>
      <c r="Z24" s="117"/>
      <c r="AA24" s="102"/>
      <c r="AB24" s="374"/>
    </row>
    <row r="25" spans="1:28" s="103" customFormat="1" ht="12.4" customHeight="1" x14ac:dyDescent="0.2">
      <c r="A25" s="46" t="s">
        <v>885</v>
      </c>
      <c r="B25" s="104" t="s">
        <v>871</v>
      </c>
      <c r="C25" s="105">
        <v>17.7072</v>
      </c>
      <c r="D25" s="105">
        <v>17.7072</v>
      </c>
      <c r="E25" s="91" t="s">
        <v>32</v>
      </c>
      <c r="F25" s="91" t="s">
        <v>357</v>
      </c>
      <c r="G25" s="91" t="s">
        <v>166</v>
      </c>
      <c r="H25" s="91" t="s">
        <v>276</v>
      </c>
      <c r="I25" s="91" t="s">
        <v>164</v>
      </c>
      <c r="J25" s="91"/>
      <c r="K25" s="92" t="s">
        <v>882</v>
      </c>
      <c r="L25" s="119">
        <v>1822</v>
      </c>
      <c r="M25" s="111">
        <v>4</v>
      </c>
      <c r="N25" s="116">
        <v>1</v>
      </c>
      <c r="O25" s="117">
        <v>2023</v>
      </c>
      <c r="P25" s="117">
        <v>201</v>
      </c>
      <c r="Q25" s="117" t="s">
        <v>356</v>
      </c>
      <c r="R25" s="117" t="s">
        <v>883</v>
      </c>
      <c r="S25" s="114">
        <v>200</v>
      </c>
      <c r="T25" s="120">
        <v>60</v>
      </c>
      <c r="U25" s="112">
        <v>22</v>
      </c>
      <c r="V25" s="112">
        <v>400</v>
      </c>
      <c r="W25" s="112"/>
      <c r="X25" s="112"/>
      <c r="Y25" s="112"/>
      <c r="Z25" s="117"/>
      <c r="AA25" s="102">
        <v>708.28800000000001</v>
      </c>
      <c r="AB25" s="374" t="s">
        <v>884</v>
      </c>
    </row>
    <row r="26" spans="1:28" s="103" customFormat="1" ht="12.4" customHeight="1" x14ac:dyDescent="0.2">
      <c r="A26" s="46"/>
      <c r="B26" s="104"/>
      <c r="C26" s="105"/>
      <c r="D26" s="105"/>
      <c r="E26" s="91"/>
      <c r="F26" s="91"/>
      <c r="G26" s="91"/>
      <c r="H26" s="91"/>
      <c r="I26" s="91"/>
      <c r="J26" s="91"/>
      <c r="K26" s="92"/>
      <c r="L26" s="119"/>
      <c r="M26" s="111"/>
      <c r="N26" s="116"/>
      <c r="O26" s="117"/>
      <c r="P26" s="117"/>
      <c r="Q26" s="117"/>
      <c r="R26" s="117"/>
      <c r="S26" s="114"/>
      <c r="T26" s="120"/>
      <c r="U26" s="112"/>
      <c r="V26" s="112"/>
      <c r="W26" s="112"/>
      <c r="X26" s="112"/>
      <c r="Y26" s="112"/>
      <c r="Z26" s="117"/>
      <c r="AA26" s="102"/>
      <c r="AB26" s="374"/>
    </row>
    <row r="27" spans="1:28" s="103" customFormat="1" ht="12.4" customHeight="1" x14ac:dyDescent="0.2">
      <c r="A27" s="46" t="s">
        <v>886</v>
      </c>
      <c r="B27" s="104"/>
      <c r="C27" s="105">
        <v>7.3255699999999999</v>
      </c>
      <c r="D27" s="105">
        <v>7.3255699999999999</v>
      </c>
      <c r="E27" s="91" t="s">
        <v>32</v>
      </c>
      <c r="F27" s="91" t="s">
        <v>352</v>
      </c>
      <c r="G27" s="91" t="s">
        <v>164</v>
      </c>
      <c r="H27" s="91" t="s">
        <v>69</v>
      </c>
      <c r="I27" s="91" t="s">
        <v>166</v>
      </c>
      <c r="J27" s="91"/>
      <c r="K27" s="92" t="s">
        <v>887</v>
      </c>
      <c r="L27" s="119">
        <v>1942</v>
      </c>
      <c r="M27" s="111">
        <v>4</v>
      </c>
      <c r="N27" s="116">
        <v>1</v>
      </c>
      <c r="O27" s="117"/>
      <c r="P27" s="117"/>
      <c r="Q27" s="117" t="s">
        <v>356</v>
      </c>
      <c r="R27" s="117"/>
      <c r="S27" s="114">
        <v>80</v>
      </c>
      <c r="T27" s="120">
        <v>50</v>
      </c>
      <c r="U27" s="112">
        <v>8</v>
      </c>
      <c r="V27" s="112">
        <v>180</v>
      </c>
      <c r="W27" s="112"/>
      <c r="X27" s="112"/>
      <c r="Y27" s="112"/>
      <c r="Z27" s="117"/>
      <c r="AA27" s="102"/>
      <c r="AB27" s="374"/>
    </row>
    <row r="28" spans="1:28" s="103" customFormat="1" ht="12.4" customHeight="1" x14ac:dyDescent="0.2">
      <c r="A28" s="46" t="s">
        <v>888</v>
      </c>
      <c r="B28" s="104" t="s">
        <v>39</v>
      </c>
      <c r="C28" s="105">
        <v>2.4087800000000001</v>
      </c>
      <c r="D28" s="105">
        <v>2.2999999999999998</v>
      </c>
      <c r="E28" s="91" t="s">
        <v>361</v>
      </c>
      <c r="F28" s="91"/>
      <c r="G28" s="91"/>
      <c r="H28" s="91"/>
      <c r="I28" s="91"/>
      <c r="J28" s="91"/>
      <c r="K28" s="92" t="s">
        <v>887</v>
      </c>
      <c r="L28" s="119">
        <v>2002</v>
      </c>
      <c r="M28" s="111">
        <v>2</v>
      </c>
      <c r="N28" s="116">
        <v>1</v>
      </c>
      <c r="O28" s="117"/>
      <c r="P28" s="117"/>
      <c r="Q28" s="117" t="s">
        <v>356</v>
      </c>
      <c r="R28" s="117"/>
      <c r="S28" s="114">
        <v>20</v>
      </c>
      <c r="T28" s="120">
        <v>5</v>
      </c>
      <c r="U28" s="112">
        <v>2</v>
      </c>
      <c r="V28" s="112">
        <v>10</v>
      </c>
      <c r="W28" s="112"/>
      <c r="X28" s="112"/>
      <c r="Y28" s="112"/>
      <c r="Z28" s="117"/>
      <c r="AA28" s="102"/>
      <c r="AB28" s="374"/>
    </row>
    <row r="29" spans="1:28" ht="12.4" customHeight="1" x14ac:dyDescent="0.2">
      <c r="A29" s="46" t="s">
        <v>888</v>
      </c>
      <c r="B29" s="45" t="s">
        <v>871</v>
      </c>
      <c r="C29" s="126">
        <v>10.5037</v>
      </c>
      <c r="D29" s="126">
        <v>10.5037</v>
      </c>
      <c r="E29" s="91" t="s">
        <v>32</v>
      </c>
      <c r="F29" s="91" t="s">
        <v>53</v>
      </c>
      <c r="G29" s="91" t="s">
        <v>352</v>
      </c>
      <c r="H29" s="91" t="s">
        <v>166</v>
      </c>
      <c r="I29" s="91" t="s">
        <v>276</v>
      </c>
      <c r="J29" s="91"/>
      <c r="K29" s="92" t="s">
        <v>889</v>
      </c>
      <c r="L29" s="121">
        <v>1872</v>
      </c>
      <c r="M29" s="118">
        <v>4</v>
      </c>
      <c r="N29" s="122">
        <v>1</v>
      </c>
      <c r="O29" s="102"/>
      <c r="P29" s="102"/>
      <c r="Q29" s="102" t="s">
        <v>356</v>
      </c>
      <c r="R29" s="102"/>
      <c r="S29" s="123">
        <v>150</v>
      </c>
      <c r="T29" s="124">
        <v>60</v>
      </c>
      <c r="U29" s="42">
        <v>15</v>
      </c>
      <c r="V29" s="42">
        <v>280</v>
      </c>
      <c r="W29" s="42"/>
      <c r="X29" s="42"/>
      <c r="Y29" s="42"/>
      <c r="Z29" s="102"/>
      <c r="AA29" s="102"/>
      <c r="AB29" s="374"/>
    </row>
    <row r="30" spans="1:28" ht="12.4" customHeight="1" x14ac:dyDescent="0.2">
      <c r="A30" s="46" t="s">
        <v>888</v>
      </c>
      <c r="B30" s="45" t="s">
        <v>874</v>
      </c>
      <c r="C30" s="126">
        <v>1.0043200000000001</v>
      </c>
      <c r="D30" s="126">
        <v>1.0043200000000001</v>
      </c>
      <c r="E30" s="91" t="s">
        <v>32</v>
      </c>
      <c r="F30" s="91" t="s">
        <v>164</v>
      </c>
      <c r="G30" s="91"/>
      <c r="H30" s="91"/>
      <c r="I30" s="91"/>
      <c r="J30" s="91"/>
      <c r="K30" s="92" t="s">
        <v>887</v>
      </c>
      <c r="L30" s="121">
        <v>1982</v>
      </c>
      <c r="M30" s="118">
        <v>4</v>
      </c>
      <c r="N30" s="122">
        <v>1</v>
      </c>
      <c r="O30" s="102"/>
      <c r="P30" s="102"/>
      <c r="Q30" s="102" t="s">
        <v>356</v>
      </c>
      <c r="R30" s="102"/>
      <c r="S30" s="123">
        <v>40</v>
      </c>
      <c r="T30" s="124">
        <v>35</v>
      </c>
      <c r="U30" s="42">
        <v>12</v>
      </c>
      <c r="V30" s="42">
        <v>250</v>
      </c>
      <c r="W30" s="42"/>
      <c r="X30" s="42"/>
      <c r="Y30" s="42"/>
      <c r="Z30" s="102"/>
      <c r="AA30" s="102"/>
      <c r="AB30" s="374"/>
    </row>
    <row r="31" spans="1:28" ht="12.4" customHeight="1" x14ac:dyDescent="0.2">
      <c r="A31" s="46" t="s">
        <v>888</v>
      </c>
      <c r="B31" s="45" t="s">
        <v>875</v>
      </c>
      <c r="C31" s="126">
        <v>1.25668</v>
      </c>
      <c r="D31" s="126">
        <v>1.25668</v>
      </c>
      <c r="E31" s="91" t="s">
        <v>32</v>
      </c>
      <c r="F31" s="91" t="s">
        <v>53</v>
      </c>
      <c r="G31" s="91" t="s">
        <v>55</v>
      </c>
      <c r="H31" s="91"/>
      <c r="I31" s="91"/>
      <c r="J31" s="91"/>
      <c r="K31" s="92" t="s">
        <v>889</v>
      </c>
      <c r="L31" s="121">
        <v>1972</v>
      </c>
      <c r="M31" s="118">
        <v>4</v>
      </c>
      <c r="N31" s="122">
        <v>1</v>
      </c>
      <c r="O31" s="102"/>
      <c r="P31" s="102"/>
      <c r="Q31" s="102" t="s">
        <v>356</v>
      </c>
      <c r="R31" s="102"/>
      <c r="S31" s="123">
        <v>50</v>
      </c>
      <c r="T31" s="124">
        <v>30</v>
      </c>
      <c r="U31" s="42">
        <v>10</v>
      </c>
      <c r="V31" s="42">
        <v>250</v>
      </c>
      <c r="W31" s="42"/>
      <c r="X31" s="42"/>
      <c r="Y31" s="42"/>
      <c r="Z31" s="102"/>
      <c r="AA31" s="102"/>
      <c r="AB31" s="374"/>
    </row>
    <row r="32" spans="1:28" ht="12.4" customHeight="1" x14ac:dyDescent="0.2">
      <c r="A32" s="46" t="s">
        <v>888</v>
      </c>
      <c r="B32" s="45" t="s">
        <v>877</v>
      </c>
      <c r="C32" s="126">
        <v>3.3637700000000001</v>
      </c>
      <c r="D32" s="126">
        <v>3.3637700000000001</v>
      </c>
      <c r="E32" s="91" t="s">
        <v>164</v>
      </c>
      <c r="F32" s="91" t="s">
        <v>53</v>
      </c>
      <c r="G32" s="91" t="s">
        <v>276</v>
      </c>
      <c r="H32" s="91"/>
      <c r="I32" s="91"/>
      <c r="J32" s="91"/>
      <c r="K32" s="92" t="s">
        <v>890</v>
      </c>
      <c r="L32" s="121">
        <v>2002</v>
      </c>
      <c r="M32" s="118">
        <v>4</v>
      </c>
      <c r="N32" s="122">
        <v>1</v>
      </c>
      <c r="O32" s="102"/>
      <c r="P32" s="102"/>
      <c r="Q32" s="102" t="s">
        <v>356</v>
      </c>
      <c r="R32" s="102"/>
      <c r="S32" s="123">
        <v>20</v>
      </c>
      <c r="T32" s="124">
        <v>15</v>
      </c>
      <c r="U32" s="42">
        <v>5</v>
      </c>
      <c r="V32" s="42">
        <v>1</v>
      </c>
      <c r="W32" s="42"/>
      <c r="X32" s="42"/>
      <c r="Y32" s="42"/>
      <c r="Z32" s="102"/>
      <c r="AA32" s="102"/>
      <c r="AB32" s="374"/>
    </row>
    <row r="33" spans="1:28" ht="12.4" customHeight="1" x14ac:dyDescent="0.2">
      <c r="A33" s="46" t="s">
        <v>888</v>
      </c>
      <c r="B33" s="45" t="s">
        <v>880</v>
      </c>
      <c r="C33" s="126">
        <v>1.2094100000000001</v>
      </c>
      <c r="D33" s="126">
        <v>1.2094100000000001</v>
      </c>
      <c r="E33" s="91" t="s">
        <v>53</v>
      </c>
      <c r="F33" s="91" t="s">
        <v>352</v>
      </c>
      <c r="G33" s="91" t="s">
        <v>166</v>
      </c>
      <c r="H33" s="91"/>
      <c r="I33" s="91"/>
      <c r="J33" s="91"/>
      <c r="K33" s="92" t="s">
        <v>889</v>
      </c>
      <c r="L33" s="121">
        <v>1872</v>
      </c>
      <c r="M33" s="118">
        <v>4</v>
      </c>
      <c r="N33" s="122">
        <v>1</v>
      </c>
      <c r="O33" s="102"/>
      <c r="P33" s="102"/>
      <c r="Q33" s="102" t="s">
        <v>356</v>
      </c>
      <c r="R33" s="102"/>
      <c r="S33" s="123">
        <v>150</v>
      </c>
      <c r="T33" s="124">
        <v>60</v>
      </c>
      <c r="U33" s="42">
        <v>15</v>
      </c>
      <c r="V33" s="42">
        <v>350</v>
      </c>
      <c r="W33" s="42"/>
      <c r="X33" s="42"/>
      <c r="Y33" s="42"/>
      <c r="Z33" s="102"/>
      <c r="AA33" s="102"/>
      <c r="AB33" s="374"/>
    </row>
    <row r="34" spans="1:28" ht="12.4" customHeight="1" x14ac:dyDescent="0.2">
      <c r="A34" s="46" t="s">
        <v>888</v>
      </c>
      <c r="B34" s="45" t="s">
        <v>891</v>
      </c>
      <c r="C34" s="126">
        <v>6.2399199999999997</v>
      </c>
      <c r="D34" s="126">
        <v>6.2399199999999997</v>
      </c>
      <c r="E34" s="91" t="s">
        <v>32</v>
      </c>
      <c r="F34" s="91" t="s">
        <v>352</v>
      </c>
      <c r="G34" s="91" t="s">
        <v>53</v>
      </c>
      <c r="H34" s="91" t="s">
        <v>176</v>
      </c>
      <c r="I34" s="91"/>
      <c r="J34" s="91"/>
      <c r="K34" s="92" t="s">
        <v>889</v>
      </c>
      <c r="L34" s="121">
        <v>1997</v>
      </c>
      <c r="M34" s="118">
        <v>5</v>
      </c>
      <c r="N34" s="122">
        <v>2</v>
      </c>
      <c r="O34" s="102"/>
      <c r="P34" s="102"/>
      <c r="Q34" s="102" t="s">
        <v>356</v>
      </c>
      <c r="R34" s="102"/>
      <c r="S34" s="123">
        <v>25</v>
      </c>
      <c r="T34" s="124">
        <v>28</v>
      </c>
      <c r="U34" s="42">
        <v>5</v>
      </c>
      <c r="V34" s="42">
        <v>120</v>
      </c>
      <c r="W34" s="42"/>
      <c r="X34" s="42"/>
      <c r="Y34" s="42"/>
      <c r="Z34" s="102"/>
      <c r="AA34" s="102"/>
      <c r="AB34" s="374"/>
    </row>
    <row r="35" spans="1:28" ht="12.4" customHeight="1" x14ac:dyDescent="0.2">
      <c r="A35" s="46" t="s">
        <v>888</v>
      </c>
      <c r="B35" s="45" t="s">
        <v>892</v>
      </c>
      <c r="C35" s="126">
        <v>1.3030200000000001</v>
      </c>
      <c r="D35" s="126">
        <v>1</v>
      </c>
      <c r="E35" s="91" t="s">
        <v>361</v>
      </c>
      <c r="F35" s="91"/>
      <c r="G35" s="91"/>
      <c r="H35" s="91"/>
      <c r="I35" s="91"/>
      <c r="J35" s="91"/>
      <c r="K35" s="92" t="s">
        <v>887</v>
      </c>
      <c r="L35" s="121">
        <v>2002</v>
      </c>
      <c r="M35" s="118">
        <v>2</v>
      </c>
      <c r="N35" s="122">
        <v>1</v>
      </c>
      <c r="O35" s="102"/>
      <c r="P35" s="102"/>
      <c r="Q35" s="102" t="s">
        <v>356</v>
      </c>
      <c r="R35" s="102"/>
      <c r="S35" s="123">
        <v>20</v>
      </c>
      <c r="T35" s="124">
        <v>5</v>
      </c>
      <c r="U35" s="42">
        <v>2</v>
      </c>
      <c r="V35" s="42">
        <v>10</v>
      </c>
      <c r="W35" s="42"/>
      <c r="X35" s="42"/>
      <c r="Y35" s="42"/>
      <c r="Z35" s="102"/>
      <c r="AA35" s="102"/>
      <c r="AB35" s="374"/>
    </row>
    <row r="36" spans="1:28" ht="12.4" customHeight="1" x14ac:dyDescent="0.2">
      <c r="A36" s="46" t="s">
        <v>888</v>
      </c>
      <c r="B36" s="45" t="s">
        <v>893</v>
      </c>
      <c r="C36" s="126">
        <v>1.14707</v>
      </c>
      <c r="D36" s="126">
        <v>1.14707</v>
      </c>
      <c r="E36" s="91" t="s">
        <v>32</v>
      </c>
      <c r="F36" s="91" t="s">
        <v>55</v>
      </c>
      <c r="G36" s="91" t="s">
        <v>53</v>
      </c>
      <c r="H36" s="91" t="s">
        <v>276</v>
      </c>
      <c r="I36" s="91"/>
      <c r="J36" s="91"/>
      <c r="K36" s="92" t="s">
        <v>894</v>
      </c>
      <c r="L36" s="121">
        <v>1992</v>
      </c>
      <c r="M36" s="118">
        <v>4</v>
      </c>
      <c r="N36" s="122">
        <v>1</v>
      </c>
      <c r="O36" s="102"/>
      <c r="P36" s="102"/>
      <c r="Q36" s="102" t="s">
        <v>356</v>
      </c>
      <c r="R36" s="102"/>
      <c r="S36" s="123">
        <v>30</v>
      </c>
      <c r="T36" s="124">
        <v>40</v>
      </c>
      <c r="U36" s="42">
        <v>8</v>
      </c>
      <c r="V36" s="42">
        <v>80</v>
      </c>
      <c r="W36" s="42"/>
      <c r="X36" s="42"/>
      <c r="Y36" s="42"/>
      <c r="Z36" s="102"/>
      <c r="AA36" s="102"/>
      <c r="AB36" s="374"/>
    </row>
    <row r="37" spans="1:28" ht="12.4" customHeight="1" x14ac:dyDescent="0.2">
      <c r="A37" s="46" t="s">
        <v>888</v>
      </c>
      <c r="B37" s="45" t="s">
        <v>895</v>
      </c>
      <c r="C37" s="126">
        <v>23.851800000000001</v>
      </c>
      <c r="D37" s="126">
        <v>23.851800000000001</v>
      </c>
      <c r="E37" s="91" t="s">
        <v>276</v>
      </c>
      <c r="F37" s="91" t="s">
        <v>53</v>
      </c>
      <c r="G37" s="91" t="s">
        <v>352</v>
      </c>
      <c r="H37" s="91" t="s">
        <v>166</v>
      </c>
      <c r="I37" s="91" t="s">
        <v>164</v>
      </c>
      <c r="J37" s="91"/>
      <c r="K37" s="92" t="s">
        <v>896</v>
      </c>
      <c r="L37" s="121">
        <v>1772</v>
      </c>
      <c r="M37" s="118">
        <v>4</v>
      </c>
      <c r="N37" s="122">
        <v>1</v>
      </c>
      <c r="O37" s="102">
        <v>2023</v>
      </c>
      <c r="P37" s="102">
        <v>251</v>
      </c>
      <c r="Q37" s="102" t="s">
        <v>356</v>
      </c>
      <c r="R37" s="102" t="s">
        <v>897</v>
      </c>
      <c r="S37" s="123">
        <v>250</v>
      </c>
      <c r="T37" s="124">
        <v>70</v>
      </c>
      <c r="U37" s="42">
        <v>25</v>
      </c>
      <c r="V37" s="42">
        <v>200</v>
      </c>
      <c r="W37" s="42"/>
      <c r="X37" s="42"/>
      <c r="Y37" s="42"/>
      <c r="Z37" s="102"/>
      <c r="AA37" s="102">
        <v>477.03600000000006</v>
      </c>
      <c r="AB37" s="374" t="s">
        <v>884</v>
      </c>
    </row>
    <row r="38" spans="1:28" ht="12.4" customHeight="1" x14ac:dyDescent="0.2">
      <c r="A38" s="46" t="s">
        <v>888</v>
      </c>
      <c r="B38" s="45" t="s">
        <v>898</v>
      </c>
      <c r="C38" s="126">
        <v>1.4564699999999999</v>
      </c>
      <c r="D38" s="126">
        <v>1.4564699999999999</v>
      </c>
      <c r="E38" s="91" t="s">
        <v>53</v>
      </c>
      <c r="F38" s="91" t="s">
        <v>32</v>
      </c>
      <c r="G38" s="91" t="s">
        <v>176</v>
      </c>
      <c r="H38" s="91" t="s">
        <v>12</v>
      </c>
      <c r="I38" s="91" t="s">
        <v>42</v>
      </c>
      <c r="J38" s="91"/>
      <c r="K38" s="92" t="s">
        <v>899</v>
      </c>
      <c r="L38" s="121">
        <v>1942</v>
      </c>
      <c r="M38" s="118">
        <v>10</v>
      </c>
      <c r="N38" s="122">
        <v>3</v>
      </c>
      <c r="O38" s="102">
        <v>2023</v>
      </c>
      <c r="P38" s="102">
        <v>81</v>
      </c>
      <c r="Q38" s="102" t="s">
        <v>356</v>
      </c>
      <c r="R38" s="102"/>
      <c r="S38" s="123">
        <v>80</v>
      </c>
      <c r="T38" s="124">
        <v>45</v>
      </c>
      <c r="U38" s="42">
        <v>20</v>
      </c>
      <c r="V38" s="42">
        <v>300</v>
      </c>
      <c r="W38" s="42"/>
      <c r="X38" s="42"/>
      <c r="Y38" s="42"/>
      <c r="Z38" s="102"/>
      <c r="AA38" s="102"/>
      <c r="AB38" s="374"/>
    </row>
    <row r="39" spans="1:28" ht="12.4" customHeight="1" x14ac:dyDescent="0.2">
      <c r="A39" s="46" t="s">
        <v>888</v>
      </c>
      <c r="B39" s="45" t="s">
        <v>901</v>
      </c>
      <c r="C39" s="126">
        <v>1.23488</v>
      </c>
      <c r="D39" s="126">
        <v>1.23488</v>
      </c>
      <c r="E39" s="91" t="s">
        <v>53</v>
      </c>
      <c r="F39" s="91" t="s">
        <v>276</v>
      </c>
      <c r="G39" s="91" t="s">
        <v>176</v>
      </c>
      <c r="H39" s="91" t="s">
        <v>12</v>
      </c>
      <c r="I39" s="91"/>
      <c r="J39" s="91"/>
      <c r="K39" s="92" t="s">
        <v>894</v>
      </c>
      <c r="L39" s="121">
        <v>1952</v>
      </c>
      <c r="M39" s="118">
        <v>12</v>
      </c>
      <c r="N39" s="122">
        <v>3</v>
      </c>
      <c r="O39" s="102">
        <v>2023</v>
      </c>
      <c r="P39" s="102">
        <v>71</v>
      </c>
      <c r="Q39" s="102" t="s">
        <v>356</v>
      </c>
      <c r="R39" s="102" t="s">
        <v>900</v>
      </c>
      <c r="S39" s="123">
        <v>70</v>
      </c>
      <c r="T39" s="124">
        <v>40</v>
      </c>
      <c r="U39" s="42">
        <v>20</v>
      </c>
      <c r="V39" s="42">
        <v>350</v>
      </c>
      <c r="W39" s="42"/>
      <c r="X39" s="42"/>
      <c r="Y39" s="42"/>
      <c r="Z39" s="102"/>
      <c r="AA39" s="102">
        <v>388.98719999999997</v>
      </c>
      <c r="AB39" s="374" t="s">
        <v>902</v>
      </c>
    </row>
    <row r="40" spans="1:28" ht="12.4" customHeight="1" x14ac:dyDescent="0.2">
      <c r="A40" s="46" t="s">
        <v>888</v>
      </c>
      <c r="B40" s="45" t="s">
        <v>903</v>
      </c>
      <c r="C40" s="126">
        <v>0.82060999999999995</v>
      </c>
      <c r="D40" s="126">
        <v>0.82060999999999995</v>
      </c>
      <c r="E40" s="91" t="s">
        <v>53</v>
      </c>
      <c r="F40" s="91" t="s">
        <v>12</v>
      </c>
      <c r="G40" s="91"/>
      <c r="H40" s="91"/>
      <c r="I40" s="91"/>
      <c r="J40" s="91"/>
      <c r="K40" s="92" t="s">
        <v>894</v>
      </c>
      <c r="L40" s="121">
        <v>2002</v>
      </c>
      <c r="M40" s="118">
        <v>4</v>
      </c>
      <c r="N40" s="122">
        <v>3</v>
      </c>
      <c r="O40" s="102"/>
      <c r="P40" s="102"/>
      <c r="Q40" s="102" t="s">
        <v>356</v>
      </c>
      <c r="R40" s="102"/>
      <c r="S40" s="123">
        <v>20</v>
      </c>
      <c r="T40" s="124">
        <v>15</v>
      </c>
      <c r="U40" s="42">
        <v>10</v>
      </c>
      <c r="V40" s="42">
        <v>1</v>
      </c>
      <c r="W40" s="42"/>
      <c r="X40" s="42"/>
      <c r="Y40" s="42"/>
      <c r="Z40" s="102"/>
      <c r="AA40" s="102"/>
      <c r="AB40" s="374"/>
    </row>
    <row r="41" spans="1:28" ht="12.4" customHeight="1" x14ac:dyDescent="0.2">
      <c r="A41" s="46" t="s">
        <v>888</v>
      </c>
      <c r="B41" s="45" t="s">
        <v>904</v>
      </c>
      <c r="C41" s="126">
        <v>1.47495</v>
      </c>
      <c r="D41" s="126">
        <v>1.47495</v>
      </c>
      <c r="E41" s="91" t="s">
        <v>32</v>
      </c>
      <c r="F41" s="91" t="s">
        <v>55</v>
      </c>
      <c r="G41" s="91" t="s">
        <v>164</v>
      </c>
      <c r="H41" s="91" t="s">
        <v>166</v>
      </c>
      <c r="I41" s="91" t="s">
        <v>176</v>
      </c>
      <c r="J41" s="91"/>
      <c r="K41" s="92" t="s">
        <v>894</v>
      </c>
      <c r="L41" s="121">
        <v>1952</v>
      </c>
      <c r="M41" s="118">
        <v>12</v>
      </c>
      <c r="N41" s="122">
        <v>2</v>
      </c>
      <c r="O41" s="102"/>
      <c r="P41" s="102"/>
      <c r="Q41" s="102" t="s">
        <v>356</v>
      </c>
      <c r="R41" s="102"/>
      <c r="S41" s="123">
        <v>70</v>
      </c>
      <c r="T41" s="124">
        <v>40</v>
      </c>
      <c r="U41" s="42">
        <v>20</v>
      </c>
      <c r="V41" s="42">
        <v>350</v>
      </c>
      <c r="W41" s="42"/>
      <c r="X41" s="42"/>
      <c r="Y41" s="42"/>
      <c r="Z41" s="102"/>
      <c r="AA41" s="102"/>
      <c r="AB41" s="374"/>
    </row>
    <row r="42" spans="1:28" ht="12.4" customHeight="1" x14ac:dyDescent="0.2">
      <c r="A42" s="46" t="s">
        <v>888</v>
      </c>
      <c r="B42" s="45" t="s">
        <v>907</v>
      </c>
      <c r="C42" s="126">
        <v>1.54121</v>
      </c>
      <c r="D42" s="126">
        <v>1E-3</v>
      </c>
      <c r="E42" s="91"/>
      <c r="F42" s="91"/>
      <c r="G42" s="91"/>
      <c r="H42" s="91"/>
      <c r="I42" s="91"/>
      <c r="J42" s="91"/>
      <c r="K42" s="92" t="s">
        <v>894</v>
      </c>
      <c r="L42" s="121">
        <v>2022</v>
      </c>
      <c r="M42" s="118"/>
      <c r="N42" s="122"/>
      <c r="O42" s="102"/>
      <c r="P42" s="102"/>
      <c r="Q42" s="102" t="s">
        <v>356</v>
      </c>
      <c r="R42" s="102"/>
      <c r="S42" s="123"/>
      <c r="T42" s="124"/>
      <c r="U42" s="42"/>
      <c r="V42" s="42"/>
      <c r="W42" s="42"/>
      <c r="X42" s="42"/>
      <c r="Y42" s="42"/>
      <c r="Z42" s="102"/>
      <c r="AA42" s="102"/>
      <c r="AB42" s="374"/>
    </row>
    <row r="43" spans="1:28" ht="12.4" customHeight="1" x14ac:dyDescent="0.2">
      <c r="A43" s="46" t="s">
        <v>888</v>
      </c>
      <c r="B43" s="45" t="s">
        <v>908</v>
      </c>
      <c r="C43" s="126">
        <v>0.57321999999999995</v>
      </c>
      <c r="D43" s="126">
        <v>0.57321999999999995</v>
      </c>
      <c r="E43" s="91" t="s">
        <v>176</v>
      </c>
      <c r="F43" s="91" t="s">
        <v>66</v>
      </c>
      <c r="G43" s="91" t="s">
        <v>56</v>
      </c>
      <c r="H43" s="91"/>
      <c r="I43" s="91"/>
      <c r="J43" s="91"/>
      <c r="K43" s="92" t="s">
        <v>894</v>
      </c>
      <c r="L43" s="121">
        <v>1942</v>
      </c>
      <c r="M43" s="118">
        <v>14</v>
      </c>
      <c r="N43" s="122">
        <v>3</v>
      </c>
      <c r="O43" s="102">
        <v>2023</v>
      </c>
      <c r="P43" s="102">
        <v>81</v>
      </c>
      <c r="Q43" s="102" t="s">
        <v>356</v>
      </c>
      <c r="R43" s="102" t="s">
        <v>900</v>
      </c>
      <c r="S43" s="123">
        <v>80</v>
      </c>
      <c r="T43" s="124">
        <v>30</v>
      </c>
      <c r="U43" s="42">
        <v>22</v>
      </c>
      <c r="V43" s="42">
        <v>350</v>
      </c>
      <c r="W43" s="42"/>
      <c r="X43" s="42"/>
      <c r="Y43" s="42"/>
      <c r="Z43" s="102"/>
      <c r="AA43" s="102">
        <v>200.62699999999998</v>
      </c>
      <c r="AB43" s="374" t="s">
        <v>47</v>
      </c>
    </row>
    <row r="44" spans="1:28" ht="12.4" customHeight="1" x14ac:dyDescent="0.2">
      <c r="A44" s="46" t="s">
        <v>888</v>
      </c>
      <c r="B44" s="45" t="s">
        <v>909</v>
      </c>
      <c r="C44" s="126">
        <v>26.2776</v>
      </c>
      <c r="D44" s="126">
        <v>25.8</v>
      </c>
      <c r="E44" s="91" t="s">
        <v>53</v>
      </c>
      <c r="F44" s="91" t="s">
        <v>58</v>
      </c>
      <c r="G44" s="91" t="s">
        <v>166</v>
      </c>
      <c r="H44" s="91" t="s">
        <v>276</v>
      </c>
      <c r="I44" s="91" t="s">
        <v>164</v>
      </c>
      <c r="J44" s="91" t="s">
        <v>32</v>
      </c>
      <c r="K44" s="92" t="s">
        <v>910</v>
      </c>
      <c r="L44" s="121">
        <v>1822</v>
      </c>
      <c r="M44" s="118">
        <v>4</v>
      </c>
      <c r="N44" s="122">
        <v>1</v>
      </c>
      <c r="O44" s="102">
        <v>2023</v>
      </c>
      <c r="P44" s="102">
        <v>201</v>
      </c>
      <c r="Q44" s="102" t="s">
        <v>356</v>
      </c>
      <c r="R44" s="102" t="s">
        <v>897</v>
      </c>
      <c r="S44" s="123">
        <v>200</v>
      </c>
      <c r="T44" s="124">
        <v>60</v>
      </c>
      <c r="U44" s="42">
        <v>25</v>
      </c>
      <c r="V44" s="42">
        <v>450</v>
      </c>
      <c r="W44" s="42"/>
      <c r="X44" s="42"/>
      <c r="Y44" s="42"/>
      <c r="Z44" s="102"/>
      <c r="AA44" s="102">
        <v>1161</v>
      </c>
      <c r="AB44" s="374" t="s">
        <v>884</v>
      </c>
    </row>
    <row r="45" spans="1:28" ht="12.4" customHeight="1" x14ac:dyDescent="0.2">
      <c r="A45" s="46" t="s">
        <v>888</v>
      </c>
      <c r="B45" s="45" t="s">
        <v>911</v>
      </c>
      <c r="C45" s="126">
        <v>0.90556199999999998</v>
      </c>
      <c r="D45" s="126">
        <v>0.90556199999999998</v>
      </c>
      <c r="E45" s="91"/>
      <c r="F45" s="91"/>
      <c r="G45" s="91"/>
      <c r="H45" s="91"/>
      <c r="I45" s="91"/>
      <c r="J45" s="91"/>
      <c r="K45" s="92" t="s">
        <v>912</v>
      </c>
      <c r="L45" s="121">
        <v>2022</v>
      </c>
      <c r="M45" s="118"/>
      <c r="N45" s="122">
        <v>1</v>
      </c>
      <c r="O45" s="102"/>
      <c r="P45" s="102"/>
      <c r="Q45" s="102" t="s">
        <v>356</v>
      </c>
      <c r="R45" s="102"/>
      <c r="S45" s="123"/>
      <c r="T45" s="124"/>
      <c r="U45" s="42"/>
      <c r="V45" s="42"/>
      <c r="W45" s="42"/>
      <c r="X45" s="42"/>
      <c r="Y45" s="42"/>
      <c r="Z45" s="102"/>
      <c r="AA45" s="102"/>
      <c r="AB45" s="374"/>
    </row>
    <row r="46" spans="1:28" ht="12.4" customHeight="1" x14ac:dyDescent="0.2">
      <c r="A46" s="46" t="s">
        <v>888</v>
      </c>
      <c r="B46" s="45" t="s">
        <v>913</v>
      </c>
      <c r="C46" s="126">
        <v>2.4665400000000002</v>
      </c>
      <c r="D46" s="126">
        <v>2.4665400000000002</v>
      </c>
      <c r="E46" s="91" t="s">
        <v>53</v>
      </c>
      <c r="F46" s="91" t="s">
        <v>32</v>
      </c>
      <c r="G46" s="91" t="s">
        <v>166</v>
      </c>
      <c r="H46" s="91" t="s">
        <v>352</v>
      </c>
      <c r="I46" s="91"/>
      <c r="J46" s="91"/>
      <c r="K46" s="92" t="s">
        <v>912</v>
      </c>
      <c r="L46" s="121">
        <v>1822</v>
      </c>
      <c r="M46" s="118">
        <v>4</v>
      </c>
      <c r="N46" s="122">
        <v>1</v>
      </c>
      <c r="O46" s="102">
        <v>2023</v>
      </c>
      <c r="P46" s="102">
        <v>201</v>
      </c>
      <c r="Q46" s="102" t="s">
        <v>356</v>
      </c>
      <c r="R46" s="102" t="s">
        <v>914</v>
      </c>
      <c r="S46" s="123">
        <v>200</v>
      </c>
      <c r="T46" s="124">
        <v>60</v>
      </c>
      <c r="U46" s="42">
        <v>25</v>
      </c>
      <c r="V46" s="42">
        <v>400</v>
      </c>
      <c r="W46" s="42"/>
      <c r="X46" s="42"/>
      <c r="Y46" s="42"/>
      <c r="Z46" s="102"/>
      <c r="AA46" s="102">
        <v>295.98480000000001</v>
      </c>
      <c r="AB46" s="374" t="s">
        <v>879</v>
      </c>
    </row>
    <row r="47" spans="1:28" ht="12.4" customHeight="1" x14ac:dyDescent="0.2">
      <c r="A47" s="46" t="s">
        <v>888</v>
      </c>
      <c r="B47" s="45" t="s">
        <v>915</v>
      </c>
      <c r="C47" s="126">
        <v>0.80384599999999995</v>
      </c>
      <c r="D47" s="126">
        <v>0.80384599999999995</v>
      </c>
      <c r="E47" s="91" t="s">
        <v>176</v>
      </c>
      <c r="F47" s="91" t="s">
        <v>53</v>
      </c>
      <c r="G47" s="91" t="s">
        <v>166</v>
      </c>
      <c r="H47" s="91" t="s">
        <v>55</v>
      </c>
      <c r="I47" s="91"/>
      <c r="J47" s="91"/>
      <c r="K47" s="92" t="s">
        <v>887</v>
      </c>
      <c r="L47" s="121">
        <v>1942</v>
      </c>
      <c r="M47" s="118">
        <v>12</v>
      </c>
      <c r="N47" s="122">
        <v>3</v>
      </c>
      <c r="O47" s="102">
        <v>2023</v>
      </c>
      <c r="P47" s="102">
        <v>81</v>
      </c>
      <c r="Q47" s="102" t="s">
        <v>356</v>
      </c>
      <c r="R47" s="102"/>
      <c r="S47" s="123">
        <v>80</v>
      </c>
      <c r="T47" s="124">
        <v>40</v>
      </c>
      <c r="U47" s="42">
        <v>20</v>
      </c>
      <c r="V47" s="42">
        <v>300</v>
      </c>
      <c r="W47" s="42"/>
      <c r="X47" s="42"/>
      <c r="Y47" s="42"/>
      <c r="Z47" s="102"/>
      <c r="AA47" s="102"/>
      <c r="AB47" s="374"/>
    </row>
    <row r="48" spans="1:28" ht="12.4" customHeight="1" x14ac:dyDescent="0.2">
      <c r="A48" s="46" t="s">
        <v>888</v>
      </c>
      <c r="B48" s="45" t="s">
        <v>917</v>
      </c>
      <c r="C48" s="126">
        <v>1.2835099999999999</v>
      </c>
      <c r="D48" s="126">
        <v>1.2835099999999999</v>
      </c>
      <c r="E48" s="91" t="s">
        <v>276</v>
      </c>
      <c r="F48" s="91"/>
      <c r="G48" s="91"/>
      <c r="H48" s="91"/>
      <c r="I48" s="91"/>
      <c r="J48" s="91"/>
      <c r="K48" s="92" t="s">
        <v>918</v>
      </c>
      <c r="L48" s="121">
        <v>1822</v>
      </c>
      <c r="M48" s="118">
        <v>4</v>
      </c>
      <c r="N48" s="122">
        <v>1</v>
      </c>
      <c r="O48" s="102">
        <v>2023</v>
      </c>
      <c r="P48" s="102">
        <v>201</v>
      </c>
      <c r="Q48" s="102" t="s">
        <v>356</v>
      </c>
      <c r="R48" s="102" t="s">
        <v>919</v>
      </c>
      <c r="S48" s="123">
        <v>200</v>
      </c>
      <c r="T48" s="124">
        <v>60</v>
      </c>
      <c r="U48" s="42">
        <v>25</v>
      </c>
      <c r="V48" s="42">
        <v>400</v>
      </c>
      <c r="W48" s="42"/>
      <c r="X48" s="42"/>
      <c r="Y48" s="42"/>
      <c r="Z48" s="102"/>
      <c r="AA48" s="102">
        <v>154.02119999999999</v>
      </c>
      <c r="AB48" s="374" t="s">
        <v>879</v>
      </c>
    </row>
    <row r="49" spans="1:28" ht="12.4" customHeight="1" x14ac:dyDescent="0.2">
      <c r="A49" s="46" t="s">
        <v>888</v>
      </c>
      <c r="B49" s="45" t="s">
        <v>920</v>
      </c>
      <c r="C49" s="126">
        <v>4.83195</v>
      </c>
      <c r="D49" s="126">
        <v>4</v>
      </c>
      <c r="E49" s="91" t="s">
        <v>53</v>
      </c>
      <c r="F49" s="91" t="s">
        <v>352</v>
      </c>
      <c r="G49" s="91"/>
      <c r="H49" s="91"/>
      <c r="I49" s="91"/>
      <c r="J49" s="91"/>
      <c r="K49" s="92" t="s">
        <v>890</v>
      </c>
      <c r="L49" s="121">
        <v>1972</v>
      </c>
      <c r="M49" s="118">
        <v>4</v>
      </c>
      <c r="N49" s="122">
        <v>1</v>
      </c>
      <c r="O49" s="102">
        <v>2023</v>
      </c>
      <c r="P49" s="102">
        <v>51</v>
      </c>
      <c r="Q49" s="102" t="s">
        <v>356</v>
      </c>
      <c r="R49" s="102"/>
      <c r="S49" s="123">
        <v>50</v>
      </c>
      <c r="T49" s="124">
        <v>28</v>
      </c>
      <c r="U49" s="42">
        <v>8</v>
      </c>
      <c r="V49" s="42">
        <v>150</v>
      </c>
      <c r="W49" s="42"/>
      <c r="X49" s="42"/>
      <c r="Y49" s="42"/>
      <c r="Z49" s="102"/>
      <c r="AA49" s="102"/>
      <c r="AB49" s="374"/>
    </row>
    <row r="50" spans="1:28" ht="12.4" customHeight="1" x14ac:dyDescent="0.2">
      <c r="A50" s="46" t="s">
        <v>888</v>
      </c>
      <c r="B50" s="45" t="s">
        <v>921</v>
      </c>
      <c r="C50" s="126">
        <v>1.5889500000000001</v>
      </c>
      <c r="D50" s="126">
        <v>1E-3</v>
      </c>
      <c r="E50" s="91"/>
      <c r="F50" s="91"/>
      <c r="G50" s="91"/>
      <c r="H50" s="91"/>
      <c r="I50" s="91"/>
      <c r="J50" s="91"/>
      <c r="K50" s="92" t="s">
        <v>890</v>
      </c>
      <c r="L50" s="121">
        <v>2022</v>
      </c>
      <c r="M50" s="118"/>
      <c r="N50" s="122"/>
      <c r="O50" s="102"/>
      <c r="P50" s="102"/>
      <c r="Q50" s="102" t="s">
        <v>356</v>
      </c>
      <c r="R50" s="102"/>
      <c r="S50" s="123"/>
      <c r="T50" s="124"/>
      <c r="U50" s="42"/>
      <c r="V50" s="42"/>
      <c r="W50" s="42"/>
      <c r="X50" s="42"/>
      <c r="Y50" s="42"/>
      <c r="Z50" s="102"/>
      <c r="AA50" s="102"/>
      <c r="AB50" s="374"/>
    </row>
    <row r="51" spans="1:28" ht="12.4" customHeight="1" x14ac:dyDescent="0.2">
      <c r="A51" s="46" t="s">
        <v>888</v>
      </c>
      <c r="B51" s="45" t="s">
        <v>922</v>
      </c>
      <c r="C51" s="126">
        <v>4.8524599999999998</v>
      </c>
      <c r="D51" s="126">
        <v>4.8524599999999998</v>
      </c>
      <c r="E51" s="91" t="s">
        <v>53</v>
      </c>
      <c r="F51" s="91" t="s">
        <v>276</v>
      </c>
      <c r="G51" s="91" t="s">
        <v>166</v>
      </c>
      <c r="H51" s="91"/>
      <c r="I51" s="91"/>
      <c r="J51" s="91"/>
      <c r="K51" s="92" t="s">
        <v>912</v>
      </c>
      <c r="L51" s="121">
        <v>1822</v>
      </c>
      <c r="M51" s="118">
        <v>4</v>
      </c>
      <c r="N51" s="122">
        <v>1</v>
      </c>
      <c r="O51" s="102"/>
      <c r="P51" s="102"/>
      <c r="Q51" s="102" t="s">
        <v>356</v>
      </c>
      <c r="R51" s="102"/>
      <c r="S51" s="123">
        <v>200</v>
      </c>
      <c r="T51" s="124">
        <v>60</v>
      </c>
      <c r="U51" s="42">
        <v>20</v>
      </c>
      <c r="V51" s="42">
        <v>350</v>
      </c>
      <c r="W51" s="42"/>
      <c r="X51" s="42"/>
      <c r="Y51" s="42"/>
      <c r="Z51" s="102"/>
      <c r="AA51" s="102"/>
      <c r="AB51" s="374"/>
    </row>
    <row r="52" spans="1:28" ht="12.4" customHeight="1" x14ac:dyDescent="0.2">
      <c r="A52" s="46" t="s">
        <v>888</v>
      </c>
      <c r="B52" s="45" t="s">
        <v>923</v>
      </c>
      <c r="C52" s="126">
        <v>0.87695900000000004</v>
      </c>
      <c r="D52" s="126">
        <v>0.87695900000000004</v>
      </c>
      <c r="E52" s="91" t="s">
        <v>176</v>
      </c>
      <c r="F52" s="91" t="s">
        <v>53</v>
      </c>
      <c r="G52" s="91"/>
      <c r="H52" s="91"/>
      <c r="I52" s="91"/>
      <c r="J52" s="91"/>
      <c r="K52" s="92" t="s">
        <v>912</v>
      </c>
      <c r="L52" s="121">
        <v>1942</v>
      </c>
      <c r="M52" s="118">
        <v>14</v>
      </c>
      <c r="N52" s="122">
        <v>3</v>
      </c>
      <c r="O52" s="102">
        <v>2023</v>
      </c>
      <c r="P52" s="102">
        <v>81</v>
      </c>
      <c r="Q52" s="102" t="s">
        <v>356</v>
      </c>
      <c r="R52" s="102" t="s">
        <v>924</v>
      </c>
      <c r="S52" s="123">
        <v>80</v>
      </c>
      <c r="T52" s="124">
        <v>30</v>
      </c>
      <c r="U52" s="42">
        <v>18</v>
      </c>
      <c r="V52" s="42">
        <v>250</v>
      </c>
      <c r="W52" s="42"/>
      <c r="X52" s="42"/>
      <c r="Y52" s="42"/>
      <c r="Z52" s="102"/>
      <c r="AA52" s="102">
        <v>219.23975000000002</v>
      </c>
      <c r="AB52" s="374" t="s">
        <v>47</v>
      </c>
    </row>
    <row r="53" spans="1:28" ht="12.4" customHeight="1" x14ac:dyDescent="0.2">
      <c r="A53" s="46" t="s">
        <v>925</v>
      </c>
      <c r="B53" s="45"/>
      <c r="C53" s="126">
        <v>2.37</v>
      </c>
      <c r="D53" s="126">
        <v>2.37</v>
      </c>
      <c r="E53" s="91" t="s">
        <v>53</v>
      </c>
      <c r="F53" s="91" t="s">
        <v>276</v>
      </c>
      <c r="G53" s="91" t="s">
        <v>166</v>
      </c>
      <c r="H53" s="91" t="s">
        <v>164</v>
      </c>
      <c r="I53" s="91"/>
      <c r="J53" s="91"/>
      <c r="K53" s="92" t="s">
        <v>926</v>
      </c>
      <c r="L53" s="121">
        <v>1822</v>
      </c>
      <c r="M53" s="118">
        <v>4</v>
      </c>
      <c r="N53" s="122">
        <v>1</v>
      </c>
      <c r="O53" s="102"/>
      <c r="P53" s="102"/>
      <c r="Q53" s="102" t="s">
        <v>356</v>
      </c>
      <c r="R53" s="102"/>
      <c r="S53" s="123">
        <v>200</v>
      </c>
      <c r="T53" s="124">
        <v>70</v>
      </c>
      <c r="U53" s="42">
        <v>20</v>
      </c>
      <c r="V53" s="42">
        <v>300</v>
      </c>
      <c r="W53" s="42"/>
      <c r="X53" s="42"/>
      <c r="Y53" s="42"/>
      <c r="Z53" s="102"/>
      <c r="AA53" s="102"/>
      <c r="AB53" s="374"/>
    </row>
    <row r="54" spans="1:28" ht="12.4" customHeight="1" x14ac:dyDescent="0.2">
      <c r="A54" s="46" t="s">
        <v>927</v>
      </c>
      <c r="B54" s="45" t="s">
        <v>39</v>
      </c>
      <c r="C54" s="126">
        <v>8.19937</v>
      </c>
      <c r="D54" s="126">
        <v>8.19937</v>
      </c>
      <c r="E54" s="91" t="s">
        <v>53</v>
      </c>
      <c r="F54" s="91" t="s">
        <v>166</v>
      </c>
      <c r="G54" s="91" t="s">
        <v>276</v>
      </c>
      <c r="H54" s="91"/>
      <c r="I54" s="91"/>
      <c r="J54" s="91"/>
      <c r="K54" s="92" t="s">
        <v>928</v>
      </c>
      <c r="L54" s="121">
        <v>1922</v>
      </c>
      <c r="M54" s="118">
        <v>4</v>
      </c>
      <c r="N54" s="122">
        <v>1</v>
      </c>
      <c r="O54" s="102"/>
      <c r="P54" s="102"/>
      <c r="Q54" s="102" t="s">
        <v>356</v>
      </c>
      <c r="R54" s="102"/>
      <c r="S54" s="123">
        <v>100</v>
      </c>
      <c r="T54" s="124">
        <v>20</v>
      </c>
      <c r="U54" s="42">
        <v>14</v>
      </c>
      <c r="V54" s="42">
        <v>200</v>
      </c>
      <c r="W54" s="42"/>
      <c r="X54" s="42"/>
      <c r="Y54" s="42"/>
      <c r="Z54" s="102"/>
      <c r="AA54" s="102">
        <v>491.9622</v>
      </c>
      <c r="AB54" s="374" t="s">
        <v>906</v>
      </c>
    </row>
    <row r="55" spans="1:28" ht="12.4" customHeight="1" x14ac:dyDescent="0.2">
      <c r="A55" s="46" t="s">
        <v>927</v>
      </c>
      <c r="B55" s="45" t="s">
        <v>871</v>
      </c>
      <c r="C55" s="126">
        <v>23.518999999999998</v>
      </c>
      <c r="D55" s="126">
        <v>23.518999999999998</v>
      </c>
      <c r="E55" s="91" t="s">
        <v>53</v>
      </c>
      <c r="F55" s="91" t="s">
        <v>166</v>
      </c>
      <c r="G55" s="91" t="s">
        <v>276</v>
      </c>
      <c r="H55" s="91" t="s">
        <v>352</v>
      </c>
      <c r="I55" s="91" t="s">
        <v>32</v>
      </c>
      <c r="J55" s="91"/>
      <c r="K55" s="92" t="s">
        <v>929</v>
      </c>
      <c r="L55" s="121">
        <v>1842</v>
      </c>
      <c r="M55" s="118">
        <v>4</v>
      </c>
      <c r="N55" s="122">
        <v>1</v>
      </c>
      <c r="O55" s="102">
        <v>2023</v>
      </c>
      <c r="P55" s="102">
        <v>181</v>
      </c>
      <c r="Q55" s="102" t="s">
        <v>356</v>
      </c>
      <c r="R55" s="102" t="s">
        <v>919</v>
      </c>
      <c r="S55" s="123">
        <v>180</v>
      </c>
      <c r="T55" s="124">
        <v>50</v>
      </c>
      <c r="U55" s="42">
        <v>20</v>
      </c>
      <c r="V55" s="42">
        <v>350</v>
      </c>
      <c r="W55" s="42"/>
      <c r="X55" s="42"/>
      <c r="Y55" s="42"/>
      <c r="Z55" s="102"/>
      <c r="AA55" s="102">
        <v>1646.33</v>
      </c>
      <c r="AB55" s="374" t="s">
        <v>930</v>
      </c>
    </row>
    <row r="56" spans="1:28" ht="12.4" customHeight="1" x14ac:dyDescent="0.2">
      <c r="A56" s="46" t="s">
        <v>927</v>
      </c>
      <c r="B56" s="45" t="s">
        <v>874</v>
      </c>
      <c r="C56" s="126">
        <v>0.75143000000000004</v>
      </c>
      <c r="D56" s="126">
        <v>0.75143000000000004</v>
      </c>
      <c r="E56" s="91" t="s">
        <v>32</v>
      </c>
      <c r="F56" s="91" t="s">
        <v>176</v>
      </c>
      <c r="G56" s="91" t="s">
        <v>55</v>
      </c>
      <c r="H56" s="91" t="s">
        <v>53</v>
      </c>
      <c r="I56" s="91"/>
      <c r="J56" s="91"/>
      <c r="K56" s="92" t="s">
        <v>931</v>
      </c>
      <c r="L56" s="121">
        <v>1982</v>
      </c>
      <c r="M56" s="118">
        <v>8</v>
      </c>
      <c r="N56" s="122">
        <v>2</v>
      </c>
      <c r="O56" s="102">
        <v>2023</v>
      </c>
      <c r="P56" s="102">
        <v>41</v>
      </c>
      <c r="Q56" s="102" t="s">
        <v>356</v>
      </c>
      <c r="R56" s="102" t="s">
        <v>900</v>
      </c>
      <c r="S56" s="123">
        <v>40</v>
      </c>
      <c r="T56" s="124">
        <v>30</v>
      </c>
      <c r="U56" s="42">
        <v>18</v>
      </c>
      <c r="V56" s="42">
        <v>250</v>
      </c>
      <c r="W56" s="42"/>
      <c r="X56" s="42"/>
      <c r="Y56" s="42"/>
      <c r="Z56" s="102"/>
      <c r="AA56" s="102">
        <v>93.928750000000008</v>
      </c>
      <c r="AB56" s="374" t="s">
        <v>916</v>
      </c>
    </row>
    <row r="57" spans="1:28" ht="12.4" customHeight="1" x14ac:dyDescent="0.2">
      <c r="A57" s="46" t="s">
        <v>927</v>
      </c>
      <c r="B57" s="45" t="s">
        <v>875</v>
      </c>
      <c r="C57" s="126">
        <v>0.94480699999999995</v>
      </c>
      <c r="D57" s="126">
        <v>0.94480699999999995</v>
      </c>
      <c r="E57" s="91" t="s">
        <v>176</v>
      </c>
      <c r="F57" s="91" t="s">
        <v>53</v>
      </c>
      <c r="G57" s="91"/>
      <c r="H57" s="91"/>
      <c r="I57" s="91"/>
      <c r="J57" s="91"/>
      <c r="K57" s="92" t="s">
        <v>931</v>
      </c>
      <c r="L57" s="121">
        <v>1942</v>
      </c>
      <c r="M57" s="118">
        <v>14</v>
      </c>
      <c r="N57" s="122">
        <v>3</v>
      </c>
      <c r="O57" s="102">
        <v>2023</v>
      </c>
      <c r="P57" s="102">
        <v>81</v>
      </c>
      <c r="Q57" s="102" t="s">
        <v>356</v>
      </c>
      <c r="R57" s="102" t="s">
        <v>900</v>
      </c>
      <c r="S57" s="123">
        <v>80</v>
      </c>
      <c r="T57" s="124">
        <v>35</v>
      </c>
      <c r="U57" s="42">
        <v>25</v>
      </c>
      <c r="V57" s="42">
        <v>350</v>
      </c>
      <c r="W57" s="42"/>
      <c r="X57" s="42"/>
      <c r="Y57" s="42"/>
      <c r="Z57" s="102"/>
      <c r="AA57" s="102">
        <v>330.68244999999996</v>
      </c>
      <c r="AB57" s="374" t="s">
        <v>47</v>
      </c>
    </row>
    <row r="58" spans="1:28" ht="12.4" customHeight="1" x14ac:dyDescent="0.2">
      <c r="A58" s="46" t="s">
        <v>927</v>
      </c>
      <c r="B58" s="45" t="s">
        <v>877</v>
      </c>
      <c r="C58" s="126">
        <v>1.4851799999999999</v>
      </c>
      <c r="D58" s="126">
        <v>1.4851799999999999</v>
      </c>
      <c r="E58" s="91" t="s">
        <v>176</v>
      </c>
      <c r="F58" s="91" t="s">
        <v>53</v>
      </c>
      <c r="G58" s="91"/>
      <c r="H58" s="91"/>
      <c r="I58" s="91"/>
      <c r="J58" s="91"/>
      <c r="K58" s="92" t="s">
        <v>932</v>
      </c>
      <c r="L58" s="121">
        <v>1942</v>
      </c>
      <c r="M58" s="118">
        <v>14</v>
      </c>
      <c r="N58" s="122">
        <v>3</v>
      </c>
      <c r="O58" s="102">
        <v>2023</v>
      </c>
      <c r="P58" s="102">
        <v>81</v>
      </c>
      <c r="Q58" s="102" t="s">
        <v>356</v>
      </c>
      <c r="R58" s="102" t="s">
        <v>900</v>
      </c>
      <c r="S58" s="123">
        <v>80</v>
      </c>
      <c r="T58" s="124">
        <v>35</v>
      </c>
      <c r="U58" s="42">
        <v>25</v>
      </c>
      <c r="V58" s="42">
        <v>350</v>
      </c>
      <c r="W58" s="42"/>
      <c r="X58" s="42"/>
      <c r="Y58" s="42"/>
      <c r="Z58" s="102"/>
      <c r="AA58" s="102">
        <v>519.81299999999999</v>
      </c>
      <c r="AB58" s="374" t="s">
        <v>47</v>
      </c>
    </row>
    <row r="59" spans="1:28" ht="12.4" customHeight="1" x14ac:dyDescent="0.2">
      <c r="A59" s="125" t="s">
        <v>927</v>
      </c>
      <c r="B59" s="45" t="s">
        <v>880</v>
      </c>
      <c r="C59" s="126">
        <v>5.8581300000000001</v>
      </c>
      <c r="D59" s="126">
        <v>5.2</v>
      </c>
      <c r="E59" s="91" t="s">
        <v>276</v>
      </c>
      <c r="F59" s="91" t="s">
        <v>32</v>
      </c>
      <c r="G59" s="91" t="s">
        <v>164</v>
      </c>
      <c r="H59" s="91" t="s">
        <v>55</v>
      </c>
      <c r="I59" s="91" t="s">
        <v>53</v>
      </c>
      <c r="J59" s="91" t="s">
        <v>352</v>
      </c>
      <c r="K59" s="92" t="s">
        <v>890</v>
      </c>
      <c r="L59" s="121">
        <v>1872</v>
      </c>
      <c r="M59" s="118">
        <v>4</v>
      </c>
      <c r="N59" s="122">
        <v>1</v>
      </c>
      <c r="O59" s="102"/>
      <c r="P59" s="102"/>
      <c r="Q59" s="102" t="s">
        <v>356</v>
      </c>
      <c r="R59" s="102" t="s">
        <v>215</v>
      </c>
      <c r="S59" s="123">
        <v>150</v>
      </c>
      <c r="T59" s="124">
        <v>40</v>
      </c>
      <c r="U59" s="42">
        <v>10</v>
      </c>
      <c r="V59" s="42">
        <v>180</v>
      </c>
      <c r="W59" s="42"/>
      <c r="X59" s="42"/>
      <c r="Y59" s="42"/>
      <c r="Z59" s="102"/>
      <c r="AA59" s="102"/>
      <c r="AB59" s="374"/>
    </row>
    <row r="60" spans="1:28" ht="12.4" customHeight="1" x14ac:dyDescent="0.2">
      <c r="A60" s="125" t="s">
        <v>927</v>
      </c>
      <c r="B60" s="45" t="s">
        <v>891</v>
      </c>
      <c r="C60" s="126">
        <v>6.5871000000000004</v>
      </c>
      <c r="D60" s="126">
        <v>6.5871000000000004</v>
      </c>
      <c r="E60" s="91" t="s">
        <v>53</v>
      </c>
      <c r="F60" s="91" t="s">
        <v>352</v>
      </c>
      <c r="G60" s="91" t="s">
        <v>276</v>
      </c>
      <c r="H60" s="91" t="s">
        <v>55</v>
      </c>
      <c r="I60" s="91"/>
      <c r="J60" s="91"/>
      <c r="K60" s="92" t="s">
        <v>933</v>
      </c>
      <c r="L60" s="121">
        <v>1772</v>
      </c>
      <c r="M60" s="118">
        <v>4</v>
      </c>
      <c r="N60" s="122">
        <v>1</v>
      </c>
      <c r="O60" s="102">
        <v>2023</v>
      </c>
      <c r="P60" s="102">
        <v>251</v>
      </c>
      <c r="Q60" s="102" t="s">
        <v>356</v>
      </c>
      <c r="R60" s="102" t="s">
        <v>934</v>
      </c>
      <c r="S60" s="123">
        <v>250</v>
      </c>
      <c r="T60" s="124">
        <v>60</v>
      </c>
      <c r="U60" s="42">
        <v>25</v>
      </c>
      <c r="V60" s="42">
        <v>400</v>
      </c>
      <c r="W60" s="42"/>
      <c r="X60" s="42"/>
      <c r="Y60" s="42"/>
      <c r="Z60" s="102"/>
      <c r="AA60" s="102">
        <v>263.48400000000004</v>
      </c>
      <c r="AB60" s="374" t="s">
        <v>884</v>
      </c>
    </row>
    <row r="61" spans="1:28" ht="12.4" customHeight="1" x14ac:dyDescent="0.2">
      <c r="A61" s="125" t="s">
        <v>927</v>
      </c>
      <c r="B61" s="45" t="s">
        <v>892</v>
      </c>
      <c r="C61" s="126">
        <v>1.0285</v>
      </c>
      <c r="D61" s="126">
        <v>1.0285</v>
      </c>
      <c r="E61" s="91" t="s">
        <v>53</v>
      </c>
      <c r="F61" s="91" t="s">
        <v>176</v>
      </c>
      <c r="G61" s="91" t="s">
        <v>32</v>
      </c>
      <c r="H61" s="91"/>
      <c r="I61" s="91"/>
      <c r="J61" s="91"/>
      <c r="K61" s="92" t="s">
        <v>935</v>
      </c>
      <c r="L61" s="121">
        <v>1972</v>
      </c>
      <c r="M61" s="118">
        <v>10</v>
      </c>
      <c r="N61" s="122">
        <v>3</v>
      </c>
      <c r="O61" s="102">
        <v>2023</v>
      </c>
      <c r="P61" s="102">
        <v>51</v>
      </c>
      <c r="Q61" s="102" t="s">
        <v>356</v>
      </c>
      <c r="R61" s="102" t="s">
        <v>936</v>
      </c>
      <c r="S61" s="123">
        <v>50</v>
      </c>
      <c r="T61" s="124">
        <v>45</v>
      </c>
      <c r="U61" s="42">
        <v>25</v>
      </c>
      <c r="V61" s="42">
        <v>300</v>
      </c>
      <c r="W61" s="42"/>
      <c r="X61" s="42"/>
      <c r="Y61" s="42"/>
      <c r="Z61" s="102"/>
      <c r="AA61" s="102">
        <v>215.98499999999999</v>
      </c>
      <c r="AB61" s="374" t="s">
        <v>937</v>
      </c>
    </row>
    <row r="62" spans="1:28" ht="12.4" customHeight="1" x14ac:dyDescent="0.2">
      <c r="A62" s="125" t="s">
        <v>927</v>
      </c>
      <c r="B62" s="45" t="s">
        <v>751</v>
      </c>
      <c r="C62" s="126">
        <v>0.5</v>
      </c>
      <c r="D62" s="126">
        <v>0.5</v>
      </c>
      <c r="E62" s="91" t="s">
        <v>176</v>
      </c>
      <c r="F62" s="91" t="s">
        <v>53</v>
      </c>
      <c r="G62" s="91" t="s">
        <v>164</v>
      </c>
      <c r="H62" s="91"/>
      <c r="I62" s="91"/>
      <c r="J62" s="91"/>
      <c r="K62" s="92" t="s">
        <v>935</v>
      </c>
      <c r="L62" s="121">
        <v>1972</v>
      </c>
      <c r="M62" s="118">
        <v>13</v>
      </c>
      <c r="N62" s="122">
        <v>3</v>
      </c>
      <c r="O62" s="102">
        <v>2023</v>
      </c>
      <c r="P62" s="102">
        <v>51</v>
      </c>
      <c r="Q62" s="102" t="s">
        <v>356</v>
      </c>
      <c r="R62" s="102" t="s">
        <v>936</v>
      </c>
      <c r="S62" s="123">
        <v>50</v>
      </c>
      <c r="T62" s="124">
        <v>45</v>
      </c>
      <c r="U62" s="42">
        <v>25</v>
      </c>
      <c r="V62" s="42">
        <v>300</v>
      </c>
      <c r="W62" s="42"/>
      <c r="X62" s="42"/>
      <c r="Y62" s="42"/>
      <c r="Z62" s="102"/>
      <c r="AA62" s="102">
        <v>105</v>
      </c>
      <c r="AB62" s="374" t="s">
        <v>937</v>
      </c>
    </row>
    <row r="63" spans="1:28" ht="12.4" customHeight="1" x14ac:dyDescent="0.2">
      <c r="A63" s="125" t="s">
        <v>1140</v>
      </c>
      <c r="B63" s="45"/>
      <c r="C63" s="126">
        <v>4.78</v>
      </c>
      <c r="D63" s="126"/>
      <c r="E63" s="91" t="s">
        <v>53</v>
      </c>
      <c r="F63" s="91" t="s">
        <v>276</v>
      </c>
      <c r="G63" s="91"/>
      <c r="H63" s="91"/>
      <c r="I63" s="91"/>
      <c r="J63" s="91"/>
      <c r="K63" s="92" t="s">
        <v>890</v>
      </c>
      <c r="L63" s="121" t="s">
        <v>1141</v>
      </c>
      <c r="M63" s="118" t="s">
        <v>1142</v>
      </c>
      <c r="N63" s="122" t="s">
        <v>1143</v>
      </c>
      <c r="O63" s="102">
        <v>2028</v>
      </c>
      <c r="P63" s="102">
        <v>100</v>
      </c>
      <c r="Q63" s="102" t="s">
        <v>923</v>
      </c>
      <c r="R63" s="102" t="s">
        <v>1104</v>
      </c>
      <c r="S63" s="123">
        <v>100</v>
      </c>
      <c r="T63" s="124">
        <v>45</v>
      </c>
      <c r="U63" s="42">
        <v>18</v>
      </c>
      <c r="V63" s="42">
        <v>200</v>
      </c>
      <c r="W63" s="42"/>
      <c r="X63" s="42"/>
      <c r="Y63" s="42"/>
      <c r="Z63" s="102"/>
      <c r="AA63" s="102">
        <v>150</v>
      </c>
      <c r="AB63" s="374" t="s">
        <v>906</v>
      </c>
    </row>
    <row r="64" spans="1:28" ht="12.4" customHeight="1" x14ac:dyDescent="0.2">
      <c r="A64" s="125" t="s">
        <v>938</v>
      </c>
      <c r="B64" s="45"/>
      <c r="C64" s="126">
        <v>5.0480999999999998</v>
      </c>
      <c r="D64" s="126">
        <v>5.0480999999999998</v>
      </c>
      <c r="E64" s="91" t="s">
        <v>53</v>
      </c>
      <c r="F64" s="91" t="s">
        <v>352</v>
      </c>
      <c r="G64" s="91" t="s">
        <v>32</v>
      </c>
      <c r="H64" s="91" t="s">
        <v>164</v>
      </c>
      <c r="I64" s="91" t="s">
        <v>57</v>
      </c>
      <c r="J64" s="91" t="s">
        <v>42</v>
      </c>
      <c r="K64" s="92" t="s">
        <v>868</v>
      </c>
      <c r="L64" s="121">
        <v>1872</v>
      </c>
      <c r="M64" s="118">
        <v>4</v>
      </c>
      <c r="N64" s="122">
        <v>2</v>
      </c>
      <c r="O64" s="102"/>
      <c r="P64" s="102"/>
      <c r="Q64" s="102" t="s">
        <v>356</v>
      </c>
      <c r="R64" s="102"/>
      <c r="S64" s="123">
        <v>150</v>
      </c>
      <c r="T64" s="124">
        <v>50</v>
      </c>
      <c r="U64" s="42">
        <v>18</v>
      </c>
      <c r="V64" s="42">
        <v>200</v>
      </c>
      <c r="W64" s="42"/>
      <c r="X64" s="42"/>
      <c r="Y64" s="42"/>
      <c r="Z64" s="102"/>
      <c r="AA64" s="102">
        <v>302.88599999999997</v>
      </c>
      <c r="AB64" s="374" t="s">
        <v>906</v>
      </c>
    </row>
    <row r="65" spans="1:28" ht="12.4" customHeight="1" x14ac:dyDescent="0.2">
      <c r="A65" s="125" t="s">
        <v>939</v>
      </c>
      <c r="B65" s="45" t="s">
        <v>39</v>
      </c>
      <c r="C65" s="126">
        <v>6.7892999999999999</v>
      </c>
      <c r="D65" s="126">
        <v>6.7892999999999999</v>
      </c>
      <c r="E65" s="91" t="s">
        <v>32</v>
      </c>
      <c r="F65" s="91" t="s">
        <v>352</v>
      </c>
      <c r="G65" s="91" t="s">
        <v>53</v>
      </c>
      <c r="H65" s="91" t="s">
        <v>276</v>
      </c>
      <c r="I65" s="91" t="s">
        <v>164</v>
      </c>
      <c r="J65" s="91" t="s">
        <v>42</v>
      </c>
      <c r="K65" s="92" t="s">
        <v>868</v>
      </c>
      <c r="L65" s="121">
        <v>2002</v>
      </c>
      <c r="M65" s="118">
        <v>4</v>
      </c>
      <c r="N65" s="122">
        <v>1</v>
      </c>
      <c r="O65" s="102"/>
      <c r="P65" s="102"/>
      <c r="Q65" s="102" t="s">
        <v>356</v>
      </c>
      <c r="R65" s="102"/>
      <c r="S65" s="123">
        <v>20</v>
      </c>
      <c r="T65" s="124">
        <v>70</v>
      </c>
      <c r="U65" s="42">
        <v>23</v>
      </c>
      <c r="V65" s="42">
        <v>400</v>
      </c>
      <c r="W65" s="42"/>
      <c r="X65" s="42"/>
      <c r="Y65" s="42"/>
      <c r="Z65" s="102"/>
      <c r="AA65" s="102">
        <v>814.71599999999989</v>
      </c>
      <c r="AB65" s="374" t="s">
        <v>906</v>
      </c>
    </row>
    <row r="66" spans="1:28" ht="12.4" customHeight="1" x14ac:dyDescent="0.2">
      <c r="A66" s="125" t="s">
        <v>939</v>
      </c>
      <c r="B66" s="45" t="s">
        <v>871</v>
      </c>
      <c r="C66" s="126">
        <v>12.9826</v>
      </c>
      <c r="D66" s="126">
        <v>12.9826</v>
      </c>
      <c r="E66" s="91" t="s">
        <v>276</v>
      </c>
      <c r="F66" s="91" t="s">
        <v>55</v>
      </c>
      <c r="G66" s="91" t="s">
        <v>352</v>
      </c>
      <c r="H66" s="91" t="s">
        <v>361</v>
      </c>
      <c r="I66" s="91" t="s">
        <v>12</v>
      </c>
      <c r="J66" s="91"/>
      <c r="K66" s="92" t="s">
        <v>868</v>
      </c>
      <c r="L66" s="121">
        <v>1997</v>
      </c>
      <c r="M66" s="118">
        <v>4</v>
      </c>
      <c r="N66" s="122">
        <v>2</v>
      </c>
      <c r="O66" s="102">
        <v>2023</v>
      </c>
      <c r="P66" s="102">
        <v>26</v>
      </c>
      <c r="Q66" s="102" t="s">
        <v>356</v>
      </c>
      <c r="R66" s="102" t="s">
        <v>878</v>
      </c>
      <c r="S66" s="123">
        <v>25</v>
      </c>
      <c r="T66" s="124">
        <v>15</v>
      </c>
      <c r="U66" s="42">
        <v>5</v>
      </c>
      <c r="V66" s="42">
        <v>100</v>
      </c>
      <c r="W66" s="42"/>
      <c r="X66" s="42"/>
      <c r="Y66" s="42"/>
      <c r="Z66" s="102"/>
      <c r="AA66" s="102">
        <v>389.47800000000001</v>
      </c>
      <c r="AB66" s="374" t="s">
        <v>879</v>
      </c>
    </row>
    <row r="67" spans="1:28" ht="12.4" customHeight="1" x14ac:dyDescent="0.2">
      <c r="A67" s="125" t="s">
        <v>939</v>
      </c>
      <c r="B67" s="45" t="s">
        <v>874</v>
      </c>
      <c r="C67" s="126">
        <v>0.55493000000000003</v>
      </c>
      <c r="D67" s="126">
        <v>0.55493000000000003</v>
      </c>
      <c r="E67" s="91" t="s">
        <v>58</v>
      </c>
      <c r="F67" s="91" t="s">
        <v>276</v>
      </c>
      <c r="G67" s="91" t="s">
        <v>55</v>
      </c>
      <c r="H67" s="91" t="s">
        <v>53</v>
      </c>
      <c r="I67" s="91" t="s">
        <v>357</v>
      </c>
      <c r="J67" s="91"/>
      <c r="K67" s="92" t="s">
        <v>940</v>
      </c>
      <c r="L67" s="121">
        <v>1872</v>
      </c>
      <c r="M67" s="118">
        <v>4</v>
      </c>
      <c r="N67" s="122">
        <v>1</v>
      </c>
      <c r="O67" s="102"/>
      <c r="P67" s="102"/>
      <c r="Q67" s="102" t="s">
        <v>356</v>
      </c>
      <c r="R67" s="102"/>
      <c r="S67" s="123">
        <v>150</v>
      </c>
      <c r="T67" s="124">
        <v>60</v>
      </c>
      <c r="U67" s="42">
        <v>14</v>
      </c>
      <c r="V67" s="42">
        <v>300</v>
      </c>
      <c r="W67" s="42"/>
      <c r="X67" s="42"/>
      <c r="Y67" s="42"/>
      <c r="Z67" s="102"/>
      <c r="AA67" s="102"/>
      <c r="AB67" s="374"/>
    </row>
    <row r="68" spans="1:28" ht="12.4" customHeight="1" x14ac:dyDescent="0.2">
      <c r="A68" s="125" t="s">
        <v>939</v>
      </c>
      <c r="B68" s="45" t="s">
        <v>875</v>
      </c>
      <c r="C68" s="126">
        <v>1.18588</v>
      </c>
      <c r="D68" s="126">
        <v>1.18588</v>
      </c>
      <c r="E68" s="91" t="s">
        <v>53</v>
      </c>
      <c r="F68" s="91" t="s">
        <v>58</v>
      </c>
      <c r="G68" s="91" t="s">
        <v>55</v>
      </c>
      <c r="H68" s="91" t="s">
        <v>361</v>
      </c>
      <c r="I68" s="91" t="s">
        <v>276</v>
      </c>
      <c r="J68" s="91"/>
      <c r="K68" s="92" t="s">
        <v>940</v>
      </c>
      <c r="L68" s="121">
        <v>1872</v>
      </c>
      <c r="M68" s="118">
        <v>4</v>
      </c>
      <c r="N68" s="122">
        <v>1</v>
      </c>
      <c r="O68" s="102"/>
      <c r="P68" s="102"/>
      <c r="Q68" s="102" t="s">
        <v>356</v>
      </c>
      <c r="R68" s="102"/>
      <c r="S68" s="123">
        <v>150</v>
      </c>
      <c r="T68" s="124">
        <v>60</v>
      </c>
      <c r="U68" s="42">
        <v>14</v>
      </c>
      <c r="V68" s="42">
        <v>250</v>
      </c>
      <c r="W68" s="42"/>
      <c r="X68" s="42"/>
      <c r="Y68" s="42"/>
      <c r="Z68" s="102"/>
      <c r="AA68" s="102"/>
      <c r="AB68" s="374"/>
    </row>
    <row r="69" spans="1:28" ht="12.4" customHeight="1" x14ac:dyDescent="0.2">
      <c r="A69" s="125" t="s">
        <v>939</v>
      </c>
      <c r="B69" s="45" t="s">
        <v>877</v>
      </c>
      <c r="C69" s="126">
        <v>6.5682600000000004</v>
      </c>
      <c r="D69" s="126">
        <v>6.5682600000000004</v>
      </c>
      <c r="E69" s="91" t="s">
        <v>32</v>
      </c>
      <c r="F69" s="91" t="s">
        <v>53</v>
      </c>
      <c r="G69" s="91" t="s">
        <v>352</v>
      </c>
      <c r="H69" s="91" t="s">
        <v>361</v>
      </c>
      <c r="I69" s="91" t="s">
        <v>65</v>
      </c>
      <c r="J69" s="91" t="s">
        <v>12</v>
      </c>
      <c r="K69" s="92" t="s">
        <v>868</v>
      </c>
      <c r="L69" s="121">
        <v>1872</v>
      </c>
      <c r="M69" s="118">
        <v>4</v>
      </c>
      <c r="N69" s="122">
        <v>2</v>
      </c>
      <c r="O69" s="102"/>
      <c r="P69" s="102"/>
      <c r="Q69" s="102" t="s">
        <v>356</v>
      </c>
      <c r="R69" s="102"/>
      <c r="S69" s="123">
        <v>150</v>
      </c>
      <c r="T69" s="124">
        <v>60</v>
      </c>
      <c r="U69" s="42">
        <v>18</v>
      </c>
      <c r="V69" s="42">
        <v>350</v>
      </c>
      <c r="W69" s="42"/>
      <c r="X69" s="42"/>
      <c r="Y69" s="42"/>
      <c r="Z69" s="102"/>
      <c r="AA69" s="102"/>
      <c r="AB69" s="374"/>
    </row>
    <row r="70" spans="1:28" ht="12.4" customHeight="1" x14ac:dyDescent="0.2">
      <c r="A70" s="125" t="s">
        <v>939</v>
      </c>
      <c r="B70" s="45" t="s">
        <v>880</v>
      </c>
      <c r="C70" s="126">
        <v>6.3142800000000001</v>
      </c>
      <c r="D70" s="126">
        <v>6.3142800000000001</v>
      </c>
      <c r="E70" s="91" t="s">
        <v>276</v>
      </c>
      <c r="F70" s="91" t="s">
        <v>357</v>
      </c>
      <c r="G70" s="91" t="s">
        <v>32</v>
      </c>
      <c r="H70" s="91" t="s">
        <v>164</v>
      </c>
      <c r="I70" s="91" t="s">
        <v>42</v>
      </c>
      <c r="J70" s="91" t="s">
        <v>12</v>
      </c>
      <c r="K70" s="92" t="s">
        <v>868</v>
      </c>
      <c r="L70" s="121">
        <v>1962</v>
      </c>
      <c r="M70" s="118">
        <v>4</v>
      </c>
      <c r="N70" s="122">
        <v>2</v>
      </c>
      <c r="O70" s="102"/>
      <c r="P70" s="102"/>
      <c r="Q70" s="102" t="s">
        <v>356</v>
      </c>
      <c r="R70" s="102"/>
      <c r="S70" s="123">
        <v>60</v>
      </c>
      <c r="T70" s="124">
        <v>30</v>
      </c>
      <c r="U70" s="42">
        <v>12</v>
      </c>
      <c r="V70" s="42">
        <v>220</v>
      </c>
      <c r="W70" s="42"/>
      <c r="X70" s="42"/>
      <c r="Y70" s="42"/>
      <c r="Z70" s="102"/>
      <c r="AA70" s="102"/>
      <c r="AB70" s="374"/>
    </row>
    <row r="71" spans="1:28" ht="12.4" customHeight="1" x14ac:dyDescent="0.2">
      <c r="A71" s="125" t="s">
        <v>939</v>
      </c>
      <c r="B71" s="45" t="s">
        <v>891</v>
      </c>
      <c r="C71" s="126">
        <v>3.9448300000000001</v>
      </c>
      <c r="D71" s="126">
        <v>3.9448300000000001</v>
      </c>
      <c r="E71" s="91" t="s">
        <v>276</v>
      </c>
      <c r="F71" s="91" t="s">
        <v>170</v>
      </c>
      <c r="G71" s="91" t="s">
        <v>357</v>
      </c>
      <c r="H71" s="91" t="s">
        <v>53</v>
      </c>
      <c r="I71" s="91" t="s">
        <v>65</v>
      </c>
      <c r="J71" s="91" t="s">
        <v>42</v>
      </c>
      <c r="K71" s="92" t="s">
        <v>940</v>
      </c>
      <c r="L71" s="121">
        <v>1842</v>
      </c>
      <c r="M71" s="118">
        <v>4</v>
      </c>
      <c r="N71" s="122">
        <v>1</v>
      </c>
      <c r="O71" s="102"/>
      <c r="P71" s="102"/>
      <c r="Q71" s="102" t="s">
        <v>356</v>
      </c>
      <c r="R71" s="102"/>
      <c r="S71" s="123">
        <v>180</v>
      </c>
      <c r="T71" s="124">
        <v>50</v>
      </c>
      <c r="U71" s="42">
        <v>17</v>
      </c>
      <c r="V71" s="42">
        <v>300</v>
      </c>
      <c r="W71" s="42"/>
      <c r="X71" s="42"/>
      <c r="Y71" s="42"/>
      <c r="Z71" s="102"/>
      <c r="AA71" s="102"/>
      <c r="AB71" s="374"/>
    </row>
    <row r="72" spans="1:28" ht="12.4" customHeight="1" x14ac:dyDescent="0.2">
      <c r="A72" s="125" t="s">
        <v>939</v>
      </c>
      <c r="B72" s="45" t="s">
        <v>892</v>
      </c>
      <c r="C72" s="126">
        <v>14.878</v>
      </c>
      <c r="D72" s="126">
        <v>14.878</v>
      </c>
      <c r="E72" s="91" t="s">
        <v>53</v>
      </c>
      <c r="F72" s="91" t="s">
        <v>32</v>
      </c>
      <c r="G72" s="91" t="s">
        <v>164</v>
      </c>
      <c r="H72" s="91" t="s">
        <v>147</v>
      </c>
      <c r="I72" s="91" t="s">
        <v>276</v>
      </c>
      <c r="J72" s="91" t="s">
        <v>12</v>
      </c>
      <c r="K72" s="92" t="s">
        <v>868</v>
      </c>
      <c r="L72" s="121">
        <v>1922</v>
      </c>
      <c r="M72" s="118">
        <v>4</v>
      </c>
      <c r="N72" s="122">
        <v>2</v>
      </c>
      <c r="O72" s="102"/>
      <c r="P72" s="102"/>
      <c r="Q72" s="102" t="s">
        <v>356</v>
      </c>
      <c r="R72" s="102"/>
      <c r="S72" s="123">
        <v>100</v>
      </c>
      <c r="T72" s="124">
        <v>50</v>
      </c>
      <c r="U72" s="42">
        <v>18</v>
      </c>
      <c r="V72" s="42">
        <v>350</v>
      </c>
      <c r="W72" s="42"/>
      <c r="X72" s="42"/>
      <c r="Y72" s="42"/>
      <c r="Z72" s="102"/>
      <c r="AA72" s="102"/>
      <c r="AB72" s="374"/>
    </row>
    <row r="73" spans="1:28" ht="12.4" customHeight="1" x14ac:dyDescent="0.2">
      <c r="A73" s="125" t="s">
        <v>941</v>
      </c>
      <c r="B73" s="45"/>
      <c r="C73" s="126">
        <v>1.45156</v>
      </c>
      <c r="D73" s="126">
        <v>1.45156</v>
      </c>
      <c r="E73" s="91" t="s">
        <v>352</v>
      </c>
      <c r="F73" s="91" t="s">
        <v>32</v>
      </c>
      <c r="G73" s="91" t="s">
        <v>53</v>
      </c>
      <c r="H73" s="91" t="s">
        <v>357</v>
      </c>
      <c r="I73" s="91" t="s">
        <v>164</v>
      </c>
      <c r="J73" s="91" t="s">
        <v>42</v>
      </c>
      <c r="K73" s="92" t="s">
        <v>940</v>
      </c>
      <c r="L73" s="121">
        <v>1772</v>
      </c>
      <c r="M73" s="118">
        <v>4</v>
      </c>
      <c r="N73" s="122">
        <v>1</v>
      </c>
      <c r="O73" s="102"/>
      <c r="P73" s="102"/>
      <c r="Q73" s="102" t="s">
        <v>356</v>
      </c>
      <c r="R73" s="102"/>
      <c r="S73" s="123">
        <v>250</v>
      </c>
      <c r="T73" s="124">
        <v>40</v>
      </c>
      <c r="U73" s="42">
        <v>24</v>
      </c>
      <c r="V73" s="42">
        <v>400</v>
      </c>
      <c r="W73" s="42"/>
      <c r="X73" s="42"/>
      <c r="Y73" s="42"/>
      <c r="Z73" s="102"/>
      <c r="AA73" s="102"/>
      <c r="AB73" s="374"/>
    </row>
    <row r="74" spans="1:28" ht="12.4" customHeight="1" x14ac:dyDescent="0.2">
      <c r="A74" s="125" t="s">
        <v>942</v>
      </c>
      <c r="B74" s="45"/>
      <c r="C74" s="126">
        <v>2.8007900000000001</v>
      </c>
      <c r="D74" s="126">
        <v>2.8007900000000001</v>
      </c>
      <c r="E74" s="91" t="s">
        <v>276</v>
      </c>
      <c r="F74" s="91" t="s">
        <v>65</v>
      </c>
      <c r="G74" s="91" t="s">
        <v>361</v>
      </c>
      <c r="H74" s="91" t="s">
        <v>164</v>
      </c>
      <c r="I74" s="91" t="s">
        <v>42</v>
      </c>
      <c r="J74" s="91"/>
      <c r="K74" s="92" t="s">
        <v>940</v>
      </c>
      <c r="L74" s="121">
        <v>1987</v>
      </c>
      <c r="M74" s="118">
        <v>4</v>
      </c>
      <c r="N74" s="122">
        <v>1</v>
      </c>
      <c r="O74" s="102"/>
      <c r="P74" s="102"/>
      <c r="Q74" s="102" t="s">
        <v>356</v>
      </c>
      <c r="R74" s="102"/>
      <c r="S74" s="123">
        <v>35</v>
      </c>
      <c r="T74" s="124">
        <v>25</v>
      </c>
      <c r="U74" s="42">
        <v>5</v>
      </c>
      <c r="V74" s="42">
        <v>100</v>
      </c>
      <c r="W74" s="42"/>
      <c r="X74" s="42"/>
      <c r="Y74" s="42"/>
      <c r="Z74" s="102"/>
      <c r="AA74" s="102"/>
      <c r="AB74" s="374"/>
    </row>
    <row r="75" spans="1:28" ht="12.4" customHeight="1" x14ac:dyDescent="0.2">
      <c r="A75" s="125" t="s">
        <v>943</v>
      </c>
      <c r="B75" s="45"/>
      <c r="C75" s="126">
        <v>2.5950000000000002</v>
      </c>
      <c r="D75" s="126">
        <v>2.5950000000000002</v>
      </c>
      <c r="E75" s="91" t="s">
        <v>32</v>
      </c>
      <c r="F75" s="91" t="s">
        <v>199</v>
      </c>
      <c r="G75" s="91" t="s">
        <v>53</v>
      </c>
      <c r="H75" s="91" t="s">
        <v>166</v>
      </c>
      <c r="I75" s="91" t="s">
        <v>276</v>
      </c>
      <c r="J75" s="91"/>
      <c r="K75" s="92" t="s">
        <v>940</v>
      </c>
      <c r="L75" s="121">
        <v>1822</v>
      </c>
      <c r="M75" s="118">
        <v>4</v>
      </c>
      <c r="N75" s="122">
        <v>1</v>
      </c>
      <c r="O75" s="102">
        <v>2023</v>
      </c>
      <c r="P75" s="102">
        <v>201</v>
      </c>
      <c r="Q75" s="102" t="s">
        <v>356</v>
      </c>
      <c r="R75" s="102" t="s">
        <v>944</v>
      </c>
      <c r="S75" s="123">
        <v>200</v>
      </c>
      <c r="T75" s="124">
        <v>60</v>
      </c>
      <c r="U75" s="42">
        <v>25</v>
      </c>
      <c r="V75" s="42">
        <v>400</v>
      </c>
      <c r="W75" s="42"/>
      <c r="X75" s="42"/>
      <c r="Y75" s="42"/>
      <c r="Z75" s="102"/>
      <c r="AA75" s="102">
        <v>103.80000000000001</v>
      </c>
      <c r="AB75" s="374" t="s">
        <v>884</v>
      </c>
    </row>
    <row r="76" spans="1:28" ht="12.4" customHeight="1" x14ac:dyDescent="0.2">
      <c r="A76" s="125" t="s">
        <v>945</v>
      </c>
      <c r="B76" s="45"/>
      <c r="C76" s="126">
        <v>0.85537600000000003</v>
      </c>
      <c r="D76" s="126">
        <v>0.85537600000000003</v>
      </c>
      <c r="E76" s="91" t="s">
        <v>32</v>
      </c>
      <c r="F76" s="91" t="s">
        <v>53</v>
      </c>
      <c r="G76" s="91" t="s">
        <v>55</v>
      </c>
      <c r="H76" s="91" t="s">
        <v>361</v>
      </c>
      <c r="I76" s="91" t="s">
        <v>176</v>
      </c>
      <c r="J76" s="91"/>
      <c r="K76" s="92" t="s">
        <v>940</v>
      </c>
      <c r="L76" s="121">
        <v>1962</v>
      </c>
      <c r="M76" s="118">
        <v>4</v>
      </c>
      <c r="N76" s="122">
        <v>2</v>
      </c>
      <c r="O76" s="102"/>
      <c r="P76" s="102"/>
      <c r="Q76" s="102" t="s">
        <v>356</v>
      </c>
      <c r="R76" s="102"/>
      <c r="S76" s="123">
        <v>60</v>
      </c>
      <c r="T76" s="124">
        <v>30</v>
      </c>
      <c r="U76" s="42">
        <v>12</v>
      </c>
      <c r="V76" s="42">
        <v>250</v>
      </c>
      <c r="W76" s="42"/>
      <c r="X76" s="42"/>
      <c r="Y76" s="42"/>
      <c r="Z76" s="102"/>
      <c r="AA76" s="102">
        <v>64.153199999999998</v>
      </c>
      <c r="AB76" s="374" t="s">
        <v>906</v>
      </c>
    </row>
    <row r="77" spans="1:28" ht="12.4" customHeight="1" x14ac:dyDescent="0.2">
      <c r="A77" s="125"/>
      <c r="B77" s="45"/>
      <c r="C77" s="126"/>
      <c r="D77" s="126"/>
      <c r="E77" s="91"/>
      <c r="F77" s="91"/>
      <c r="G77" s="91"/>
      <c r="H77" s="91"/>
      <c r="I77" s="91"/>
      <c r="J77" s="91"/>
      <c r="K77" s="92"/>
      <c r="L77" s="121"/>
      <c r="M77" s="118"/>
      <c r="N77" s="122"/>
      <c r="O77" s="102"/>
      <c r="P77" s="102"/>
      <c r="Q77" s="102"/>
      <c r="R77" s="102"/>
      <c r="S77" s="123"/>
      <c r="T77" s="124"/>
      <c r="U77" s="42"/>
      <c r="V77" s="42"/>
      <c r="W77" s="42"/>
      <c r="X77" s="42"/>
      <c r="Y77" s="42"/>
      <c r="Z77" s="102"/>
      <c r="AA77" s="102"/>
      <c r="AB77" s="374"/>
    </row>
    <row r="78" spans="1:28" ht="12.4" customHeight="1" x14ac:dyDescent="0.2">
      <c r="A78" s="125" t="s">
        <v>946</v>
      </c>
      <c r="B78" s="45"/>
      <c r="C78" s="126">
        <v>0.42805799999999999</v>
      </c>
      <c r="D78" s="126">
        <v>0.42805799999999999</v>
      </c>
      <c r="E78" s="91" t="s">
        <v>56</v>
      </c>
      <c r="F78" s="91" t="s">
        <v>176</v>
      </c>
      <c r="G78" s="91" t="s">
        <v>53</v>
      </c>
      <c r="H78" s="91"/>
      <c r="I78" s="91"/>
      <c r="J78" s="91"/>
      <c r="K78" s="92" t="s">
        <v>1097</v>
      </c>
      <c r="L78" s="121">
        <v>1942</v>
      </c>
      <c r="M78" s="118">
        <v>4</v>
      </c>
      <c r="N78" s="122">
        <v>3</v>
      </c>
      <c r="O78" s="102"/>
      <c r="P78" s="102"/>
      <c r="Q78" s="102" t="s">
        <v>356</v>
      </c>
      <c r="R78" s="102"/>
      <c r="S78" s="123">
        <v>80</v>
      </c>
      <c r="T78" s="124">
        <v>35</v>
      </c>
      <c r="U78" s="42">
        <v>13</v>
      </c>
      <c r="V78" s="42">
        <v>150</v>
      </c>
      <c r="W78" s="42"/>
      <c r="X78" s="42"/>
      <c r="Y78" s="42"/>
      <c r="Z78" s="102"/>
      <c r="AA78" s="102"/>
      <c r="AB78" s="374"/>
    </row>
    <row r="79" spans="1:28" ht="12.4" customHeight="1" x14ac:dyDescent="0.2">
      <c r="A79" s="125" t="s">
        <v>947</v>
      </c>
      <c r="B79" s="45"/>
      <c r="C79" s="126">
        <v>1.0244500000000001</v>
      </c>
      <c r="D79" s="126">
        <v>1.0244500000000001</v>
      </c>
      <c r="E79" s="91" t="s">
        <v>147</v>
      </c>
      <c r="F79" s="91" t="s">
        <v>32</v>
      </c>
      <c r="G79" s="91"/>
      <c r="H79" s="91"/>
      <c r="I79" s="91"/>
      <c r="J79" s="91"/>
      <c r="K79" s="92" t="s">
        <v>948</v>
      </c>
      <c r="L79" s="121">
        <v>1982</v>
      </c>
      <c r="M79" s="118">
        <v>4</v>
      </c>
      <c r="N79" s="122">
        <v>1</v>
      </c>
      <c r="O79" s="102"/>
      <c r="P79" s="102"/>
      <c r="Q79" s="102" t="s">
        <v>356</v>
      </c>
      <c r="R79" s="102"/>
      <c r="S79" s="123">
        <v>40</v>
      </c>
      <c r="T79" s="124">
        <v>20</v>
      </c>
      <c r="U79" s="42">
        <v>10</v>
      </c>
      <c r="V79" s="42">
        <v>100</v>
      </c>
      <c r="W79" s="42"/>
      <c r="X79" s="42"/>
      <c r="Y79" s="42"/>
      <c r="Z79" s="102"/>
      <c r="AA79" s="102"/>
      <c r="AB79" s="374"/>
    </row>
    <row r="80" spans="1:28" ht="12.4" customHeight="1" x14ac:dyDescent="0.2">
      <c r="A80" s="125" t="s">
        <v>949</v>
      </c>
      <c r="B80" s="45"/>
      <c r="C80" s="126">
        <v>13.27</v>
      </c>
      <c r="D80" s="126">
        <v>13.27</v>
      </c>
      <c r="E80" s="91" t="s">
        <v>276</v>
      </c>
      <c r="F80" s="91" t="s">
        <v>56</v>
      </c>
      <c r="G80" s="91" t="s">
        <v>164</v>
      </c>
      <c r="H80" s="91" t="s">
        <v>32</v>
      </c>
      <c r="I80" s="91"/>
      <c r="J80" s="91"/>
      <c r="K80" s="92" t="s">
        <v>950</v>
      </c>
      <c r="L80" s="121">
        <v>1962</v>
      </c>
      <c r="M80" s="118">
        <v>5</v>
      </c>
      <c r="N80" s="122">
        <v>2</v>
      </c>
      <c r="O80" s="102">
        <v>2023</v>
      </c>
      <c r="P80" s="102">
        <v>61</v>
      </c>
      <c r="Q80" s="102" t="s">
        <v>356</v>
      </c>
      <c r="R80" s="102" t="s">
        <v>951</v>
      </c>
      <c r="S80" s="123">
        <v>60</v>
      </c>
      <c r="T80" s="124">
        <v>35</v>
      </c>
      <c r="U80" s="42">
        <v>15</v>
      </c>
      <c r="V80" s="42">
        <v>200</v>
      </c>
      <c r="W80" s="42"/>
      <c r="X80" s="42"/>
      <c r="Y80" s="42"/>
      <c r="Z80" s="102"/>
      <c r="AA80" s="102">
        <v>530.80000000000007</v>
      </c>
      <c r="AB80" s="374" t="s">
        <v>870</v>
      </c>
    </row>
    <row r="81" spans="1:28" ht="12.4" customHeight="1" x14ac:dyDescent="0.2">
      <c r="A81" s="125" t="s">
        <v>952</v>
      </c>
      <c r="B81" s="45"/>
      <c r="C81" s="126">
        <v>3.4794299999999998</v>
      </c>
      <c r="D81" s="126">
        <v>3.4794299999999998</v>
      </c>
      <c r="E81" s="91" t="s">
        <v>147</v>
      </c>
      <c r="F81" s="91" t="s">
        <v>276</v>
      </c>
      <c r="G81" s="91" t="s">
        <v>32</v>
      </c>
      <c r="H81" s="91" t="s">
        <v>164</v>
      </c>
      <c r="I81" s="91" t="s">
        <v>56</v>
      </c>
      <c r="J81" s="91"/>
      <c r="K81" s="92"/>
      <c r="L81" s="121">
        <v>1982</v>
      </c>
      <c r="M81" s="118">
        <v>6</v>
      </c>
      <c r="N81" s="122">
        <v>2</v>
      </c>
      <c r="O81" s="102"/>
      <c r="P81" s="102"/>
      <c r="Q81" s="102" t="s">
        <v>356</v>
      </c>
      <c r="R81" s="102"/>
      <c r="S81" s="123">
        <v>40</v>
      </c>
      <c r="T81" s="124">
        <v>25</v>
      </c>
      <c r="U81" s="42">
        <v>12</v>
      </c>
      <c r="V81" s="42">
        <v>200</v>
      </c>
      <c r="W81" s="42"/>
      <c r="X81" s="42"/>
      <c r="Y81" s="42"/>
      <c r="Z81" s="102"/>
      <c r="AA81" s="102">
        <v>208.76579999999998</v>
      </c>
      <c r="AB81" s="374" t="s">
        <v>906</v>
      </c>
    </row>
    <row r="82" spans="1:28" ht="12.4" customHeight="1" x14ac:dyDescent="0.2">
      <c r="A82" s="125" t="s">
        <v>953</v>
      </c>
      <c r="B82" s="45"/>
      <c r="C82" s="126">
        <v>2.0354199999999998</v>
      </c>
      <c r="D82" s="126">
        <v>2.0354199999999998</v>
      </c>
      <c r="E82" s="91" t="s">
        <v>276</v>
      </c>
      <c r="F82" s="91" t="s">
        <v>32</v>
      </c>
      <c r="G82" s="91"/>
      <c r="H82" s="91"/>
      <c r="I82" s="91"/>
      <c r="J82" s="91"/>
      <c r="K82" s="92" t="s">
        <v>948</v>
      </c>
      <c r="L82" s="121">
        <v>2007</v>
      </c>
      <c r="M82" s="118">
        <v>4</v>
      </c>
      <c r="N82" s="122">
        <v>1</v>
      </c>
      <c r="O82" s="102"/>
      <c r="P82" s="102"/>
      <c r="Q82" s="102" t="s">
        <v>356</v>
      </c>
      <c r="R82" s="102"/>
      <c r="S82" s="123">
        <v>15</v>
      </c>
      <c r="T82" s="124">
        <v>35</v>
      </c>
      <c r="U82" s="42">
        <v>15</v>
      </c>
      <c r="V82" s="42">
        <v>200</v>
      </c>
      <c r="W82" s="42"/>
      <c r="X82" s="42"/>
      <c r="Y82" s="42"/>
      <c r="Z82" s="102"/>
      <c r="AA82" s="102">
        <v>122.12519999999998</v>
      </c>
      <c r="AB82" s="374" t="s">
        <v>906</v>
      </c>
    </row>
    <row r="83" spans="1:28" ht="12.4" customHeight="1" x14ac:dyDescent="0.2">
      <c r="A83" s="125" t="s">
        <v>954</v>
      </c>
      <c r="B83" s="45" t="s">
        <v>39</v>
      </c>
      <c r="C83" s="126">
        <v>3.0579800000000001</v>
      </c>
      <c r="D83" s="126">
        <v>3.0579800000000001</v>
      </c>
      <c r="E83" s="91" t="s">
        <v>276</v>
      </c>
      <c r="F83" s="91" t="s">
        <v>58</v>
      </c>
      <c r="G83" s="91" t="s">
        <v>164</v>
      </c>
      <c r="H83" s="91" t="s">
        <v>77</v>
      </c>
      <c r="I83" s="91"/>
      <c r="J83" s="91"/>
      <c r="K83" s="92" t="s">
        <v>1098</v>
      </c>
      <c r="L83" s="121">
        <v>1922</v>
      </c>
      <c r="M83" s="118">
        <v>4</v>
      </c>
      <c r="N83" s="122">
        <v>1</v>
      </c>
      <c r="O83" s="102"/>
      <c r="P83" s="102"/>
      <c r="Q83" s="102" t="s">
        <v>356</v>
      </c>
      <c r="R83" s="102"/>
      <c r="S83" s="123">
        <v>100</v>
      </c>
      <c r="T83" s="124">
        <v>30</v>
      </c>
      <c r="U83" s="42">
        <v>14</v>
      </c>
      <c r="V83" s="42">
        <v>200</v>
      </c>
      <c r="W83" s="42"/>
      <c r="X83" s="42"/>
      <c r="Y83" s="42"/>
      <c r="Z83" s="102"/>
      <c r="AA83" s="102"/>
      <c r="AB83" s="374"/>
    </row>
    <row r="84" spans="1:28" ht="12.4" customHeight="1" x14ac:dyDescent="0.2">
      <c r="A84" s="125" t="s">
        <v>954</v>
      </c>
      <c r="B84" s="45" t="s">
        <v>871</v>
      </c>
      <c r="C84" s="126">
        <v>4.97464</v>
      </c>
      <c r="D84" s="126">
        <v>4.97464</v>
      </c>
      <c r="E84" s="91" t="s">
        <v>276</v>
      </c>
      <c r="F84" s="91" t="s">
        <v>56</v>
      </c>
      <c r="G84" s="91" t="s">
        <v>54</v>
      </c>
      <c r="H84" s="91" t="s">
        <v>75</v>
      </c>
      <c r="I84" s="91" t="s">
        <v>164</v>
      </c>
      <c r="J84" s="91"/>
      <c r="K84" s="92" t="s">
        <v>955</v>
      </c>
      <c r="L84" s="121">
        <v>1952</v>
      </c>
      <c r="M84" s="118">
        <v>4</v>
      </c>
      <c r="N84" s="122">
        <v>3</v>
      </c>
      <c r="O84" s="102"/>
      <c r="P84" s="102"/>
      <c r="Q84" s="102" t="s">
        <v>356</v>
      </c>
      <c r="R84" s="102"/>
      <c r="S84" s="123">
        <v>70</v>
      </c>
      <c r="T84" s="124">
        <v>30</v>
      </c>
      <c r="U84" s="42">
        <v>12</v>
      </c>
      <c r="V84" s="42">
        <v>200</v>
      </c>
      <c r="W84" s="42"/>
      <c r="X84" s="42"/>
      <c r="Y84" s="42"/>
      <c r="Z84" s="102"/>
      <c r="AA84" s="102"/>
      <c r="AB84" s="374"/>
    </row>
    <row r="85" spans="1:28" ht="12.4" customHeight="1" x14ac:dyDescent="0.2">
      <c r="A85" s="125" t="s">
        <v>954</v>
      </c>
      <c r="B85" s="45" t="s">
        <v>874</v>
      </c>
      <c r="C85" s="126">
        <v>2.0770599999999999</v>
      </c>
      <c r="D85" s="126">
        <v>2.0770599999999999</v>
      </c>
      <c r="E85" s="91" t="s">
        <v>276</v>
      </c>
      <c r="F85" s="91" t="s">
        <v>164</v>
      </c>
      <c r="G85" s="91" t="s">
        <v>42</v>
      </c>
      <c r="H85" s="91"/>
      <c r="I85" s="91"/>
      <c r="J85" s="91"/>
      <c r="K85" s="92" t="s">
        <v>948</v>
      </c>
      <c r="L85" s="121">
        <v>1952</v>
      </c>
      <c r="M85" s="118">
        <v>4</v>
      </c>
      <c r="N85" s="122">
        <v>1</v>
      </c>
      <c r="O85" s="102"/>
      <c r="P85" s="102"/>
      <c r="Q85" s="102" t="s">
        <v>356</v>
      </c>
      <c r="R85" s="102"/>
      <c r="S85" s="123">
        <v>70</v>
      </c>
      <c r="T85" s="124">
        <v>30</v>
      </c>
      <c r="U85" s="42">
        <v>12</v>
      </c>
      <c r="V85" s="42">
        <v>200</v>
      </c>
      <c r="W85" s="42"/>
      <c r="X85" s="42"/>
      <c r="Y85" s="42"/>
      <c r="Z85" s="102"/>
      <c r="AA85" s="102"/>
      <c r="AB85" s="374"/>
    </row>
    <row r="86" spans="1:28" ht="12.4" customHeight="1" x14ac:dyDescent="0.2">
      <c r="A86" s="125" t="s">
        <v>954</v>
      </c>
      <c r="B86" s="45" t="s">
        <v>875</v>
      </c>
      <c r="C86" s="126">
        <v>1.75529</v>
      </c>
      <c r="D86" s="126">
        <v>1.75529</v>
      </c>
      <c r="E86" s="91" t="s">
        <v>53</v>
      </c>
      <c r="F86" s="91" t="s">
        <v>276</v>
      </c>
      <c r="G86" s="91" t="s">
        <v>164</v>
      </c>
      <c r="H86" s="91" t="s">
        <v>54</v>
      </c>
      <c r="I86" s="91"/>
      <c r="J86" s="91"/>
      <c r="K86" s="92" t="s">
        <v>956</v>
      </c>
      <c r="L86" s="121">
        <v>1952</v>
      </c>
      <c r="M86" s="118">
        <v>5</v>
      </c>
      <c r="N86" s="122">
        <v>2</v>
      </c>
      <c r="O86" s="102"/>
      <c r="P86" s="102"/>
      <c r="Q86" s="102" t="s">
        <v>356</v>
      </c>
      <c r="R86" s="102"/>
      <c r="S86" s="123">
        <v>70</v>
      </c>
      <c r="T86" s="124">
        <v>30</v>
      </c>
      <c r="U86" s="42">
        <v>14</v>
      </c>
      <c r="V86" s="42">
        <v>200</v>
      </c>
      <c r="W86" s="42"/>
      <c r="X86" s="42"/>
      <c r="Y86" s="42"/>
      <c r="Z86" s="102"/>
      <c r="AA86" s="102"/>
      <c r="AB86" s="374"/>
    </row>
    <row r="87" spans="1:28" ht="12.4" customHeight="1" x14ac:dyDescent="0.2">
      <c r="A87" s="125" t="s">
        <v>954</v>
      </c>
      <c r="B87" s="45" t="s">
        <v>877</v>
      </c>
      <c r="C87" s="126">
        <v>0.74929100000000004</v>
      </c>
      <c r="D87" s="126">
        <v>0.74929100000000004</v>
      </c>
      <c r="E87" s="91" t="s">
        <v>276</v>
      </c>
      <c r="F87" s="91" t="s">
        <v>32</v>
      </c>
      <c r="G87" s="91" t="s">
        <v>69</v>
      </c>
      <c r="H87" s="91"/>
      <c r="I87" s="91"/>
      <c r="J87" s="91"/>
      <c r="K87" s="92" t="s">
        <v>948</v>
      </c>
      <c r="L87" s="121">
        <v>1922</v>
      </c>
      <c r="M87" s="118">
        <v>4</v>
      </c>
      <c r="N87" s="122">
        <v>1</v>
      </c>
      <c r="O87" s="102"/>
      <c r="P87" s="102"/>
      <c r="Q87" s="102" t="s">
        <v>356</v>
      </c>
      <c r="R87" s="102"/>
      <c r="S87" s="123">
        <v>100</v>
      </c>
      <c r="T87" s="124">
        <v>30</v>
      </c>
      <c r="U87" s="42">
        <v>12</v>
      </c>
      <c r="V87" s="42">
        <v>200</v>
      </c>
      <c r="W87" s="42"/>
      <c r="X87" s="42"/>
      <c r="Y87" s="42"/>
      <c r="Z87" s="102"/>
      <c r="AA87" s="102"/>
      <c r="AB87" s="374"/>
    </row>
    <row r="88" spans="1:28" ht="12.4" customHeight="1" x14ac:dyDescent="0.2">
      <c r="A88" s="125" t="s">
        <v>957</v>
      </c>
      <c r="B88" s="45"/>
      <c r="C88" s="126">
        <v>0.22057099999999999</v>
      </c>
      <c r="D88" s="126">
        <v>0.22057099999999999</v>
      </c>
      <c r="E88" s="91" t="s">
        <v>199</v>
      </c>
      <c r="F88" s="91" t="s">
        <v>276</v>
      </c>
      <c r="G88" s="91"/>
      <c r="H88" s="91"/>
      <c r="I88" s="91"/>
      <c r="J88" s="91"/>
      <c r="K88" s="92"/>
      <c r="L88" s="121">
        <v>1992</v>
      </c>
      <c r="M88" s="118">
        <v>4</v>
      </c>
      <c r="N88" s="122">
        <v>1</v>
      </c>
      <c r="O88" s="102"/>
      <c r="P88" s="102"/>
      <c r="Q88" s="102" t="s">
        <v>356</v>
      </c>
      <c r="R88" s="102" t="s">
        <v>905</v>
      </c>
      <c r="S88" s="123">
        <v>30</v>
      </c>
      <c r="T88" s="124">
        <v>25</v>
      </c>
      <c r="U88" s="42">
        <v>10</v>
      </c>
      <c r="V88" s="42">
        <v>180</v>
      </c>
      <c r="W88" s="42"/>
      <c r="X88" s="42"/>
      <c r="Y88" s="42"/>
      <c r="Z88" s="102"/>
      <c r="AA88" s="102">
        <v>11.910833999999999</v>
      </c>
      <c r="AB88" s="374" t="s">
        <v>906</v>
      </c>
    </row>
    <row r="89" spans="1:28" ht="12.4" customHeight="1" x14ac:dyDescent="0.2">
      <c r="A89" s="125" t="s">
        <v>958</v>
      </c>
      <c r="B89" s="45"/>
      <c r="C89" s="126">
        <v>4.0473100000000004</v>
      </c>
      <c r="D89" s="126">
        <v>4.0473100000000004</v>
      </c>
      <c r="E89" s="91" t="s">
        <v>276</v>
      </c>
      <c r="F89" s="91" t="s">
        <v>55</v>
      </c>
      <c r="G89" s="91" t="s">
        <v>32</v>
      </c>
      <c r="H89" s="91" t="s">
        <v>58</v>
      </c>
      <c r="I89" s="91"/>
      <c r="J89" s="91"/>
      <c r="K89" s="92"/>
      <c r="L89" s="121">
        <v>2002</v>
      </c>
      <c r="M89" s="118">
        <v>4</v>
      </c>
      <c r="N89" s="122">
        <v>1</v>
      </c>
      <c r="O89" s="102"/>
      <c r="P89" s="102"/>
      <c r="Q89" s="102" t="s">
        <v>356</v>
      </c>
      <c r="R89" s="102" t="s">
        <v>905</v>
      </c>
      <c r="S89" s="123">
        <v>20</v>
      </c>
      <c r="T89" s="124">
        <v>18</v>
      </c>
      <c r="U89" s="42">
        <v>5</v>
      </c>
      <c r="V89" s="42">
        <v>100</v>
      </c>
      <c r="W89" s="42"/>
      <c r="X89" s="42"/>
      <c r="Y89" s="42"/>
      <c r="Z89" s="102"/>
      <c r="AA89" s="102">
        <v>121.41930000000001</v>
      </c>
      <c r="AB89" s="374" t="s">
        <v>906</v>
      </c>
    </row>
    <row r="90" spans="1:28" ht="12.4" customHeight="1" x14ac:dyDescent="0.2">
      <c r="A90" s="125" t="s">
        <v>959</v>
      </c>
      <c r="B90" s="45"/>
      <c r="C90" s="126">
        <v>1.07613</v>
      </c>
      <c r="D90" s="126">
        <v>1.07613</v>
      </c>
      <c r="E90" s="91" t="s">
        <v>276</v>
      </c>
      <c r="F90" s="91" t="s">
        <v>32</v>
      </c>
      <c r="G90" s="91" t="s">
        <v>361</v>
      </c>
      <c r="H90" s="91"/>
      <c r="I90" s="91"/>
      <c r="J90" s="91"/>
      <c r="K90" s="92" t="s">
        <v>948</v>
      </c>
      <c r="L90" s="121">
        <v>1822</v>
      </c>
      <c r="M90" s="118">
        <v>4</v>
      </c>
      <c r="N90" s="122">
        <v>1</v>
      </c>
      <c r="O90" s="102"/>
      <c r="P90" s="102"/>
      <c r="Q90" s="102" t="s">
        <v>356</v>
      </c>
      <c r="R90" s="102"/>
      <c r="S90" s="123">
        <v>200</v>
      </c>
      <c r="T90" s="124">
        <v>40</v>
      </c>
      <c r="U90" s="42">
        <v>12</v>
      </c>
      <c r="V90" s="42">
        <v>200</v>
      </c>
      <c r="W90" s="42"/>
      <c r="X90" s="42"/>
      <c r="Y90" s="42"/>
      <c r="Z90" s="102"/>
      <c r="AA90" s="102"/>
      <c r="AB90" s="374"/>
    </row>
    <row r="91" spans="1:28" ht="12.4" customHeight="1" x14ac:dyDescent="0.2">
      <c r="A91" s="125" t="s">
        <v>960</v>
      </c>
      <c r="B91" s="45"/>
      <c r="C91" s="126">
        <v>4.0146199999999999</v>
      </c>
      <c r="D91" s="126">
        <v>4.0146199999999999</v>
      </c>
      <c r="E91" s="91" t="s">
        <v>32</v>
      </c>
      <c r="F91" s="91" t="s">
        <v>276</v>
      </c>
      <c r="G91" s="91" t="s">
        <v>54</v>
      </c>
      <c r="H91" s="91"/>
      <c r="I91" s="91"/>
      <c r="J91" s="91"/>
      <c r="K91" s="92" t="s">
        <v>948</v>
      </c>
      <c r="L91" s="121">
        <v>1922</v>
      </c>
      <c r="M91" s="118">
        <v>4</v>
      </c>
      <c r="N91" s="122">
        <v>2</v>
      </c>
      <c r="O91" s="102"/>
      <c r="P91" s="102"/>
      <c r="Q91" s="102" t="s">
        <v>356</v>
      </c>
      <c r="R91" s="102"/>
      <c r="S91" s="123">
        <v>100</v>
      </c>
      <c r="T91" s="124">
        <v>30</v>
      </c>
      <c r="U91" s="42">
        <v>15</v>
      </c>
      <c r="V91" s="42">
        <v>200</v>
      </c>
      <c r="W91" s="42"/>
      <c r="X91" s="42"/>
      <c r="Y91" s="42"/>
      <c r="Z91" s="102"/>
      <c r="AA91" s="102"/>
      <c r="AB91" s="374"/>
    </row>
    <row r="92" spans="1:28" ht="12.4" customHeight="1" x14ac:dyDescent="0.2">
      <c r="A92" s="125" t="s">
        <v>961</v>
      </c>
      <c r="B92" s="45"/>
      <c r="C92" s="126">
        <v>2.0307300000000001</v>
      </c>
      <c r="D92" s="126">
        <v>2.0307300000000001</v>
      </c>
      <c r="E92" s="91" t="s">
        <v>53</v>
      </c>
      <c r="F92" s="91" t="s">
        <v>56</v>
      </c>
      <c r="G92" s="91" t="s">
        <v>276</v>
      </c>
      <c r="H92" s="91"/>
      <c r="I92" s="91"/>
      <c r="J92" s="91"/>
      <c r="K92" s="92"/>
      <c r="L92" s="121">
        <v>1872</v>
      </c>
      <c r="M92" s="118">
        <v>4</v>
      </c>
      <c r="N92" s="122">
        <v>2</v>
      </c>
      <c r="O92" s="102">
        <v>2023</v>
      </c>
      <c r="P92" s="102">
        <v>151</v>
      </c>
      <c r="Q92" s="102" t="s">
        <v>356</v>
      </c>
      <c r="R92" s="102" t="s">
        <v>962</v>
      </c>
      <c r="S92" s="123">
        <v>150</v>
      </c>
      <c r="T92" s="124">
        <v>50</v>
      </c>
      <c r="U92" s="42">
        <v>18</v>
      </c>
      <c r="V92" s="42">
        <v>300</v>
      </c>
      <c r="W92" s="42"/>
      <c r="X92" s="42"/>
      <c r="Y92" s="42"/>
      <c r="Z92" s="102"/>
      <c r="AA92" s="102">
        <v>121.84380000000002</v>
      </c>
      <c r="AB92" s="374" t="s">
        <v>870</v>
      </c>
    </row>
    <row r="93" spans="1:28" ht="12.4" customHeight="1" x14ac:dyDescent="0.2">
      <c r="A93" s="125" t="s">
        <v>963</v>
      </c>
      <c r="B93" s="45"/>
      <c r="C93" s="126">
        <v>3.4969299999999999</v>
      </c>
      <c r="D93" s="126">
        <v>3.4969299999999999</v>
      </c>
      <c r="E93" s="91" t="s">
        <v>56</v>
      </c>
      <c r="F93" s="91" t="s">
        <v>276</v>
      </c>
      <c r="G93" s="91" t="s">
        <v>65</v>
      </c>
      <c r="H93" s="91"/>
      <c r="I93" s="91"/>
      <c r="J93" s="91"/>
      <c r="K93" s="92"/>
      <c r="L93" s="121">
        <v>1992</v>
      </c>
      <c r="M93" s="118">
        <v>60</v>
      </c>
      <c r="N93" s="122">
        <v>2</v>
      </c>
      <c r="O93" s="102"/>
      <c r="P93" s="102"/>
      <c r="Q93" s="102" t="s">
        <v>356</v>
      </c>
      <c r="R93" s="102" t="s">
        <v>905</v>
      </c>
      <c r="S93" s="123">
        <v>30</v>
      </c>
      <c r="T93" s="124">
        <v>30</v>
      </c>
      <c r="U93" s="42">
        <v>7</v>
      </c>
      <c r="V93" s="42">
        <v>100</v>
      </c>
      <c r="W93" s="42"/>
      <c r="X93" s="42"/>
      <c r="Y93" s="42"/>
      <c r="Z93" s="102"/>
      <c r="AA93" s="102">
        <v>104.9079</v>
      </c>
      <c r="AB93" s="374" t="s">
        <v>906</v>
      </c>
    </row>
    <row r="94" spans="1:28" s="103" customFormat="1" ht="12.4" customHeight="1" x14ac:dyDescent="0.2">
      <c r="A94" s="125" t="s">
        <v>964</v>
      </c>
      <c r="B94" s="104"/>
      <c r="C94" s="105">
        <v>5.86</v>
      </c>
      <c r="D94" s="105">
        <v>5.86</v>
      </c>
      <c r="E94" s="91" t="s">
        <v>276</v>
      </c>
      <c r="F94" s="91" t="s">
        <v>147</v>
      </c>
      <c r="G94" s="91" t="s">
        <v>352</v>
      </c>
      <c r="H94" s="91" t="s">
        <v>53</v>
      </c>
      <c r="I94" s="91" t="s">
        <v>164</v>
      </c>
      <c r="J94" s="91" t="s">
        <v>357</v>
      </c>
      <c r="K94" s="92" t="s">
        <v>948</v>
      </c>
      <c r="L94" s="127">
        <v>1822</v>
      </c>
      <c r="M94" s="107">
        <v>4</v>
      </c>
      <c r="N94" s="107">
        <v>1</v>
      </c>
      <c r="O94" s="12"/>
      <c r="P94" s="12"/>
      <c r="Q94" s="12" t="s">
        <v>356</v>
      </c>
      <c r="R94" s="108" t="s">
        <v>905</v>
      </c>
      <c r="S94" s="109">
        <v>200</v>
      </c>
      <c r="T94" s="12">
        <v>80</v>
      </c>
      <c r="U94" s="12">
        <v>17</v>
      </c>
      <c r="V94" s="12">
        <v>300</v>
      </c>
      <c r="W94" s="12"/>
      <c r="X94" s="12"/>
      <c r="Y94" s="12"/>
      <c r="Z94" s="12"/>
      <c r="AA94" s="12">
        <v>527.4</v>
      </c>
      <c r="AB94" s="374" t="s">
        <v>906</v>
      </c>
    </row>
    <row r="95" spans="1:28" s="103" customFormat="1" ht="12.4" customHeight="1" x14ac:dyDescent="0.2">
      <c r="A95" s="125" t="s">
        <v>965</v>
      </c>
      <c r="B95" s="104"/>
      <c r="C95" s="105">
        <v>1.1396299999999999</v>
      </c>
      <c r="D95" s="105">
        <v>1.1396299999999999</v>
      </c>
      <c r="E95" s="91" t="s">
        <v>357</v>
      </c>
      <c r="F95" s="91" t="s">
        <v>352</v>
      </c>
      <c r="G95" s="91" t="s">
        <v>55</v>
      </c>
      <c r="H95" s="91"/>
      <c r="I95" s="91"/>
      <c r="J95" s="91"/>
      <c r="K95" s="92" t="s">
        <v>966</v>
      </c>
      <c r="L95" s="119">
        <v>1942</v>
      </c>
      <c r="M95" s="111">
        <v>4</v>
      </c>
      <c r="N95" s="111">
        <v>1</v>
      </c>
      <c r="O95" s="112"/>
      <c r="P95" s="112"/>
      <c r="Q95" s="112" t="s">
        <v>356</v>
      </c>
      <c r="R95" s="113"/>
      <c r="S95" s="114">
        <v>80</v>
      </c>
      <c r="T95" s="112">
        <v>30</v>
      </c>
      <c r="U95" s="112">
        <v>13</v>
      </c>
      <c r="V95" s="112">
        <v>200</v>
      </c>
      <c r="W95" s="112"/>
      <c r="X95" s="112"/>
      <c r="Y95" s="112"/>
      <c r="Z95" s="112"/>
      <c r="AA95" s="112"/>
      <c r="AB95" s="374"/>
    </row>
    <row r="96" spans="1:28" s="103" customFormat="1" ht="12.4" customHeight="1" x14ac:dyDescent="0.2">
      <c r="A96" s="125" t="s">
        <v>967</v>
      </c>
      <c r="B96" s="104"/>
      <c r="C96" s="105">
        <v>21.76</v>
      </c>
      <c r="D96" s="105">
        <v>20.43</v>
      </c>
      <c r="E96" s="91" t="s">
        <v>357</v>
      </c>
      <c r="F96" s="91" t="s">
        <v>32</v>
      </c>
      <c r="G96" s="91" t="s">
        <v>276</v>
      </c>
      <c r="H96" s="91" t="s">
        <v>352</v>
      </c>
      <c r="I96" s="91" t="s">
        <v>54</v>
      </c>
      <c r="J96" s="91" t="s">
        <v>42</v>
      </c>
      <c r="K96" s="92" t="s">
        <v>950</v>
      </c>
      <c r="L96" s="119">
        <v>1942</v>
      </c>
      <c r="M96" s="111">
        <v>4</v>
      </c>
      <c r="N96" s="116">
        <v>2</v>
      </c>
      <c r="O96" s="117">
        <v>2023</v>
      </c>
      <c r="P96" s="117">
        <v>81</v>
      </c>
      <c r="Q96" s="117" t="s">
        <v>356</v>
      </c>
      <c r="R96" s="117" t="s">
        <v>968</v>
      </c>
      <c r="S96" s="114">
        <v>80</v>
      </c>
      <c r="T96" s="112">
        <v>30</v>
      </c>
      <c r="U96" s="112">
        <v>15</v>
      </c>
      <c r="V96" s="112">
        <v>200</v>
      </c>
      <c r="W96" s="112"/>
      <c r="X96" s="112"/>
      <c r="Y96" s="112"/>
      <c r="Z96" s="117"/>
      <c r="AA96" s="117">
        <v>1225.8</v>
      </c>
      <c r="AB96" s="374" t="s">
        <v>969</v>
      </c>
    </row>
    <row r="97" spans="1:28" s="103" customFormat="1" ht="12.4" customHeight="1" x14ac:dyDescent="0.2">
      <c r="A97" s="125" t="s">
        <v>970</v>
      </c>
      <c r="B97" s="45"/>
      <c r="C97" s="105">
        <v>6.5700599999999998</v>
      </c>
      <c r="D97" s="105">
        <v>5.8</v>
      </c>
      <c r="E97" s="91" t="s">
        <v>276</v>
      </c>
      <c r="F97" s="91"/>
      <c r="G97" s="91"/>
      <c r="H97" s="91"/>
      <c r="I97" s="91"/>
      <c r="J97" s="91"/>
      <c r="K97" s="92" t="s">
        <v>948</v>
      </c>
      <c r="L97" s="119">
        <v>1942</v>
      </c>
      <c r="M97" s="111">
        <v>4</v>
      </c>
      <c r="N97" s="116">
        <v>1</v>
      </c>
      <c r="O97" s="117"/>
      <c r="P97" s="117"/>
      <c r="Q97" s="117" t="s">
        <v>356</v>
      </c>
      <c r="R97" s="117" t="s">
        <v>971</v>
      </c>
      <c r="S97" s="114">
        <v>80</v>
      </c>
      <c r="T97" s="112">
        <v>30</v>
      </c>
      <c r="U97" s="112">
        <v>15</v>
      </c>
      <c r="V97" s="112">
        <v>200</v>
      </c>
      <c r="W97" s="112"/>
      <c r="X97" s="112"/>
      <c r="Y97" s="112"/>
      <c r="Z97" s="117"/>
      <c r="AA97" s="117">
        <v>348</v>
      </c>
      <c r="AB97" s="374" t="s">
        <v>906</v>
      </c>
    </row>
    <row r="98" spans="1:28" s="103" customFormat="1" ht="12.4" customHeight="1" x14ac:dyDescent="0.2">
      <c r="A98" s="125" t="s">
        <v>972</v>
      </c>
      <c r="B98" s="104"/>
      <c r="C98" s="105">
        <v>3.4242900000000001</v>
      </c>
      <c r="D98" s="105">
        <v>3.4242900000000001</v>
      </c>
      <c r="E98" s="91" t="s">
        <v>276</v>
      </c>
      <c r="F98" s="91" t="s">
        <v>32</v>
      </c>
      <c r="G98" s="91" t="s">
        <v>164</v>
      </c>
      <c r="H98" s="91" t="s">
        <v>162</v>
      </c>
      <c r="I98" s="91"/>
      <c r="J98" s="91"/>
      <c r="K98" s="92"/>
      <c r="L98" s="119">
        <v>1822</v>
      </c>
      <c r="M98" s="111">
        <v>4</v>
      </c>
      <c r="N98" s="116">
        <v>1</v>
      </c>
      <c r="O98" s="117"/>
      <c r="P98" s="117"/>
      <c r="Q98" s="117" t="s">
        <v>356</v>
      </c>
      <c r="R98" s="117"/>
      <c r="S98" s="114">
        <v>200</v>
      </c>
      <c r="T98" s="112">
        <v>50</v>
      </c>
      <c r="U98" s="112">
        <v>12</v>
      </c>
      <c r="V98" s="112">
        <v>280</v>
      </c>
      <c r="W98" s="112"/>
      <c r="X98" s="112"/>
      <c r="Y98" s="112"/>
      <c r="Z98" s="117"/>
      <c r="AA98" s="117"/>
      <c r="AB98" s="374"/>
    </row>
    <row r="99" spans="1:28" s="103" customFormat="1" ht="12.4" customHeight="1" x14ac:dyDescent="0.2">
      <c r="A99" s="125" t="s">
        <v>973</v>
      </c>
      <c r="B99" s="45"/>
      <c r="C99" s="105">
        <v>2.9900799999999998</v>
      </c>
      <c r="D99" s="105">
        <v>2.9900799999999998</v>
      </c>
      <c r="E99" s="91" t="s">
        <v>32</v>
      </c>
      <c r="F99" s="91" t="s">
        <v>54</v>
      </c>
      <c r="G99" s="91" t="s">
        <v>164</v>
      </c>
      <c r="H99" s="91"/>
      <c r="I99" s="91"/>
      <c r="J99" s="91"/>
      <c r="K99" s="92"/>
      <c r="L99" s="119">
        <v>2002</v>
      </c>
      <c r="M99" s="111">
        <v>4</v>
      </c>
      <c r="N99" s="116">
        <v>3</v>
      </c>
      <c r="O99" s="117"/>
      <c r="P99" s="117"/>
      <c r="Q99" s="117" t="s">
        <v>356</v>
      </c>
      <c r="R99" s="117"/>
      <c r="S99" s="114">
        <v>20</v>
      </c>
      <c r="T99" s="112">
        <v>15</v>
      </c>
      <c r="U99" s="112">
        <v>10</v>
      </c>
      <c r="V99" s="112">
        <v>100</v>
      </c>
      <c r="W99" s="112"/>
      <c r="X99" s="112"/>
      <c r="Y99" s="112"/>
      <c r="Z99" s="117"/>
      <c r="AA99" s="117"/>
      <c r="AB99" s="374"/>
    </row>
    <row r="100" spans="1:28" s="103" customFormat="1" ht="12.4" customHeight="1" x14ac:dyDescent="0.2">
      <c r="A100" s="125" t="s">
        <v>974</v>
      </c>
      <c r="B100" s="104"/>
      <c r="C100" s="105">
        <v>8.0465400000000002</v>
      </c>
      <c r="D100" s="105">
        <v>8.0465400000000002</v>
      </c>
      <c r="E100" s="91" t="s">
        <v>32</v>
      </c>
      <c r="F100" s="91" t="s">
        <v>276</v>
      </c>
      <c r="G100" s="91" t="s">
        <v>164</v>
      </c>
      <c r="H100" s="91" t="s">
        <v>54</v>
      </c>
      <c r="I100" s="91" t="s">
        <v>65</v>
      </c>
      <c r="J100" s="91"/>
      <c r="K100" s="92" t="s">
        <v>948</v>
      </c>
      <c r="L100" s="119">
        <v>1902</v>
      </c>
      <c r="M100" s="111">
        <v>6</v>
      </c>
      <c r="N100" s="116">
        <v>2</v>
      </c>
      <c r="O100" s="117"/>
      <c r="P100" s="117"/>
      <c r="Q100" s="117" t="s">
        <v>356</v>
      </c>
      <c r="R100" s="117"/>
      <c r="S100" s="114">
        <v>120</v>
      </c>
      <c r="T100" s="112">
        <v>40</v>
      </c>
      <c r="U100" s="112">
        <v>17</v>
      </c>
      <c r="V100" s="112">
        <v>280</v>
      </c>
      <c r="W100" s="112"/>
      <c r="X100" s="112"/>
      <c r="Y100" s="112"/>
      <c r="Z100" s="117"/>
      <c r="AA100" s="117"/>
      <c r="AB100" s="374"/>
    </row>
    <row r="101" spans="1:28" s="103" customFormat="1" ht="12.4" customHeight="1" x14ac:dyDescent="0.2">
      <c r="A101" s="125" t="s">
        <v>975</v>
      </c>
      <c r="B101" s="104"/>
      <c r="C101" s="105">
        <v>3.1750500000000001</v>
      </c>
      <c r="D101" s="105">
        <v>3.1750500000000001</v>
      </c>
      <c r="E101" s="91" t="s">
        <v>276</v>
      </c>
      <c r="F101" s="91" t="s">
        <v>32</v>
      </c>
      <c r="G101" s="91" t="s">
        <v>361</v>
      </c>
      <c r="H101" s="91"/>
      <c r="I101" s="91"/>
      <c r="J101" s="91"/>
      <c r="K101" s="92"/>
      <c r="L101" s="119">
        <v>1772</v>
      </c>
      <c r="M101" s="118">
        <v>4</v>
      </c>
      <c r="N101" s="116">
        <v>1</v>
      </c>
      <c r="O101" s="117"/>
      <c r="P101" s="117"/>
      <c r="Q101" s="117" t="s">
        <v>356</v>
      </c>
      <c r="R101" s="117"/>
      <c r="S101" s="114">
        <v>250</v>
      </c>
      <c r="T101" s="112">
        <v>60</v>
      </c>
      <c r="U101" s="112">
        <v>16</v>
      </c>
      <c r="V101" s="112">
        <v>300</v>
      </c>
      <c r="W101" s="112"/>
      <c r="X101" s="112"/>
      <c r="Y101" s="112"/>
      <c r="Z101" s="117"/>
      <c r="AA101" s="117"/>
      <c r="AB101" s="374"/>
    </row>
    <row r="102" spans="1:28" s="103" customFormat="1" ht="12.4" customHeight="1" x14ac:dyDescent="0.2">
      <c r="A102" s="125" t="s">
        <v>976</v>
      </c>
      <c r="B102" s="104"/>
      <c r="C102" s="105">
        <v>1.03216</v>
      </c>
      <c r="D102" s="105">
        <v>1.03216</v>
      </c>
      <c r="E102" s="91" t="s">
        <v>105</v>
      </c>
      <c r="F102" s="91" t="s">
        <v>32</v>
      </c>
      <c r="G102" s="91" t="s">
        <v>276</v>
      </c>
      <c r="H102" s="91" t="s">
        <v>147</v>
      </c>
      <c r="I102" s="91"/>
      <c r="J102" s="91"/>
      <c r="K102" s="92"/>
      <c r="L102" s="119">
        <v>1742</v>
      </c>
      <c r="M102" s="111">
        <v>4</v>
      </c>
      <c r="N102" s="116">
        <v>1</v>
      </c>
      <c r="O102" s="117"/>
      <c r="P102" s="117"/>
      <c r="Q102" s="117" t="s">
        <v>356</v>
      </c>
      <c r="R102" s="117"/>
      <c r="S102" s="114">
        <v>280</v>
      </c>
      <c r="T102" s="120">
        <v>50</v>
      </c>
      <c r="U102" s="112">
        <v>15</v>
      </c>
      <c r="V102" s="112">
        <v>300</v>
      </c>
      <c r="W102" s="112"/>
      <c r="X102" s="112"/>
      <c r="Y102" s="112"/>
      <c r="Z102" s="117"/>
      <c r="AA102" s="117"/>
      <c r="AB102" s="374"/>
    </row>
    <row r="103" spans="1:28" s="103" customFormat="1" ht="12.4" customHeight="1" x14ac:dyDescent="0.2">
      <c r="A103" s="125" t="s">
        <v>977</v>
      </c>
      <c r="B103" s="104"/>
      <c r="C103" s="105">
        <v>1.05152</v>
      </c>
      <c r="D103" s="105">
        <v>1.05152</v>
      </c>
      <c r="E103" s="91" t="s">
        <v>276</v>
      </c>
      <c r="F103" s="91" t="s">
        <v>164</v>
      </c>
      <c r="G103" s="91"/>
      <c r="H103" s="91"/>
      <c r="I103" s="91"/>
      <c r="J103" s="91"/>
      <c r="K103" s="92" t="s">
        <v>948</v>
      </c>
      <c r="L103" s="119">
        <v>1742</v>
      </c>
      <c r="M103" s="111">
        <v>4</v>
      </c>
      <c r="N103" s="116">
        <v>1</v>
      </c>
      <c r="O103" s="117"/>
      <c r="P103" s="117"/>
      <c r="Q103" s="117" t="s">
        <v>356</v>
      </c>
      <c r="R103" s="117"/>
      <c r="S103" s="114">
        <v>280</v>
      </c>
      <c r="T103" s="120">
        <v>50</v>
      </c>
      <c r="U103" s="112">
        <v>15</v>
      </c>
      <c r="V103" s="112">
        <v>300</v>
      </c>
      <c r="W103" s="112"/>
      <c r="X103" s="112"/>
      <c r="Y103" s="112"/>
      <c r="Z103" s="117"/>
      <c r="AA103" s="117"/>
      <c r="AB103" s="374"/>
    </row>
    <row r="104" spans="1:28" s="103" customFormat="1" ht="12.4" customHeight="1" x14ac:dyDescent="0.2">
      <c r="A104" s="125" t="s">
        <v>978</v>
      </c>
      <c r="B104" s="104"/>
      <c r="C104" s="105">
        <v>0.86242300000000005</v>
      </c>
      <c r="D104" s="105">
        <v>0.86242300000000005</v>
      </c>
      <c r="E104" s="91" t="s">
        <v>56</v>
      </c>
      <c r="F104" s="91" t="s">
        <v>276</v>
      </c>
      <c r="G104" s="91"/>
      <c r="H104" s="91"/>
      <c r="I104" s="91"/>
      <c r="J104" s="91"/>
      <c r="K104" s="92"/>
      <c r="L104" s="119">
        <v>2002</v>
      </c>
      <c r="M104" s="111">
        <v>8</v>
      </c>
      <c r="N104" s="116">
        <v>1</v>
      </c>
      <c r="O104" s="117"/>
      <c r="P104" s="117"/>
      <c r="Q104" s="117" t="s">
        <v>356</v>
      </c>
      <c r="R104" s="117" t="s">
        <v>905</v>
      </c>
      <c r="S104" s="114">
        <v>20</v>
      </c>
      <c r="T104" s="120">
        <v>20</v>
      </c>
      <c r="U104" s="112">
        <v>7</v>
      </c>
      <c r="V104" s="112">
        <v>100</v>
      </c>
      <c r="W104" s="112"/>
      <c r="X104" s="112"/>
      <c r="Y104" s="112"/>
      <c r="Z104" s="117"/>
      <c r="AA104" s="117">
        <v>25.872689999999999</v>
      </c>
      <c r="AB104" s="374" t="s">
        <v>906</v>
      </c>
    </row>
    <row r="105" spans="1:28" s="103" customFormat="1" ht="12.4" customHeight="1" x14ac:dyDescent="0.2">
      <c r="A105" s="125" t="s">
        <v>979</v>
      </c>
      <c r="B105" s="104"/>
      <c r="C105" s="105">
        <v>1.0109300000000001</v>
      </c>
      <c r="D105" s="105">
        <v>0.95</v>
      </c>
      <c r="E105" s="91" t="s">
        <v>162</v>
      </c>
      <c r="F105" s="91" t="s">
        <v>32</v>
      </c>
      <c r="G105" s="91"/>
      <c r="H105" s="91"/>
      <c r="I105" s="91"/>
      <c r="J105" s="91"/>
      <c r="K105" s="92"/>
      <c r="L105" s="119">
        <v>1962</v>
      </c>
      <c r="M105" s="118">
        <v>4</v>
      </c>
      <c r="N105" s="116">
        <v>1</v>
      </c>
      <c r="O105" s="117"/>
      <c r="P105" s="117"/>
      <c r="Q105" s="117" t="s">
        <v>356</v>
      </c>
      <c r="R105" s="117"/>
      <c r="S105" s="114">
        <v>60</v>
      </c>
      <c r="T105" s="120">
        <v>20</v>
      </c>
      <c r="U105" s="112">
        <v>10</v>
      </c>
      <c r="V105" s="112">
        <v>80</v>
      </c>
      <c r="W105" s="112"/>
      <c r="X105" s="112"/>
      <c r="Y105" s="112"/>
      <c r="Z105" s="117"/>
      <c r="AA105" s="117"/>
      <c r="AB105" s="374"/>
    </row>
    <row r="106" spans="1:28" s="103" customFormat="1" ht="12.4" customHeight="1" x14ac:dyDescent="0.2">
      <c r="A106" s="125" t="s">
        <v>980</v>
      </c>
      <c r="B106" s="104"/>
      <c r="C106" s="105">
        <v>2.50549</v>
      </c>
      <c r="D106" s="105">
        <v>2.50549</v>
      </c>
      <c r="E106" s="91" t="s">
        <v>32</v>
      </c>
      <c r="F106" s="91" t="s">
        <v>54</v>
      </c>
      <c r="G106" s="91" t="s">
        <v>361</v>
      </c>
      <c r="H106" s="91"/>
      <c r="I106" s="91"/>
      <c r="J106" s="91"/>
      <c r="K106" s="92"/>
      <c r="L106" s="119">
        <v>1982</v>
      </c>
      <c r="M106" s="111">
        <v>8</v>
      </c>
      <c r="N106" s="116">
        <v>3</v>
      </c>
      <c r="O106" s="117"/>
      <c r="P106" s="117"/>
      <c r="Q106" s="117" t="s">
        <v>356</v>
      </c>
      <c r="R106" s="117"/>
      <c r="S106" s="114">
        <v>40</v>
      </c>
      <c r="T106" s="120">
        <v>30</v>
      </c>
      <c r="U106" s="112">
        <v>18</v>
      </c>
      <c r="V106" s="112">
        <v>200</v>
      </c>
      <c r="W106" s="112"/>
      <c r="X106" s="112"/>
      <c r="Y106" s="112"/>
      <c r="Z106" s="117"/>
      <c r="AA106" s="117"/>
      <c r="AB106" s="374"/>
    </row>
    <row r="107" spans="1:28" s="103" customFormat="1" ht="12.4" customHeight="1" x14ac:dyDescent="0.2">
      <c r="A107" s="125" t="s">
        <v>981</v>
      </c>
      <c r="B107" s="104"/>
      <c r="C107" s="105">
        <v>0.84136</v>
      </c>
      <c r="D107" s="105">
        <v>0.84136</v>
      </c>
      <c r="E107" s="91" t="s">
        <v>58</v>
      </c>
      <c r="F107" s="91" t="s">
        <v>55</v>
      </c>
      <c r="G107" s="91" t="s">
        <v>276</v>
      </c>
      <c r="H107" s="91"/>
      <c r="I107" s="91"/>
      <c r="J107" s="91"/>
      <c r="K107" s="92"/>
      <c r="L107" s="119">
        <v>2002</v>
      </c>
      <c r="M107" s="111">
        <v>4</v>
      </c>
      <c r="N107" s="116">
        <v>1</v>
      </c>
      <c r="O107" s="117"/>
      <c r="P107" s="117"/>
      <c r="Q107" s="117" t="s">
        <v>356</v>
      </c>
      <c r="R107" s="117"/>
      <c r="S107" s="114">
        <v>20</v>
      </c>
      <c r="T107" s="120">
        <v>18</v>
      </c>
      <c r="U107" s="112">
        <v>5</v>
      </c>
      <c r="V107" s="112">
        <v>80</v>
      </c>
      <c r="W107" s="112"/>
      <c r="X107" s="112"/>
      <c r="Y107" s="112"/>
      <c r="Z107" s="117"/>
      <c r="AA107" s="117"/>
      <c r="AB107" s="374"/>
    </row>
    <row r="108" spans="1:28" s="103" customFormat="1" ht="12.4" customHeight="1" x14ac:dyDescent="0.2">
      <c r="A108" s="125" t="s">
        <v>982</v>
      </c>
      <c r="B108" s="104"/>
      <c r="C108" s="105">
        <v>3.66344</v>
      </c>
      <c r="D108" s="105">
        <v>3.66344</v>
      </c>
      <c r="E108" s="91" t="s">
        <v>32</v>
      </c>
      <c r="F108" s="91" t="s">
        <v>147</v>
      </c>
      <c r="G108" s="91"/>
      <c r="H108" s="91"/>
      <c r="I108" s="91"/>
      <c r="J108" s="91"/>
      <c r="K108" s="92" t="s">
        <v>948</v>
      </c>
      <c r="L108" s="119">
        <v>1992</v>
      </c>
      <c r="M108" s="111">
        <v>4</v>
      </c>
      <c r="N108" s="116">
        <v>1</v>
      </c>
      <c r="O108" s="117"/>
      <c r="P108" s="117"/>
      <c r="Q108" s="117" t="s">
        <v>356</v>
      </c>
      <c r="R108" s="117"/>
      <c r="S108" s="114">
        <v>30</v>
      </c>
      <c r="T108" s="120">
        <v>25</v>
      </c>
      <c r="U108" s="112">
        <v>6</v>
      </c>
      <c r="V108" s="112">
        <v>120</v>
      </c>
      <c r="W108" s="112"/>
      <c r="X108" s="112"/>
      <c r="Y108" s="112"/>
      <c r="Z108" s="117"/>
      <c r="AA108" s="117"/>
      <c r="AB108" s="374"/>
    </row>
    <row r="109" spans="1:28" s="103" customFormat="1" ht="12.4" customHeight="1" x14ac:dyDescent="0.2">
      <c r="A109" s="125"/>
      <c r="B109" s="104"/>
      <c r="C109" s="105"/>
      <c r="D109" s="105"/>
      <c r="E109" s="91"/>
      <c r="F109" s="91"/>
      <c r="G109" s="91"/>
      <c r="H109" s="91"/>
      <c r="I109" s="91"/>
      <c r="J109" s="91"/>
      <c r="K109" s="92"/>
      <c r="L109" s="119"/>
      <c r="M109" s="111"/>
      <c r="N109" s="116"/>
      <c r="O109" s="117"/>
      <c r="P109" s="117"/>
      <c r="Q109" s="117"/>
      <c r="R109" s="117"/>
      <c r="S109" s="114"/>
      <c r="T109" s="120"/>
      <c r="U109" s="112"/>
      <c r="V109" s="112"/>
      <c r="W109" s="112"/>
      <c r="X109" s="112"/>
      <c r="Y109" s="112"/>
      <c r="Z109" s="117"/>
      <c r="AA109" s="117"/>
      <c r="AB109" s="374"/>
    </row>
    <row r="110" spans="1:28" s="103" customFormat="1" ht="12.4" customHeight="1" x14ac:dyDescent="0.2">
      <c r="A110" s="125" t="s">
        <v>983</v>
      </c>
      <c r="B110" s="104"/>
      <c r="C110" s="105">
        <v>6.3914499999999999</v>
      </c>
      <c r="D110" s="105">
        <v>6.2</v>
      </c>
      <c r="E110" s="91" t="s">
        <v>32</v>
      </c>
      <c r="F110" s="91" t="s">
        <v>361</v>
      </c>
      <c r="G110" s="91"/>
      <c r="H110" s="91"/>
      <c r="I110" s="91"/>
      <c r="J110" s="91"/>
      <c r="K110" s="92" t="s">
        <v>984</v>
      </c>
      <c r="L110" s="119">
        <v>1982</v>
      </c>
      <c r="M110" s="111">
        <v>4</v>
      </c>
      <c r="N110" s="116">
        <v>1</v>
      </c>
      <c r="O110" s="117"/>
      <c r="P110" s="117"/>
      <c r="Q110" s="117" t="s">
        <v>356</v>
      </c>
      <c r="R110" s="117"/>
      <c r="S110" s="114">
        <v>40</v>
      </c>
      <c r="T110" s="120">
        <v>25</v>
      </c>
      <c r="U110" s="112">
        <v>7</v>
      </c>
      <c r="V110" s="112">
        <v>150</v>
      </c>
      <c r="W110" s="112"/>
      <c r="X110" s="112"/>
      <c r="Y110" s="112"/>
      <c r="Z110" s="117"/>
      <c r="AA110" s="117"/>
      <c r="AB110" s="374"/>
    </row>
    <row r="111" spans="1:28" ht="12.4" customHeight="1" x14ac:dyDescent="0.2">
      <c r="A111" s="125" t="s">
        <v>985</v>
      </c>
      <c r="B111" s="45"/>
      <c r="C111" s="126">
        <v>1.97197</v>
      </c>
      <c r="D111" s="126">
        <v>1.97197</v>
      </c>
      <c r="E111" s="91" t="s">
        <v>32</v>
      </c>
      <c r="F111" s="91" t="s">
        <v>357</v>
      </c>
      <c r="G111" s="91" t="s">
        <v>55</v>
      </c>
      <c r="H111" s="91" t="s">
        <v>361</v>
      </c>
      <c r="I111" s="91" t="s">
        <v>53</v>
      </c>
      <c r="J111" s="91"/>
      <c r="K111" s="92" t="s">
        <v>984</v>
      </c>
      <c r="L111" s="121">
        <v>1982</v>
      </c>
      <c r="M111" s="118">
        <v>4</v>
      </c>
      <c r="N111" s="122">
        <v>1</v>
      </c>
      <c r="O111" s="102"/>
      <c r="P111" s="102"/>
      <c r="Q111" s="102" t="s">
        <v>356</v>
      </c>
      <c r="R111" s="102"/>
      <c r="S111" s="123">
        <v>40</v>
      </c>
      <c r="T111" s="124">
        <v>25</v>
      </c>
      <c r="U111" s="42">
        <v>7</v>
      </c>
      <c r="V111" s="42">
        <v>150</v>
      </c>
      <c r="W111" s="42"/>
      <c r="X111" s="42"/>
      <c r="Y111" s="42"/>
      <c r="Z111" s="102"/>
      <c r="AA111" s="102"/>
      <c r="AB111" s="374"/>
    </row>
    <row r="112" spans="1:28" ht="12.4" customHeight="1" x14ac:dyDescent="0.2">
      <c r="A112" s="125" t="s">
        <v>986</v>
      </c>
      <c r="B112" s="45"/>
      <c r="C112" s="126">
        <v>3.0241400000000001</v>
      </c>
      <c r="D112" s="126">
        <v>2.85</v>
      </c>
      <c r="E112" s="91" t="s">
        <v>32</v>
      </c>
      <c r="F112" s="91" t="s">
        <v>352</v>
      </c>
      <c r="G112" s="91" t="s">
        <v>53</v>
      </c>
      <c r="H112" s="91" t="s">
        <v>357</v>
      </c>
      <c r="I112" s="91"/>
      <c r="J112" s="91"/>
      <c r="K112" s="92" t="s">
        <v>984</v>
      </c>
      <c r="L112" s="121">
        <v>1982</v>
      </c>
      <c r="M112" s="118">
        <v>4</v>
      </c>
      <c r="N112" s="122">
        <v>1</v>
      </c>
      <c r="O112" s="102"/>
      <c r="P112" s="102"/>
      <c r="Q112" s="102" t="s">
        <v>356</v>
      </c>
      <c r="R112" s="102"/>
      <c r="S112" s="123">
        <v>40</v>
      </c>
      <c r="T112" s="124">
        <v>25</v>
      </c>
      <c r="U112" s="42">
        <v>7</v>
      </c>
      <c r="V112" s="42">
        <v>150</v>
      </c>
      <c r="W112" s="42"/>
      <c r="X112" s="42"/>
      <c r="Y112" s="42"/>
      <c r="Z112" s="102"/>
      <c r="AA112" s="102"/>
      <c r="AB112" s="374"/>
    </row>
    <row r="113" spans="1:28" ht="12.4" customHeight="1" x14ac:dyDescent="0.2">
      <c r="A113" s="125" t="s">
        <v>987</v>
      </c>
      <c r="B113" s="45" t="s">
        <v>39</v>
      </c>
      <c r="C113" s="126">
        <v>2.6716899999999999</v>
      </c>
      <c r="D113" s="126">
        <v>2.6716899999999999</v>
      </c>
      <c r="E113" s="91" t="s">
        <v>357</v>
      </c>
      <c r="F113" s="91" t="s">
        <v>53</v>
      </c>
      <c r="G113" s="91" t="s">
        <v>32</v>
      </c>
      <c r="H113" s="91"/>
      <c r="I113" s="91"/>
      <c r="J113" s="91"/>
      <c r="K113" s="92" t="s">
        <v>984</v>
      </c>
      <c r="L113" s="121">
        <v>1902</v>
      </c>
      <c r="M113" s="118">
        <v>4</v>
      </c>
      <c r="N113" s="122">
        <v>1</v>
      </c>
      <c r="O113" s="102"/>
      <c r="P113" s="102"/>
      <c r="Q113" s="102" t="s">
        <v>356</v>
      </c>
      <c r="R113" s="102"/>
      <c r="S113" s="123">
        <v>120</v>
      </c>
      <c r="T113" s="124">
        <v>40</v>
      </c>
      <c r="U113" s="42">
        <v>8</v>
      </c>
      <c r="V113" s="42">
        <v>250</v>
      </c>
      <c r="W113" s="42"/>
      <c r="X113" s="42"/>
      <c r="Y113" s="42"/>
      <c r="Z113" s="102"/>
      <c r="AA113" s="102">
        <v>200</v>
      </c>
      <c r="AB113" s="374" t="s">
        <v>1101</v>
      </c>
    </row>
    <row r="114" spans="1:28" ht="12.4" customHeight="1" x14ac:dyDescent="0.2">
      <c r="A114" s="125" t="s">
        <v>987</v>
      </c>
      <c r="B114" s="45" t="s">
        <v>871</v>
      </c>
      <c r="C114" s="126">
        <v>3.7970000000000002</v>
      </c>
      <c r="D114" s="126">
        <v>2.2999999999999998</v>
      </c>
      <c r="E114" s="91" t="s">
        <v>276</v>
      </c>
      <c r="F114" s="91" t="s">
        <v>361</v>
      </c>
      <c r="G114" s="91"/>
      <c r="H114" s="91"/>
      <c r="I114" s="91"/>
      <c r="J114" s="91"/>
      <c r="K114" s="92" t="s">
        <v>984</v>
      </c>
      <c r="L114" s="121">
        <v>1822</v>
      </c>
      <c r="M114" s="118">
        <v>4</v>
      </c>
      <c r="N114" s="122">
        <v>1</v>
      </c>
      <c r="O114" s="102"/>
      <c r="P114" s="102"/>
      <c r="Q114" s="102" t="s">
        <v>356</v>
      </c>
      <c r="R114" s="102"/>
      <c r="S114" s="123">
        <v>200</v>
      </c>
      <c r="T114" s="124">
        <v>50</v>
      </c>
      <c r="U114" s="42">
        <v>12</v>
      </c>
      <c r="V114" s="42">
        <v>100</v>
      </c>
      <c r="W114" s="42"/>
      <c r="X114" s="42"/>
      <c r="Y114" s="42"/>
      <c r="Z114" s="102"/>
      <c r="AA114" s="102">
        <v>70</v>
      </c>
      <c r="AB114" s="374" t="s">
        <v>1101</v>
      </c>
    </row>
    <row r="115" spans="1:28" ht="12.4" customHeight="1" x14ac:dyDescent="0.2">
      <c r="A115" s="125" t="s">
        <v>987</v>
      </c>
      <c r="B115" s="45" t="s">
        <v>874</v>
      </c>
      <c r="C115" s="126">
        <v>4.9211099999999997</v>
      </c>
      <c r="D115" s="126">
        <v>4.9211099999999997</v>
      </c>
      <c r="E115" s="91" t="s">
        <v>276</v>
      </c>
      <c r="F115" s="91" t="s">
        <v>53</v>
      </c>
      <c r="G115" s="91" t="s">
        <v>166</v>
      </c>
      <c r="H115" s="91" t="s">
        <v>176</v>
      </c>
      <c r="I115" s="91" t="s">
        <v>361</v>
      </c>
      <c r="J115" s="91"/>
      <c r="K115" s="92" t="s">
        <v>984</v>
      </c>
      <c r="L115" s="121">
        <v>1822</v>
      </c>
      <c r="M115" s="118">
        <v>4</v>
      </c>
      <c r="N115" s="122">
        <v>2</v>
      </c>
      <c r="O115" s="102">
        <v>2023</v>
      </c>
      <c r="P115" s="102">
        <v>201</v>
      </c>
      <c r="Q115" s="102" t="s">
        <v>356</v>
      </c>
      <c r="R115" s="102" t="s">
        <v>988</v>
      </c>
      <c r="S115" s="123">
        <v>200</v>
      </c>
      <c r="T115" s="124">
        <v>45</v>
      </c>
      <c r="U115" s="42">
        <v>18</v>
      </c>
      <c r="V115" s="42">
        <v>350</v>
      </c>
      <c r="W115" s="42"/>
      <c r="X115" s="42"/>
      <c r="Y115" s="42"/>
      <c r="Z115" s="102"/>
      <c r="AA115" s="102">
        <v>350</v>
      </c>
      <c r="AB115" s="374" t="s">
        <v>930</v>
      </c>
    </row>
    <row r="116" spans="1:28" ht="12.4" customHeight="1" x14ac:dyDescent="0.2">
      <c r="A116" s="125"/>
      <c r="B116" s="45"/>
      <c r="C116" s="126"/>
      <c r="D116" s="126"/>
      <c r="E116" s="91"/>
      <c r="F116" s="91"/>
      <c r="G116" s="91"/>
      <c r="H116" s="91"/>
      <c r="I116" s="91"/>
      <c r="J116" s="91"/>
      <c r="K116" s="92"/>
      <c r="L116" s="121"/>
      <c r="M116" s="118"/>
      <c r="N116" s="122"/>
      <c r="O116" s="102"/>
      <c r="P116" s="102"/>
      <c r="Q116" s="102"/>
      <c r="R116" s="102"/>
      <c r="S116" s="123"/>
      <c r="T116" s="124"/>
      <c r="U116" s="42"/>
      <c r="V116" s="42"/>
      <c r="W116" s="42"/>
      <c r="X116" s="42"/>
      <c r="Y116" s="42"/>
      <c r="Z116" s="102"/>
      <c r="AA116" s="102"/>
      <c r="AB116" s="374"/>
    </row>
    <row r="117" spans="1:28" ht="12.4" customHeight="1" x14ac:dyDescent="0.2">
      <c r="A117" s="125" t="s">
        <v>989</v>
      </c>
      <c r="B117" s="45"/>
      <c r="C117" s="126">
        <v>4.81609</v>
      </c>
      <c r="D117" s="126">
        <v>4.81609</v>
      </c>
      <c r="E117" s="91" t="s">
        <v>276</v>
      </c>
      <c r="F117" s="91" t="s">
        <v>164</v>
      </c>
      <c r="G117" s="91" t="s">
        <v>352</v>
      </c>
      <c r="H117" s="91" t="s">
        <v>53</v>
      </c>
      <c r="I117" s="91" t="s">
        <v>166</v>
      </c>
      <c r="J117" s="91" t="s">
        <v>42</v>
      </c>
      <c r="K117" s="92" t="s">
        <v>956</v>
      </c>
      <c r="L117" s="121">
        <v>1922</v>
      </c>
      <c r="M117" s="118">
        <v>4</v>
      </c>
      <c r="N117" s="122">
        <v>1</v>
      </c>
      <c r="O117" s="102">
        <v>2023</v>
      </c>
      <c r="P117" s="102">
        <v>101</v>
      </c>
      <c r="Q117" s="102" t="s">
        <v>356</v>
      </c>
      <c r="R117" s="102" t="s">
        <v>990</v>
      </c>
      <c r="S117" s="123">
        <v>100</v>
      </c>
      <c r="T117" s="124">
        <v>40</v>
      </c>
      <c r="U117" s="42">
        <v>12</v>
      </c>
      <c r="V117" s="42">
        <v>120</v>
      </c>
      <c r="W117" s="42"/>
      <c r="X117" s="42"/>
      <c r="Y117" s="42"/>
      <c r="Z117" s="102"/>
      <c r="AA117" s="102">
        <v>57.793080000000003</v>
      </c>
      <c r="AB117" s="374" t="s">
        <v>884</v>
      </c>
    </row>
    <row r="118" spans="1:28" ht="12.4" customHeight="1" x14ac:dyDescent="0.2">
      <c r="A118" s="125" t="s">
        <v>991</v>
      </c>
      <c r="B118" s="45"/>
      <c r="C118" s="126">
        <v>2.0099999999999998</v>
      </c>
      <c r="D118" s="126">
        <v>2.0099999999999998</v>
      </c>
      <c r="E118" s="91" t="s">
        <v>53</v>
      </c>
      <c r="F118" s="91" t="s">
        <v>276</v>
      </c>
      <c r="G118" s="91" t="s">
        <v>166</v>
      </c>
      <c r="H118" s="91" t="s">
        <v>12</v>
      </c>
      <c r="I118" s="91" t="s">
        <v>32</v>
      </c>
      <c r="J118" s="91"/>
      <c r="K118" s="92" t="s">
        <v>956</v>
      </c>
      <c r="L118" s="121">
        <v>1822</v>
      </c>
      <c r="M118" s="118">
        <v>4</v>
      </c>
      <c r="N118" s="122">
        <v>2</v>
      </c>
      <c r="O118" s="102"/>
      <c r="P118" s="102"/>
      <c r="Q118" s="102" t="s">
        <v>356</v>
      </c>
      <c r="R118" s="102"/>
      <c r="S118" s="123">
        <v>200</v>
      </c>
      <c r="T118" s="124">
        <v>60</v>
      </c>
      <c r="U118" s="42">
        <v>25</v>
      </c>
      <c r="V118" s="42">
        <v>450</v>
      </c>
      <c r="W118" s="42"/>
      <c r="X118" s="42"/>
      <c r="Y118" s="42"/>
      <c r="Z118" s="102"/>
      <c r="AA118" s="102"/>
      <c r="AB118" s="374"/>
    </row>
    <row r="119" spans="1:28" ht="12.4" customHeight="1" x14ac:dyDescent="0.2">
      <c r="A119" s="125" t="s">
        <v>992</v>
      </c>
      <c r="B119" s="45"/>
      <c r="C119" s="126">
        <v>0.35514499999999999</v>
      </c>
      <c r="D119" s="126">
        <v>0.35514499999999999</v>
      </c>
      <c r="E119" s="91" t="s">
        <v>170</v>
      </c>
      <c r="F119" s="91" t="s">
        <v>276</v>
      </c>
      <c r="G119" s="91" t="s">
        <v>352</v>
      </c>
      <c r="H119" s="91" t="s">
        <v>53</v>
      </c>
      <c r="I119" s="91" t="s">
        <v>166</v>
      </c>
      <c r="J119" s="91"/>
      <c r="K119" s="92" t="s">
        <v>956</v>
      </c>
      <c r="L119" s="121">
        <v>1922</v>
      </c>
      <c r="M119" s="118">
        <v>4</v>
      </c>
      <c r="N119" s="122">
        <v>1</v>
      </c>
      <c r="O119" s="102"/>
      <c r="P119" s="102"/>
      <c r="Q119" s="102" t="s">
        <v>356</v>
      </c>
      <c r="R119" s="102" t="s">
        <v>993</v>
      </c>
      <c r="S119" s="123">
        <v>100</v>
      </c>
      <c r="T119" s="124">
        <v>30</v>
      </c>
      <c r="U119" s="42">
        <v>12</v>
      </c>
      <c r="V119" s="42">
        <v>250</v>
      </c>
      <c r="W119" s="42"/>
      <c r="X119" s="42"/>
      <c r="Y119" s="42"/>
      <c r="Z119" s="102"/>
      <c r="AA119" s="102">
        <v>8.8786249999999995</v>
      </c>
      <c r="AB119" s="374" t="s">
        <v>906</v>
      </c>
    </row>
    <row r="120" spans="1:28" ht="12.4" customHeight="1" x14ac:dyDescent="0.2">
      <c r="A120" s="125" t="s">
        <v>994</v>
      </c>
      <c r="B120" s="45"/>
      <c r="C120" s="126">
        <v>1.2820199999999999</v>
      </c>
      <c r="D120" s="126">
        <v>1.2820199999999999</v>
      </c>
      <c r="E120" s="91" t="s">
        <v>276</v>
      </c>
      <c r="F120" s="91" t="s">
        <v>166</v>
      </c>
      <c r="G120" s="91" t="s">
        <v>58</v>
      </c>
      <c r="H120" s="91" t="s">
        <v>53</v>
      </c>
      <c r="I120" s="91"/>
      <c r="J120" s="91"/>
      <c r="K120" s="92" t="s">
        <v>956</v>
      </c>
      <c r="L120" s="121">
        <v>1872</v>
      </c>
      <c r="M120" s="118">
        <v>4</v>
      </c>
      <c r="N120" s="122">
        <v>1</v>
      </c>
      <c r="O120" s="102"/>
      <c r="P120" s="102"/>
      <c r="Q120" s="102" t="s">
        <v>356</v>
      </c>
      <c r="R120" s="102" t="s">
        <v>993</v>
      </c>
      <c r="S120" s="123">
        <v>150</v>
      </c>
      <c r="T120" s="124">
        <v>50</v>
      </c>
      <c r="U120" s="42">
        <v>18</v>
      </c>
      <c r="V120" s="42">
        <v>280</v>
      </c>
      <c r="W120" s="42"/>
      <c r="X120" s="42"/>
      <c r="Y120" s="42"/>
      <c r="Z120" s="102"/>
      <c r="AA120" s="102">
        <v>35.896560000000001</v>
      </c>
      <c r="AB120" s="374" t="s">
        <v>906</v>
      </c>
    </row>
    <row r="121" spans="1:28" ht="12.4" customHeight="1" x14ac:dyDescent="0.2">
      <c r="A121" s="125" t="s">
        <v>995</v>
      </c>
      <c r="B121" s="45"/>
      <c r="C121" s="126">
        <v>1.46</v>
      </c>
      <c r="D121" s="126">
        <v>1.46</v>
      </c>
      <c r="E121" s="91" t="s">
        <v>276</v>
      </c>
      <c r="F121" s="91" t="s">
        <v>12</v>
      </c>
      <c r="G121" s="91" t="s">
        <v>199</v>
      </c>
      <c r="H121" s="91" t="s">
        <v>166</v>
      </c>
      <c r="I121" s="91"/>
      <c r="J121" s="91"/>
      <c r="K121" s="92" t="s">
        <v>956</v>
      </c>
      <c r="L121" s="121">
        <v>1872</v>
      </c>
      <c r="M121" s="118">
        <v>5</v>
      </c>
      <c r="N121" s="122">
        <v>2</v>
      </c>
      <c r="O121" s="102"/>
      <c r="P121" s="102"/>
      <c r="Q121" s="102" t="s">
        <v>356</v>
      </c>
      <c r="R121" s="102" t="s">
        <v>993</v>
      </c>
      <c r="S121" s="123">
        <v>150</v>
      </c>
      <c r="T121" s="124">
        <v>50</v>
      </c>
      <c r="U121" s="42">
        <v>18</v>
      </c>
      <c r="V121" s="42">
        <v>280</v>
      </c>
      <c r="W121" s="42"/>
      <c r="X121" s="42"/>
      <c r="Y121" s="42"/>
      <c r="Z121" s="102"/>
      <c r="AA121" s="102">
        <v>122.64</v>
      </c>
      <c r="AB121" s="374" t="s">
        <v>906</v>
      </c>
    </row>
    <row r="122" spans="1:28" ht="12.4" customHeight="1" x14ac:dyDescent="0.2">
      <c r="A122" s="125" t="s">
        <v>996</v>
      </c>
      <c r="B122" s="45" t="s">
        <v>39</v>
      </c>
      <c r="C122" s="126">
        <v>8.2796599999999998</v>
      </c>
      <c r="D122" s="126">
        <v>8.1999999999999993</v>
      </c>
      <c r="E122" s="91" t="s">
        <v>276</v>
      </c>
      <c r="F122" s="91" t="s">
        <v>199</v>
      </c>
      <c r="G122" s="91" t="s">
        <v>352</v>
      </c>
      <c r="H122" s="91" t="s">
        <v>53</v>
      </c>
      <c r="I122" s="91" t="s">
        <v>164</v>
      </c>
      <c r="J122" s="91" t="s">
        <v>176</v>
      </c>
      <c r="K122" s="92" t="s">
        <v>997</v>
      </c>
      <c r="L122" s="121">
        <v>1872</v>
      </c>
      <c r="M122" s="118">
        <v>4</v>
      </c>
      <c r="N122" s="122">
        <v>2</v>
      </c>
      <c r="O122" s="102"/>
      <c r="P122" s="102"/>
      <c r="Q122" s="102" t="s">
        <v>356</v>
      </c>
      <c r="R122" s="102"/>
      <c r="S122" s="123">
        <v>150</v>
      </c>
      <c r="T122" s="124">
        <v>40</v>
      </c>
      <c r="U122" s="42">
        <v>15</v>
      </c>
      <c r="V122" s="42">
        <v>280</v>
      </c>
      <c r="W122" s="42"/>
      <c r="X122" s="42"/>
      <c r="Y122" s="42"/>
      <c r="Z122" s="102"/>
      <c r="AA122" s="102"/>
      <c r="AB122" s="374"/>
    </row>
    <row r="123" spans="1:28" ht="12.4" customHeight="1" x14ac:dyDescent="0.2">
      <c r="A123" s="125" t="s">
        <v>996</v>
      </c>
      <c r="B123" s="45" t="s">
        <v>871</v>
      </c>
      <c r="C123" s="126">
        <v>2.1136499999999998</v>
      </c>
      <c r="D123" s="126">
        <v>2.1136499999999998</v>
      </c>
      <c r="E123" s="91" t="s">
        <v>32</v>
      </c>
      <c r="F123" s="91" t="s">
        <v>276</v>
      </c>
      <c r="G123" s="91" t="s">
        <v>166</v>
      </c>
      <c r="H123" s="91" t="s">
        <v>56</v>
      </c>
      <c r="I123" s="91" t="s">
        <v>352</v>
      </c>
      <c r="J123" s="91" t="s">
        <v>164</v>
      </c>
      <c r="K123" s="92" t="s">
        <v>956</v>
      </c>
      <c r="L123" s="121">
        <v>1962</v>
      </c>
      <c r="M123" s="118">
        <v>4</v>
      </c>
      <c r="N123" s="122">
        <v>2</v>
      </c>
      <c r="O123" s="102">
        <v>2023</v>
      </c>
      <c r="P123" s="102">
        <v>61</v>
      </c>
      <c r="Q123" s="102" t="s">
        <v>356</v>
      </c>
      <c r="R123" s="102" t="s">
        <v>990</v>
      </c>
      <c r="S123" s="123">
        <v>60</v>
      </c>
      <c r="T123" s="124">
        <v>20</v>
      </c>
      <c r="U123" s="42">
        <v>5</v>
      </c>
      <c r="V123" s="42">
        <v>100</v>
      </c>
      <c r="W123" s="42"/>
      <c r="X123" s="42"/>
      <c r="Y123" s="42"/>
      <c r="Z123" s="102"/>
      <c r="AA123" s="102">
        <v>21.136499999999998</v>
      </c>
      <c r="AB123" s="374" t="s">
        <v>884</v>
      </c>
    </row>
    <row r="124" spans="1:28" ht="12.4" customHeight="1" x14ac:dyDescent="0.2">
      <c r="A124" s="125" t="s">
        <v>996</v>
      </c>
      <c r="B124" s="45" t="s">
        <v>874</v>
      </c>
      <c r="C124" s="126">
        <v>9.8183199999999999</v>
      </c>
      <c r="D124" s="126">
        <v>9.8183199999999999</v>
      </c>
      <c r="E124" s="91" t="s">
        <v>357</v>
      </c>
      <c r="F124" s="91" t="s">
        <v>352</v>
      </c>
      <c r="G124" s="91" t="s">
        <v>53</v>
      </c>
      <c r="H124" s="91" t="s">
        <v>276</v>
      </c>
      <c r="I124" s="91" t="s">
        <v>58</v>
      </c>
      <c r="J124" s="91" t="s">
        <v>56</v>
      </c>
      <c r="K124" s="92" t="s">
        <v>956</v>
      </c>
      <c r="L124" s="121">
        <v>1922</v>
      </c>
      <c r="M124" s="118">
        <v>4</v>
      </c>
      <c r="N124" s="122">
        <v>2</v>
      </c>
      <c r="O124" s="102">
        <v>2023</v>
      </c>
      <c r="P124" s="102">
        <v>101</v>
      </c>
      <c r="Q124" s="102" t="s">
        <v>356</v>
      </c>
      <c r="R124" s="102" t="s">
        <v>998</v>
      </c>
      <c r="S124" s="123">
        <v>100</v>
      </c>
      <c r="T124" s="124">
        <v>50</v>
      </c>
      <c r="U124" s="42">
        <v>10</v>
      </c>
      <c r="V124" s="42">
        <v>250</v>
      </c>
      <c r="W124" s="42"/>
      <c r="X124" s="42"/>
      <c r="Y124" s="42"/>
      <c r="Z124" s="102"/>
      <c r="AA124" s="102">
        <v>245.458</v>
      </c>
      <c r="AB124" s="374" t="s">
        <v>884</v>
      </c>
    </row>
    <row r="125" spans="1:28" ht="12.4" customHeight="1" x14ac:dyDescent="0.2">
      <c r="A125" s="125" t="s">
        <v>996</v>
      </c>
      <c r="B125" s="45" t="s">
        <v>875</v>
      </c>
      <c r="C125" s="126">
        <v>3.1976200000000001</v>
      </c>
      <c r="D125" s="126">
        <v>3.1976200000000001</v>
      </c>
      <c r="E125" s="91" t="s">
        <v>276</v>
      </c>
      <c r="F125" s="91" t="s">
        <v>53</v>
      </c>
      <c r="G125" s="91" t="s">
        <v>32</v>
      </c>
      <c r="H125" s="91" t="s">
        <v>12</v>
      </c>
      <c r="I125" s="91" t="s">
        <v>357</v>
      </c>
      <c r="J125" s="91" t="s">
        <v>352</v>
      </c>
      <c r="K125" s="92" t="s">
        <v>956</v>
      </c>
      <c r="L125" s="121">
        <v>1822</v>
      </c>
      <c r="M125" s="118">
        <v>4</v>
      </c>
      <c r="N125" s="122">
        <v>2</v>
      </c>
      <c r="O125" s="102">
        <v>2023</v>
      </c>
      <c r="P125" s="102">
        <v>201</v>
      </c>
      <c r="Q125" s="102" t="s">
        <v>356</v>
      </c>
      <c r="R125" s="102" t="s">
        <v>998</v>
      </c>
      <c r="S125" s="123">
        <v>200</v>
      </c>
      <c r="T125" s="124">
        <v>50</v>
      </c>
      <c r="U125" s="42">
        <v>20</v>
      </c>
      <c r="V125" s="42">
        <v>350</v>
      </c>
      <c r="W125" s="42"/>
      <c r="X125" s="42"/>
      <c r="Y125" s="42"/>
      <c r="Z125" s="102"/>
      <c r="AA125" s="102">
        <v>335.75010000000003</v>
      </c>
      <c r="AB125" s="374" t="s">
        <v>879</v>
      </c>
    </row>
    <row r="126" spans="1:28" ht="12.4" customHeight="1" x14ac:dyDescent="0.2">
      <c r="A126" s="125" t="s">
        <v>996</v>
      </c>
      <c r="B126" s="45" t="s">
        <v>877</v>
      </c>
      <c r="C126" s="126">
        <v>4.0726699999999996</v>
      </c>
      <c r="D126" s="126">
        <v>4.0726699999999996</v>
      </c>
      <c r="E126" s="91" t="s">
        <v>357</v>
      </c>
      <c r="F126" s="91" t="s">
        <v>12</v>
      </c>
      <c r="G126" s="91" t="s">
        <v>352</v>
      </c>
      <c r="H126" s="91" t="s">
        <v>276</v>
      </c>
      <c r="I126" s="91" t="s">
        <v>164</v>
      </c>
      <c r="J126" s="91"/>
      <c r="K126" s="92" t="s">
        <v>956</v>
      </c>
      <c r="L126" s="121">
        <v>1987</v>
      </c>
      <c r="M126" s="118">
        <v>4</v>
      </c>
      <c r="N126" s="122">
        <v>2</v>
      </c>
      <c r="O126" s="102"/>
      <c r="P126" s="102"/>
      <c r="Q126" s="102" t="s">
        <v>356</v>
      </c>
      <c r="R126" s="102"/>
      <c r="S126" s="123">
        <v>35</v>
      </c>
      <c r="T126" s="124">
        <v>20</v>
      </c>
      <c r="U126" s="42">
        <v>5</v>
      </c>
      <c r="V126" s="42">
        <v>180</v>
      </c>
      <c r="W126" s="42"/>
      <c r="X126" s="42"/>
      <c r="Y126" s="42"/>
      <c r="Z126" s="102"/>
      <c r="AA126" s="102"/>
      <c r="AB126" s="374"/>
    </row>
    <row r="127" spans="1:28" ht="12.4" customHeight="1" x14ac:dyDescent="0.2">
      <c r="A127" s="125" t="s">
        <v>996</v>
      </c>
      <c r="B127" s="45" t="s">
        <v>880</v>
      </c>
      <c r="C127" s="126">
        <v>3.6862499999999998</v>
      </c>
      <c r="D127" s="126">
        <v>3.6862499999999998</v>
      </c>
      <c r="E127" s="91" t="s">
        <v>352</v>
      </c>
      <c r="F127" s="91" t="s">
        <v>276</v>
      </c>
      <c r="G127" s="91" t="s">
        <v>199</v>
      </c>
      <c r="H127" s="91" t="s">
        <v>55</v>
      </c>
      <c r="I127" s="91" t="s">
        <v>166</v>
      </c>
      <c r="J127" s="91"/>
      <c r="K127" s="92" t="s">
        <v>956</v>
      </c>
      <c r="L127" s="121">
        <v>1967</v>
      </c>
      <c r="M127" s="118">
        <v>4</v>
      </c>
      <c r="N127" s="122">
        <v>1</v>
      </c>
      <c r="O127" s="102">
        <v>2023</v>
      </c>
      <c r="P127" s="102">
        <v>56</v>
      </c>
      <c r="Q127" s="102" t="s">
        <v>356</v>
      </c>
      <c r="R127" s="102" t="s">
        <v>990</v>
      </c>
      <c r="S127" s="123">
        <v>55</v>
      </c>
      <c r="T127" s="124">
        <v>40</v>
      </c>
      <c r="U127" s="42">
        <v>10</v>
      </c>
      <c r="V127" s="42">
        <v>250</v>
      </c>
      <c r="W127" s="42"/>
      <c r="X127" s="42"/>
      <c r="Y127" s="42"/>
      <c r="Z127" s="102"/>
      <c r="AA127" s="102">
        <v>92.15625</v>
      </c>
      <c r="AB127" s="374" t="s">
        <v>884</v>
      </c>
    </row>
    <row r="128" spans="1:28" ht="12.4" customHeight="1" x14ac:dyDescent="0.2">
      <c r="A128" s="125" t="s">
        <v>996</v>
      </c>
      <c r="B128" s="45" t="s">
        <v>891</v>
      </c>
      <c r="C128" s="126">
        <v>1.51</v>
      </c>
      <c r="D128" s="126">
        <v>1.51</v>
      </c>
      <c r="E128" s="91" t="s">
        <v>199</v>
      </c>
      <c r="F128" s="91" t="s">
        <v>55</v>
      </c>
      <c r="G128" s="91" t="s">
        <v>32</v>
      </c>
      <c r="H128" s="91" t="s">
        <v>53</v>
      </c>
      <c r="I128" s="91" t="s">
        <v>357</v>
      </c>
      <c r="J128" s="91"/>
      <c r="K128" s="92" t="s">
        <v>956</v>
      </c>
      <c r="L128" s="121">
        <v>1992</v>
      </c>
      <c r="M128" s="118">
        <v>4</v>
      </c>
      <c r="N128" s="122">
        <v>1</v>
      </c>
      <c r="O128" s="102"/>
      <c r="P128" s="102"/>
      <c r="Q128" s="102" t="s">
        <v>356</v>
      </c>
      <c r="R128" s="102"/>
      <c r="S128" s="123">
        <v>30</v>
      </c>
      <c r="T128" s="124">
        <v>30</v>
      </c>
      <c r="U128" s="42">
        <v>8</v>
      </c>
      <c r="V128" s="42">
        <v>200</v>
      </c>
      <c r="W128" s="42"/>
      <c r="X128" s="42"/>
      <c r="Y128" s="42"/>
      <c r="Z128" s="102"/>
      <c r="AA128" s="102">
        <v>90.6</v>
      </c>
      <c r="AB128" s="374" t="s">
        <v>906</v>
      </c>
    </row>
    <row r="129" spans="1:28" ht="12.4" customHeight="1" x14ac:dyDescent="0.2">
      <c r="A129" s="125" t="s">
        <v>996</v>
      </c>
      <c r="B129" s="45" t="s">
        <v>892</v>
      </c>
      <c r="C129" s="126">
        <v>2.71665</v>
      </c>
      <c r="D129" s="126">
        <v>2.71665</v>
      </c>
      <c r="E129" s="91" t="s">
        <v>170</v>
      </c>
      <c r="F129" s="91" t="s">
        <v>276</v>
      </c>
      <c r="G129" s="91" t="s">
        <v>12</v>
      </c>
      <c r="H129" s="91" t="s">
        <v>357</v>
      </c>
      <c r="I129" s="91" t="s">
        <v>55</v>
      </c>
      <c r="J129" s="91"/>
      <c r="K129" s="92" t="s">
        <v>956</v>
      </c>
      <c r="L129" s="121">
        <v>1992</v>
      </c>
      <c r="M129" s="118">
        <v>4</v>
      </c>
      <c r="N129" s="122">
        <v>2</v>
      </c>
      <c r="O129" s="102">
        <v>2023</v>
      </c>
      <c r="P129" s="102">
        <v>31</v>
      </c>
      <c r="Q129" s="102" t="s">
        <v>356</v>
      </c>
      <c r="R129" s="102" t="s">
        <v>990</v>
      </c>
      <c r="S129" s="123">
        <v>30</v>
      </c>
      <c r="T129" s="124">
        <v>20</v>
      </c>
      <c r="U129" s="42">
        <v>5</v>
      </c>
      <c r="V129" s="42">
        <v>150</v>
      </c>
      <c r="W129" s="42"/>
      <c r="X129" s="42"/>
      <c r="Y129" s="42"/>
      <c r="Z129" s="102"/>
      <c r="AA129" s="102">
        <v>40.749750000000006</v>
      </c>
      <c r="AB129" s="374" t="s">
        <v>884</v>
      </c>
    </row>
    <row r="130" spans="1:28" ht="12.4" customHeight="1" x14ac:dyDescent="0.2">
      <c r="A130" s="125" t="s">
        <v>999</v>
      </c>
      <c r="B130" s="45" t="s">
        <v>39</v>
      </c>
      <c r="C130" s="126">
        <v>0.51627500000000004</v>
      </c>
      <c r="D130" s="126">
        <v>0.51627500000000004</v>
      </c>
      <c r="E130" s="91" t="s">
        <v>53</v>
      </c>
      <c r="F130" s="91" t="s">
        <v>352</v>
      </c>
      <c r="G130" s="91" t="s">
        <v>58</v>
      </c>
      <c r="H130" s="91"/>
      <c r="I130" s="91"/>
      <c r="J130" s="91"/>
      <c r="K130" s="92" t="s">
        <v>956</v>
      </c>
      <c r="L130" s="121">
        <v>1992</v>
      </c>
      <c r="M130" s="118">
        <v>4</v>
      </c>
      <c r="N130" s="122">
        <v>1</v>
      </c>
      <c r="O130" s="102"/>
      <c r="P130" s="102"/>
      <c r="Q130" s="102" t="s">
        <v>356</v>
      </c>
      <c r="R130" s="102"/>
      <c r="S130" s="123">
        <v>30</v>
      </c>
      <c r="T130" s="124">
        <v>70</v>
      </c>
      <c r="U130" s="42">
        <v>10</v>
      </c>
      <c r="V130" s="42">
        <v>30</v>
      </c>
      <c r="W130" s="42"/>
      <c r="X130" s="42"/>
      <c r="Y130" s="42"/>
      <c r="Z130" s="102"/>
      <c r="AA130" s="102"/>
      <c r="AB130" s="374"/>
    </row>
    <row r="131" spans="1:28" ht="12.4" customHeight="1" x14ac:dyDescent="0.2">
      <c r="A131" s="125" t="s">
        <v>999</v>
      </c>
      <c r="B131" s="45" t="s">
        <v>871</v>
      </c>
      <c r="C131" s="126">
        <v>2.3499599999999998</v>
      </c>
      <c r="D131" s="126">
        <v>2.3499599999999998</v>
      </c>
      <c r="E131" s="91" t="s">
        <v>53</v>
      </c>
      <c r="F131" s="91" t="s">
        <v>352</v>
      </c>
      <c r="G131" s="91" t="s">
        <v>357</v>
      </c>
      <c r="H131" s="91" t="s">
        <v>32</v>
      </c>
      <c r="I131" s="91" t="s">
        <v>65</v>
      </c>
      <c r="J131" s="91"/>
      <c r="K131" s="92" t="s">
        <v>956</v>
      </c>
      <c r="L131" s="121">
        <v>1872</v>
      </c>
      <c r="M131" s="118">
        <v>4</v>
      </c>
      <c r="N131" s="122">
        <v>1</v>
      </c>
      <c r="O131" s="102">
        <v>2023</v>
      </c>
      <c r="P131" s="102">
        <v>151</v>
      </c>
      <c r="Q131" s="102" t="s">
        <v>356</v>
      </c>
      <c r="R131" s="102" t="s">
        <v>990</v>
      </c>
      <c r="S131" s="123">
        <v>150</v>
      </c>
      <c r="T131" s="124">
        <v>50</v>
      </c>
      <c r="U131" s="42">
        <v>10</v>
      </c>
      <c r="V131" s="42">
        <v>100</v>
      </c>
      <c r="W131" s="42"/>
      <c r="X131" s="42"/>
      <c r="Y131" s="42"/>
      <c r="Z131" s="102"/>
      <c r="AA131" s="102">
        <v>23.499600000000001</v>
      </c>
      <c r="AB131" s="374" t="s">
        <v>884</v>
      </c>
    </row>
    <row r="132" spans="1:28" ht="12.4" customHeight="1" x14ac:dyDescent="0.2">
      <c r="A132" s="125" t="s">
        <v>1000</v>
      </c>
      <c r="B132" s="45" t="s">
        <v>39</v>
      </c>
      <c r="C132" s="126">
        <v>2.5354399999999999</v>
      </c>
      <c r="D132" s="126">
        <v>2.5354399999999999</v>
      </c>
      <c r="E132" s="91" t="s">
        <v>276</v>
      </c>
      <c r="F132" s="91" t="s">
        <v>53</v>
      </c>
      <c r="G132" s="91" t="s">
        <v>65</v>
      </c>
      <c r="H132" s="91" t="s">
        <v>166</v>
      </c>
      <c r="I132" s="91"/>
      <c r="J132" s="91"/>
      <c r="K132" s="92" t="s">
        <v>956</v>
      </c>
      <c r="L132" s="121">
        <v>1842</v>
      </c>
      <c r="M132" s="118">
        <v>4</v>
      </c>
      <c r="N132" s="122">
        <v>1</v>
      </c>
      <c r="O132" s="102"/>
      <c r="P132" s="102"/>
      <c r="Q132" s="102" t="s">
        <v>356</v>
      </c>
      <c r="R132" s="102" t="s">
        <v>990</v>
      </c>
      <c r="S132" s="123">
        <v>180</v>
      </c>
      <c r="T132" s="124">
        <v>50</v>
      </c>
      <c r="U132" s="42">
        <v>15</v>
      </c>
      <c r="V132" s="42">
        <v>280</v>
      </c>
      <c r="W132" s="42"/>
      <c r="X132" s="42"/>
      <c r="Y132" s="42"/>
      <c r="Z132" s="102"/>
      <c r="AA132" s="102">
        <v>212.97695999999999</v>
      </c>
      <c r="AB132" s="374" t="s">
        <v>906</v>
      </c>
    </row>
    <row r="133" spans="1:28" ht="12.4" customHeight="1" x14ac:dyDescent="0.2">
      <c r="A133" s="125" t="s">
        <v>1000</v>
      </c>
      <c r="B133" s="45" t="s">
        <v>871</v>
      </c>
      <c r="C133" s="126">
        <v>1.3190900000000001</v>
      </c>
      <c r="D133" s="126">
        <v>0.7</v>
      </c>
      <c r="E133" s="91" t="s">
        <v>170</v>
      </c>
      <c r="F133" s="91" t="s">
        <v>166</v>
      </c>
      <c r="G133" s="91" t="s">
        <v>55</v>
      </c>
      <c r="H133" s="91" t="s">
        <v>53</v>
      </c>
      <c r="I133" s="91" t="s">
        <v>276</v>
      </c>
      <c r="J133" s="91" t="s">
        <v>352</v>
      </c>
      <c r="K133" s="92" t="s">
        <v>956</v>
      </c>
      <c r="L133" s="121">
        <v>1872</v>
      </c>
      <c r="M133" s="118">
        <v>4</v>
      </c>
      <c r="N133" s="122">
        <v>1</v>
      </c>
      <c r="O133" s="102"/>
      <c r="P133" s="102"/>
      <c r="Q133" s="102" t="s">
        <v>356</v>
      </c>
      <c r="R133" s="102"/>
      <c r="S133" s="123">
        <v>150</v>
      </c>
      <c r="T133" s="124">
        <v>50</v>
      </c>
      <c r="U133" s="42">
        <v>15</v>
      </c>
      <c r="V133" s="42">
        <v>300</v>
      </c>
      <c r="W133" s="42"/>
      <c r="X133" s="42"/>
      <c r="Y133" s="42"/>
      <c r="Z133" s="102"/>
      <c r="AA133" s="102"/>
      <c r="AB133" s="374"/>
    </row>
    <row r="134" spans="1:28" ht="12.4" customHeight="1" x14ac:dyDescent="0.2">
      <c r="A134" s="125" t="s">
        <v>1001</v>
      </c>
      <c r="B134" s="45"/>
      <c r="C134" s="126">
        <v>1.29677</v>
      </c>
      <c r="D134" s="126">
        <v>1.1000000000000001</v>
      </c>
      <c r="E134" s="91" t="s">
        <v>53</v>
      </c>
      <c r="F134" s="91" t="s">
        <v>170</v>
      </c>
      <c r="G134" s="91" t="s">
        <v>276</v>
      </c>
      <c r="H134" s="91" t="s">
        <v>166</v>
      </c>
      <c r="I134" s="91" t="s">
        <v>42</v>
      </c>
      <c r="J134" s="91" t="s">
        <v>12</v>
      </c>
      <c r="K134" s="92" t="s">
        <v>997</v>
      </c>
      <c r="L134" s="121">
        <v>1922</v>
      </c>
      <c r="M134" s="118">
        <v>4</v>
      </c>
      <c r="N134" s="122">
        <v>2</v>
      </c>
      <c r="O134" s="102"/>
      <c r="P134" s="102"/>
      <c r="Q134" s="102" t="s">
        <v>356</v>
      </c>
      <c r="R134" s="102"/>
      <c r="S134" s="123">
        <v>100</v>
      </c>
      <c r="T134" s="124">
        <v>40</v>
      </c>
      <c r="U134" s="42">
        <v>18</v>
      </c>
      <c r="V134" s="42">
        <v>280</v>
      </c>
      <c r="W134" s="42"/>
      <c r="X134" s="42"/>
      <c r="Y134" s="42"/>
      <c r="Z134" s="102"/>
      <c r="AA134" s="102"/>
      <c r="AB134" s="374"/>
    </row>
    <row r="135" spans="1:28" ht="12.4" customHeight="1" x14ac:dyDescent="0.2">
      <c r="A135" s="125" t="s">
        <v>1002</v>
      </c>
      <c r="B135" s="45"/>
      <c r="C135" s="126">
        <v>2.6544400000000001</v>
      </c>
      <c r="D135" s="126">
        <v>2.6544400000000001</v>
      </c>
      <c r="E135" s="91" t="s">
        <v>12</v>
      </c>
      <c r="F135" s="91" t="s">
        <v>276</v>
      </c>
      <c r="G135" s="91" t="s">
        <v>53</v>
      </c>
      <c r="H135" s="91"/>
      <c r="I135" s="91"/>
      <c r="J135" s="91"/>
      <c r="K135" s="92" t="s">
        <v>956</v>
      </c>
      <c r="L135" s="121">
        <v>1772</v>
      </c>
      <c r="M135" s="118">
        <v>8</v>
      </c>
      <c r="N135" s="122">
        <v>2</v>
      </c>
      <c r="O135" s="102"/>
      <c r="P135" s="102"/>
      <c r="Q135" s="102" t="s">
        <v>356</v>
      </c>
      <c r="R135" s="102" t="s">
        <v>905</v>
      </c>
      <c r="S135" s="123">
        <v>250</v>
      </c>
      <c r="T135" s="124">
        <v>90</v>
      </c>
      <c r="U135" s="42">
        <v>25</v>
      </c>
      <c r="V135" s="42">
        <v>400</v>
      </c>
      <c r="W135" s="42"/>
      <c r="X135" s="42"/>
      <c r="Y135" s="42"/>
      <c r="Z135" s="102"/>
      <c r="AA135" s="102">
        <v>318.53280000000001</v>
      </c>
      <c r="AB135" s="374" t="s">
        <v>906</v>
      </c>
    </row>
    <row r="136" spans="1:28" ht="12.4" customHeight="1" x14ac:dyDescent="0.2">
      <c r="A136" s="125" t="s">
        <v>1003</v>
      </c>
      <c r="B136" s="45"/>
      <c r="C136" s="126">
        <v>2.4562599999999999</v>
      </c>
      <c r="D136" s="126">
        <v>2.4562599999999999</v>
      </c>
      <c r="E136" s="91" t="s">
        <v>357</v>
      </c>
      <c r="F136" s="91" t="s">
        <v>53</v>
      </c>
      <c r="G136" s="91" t="s">
        <v>276</v>
      </c>
      <c r="H136" s="91" t="s">
        <v>12</v>
      </c>
      <c r="I136" s="91" t="s">
        <v>352</v>
      </c>
      <c r="J136" s="91"/>
      <c r="K136" s="92" t="s">
        <v>956</v>
      </c>
      <c r="L136" s="121">
        <v>1772</v>
      </c>
      <c r="M136" s="118">
        <v>4</v>
      </c>
      <c r="N136" s="122">
        <v>2</v>
      </c>
      <c r="O136" s="102">
        <v>2023</v>
      </c>
      <c r="P136" s="102">
        <v>251</v>
      </c>
      <c r="Q136" s="102" t="s">
        <v>356</v>
      </c>
      <c r="R136" s="102" t="s">
        <v>1004</v>
      </c>
      <c r="S136" s="123">
        <v>250</v>
      </c>
      <c r="T136" s="124">
        <v>80</v>
      </c>
      <c r="U136" s="42">
        <v>20</v>
      </c>
      <c r="V136" s="42">
        <v>300</v>
      </c>
      <c r="W136" s="42"/>
      <c r="X136" s="42"/>
      <c r="Y136" s="42"/>
      <c r="Z136" s="102"/>
      <c r="AA136" s="102">
        <v>221.06339999999997</v>
      </c>
      <c r="AB136" s="374" t="s">
        <v>879</v>
      </c>
    </row>
    <row r="137" spans="1:28" ht="12.4" customHeight="1" x14ac:dyDescent="0.2">
      <c r="A137" s="125" t="s">
        <v>1005</v>
      </c>
      <c r="B137" s="45"/>
      <c r="C137" s="126">
        <v>2.09</v>
      </c>
      <c r="D137" s="126">
        <v>2.09</v>
      </c>
      <c r="E137" s="91" t="s">
        <v>276</v>
      </c>
      <c r="F137" s="91" t="s">
        <v>53</v>
      </c>
      <c r="G137" s="91" t="s">
        <v>166</v>
      </c>
      <c r="H137" s="91"/>
      <c r="I137" s="91"/>
      <c r="J137" s="91"/>
      <c r="K137" s="92" t="s">
        <v>956</v>
      </c>
      <c r="L137" s="121">
        <v>1772</v>
      </c>
      <c r="M137" s="118">
        <v>4</v>
      </c>
      <c r="N137" s="122">
        <v>1</v>
      </c>
      <c r="O137" s="102"/>
      <c r="P137" s="102"/>
      <c r="Q137" s="102" t="s">
        <v>356</v>
      </c>
      <c r="R137" s="102" t="s">
        <v>993</v>
      </c>
      <c r="S137" s="123">
        <v>250</v>
      </c>
      <c r="T137" s="124">
        <v>80</v>
      </c>
      <c r="U137" s="42">
        <v>20</v>
      </c>
      <c r="V137" s="42">
        <v>300</v>
      </c>
      <c r="W137" s="42"/>
      <c r="X137" s="42"/>
      <c r="Y137" s="42"/>
      <c r="Z137" s="102"/>
      <c r="AA137" s="102">
        <v>188.1</v>
      </c>
      <c r="AB137" s="374" t="s">
        <v>906</v>
      </c>
    </row>
    <row r="138" spans="1:28" ht="12.4" customHeight="1" x14ac:dyDescent="0.2">
      <c r="A138" s="125" t="s">
        <v>1006</v>
      </c>
      <c r="B138" s="45"/>
      <c r="C138" s="126">
        <v>0.39314399999999999</v>
      </c>
      <c r="D138" s="126">
        <v>0.39314399999999999</v>
      </c>
      <c r="E138" s="91" t="s">
        <v>276</v>
      </c>
      <c r="F138" s="91" t="s">
        <v>166</v>
      </c>
      <c r="G138" s="91" t="s">
        <v>164</v>
      </c>
      <c r="H138" s="91"/>
      <c r="I138" s="91"/>
      <c r="J138" s="91"/>
      <c r="K138" s="92" t="s">
        <v>956</v>
      </c>
      <c r="L138" s="121">
        <v>1772</v>
      </c>
      <c r="M138" s="118">
        <v>4</v>
      </c>
      <c r="N138" s="122">
        <v>1</v>
      </c>
      <c r="O138" s="102"/>
      <c r="P138" s="102"/>
      <c r="Q138" s="102" t="s">
        <v>356</v>
      </c>
      <c r="R138" s="102"/>
      <c r="S138" s="123">
        <v>250</v>
      </c>
      <c r="T138" s="124">
        <v>80</v>
      </c>
      <c r="U138" s="42">
        <v>20</v>
      </c>
      <c r="V138" s="42">
        <v>300</v>
      </c>
      <c r="W138" s="42"/>
      <c r="X138" s="42"/>
      <c r="Y138" s="42"/>
      <c r="Z138" s="102"/>
      <c r="AA138" s="102"/>
      <c r="AB138" s="374"/>
    </row>
    <row r="139" spans="1:28" ht="12.4" customHeight="1" x14ac:dyDescent="0.2">
      <c r="A139" s="125" t="s">
        <v>1007</v>
      </c>
      <c r="B139" s="45"/>
      <c r="C139" s="126">
        <v>3.1602999999999999</v>
      </c>
      <c r="D139" s="126">
        <v>2.85</v>
      </c>
      <c r="E139" s="91" t="s">
        <v>276</v>
      </c>
      <c r="F139" s="91" t="s">
        <v>32</v>
      </c>
      <c r="G139" s="91" t="s">
        <v>53</v>
      </c>
      <c r="H139" s="91" t="s">
        <v>357</v>
      </c>
      <c r="I139" s="91" t="s">
        <v>54</v>
      </c>
      <c r="J139" s="91" t="s">
        <v>176</v>
      </c>
      <c r="K139" s="92" t="s">
        <v>956</v>
      </c>
      <c r="L139" s="121">
        <v>1922</v>
      </c>
      <c r="M139" s="118">
        <v>7</v>
      </c>
      <c r="N139" s="122">
        <v>3</v>
      </c>
      <c r="O139" s="102"/>
      <c r="P139" s="102"/>
      <c r="Q139" s="102" t="s">
        <v>356</v>
      </c>
      <c r="R139" s="102" t="s">
        <v>990</v>
      </c>
      <c r="S139" s="123">
        <v>100</v>
      </c>
      <c r="T139" s="124">
        <v>60</v>
      </c>
      <c r="U139" s="42">
        <v>22</v>
      </c>
      <c r="V139" s="42">
        <v>350</v>
      </c>
      <c r="W139" s="42"/>
      <c r="X139" s="42"/>
      <c r="Y139" s="42"/>
      <c r="Z139" s="102"/>
      <c r="AA139" s="102">
        <v>299.25</v>
      </c>
      <c r="AB139" s="374" t="s">
        <v>906</v>
      </c>
    </row>
    <row r="140" spans="1:28" ht="12.4" customHeight="1" x14ac:dyDescent="0.2">
      <c r="A140" s="125" t="s">
        <v>1008</v>
      </c>
      <c r="B140" s="45"/>
      <c r="C140" s="126">
        <v>0.759768</v>
      </c>
      <c r="D140" s="126">
        <v>0.759768</v>
      </c>
      <c r="E140" s="91" t="s">
        <v>276</v>
      </c>
      <c r="F140" s="91" t="s">
        <v>357</v>
      </c>
      <c r="G140" s="91" t="s">
        <v>53</v>
      </c>
      <c r="H140" s="91" t="s">
        <v>138</v>
      </c>
      <c r="I140" s="91"/>
      <c r="J140" s="91"/>
      <c r="K140" s="92" t="s">
        <v>956</v>
      </c>
      <c r="L140" s="121">
        <v>1772</v>
      </c>
      <c r="M140" s="118">
        <v>4</v>
      </c>
      <c r="N140" s="122">
        <v>1</v>
      </c>
      <c r="O140" s="102"/>
      <c r="P140" s="102"/>
      <c r="Q140" s="102" t="s">
        <v>356</v>
      </c>
      <c r="R140" s="102" t="s">
        <v>990</v>
      </c>
      <c r="S140" s="123">
        <v>250</v>
      </c>
      <c r="T140" s="124">
        <v>90</v>
      </c>
      <c r="U140" s="42">
        <v>17</v>
      </c>
      <c r="V140" s="42">
        <v>300</v>
      </c>
      <c r="W140" s="42"/>
      <c r="X140" s="42"/>
      <c r="Y140" s="42"/>
      <c r="Z140" s="102"/>
      <c r="AA140" s="102">
        <v>68.37912</v>
      </c>
      <c r="AB140" s="374" t="s">
        <v>906</v>
      </c>
    </row>
    <row r="141" spans="1:28" ht="12.4" customHeight="1" x14ac:dyDescent="0.2">
      <c r="A141" s="125" t="s">
        <v>1009</v>
      </c>
      <c r="B141" s="45"/>
      <c r="C141" s="126">
        <v>0.81009200000000003</v>
      </c>
      <c r="D141" s="126">
        <v>0.81009200000000003</v>
      </c>
      <c r="E141" s="91" t="s">
        <v>276</v>
      </c>
      <c r="F141" s="91" t="s">
        <v>357</v>
      </c>
      <c r="G141" s="91" t="s">
        <v>199</v>
      </c>
      <c r="H141" s="91" t="s">
        <v>59</v>
      </c>
      <c r="I141" s="91"/>
      <c r="J141" s="91"/>
      <c r="K141" s="92" t="s">
        <v>956</v>
      </c>
      <c r="L141" s="121">
        <v>1772</v>
      </c>
      <c r="M141" s="118">
        <v>4</v>
      </c>
      <c r="N141" s="122">
        <v>1</v>
      </c>
      <c r="O141" s="102"/>
      <c r="P141" s="102"/>
      <c r="Q141" s="102" t="s">
        <v>356</v>
      </c>
      <c r="R141" s="102" t="s">
        <v>990</v>
      </c>
      <c r="S141" s="123">
        <v>250</v>
      </c>
      <c r="T141" s="124">
        <v>90</v>
      </c>
      <c r="U141" s="42">
        <v>17</v>
      </c>
      <c r="V141" s="42">
        <v>300</v>
      </c>
      <c r="W141" s="42"/>
      <c r="X141" s="42"/>
      <c r="Y141" s="42"/>
      <c r="Z141" s="102"/>
      <c r="AA141" s="102">
        <v>72.908280000000005</v>
      </c>
      <c r="AB141" s="374" t="s">
        <v>906</v>
      </c>
    </row>
    <row r="142" spans="1:28" ht="12.4" customHeight="1" x14ac:dyDescent="0.2">
      <c r="A142" s="125"/>
      <c r="B142" s="45"/>
      <c r="C142" s="126"/>
      <c r="D142" s="126"/>
      <c r="E142" s="91"/>
      <c r="F142" s="91"/>
      <c r="G142" s="91"/>
      <c r="H142" s="91"/>
      <c r="I142" s="91"/>
      <c r="J142" s="91"/>
      <c r="K142" s="92"/>
      <c r="L142" s="121">
        <v>2022</v>
      </c>
      <c r="M142" s="118"/>
      <c r="N142" s="122">
        <v>1</v>
      </c>
      <c r="O142" s="102"/>
      <c r="P142" s="102"/>
      <c r="Q142" s="102" t="s">
        <v>356</v>
      </c>
      <c r="R142" s="102"/>
      <c r="S142" s="123"/>
      <c r="T142" s="124"/>
      <c r="U142" s="42"/>
      <c r="V142" s="42"/>
      <c r="W142" s="42"/>
      <c r="X142" s="42"/>
      <c r="Y142" s="42"/>
      <c r="Z142" s="102"/>
      <c r="AA142" s="102"/>
      <c r="AB142" s="374"/>
    </row>
    <row r="143" spans="1:28" ht="12.4" customHeight="1" x14ac:dyDescent="0.2">
      <c r="A143" s="125" t="s">
        <v>1010</v>
      </c>
      <c r="B143" s="45"/>
      <c r="C143" s="126">
        <v>0.289877</v>
      </c>
      <c r="D143" s="126">
        <v>0.289877</v>
      </c>
      <c r="E143" s="91" t="s">
        <v>352</v>
      </c>
      <c r="F143" s="91" t="s">
        <v>66</v>
      </c>
      <c r="G143" s="91" t="s">
        <v>32</v>
      </c>
      <c r="H143" s="91" t="s">
        <v>138</v>
      </c>
      <c r="I143" s="91" t="s">
        <v>276</v>
      </c>
      <c r="J143" s="91"/>
      <c r="K143" s="92" t="s">
        <v>890</v>
      </c>
      <c r="L143" s="121">
        <v>1942</v>
      </c>
      <c r="M143" s="118">
        <v>12</v>
      </c>
      <c r="N143" s="122">
        <v>2</v>
      </c>
      <c r="O143" s="102">
        <v>2023</v>
      </c>
      <c r="P143" s="102">
        <v>81</v>
      </c>
      <c r="Q143" s="102" t="s">
        <v>356</v>
      </c>
      <c r="R143" s="102" t="s">
        <v>1011</v>
      </c>
      <c r="S143" s="123">
        <v>80</v>
      </c>
      <c r="T143" s="124">
        <v>45</v>
      </c>
      <c r="U143" s="42">
        <v>22</v>
      </c>
      <c r="V143" s="42">
        <v>250</v>
      </c>
      <c r="W143" s="42"/>
      <c r="X143" s="42"/>
      <c r="Y143" s="42"/>
      <c r="Z143" s="102"/>
      <c r="AA143" s="102">
        <v>21.740774999999999</v>
      </c>
      <c r="AB143" s="374" t="s">
        <v>879</v>
      </c>
    </row>
    <row r="144" spans="1:28" ht="12.4" customHeight="1" x14ac:dyDescent="0.2">
      <c r="A144" s="125" t="s">
        <v>1012</v>
      </c>
      <c r="B144" s="45"/>
      <c r="C144" s="126">
        <v>3.99498</v>
      </c>
      <c r="D144" s="126">
        <v>3.99498</v>
      </c>
      <c r="E144" s="91" t="s">
        <v>276</v>
      </c>
      <c r="F144" s="91" t="s">
        <v>65</v>
      </c>
      <c r="G144" s="91" t="s">
        <v>361</v>
      </c>
      <c r="H144" s="91" t="s">
        <v>164</v>
      </c>
      <c r="I144" s="91" t="s">
        <v>42</v>
      </c>
      <c r="J144" s="91" t="s">
        <v>56</v>
      </c>
      <c r="K144" s="92" t="s">
        <v>890</v>
      </c>
      <c r="L144" s="121">
        <v>1942</v>
      </c>
      <c r="M144" s="118">
        <v>8</v>
      </c>
      <c r="N144" s="122">
        <v>2</v>
      </c>
      <c r="O144" s="102">
        <v>2023</v>
      </c>
      <c r="P144" s="102">
        <v>81</v>
      </c>
      <c r="Q144" s="102" t="s">
        <v>356</v>
      </c>
      <c r="R144" s="102" t="s">
        <v>1011</v>
      </c>
      <c r="S144" s="123">
        <v>80</v>
      </c>
      <c r="T144" s="124">
        <v>45</v>
      </c>
      <c r="U144" s="42">
        <v>22</v>
      </c>
      <c r="V144" s="42">
        <v>250</v>
      </c>
      <c r="W144" s="42"/>
      <c r="X144" s="42"/>
      <c r="Y144" s="42"/>
      <c r="Z144" s="102"/>
      <c r="AA144" s="102">
        <v>299.62349999999998</v>
      </c>
      <c r="AB144" s="374" t="s">
        <v>879</v>
      </c>
    </row>
    <row r="145" spans="1:28" ht="12.4" customHeight="1" x14ac:dyDescent="0.2">
      <c r="A145" s="125" t="s">
        <v>1013</v>
      </c>
      <c r="B145" s="45"/>
      <c r="C145" s="126">
        <v>2.6361500000000002</v>
      </c>
      <c r="D145" s="126">
        <v>2.6361500000000002</v>
      </c>
      <c r="E145" s="91" t="s">
        <v>55</v>
      </c>
      <c r="F145" s="91" t="s">
        <v>276</v>
      </c>
      <c r="G145" s="91" t="s">
        <v>164</v>
      </c>
      <c r="H145" s="91" t="s">
        <v>361</v>
      </c>
      <c r="I145" s="91" t="s">
        <v>57</v>
      </c>
      <c r="J145" s="91" t="s">
        <v>56</v>
      </c>
      <c r="K145" s="92" t="s">
        <v>890</v>
      </c>
      <c r="L145" s="121">
        <v>1772</v>
      </c>
      <c r="M145" s="118">
        <v>4</v>
      </c>
      <c r="N145" s="122">
        <v>3</v>
      </c>
      <c r="O145" s="102">
        <v>2023</v>
      </c>
      <c r="P145" s="102">
        <v>251</v>
      </c>
      <c r="Q145" s="102" t="s">
        <v>356</v>
      </c>
      <c r="R145" s="102" t="s">
        <v>1014</v>
      </c>
      <c r="S145" s="123">
        <v>250</v>
      </c>
      <c r="T145" s="124">
        <v>40</v>
      </c>
      <c r="U145" s="42">
        <v>18</v>
      </c>
      <c r="V145" s="42">
        <v>300</v>
      </c>
      <c r="W145" s="42"/>
      <c r="X145" s="42"/>
      <c r="Y145" s="42"/>
      <c r="Z145" s="102"/>
      <c r="AA145" s="102">
        <v>79.084500000000006</v>
      </c>
      <c r="AB145" s="374" t="s">
        <v>884</v>
      </c>
    </row>
    <row r="146" spans="1:28" ht="12.4" customHeight="1" x14ac:dyDescent="0.2">
      <c r="A146" s="125" t="s">
        <v>1015</v>
      </c>
      <c r="B146" s="45"/>
      <c r="C146" s="126">
        <v>0.78760399999999997</v>
      </c>
      <c r="D146" s="126">
        <v>0.78760399999999997</v>
      </c>
      <c r="E146" s="91" t="s">
        <v>32</v>
      </c>
      <c r="F146" s="91" t="s">
        <v>276</v>
      </c>
      <c r="G146" s="91" t="s">
        <v>352</v>
      </c>
      <c r="H146" s="91" t="s">
        <v>361</v>
      </c>
      <c r="I146" s="91"/>
      <c r="J146" s="91"/>
      <c r="K146" s="92" t="s">
        <v>933</v>
      </c>
      <c r="L146" s="121">
        <v>1722</v>
      </c>
      <c r="M146" s="118">
        <v>4</v>
      </c>
      <c r="N146" s="122">
        <v>1</v>
      </c>
      <c r="O146" s="102"/>
      <c r="P146" s="102"/>
      <c r="Q146" s="102" t="s">
        <v>356</v>
      </c>
      <c r="R146" s="102"/>
      <c r="S146" s="123">
        <v>300</v>
      </c>
      <c r="T146" s="124">
        <v>60</v>
      </c>
      <c r="U146" s="42">
        <v>18</v>
      </c>
      <c r="V146" s="42">
        <v>280</v>
      </c>
      <c r="W146" s="42"/>
      <c r="X146" s="42"/>
      <c r="Y146" s="42"/>
      <c r="Z146" s="102"/>
      <c r="AA146" s="102"/>
      <c r="AB146" s="374"/>
    </row>
    <row r="147" spans="1:28" ht="12.4" customHeight="1" x14ac:dyDescent="0.2">
      <c r="A147" s="125" t="s">
        <v>1016</v>
      </c>
      <c r="B147" s="45"/>
      <c r="C147" s="126">
        <v>0.62580899999999995</v>
      </c>
      <c r="D147" s="126">
        <v>0.62580899999999995</v>
      </c>
      <c r="E147" s="91" t="s">
        <v>55</v>
      </c>
      <c r="F147" s="91" t="s">
        <v>53</v>
      </c>
      <c r="G147" s="91" t="s">
        <v>166</v>
      </c>
      <c r="H147" s="91" t="s">
        <v>276</v>
      </c>
      <c r="I147" s="91"/>
      <c r="J147" s="91"/>
      <c r="K147" s="92" t="s">
        <v>890</v>
      </c>
      <c r="L147" s="121">
        <v>1872</v>
      </c>
      <c r="M147" s="118">
        <v>4</v>
      </c>
      <c r="N147" s="122">
        <v>1</v>
      </c>
      <c r="O147" s="102"/>
      <c r="P147" s="102"/>
      <c r="Q147" s="102" t="s">
        <v>356</v>
      </c>
      <c r="R147" s="102"/>
      <c r="S147" s="123">
        <v>150</v>
      </c>
      <c r="T147" s="124">
        <v>30</v>
      </c>
      <c r="U147" s="42">
        <v>20</v>
      </c>
      <c r="V147" s="42">
        <v>280</v>
      </c>
      <c r="W147" s="42"/>
      <c r="X147" s="42"/>
      <c r="Y147" s="42"/>
      <c r="Z147" s="102"/>
      <c r="AA147" s="102"/>
      <c r="AB147" s="374"/>
    </row>
    <row r="148" spans="1:28" ht="12.4" customHeight="1" x14ac:dyDescent="0.2">
      <c r="A148" s="125" t="s">
        <v>1017</v>
      </c>
      <c r="B148" s="45"/>
      <c r="C148" s="126">
        <v>0.25327</v>
      </c>
      <c r="D148" s="126">
        <v>0.25327</v>
      </c>
      <c r="E148" s="91" t="s">
        <v>276</v>
      </c>
      <c r="F148" s="91" t="s">
        <v>166</v>
      </c>
      <c r="G148" s="91" t="s">
        <v>361</v>
      </c>
      <c r="H148" s="91"/>
      <c r="I148" s="91"/>
      <c r="J148" s="91"/>
      <c r="K148" s="92" t="s">
        <v>890</v>
      </c>
      <c r="L148" s="121">
        <v>1722</v>
      </c>
      <c r="M148" s="118">
        <v>4</v>
      </c>
      <c r="N148" s="122">
        <v>1</v>
      </c>
      <c r="O148" s="102"/>
      <c r="P148" s="102"/>
      <c r="Q148" s="102" t="s">
        <v>356</v>
      </c>
      <c r="R148" s="102"/>
      <c r="S148" s="123">
        <v>300</v>
      </c>
      <c r="T148" s="124">
        <v>60</v>
      </c>
      <c r="U148" s="42">
        <v>18</v>
      </c>
      <c r="V148" s="42">
        <v>280</v>
      </c>
      <c r="W148" s="42"/>
      <c r="X148" s="42"/>
      <c r="Y148" s="42"/>
      <c r="Z148" s="102"/>
      <c r="AA148" s="102"/>
      <c r="AB148" s="374"/>
    </row>
    <row r="149" spans="1:28" ht="12.4" customHeight="1" x14ac:dyDescent="0.2">
      <c r="A149" s="125"/>
      <c r="B149" s="45"/>
      <c r="C149" s="126"/>
      <c r="D149" s="126"/>
      <c r="E149" s="91"/>
      <c r="F149" s="91"/>
      <c r="G149" s="91"/>
      <c r="H149" s="91"/>
      <c r="I149" s="91"/>
      <c r="J149" s="91"/>
      <c r="K149" s="92"/>
      <c r="L149" s="121"/>
      <c r="M149" s="118"/>
      <c r="N149" s="122"/>
      <c r="O149" s="102"/>
      <c r="P149" s="102"/>
      <c r="Q149" s="102"/>
      <c r="R149" s="102"/>
      <c r="S149" s="123"/>
      <c r="T149" s="124"/>
      <c r="U149" s="42"/>
      <c r="V149" s="42"/>
      <c r="W149" s="42"/>
      <c r="X149" s="42"/>
      <c r="Y149" s="42"/>
      <c r="Z149" s="102"/>
      <c r="AA149" s="102"/>
      <c r="AB149" s="374"/>
    </row>
    <row r="150" spans="1:28" ht="12.4" customHeight="1" x14ac:dyDescent="0.2">
      <c r="A150" s="125" t="s">
        <v>1018</v>
      </c>
      <c r="B150" s="45"/>
      <c r="C150" s="126">
        <v>5.4347000000000003</v>
      </c>
      <c r="D150" s="126">
        <v>5.4347000000000003</v>
      </c>
      <c r="E150" s="91" t="s">
        <v>53</v>
      </c>
      <c r="F150" s="91" t="s">
        <v>162</v>
      </c>
      <c r="G150" s="91" t="s">
        <v>164</v>
      </c>
      <c r="H150" s="91" t="s">
        <v>276</v>
      </c>
      <c r="I150" s="91" t="s">
        <v>42</v>
      </c>
      <c r="J150" s="91" t="s">
        <v>328</v>
      </c>
      <c r="K150" s="92" t="s">
        <v>890</v>
      </c>
      <c r="L150" s="121">
        <v>1982</v>
      </c>
      <c r="M150" s="118">
        <v>4</v>
      </c>
      <c r="N150" s="122">
        <v>1</v>
      </c>
      <c r="O150" s="102">
        <v>2023</v>
      </c>
      <c r="P150" s="102">
        <v>41</v>
      </c>
      <c r="Q150" s="102" t="s">
        <v>356</v>
      </c>
      <c r="R150" s="102" t="s">
        <v>1019</v>
      </c>
      <c r="S150" s="123">
        <v>40</v>
      </c>
      <c r="T150" s="124">
        <v>30</v>
      </c>
      <c r="U150" s="42">
        <v>4</v>
      </c>
      <c r="V150" s="42">
        <v>180</v>
      </c>
      <c r="W150" s="42"/>
      <c r="X150" s="42"/>
      <c r="Y150" s="42"/>
      <c r="Z150" s="102"/>
      <c r="AA150" s="102">
        <v>489.12300000000005</v>
      </c>
      <c r="AB150" s="374" t="s">
        <v>916</v>
      </c>
    </row>
    <row r="151" spans="1:28" ht="12.4" customHeight="1" x14ac:dyDescent="0.2">
      <c r="A151" s="125" t="s">
        <v>1020</v>
      </c>
      <c r="B151" s="45" t="s">
        <v>39</v>
      </c>
      <c r="C151" s="126">
        <v>9.5041399999999996</v>
      </c>
      <c r="D151" s="126">
        <v>9.5041399999999996</v>
      </c>
      <c r="E151" s="91" t="s">
        <v>32</v>
      </c>
      <c r="F151" s="91" t="s">
        <v>357</v>
      </c>
      <c r="G151" s="91" t="s">
        <v>147</v>
      </c>
      <c r="H151" s="91" t="s">
        <v>164</v>
      </c>
      <c r="I151" s="91" t="s">
        <v>42</v>
      </c>
      <c r="J151" s="91" t="s">
        <v>12</v>
      </c>
      <c r="K151" s="92" t="s">
        <v>868</v>
      </c>
      <c r="L151" s="121">
        <v>1922</v>
      </c>
      <c r="M151" s="118">
        <v>4</v>
      </c>
      <c r="N151" s="122">
        <v>2</v>
      </c>
      <c r="O151" s="102">
        <v>2023</v>
      </c>
      <c r="P151" s="102">
        <v>100</v>
      </c>
      <c r="Q151" s="102" t="s">
        <v>356</v>
      </c>
      <c r="R151" s="102" t="s">
        <v>1150</v>
      </c>
      <c r="S151" s="123">
        <v>100</v>
      </c>
      <c r="T151" s="124">
        <v>30</v>
      </c>
      <c r="U151" s="42">
        <v>13</v>
      </c>
      <c r="V151" s="42">
        <v>280</v>
      </c>
      <c r="W151" s="42"/>
      <c r="X151" s="42"/>
      <c r="Y151" s="42"/>
      <c r="Z151" s="102"/>
      <c r="AA151" s="102">
        <v>50</v>
      </c>
      <c r="AB151" s="374" t="s">
        <v>1137</v>
      </c>
    </row>
    <row r="152" spans="1:28" ht="12.4" customHeight="1" x14ac:dyDescent="0.2">
      <c r="A152" s="125" t="s">
        <v>1020</v>
      </c>
      <c r="B152" s="45" t="s">
        <v>871</v>
      </c>
      <c r="C152" s="126">
        <v>5.1996900000000004</v>
      </c>
      <c r="D152" s="126">
        <v>5.1996900000000004</v>
      </c>
      <c r="E152" s="91" t="s">
        <v>53</v>
      </c>
      <c r="F152" s="91" t="s">
        <v>58</v>
      </c>
      <c r="G152" s="91" t="s">
        <v>32</v>
      </c>
      <c r="H152" s="91" t="s">
        <v>55</v>
      </c>
      <c r="I152" s="91" t="s">
        <v>12</v>
      </c>
      <c r="J152" s="91"/>
      <c r="K152" s="92" t="s">
        <v>872</v>
      </c>
      <c r="L152" s="121">
        <v>1972</v>
      </c>
      <c r="M152" s="118">
        <v>8</v>
      </c>
      <c r="N152" s="122">
        <v>2</v>
      </c>
      <c r="O152" s="102">
        <v>2023</v>
      </c>
      <c r="P152" s="102">
        <v>51</v>
      </c>
      <c r="Q152" s="102" t="s">
        <v>356</v>
      </c>
      <c r="R152" s="102" t="s">
        <v>1021</v>
      </c>
      <c r="S152" s="123">
        <v>50</v>
      </c>
      <c r="T152" s="124">
        <v>40</v>
      </c>
      <c r="U152" s="42">
        <v>18</v>
      </c>
      <c r="V152" s="42">
        <v>280</v>
      </c>
      <c r="W152" s="42"/>
      <c r="X152" s="42"/>
      <c r="Y152" s="42"/>
      <c r="Z152" s="102"/>
      <c r="AA152" s="102">
        <v>436.77396000000005</v>
      </c>
      <c r="AB152" s="374" t="s">
        <v>879</v>
      </c>
    </row>
    <row r="153" spans="1:28" ht="12.4" customHeight="1" x14ac:dyDescent="0.2">
      <c r="A153" s="125" t="s">
        <v>1020</v>
      </c>
      <c r="B153" s="45" t="s">
        <v>874</v>
      </c>
      <c r="C153" s="126">
        <v>8.7200000000000006</v>
      </c>
      <c r="D153" s="126">
        <v>8.7200000000000006</v>
      </c>
      <c r="E153" s="91" t="s">
        <v>276</v>
      </c>
      <c r="F153" s="91" t="s">
        <v>53</v>
      </c>
      <c r="G153" s="91" t="s">
        <v>164</v>
      </c>
      <c r="H153" s="91" t="s">
        <v>166</v>
      </c>
      <c r="I153" s="91" t="s">
        <v>32</v>
      </c>
      <c r="J153" s="91"/>
      <c r="K153" s="92" t="s">
        <v>868</v>
      </c>
      <c r="L153" s="121">
        <v>1862</v>
      </c>
      <c r="M153" s="118">
        <v>4</v>
      </c>
      <c r="N153" s="122">
        <v>1</v>
      </c>
      <c r="O153" s="102">
        <v>2023</v>
      </c>
      <c r="P153" s="102">
        <v>161</v>
      </c>
      <c r="Q153" s="102" t="s">
        <v>356</v>
      </c>
      <c r="R153" s="102" t="s">
        <v>1022</v>
      </c>
      <c r="S153" s="123">
        <v>160</v>
      </c>
      <c r="T153" s="124">
        <v>70</v>
      </c>
      <c r="U153" s="42">
        <v>20</v>
      </c>
      <c r="V153" s="42">
        <v>300</v>
      </c>
      <c r="W153" s="42"/>
      <c r="X153" s="42"/>
      <c r="Y153" s="42"/>
      <c r="Z153" s="102"/>
      <c r="AA153" s="102">
        <v>261.60000000000002</v>
      </c>
      <c r="AB153" s="374" t="s">
        <v>884</v>
      </c>
    </row>
    <row r="154" spans="1:28" ht="12.4" customHeight="1" x14ac:dyDescent="0.2">
      <c r="A154" s="125" t="s">
        <v>1020</v>
      </c>
      <c r="B154" s="45" t="s">
        <v>875</v>
      </c>
      <c r="C154" s="126">
        <v>0.89475000000000005</v>
      </c>
      <c r="D154" s="126">
        <v>0.89475000000000005</v>
      </c>
      <c r="E154" s="91" t="s">
        <v>276</v>
      </c>
      <c r="F154" s="91" t="s">
        <v>53</v>
      </c>
      <c r="G154" s="91" t="s">
        <v>166</v>
      </c>
      <c r="H154" s="91"/>
      <c r="I154" s="91"/>
      <c r="J154" s="91"/>
      <c r="K154" s="92" t="s">
        <v>868</v>
      </c>
      <c r="L154" s="121">
        <v>1902</v>
      </c>
      <c r="M154" s="118">
        <v>4</v>
      </c>
      <c r="N154" s="122">
        <v>1</v>
      </c>
      <c r="O154" s="102"/>
      <c r="P154" s="102"/>
      <c r="Q154" s="102" t="s">
        <v>356</v>
      </c>
      <c r="R154" s="102"/>
      <c r="S154" s="123">
        <v>120</v>
      </c>
      <c r="T154" s="124">
        <v>60</v>
      </c>
      <c r="U154" s="42">
        <v>20</v>
      </c>
      <c r="V154" s="42">
        <v>300</v>
      </c>
      <c r="W154" s="42"/>
      <c r="X154" s="42"/>
      <c r="Y154" s="42"/>
      <c r="Z154" s="102"/>
      <c r="AA154" s="102"/>
      <c r="AB154" s="374"/>
    </row>
    <row r="155" spans="1:28" ht="12.4" customHeight="1" x14ac:dyDescent="0.2">
      <c r="A155" s="125" t="s">
        <v>1023</v>
      </c>
      <c r="B155" s="45"/>
      <c r="C155" s="126">
        <v>1.6354900000000001</v>
      </c>
      <c r="D155" s="126">
        <v>1.6354900000000001</v>
      </c>
      <c r="E155" s="91" t="s">
        <v>176</v>
      </c>
      <c r="F155" s="91" t="s">
        <v>53</v>
      </c>
      <c r="G155" s="91" t="s">
        <v>55</v>
      </c>
      <c r="H155" s="91" t="s">
        <v>276</v>
      </c>
      <c r="I155" s="91" t="s">
        <v>12</v>
      </c>
      <c r="J155" s="91"/>
      <c r="K155" s="92" t="s">
        <v>940</v>
      </c>
      <c r="L155" s="121">
        <v>1962</v>
      </c>
      <c r="M155" s="118">
        <v>8</v>
      </c>
      <c r="N155" s="122">
        <v>3</v>
      </c>
      <c r="O155" s="102"/>
      <c r="P155" s="102"/>
      <c r="Q155" s="102" t="s">
        <v>356</v>
      </c>
      <c r="R155" s="102"/>
      <c r="S155" s="123">
        <v>60</v>
      </c>
      <c r="T155" s="124">
        <v>28</v>
      </c>
      <c r="U155" s="42">
        <v>18</v>
      </c>
      <c r="V155" s="42">
        <v>220</v>
      </c>
      <c r="W155" s="42"/>
      <c r="X155" s="42"/>
      <c r="Y155" s="42"/>
      <c r="Z155" s="102"/>
      <c r="AA155" s="102">
        <v>107.94234000000002</v>
      </c>
      <c r="AB155" s="374" t="s">
        <v>906</v>
      </c>
    </row>
    <row r="156" spans="1:28" ht="12.4" customHeight="1" x14ac:dyDescent="0.2">
      <c r="A156" s="125" t="s">
        <v>1024</v>
      </c>
      <c r="B156" s="45"/>
      <c r="C156" s="126">
        <v>3.9290500000000002</v>
      </c>
      <c r="D156" s="126">
        <v>3.9290500000000002</v>
      </c>
      <c r="E156" s="91" t="s">
        <v>32</v>
      </c>
      <c r="F156" s="91" t="s">
        <v>65</v>
      </c>
      <c r="G156" s="91" t="s">
        <v>55</v>
      </c>
      <c r="H156" s="91" t="s">
        <v>53</v>
      </c>
      <c r="I156" s="91" t="s">
        <v>276</v>
      </c>
      <c r="J156" s="91"/>
      <c r="K156" s="92" t="s">
        <v>868</v>
      </c>
      <c r="L156" s="121">
        <v>1922</v>
      </c>
      <c r="M156" s="118">
        <v>4</v>
      </c>
      <c r="N156" s="122">
        <v>1</v>
      </c>
      <c r="O156" s="102">
        <v>2023</v>
      </c>
      <c r="P156" s="102">
        <v>101</v>
      </c>
      <c r="Q156" s="102" t="s">
        <v>356</v>
      </c>
      <c r="R156" s="102" t="s">
        <v>919</v>
      </c>
      <c r="S156" s="123">
        <v>100</v>
      </c>
      <c r="T156" s="124">
        <v>50</v>
      </c>
      <c r="U156" s="42">
        <v>22</v>
      </c>
      <c r="V156" s="42">
        <v>350</v>
      </c>
      <c r="W156" s="42"/>
      <c r="X156" s="42"/>
      <c r="Y156" s="42"/>
      <c r="Z156" s="102"/>
      <c r="AA156" s="102">
        <v>412.55025000000001</v>
      </c>
      <c r="AB156" s="374" t="s">
        <v>879</v>
      </c>
    </row>
    <row r="157" spans="1:28" ht="12.4" customHeight="1" x14ac:dyDescent="0.2">
      <c r="A157" s="125" t="s">
        <v>1025</v>
      </c>
      <c r="B157" s="45"/>
      <c r="C157" s="126">
        <v>1.01709</v>
      </c>
      <c r="D157" s="126">
        <v>1.01709</v>
      </c>
      <c r="E157" s="91" t="s">
        <v>32</v>
      </c>
      <c r="F157" s="91" t="s">
        <v>53</v>
      </c>
      <c r="G157" s="91" t="s">
        <v>166</v>
      </c>
      <c r="H157" s="91" t="s">
        <v>55</v>
      </c>
      <c r="I157" s="91" t="s">
        <v>230</v>
      </c>
      <c r="J157" s="91" t="s">
        <v>357</v>
      </c>
      <c r="K157" s="92" t="s">
        <v>940</v>
      </c>
      <c r="L157" s="121">
        <v>1962</v>
      </c>
      <c r="M157" s="118">
        <v>4</v>
      </c>
      <c r="N157" s="122">
        <v>1</v>
      </c>
      <c r="O157" s="102"/>
      <c r="P157" s="102"/>
      <c r="Q157" s="102" t="s">
        <v>356</v>
      </c>
      <c r="R157" s="102"/>
      <c r="S157" s="123">
        <v>60</v>
      </c>
      <c r="T157" s="124">
        <v>30</v>
      </c>
      <c r="U157" s="42">
        <v>7</v>
      </c>
      <c r="V157" s="42">
        <v>150</v>
      </c>
      <c r="W157" s="42"/>
      <c r="X157" s="42"/>
      <c r="Y157" s="42"/>
      <c r="Z157" s="102"/>
      <c r="AA157" s="102"/>
      <c r="AB157" s="374"/>
    </row>
    <row r="158" spans="1:28" ht="12.4" customHeight="1" x14ac:dyDescent="0.2">
      <c r="A158" s="125" t="s">
        <v>1026</v>
      </c>
      <c r="B158" s="45"/>
      <c r="C158" s="126">
        <v>0.72353000000000001</v>
      </c>
      <c r="D158" s="126">
        <v>0.72353000000000001</v>
      </c>
      <c r="E158" s="91" t="s">
        <v>55</v>
      </c>
      <c r="F158" s="91" t="s">
        <v>53</v>
      </c>
      <c r="G158" s="91" t="s">
        <v>32</v>
      </c>
      <c r="H158" s="91" t="s">
        <v>164</v>
      </c>
      <c r="I158" s="91" t="s">
        <v>166</v>
      </c>
      <c r="J158" s="91"/>
      <c r="K158" s="92" t="s">
        <v>940</v>
      </c>
      <c r="L158" s="121">
        <v>1872</v>
      </c>
      <c r="M158" s="118">
        <v>4</v>
      </c>
      <c r="N158" s="122">
        <v>1</v>
      </c>
      <c r="O158" s="102"/>
      <c r="P158" s="102"/>
      <c r="Q158" s="102" t="s">
        <v>356</v>
      </c>
      <c r="R158" s="102"/>
      <c r="S158" s="123">
        <v>150</v>
      </c>
      <c r="T158" s="124">
        <v>40</v>
      </c>
      <c r="U158" s="42">
        <v>17</v>
      </c>
      <c r="V158" s="42">
        <v>200</v>
      </c>
      <c r="W158" s="42"/>
      <c r="X158" s="42"/>
      <c r="Y158" s="42"/>
      <c r="Z158" s="102"/>
      <c r="AA158" s="102"/>
      <c r="AB158" s="374"/>
    </row>
    <row r="159" spans="1:28" ht="12.4" customHeight="1" x14ac:dyDescent="0.2">
      <c r="A159" s="125"/>
      <c r="B159" s="45"/>
      <c r="C159" s="126"/>
      <c r="D159" s="126"/>
      <c r="E159" s="91"/>
      <c r="F159" s="91"/>
      <c r="G159" s="91"/>
      <c r="H159" s="91"/>
      <c r="I159" s="91"/>
      <c r="J159" s="91"/>
      <c r="K159" s="92"/>
      <c r="L159" s="121"/>
      <c r="M159" s="118"/>
      <c r="N159" s="122"/>
      <c r="O159" s="102"/>
      <c r="P159" s="102"/>
      <c r="Q159" s="102"/>
      <c r="R159" s="102"/>
      <c r="S159" s="123"/>
      <c r="T159" s="124"/>
      <c r="U159" s="42"/>
      <c r="V159" s="42"/>
      <c r="W159" s="42"/>
      <c r="X159" s="42"/>
      <c r="Y159" s="42"/>
      <c r="Z159" s="102"/>
      <c r="AA159" s="102"/>
      <c r="AB159" s="374"/>
    </row>
    <row r="160" spans="1:28" ht="12.4" customHeight="1" x14ac:dyDescent="0.2">
      <c r="A160" s="125" t="s">
        <v>1027</v>
      </c>
      <c r="B160" s="45" t="s">
        <v>39</v>
      </c>
      <c r="C160" s="126">
        <v>2.97621</v>
      </c>
      <c r="D160" s="126">
        <v>2.97621</v>
      </c>
      <c r="E160" s="91" t="s">
        <v>58</v>
      </c>
      <c r="F160" s="91" t="s">
        <v>352</v>
      </c>
      <c r="G160" s="91" t="s">
        <v>166</v>
      </c>
      <c r="H160" s="91" t="s">
        <v>53</v>
      </c>
      <c r="I160" s="91" t="s">
        <v>32</v>
      </c>
      <c r="J160" s="91"/>
      <c r="K160" s="92" t="s">
        <v>1028</v>
      </c>
      <c r="L160" s="121">
        <v>1902</v>
      </c>
      <c r="M160" s="118">
        <v>4</v>
      </c>
      <c r="N160" s="122">
        <v>1</v>
      </c>
      <c r="O160" s="102"/>
      <c r="P160" s="102"/>
      <c r="Q160" s="102" t="s">
        <v>356</v>
      </c>
      <c r="R160" s="102"/>
      <c r="S160" s="123">
        <v>120</v>
      </c>
      <c r="T160" s="124">
        <v>30</v>
      </c>
      <c r="U160" s="42">
        <v>13</v>
      </c>
      <c r="V160" s="42">
        <v>200</v>
      </c>
      <c r="W160" s="42"/>
      <c r="X160" s="42"/>
      <c r="Y160" s="42"/>
      <c r="Z160" s="102"/>
      <c r="AA160" s="102"/>
      <c r="AB160" s="374"/>
    </row>
    <row r="161" spans="1:28" ht="12.4" customHeight="1" x14ac:dyDescent="0.2">
      <c r="A161" s="125" t="s">
        <v>1027</v>
      </c>
      <c r="B161" s="45" t="s">
        <v>871</v>
      </c>
      <c r="C161" s="126">
        <v>8.7029899999999998</v>
      </c>
      <c r="D161" s="126">
        <v>8.6</v>
      </c>
      <c r="E161" s="91" t="s">
        <v>276</v>
      </c>
      <c r="F161" s="91" t="s">
        <v>32</v>
      </c>
      <c r="G161" s="91" t="s">
        <v>166</v>
      </c>
      <c r="H161" s="91" t="s">
        <v>53</v>
      </c>
      <c r="I161" s="91" t="s">
        <v>55</v>
      </c>
      <c r="J161" s="91" t="s">
        <v>176</v>
      </c>
      <c r="K161" s="92" t="s">
        <v>1028</v>
      </c>
      <c r="L161" s="121">
        <v>1842</v>
      </c>
      <c r="M161" s="118">
        <v>4</v>
      </c>
      <c r="N161" s="122">
        <v>2</v>
      </c>
      <c r="O161" s="102">
        <v>2023</v>
      </c>
      <c r="P161" s="102">
        <v>181</v>
      </c>
      <c r="Q161" s="102" t="s">
        <v>356</v>
      </c>
      <c r="R161" s="102" t="s">
        <v>1022</v>
      </c>
      <c r="S161" s="123">
        <v>180</v>
      </c>
      <c r="T161" s="124">
        <v>45</v>
      </c>
      <c r="U161" s="42">
        <v>15</v>
      </c>
      <c r="V161" s="42">
        <v>300</v>
      </c>
      <c r="W161" s="42"/>
      <c r="X161" s="42"/>
      <c r="Y161" s="42"/>
      <c r="Z161" s="102"/>
      <c r="AA161" s="102">
        <v>258</v>
      </c>
      <c r="AB161" s="374" t="s">
        <v>884</v>
      </c>
    </row>
    <row r="162" spans="1:28" ht="12.4" customHeight="1" x14ac:dyDescent="0.2">
      <c r="A162" s="125" t="s">
        <v>1027</v>
      </c>
      <c r="B162" s="45" t="s">
        <v>874</v>
      </c>
      <c r="C162" s="126">
        <v>2.5426600000000001</v>
      </c>
      <c r="D162" s="126">
        <v>2.5426600000000001</v>
      </c>
      <c r="E162" s="91" t="s">
        <v>53</v>
      </c>
      <c r="F162" s="91" t="s">
        <v>55</v>
      </c>
      <c r="G162" s="91" t="s">
        <v>176</v>
      </c>
      <c r="H162" s="91" t="s">
        <v>164</v>
      </c>
      <c r="I162" s="91"/>
      <c r="J162" s="91"/>
      <c r="K162" s="92" t="s">
        <v>933</v>
      </c>
      <c r="L162" s="121">
        <v>1822</v>
      </c>
      <c r="M162" s="118">
        <v>4</v>
      </c>
      <c r="N162" s="122">
        <v>2</v>
      </c>
      <c r="O162" s="102">
        <v>2023</v>
      </c>
      <c r="P162" s="102">
        <v>201</v>
      </c>
      <c r="Q162" s="102" t="s">
        <v>356</v>
      </c>
      <c r="R162" s="102" t="s">
        <v>1022</v>
      </c>
      <c r="S162" s="123">
        <v>200</v>
      </c>
      <c r="T162" s="124">
        <v>60</v>
      </c>
      <c r="U162" s="42">
        <v>27</v>
      </c>
      <c r="V162" s="42">
        <v>400</v>
      </c>
      <c r="W162" s="42"/>
      <c r="X162" s="42"/>
      <c r="Y162" s="42"/>
      <c r="Z162" s="102"/>
      <c r="AA162" s="102">
        <v>101.70640000000002</v>
      </c>
      <c r="AB162" s="374" t="s">
        <v>884</v>
      </c>
    </row>
    <row r="163" spans="1:28" ht="12.4" customHeight="1" x14ac:dyDescent="0.2">
      <c r="A163" s="125" t="s">
        <v>1027</v>
      </c>
      <c r="B163" s="45" t="s">
        <v>875</v>
      </c>
      <c r="C163" s="126">
        <v>1.2036199999999999</v>
      </c>
      <c r="D163" s="126">
        <v>1.2036199999999999</v>
      </c>
      <c r="E163" s="91" t="s">
        <v>352</v>
      </c>
      <c r="F163" s="91" t="s">
        <v>32</v>
      </c>
      <c r="G163" s="91" t="s">
        <v>166</v>
      </c>
      <c r="H163" s="91" t="s">
        <v>53</v>
      </c>
      <c r="I163" s="91"/>
      <c r="J163" s="91"/>
      <c r="K163" s="92" t="s">
        <v>1028</v>
      </c>
      <c r="L163" s="121">
        <v>1872</v>
      </c>
      <c r="M163" s="118">
        <v>4</v>
      </c>
      <c r="N163" s="122">
        <v>1</v>
      </c>
      <c r="O163" s="102"/>
      <c r="P163" s="102"/>
      <c r="Q163" s="102" t="s">
        <v>356</v>
      </c>
      <c r="R163" s="102"/>
      <c r="S163" s="123">
        <v>150</v>
      </c>
      <c r="T163" s="124">
        <v>40</v>
      </c>
      <c r="U163" s="42">
        <v>10</v>
      </c>
      <c r="V163" s="42">
        <v>180</v>
      </c>
      <c r="W163" s="42"/>
      <c r="X163" s="42"/>
      <c r="Y163" s="42"/>
      <c r="Z163" s="102"/>
      <c r="AA163" s="102"/>
      <c r="AB163" s="374"/>
    </row>
    <row r="164" spans="1:28" ht="12.4" customHeight="1" x14ac:dyDescent="0.2">
      <c r="A164" s="125" t="s">
        <v>1027</v>
      </c>
      <c r="B164" s="45" t="s">
        <v>877</v>
      </c>
      <c r="C164" s="126">
        <v>9.0694300000000005</v>
      </c>
      <c r="D164" s="126">
        <v>9.0694300000000005</v>
      </c>
      <c r="E164" s="91" t="s">
        <v>32</v>
      </c>
      <c r="F164" s="91" t="s">
        <v>276</v>
      </c>
      <c r="G164" s="91" t="s">
        <v>166</v>
      </c>
      <c r="H164" s="91" t="s">
        <v>55</v>
      </c>
      <c r="I164" s="91" t="s">
        <v>164</v>
      </c>
      <c r="J164" s="91"/>
      <c r="K164" s="92" t="s">
        <v>933</v>
      </c>
      <c r="L164" s="121">
        <v>1902</v>
      </c>
      <c r="M164" s="118">
        <v>4</v>
      </c>
      <c r="N164" s="122">
        <v>1</v>
      </c>
      <c r="O164" s="102">
        <v>2023</v>
      </c>
      <c r="P164" s="102">
        <v>121</v>
      </c>
      <c r="Q164" s="102" t="s">
        <v>356</v>
      </c>
      <c r="R164" s="102" t="s">
        <v>1029</v>
      </c>
      <c r="S164" s="123">
        <v>120</v>
      </c>
      <c r="T164" s="124">
        <v>70</v>
      </c>
      <c r="U164" s="42">
        <v>18</v>
      </c>
      <c r="V164" s="42">
        <v>350</v>
      </c>
      <c r="W164" s="42"/>
      <c r="X164" s="42"/>
      <c r="Y164" s="42"/>
      <c r="Z164" s="102"/>
      <c r="AA164" s="102">
        <v>317.43005000000005</v>
      </c>
      <c r="AB164" s="374" t="s">
        <v>884</v>
      </c>
    </row>
    <row r="165" spans="1:28" ht="12.4" customHeight="1" x14ac:dyDescent="0.2">
      <c r="A165" s="125" t="s">
        <v>1027</v>
      </c>
      <c r="B165" s="45" t="s">
        <v>880</v>
      </c>
      <c r="C165" s="126">
        <v>10.979900000000001</v>
      </c>
      <c r="D165" s="126">
        <v>10.8</v>
      </c>
      <c r="E165" s="91" t="s">
        <v>53</v>
      </c>
      <c r="F165" s="91" t="s">
        <v>32</v>
      </c>
      <c r="G165" s="91" t="s">
        <v>352</v>
      </c>
      <c r="H165" s="91" t="s">
        <v>164</v>
      </c>
      <c r="I165" s="91" t="s">
        <v>166</v>
      </c>
      <c r="J165" s="91" t="s">
        <v>230</v>
      </c>
      <c r="K165" s="92" t="s">
        <v>1028</v>
      </c>
      <c r="L165" s="121">
        <v>1902</v>
      </c>
      <c r="M165" s="118">
        <v>4</v>
      </c>
      <c r="N165" s="122">
        <v>1</v>
      </c>
      <c r="O165" s="102"/>
      <c r="P165" s="102"/>
      <c r="Q165" s="102" t="s">
        <v>356</v>
      </c>
      <c r="R165" s="102"/>
      <c r="S165" s="123">
        <v>120</v>
      </c>
      <c r="T165" s="124">
        <v>30</v>
      </c>
      <c r="U165" s="42">
        <v>15</v>
      </c>
      <c r="V165" s="42">
        <v>350</v>
      </c>
      <c r="W165" s="42"/>
      <c r="X165" s="42"/>
      <c r="Y165" s="42"/>
      <c r="Z165" s="102"/>
      <c r="AA165" s="102"/>
      <c r="AB165" s="374"/>
    </row>
    <row r="166" spans="1:28" ht="12.4" customHeight="1" x14ac:dyDescent="0.2">
      <c r="A166" s="125" t="s">
        <v>1027</v>
      </c>
      <c r="B166" s="45" t="s">
        <v>891</v>
      </c>
      <c r="C166" s="126">
        <v>2.4733800000000001</v>
      </c>
      <c r="D166" s="126">
        <v>2.4733800000000001</v>
      </c>
      <c r="E166" s="91" t="s">
        <v>32</v>
      </c>
      <c r="F166" s="91" t="s">
        <v>352</v>
      </c>
      <c r="G166" s="91" t="s">
        <v>357</v>
      </c>
      <c r="H166" s="91" t="s">
        <v>55</v>
      </c>
      <c r="I166" s="91"/>
      <c r="J166" s="91"/>
      <c r="K166" s="92" t="s">
        <v>940</v>
      </c>
      <c r="L166" s="121">
        <v>1942</v>
      </c>
      <c r="M166" s="118">
        <v>4</v>
      </c>
      <c r="N166" s="122">
        <v>1</v>
      </c>
      <c r="O166" s="102"/>
      <c r="P166" s="102"/>
      <c r="Q166" s="102" t="s">
        <v>356</v>
      </c>
      <c r="R166" s="102" t="s">
        <v>1029</v>
      </c>
      <c r="S166" s="123">
        <v>80</v>
      </c>
      <c r="T166" s="124">
        <v>30</v>
      </c>
      <c r="U166" s="42">
        <v>8</v>
      </c>
      <c r="V166" s="42">
        <v>180</v>
      </c>
      <c r="W166" s="42"/>
      <c r="X166" s="42"/>
      <c r="Y166" s="42"/>
      <c r="Z166" s="102"/>
      <c r="AA166" s="102">
        <v>133.56252000000001</v>
      </c>
      <c r="AB166" s="374" t="s">
        <v>906</v>
      </c>
    </row>
    <row r="167" spans="1:28" ht="12.4" customHeight="1" x14ac:dyDescent="0.2">
      <c r="A167" s="125" t="s">
        <v>1030</v>
      </c>
      <c r="B167" s="45"/>
      <c r="C167" s="126">
        <v>6.3290600000000001</v>
      </c>
      <c r="D167" s="126">
        <v>6.25</v>
      </c>
      <c r="E167" s="91" t="s">
        <v>176</v>
      </c>
      <c r="F167" s="91" t="s">
        <v>53</v>
      </c>
      <c r="G167" s="91" t="s">
        <v>55</v>
      </c>
      <c r="H167" s="91" t="s">
        <v>166</v>
      </c>
      <c r="I167" s="91"/>
      <c r="J167" s="91"/>
      <c r="K167" s="92" t="s">
        <v>933</v>
      </c>
      <c r="L167" s="121">
        <v>1942</v>
      </c>
      <c r="M167" s="118">
        <v>4</v>
      </c>
      <c r="N167" s="122">
        <v>2</v>
      </c>
      <c r="O167" s="102">
        <v>2023</v>
      </c>
      <c r="P167" s="102">
        <v>80</v>
      </c>
      <c r="Q167" s="102" t="s">
        <v>356</v>
      </c>
      <c r="R167" s="102" t="s">
        <v>1104</v>
      </c>
      <c r="S167" s="123">
        <v>80</v>
      </c>
      <c r="T167" s="124">
        <v>40</v>
      </c>
      <c r="U167" s="42">
        <v>18</v>
      </c>
      <c r="V167" s="42">
        <v>300</v>
      </c>
      <c r="W167" s="42"/>
      <c r="X167" s="42"/>
      <c r="Y167" s="42"/>
      <c r="Z167" s="102"/>
      <c r="AA167" s="102">
        <v>600</v>
      </c>
      <c r="AB167" s="374" t="s">
        <v>906</v>
      </c>
    </row>
    <row r="168" spans="1:28" ht="12.4" customHeight="1" x14ac:dyDescent="0.2">
      <c r="A168" s="125" t="s">
        <v>1031</v>
      </c>
      <c r="B168" s="45" t="s">
        <v>39</v>
      </c>
      <c r="C168" s="126">
        <v>6.3696700000000002</v>
      </c>
      <c r="D168" s="126">
        <v>6.3696700000000002</v>
      </c>
      <c r="E168" s="91" t="s">
        <v>32</v>
      </c>
      <c r="F168" s="91" t="s">
        <v>53</v>
      </c>
      <c r="G168" s="91" t="s">
        <v>164</v>
      </c>
      <c r="H168" s="91" t="s">
        <v>147</v>
      </c>
      <c r="I168" s="91" t="s">
        <v>55</v>
      </c>
      <c r="J168" s="91" t="s">
        <v>352</v>
      </c>
      <c r="K168" s="92" t="s">
        <v>933</v>
      </c>
      <c r="L168" s="121">
        <v>1922</v>
      </c>
      <c r="M168" s="118">
        <v>4</v>
      </c>
      <c r="N168" s="122">
        <v>1</v>
      </c>
      <c r="O168" s="102">
        <v>2023</v>
      </c>
      <c r="P168" s="102">
        <v>101</v>
      </c>
      <c r="Q168" s="102" t="s">
        <v>356</v>
      </c>
      <c r="R168" s="102" t="s">
        <v>1022</v>
      </c>
      <c r="S168" s="123">
        <v>100</v>
      </c>
      <c r="T168" s="124">
        <v>40</v>
      </c>
      <c r="U168" s="42">
        <v>14</v>
      </c>
      <c r="V168" s="42">
        <v>270</v>
      </c>
      <c r="W168" s="42"/>
      <c r="X168" s="42"/>
      <c r="Y168" s="42"/>
      <c r="Z168" s="102"/>
      <c r="AA168" s="102">
        <v>171.98108999999999</v>
      </c>
      <c r="AB168" s="374" t="s">
        <v>884</v>
      </c>
    </row>
    <row r="169" spans="1:28" ht="12.4" customHeight="1" x14ac:dyDescent="0.2">
      <c r="A169" s="125" t="s">
        <v>1031</v>
      </c>
      <c r="B169" s="45" t="s">
        <v>871</v>
      </c>
      <c r="C169" s="126">
        <v>3.0830099999999998</v>
      </c>
      <c r="D169" s="126">
        <v>2.2000000000000002</v>
      </c>
      <c r="E169" s="91" t="s">
        <v>147</v>
      </c>
      <c r="F169" s="91" t="s">
        <v>32</v>
      </c>
      <c r="G169" s="91" t="s">
        <v>162</v>
      </c>
      <c r="H169" s="91"/>
      <c r="I169" s="91"/>
      <c r="J169" s="91"/>
      <c r="K169" s="92" t="s">
        <v>1032</v>
      </c>
      <c r="L169" s="121">
        <v>1962</v>
      </c>
      <c r="M169" s="118">
        <v>4</v>
      </c>
      <c r="N169" s="122">
        <v>1</v>
      </c>
      <c r="O169" s="102"/>
      <c r="P169" s="102"/>
      <c r="Q169" s="102" t="s">
        <v>356</v>
      </c>
      <c r="R169" s="102"/>
      <c r="S169" s="123">
        <v>60</v>
      </c>
      <c r="T169" s="124">
        <v>15</v>
      </c>
      <c r="U169" s="42">
        <v>10</v>
      </c>
      <c r="V169" s="42">
        <v>100</v>
      </c>
      <c r="W169" s="42"/>
      <c r="X169" s="42"/>
      <c r="Y169" s="42"/>
      <c r="Z169" s="102"/>
      <c r="AA169" s="102"/>
      <c r="AB169" s="374"/>
    </row>
    <row r="170" spans="1:28" s="103" customFormat="1" ht="12.4" customHeight="1" x14ac:dyDescent="0.2">
      <c r="A170" s="125" t="s">
        <v>1031</v>
      </c>
      <c r="B170" s="104" t="s">
        <v>874</v>
      </c>
      <c r="C170" s="105">
        <v>0.71750000000000003</v>
      </c>
      <c r="D170" s="105">
        <v>0.71750000000000003</v>
      </c>
      <c r="E170" s="91" t="s">
        <v>53</v>
      </c>
      <c r="F170" s="91" t="s">
        <v>55</v>
      </c>
      <c r="G170" s="91" t="s">
        <v>176</v>
      </c>
      <c r="H170" s="91" t="s">
        <v>164</v>
      </c>
      <c r="I170" s="91"/>
      <c r="J170" s="91"/>
      <c r="K170" s="92" t="s">
        <v>1032</v>
      </c>
      <c r="L170" s="127">
        <v>2002</v>
      </c>
      <c r="M170" s="107">
        <v>12</v>
      </c>
      <c r="N170" s="107">
        <v>2</v>
      </c>
      <c r="O170" s="12"/>
      <c r="P170" s="12"/>
      <c r="Q170" s="12" t="s">
        <v>356</v>
      </c>
      <c r="R170" s="108" t="s">
        <v>1029</v>
      </c>
      <c r="S170" s="109">
        <v>20</v>
      </c>
      <c r="T170" s="12">
        <v>30</v>
      </c>
      <c r="U170" s="12">
        <v>20</v>
      </c>
      <c r="V170" s="12">
        <v>280</v>
      </c>
      <c r="W170" s="12"/>
      <c r="X170" s="12"/>
      <c r="Y170" s="12"/>
      <c r="Z170" s="12"/>
      <c r="AA170" s="12">
        <v>60.269999999999996</v>
      </c>
      <c r="AB170" s="374" t="s">
        <v>906</v>
      </c>
    </row>
    <row r="171" spans="1:28" s="103" customFormat="1" ht="12.4" customHeight="1" x14ac:dyDescent="0.2">
      <c r="A171" s="125" t="s">
        <v>1031</v>
      </c>
      <c r="B171" s="104" t="s">
        <v>875</v>
      </c>
      <c r="C171" s="105">
        <v>0.77618200000000004</v>
      </c>
      <c r="D171" s="105">
        <v>0.77618200000000004</v>
      </c>
      <c r="E171" s="91" t="s">
        <v>32</v>
      </c>
      <c r="F171" s="91" t="s">
        <v>53</v>
      </c>
      <c r="G171" s="91" t="s">
        <v>352</v>
      </c>
      <c r="H171" s="91" t="s">
        <v>55</v>
      </c>
      <c r="I171" s="91" t="s">
        <v>166</v>
      </c>
      <c r="J171" s="91" t="s">
        <v>147</v>
      </c>
      <c r="K171" s="92" t="s">
        <v>1032</v>
      </c>
      <c r="L171" s="119">
        <v>1982</v>
      </c>
      <c r="M171" s="111">
        <v>4</v>
      </c>
      <c r="N171" s="111">
        <v>1</v>
      </c>
      <c r="O171" s="112">
        <v>2023</v>
      </c>
      <c r="P171" s="112">
        <v>45</v>
      </c>
      <c r="Q171" s="112" t="s">
        <v>356</v>
      </c>
      <c r="R171" s="108" t="s">
        <v>1029</v>
      </c>
      <c r="S171" s="114">
        <v>40</v>
      </c>
      <c r="T171" s="112">
        <v>30</v>
      </c>
      <c r="U171" s="112">
        <v>7</v>
      </c>
      <c r="V171" s="112">
        <v>150</v>
      </c>
      <c r="W171" s="112"/>
      <c r="X171" s="112"/>
      <c r="Y171" s="112"/>
      <c r="Z171" s="112"/>
      <c r="AA171" s="112">
        <v>100</v>
      </c>
      <c r="AB171" s="374" t="s">
        <v>906</v>
      </c>
    </row>
    <row r="172" spans="1:28" s="103" customFormat="1" ht="12.4" customHeight="1" x14ac:dyDescent="0.2">
      <c r="A172" s="125" t="s">
        <v>1031</v>
      </c>
      <c r="B172" s="104" t="s">
        <v>877</v>
      </c>
      <c r="C172" s="105">
        <v>8.1942699999999995</v>
      </c>
      <c r="D172" s="105">
        <v>8.1942699999999995</v>
      </c>
      <c r="E172" s="91" t="s">
        <v>53</v>
      </c>
      <c r="F172" s="91" t="s">
        <v>166</v>
      </c>
      <c r="G172" s="91" t="s">
        <v>276</v>
      </c>
      <c r="H172" s="91" t="s">
        <v>147</v>
      </c>
      <c r="I172" s="91" t="s">
        <v>138</v>
      </c>
      <c r="J172" s="91" t="s">
        <v>32</v>
      </c>
      <c r="K172" s="92" t="s">
        <v>1032</v>
      </c>
      <c r="L172" s="119">
        <v>1822</v>
      </c>
      <c r="M172" s="111">
        <v>4</v>
      </c>
      <c r="N172" s="116">
        <v>1</v>
      </c>
      <c r="O172" s="117">
        <v>2023</v>
      </c>
      <c r="P172" s="117">
        <v>201</v>
      </c>
      <c r="Q172" s="117" t="s">
        <v>356</v>
      </c>
      <c r="R172" s="117" t="s">
        <v>1022</v>
      </c>
      <c r="S172" s="114">
        <v>200</v>
      </c>
      <c r="T172" s="112">
        <v>80</v>
      </c>
      <c r="U172" s="112">
        <v>25</v>
      </c>
      <c r="V172" s="112">
        <v>450</v>
      </c>
      <c r="W172" s="112"/>
      <c r="X172" s="112"/>
      <c r="Y172" s="112"/>
      <c r="Z172" s="117"/>
      <c r="AA172" s="117">
        <v>368.74215000000004</v>
      </c>
      <c r="AB172" s="374" t="s">
        <v>884</v>
      </c>
    </row>
    <row r="173" spans="1:28" s="103" customFormat="1" ht="12.4" customHeight="1" x14ac:dyDescent="0.2">
      <c r="A173" s="125" t="s">
        <v>1033</v>
      </c>
      <c r="B173" s="45"/>
      <c r="C173" s="105">
        <v>2.59674</v>
      </c>
      <c r="D173" s="105">
        <v>2.59674</v>
      </c>
      <c r="E173" s="91" t="s">
        <v>32</v>
      </c>
      <c r="F173" s="91" t="s">
        <v>147</v>
      </c>
      <c r="G173" s="91" t="s">
        <v>53</v>
      </c>
      <c r="H173" s="91" t="s">
        <v>166</v>
      </c>
      <c r="I173" s="91"/>
      <c r="J173" s="91"/>
      <c r="K173" s="92" t="s">
        <v>933</v>
      </c>
      <c r="L173" s="119">
        <v>1842</v>
      </c>
      <c r="M173" s="111">
        <v>4</v>
      </c>
      <c r="N173" s="116">
        <v>1</v>
      </c>
      <c r="O173" s="117"/>
      <c r="P173" s="117"/>
      <c r="Q173" s="117" t="s">
        <v>356</v>
      </c>
      <c r="R173" s="117"/>
      <c r="S173" s="114">
        <v>180</v>
      </c>
      <c r="T173" s="112">
        <v>70</v>
      </c>
      <c r="U173" s="112">
        <v>18</v>
      </c>
      <c r="V173" s="112">
        <v>380</v>
      </c>
      <c r="W173" s="112"/>
      <c r="X173" s="112"/>
      <c r="Y173" s="112"/>
      <c r="Z173" s="117"/>
      <c r="AA173" s="117"/>
      <c r="AB173" s="374"/>
    </row>
    <row r="174" spans="1:28" s="103" customFormat="1" ht="12.4" customHeight="1" x14ac:dyDescent="0.2">
      <c r="A174" s="125" t="s">
        <v>1034</v>
      </c>
      <c r="B174" s="104"/>
      <c r="C174" s="105">
        <v>1.08202</v>
      </c>
      <c r="D174" s="105">
        <v>0.75</v>
      </c>
      <c r="E174" s="91" t="s">
        <v>32</v>
      </c>
      <c r="F174" s="91" t="s">
        <v>53</v>
      </c>
      <c r="G174" s="91" t="s">
        <v>147</v>
      </c>
      <c r="H174" s="91"/>
      <c r="I174" s="91"/>
      <c r="J174" s="91"/>
      <c r="K174" s="92" t="s">
        <v>890</v>
      </c>
      <c r="L174" s="119">
        <v>1942</v>
      </c>
      <c r="M174" s="111">
        <v>4</v>
      </c>
      <c r="N174" s="116">
        <v>1</v>
      </c>
      <c r="O174" s="117"/>
      <c r="P174" s="117"/>
      <c r="Q174" s="117" t="s">
        <v>356</v>
      </c>
      <c r="R174" s="117"/>
      <c r="S174" s="114">
        <v>80</v>
      </c>
      <c r="T174" s="112">
        <v>40</v>
      </c>
      <c r="U174" s="112">
        <v>12</v>
      </c>
      <c r="V174" s="112">
        <v>120</v>
      </c>
      <c r="W174" s="112"/>
      <c r="X174" s="112"/>
      <c r="Y174" s="112"/>
      <c r="Z174" s="117"/>
      <c r="AA174" s="117"/>
      <c r="AB174" s="374"/>
    </row>
    <row r="175" spans="1:28" s="103" customFormat="1" ht="12.4" customHeight="1" x14ac:dyDescent="0.2">
      <c r="A175" s="125"/>
      <c r="B175" s="45"/>
      <c r="C175" s="105"/>
      <c r="D175" s="105"/>
      <c r="E175" s="91"/>
      <c r="F175" s="91"/>
      <c r="G175" s="91"/>
      <c r="H175" s="91"/>
      <c r="I175" s="91"/>
      <c r="J175" s="91"/>
      <c r="K175" s="92"/>
      <c r="L175" s="119"/>
      <c r="M175" s="111"/>
      <c r="N175" s="116"/>
      <c r="O175" s="117"/>
      <c r="P175" s="117"/>
      <c r="Q175" s="117"/>
      <c r="R175" s="117"/>
      <c r="S175" s="114"/>
      <c r="T175" s="112"/>
      <c r="U175" s="112"/>
      <c r="V175" s="112"/>
      <c r="W175" s="112"/>
      <c r="X175" s="112"/>
      <c r="Y175" s="112"/>
      <c r="Z175" s="117"/>
      <c r="AA175" s="117"/>
      <c r="AB175" s="374"/>
    </row>
    <row r="176" spans="1:28" s="103" customFormat="1" ht="12.4" customHeight="1" x14ac:dyDescent="0.2">
      <c r="A176" s="125" t="s">
        <v>1035</v>
      </c>
      <c r="B176" s="104"/>
      <c r="C176" s="105">
        <v>9.7439800000000005</v>
      </c>
      <c r="D176" s="105">
        <v>9.7439800000000005</v>
      </c>
      <c r="E176" s="91" t="s">
        <v>53</v>
      </c>
      <c r="F176" s="91" t="s">
        <v>166</v>
      </c>
      <c r="G176" s="91" t="s">
        <v>58</v>
      </c>
      <c r="H176" s="91" t="s">
        <v>276</v>
      </c>
      <c r="I176" s="91" t="s">
        <v>55</v>
      </c>
      <c r="J176" s="91" t="s">
        <v>164</v>
      </c>
      <c r="K176" s="92" t="s">
        <v>933</v>
      </c>
      <c r="L176" s="119">
        <v>1842</v>
      </c>
      <c r="M176" s="111">
        <v>4</v>
      </c>
      <c r="N176" s="116">
        <v>1</v>
      </c>
      <c r="O176" s="117">
        <v>2023</v>
      </c>
      <c r="P176" s="117">
        <v>180</v>
      </c>
      <c r="Q176" s="117" t="s">
        <v>356</v>
      </c>
      <c r="R176" s="117" t="s">
        <v>1103</v>
      </c>
      <c r="S176" s="114">
        <v>180</v>
      </c>
      <c r="T176" s="112">
        <v>60</v>
      </c>
      <c r="U176" s="112">
        <v>20</v>
      </c>
      <c r="V176" s="112">
        <v>320</v>
      </c>
      <c r="W176" s="112"/>
      <c r="X176" s="112"/>
      <c r="Y176" s="112"/>
      <c r="Z176" s="117"/>
      <c r="AA176" s="117">
        <v>100</v>
      </c>
      <c r="AB176" s="374" t="s">
        <v>1137</v>
      </c>
    </row>
    <row r="177" spans="1:28" s="103" customFormat="1" ht="12.4" customHeight="1" x14ac:dyDescent="0.2">
      <c r="A177" s="125"/>
      <c r="B177" s="104"/>
      <c r="C177" s="105"/>
      <c r="D177" s="105"/>
      <c r="E177" s="91"/>
      <c r="F177" s="91"/>
      <c r="G177" s="91"/>
      <c r="H177" s="91"/>
      <c r="I177" s="91"/>
      <c r="J177" s="91"/>
      <c r="K177" s="92"/>
      <c r="L177" s="119"/>
      <c r="M177" s="118"/>
      <c r="N177" s="116"/>
      <c r="O177" s="117"/>
      <c r="P177" s="117"/>
      <c r="Q177" s="117"/>
      <c r="R177" s="117"/>
      <c r="S177" s="114"/>
      <c r="T177" s="112"/>
      <c r="U177" s="112"/>
      <c r="V177" s="112"/>
      <c r="W177" s="112"/>
      <c r="X177" s="112"/>
      <c r="Y177" s="112"/>
      <c r="Z177" s="117"/>
      <c r="AA177" s="117"/>
      <c r="AB177" s="374"/>
    </row>
    <row r="178" spans="1:28" s="103" customFormat="1" ht="12.4" customHeight="1" x14ac:dyDescent="0.2">
      <c r="A178" s="125" t="s">
        <v>1036</v>
      </c>
      <c r="B178" s="104"/>
      <c r="C178" s="105">
        <v>0.87314000000000003</v>
      </c>
      <c r="D178" s="105">
        <v>0.87314000000000003</v>
      </c>
      <c r="E178" s="91" t="s">
        <v>32</v>
      </c>
      <c r="F178" s="91" t="s">
        <v>352</v>
      </c>
      <c r="G178" s="91" t="s">
        <v>361</v>
      </c>
      <c r="H178" s="91"/>
      <c r="I178" s="91"/>
      <c r="J178" s="91"/>
      <c r="K178" s="92" t="s">
        <v>890</v>
      </c>
      <c r="L178" s="119">
        <v>1982</v>
      </c>
      <c r="M178" s="111">
        <v>4</v>
      </c>
      <c r="N178" s="116">
        <v>1</v>
      </c>
      <c r="O178" s="117"/>
      <c r="P178" s="117"/>
      <c r="Q178" s="117" t="s">
        <v>356</v>
      </c>
      <c r="R178" s="117"/>
      <c r="S178" s="114">
        <v>40</v>
      </c>
      <c r="T178" s="120">
        <v>35</v>
      </c>
      <c r="U178" s="112">
        <v>4</v>
      </c>
      <c r="V178" s="112">
        <v>100</v>
      </c>
      <c r="W178" s="112"/>
      <c r="X178" s="112"/>
      <c r="Y178" s="112"/>
      <c r="Z178" s="117"/>
      <c r="AA178" s="117"/>
      <c r="AB178" s="374"/>
    </row>
    <row r="179" spans="1:28" s="103" customFormat="1" ht="12.4" customHeight="1" x14ac:dyDescent="0.2">
      <c r="A179" s="125" t="s">
        <v>1037</v>
      </c>
      <c r="B179" s="104"/>
      <c r="C179" s="105">
        <v>0.327482</v>
      </c>
      <c r="D179" s="105">
        <v>0.327482</v>
      </c>
      <c r="E179" s="91" t="s">
        <v>32</v>
      </c>
      <c r="F179" s="91" t="s">
        <v>53</v>
      </c>
      <c r="G179" s="91" t="s">
        <v>361</v>
      </c>
      <c r="H179" s="91" t="s">
        <v>166</v>
      </c>
      <c r="I179" s="91"/>
      <c r="J179" s="91"/>
      <c r="K179" s="92" t="s">
        <v>984</v>
      </c>
      <c r="L179" s="119">
        <v>1982</v>
      </c>
      <c r="M179" s="111">
        <v>4</v>
      </c>
      <c r="N179" s="116">
        <v>1</v>
      </c>
      <c r="O179" s="117"/>
      <c r="P179" s="117"/>
      <c r="Q179" s="117" t="s">
        <v>356</v>
      </c>
      <c r="R179" s="117"/>
      <c r="S179" s="114">
        <v>40</v>
      </c>
      <c r="T179" s="120">
        <v>35</v>
      </c>
      <c r="U179" s="112">
        <v>10</v>
      </c>
      <c r="V179" s="112">
        <v>175</v>
      </c>
      <c r="W179" s="112"/>
      <c r="X179" s="112"/>
      <c r="Y179" s="112"/>
      <c r="Z179" s="117"/>
      <c r="AA179" s="117">
        <v>17.192805</v>
      </c>
      <c r="AB179" s="374" t="s">
        <v>906</v>
      </c>
    </row>
    <row r="180" spans="1:28" s="103" customFormat="1" ht="12.4" customHeight="1" x14ac:dyDescent="0.2">
      <c r="A180" s="125" t="s">
        <v>1038</v>
      </c>
      <c r="B180" s="104" t="s">
        <v>39</v>
      </c>
      <c r="C180" s="105">
        <v>9.8470399999999998</v>
      </c>
      <c r="D180" s="105">
        <v>9.8470399999999998</v>
      </c>
      <c r="E180" s="91" t="s">
        <v>32</v>
      </c>
      <c r="F180" s="91" t="s">
        <v>53</v>
      </c>
      <c r="G180" s="91" t="s">
        <v>55</v>
      </c>
      <c r="H180" s="91" t="s">
        <v>58</v>
      </c>
      <c r="I180" s="91" t="s">
        <v>166</v>
      </c>
      <c r="J180" s="91"/>
      <c r="K180" s="92" t="s">
        <v>933</v>
      </c>
      <c r="L180" s="119">
        <v>1842</v>
      </c>
      <c r="M180" s="111">
        <v>4</v>
      </c>
      <c r="N180" s="116">
        <v>1</v>
      </c>
      <c r="O180" s="117"/>
      <c r="P180" s="117"/>
      <c r="Q180" s="117" t="s">
        <v>356</v>
      </c>
      <c r="R180" s="117"/>
      <c r="S180" s="114">
        <v>180</v>
      </c>
      <c r="T180" s="120">
        <v>30</v>
      </c>
      <c r="U180" s="112">
        <v>15</v>
      </c>
      <c r="V180" s="112">
        <v>200</v>
      </c>
      <c r="W180" s="112"/>
      <c r="X180" s="112"/>
      <c r="Y180" s="112"/>
      <c r="Z180" s="117"/>
      <c r="AA180" s="117"/>
      <c r="AB180" s="374"/>
    </row>
    <row r="181" spans="1:28" s="103" customFormat="1" ht="12.4" customHeight="1" x14ac:dyDescent="0.2">
      <c r="A181" s="125" t="s">
        <v>1038</v>
      </c>
      <c r="B181" s="104" t="s">
        <v>871</v>
      </c>
      <c r="C181" s="105">
        <v>4.2407300000000001</v>
      </c>
      <c r="D181" s="105">
        <v>4.2407300000000001</v>
      </c>
      <c r="E181" s="91" t="s">
        <v>32</v>
      </c>
      <c r="F181" s="91" t="s">
        <v>53</v>
      </c>
      <c r="G181" s="91" t="s">
        <v>55</v>
      </c>
      <c r="H181" s="91" t="s">
        <v>276</v>
      </c>
      <c r="I181" s="91" t="s">
        <v>12</v>
      </c>
      <c r="J181" s="91"/>
      <c r="K181" s="92" t="s">
        <v>933</v>
      </c>
      <c r="L181" s="119">
        <v>1772</v>
      </c>
      <c r="M181" s="118">
        <v>4</v>
      </c>
      <c r="N181" s="116">
        <v>1</v>
      </c>
      <c r="O181" s="117">
        <v>2023</v>
      </c>
      <c r="P181" s="117">
        <v>251</v>
      </c>
      <c r="Q181" s="117" t="s">
        <v>356</v>
      </c>
      <c r="R181" s="117" t="s">
        <v>1039</v>
      </c>
      <c r="S181" s="114">
        <v>250</v>
      </c>
      <c r="T181" s="120">
        <v>50</v>
      </c>
      <c r="U181" s="112">
        <v>18</v>
      </c>
      <c r="V181" s="112">
        <v>300</v>
      </c>
      <c r="W181" s="112"/>
      <c r="X181" s="112"/>
      <c r="Y181" s="112"/>
      <c r="Z181" s="117"/>
      <c r="AA181" s="117">
        <v>127.22190000000001</v>
      </c>
      <c r="AB181" s="374" t="s">
        <v>884</v>
      </c>
    </row>
    <row r="182" spans="1:28" s="103" customFormat="1" ht="12.4" customHeight="1" x14ac:dyDescent="0.2">
      <c r="A182" s="125" t="s">
        <v>1040</v>
      </c>
      <c r="B182" s="104"/>
      <c r="C182" s="105">
        <v>2.2602699999999998</v>
      </c>
      <c r="D182" s="105">
        <v>2.1</v>
      </c>
      <c r="E182" s="91" t="s">
        <v>32</v>
      </c>
      <c r="F182" s="91" t="s">
        <v>53</v>
      </c>
      <c r="G182" s="91" t="s">
        <v>164</v>
      </c>
      <c r="H182" s="91"/>
      <c r="I182" s="91"/>
      <c r="J182" s="91"/>
      <c r="K182" s="92" t="s">
        <v>933</v>
      </c>
      <c r="L182" s="119">
        <v>1842</v>
      </c>
      <c r="M182" s="111">
        <v>4</v>
      </c>
      <c r="N182" s="116">
        <v>1</v>
      </c>
      <c r="O182" s="117"/>
      <c r="P182" s="117"/>
      <c r="Q182" s="117" t="s">
        <v>356</v>
      </c>
      <c r="R182" s="117"/>
      <c r="S182" s="114">
        <v>180</v>
      </c>
      <c r="T182" s="120">
        <v>60</v>
      </c>
      <c r="U182" s="112">
        <v>16</v>
      </c>
      <c r="V182" s="112">
        <v>250</v>
      </c>
      <c r="W182" s="112"/>
      <c r="X182" s="112"/>
      <c r="Y182" s="112"/>
      <c r="Z182" s="117"/>
      <c r="AA182" s="117"/>
      <c r="AB182" s="374"/>
    </row>
    <row r="183" spans="1:28" s="103" customFormat="1" ht="12.4" customHeight="1" x14ac:dyDescent="0.2">
      <c r="A183" s="125" t="s">
        <v>1041</v>
      </c>
      <c r="B183" s="104"/>
      <c r="C183" s="105">
        <v>2.5824099999999999</v>
      </c>
      <c r="D183" s="105">
        <v>2.5824099999999999</v>
      </c>
      <c r="E183" s="91" t="s">
        <v>53</v>
      </c>
      <c r="F183" s="91" t="s">
        <v>32</v>
      </c>
      <c r="G183" s="91" t="s">
        <v>352</v>
      </c>
      <c r="H183" s="91" t="s">
        <v>361</v>
      </c>
      <c r="I183" s="91" t="s">
        <v>164</v>
      </c>
      <c r="J183" s="91" t="s">
        <v>58</v>
      </c>
      <c r="K183" s="92" t="s">
        <v>890</v>
      </c>
      <c r="L183" s="119">
        <v>1982</v>
      </c>
      <c r="M183" s="111">
        <v>4</v>
      </c>
      <c r="N183" s="116">
        <v>1</v>
      </c>
      <c r="O183" s="117"/>
      <c r="P183" s="117"/>
      <c r="Q183" s="117" t="s">
        <v>356</v>
      </c>
      <c r="R183" s="117"/>
      <c r="S183" s="114">
        <v>40</v>
      </c>
      <c r="T183" s="120">
        <v>20</v>
      </c>
      <c r="U183" s="112">
        <v>6</v>
      </c>
      <c r="V183" s="112">
        <v>150</v>
      </c>
      <c r="W183" s="112"/>
      <c r="X183" s="112"/>
      <c r="Y183" s="112"/>
      <c r="Z183" s="117"/>
      <c r="AA183" s="117"/>
      <c r="AB183" s="374"/>
    </row>
    <row r="184" spans="1:28" s="103" customFormat="1" ht="12.4" customHeight="1" x14ac:dyDescent="0.2">
      <c r="A184" s="125"/>
      <c r="B184" s="104"/>
      <c r="C184" s="105"/>
      <c r="D184" s="105"/>
      <c r="E184" s="91"/>
      <c r="F184" s="91"/>
      <c r="G184" s="91"/>
      <c r="H184" s="91"/>
      <c r="I184" s="91"/>
      <c r="J184" s="91"/>
      <c r="K184" s="92"/>
      <c r="L184" s="119"/>
      <c r="M184" s="111"/>
      <c r="N184" s="116"/>
      <c r="O184" s="117"/>
      <c r="P184" s="117"/>
      <c r="Q184" s="117"/>
      <c r="R184" s="117"/>
      <c r="S184" s="114"/>
      <c r="T184" s="120"/>
      <c r="U184" s="112"/>
      <c r="V184" s="112"/>
      <c r="W184" s="112"/>
      <c r="X184" s="112"/>
      <c r="Y184" s="112"/>
      <c r="Z184" s="117"/>
      <c r="AA184" s="117"/>
      <c r="AB184" s="374"/>
    </row>
    <row r="185" spans="1:28" s="103" customFormat="1" ht="12.4" customHeight="1" x14ac:dyDescent="0.2">
      <c r="A185" s="125" t="s">
        <v>1042</v>
      </c>
      <c r="B185" s="104" t="s">
        <v>39</v>
      </c>
      <c r="C185" s="105">
        <v>3.9995400000000001</v>
      </c>
      <c r="D185" s="105">
        <v>3.9995400000000001</v>
      </c>
      <c r="E185" s="91" t="s">
        <v>53</v>
      </c>
      <c r="F185" s="91" t="s">
        <v>276</v>
      </c>
      <c r="G185" s="91" t="s">
        <v>166</v>
      </c>
      <c r="H185" s="91" t="s">
        <v>42</v>
      </c>
      <c r="I185" s="91" t="s">
        <v>170</v>
      </c>
      <c r="J185" s="91"/>
      <c r="K185" s="92" t="s">
        <v>933</v>
      </c>
      <c r="L185" s="119">
        <v>1822</v>
      </c>
      <c r="M185" s="111">
        <v>4</v>
      </c>
      <c r="N185" s="116">
        <v>1</v>
      </c>
      <c r="O185" s="117"/>
      <c r="P185" s="117"/>
      <c r="Q185" s="117" t="s">
        <v>356</v>
      </c>
      <c r="R185" s="117" t="s">
        <v>1104</v>
      </c>
      <c r="S185" s="114">
        <v>200</v>
      </c>
      <c r="T185" s="120">
        <v>60</v>
      </c>
      <c r="U185" s="112">
        <v>7</v>
      </c>
      <c r="V185" s="112">
        <v>250</v>
      </c>
      <c r="W185" s="112"/>
      <c r="X185" s="112"/>
      <c r="Y185" s="112"/>
      <c r="Z185" s="117"/>
      <c r="AA185" s="117">
        <v>100</v>
      </c>
      <c r="AB185" s="374" t="s">
        <v>1106</v>
      </c>
    </row>
    <row r="186" spans="1:28" s="103" customFormat="1" ht="12.4" customHeight="1" x14ac:dyDescent="0.2">
      <c r="A186" s="125" t="s">
        <v>1042</v>
      </c>
      <c r="B186" s="104" t="s">
        <v>871</v>
      </c>
      <c r="C186" s="105">
        <v>11.864000000000001</v>
      </c>
      <c r="D186" s="105">
        <v>11.864000000000001</v>
      </c>
      <c r="E186" s="91" t="s">
        <v>276</v>
      </c>
      <c r="F186" s="91" t="s">
        <v>53</v>
      </c>
      <c r="G186" s="91" t="s">
        <v>361</v>
      </c>
      <c r="H186" s="91" t="s">
        <v>42</v>
      </c>
      <c r="I186" s="91"/>
      <c r="J186" s="91"/>
      <c r="K186" s="92" t="s">
        <v>933</v>
      </c>
      <c r="L186" s="119">
        <v>1822</v>
      </c>
      <c r="M186" s="111">
        <v>4</v>
      </c>
      <c r="N186" s="116">
        <v>1</v>
      </c>
      <c r="O186" s="117">
        <v>2023</v>
      </c>
      <c r="P186" s="117">
        <v>201</v>
      </c>
      <c r="Q186" s="117" t="s">
        <v>356</v>
      </c>
      <c r="R186" s="117" t="s">
        <v>1014</v>
      </c>
      <c r="S186" s="114">
        <v>200</v>
      </c>
      <c r="T186" s="120">
        <v>60</v>
      </c>
      <c r="U186" s="112">
        <v>12</v>
      </c>
      <c r="V186" s="112">
        <v>300</v>
      </c>
      <c r="W186" s="112"/>
      <c r="X186" s="112"/>
      <c r="Y186" s="112"/>
      <c r="Z186" s="117"/>
      <c r="AA186" s="117">
        <v>355.92000000000007</v>
      </c>
      <c r="AB186" s="374" t="s">
        <v>884</v>
      </c>
    </row>
    <row r="187" spans="1:28" ht="12.4" customHeight="1" x14ac:dyDescent="0.2">
      <c r="A187" s="125" t="s">
        <v>1042</v>
      </c>
      <c r="B187" s="45" t="s">
        <v>874</v>
      </c>
      <c r="C187" s="126">
        <v>3.7464400000000002</v>
      </c>
      <c r="D187" s="126">
        <v>3.7464400000000002</v>
      </c>
      <c r="E187" s="91" t="s">
        <v>53</v>
      </c>
      <c r="F187" s="91" t="s">
        <v>230</v>
      </c>
      <c r="G187" s="91" t="s">
        <v>166</v>
      </c>
      <c r="H187" s="91" t="s">
        <v>55</v>
      </c>
      <c r="I187" s="91" t="s">
        <v>199</v>
      </c>
      <c r="J187" s="91" t="s">
        <v>12</v>
      </c>
      <c r="K187" s="92" t="s">
        <v>1032</v>
      </c>
      <c r="L187" s="121">
        <v>1842</v>
      </c>
      <c r="M187" s="118">
        <v>4</v>
      </c>
      <c r="N187" s="122">
        <v>1</v>
      </c>
      <c r="O187" s="102">
        <v>2023</v>
      </c>
      <c r="P187" s="102">
        <v>180</v>
      </c>
      <c r="Q187" s="102" t="s">
        <v>356</v>
      </c>
      <c r="R187" s="102" t="s">
        <v>1109</v>
      </c>
      <c r="S187" s="123">
        <v>180</v>
      </c>
      <c r="T187" s="124">
        <v>50</v>
      </c>
      <c r="U187" s="42">
        <v>18</v>
      </c>
      <c r="V187" s="42">
        <v>400</v>
      </c>
      <c r="W187" s="42"/>
      <c r="X187" s="42"/>
      <c r="Y187" s="42"/>
      <c r="Z187" s="102"/>
      <c r="AA187" s="102">
        <v>1000</v>
      </c>
      <c r="AB187" s="374" t="s">
        <v>1110</v>
      </c>
    </row>
    <row r="188" spans="1:28" ht="12.4" customHeight="1" x14ac:dyDescent="0.2">
      <c r="A188" s="125" t="s">
        <v>1042</v>
      </c>
      <c r="B188" s="45" t="s">
        <v>875</v>
      </c>
      <c r="C188" s="126">
        <v>3.7807400000000002</v>
      </c>
      <c r="D188" s="126">
        <v>2.1</v>
      </c>
      <c r="E188" s="91" t="s">
        <v>276</v>
      </c>
      <c r="F188" s="91" t="s">
        <v>361</v>
      </c>
      <c r="G188" s="91"/>
      <c r="H188" s="91"/>
      <c r="I188" s="91"/>
      <c r="J188" s="91"/>
      <c r="K188" s="92" t="s">
        <v>933</v>
      </c>
      <c r="L188" s="121">
        <v>1942</v>
      </c>
      <c r="M188" s="118">
        <v>4</v>
      </c>
      <c r="N188" s="122">
        <v>1</v>
      </c>
      <c r="O188" s="102"/>
      <c r="P188" s="102"/>
      <c r="Q188" s="102" t="s">
        <v>356</v>
      </c>
      <c r="R188" s="102"/>
      <c r="S188" s="123">
        <v>80</v>
      </c>
      <c r="T188" s="124">
        <v>20</v>
      </c>
      <c r="U188" s="42">
        <v>7</v>
      </c>
      <c r="V188" s="42">
        <v>50</v>
      </c>
      <c r="W188" s="42"/>
      <c r="X188" s="42"/>
      <c r="Y188" s="42"/>
      <c r="Z188" s="102"/>
      <c r="AA188" s="102"/>
      <c r="AB188" s="374"/>
    </row>
    <row r="189" spans="1:28" ht="12.4" customHeight="1" x14ac:dyDescent="0.2">
      <c r="A189" s="125"/>
      <c r="B189" s="45"/>
      <c r="C189" s="126"/>
      <c r="D189" s="126"/>
      <c r="E189" s="91"/>
      <c r="F189" s="91"/>
      <c r="G189" s="91"/>
      <c r="H189" s="91"/>
      <c r="I189" s="91"/>
      <c r="J189" s="91"/>
      <c r="K189" s="92"/>
      <c r="L189" s="121"/>
      <c r="M189" s="118"/>
      <c r="N189" s="122"/>
      <c r="O189" s="102"/>
      <c r="P189" s="102"/>
      <c r="Q189" s="102"/>
      <c r="R189" s="102"/>
      <c r="S189" s="123"/>
      <c r="T189" s="124"/>
      <c r="U189" s="42"/>
      <c r="V189" s="42"/>
      <c r="W189" s="42"/>
      <c r="X189" s="42"/>
      <c r="Y189" s="42"/>
      <c r="Z189" s="102"/>
      <c r="AA189" s="102"/>
      <c r="AB189" s="374"/>
    </row>
    <row r="190" spans="1:28" ht="12.4" customHeight="1" x14ac:dyDescent="0.2">
      <c r="A190" s="125" t="s">
        <v>1096</v>
      </c>
      <c r="B190" s="45"/>
      <c r="C190" s="126">
        <v>3.5</v>
      </c>
      <c r="D190" s="126">
        <v>3.5</v>
      </c>
      <c r="E190" s="91" t="s">
        <v>32</v>
      </c>
      <c r="F190" s="91" t="s">
        <v>164</v>
      </c>
      <c r="G190" s="91" t="s">
        <v>361</v>
      </c>
      <c r="H190" s="91"/>
      <c r="I190" s="91"/>
      <c r="J190" s="91"/>
      <c r="K190" s="92"/>
      <c r="L190" s="121">
        <v>1982</v>
      </c>
      <c r="M190" s="118">
        <v>4</v>
      </c>
      <c r="N190" s="122">
        <v>1</v>
      </c>
      <c r="O190" s="102"/>
      <c r="P190" s="102"/>
      <c r="Q190" s="102" t="s">
        <v>356</v>
      </c>
      <c r="R190" s="102"/>
      <c r="S190" s="123">
        <v>40</v>
      </c>
      <c r="T190" s="124">
        <v>30</v>
      </c>
      <c r="U190" s="42">
        <v>7</v>
      </c>
      <c r="V190" s="42">
        <v>50</v>
      </c>
      <c r="W190" s="42"/>
      <c r="X190" s="42"/>
      <c r="Y190" s="42"/>
      <c r="Z190" s="102"/>
      <c r="AA190" s="102"/>
      <c r="AB190" s="374"/>
    </row>
    <row r="191" spans="1:28" ht="12.4" customHeight="1" x14ac:dyDescent="0.2">
      <c r="A191" s="125" t="s">
        <v>1043</v>
      </c>
      <c r="B191" s="45"/>
      <c r="C191" s="126">
        <v>0.66278899999999996</v>
      </c>
      <c r="D191" s="126">
        <v>0.66278899999999996</v>
      </c>
      <c r="E191" s="91" t="s">
        <v>361</v>
      </c>
      <c r="F191" s="91" t="s">
        <v>357</v>
      </c>
      <c r="G191" s="91" t="s">
        <v>147</v>
      </c>
      <c r="H191" s="91" t="s">
        <v>32</v>
      </c>
      <c r="I191" s="91" t="s">
        <v>138</v>
      </c>
      <c r="J191" s="91"/>
      <c r="K191" s="92"/>
      <c r="L191" s="121">
        <v>1982</v>
      </c>
      <c r="M191" s="118">
        <v>4</v>
      </c>
      <c r="N191" s="122">
        <v>1</v>
      </c>
      <c r="O191" s="102"/>
      <c r="P191" s="102"/>
      <c r="Q191" s="102" t="s">
        <v>356</v>
      </c>
      <c r="R191" s="102"/>
      <c r="S191" s="123">
        <v>40</v>
      </c>
      <c r="T191" s="124">
        <v>30</v>
      </c>
      <c r="U191" s="42">
        <v>5</v>
      </c>
      <c r="V191" s="42">
        <v>50</v>
      </c>
      <c r="W191" s="42"/>
      <c r="X191" s="42"/>
      <c r="Y191" s="42"/>
      <c r="Z191" s="102"/>
      <c r="AA191" s="102"/>
      <c r="AB191" s="374"/>
    </row>
    <row r="192" spans="1:28" ht="12.4" customHeight="1" x14ac:dyDescent="0.2">
      <c r="A192" s="125" t="s">
        <v>1044</v>
      </c>
      <c r="B192" s="45"/>
      <c r="C192" s="126">
        <v>4.8231299999999999</v>
      </c>
      <c r="D192" s="126">
        <v>4.8231299999999999</v>
      </c>
      <c r="E192" s="91" t="s">
        <v>32</v>
      </c>
      <c r="F192" s="91" t="s">
        <v>361</v>
      </c>
      <c r="G192" s="91" t="s">
        <v>147</v>
      </c>
      <c r="H192" s="91" t="s">
        <v>357</v>
      </c>
      <c r="I192" s="91" t="s">
        <v>276</v>
      </c>
      <c r="J192" s="91"/>
      <c r="K192" s="92"/>
      <c r="L192" s="121">
        <v>1982</v>
      </c>
      <c r="M192" s="118">
        <v>4</v>
      </c>
      <c r="N192" s="122">
        <v>1</v>
      </c>
      <c r="O192" s="102">
        <v>2023</v>
      </c>
      <c r="P192" s="102">
        <v>41</v>
      </c>
      <c r="Q192" s="102" t="s">
        <v>356</v>
      </c>
      <c r="R192" s="102" t="s">
        <v>1045</v>
      </c>
      <c r="S192" s="123">
        <v>40</v>
      </c>
      <c r="T192" s="124">
        <v>30</v>
      </c>
      <c r="U192" s="42">
        <v>15</v>
      </c>
      <c r="V192" s="42">
        <v>180</v>
      </c>
      <c r="W192" s="42"/>
      <c r="X192" s="42"/>
      <c r="Y192" s="42"/>
      <c r="Z192" s="102"/>
      <c r="AA192" s="102">
        <v>434.08170000000001</v>
      </c>
      <c r="AB192" s="374" t="s">
        <v>916</v>
      </c>
    </row>
    <row r="193" spans="1:28" ht="12.4" customHeight="1" x14ac:dyDescent="0.2">
      <c r="A193" s="125" t="s">
        <v>1046</v>
      </c>
      <c r="B193" s="45"/>
      <c r="C193" s="126">
        <v>1.3662000000000001</v>
      </c>
      <c r="D193" s="126">
        <v>1.3662000000000001</v>
      </c>
      <c r="E193" s="91" t="s">
        <v>32</v>
      </c>
      <c r="F193" s="91" t="s">
        <v>357</v>
      </c>
      <c r="G193" s="91" t="s">
        <v>361</v>
      </c>
      <c r="H193" s="91"/>
      <c r="I193" s="91"/>
      <c r="J193" s="91"/>
      <c r="K193" s="92"/>
      <c r="L193" s="121">
        <v>1962</v>
      </c>
      <c r="M193" s="118">
        <v>4</v>
      </c>
      <c r="N193" s="122">
        <v>1</v>
      </c>
      <c r="O193" s="102"/>
      <c r="P193" s="102"/>
      <c r="Q193" s="102" t="s">
        <v>356</v>
      </c>
      <c r="R193" s="102"/>
      <c r="S193" s="123">
        <v>60</v>
      </c>
      <c r="T193" s="124">
        <v>30</v>
      </c>
      <c r="U193" s="42">
        <v>12</v>
      </c>
      <c r="V193" s="42">
        <v>180</v>
      </c>
      <c r="W193" s="42"/>
      <c r="X193" s="42"/>
      <c r="Y193" s="42"/>
      <c r="Z193" s="102"/>
      <c r="AA193" s="102"/>
      <c r="AB193" s="374"/>
    </row>
    <row r="194" spans="1:28" ht="12.4" customHeight="1" x14ac:dyDescent="0.2">
      <c r="A194" s="125" t="s">
        <v>1047</v>
      </c>
      <c r="B194" s="45"/>
      <c r="C194" s="126">
        <v>1.9420599999999999</v>
      </c>
      <c r="D194" s="126">
        <v>1.9420599999999999</v>
      </c>
      <c r="E194" s="91" t="s">
        <v>276</v>
      </c>
      <c r="F194" s="91" t="s">
        <v>32</v>
      </c>
      <c r="G194" s="91" t="s">
        <v>357</v>
      </c>
      <c r="H194" s="91" t="s">
        <v>164</v>
      </c>
      <c r="I194" s="91" t="s">
        <v>166</v>
      </c>
      <c r="J194" s="91"/>
      <c r="K194" s="92"/>
      <c r="L194" s="121">
        <v>1922</v>
      </c>
      <c r="M194" s="118">
        <v>4</v>
      </c>
      <c r="N194" s="122">
        <v>1</v>
      </c>
      <c r="O194" s="102"/>
      <c r="P194" s="102"/>
      <c r="Q194" s="102" t="s">
        <v>356</v>
      </c>
      <c r="R194" s="102"/>
      <c r="S194" s="123">
        <v>100</v>
      </c>
      <c r="T194" s="124">
        <v>40</v>
      </c>
      <c r="U194" s="42">
        <v>10</v>
      </c>
      <c r="V194" s="42">
        <v>250</v>
      </c>
      <c r="W194" s="42"/>
      <c r="X194" s="42"/>
      <c r="Y194" s="42"/>
      <c r="Z194" s="102"/>
      <c r="AA194" s="102"/>
      <c r="AB194" s="374"/>
    </row>
    <row r="195" spans="1:28" ht="12.4" customHeight="1" x14ac:dyDescent="0.2">
      <c r="A195" s="125" t="s">
        <v>1048</v>
      </c>
      <c r="B195" s="45"/>
      <c r="C195" s="126">
        <v>0.87630200000000003</v>
      </c>
      <c r="D195" s="126">
        <v>0.87630200000000003</v>
      </c>
      <c r="E195" s="91" t="s">
        <v>147</v>
      </c>
      <c r="F195" s="91" t="s">
        <v>276</v>
      </c>
      <c r="G195" s="91" t="s">
        <v>166</v>
      </c>
      <c r="H195" s="91" t="s">
        <v>361</v>
      </c>
      <c r="I195" s="91"/>
      <c r="J195" s="91"/>
      <c r="K195" s="92"/>
      <c r="L195" s="121">
        <v>1922</v>
      </c>
      <c r="M195" s="118">
        <v>4</v>
      </c>
      <c r="N195" s="122">
        <v>1</v>
      </c>
      <c r="O195" s="102"/>
      <c r="P195" s="102"/>
      <c r="Q195" s="102" t="s">
        <v>356</v>
      </c>
      <c r="R195" s="102"/>
      <c r="S195" s="123">
        <v>100</v>
      </c>
      <c r="T195" s="124">
        <v>40</v>
      </c>
      <c r="U195" s="42">
        <v>10</v>
      </c>
      <c r="V195" s="42">
        <v>250</v>
      </c>
      <c r="W195" s="42"/>
      <c r="X195" s="42"/>
      <c r="Y195" s="42"/>
      <c r="Z195" s="102"/>
      <c r="AA195" s="102"/>
      <c r="AB195" s="374"/>
    </row>
    <row r="196" spans="1:28" ht="12.4" customHeight="1" x14ac:dyDescent="0.2">
      <c r="A196" s="125" t="s">
        <v>1049</v>
      </c>
      <c r="B196" s="45"/>
      <c r="C196" s="126">
        <v>0.56831399999999999</v>
      </c>
      <c r="D196" s="126">
        <v>0.56831399999999999</v>
      </c>
      <c r="E196" s="91" t="s">
        <v>166</v>
      </c>
      <c r="F196" s="91" t="s">
        <v>276</v>
      </c>
      <c r="G196" s="91" t="s">
        <v>357</v>
      </c>
      <c r="H196" s="91" t="s">
        <v>32</v>
      </c>
      <c r="I196" s="91" t="s">
        <v>166</v>
      </c>
      <c r="J196" s="91" t="s">
        <v>55</v>
      </c>
      <c r="K196" s="92"/>
      <c r="L196" s="121">
        <v>1772</v>
      </c>
      <c r="M196" s="118">
        <v>4</v>
      </c>
      <c r="N196" s="122">
        <v>1</v>
      </c>
      <c r="O196" s="102"/>
      <c r="P196" s="102"/>
      <c r="Q196" s="102" t="s">
        <v>356</v>
      </c>
      <c r="R196" s="102"/>
      <c r="S196" s="123">
        <v>250</v>
      </c>
      <c r="T196" s="124">
        <v>60</v>
      </c>
      <c r="U196" s="42">
        <v>15</v>
      </c>
      <c r="V196" s="42">
        <v>250</v>
      </c>
      <c r="W196" s="42"/>
      <c r="X196" s="42"/>
      <c r="Y196" s="42"/>
      <c r="Z196" s="102"/>
      <c r="AA196" s="102"/>
      <c r="AB196" s="374"/>
    </row>
    <row r="197" spans="1:28" ht="12.4" customHeight="1" x14ac:dyDescent="0.2">
      <c r="A197" s="125" t="s">
        <v>1050</v>
      </c>
      <c r="B197" s="45"/>
      <c r="C197" s="126">
        <v>2.7284700000000002</v>
      </c>
      <c r="D197" s="126">
        <v>2.7284700000000002</v>
      </c>
      <c r="E197" s="91" t="s">
        <v>276</v>
      </c>
      <c r="F197" s="91" t="s">
        <v>69</v>
      </c>
      <c r="G197" s="91" t="s">
        <v>32</v>
      </c>
      <c r="H197" s="91" t="s">
        <v>42</v>
      </c>
      <c r="I197" s="91"/>
      <c r="J197" s="91"/>
      <c r="K197" s="92"/>
      <c r="L197" s="121">
        <v>1772</v>
      </c>
      <c r="M197" s="118">
        <v>4</v>
      </c>
      <c r="N197" s="122">
        <v>1</v>
      </c>
      <c r="O197" s="102"/>
      <c r="P197" s="102"/>
      <c r="Q197" s="102" t="s">
        <v>356</v>
      </c>
      <c r="R197" s="102"/>
      <c r="S197" s="123">
        <v>250</v>
      </c>
      <c r="T197" s="124">
        <v>60</v>
      </c>
      <c r="U197" s="42">
        <v>8</v>
      </c>
      <c r="V197" s="42">
        <v>250</v>
      </c>
      <c r="W197" s="42"/>
      <c r="X197" s="42"/>
      <c r="Y197" s="42"/>
      <c r="Z197" s="102"/>
      <c r="AA197" s="102"/>
      <c r="AB197" s="374"/>
    </row>
    <row r="198" spans="1:28" ht="12.4" customHeight="1" x14ac:dyDescent="0.2">
      <c r="A198" s="125" t="s">
        <v>1051</v>
      </c>
      <c r="B198" s="45"/>
      <c r="C198" s="126">
        <v>0.13</v>
      </c>
      <c r="D198" s="126">
        <v>0.13</v>
      </c>
      <c r="E198" s="91" t="s">
        <v>105</v>
      </c>
      <c r="F198" s="91" t="s">
        <v>32</v>
      </c>
      <c r="G198" s="91" t="s">
        <v>361</v>
      </c>
      <c r="H198" s="91"/>
      <c r="I198" s="91"/>
      <c r="J198" s="91"/>
      <c r="K198" s="92"/>
      <c r="L198" s="121">
        <v>1942</v>
      </c>
      <c r="M198" s="118">
        <v>4</v>
      </c>
      <c r="N198" s="122">
        <v>1</v>
      </c>
      <c r="O198" s="102"/>
      <c r="P198" s="102"/>
      <c r="Q198" s="102" t="s">
        <v>356</v>
      </c>
      <c r="R198" s="102"/>
      <c r="S198" s="123">
        <v>80</v>
      </c>
      <c r="T198" s="124">
        <v>50</v>
      </c>
      <c r="U198" s="42">
        <v>22</v>
      </c>
      <c r="V198" s="42">
        <v>200</v>
      </c>
      <c r="W198" s="42"/>
      <c r="X198" s="42"/>
      <c r="Y198" s="42"/>
      <c r="Z198" s="102"/>
      <c r="AA198" s="102"/>
      <c r="AB198" s="374"/>
    </row>
    <row r="199" spans="1:28" ht="12.4" customHeight="1" x14ac:dyDescent="0.2">
      <c r="A199" s="125" t="s">
        <v>1052</v>
      </c>
      <c r="B199" s="45"/>
      <c r="C199" s="126">
        <v>0.42106199999999999</v>
      </c>
      <c r="D199" s="126">
        <v>0.3</v>
      </c>
      <c r="E199" s="91" t="s">
        <v>343</v>
      </c>
      <c r="F199" s="91" t="s">
        <v>105</v>
      </c>
      <c r="G199" s="91" t="s">
        <v>361</v>
      </c>
      <c r="H199" s="91"/>
      <c r="I199" s="91"/>
      <c r="J199" s="91"/>
      <c r="K199" s="92"/>
      <c r="L199" s="121">
        <v>1962</v>
      </c>
      <c r="M199" s="118">
        <v>6</v>
      </c>
      <c r="N199" s="122">
        <v>1</v>
      </c>
      <c r="O199" s="102"/>
      <c r="P199" s="102"/>
      <c r="Q199" s="102" t="s">
        <v>356</v>
      </c>
      <c r="R199" s="102"/>
      <c r="S199" s="123">
        <v>60</v>
      </c>
      <c r="T199" s="124">
        <v>50</v>
      </c>
      <c r="U199" s="42">
        <v>22</v>
      </c>
      <c r="V199" s="42">
        <v>250</v>
      </c>
      <c r="W199" s="42"/>
      <c r="X199" s="42"/>
      <c r="Y199" s="42"/>
      <c r="Z199" s="102"/>
      <c r="AA199" s="102"/>
      <c r="AB199" s="374"/>
    </row>
    <row r="200" spans="1:28" ht="12.4" customHeight="1" x14ac:dyDescent="0.2">
      <c r="A200" s="125" t="s">
        <v>1053</v>
      </c>
      <c r="B200" s="45"/>
      <c r="C200" s="126">
        <v>0.122074</v>
      </c>
      <c r="D200" s="126">
        <v>0.122074</v>
      </c>
      <c r="E200" s="91" t="s">
        <v>343</v>
      </c>
      <c r="F200" s="91" t="s">
        <v>75</v>
      </c>
      <c r="G200" s="91"/>
      <c r="H200" s="91"/>
      <c r="I200" s="91"/>
      <c r="J200" s="91"/>
      <c r="K200" s="92"/>
      <c r="L200" s="121">
        <v>1982</v>
      </c>
      <c r="M200" s="118">
        <v>6</v>
      </c>
      <c r="N200" s="122">
        <v>1</v>
      </c>
      <c r="O200" s="102"/>
      <c r="P200" s="102"/>
      <c r="Q200" s="102" t="s">
        <v>356</v>
      </c>
      <c r="R200" s="102"/>
      <c r="S200" s="123">
        <v>40</v>
      </c>
      <c r="T200" s="124">
        <v>40</v>
      </c>
      <c r="U200" s="42">
        <v>7</v>
      </c>
      <c r="V200" s="42">
        <v>180</v>
      </c>
      <c r="W200" s="42"/>
      <c r="X200" s="42"/>
      <c r="Y200" s="42"/>
      <c r="Z200" s="102"/>
      <c r="AA200" s="102"/>
      <c r="AB200" s="374"/>
    </row>
    <row r="201" spans="1:28" ht="12.4" customHeight="1" x14ac:dyDescent="0.2">
      <c r="A201" s="125" t="s">
        <v>1054</v>
      </c>
      <c r="B201" s="45"/>
      <c r="C201" s="126">
        <v>0.20331299999999999</v>
      </c>
      <c r="D201" s="126">
        <v>0.20331299999999999</v>
      </c>
      <c r="E201" s="91" t="s">
        <v>32</v>
      </c>
      <c r="F201" s="91" t="s">
        <v>75</v>
      </c>
      <c r="G201" s="91" t="s">
        <v>276</v>
      </c>
      <c r="H201" s="91" t="s">
        <v>73</v>
      </c>
      <c r="I201" s="91" t="s">
        <v>357</v>
      </c>
      <c r="J201" s="91" t="s">
        <v>341</v>
      </c>
      <c r="K201" s="92"/>
      <c r="L201" s="121">
        <v>1972</v>
      </c>
      <c r="M201" s="118">
        <v>4</v>
      </c>
      <c r="N201" s="122">
        <v>2</v>
      </c>
      <c r="O201" s="102"/>
      <c r="P201" s="102"/>
      <c r="Q201" s="102" t="s">
        <v>356</v>
      </c>
      <c r="R201" s="102"/>
      <c r="S201" s="123">
        <v>50</v>
      </c>
      <c r="T201" s="124">
        <v>30</v>
      </c>
      <c r="U201" s="42">
        <v>15</v>
      </c>
      <c r="V201" s="42">
        <v>250</v>
      </c>
      <c r="W201" s="42"/>
      <c r="X201" s="42"/>
      <c r="Y201" s="42"/>
      <c r="Z201" s="102"/>
      <c r="AA201" s="102"/>
      <c r="AB201" s="374"/>
    </row>
    <row r="202" spans="1:28" ht="12.4" customHeight="1" x14ac:dyDescent="0.2">
      <c r="A202" s="125" t="s">
        <v>1055</v>
      </c>
      <c r="B202" s="45"/>
      <c r="C202" s="126">
        <v>5.05</v>
      </c>
      <c r="D202" s="126">
        <v>4.9400000000000004</v>
      </c>
      <c r="E202" s="91" t="s">
        <v>276</v>
      </c>
      <c r="F202" s="91" t="s">
        <v>164</v>
      </c>
      <c r="G202" s="91" t="s">
        <v>32</v>
      </c>
      <c r="H202" s="91" t="s">
        <v>361</v>
      </c>
      <c r="I202" s="91" t="s">
        <v>357</v>
      </c>
      <c r="J202" s="91" t="s">
        <v>166</v>
      </c>
      <c r="K202" s="92"/>
      <c r="L202" s="121">
        <v>1822</v>
      </c>
      <c r="M202" s="118">
        <v>4</v>
      </c>
      <c r="N202" s="122">
        <v>1</v>
      </c>
      <c r="O202" s="102"/>
      <c r="P202" s="102"/>
      <c r="Q202" s="102" t="s">
        <v>356</v>
      </c>
      <c r="R202" s="102"/>
      <c r="S202" s="123">
        <v>200</v>
      </c>
      <c r="T202" s="124">
        <v>60</v>
      </c>
      <c r="U202" s="42">
        <v>18</v>
      </c>
      <c r="V202" s="42">
        <v>300</v>
      </c>
      <c r="W202" s="42"/>
      <c r="X202" s="42"/>
      <c r="Y202" s="42"/>
      <c r="Z202" s="102"/>
      <c r="AA202" s="102">
        <v>444.60000000000008</v>
      </c>
      <c r="AB202" s="374" t="s">
        <v>906</v>
      </c>
    </row>
    <row r="203" spans="1:28" ht="12.4" customHeight="1" x14ac:dyDescent="0.2">
      <c r="A203" s="125" t="s">
        <v>1056</v>
      </c>
      <c r="B203" s="45"/>
      <c r="C203" s="126">
        <v>0.84865100000000004</v>
      </c>
      <c r="D203" s="126">
        <v>0.84865100000000004</v>
      </c>
      <c r="E203" s="91" t="s">
        <v>276</v>
      </c>
      <c r="F203" s="91" t="s">
        <v>361</v>
      </c>
      <c r="G203" s="91"/>
      <c r="H203" s="91"/>
      <c r="I203" s="91"/>
      <c r="J203" s="91"/>
      <c r="K203" s="92"/>
      <c r="L203" s="121">
        <v>1722</v>
      </c>
      <c r="M203" s="118">
        <v>4</v>
      </c>
      <c r="N203" s="122">
        <v>1</v>
      </c>
      <c r="O203" s="102"/>
      <c r="P203" s="102"/>
      <c r="Q203" s="102" t="s">
        <v>356</v>
      </c>
      <c r="R203" s="102"/>
      <c r="S203" s="123">
        <v>300</v>
      </c>
      <c r="T203" s="124">
        <v>80</v>
      </c>
      <c r="U203" s="42">
        <v>15</v>
      </c>
      <c r="V203" s="42">
        <v>300</v>
      </c>
      <c r="W203" s="42"/>
      <c r="X203" s="42"/>
      <c r="Y203" s="42"/>
      <c r="Z203" s="102"/>
      <c r="AA203" s="102"/>
      <c r="AB203" s="374"/>
    </row>
    <row r="204" spans="1:28" ht="12.4" customHeight="1" x14ac:dyDescent="0.2">
      <c r="A204" s="125" t="s">
        <v>1057</v>
      </c>
      <c r="B204" s="45" t="s">
        <v>39</v>
      </c>
      <c r="C204" s="126">
        <v>4.8023600000000002</v>
      </c>
      <c r="D204" s="126">
        <v>4.8023600000000002</v>
      </c>
      <c r="E204" s="91" t="s">
        <v>276</v>
      </c>
      <c r="F204" s="91" t="s">
        <v>58</v>
      </c>
      <c r="G204" s="91" t="s">
        <v>164</v>
      </c>
      <c r="H204" s="91" t="s">
        <v>53</v>
      </c>
      <c r="I204" s="91"/>
      <c r="J204" s="91"/>
      <c r="K204" s="92"/>
      <c r="L204" s="121">
        <v>1822</v>
      </c>
      <c r="M204" s="118">
        <v>4</v>
      </c>
      <c r="N204" s="122">
        <v>1</v>
      </c>
      <c r="O204" s="102"/>
      <c r="P204" s="102"/>
      <c r="Q204" s="102" t="s">
        <v>356</v>
      </c>
      <c r="R204" s="102"/>
      <c r="S204" s="123">
        <v>200</v>
      </c>
      <c r="T204" s="124">
        <v>40</v>
      </c>
      <c r="U204" s="42">
        <v>15</v>
      </c>
      <c r="V204" s="42">
        <v>250</v>
      </c>
      <c r="W204" s="42"/>
      <c r="X204" s="42"/>
      <c r="Y204" s="42"/>
      <c r="Z204" s="102"/>
      <c r="AA204" s="102">
        <v>360.17700000000002</v>
      </c>
      <c r="AB204" s="374" t="s">
        <v>906</v>
      </c>
    </row>
    <row r="205" spans="1:28" ht="12.4" customHeight="1" x14ac:dyDescent="0.2">
      <c r="A205" s="125" t="s">
        <v>1057</v>
      </c>
      <c r="B205" s="45" t="s">
        <v>871</v>
      </c>
      <c r="C205" s="126">
        <v>2.6773699999999998</v>
      </c>
      <c r="D205" s="126">
        <v>2.6773699999999998</v>
      </c>
      <c r="E205" s="91" t="s">
        <v>276</v>
      </c>
      <c r="F205" s="91" t="s">
        <v>58</v>
      </c>
      <c r="G205" s="91" t="s">
        <v>164</v>
      </c>
      <c r="H205" s="91" t="s">
        <v>53</v>
      </c>
      <c r="I205" s="91"/>
      <c r="J205" s="91"/>
      <c r="K205" s="92"/>
      <c r="L205" s="121">
        <v>1942</v>
      </c>
      <c r="M205" s="118">
        <v>4</v>
      </c>
      <c r="N205" s="122">
        <v>1</v>
      </c>
      <c r="O205" s="102"/>
      <c r="P205" s="102"/>
      <c r="Q205" s="102" t="s">
        <v>356</v>
      </c>
      <c r="R205" s="102"/>
      <c r="S205" s="123">
        <v>80</v>
      </c>
      <c r="T205" s="124">
        <v>30</v>
      </c>
      <c r="U205" s="42">
        <v>13</v>
      </c>
      <c r="V205" s="42">
        <v>200</v>
      </c>
      <c r="W205" s="42"/>
      <c r="X205" s="42"/>
      <c r="Y205" s="42"/>
      <c r="Z205" s="102"/>
      <c r="AA205" s="102">
        <v>160.64219999999997</v>
      </c>
      <c r="AB205" s="374" t="s">
        <v>906</v>
      </c>
    </row>
    <row r="206" spans="1:28" ht="12.4" customHeight="1" x14ac:dyDescent="0.2">
      <c r="A206" s="125" t="s">
        <v>1057</v>
      </c>
      <c r="B206" s="45" t="s">
        <v>874</v>
      </c>
      <c r="C206" s="126">
        <v>4.2097600000000002</v>
      </c>
      <c r="D206" s="126">
        <v>4.2097600000000002</v>
      </c>
      <c r="E206" s="91" t="s">
        <v>276</v>
      </c>
      <c r="F206" s="91" t="s">
        <v>58</v>
      </c>
      <c r="G206" s="91" t="s">
        <v>164</v>
      </c>
      <c r="H206" s="91" t="s">
        <v>55</v>
      </c>
      <c r="I206" s="91" t="s">
        <v>361</v>
      </c>
      <c r="J206" s="91"/>
      <c r="K206" s="92"/>
      <c r="L206" s="121">
        <v>1822</v>
      </c>
      <c r="M206" s="118">
        <v>4</v>
      </c>
      <c r="N206" s="122">
        <v>1</v>
      </c>
      <c r="O206" s="102"/>
      <c r="P206" s="102"/>
      <c r="Q206" s="102" t="s">
        <v>356</v>
      </c>
      <c r="R206" s="102"/>
      <c r="S206" s="123">
        <v>200</v>
      </c>
      <c r="T206" s="124">
        <v>60</v>
      </c>
      <c r="U206" s="42">
        <v>15</v>
      </c>
      <c r="V206" s="42">
        <v>250</v>
      </c>
      <c r="W206" s="42"/>
      <c r="X206" s="42"/>
      <c r="Y206" s="42"/>
      <c r="Z206" s="102"/>
      <c r="AA206" s="102"/>
      <c r="AB206" s="374"/>
    </row>
    <row r="207" spans="1:28" ht="12.4" customHeight="1" x14ac:dyDescent="0.2">
      <c r="A207" s="125" t="s">
        <v>1057</v>
      </c>
      <c r="B207" s="45" t="s">
        <v>875</v>
      </c>
      <c r="C207" s="126">
        <v>1.2242500000000001</v>
      </c>
      <c r="D207" s="126">
        <v>1.2242500000000001</v>
      </c>
      <c r="E207" s="91" t="s">
        <v>357</v>
      </c>
      <c r="F207" s="91" t="s">
        <v>276</v>
      </c>
      <c r="G207" s="91" t="s">
        <v>164</v>
      </c>
      <c r="H207" s="91" t="s">
        <v>32</v>
      </c>
      <c r="I207" s="91"/>
      <c r="J207" s="91"/>
      <c r="K207" s="92"/>
      <c r="L207" s="121">
        <v>1922</v>
      </c>
      <c r="M207" s="118">
        <v>4</v>
      </c>
      <c r="N207" s="122">
        <v>1</v>
      </c>
      <c r="O207" s="102">
        <v>2023</v>
      </c>
      <c r="P207" s="102">
        <v>101</v>
      </c>
      <c r="Q207" s="102" t="s">
        <v>356</v>
      </c>
      <c r="R207" s="102" t="s">
        <v>1014</v>
      </c>
      <c r="S207" s="123">
        <v>100</v>
      </c>
      <c r="T207" s="124">
        <v>30</v>
      </c>
      <c r="U207" s="42">
        <v>12</v>
      </c>
      <c r="V207" s="42">
        <v>250</v>
      </c>
      <c r="W207" s="42"/>
      <c r="X207" s="42"/>
      <c r="Y207" s="42"/>
      <c r="Z207" s="102"/>
      <c r="AA207" s="102">
        <v>61.212500000000006</v>
      </c>
      <c r="AB207" s="374" t="s">
        <v>930</v>
      </c>
    </row>
    <row r="208" spans="1:28" ht="12.4" customHeight="1" x14ac:dyDescent="0.2">
      <c r="A208" s="125" t="s">
        <v>1058</v>
      </c>
      <c r="B208" s="45"/>
      <c r="C208" s="126">
        <v>7.6698000000000004</v>
      </c>
      <c r="D208" s="126">
        <v>7.6698000000000004</v>
      </c>
      <c r="E208" s="91" t="s">
        <v>58</v>
      </c>
      <c r="F208" s="91" t="s">
        <v>276</v>
      </c>
      <c r="G208" s="91" t="s">
        <v>32</v>
      </c>
      <c r="H208" s="91" t="s">
        <v>59</v>
      </c>
      <c r="I208" s="91" t="s">
        <v>73</v>
      </c>
      <c r="J208" s="91" t="s">
        <v>361</v>
      </c>
      <c r="K208" s="92"/>
      <c r="L208" s="121">
        <v>1842</v>
      </c>
      <c r="M208" s="118">
        <v>4</v>
      </c>
      <c r="N208" s="122">
        <v>1</v>
      </c>
      <c r="O208" s="102">
        <v>2023</v>
      </c>
      <c r="P208" s="102">
        <v>181</v>
      </c>
      <c r="Q208" s="102" t="s">
        <v>356</v>
      </c>
      <c r="R208" s="102" t="s">
        <v>1014</v>
      </c>
      <c r="S208" s="123">
        <v>180</v>
      </c>
      <c r="T208" s="124">
        <v>40</v>
      </c>
      <c r="U208" s="42">
        <v>14</v>
      </c>
      <c r="V208" s="42">
        <v>200</v>
      </c>
      <c r="W208" s="42"/>
      <c r="X208" s="42"/>
      <c r="Y208" s="42"/>
      <c r="Z208" s="102"/>
      <c r="AA208" s="102">
        <v>153.39600000000002</v>
      </c>
      <c r="AB208" s="374" t="s">
        <v>884</v>
      </c>
    </row>
    <row r="209" spans="1:28" ht="12.4" customHeight="1" x14ac:dyDescent="0.2">
      <c r="A209" s="125" t="s">
        <v>1059</v>
      </c>
      <c r="B209" s="45"/>
      <c r="C209" s="126">
        <v>5.3799599999999996</v>
      </c>
      <c r="D209" s="126">
        <v>5</v>
      </c>
      <c r="E209" s="91" t="s">
        <v>276</v>
      </c>
      <c r="F209" s="91" t="s">
        <v>164</v>
      </c>
      <c r="G209" s="91" t="s">
        <v>357</v>
      </c>
      <c r="H209" s="91" t="s">
        <v>361</v>
      </c>
      <c r="I209" s="91"/>
      <c r="J209" s="91"/>
      <c r="K209" s="92"/>
      <c r="L209" s="121">
        <v>1902</v>
      </c>
      <c r="M209" s="118">
        <v>4</v>
      </c>
      <c r="N209" s="122">
        <v>1</v>
      </c>
      <c r="O209" s="102"/>
      <c r="P209" s="102"/>
      <c r="Q209" s="102" t="s">
        <v>356</v>
      </c>
      <c r="R209" s="102"/>
      <c r="S209" s="123">
        <v>120</v>
      </c>
      <c r="T209" s="124">
        <v>40</v>
      </c>
      <c r="U209" s="42">
        <v>15</v>
      </c>
      <c r="V209" s="42">
        <v>250</v>
      </c>
      <c r="W209" s="42"/>
      <c r="X209" s="42"/>
      <c r="Y209" s="42"/>
      <c r="Z209" s="102"/>
      <c r="AA209" s="102"/>
      <c r="AB209" s="374"/>
    </row>
    <row r="210" spans="1:28" ht="12.4" customHeight="1" x14ac:dyDescent="0.2">
      <c r="A210" s="125" t="s">
        <v>1060</v>
      </c>
      <c r="B210" s="45"/>
      <c r="C210" s="126">
        <v>0.800145</v>
      </c>
      <c r="D210" s="126">
        <v>0.7</v>
      </c>
      <c r="E210" s="91" t="s">
        <v>276</v>
      </c>
      <c r="F210" s="91" t="s">
        <v>361</v>
      </c>
      <c r="G210" s="91"/>
      <c r="H210" s="91"/>
      <c r="I210" s="91"/>
      <c r="J210" s="91"/>
      <c r="K210" s="92"/>
      <c r="L210" s="121">
        <v>1822</v>
      </c>
      <c r="M210" s="118">
        <v>4</v>
      </c>
      <c r="N210" s="122">
        <v>1</v>
      </c>
      <c r="O210" s="102"/>
      <c r="P210" s="102"/>
      <c r="Q210" s="102" t="s">
        <v>356</v>
      </c>
      <c r="R210" s="102"/>
      <c r="S210" s="123">
        <v>200</v>
      </c>
      <c r="T210" s="124">
        <v>60</v>
      </c>
      <c r="U210" s="42">
        <v>16</v>
      </c>
      <c r="V210" s="42">
        <v>200</v>
      </c>
      <c r="W210" s="42"/>
      <c r="X210" s="42"/>
      <c r="Y210" s="42"/>
      <c r="Z210" s="102"/>
      <c r="AA210" s="102"/>
      <c r="AB210" s="374"/>
    </row>
    <row r="211" spans="1:28" ht="12.4" customHeight="1" x14ac:dyDescent="0.2">
      <c r="A211" s="125" t="s">
        <v>1061</v>
      </c>
      <c r="B211" s="45"/>
      <c r="C211" s="126">
        <v>1.5940000000000001</v>
      </c>
      <c r="D211" s="126">
        <v>1.5</v>
      </c>
      <c r="E211" s="91" t="s">
        <v>276</v>
      </c>
      <c r="F211" s="91" t="s">
        <v>73</v>
      </c>
      <c r="G211" s="91" t="s">
        <v>138</v>
      </c>
      <c r="H211" s="91" t="s">
        <v>32</v>
      </c>
      <c r="I211" s="91"/>
      <c r="J211" s="91"/>
      <c r="K211" s="92"/>
      <c r="L211" s="121">
        <v>1842</v>
      </c>
      <c r="M211" s="118">
        <v>4</v>
      </c>
      <c r="N211" s="122">
        <v>1</v>
      </c>
      <c r="O211" s="102"/>
      <c r="P211" s="102"/>
      <c r="Q211" s="102" t="s">
        <v>356</v>
      </c>
      <c r="R211" s="102"/>
      <c r="S211" s="123">
        <v>180</v>
      </c>
      <c r="T211" s="124">
        <v>40</v>
      </c>
      <c r="U211" s="42">
        <v>14</v>
      </c>
      <c r="V211" s="42">
        <v>200</v>
      </c>
      <c r="W211" s="42"/>
      <c r="X211" s="42"/>
      <c r="Y211" s="42"/>
      <c r="Z211" s="102"/>
      <c r="AA211" s="102"/>
      <c r="AB211" s="374"/>
    </row>
    <row r="212" spans="1:28" ht="12.4" customHeight="1" x14ac:dyDescent="0.2">
      <c r="A212" s="125" t="s">
        <v>1062</v>
      </c>
      <c r="B212" s="45"/>
      <c r="C212" s="126">
        <v>11.9168</v>
      </c>
      <c r="D212" s="126">
        <v>11.9168</v>
      </c>
      <c r="E212" s="91" t="s">
        <v>230</v>
      </c>
      <c r="F212" s="91" t="s">
        <v>53</v>
      </c>
      <c r="G212" s="91" t="s">
        <v>138</v>
      </c>
      <c r="H212" s="91" t="s">
        <v>276</v>
      </c>
      <c r="I212" s="91"/>
      <c r="J212" s="91"/>
      <c r="K212" s="92"/>
      <c r="L212" s="121">
        <v>1922</v>
      </c>
      <c r="M212" s="118">
        <v>4</v>
      </c>
      <c r="N212" s="122">
        <v>1</v>
      </c>
      <c r="O212" s="102">
        <v>2023</v>
      </c>
      <c r="P212" s="102">
        <v>101</v>
      </c>
      <c r="Q212" s="102" t="s">
        <v>356</v>
      </c>
      <c r="R212" s="102" t="s">
        <v>1014</v>
      </c>
      <c r="S212" s="123">
        <v>100</v>
      </c>
      <c r="T212" s="124">
        <v>40</v>
      </c>
      <c r="U212" s="42">
        <v>7</v>
      </c>
      <c r="V212" s="42">
        <v>180</v>
      </c>
      <c r="W212" s="42"/>
      <c r="X212" s="42"/>
      <c r="Y212" s="42"/>
      <c r="Z212" s="102"/>
      <c r="AA212" s="102">
        <v>214.50239999999999</v>
      </c>
      <c r="AB212" s="374" t="s">
        <v>884</v>
      </c>
    </row>
    <row r="213" spans="1:28" ht="12.4" customHeight="1" x14ac:dyDescent="0.2">
      <c r="A213" s="125" t="s">
        <v>1063</v>
      </c>
      <c r="B213" s="45"/>
      <c r="C213" s="126">
        <v>3.0655999999999999</v>
      </c>
      <c r="D213" s="126">
        <v>3.0655999999999999</v>
      </c>
      <c r="E213" s="91" t="s">
        <v>164</v>
      </c>
      <c r="F213" s="91" t="s">
        <v>32</v>
      </c>
      <c r="G213" s="91" t="s">
        <v>276</v>
      </c>
      <c r="H213" s="91" t="s">
        <v>357</v>
      </c>
      <c r="I213" s="91" t="s">
        <v>138</v>
      </c>
      <c r="J213" s="91" t="s">
        <v>230</v>
      </c>
      <c r="K213" s="92"/>
      <c r="L213" s="121">
        <v>1952</v>
      </c>
      <c r="M213" s="118">
        <v>4</v>
      </c>
      <c r="N213" s="122">
        <v>1</v>
      </c>
      <c r="O213" s="102">
        <v>2023</v>
      </c>
      <c r="P213" s="102">
        <v>71</v>
      </c>
      <c r="Q213" s="102" t="s">
        <v>356</v>
      </c>
      <c r="R213" s="102" t="s">
        <v>1014</v>
      </c>
      <c r="S213" s="123">
        <v>70</v>
      </c>
      <c r="T213" s="124">
        <v>18</v>
      </c>
      <c r="U213" s="42">
        <v>7</v>
      </c>
      <c r="V213" s="42">
        <v>180</v>
      </c>
      <c r="W213" s="42"/>
      <c r="X213" s="42"/>
      <c r="Y213" s="42"/>
      <c r="Z213" s="102"/>
      <c r="AA213" s="102">
        <v>55.180800000000005</v>
      </c>
      <c r="AB213" s="374" t="s">
        <v>884</v>
      </c>
    </row>
    <row r="214" spans="1:28" ht="12.4" customHeight="1" x14ac:dyDescent="0.2">
      <c r="A214" s="125" t="s">
        <v>1064</v>
      </c>
      <c r="B214" s="45" t="s">
        <v>39</v>
      </c>
      <c r="C214" s="126">
        <v>8.0092800000000004</v>
      </c>
      <c r="D214" s="126">
        <v>8.0092800000000004</v>
      </c>
      <c r="E214" s="91" t="s">
        <v>276</v>
      </c>
      <c r="F214" s="91" t="s">
        <v>361</v>
      </c>
      <c r="G214" s="91" t="s">
        <v>138</v>
      </c>
      <c r="H214" s="91" t="s">
        <v>199</v>
      </c>
      <c r="I214" s="91" t="s">
        <v>357</v>
      </c>
      <c r="J214" s="91" t="s">
        <v>32</v>
      </c>
      <c r="K214" s="92"/>
      <c r="L214" s="121">
        <v>1822</v>
      </c>
      <c r="M214" s="118">
        <v>4</v>
      </c>
      <c r="N214" s="122">
        <v>1</v>
      </c>
      <c r="O214" s="102">
        <v>2023</v>
      </c>
      <c r="P214" s="102">
        <v>201</v>
      </c>
      <c r="Q214" s="102" t="s">
        <v>356</v>
      </c>
      <c r="R214" s="102" t="s">
        <v>1014</v>
      </c>
      <c r="S214" s="123">
        <v>200</v>
      </c>
      <c r="T214" s="124">
        <v>60</v>
      </c>
      <c r="U214" s="42">
        <v>10</v>
      </c>
      <c r="V214" s="42">
        <v>300</v>
      </c>
      <c r="W214" s="42"/>
      <c r="X214" s="42"/>
      <c r="Y214" s="42"/>
      <c r="Z214" s="102"/>
      <c r="AA214" s="102">
        <v>240.27840000000003</v>
      </c>
      <c r="AB214" s="374" t="s">
        <v>884</v>
      </c>
    </row>
    <row r="215" spans="1:28" ht="12.4" customHeight="1" x14ac:dyDescent="0.2">
      <c r="A215" s="125" t="s">
        <v>1064</v>
      </c>
      <c r="B215" s="45" t="s">
        <v>871</v>
      </c>
      <c r="C215" s="126">
        <v>7.4212499999999997</v>
      </c>
      <c r="D215" s="126">
        <v>7.4212499999999997</v>
      </c>
      <c r="E215" s="91" t="s">
        <v>32</v>
      </c>
      <c r="F215" s="91" t="s">
        <v>164</v>
      </c>
      <c r="G215" s="91" t="s">
        <v>53</v>
      </c>
      <c r="H215" s="91" t="s">
        <v>259</v>
      </c>
      <c r="I215" s="91" t="s">
        <v>361</v>
      </c>
      <c r="J215" s="91" t="s">
        <v>42</v>
      </c>
      <c r="K215" s="92"/>
      <c r="L215" s="121">
        <v>1842</v>
      </c>
      <c r="M215" s="118">
        <v>4</v>
      </c>
      <c r="N215" s="122">
        <v>1</v>
      </c>
      <c r="O215" s="102">
        <v>2023</v>
      </c>
      <c r="P215" s="102">
        <v>181</v>
      </c>
      <c r="Q215" s="102" t="s">
        <v>356</v>
      </c>
      <c r="R215" s="102" t="s">
        <v>1014</v>
      </c>
      <c r="S215" s="123">
        <v>180</v>
      </c>
      <c r="T215" s="124">
        <v>40</v>
      </c>
      <c r="U215" s="42">
        <v>15</v>
      </c>
      <c r="V215" s="42">
        <v>350</v>
      </c>
      <c r="W215" s="42"/>
      <c r="X215" s="42"/>
      <c r="Y215" s="42"/>
      <c r="Z215" s="102"/>
      <c r="AA215" s="102">
        <v>259.74375000000003</v>
      </c>
      <c r="AB215" s="374" t="s">
        <v>884</v>
      </c>
    </row>
    <row r="216" spans="1:28" ht="12.4" customHeight="1" x14ac:dyDescent="0.2">
      <c r="A216" s="125" t="s">
        <v>1064</v>
      </c>
      <c r="B216" s="45" t="s">
        <v>874</v>
      </c>
      <c r="C216" s="126">
        <v>24.604900000000001</v>
      </c>
      <c r="D216" s="126">
        <v>24.604900000000001</v>
      </c>
      <c r="E216" s="91" t="s">
        <v>357</v>
      </c>
      <c r="F216" s="91" t="s">
        <v>58</v>
      </c>
      <c r="G216" s="91" t="s">
        <v>361</v>
      </c>
      <c r="H216" s="91" t="s">
        <v>276</v>
      </c>
      <c r="I216" s="91" t="s">
        <v>32</v>
      </c>
      <c r="J216" s="91" t="s">
        <v>199</v>
      </c>
      <c r="K216" s="92" t="s">
        <v>1065</v>
      </c>
      <c r="L216" s="121">
        <v>1822</v>
      </c>
      <c r="M216" s="118">
        <v>4</v>
      </c>
      <c r="N216" s="122">
        <v>1</v>
      </c>
      <c r="O216" s="102">
        <v>2023</v>
      </c>
      <c r="P216" s="102">
        <v>201</v>
      </c>
      <c r="Q216" s="102" t="s">
        <v>356</v>
      </c>
      <c r="R216" s="102" t="s">
        <v>1014</v>
      </c>
      <c r="S216" s="123">
        <v>200</v>
      </c>
      <c r="T216" s="124">
        <v>40</v>
      </c>
      <c r="U216" s="42">
        <v>14</v>
      </c>
      <c r="V216" s="42">
        <v>350</v>
      </c>
      <c r="W216" s="42"/>
      <c r="X216" s="42"/>
      <c r="Y216" s="42"/>
      <c r="Z216" s="102"/>
      <c r="AA216" s="102">
        <v>861.17150000000004</v>
      </c>
      <c r="AB216" s="374" t="s">
        <v>884</v>
      </c>
    </row>
    <row r="217" spans="1:28" ht="12.4" customHeight="1" x14ac:dyDescent="0.2">
      <c r="A217" s="125" t="s">
        <v>1064</v>
      </c>
      <c r="B217" s="45" t="s">
        <v>875</v>
      </c>
      <c r="C217" s="126">
        <v>11.635899999999999</v>
      </c>
      <c r="D217" s="126">
        <v>11.1</v>
      </c>
      <c r="E217" s="91" t="s">
        <v>357</v>
      </c>
      <c r="F217" s="91" t="s">
        <v>138</v>
      </c>
      <c r="G217" s="91" t="s">
        <v>276</v>
      </c>
      <c r="H217" s="91" t="s">
        <v>32</v>
      </c>
      <c r="I217" s="91" t="s">
        <v>259</v>
      </c>
      <c r="J217" s="91" t="s">
        <v>361</v>
      </c>
      <c r="K217" s="92" t="s">
        <v>1065</v>
      </c>
      <c r="L217" s="121">
        <v>1822</v>
      </c>
      <c r="M217" s="118">
        <v>4</v>
      </c>
      <c r="N217" s="122">
        <v>1</v>
      </c>
      <c r="O217" s="102">
        <v>2023</v>
      </c>
      <c r="P217" s="102">
        <v>201</v>
      </c>
      <c r="Q217" s="102" t="s">
        <v>356</v>
      </c>
      <c r="R217" s="102" t="s">
        <v>1014</v>
      </c>
      <c r="S217" s="123">
        <v>200</v>
      </c>
      <c r="T217" s="124">
        <v>40</v>
      </c>
      <c r="U217" s="42">
        <v>14</v>
      </c>
      <c r="V217" s="42">
        <v>300</v>
      </c>
      <c r="W217" s="42"/>
      <c r="X217" s="42"/>
      <c r="Y217" s="42"/>
      <c r="Z217" s="102"/>
      <c r="AA217" s="102">
        <v>333</v>
      </c>
      <c r="AB217" s="374" t="s">
        <v>884</v>
      </c>
    </row>
    <row r="218" spans="1:28" ht="12.4" customHeight="1" x14ac:dyDescent="0.2">
      <c r="A218" s="125" t="s">
        <v>1064</v>
      </c>
      <c r="B218" s="45" t="s">
        <v>877</v>
      </c>
      <c r="C218" s="126">
        <v>2.9066999999999998</v>
      </c>
      <c r="D218" s="126">
        <v>0.1</v>
      </c>
      <c r="E218" s="91" t="s">
        <v>276</v>
      </c>
      <c r="F218" s="91" t="s">
        <v>56</v>
      </c>
      <c r="G218" s="91" t="s">
        <v>53</v>
      </c>
      <c r="H218" s="91" t="s">
        <v>58</v>
      </c>
      <c r="I218" s="91" t="s">
        <v>361</v>
      </c>
      <c r="J218" s="91" t="s">
        <v>42</v>
      </c>
      <c r="K218" s="92"/>
      <c r="L218" s="121">
        <v>2019</v>
      </c>
      <c r="M218" s="118">
        <v>4</v>
      </c>
      <c r="N218" s="122">
        <v>2</v>
      </c>
      <c r="O218" s="102"/>
      <c r="P218" s="102"/>
      <c r="Q218" s="102" t="s">
        <v>356</v>
      </c>
      <c r="R218" s="102"/>
      <c r="S218" s="123">
        <v>3</v>
      </c>
      <c r="T218" s="124">
        <v>1</v>
      </c>
      <c r="U218" s="42">
        <v>1</v>
      </c>
      <c r="V218" s="42">
        <v>0</v>
      </c>
      <c r="W218" s="42"/>
      <c r="X218" s="42"/>
      <c r="Y218" s="42"/>
      <c r="Z218" s="102"/>
      <c r="AA218" s="102"/>
      <c r="AB218" s="374"/>
    </row>
    <row r="219" spans="1:28" ht="12.4" customHeight="1" x14ac:dyDescent="0.2">
      <c r="A219" s="125" t="s">
        <v>1064</v>
      </c>
      <c r="B219" s="45" t="s">
        <v>880</v>
      </c>
      <c r="C219" s="126">
        <v>3.1238100000000002</v>
      </c>
      <c r="D219" s="126">
        <v>3.1238100000000002</v>
      </c>
      <c r="E219" s="91" t="s">
        <v>32</v>
      </c>
      <c r="F219" s="91" t="s">
        <v>276</v>
      </c>
      <c r="G219" s="91" t="s">
        <v>259</v>
      </c>
      <c r="H219" s="91" t="s">
        <v>361</v>
      </c>
      <c r="I219" s="91" t="s">
        <v>170</v>
      </c>
      <c r="J219" s="91" t="s">
        <v>357</v>
      </c>
      <c r="K219" s="92"/>
      <c r="L219" s="121">
        <v>1942</v>
      </c>
      <c r="M219" s="118">
        <v>4</v>
      </c>
      <c r="N219" s="122">
        <v>1</v>
      </c>
      <c r="O219" s="102"/>
      <c r="P219" s="102"/>
      <c r="Q219" s="102" t="s">
        <v>356</v>
      </c>
      <c r="R219" s="102"/>
      <c r="S219" s="123">
        <v>80</v>
      </c>
      <c r="T219" s="124">
        <v>27</v>
      </c>
      <c r="U219" s="42">
        <v>10</v>
      </c>
      <c r="V219" s="42">
        <v>200</v>
      </c>
      <c r="W219" s="42"/>
      <c r="X219" s="42"/>
      <c r="Y219" s="42"/>
      <c r="Z219" s="102"/>
      <c r="AA219" s="102"/>
      <c r="AB219" s="374"/>
    </row>
    <row r="220" spans="1:28" ht="12.4" customHeight="1" x14ac:dyDescent="0.2">
      <c r="A220" s="125" t="s">
        <v>1066</v>
      </c>
      <c r="B220" s="45"/>
      <c r="C220" s="126">
        <v>0.102341</v>
      </c>
      <c r="D220" s="126">
        <v>0.102341</v>
      </c>
      <c r="E220" s="91" t="s">
        <v>230</v>
      </c>
      <c r="F220" s="91" t="s">
        <v>147</v>
      </c>
      <c r="G220" s="91" t="s">
        <v>164</v>
      </c>
      <c r="H220" s="91" t="s">
        <v>276</v>
      </c>
      <c r="I220" s="91" t="s">
        <v>32</v>
      </c>
      <c r="J220" s="91"/>
      <c r="K220" s="92"/>
      <c r="L220" s="121">
        <v>2002</v>
      </c>
      <c r="M220" s="118">
        <v>4</v>
      </c>
      <c r="N220" s="122">
        <v>1</v>
      </c>
      <c r="O220" s="102"/>
      <c r="P220" s="102"/>
      <c r="Q220" s="102" t="s">
        <v>356</v>
      </c>
      <c r="R220" s="102"/>
      <c r="S220" s="123">
        <v>20</v>
      </c>
      <c r="T220" s="124">
        <v>15</v>
      </c>
      <c r="U220" s="42">
        <v>5</v>
      </c>
      <c r="V220" s="42">
        <v>80</v>
      </c>
      <c r="W220" s="42"/>
      <c r="X220" s="42"/>
      <c r="Y220" s="42"/>
      <c r="Z220" s="102"/>
      <c r="AA220" s="102"/>
      <c r="AB220" s="374"/>
    </row>
    <row r="221" spans="1:28" ht="12.4" customHeight="1" x14ac:dyDescent="0.2">
      <c r="A221" s="125" t="s">
        <v>1067</v>
      </c>
      <c r="B221" s="45"/>
      <c r="C221" s="126">
        <v>1.1317999999999999</v>
      </c>
      <c r="D221" s="126">
        <v>1.1317999999999999</v>
      </c>
      <c r="E221" s="91" t="s">
        <v>75</v>
      </c>
      <c r="F221" s="91" t="s">
        <v>53</v>
      </c>
      <c r="G221" s="91" t="s">
        <v>32</v>
      </c>
      <c r="H221" s="91" t="s">
        <v>276</v>
      </c>
      <c r="I221" s="91" t="s">
        <v>352</v>
      </c>
      <c r="J221" s="91" t="s">
        <v>361</v>
      </c>
      <c r="K221" s="92"/>
      <c r="L221" s="121">
        <v>1982</v>
      </c>
      <c r="M221" s="118">
        <v>4</v>
      </c>
      <c r="N221" s="122">
        <v>1</v>
      </c>
      <c r="O221" s="102">
        <v>2023</v>
      </c>
      <c r="P221" s="102">
        <v>41</v>
      </c>
      <c r="Q221" s="102" t="s">
        <v>356</v>
      </c>
      <c r="R221" s="102" t="s">
        <v>1068</v>
      </c>
      <c r="S221" s="123">
        <v>40</v>
      </c>
      <c r="T221" s="124">
        <v>7</v>
      </c>
      <c r="U221" s="42">
        <v>10</v>
      </c>
      <c r="V221" s="42">
        <v>120</v>
      </c>
      <c r="W221" s="42"/>
      <c r="X221" s="42"/>
      <c r="Y221" s="42"/>
      <c r="Z221" s="102"/>
      <c r="AA221" s="102">
        <v>27.163200000000003</v>
      </c>
      <c r="AB221" s="374" t="s">
        <v>1069</v>
      </c>
    </row>
    <row r="222" spans="1:28" ht="12.4" customHeight="1" x14ac:dyDescent="0.2">
      <c r="A222" s="125" t="s">
        <v>1070</v>
      </c>
      <c r="B222" s="45" t="s">
        <v>39</v>
      </c>
      <c r="C222" s="126">
        <v>5.8397699999999997</v>
      </c>
      <c r="D222" s="126">
        <v>5.8397699999999997</v>
      </c>
      <c r="E222" s="91" t="s">
        <v>32</v>
      </c>
      <c r="F222" s="91" t="s">
        <v>357</v>
      </c>
      <c r="G222" s="91" t="s">
        <v>69</v>
      </c>
      <c r="H222" s="91" t="s">
        <v>162</v>
      </c>
      <c r="I222" s="91" t="s">
        <v>58</v>
      </c>
      <c r="J222" s="91" t="s">
        <v>276</v>
      </c>
      <c r="K222" s="92"/>
      <c r="L222" s="121">
        <v>1872</v>
      </c>
      <c r="M222" s="118">
        <v>4</v>
      </c>
      <c r="N222" s="122">
        <v>1</v>
      </c>
      <c r="O222" s="102"/>
      <c r="P222" s="102"/>
      <c r="Q222" s="102" t="s">
        <v>356</v>
      </c>
      <c r="R222" s="102"/>
      <c r="S222" s="123">
        <v>150</v>
      </c>
      <c r="T222" s="124">
        <v>30</v>
      </c>
      <c r="U222" s="42">
        <v>7</v>
      </c>
      <c r="V222" s="42">
        <v>120</v>
      </c>
      <c r="W222" s="42"/>
      <c r="X222" s="42"/>
      <c r="Y222" s="42"/>
      <c r="Z222" s="102"/>
      <c r="AA222" s="102"/>
      <c r="AB222" s="374"/>
    </row>
    <row r="223" spans="1:28" ht="12.4" customHeight="1" x14ac:dyDescent="0.2">
      <c r="A223" s="125" t="s">
        <v>1070</v>
      </c>
      <c r="B223" s="45" t="s">
        <v>871</v>
      </c>
      <c r="C223" s="126">
        <v>13.2865</v>
      </c>
      <c r="D223" s="126">
        <v>13.2865</v>
      </c>
      <c r="E223" s="91" t="s">
        <v>32</v>
      </c>
      <c r="F223" s="91" t="s">
        <v>361</v>
      </c>
      <c r="G223" s="91" t="s">
        <v>276</v>
      </c>
      <c r="H223" s="91" t="s">
        <v>357</v>
      </c>
      <c r="I223" s="91"/>
      <c r="J223" s="91"/>
      <c r="K223" s="92"/>
      <c r="L223" s="121">
        <v>1942</v>
      </c>
      <c r="M223" s="118">
        <v>4</v>
      </c>
      <c r="N223" s="122">
        <v>1</v>
      </c>
      <c r="O223" s="102">
        <v>2023</v>
      </c>
      <c r="P223" s="102">
        <v>81</v>
      </c>
      <c r="Q223" s="102" t="s">
        <v>356</v>
      </c>
      <c r="R223" s="102" t="s">
        <v>1014</v>
      </c>
      <c r="S223" s="123">
        <v>80</v>
      </c>
      <c r="T223" s="124">
        <v>30</v>
      </c>
      <c r="U223" s="42">
        <v>7</v>
      </c>
      <c r="V223" s="42">
        <v>180</v>
      </c>
      <c r="W223" s="42"/>
      <c r="X223" s="42"/>
      <c r="Y223" s="42"/>
      <c r="Z223" s="102"/>
      <c r="AA223" s="102">
        <v>239.15700000000004</v>
      </c>
      <c r="AB223" s="374" t="s">
        <v>884</v>
      </c>
    </row>
    <row r="224" spans="1:28" ht="12.4" customHeight="1" x14ac:dyDescent="0.2">
      <c r="A224" s="125" t="s">
        <v>1070</v>
      </c>
      <c r="B224" s="45" t="s">
        <v>874</v>
      </c>
      <c r="C224" s="126">
        <v>5.4077500000000001</v>
      </c>
      <c r="D224" s="126">
        <v>5.4077500000000001</v>
      </c>
      <c r="E224" s="91" t="s">
        <v>32</v>
      </c>
      <c r="F224" s="91" t="s">
        <v>357</v>
      </c>
      <c r="G224" s="91"/>
      <c r="H224" s="91"/>
      <c r="I224" s="91"/>
      <c r="J224" s="91"/>
      <c r="K224" s="92"/>
      <c r="L224" s="121">
        <v>1922</v>
      </c>
      <c r="M224" s="118">
        <v>4</v>
      </c>
      <c r="N224" s="122">
        <v>1</v>
      </c>
      <c r="O224" s="102"/>
      <c r="P224" s="102"/>
      <c r="Q224" s="102" t="s">
        <v>356</v>
      </c>
      <c r="R224" s="102"/>
      <c r="S224" s="123">
        <v>100</v>
      </c>
      <c r="T224" s="124">
        <v>30</v>
      </c>
      <c r="U224" s="42">
        <v>7</v>
      </c>
      <c r="V224" s="42">
        <v>180</v>
      </c>
      <c r="W224" s="42"/>
      <c r="X224" s="42"/>
      <c r="Y224" s="42"/>
      <c r="Z224" s="102"/>
      <c r="AA224" s="102"/>
      <c r="AB224" s="374"/>
    </row>
    <row r="225" spans="1:28" ht="12.4" customHeight="1" x14ac:dyDescent="0.2">
      <c r="A225" s="125" t="s">
        <v>1070</v>
      </c>
      <c r="B225" s="45" t="s">
        <v>875</v>
      </c>
      <c r="C225" s="126">
        <v>3.7556699999999998</v>
      </c>
      <c r="D225" s="126">
        <v>3.7556699999999998</v>
      </c>
      <c r="E225" s="91" t="s">
        <v>357</v>
      </c>
      <c r="F225" s="91" t="s">
        <v>32</v>
      </c>
      <c r="G225" s="91" t="s">
        <v>276</v>
      </c>
      <c r="H225" s="91"/>
      <c r="I225" s="91"/>
      <c r="J225" s="91"/>
      <c r="K225" s="92"/>
      <c r="L225" s="121">
        <v>1872</v>
      </c>
      <c r="M225" s="118">
        <v>4</v>
      </c>
      <c r="N225" s="122">
        <v>1</v>
      </c>
      <c r="O225" s="102"/>
      <c r="P225" s="102"/>
      <c r="Q225" s="102" t="s">
        <v>356</v>
      </c>
      <c r="R225" s="102"/>
      <c r="S225" s="123">
        <v>150</v>
      </c>
      <c r="T225" s="124">
        <v>40</v>
      </c>
      <c r="U225" s="42">
        <v>12</v>
      </c>
      <c r="V225" s="42">
        <v>250</v>
      </c>
      <c r="W225" s="42"/>
      <c r="X225" s="42"/>
      <c r="Y225" s="42"/>
      <c r="Z225" s="102"/>
      <c r="AA225" s="102"/>
      <c r="AB225" s="374"/>
    </row>
    <row r="226" spans="1:28" ht="12.4" customHeight="1" x14ac:dyDescent="0.2">
      <c r="A226" s="125" t="s">
        <v>1071</v>
      </c>
      <c r="B226" s="45"/>
      <c r="C226" s="126">
        <v>2.5143800000000001</v>
      </c>
      <c r="D226" s="126">
        <v>2.5143800000000001</v>
      </c>
      <c r="E226" s="91" t="s">
        <v>357</v>
      </c>
      <c r="F226" s="91" t="s">
        <v>361</v>
      </c>
      <c r="G226" s="91" t="s">
        <v>138</v>
      </c>
      <c r="H226" s="91" t="s">
        <v>276</v>
      </c>
      <c r="I226" s="91" t="s">
        <v>166</v>
      </c>
      <c r="J226" s="91" t="s">
        <v>230</v>
      </c>
      <c r="K226" s="92"/>
      <c r="L226" s="121">
        <v>1942</v>
      </c>
      <c r="M226" s="118">
        <v>4</v>
      </c>
      <c r="N226" s="122">
        <v>1</v>
      </c>
      <c r="O226" s="102"/>
      <c r="P226" s="102"/>
      <c r="Q226" s="102" t="s">
        <v>356</v>
      </c>
      <c r="R226" s="102"/>
      <c r="S226" s="123">
        <v>80</v>
      </c>
      <c r="T226" s="124">
        <v>30</v>
      </c>
      <c r="U226" s="42">
        <v>7</v>
      </c>
      <c r="V226" s="42">
        <v>130</v>
      </c>
      <c r="W226" s="42"/>
      <c r="X226" s="42"/>
      <c r="Y226" s="42"/>
      <c r="Z226" s="102"/>
      <c r="AA226" s="102"/>
      <c r="AB226" s="374"/>
    </row>
    <row r="227" spans="1:28" ht="12.4" customHeight="1" x14ac:dyDescent="0.2">
      <c r="A227" s="125"/>
      <c r="B227" s="45"/>
      <c r="C227" s="126"/>
      <c r="D227" s="126"/>
      <c r="E227" s="91"/>
      <c r="F227" s="91"/>
      <c r="G227" s="91"/>
      <c r="H227" s="91"/>
      <c r="I227" s="91"/>
      <c r="J227" s="91"/>
      <c r="K227" s="92"/>
      <c r="L227" s="121"/>
      <c r="M227" s="118"/>
      <c r="N227" s="122"/>
      <c r="O227" s="102"/>
      <c r="P227" s="102"/>
      <c r="Q227" s="102"/>
      <c r="R227" s="102"/>
      <c r="S227" s="123"/>
      <c r="T227" s="124"/>
      <c r="U227" s="42"/>
      <c r="V227" s="42"/>
      <c r="W227" s="42"/>
      <c r="X227" s="42"/>
      <c r="Y227" s="42"/>
      <c r="Z227" s="102"/>
      <c r="AA227" s="102"/>
      <c r="AB227" s="374"/>
    </row>
    <row r="228" spans="1:28" ht="12.4" customHeight="1" x14ac:dyDescent="0.2">
      <c r="A228" s="125" t="s">
        <v>1072</v>
      </c>
      <c r="B228" s="45"/>
      <c r="C228" s="126">
        <v>7.2316399999999996</v>
      </c>
      <c r="D228" s="126">
        <v>6</v>
      </c>
      <c r="E228" s="91" t="s">
        <v>32</v>
      </c>
      <c r="F228" s="91" t="s">
        <v>352</v>
      </c>
      <c r="G228" s="91" t="s">
        <v>162</v>
      </c>
      <c r="H228" s="91" t="s">
        <v>276</v>
      </c>
      <c r="I228" s="91"/>
      <c r="J228" s="91"/>
      <c r="K228" s="92" t="s">
        <v>926</v>
      </c>
      <c r="L228" s="121">
        <v>1872</v>
      </c>
      <c r="M228" s="118">
        <v>4</v>
      </c>
      <c r="N228" s="122">
        <v>1</v>
      </c>
      <c r="O228" s="102"/>
      <c r="P228" s="102"/>
      <c r="Q228" s="102" t="s">
        <v>356</v>
      </c>
      <c r="R228" s="102"/>
      <c r="S228" s="123">
        <v>150</v>
      </c>
      <c r="T228" s="124">
        <v>30</v>
      </c>
      <c r="U228" s="42">
        <v>6</v>
      </c>
      <c r="V228" s="42">
        <v>180</v>
      </c>
      <c r="W228" s="42"/>
      <c r="X228" s="42"/>
      <c r="Y228" s="42"/>
      <c r="Z228" s="102"/>
      <c r="AA228" s="102"/>
      <c r="AB228" s="374"/>
    </row>
    <row r="229" spans="1:28" ht="12.4" customHeight="1" x14ac:dyDescent="0.2">
      <c r="A229" s="125"/>
      <c r="B229" s="45"/>
      <c r="C229" s="126"/>
      <c r="D229" s="126"/>
      <c r="E229" s="91"/>
      <c r="F229" s="91"/>
      <c r="G229" s="91"/>
      <c r="H229" s="91"/>
      <c r="I229" s="91"/>
      <c r="J229" s="91"/>
      <c r="K229" s="92"/>
      <c r="L229" s="121"/>
      <c r="M229" s="118"/>
      <c r="N229" s="122"/>
      <c r="O229" s="102"/>
      <c r="P229" s="102"/>
      <c r="Q229" s="102"/>
      <c r="R229" s="102"/>
      <c r="S229" s="123"/>
      <c r="T229" s="124"/>
      <c r="U229" s="42"/>
      <c r="V229" s="42"/>
      <c r="W229" s="42"/>
      <c r="X229" s="42"/>
      <c r="Y229" s="42"/>
      <c r="Z229" s="102"/>
      <c r="AA229" s="102"/>
      <c r="AB229" s="374"/>
    </row>
    <row r="230" spans="1:28" ht="12.4" customHeight="1" x14ac:dyDescent="0.2">
      <c r="A230" s="125" t="s">
        <v>1073</v>
      </c>
      <c r="B230" s="45"/>
      <c r="C230" s="126">
        <v>1.96895</v>
      </c>
      <c r="D230" s="126">
        <v>1.96895</v>
      </c>
      <c r="E230" s="91" t="s">
        <v>361</v>
      </c>
      <c r="F230" s="91" t="s">
        <v>73</v>
      </c>
      <c r="G230" s="91" t="s">
        <v>357</v>
      </c>
      <c r="H230" s="91" t="s">
        <v>32</v>
      </c>
      <c r="I230" s="91" t="s">
        <v>70</v>
      </c>
      <c r="J230" s="91" t="s">
        <v>53</v>
      </c>
      <c r="K230" s="92" t="s">
        <v>984</v>
      </c>
      <c r="L230" s="121">
        <v>1972</v>
      </c>
      <c r="M230" s="118">
        <v>4</v>
      </c>
      <c r="N230" s="122">
        <v>2</v>
      </c>
      <c r="O230" s="102"/>
      <c r="P230" s="102"/>
      <c r="Q230" s="102" t="s">
        <v>356</v>
      </c>
      <c r="R230" s="102"/>
      <c r="S230" s="123">
        <v>50</v>
      </c>
      <c r="T230" s="124">
        <v>20</v>
      </c>
      <c r="U230" s="42">
        <v>7</v>
      </c>
      <c r="V230" s="42">
        <v>100</v>
      </c>
      <c r="W230" s="42"/>
      <c r="X230" s="42"/>
      <c r="Y230" s="42"/>
      <c r="Z230" s="102"/>
      <c r="AA230" s="102"/>
      <c r="AB230" s="374"/>
    </row>
    <row r="231" spans="1:28" ht="12.4" customHeight="1" x14ac:dyDescent="0.2">
      <c r="A231" s="125" t="s">
        <v>1074</v>
      </c>
      <c r="B231" s="45" t="s">
        <v>39</v>
      </c>
      <c r="C231" s="126">
        <v>9.7977600000000002</v>
      </c>
      <c r="D231" s="126">
        <v>9</v>
      </c>
      <c r="E231" s="91" t="s">
        <v>164</v>
      </c>
      <c r="F231" s="91" t="s">
        <v>352</v>
      </c>
      <c r="G231" s="91" t="s">
        <v>345</v>
      </c>
      <c r="H231" s="91"/>
      <c r="I231" s="91"/>
      <c r="J231" s="91"/>
      <c r="K231" s="92" t="s">
        <v>984</v>
      </c>
      <c r="L231" s="121">
        <v>1872</v>
      </c>
      <c r="M231" s="118">
        <v>3</v>
      </c>
      <c r="N231" s="122">
        <v>1</v>
      </c>
      <c r="O231" s="102"/>
      <c r="P231" s="102"/>
      <c r="Q231" s="102" t="s">
        <v>356</v>
      </c>
      <c r="R231" s="102"/>
      <c r="S231" s="123">
        <v>150</v>
      </c>
      <c r="T231" s="124">
        <v>30</v>
      </c>
      <c r="U231" s="42">
        <v>7</v>
      </c>
      <c r="V231" s="42">
        <v>150</v>
      </c>
      <c r="W231" s="42"/>
      <c r="X231" s="42"/>
      <c r="Y231" s="42"/>
      <c r="Z231" s="102"/>
      <c r="AA231" s="102"/>
      <c r="AB231" s="374"/>
    </row>
    <row r="232" spans="1:28" ht="12.4" customHeight="1" x14ac:dyDescent="0.2">
      <c r="A232" s="125" t="s">
        <v>1074</v>
      </c>
      <c r="B232" s="45" t="s">
        <v>871</v>
      </c>
      <c r="C232" s="126">
        <v>8.9450500000000002</v>
      </c>
      <c r="D232" s="126">
        <v>7.8</v>
      </c>
      <c r="E232" s="91" t="s">
        <v>361</v>
      </c>
      <c r="F232" s="91" t="s">
        <v>352</v>
      </c>
      <c r="G232" s="91" t="s">
        <v>53</v>
      </c>
      <c r="H232" s="91" t="s">
        <v>276</v>
      </c>
      <c r="I232" s="91" t="s">
        <v>56</v>
      </c>
      <c r="J232" s="91"/>
      <c r="K232" s="92" t="s">
        <v>984</v>
      </c>
      <c r="L232" s="121">
        <v>1872</v>
      </c>
      <c r="M232" s="118">
        <v>4</v>
      </c>
      <c r="N232" s="122">
        <v>2</v>
      </c>
      <c r="O232" s="102">
        <v>2023</v>
      </c>
      <c r="P232" s="102">
        <v>151</v>
      </c>
      <c r="Q232" s="102" t="s">
        <v>356</v>
      </c>
      <c r="R232" s="102" t="s">
        <v>1014</v>
      </c>
      <c r="S232" s="123">
        <v>150</v>
      </c>
      <c r="T232" s="124">
        <v>25</v>
      </c>
      <c r="U232" s="42">
        <v>10</v>
      </c>
      <c r="V232" s="42">
        <v>150</v>
      </c>
      <c r="W232" s="42"/>
      <c r="X232" s="42"/>
      <c r="Y232" s="42"/>
      <c r="Z232" s="102"/>
      <c r="AA232" s="102">
        <v>117</v>
      </c>
      <c r="AB232" s="374" t="s">
        <v>884</v>
      </c>
    </row>
    <row r="233" spans="1:28" ht="12.4" customHeight="1" x14ac:dyDescent="0.2">
      <c r="A233" s="125" t="s">
        <v>1074</v>
      </c>
      <c r="B233" s="45" t="s">
        <v>874</v>
      </c>
      <c r="C233" s="126">
        <v>1.7755000000000001</v>
      </c>
      <c r="D233" s="126">
        <v>1.7755000000000001</v>
      </c>
      <c r="E233" s="91" t="s">
        <v>164</v>
      </c>
      <c r="F233" s="91" t="s">
        <v>53</v>
      </c>
      <c r="G233" s="91" t="s">
        <v>352</v>
      </c>
      <c r="H233" s="91" t="s">
        <v>56</v>
      </c>
      <c r="I233" s="91"/>
      <c r="J233" s="91"/>
      <c r="K233" s="92" t="s">
        <v>984</v>
      </c>
      <c r="L233" s="121">
        <v>1872</v>
      </c>
      <c r="M233" s="118">
        <v>4</v>
      </c>
      <c r="N233" s="122">
        <v>2</v>
      </c>
      <c r="O233" s="102"/>
      <c r="P233" s="102"/>
      <c r="Q233" s="102" t="s">
        <v>356</v>
      </c>
      <c r="R233" s="102"/>
      <c r="S233" s="123">
        <v>150</v>
      </c>
      <c r="T233" s="124">
        <v>40</v>
      </c>
      <c r="U233" s="42">
        <v>14</v>
      </c>
      <c r="V233" s="42">
        <v>280</v>
      </c>
      <c r="W233" s="42"/>
      <c r="X233" s="42"/>
      <c r="Y233" s="42"/>
      <c r="Z233" s="102"/>
      <c r="AA233" s="102"/>
      <c r="AB233" s="374"/>
    </row>
    <row r="234" spans="1:28" ht="12.4" customHeight="1" x14ac:dyDescent="0.2">
      <c r="A234" s="125" t="s">
        <v>1074</v>
      </c>
      <c r="B234" s="45" t="s">
        <v>875</v>
      </c>
      <c r="C234" s="126">
        <v>1.8394299999999999</v>
      </c>
      <c r="D234" s="126">
        <v>1.6</v>
      </c>
      <c r="E234" s="91" t="s">
        <v>53</v>
      </c>
      <c r="F234" s="91" t="s">
        <v>32</v>
      </c>
      <c r="G234" s="91" t="s">
        <v>176</v>
      </c>
      <c r="H234" s="91"/>
      <c r="I234" s="91"/>
      <c r="J234" s="91"/>
      <c r="K234" s="92" t="s">
        <v>1032</v>
      </c>
      <c r="L234" s="121">
        <v>1962</v>
      </c>
      <c r="M234" s="118">
        <v>8</v>
      </c>
      <c r="N234" s="122">
        <v>2</v>
      </c>
      <c r="O234" s="102">
        <v>2023</v>
      </c>
      <c r="P234" s="102">
        <v>61</v>
      </c>
      <c r="Q234" s="102" t="s">
        <v>356</v>
      </c>
      <c r="R234" s="102" t="s">
        <v>1075</v>
      </c>
      <c r="S234" s="123">
        <v>60</v>
      </c>
      <c r="T234" s="124">
        <v>30</v>
      </c>
      <c r="U234" s="42">
        <v>15</v>
      </c>
      <c r="V234" s="42">
        <v>280</v>
      </c>
      <c r="W234" s="42"/>
      <c r="X234" s="42"/>
      <c r="Y234" s="42"/>
      <c r="Z234" s="102"/>
      <c r="AA234" s="102">
        <v>44.800000000000004</v>
      </c>
      <c r="AB234" s="374" t="s">
        <v>879</v>
      </c>
    </row>
    <row r="235" spans="1:28" ht="12.4" customHeight="1" x14ac:dyDescent="0.2">
      <c r="A235" s="125" t="s">
        <v>1076</v>
      </c>
      <c r="B235" s="45"/>
      <c r="C235" s="126">
        <v>12.8421</v>
      </c>
      <c r="D235" s="126">
        <v>12.8421</v>
      </c>
      <c r="E235" s="91" t="s">
        <v>32</v>
      </c>
      <c r="F235" s="91" t="s">
        <v>53</v>
      </c>
      <c r="G235" s="91" t="s">
        <v>276</v>
      </c>
      <c r="H235" s="91" t="s">
        <v>147</v>
      </c>
      <c r="I235" s="91" t="s">
        <v>12</v>
      </c>
      <c r="J235" s="91" t="s">
        <v>352</v>
      </c>
      <c r="K235" s="92" t="s">
        <v>1077</v>
      </c>
      <c r="L235" s="121">
        <v>1872</v>
      </c>
      <c r="M235" s="118">
        <v>4</v>
      </c>
      <c r="N235" s="122">
        <v>2</v>
      </c>
      <c r="O235" s="102">
        <v>2023</v>
      </c>
      <c r="P235" s="102">
        <v>151</v>
      </c>
      <c r="Q235" s="102" t="s">
        <v>356</v>
      </c>
      <c r="R235" s="102" t="s">
        <v>1078</v>
      </c>
      <c r="S235" s="123">
        <v>150</v>
      </c>
      <c r="T235" s="124">
        <v>40</v>
      </c>
      <c r="U235" s="42">
        <v>15</v>
      </c>
      <c r="V235" s="42">
        <v>200</v>
      </c>
      <c r="W235" s="42"/>
      <c r="X235" s="42"/>
      <c r="Y235" s="42"/>
      <c r="Z235" s="102"/>
      <c r="AA235" s="102">
        <v>256.84200000000004</v>
      </c>
      <c r="AB235" s="374" t="s">
        <v>884</v>
      </c>
    </row>
    <row r="236" spans="1:28" ht="12.4" customHeight="1" x14ac:dyDescent="0.2">
      <c r="A236" s="125" t="s">
        <v>1079</v>
      </c>
      <c r="B236" s="45" t="s">
        <v>39</v>
      </c>
      <c r="C236" s="126">
        <v>6.8582299999999998</v>
      </c>
      <c r="D236" s="126">
        <v>6.8582299999999998</v>
      </c>
      <c r="E236" s="91" t="s">
        <v>53</v>
      </c>
      <c r="F236" s="91" t="s">
        <v>32</v>
      </c>
      <c r="G236" s="91" t="s">
        <v>357</v>
      </c>
      <c r="H236" s="91" t="s">
        <v>55</v>
      </c>
      <c r="I236" s="91"/>
      <c r="J236" s="91"/>
      <c r="K236" s="92" t="s">
        <v>933</v>
      </c>
      <c r="L236" s="121">
        <v>1822</v>
      </c>
      <c r="M236" s="118">
        <v>4</v>
      </c>
      <c r="N236" s="122">
        <v>1</v>
      </c>
      <c r="O236" s="102">
        <v>2023</v>
      </c>
      <c r="P236" s="102">
        <v>201</v>
      </c>
      <c r="Q236" s="102" t="s">
        <v>356</v>
      </c>
      <c r="R236" s="102" t="s">
        <v>1080</v>
      </c>
      <c r="S236" s="123">
        <v>200</v>
      </c>
      <c r="T236" s="124">
        <v>70</v>
      </c>
      <c r="U236" s="42">
        <v>20</v>
      </c>
      <c r="V236" s="42">
        <v>350</v>
      </c>
      <c r="W236" s="42"/>
      <c r="X236" s="42"/>
      <c r="Y236" s="42"/>
      <c r="Z236" s="102"/>
      <c r="AA236" s="102">
        <v>240.03805</v>
      </c>
      <c r="AB236" s="374" t="s">
        <v>884</v>
      </c>
    </row>
    <row r="237" spans="1:28" ht="12.4" customHeight="1" x14ac:dyDescent="0.2">
      <c r="A237" s="125" t="s">
        <v>1079</v>
      </c>
      <c r="B237" s="45" t="s">
        <v>871</v>
      </c>
      <c r="C237" s="126">
        <v>8.9762599999999999</v>
      </c>
      <c r="D237" s="126">
        <v>8.9762599999999999</v>
      </c>
      <c r="E237" s="91" t="s">
        <v>53</v>
      </c>
      <c r="F237" s="91" t="s">
        <v>166</v>
      </c>
      <c r="G237" s="91"/>
      <c r="H237" s="91"/>
      <c r="I237" s="91"/>
      <c r="J237" s="91"/>
      <c r="K237" s="92" t="s">
        <v>933</v>
      </c>
      <c r="L237" s="121">
        <v>1822</v>
      </c>
      <c r="M237" s="118">
        <v>4</v>
      </c>
      <c r="N237" s="122">
        <v>1</v>
      </c>
      <c r="O237" s="102">
        <v>2023</v>
      </c>
      <c r="P237" s="102">
        <v>201</v>
      </c>
      <c r="Q237" s="102" t="s">
        <v>356</v>
      </c>
      <c r="R237" s="102" t="s">
        <v>1080</v>
      </c>
      <c r="S237" s="123">
        <v>200</v>
      </c>
      <c r="T237" s="124">
        <v>70</v>
      </c>
      <c r="U237" s="42">
        <v>23</v>
      </c>
      <c r="V237" s="42">
        <v>400</v>
      </c>
      <c r="W237" s="42"/>
      <c r="X237" s="42"/>
      <c r="Y237" s="42"/>
      <c r="Z237" s="102"/>
      <c r="AA237" s="102">
        <v>359.05040000000002</v>
      </c>
      <c r="AB237" s="374" t="s">
        <v>884</v>
      </c>
    </row>
    <row r="238" spans="1:28" ht="12.4" customHeight="1" x14ac:dyDescent="0.2">
      <c r="A238" s="125" t="s">
        <v>1079</v>
      </c>
      <c r="B238" s="45" t="s">
        <v>874</v>
      </c>
      <c r="C238" s="126">
        <v>14.582599999999999</v>
      </c>
      <c r="D238" s="126">
        <v>14.582599999999999</v>
      </c>
      <c r="E238" s="91" t="s">
        <v>53</v>
      </c>
      <c r="F238" s="91" t="s">
        <v>166</v>
      </c>
      <c r="G238" s="91"/>
      <c r="H238" s="91"/>
      <c r="I238" s="91"/>
      <c r="J238" s="91"/>
      <c r="K238" s="92" t="s">
        <v>933</v>
      </c>
      <c r="L238" s="121">
        <v>1822</v>
      </c>
      <c r="M238" s="118">
        <v>4</v>
      </c>
      <c r="N238" s="122">
        <v>1</v>
      </c>
      <c r="O238" s="102">
        <v>2023</v>
      </c>
      <c r="P238" s="102">
        <v>201</v>
      </c>
      <c r="Q238" s="102" t="s">
        <v>356</v>
      </c>
      <c r="R238" s="102" t="s">
        <v>1080</v>
      </c>
      <c r="S238" s="123">
        <v>200</v>
      </c>
      <c r="T238" s="124">
        <v>70</v>
      </c>
      <c r="U238" s="42">
        <v>23</v>
      </c>
      <c r="V238" s="42">
        <v>400</v>
      </c>
      <c r="W238" s="42"/>
      <c r="X238" s="42"/>
      <c r="Y238" s="42"/>
      <c r="Z238" s="102"/>
      <c r="AA238" s="102">
        <v>583.30399999999997</v>
      </c>
      <c r="AB238" s="374" t="s">
        <v>884</v>
      </c>
    </row>
    <row r="239" spans="1:28" ht="12.4" customHeight="1" x14ac:dyDescent="0.2">
      <c r="A239" s="125" t="s">
        <v>1081</v>
      </c>
      <c r="B239" s="45"/>
      <c r="C239" s="126">
        <v>18.52</v>
      </c>
      <c r="D239" s="126">
        <v>18.52</v>
      </c>
      <c r="E239" s="91" t="s">
        <v>53</v>
      </c>
      <c r="F239" s="91" t="s">
        <v>357</v>
      </c>
      <c r="G239" s="91" t="s">
        <v>32</v>
      </c>
      <c r="H239" s="91" t="s">
        <v>166</v>
      </c>
      <c r="I239" s="91"/>
      <c r="J239" s="91"/>
      <c r="K239" s="92" t="s">
        <v>933</v>
      </c>
      <c r="L239" s="121">
        <v>1872</v>
      </c>
      <c r="M239" s="118">
        <v>4</v>
      </c>
      <c r="N239" s="122">
        <v>1</v>
      </c>
      <c r="O239" s="102"/>
      <c r="P239" s="102"/>
      <c r="Q239" s="102" t="s">
        <v>356</v>
      </c>
      <c r="R239" s="102"/>
      <c r="S239" s="123">
        <v>150</v>
      </c>
      <c r="T239" s="124">
        <v>40</v>
      </c>
      <c r="U239" s="42">
        <v>15</v>
      </c>
      <c r="V239" s="42">
        <v>200</v>
      </c>
      <c r="W239" s="42"/>
      <c r="X239" s="42"/>
      <c r="Y239" s="42"/>
      <c r="Z239" s="102"/>
      <c r="AA239" s="102"/>
      <c r="AB239" s="374"/>
    </row>
    <row r="240" spans="1:28" ht="12.4" customHeight="1" x14ac:dyDescent="0.2">
      <c r="A240" s="125"/>
      <c r="B240" s="45"/>
      <c r="C240" s="126"/>
      <c r="D240" s="126"/>
      <c r="E240" s="91"/>
      <c r="F240" s="91"/>
      <c r="G240" s="91"/>
      <c r="H240" s="91"/>
      <c r="I240" s="91"/>
      <c r="J240" s="91"/>
      <c r="K240" s="92"/>
      <c r="L240" s="121"/>
      <c r="M240" s="118"/>
      <c r="N240" s="122"/>
      <c r="O240" s="102"/>
      <c r="P240" s="102"/>
      <c r="Q240" s="102"/>
      <c r="R240" s="102"/>
      <c r="S240" s="123"/>
      <c r="T240" s="124"/>
      <c r="U240" s="42"/>
      <c r="V240" s="42"/>
      <c r="W240" s="42"/>
      <c r="X240" s="42"/>
      <c r="Y240" s="42"/>
      <c r="Z240" s="102"/>
      <c r="AA240" s="102"/>
      <c r="AB240" s="44"/>
    </row>
    <row r="241" spans="1:28" ht="12.4" customHeight="1" x14ac:dyDescent="0.2">
      <c r="A241" s="125"/>
      <c r="B241" s="45"/>
      <c r="C241" s="126"/>
      <c r="D241" s="126"/>
      <c r="E241" s="91"/>
      <c r="F241" s="91"/>
      <c r="G241" s="91"/>
      <c r="H241" s="91"/>
      <c r="I241" s="91"/>
      <c r="J241" s="91"/>
      <c r="K241" s="92"/>
      <c r="L241" s="121"/>
      <c r="M241" s="118"/>
      <c r="N241" s="122"/>
      <c r="O241" s="102"/>
      <c r="P241" s="102"/>
      <c r="Q241" s="102"/>
      <c r="R241" s="102"/>
      <c r="S241" s="123"/>
      <c r="T241" s="124"/>
      <c r="U241" s="42"/>
      <c r="V241" s="42"/>
      <c r="W241" s="42"/>
      <c r="X241" s="42"/>
      <c r="Y241" s="42"/>
      <c r="Z241" s="102"/>
      <c r="AA241" s="102"/>
      <c r="AB241" s="44"/>
    </row>
    <row r="242" spans="1:28" ht="12.4" customHeight="1" x14ac:dyDescent="0.2">
      <c r="A242" s="125"/>
      <c r="B242" s="45"/>
      <c r="C242" s="126"/>
      <c r="D242" s="126"/>
      <c r="E242" s="91"/>
      <c r="F242" s="91"/>
      <c r="G242" s="91"/>
      <c r="H242" s="91"/>
      <c r="I242" s="91"/>
      <c r="J242" s="91"/>
      <c r="K242" s="92"/>
      <c r="L242" s="121"/>
      <c r="M242" s="118"/>
      <c r="N242" s="122"/>
      <c r="O242" s="102"/>
      <c r="P242" s="102"/>
      <c r="Q242" s="102"/>
      <c r="R242" s="102"/>
      <c r="S242" s="123"/>
      <c r="T242" s="124"/>
      <c r="U242" s="42"/>
      <c r="V242" s="42"/>
      <c r="W242" s="42"/>
      <c r="X242" s="42"/>
      <c r="Y242" s="42"/>
      <c r="Z242" s="102"/>
      <c r="AA242" s="102"/>
      <c r="AB242" s="44"/>
    </row>
    <row r="243" spans="1:28" ht="12.4" customHeight="1" x14ac:dyDescent="0.2">
      <c r="A243" s="125"/>
      <c r="B243" s="45"/>
      <c r="C243" s="126"/>
      <c r="D243" s="126"/>
      <c r="E243" s="91"/>
      <c r="F243" s="91"/>
      <c r="G243" s="91"/>
      <c r="H243" s="91"/>
      <c r="I243" s="91"/>
      <c r="J243" s="91"/>
      <c r="K243" s="92"/>
      <c r="L243" s="121"/>
      <c r="M243" s="118"/>
      <c r="N243" s="122"/>
      <c r="O243" s="102"/>
      <c r="P243" s="102"/>
      <c r="Q243" s="102"/>
      <c r="R243" s="102"/>
      <c r="S243" s="123"/>
      <c r="T243" s="124"/>
      <c r="U243" s="42"/>
      <c r="V243" s="42"/>
      <c r="W243" s="42"/>
      <c r="X243" s="42"/>
      <c r="Y243" s="42"/>
      <c r="Z243" s="102"/>
      <c r="AA243" s="102"/>
      <c r="AB243" s="44"/>
    </row>
    <row r="244" spans="1:28" ht="12.4" customHeight="1" x14ac:dyDescent="0.2">
      <c r="A244" s="125"/>
      <c r="B244" s="45"/>
      <c r="C244" s="126"/>
      <c r="D244" s="126"/>
      <c r="E244" s="91"/>
      <c r="F244" s="91"/>
      <c r="G244" s="91"/>
      <c r="H244" s="91"/>
      <c r="I244" s="91"/>
      <c r="J244" s="91"/>
      <c r="K244" s="92"/>
      <c r="L244" s="121"/>
      <c r="M244" s="118"/>
      <c r="N244" s="122"/>
      <c r="O244" s="102"/>
      <c r="P244" s="102"/>
      <c r="Q244" s="102"/>
      <c r="R244" s="102"/>
      <c r="S244" s="123"/>
      <c r="T244" s="124"/>
      <c r="U244" s="42"/>
      <c r="V244" s="42"/>
      <c r="W244" s="42"/>
      <c r="X244" s="42"/>
      <c r="Y244" s="42"/>
      <c r="Z244" s="102"/>
      <c r="AA244" s="102"/>
      <c r="AB244" s="44"/>
    </row>
    <row r="245" spans="1:28" ht="12.4" customHeight="1" x14ac:dyDescent="0.2">
      <c r="A245" s="125"/>
      <c r="B245" s="45"/>
      <c r="C245" s="126"/>
      <c r="D245" s="126"/>
      <c r="E245" s="91"/>
      <c r="F245" s="91"/>
      <c r="G245" s="91"/>
      <c r="H245" s="91"/>
      <c r="I245" s="91"/>
      <c r="J245" s="91"/>
      <c r="K245" s="92"/>
      <c r="L245" s="121"/>
      <c r="M245" s="118"/>
      <c r="N245" s="122"/>
      <c r="O245" s="102"/>
      <c r="P245" s="102"/>
      <c r="Q245" s="102"/>
      <c r="R245" s="102"/>
      <c r="S245" s="123"/>
      <c r="T245" s="124"/>
      <c r="U245" s="42"/>
      <c r="V245" s="42"/>
      <c r="W245" s="42"/>
      <c r="X245" s="42"/>
      <c r="Y245" s="42"/>
      <c r="Z245" s="102"/>
      <c r="AA245" s="102"/>
      <c r="AB245" s="44"/>
    </row>
    <row r="246" spans="1:28" ht="12.4" customHeight="1" x14ac:dyDescent="0.2">
      <c r="A246" s="125"/>
      <c r="B246" s="45"/>
      <c r="C246" s="126"/>
      <c r="D246" s="126"/>
      <c r="E246" s="91"/>
      <c r="F246" s="91"/>
      <c r="G246" s="91"/>
      <c r="H246" s="91"/>
      <c r="I246" s="91"/>
      <c r="J246" s="91"/>
      <c r="K246" s="92"/>
      <c r="L246" s="121"/>
      <c r="M246" s="118"/>
      <c r="N246" s="122"/>
      <c r="O246" s="102"/>
      <c r="P246" s="102"/>
      <c r="Q246" s="102"/>
      <c r="R246" s="102"/>
      <c r="S246" s="123"/>
      <c r="T246" s="124"/>
      <c r="U246" s="42"/>
      <c r="V246" s="42"/>
      <c r="W246" s="42"/>
      <c r="X246" s="42"/>
      <c r="Y246" s="42"/>
      <c r="Z246" s="102"/>
      <c r="AA246" s="102"/>
      <c r="AB246" s="44"/>
    </row>
    <row r="247" spans="1:28" ht="12.4" customHeight="1" x14ac:dyDescent="0.2">
      <c r="A247" s="125"/>
      <c r="B247" s="45"/>
      <c r="C247" s="126"/>
      <c r="D247" s="126"/>
      <c r="E247" s="91"/>
      <c r="F247" s="91"/>
      <c r="G247" s="91"/>
      <c r="H247" s="91"/>
      <c r="I247" s="91"/>
      <c r="J247" s="91"/>
      <c r="K247" s="92"/>
      <c r="L247" s="121"/>
      <c r="M247" s="118"/>
      <c r="N247" s="122"/>
      <c r="O247" s="102"/>
      <c r="P247" s="102"/>
      <c r="Q247" s="102"/>
      <c r="R247" s="102"/>
      <c r="S247" s="123"/>
      <c r="T247" s="124"/>
      <c r="U247" s="42"/>
      <c r="V247" s="42"/>
      <c r="W247" s="42"/>
      <c r="X247" s="42"/>
      <c r="Y247" s="42"/>
      <c r="Z247" s="102"/>
      <c r="AA247" s="102"/>
      <c r="AB247" s="44"/>
    </row>
    <row r="248" spans="1:28" ht="12.4" customHeight="1" x14ac:dyDescent="0.2">
      <c r="A248" s="125"/>
      <c r="B248" s="45"/>
      <c r="C248" s="126"/>
      <c r="D248" s="126"/>
      <c r="E248" s="91"/>
      <c r="F248" s="91"/>
      <c r="G248" s="91"/>
      <c r="H248" s="91"/>
      <c r="I248" s="91"/>
      <c r="J248" s="91"/>
      <c r="K248" s="92"/>
      <c r="L248" s="121"/>
      <c r="M248" s="118"/>
      <c r="N248" s="122"/>
      <c r="O248" s="102"/>
      <c r="P248" s="102"/>
      <c r="Q248" s="102"/>
      <c r="R248" s="102"/>
      <c r="S248" s="123"/>
      <c r="T248" s="124"/>
      <c r="U248" s="42"/>
      <c r="V248" s="42"/>
      <c r="W248" s="42"/>
      <c r="X248" s="42"/>
      <c r="Y248" s="42"/>
      <c r="Z248" s="102"/>
      <c r="AA248" s="102"/>
      <c r="AB248" s="44"/>
    </row>
    <row r="249" spans="1:28" ht="12.4" customHeight="1" x14ac:dyDescent="0.2">
      <c r="A249" s="125"/>
      <c r="B249" s="45"/>
      <c r="C249" s="126"/>
      <c r="D249" s="126"/>
      <c r="E249" s="91"/>
      <c r="F249" s="91"/>
      <c r="G249" s="91"/>
      <c r="H249" s="91"/>
      <c r="I249" s="91"/>
      <c r="J249" s="91"/>
      <c r="K249" s="92"/>
      <c r="L249" s="121"/>
      <c r="M249" s="118"/>
      <c r="N249" s="122"/>
      <c r="O249" s="102"/>
      <c r="P249" s="102"/>
      <c r="Q249" s="102"/>
      <c r="R249" s="102"/>
      <c r="S249" s="123"/>
      <c r="T249" s="124"/>
      <c r="U249" s="42"/>
      <c r="V249" s="42"/>
      <c r="W249" s="42"/>
      <c r="X249" s="42"/>
      <c r="Y249" s="42"/>
      <c r="Z249" s="102"/>
      <c r="AA249" s="102"/>
      <c r="AB249" s="44"/>
    </row>
    <row r="250" spans="1:28" ht="12.4" customHeight="1" x14ac:dyDescent="0.2">
      <c r="A250" s="125"/>
      <c r="B250" s="45"/>
      <c r="C250" s="126"/>
      <c r="D250" s="126"/>
      <c r="E250" s="91"/>
      <c r="F250" s="91"/>
      <c r="G250" s="91"/>
      <c r="H250" s="91"/>
      <c r="I250" s="91"/>
      <c r="J250" s="91"/>
      <c r="K250" s="92"/>
      <c r="L250" s="121"/>
      <c r="M250" s="118"/>
      <c r="N250" s="122"/>
      <c r="O250" s="102"/>
      <c r="P250" s="102"/>
      <c r="Q250" s="102"/>
      <c r="R250" s="102"/>
      <c r="S250" s="123"/>
      <c r="T250" s="124"/>
      <c r="U250" s="42"/>
      <c r="V250" s="42"/>
      <c r="W250" s="42"/>
      <c r="X250" s="42"/>
      <c r="Y250" s="42"/>
      <c r="Z250" s="102"/>
      <c r="AA250" s="102"/>
      <c r="AB250" s="44"/>
    </row>
    <row r="251" spans="1:28" ht="12.4" customHeight="1" x14ac:dyDescent="0.2">
      <c r="A251" s="125"/>
      <c r="B251" s="45"/>
      <c r="C251" s="126"/>
      <c r="D251" s="126"/>
      <c r="E251" s="91"/>
      <c r="F251" s="91"/>
      <c r="G251" s="91"/>
      <c r="H251" s="91"/>
      <c r="I251" s="91"/>
      <c r="J251" s="91"/>
      <c r="K251" s="92"/>
      <c r="L251" s="121"/>
      <c r="M251" s="118"/>
      <c r="N251" s="122"/>
      <c r="O251" s="102"/>
      <c r="P251" s="102"/>
      <c r="Q251" s="102"/>
      <c r="R251" s="102"/>
      <c r="S251" s="123"/>
      <c r="T251" s="124"/>
      <c r="U251" s="42"/>
      <c r="V251" s="42"/>
      <c r="W251" s="42"/>
      <c r="X251" s="42"/>
      <c r="Y251" s="42"/>
      <c r="Z251" s="102"/>
      <c r="AA251" s="102"/>
      <c r="AB251" s="44"/>
    </row>
    <row r="252" spans="1:28" ht="12.4" customHeight="1" x14ac:dyDescent="0.2">
      <c r="A252" s="125"/>
      <c r="B252" s="45"/>
      <c r="C252" s="126"/>
      <c r="D252" s="126"/>
      <c r="E252" s="91"/>
      <c r="F252" s="91"/>
      <c r="G252" s="91"/>
      <c r="H252" s="91"/>
      <c r="I252" s="91"/>
      <c r="J252" s="91"/>
      <c r="K252" s="92"/>
      <c r="L252" s="121"/>
      <c r="M252" s="118"/>
      <c r="N252" s="122"/>
      <c r="O252" s="102"/>
      <c r="P252" s="102"/>
      <c r="Q252" s="102"/>
      <c r="R252" s="102"/>
      <c r="S252" s="123"/>
      <c r="T252" s="124"/>
      <c r="U252" s="42"/>
      <c r="V252" s="42"/>
      <c r="W252" s="42"/>
      <c r="X252" s="42"/>
      <c r="Y252" s="42"/>
      <c r="Z252" s="102"/>
      <c r="AA252" s="102"/>
      <c r="AB252" s="44"/>
    </row>
    <row r="253" spans="1:28" ht="12.4" customHeight="1" x14ac:dyDescent="0.2">
      <c r="A253" s="125"/>
      <c r="B253" s="45"/>
      <c r="C253" s="126"/>
      <c r="D253" s="126"/>
      <c r="E253" s="91"/>
      <c r="F253" s="91"/>
      <c r="G253" s="91"/>
      <c r="H253" s="91"/>
      <c r="I253" s="91"/>
      <c r="J253" s="91"/>
      <c r="K253" s="92"/>
      <c r="L253" s="121"/>
      <c r="M253" s="118"/>
      <c r="N253" s="122"/>
      <c r="O253" s="102"/>
      <c r="P253" s="102"/>
      <c r="Q253" s="102"/>
      <c r="R253" s="102"/>
      <c r="S253" s="123"/>
      <c r="T253" s="124"/>
      <c r="U253" s="42"/>
      <c r="V253" s="42"/>
      <c r="W253" s="42"/>
      <c r="X253" s="42"/>
      <c r="Y253" s="42"/>
      <c r="Z253" s="102"/>
      <c r="AA253" s="102"/>
      <c r="AB253" s="44"/>
    </row>
    <row r="254" spans="1:28" ht="12.4" customHeight="1" x14ac:dyDescent="0.2">
      <c r="A254" s="125"/>
      <c r="B254" s="45"/>
      <c r="C254" s="126"/>
      <c r="D254" s="126"/>
      <c r="E254" s="91"/>
      <c r="F254" s="91"/>
      <c r="G254" s="91"/>
      <c r="H254" s="91"/>
      <c r="I254" s="91"/>
      <c r="J254" s="91"/>
      <c r="K254" s="92"/>
      <c r="L254" s="121"/>
      <c r="M254" s="118"/>
      <c r="N254" s="122"/>
      <c r="O254" s="102"/>
      <c r="P254" s="102"/>
      <c r="Q254" s="102"/>
      <c r="R254" s="102"/>
      <c r="S254" s="123"/>
      <c r="T254" s="124"/>
      <c r="U254" s="42"/>
      <c r="V254" s="42"/>
      <c r="W254" s="42"/>
      <c r="X254" s="42"/>
      <c r="Y254" s="42"/>
      <c r="Z254" s="102"/>
      <c r="AA254" s="102"/>
      <c r="AB254" s="44"/>
    </row>
    <row r="255" spans="1:28" s="103" customFormat="1" ht="12.4" customHeight="1" x14ac:dyDescent="0.2">
      <c r="A255" s="125"/>
      <c r="B255" s="104"/>
      <c r="C255" s="105"/>
      <c r="D255" s="105"/>
      <c r="E255" s="91"/>
      <c r="F255" s="91"/>
      <c r="G255" s="91"/>
      <c r="H255" s="91"/>
      <c r="I255" s="91"/>
      <c r="J255" s="91"/>
      <c r="K255" s="92"/>
      <c r="L255" s="127"/>
      <c r="M255" s="107"/>
      <c r="N255" s="107"/>
      <c r="O255" s="12"/>
      <c r="P255" s="12"/>
      <c r="Q255" s="12"/>
      <c r="R255" s="108"/>
      <c r="S255" s="109"/>
      <c r="T255" s="12"/>
      <c r="U255" s="12"/>
      <c r="V255" s="12"/>
      <c r="W255" s="12"/>
      <c r="X255" s="12"/>
      <c r="Y255" s="12"/>
      <c r="Z255" s="12"/>
      <c r="AA255" s="12"/>
      <c r="AB255" s="12"/>
    </row>
    <row r="256" spans="1:28" s="103" customFormat="1" ht="12.4" customHeight="1" x14ac:dyDescent="0.2">
      <c r="A256" s="125"/>
      <c r="B256" s="104"/>
      <c r="C256" s="105"/>
      <c r="D256" s="105"/>
      <c r="E256" s="91"/>
      <c r="F256" s="91"/>
      <c r="G256" s="91"/>
      <c r="H256" s="91"/>
      <c r="I256" s="91"/>
      <c r="J256" s="91"/>
      <c r="K256" s="92"/>
      <c r="L256" s="119"/>
      <c r="M256" s="111"/>
      <c r="N256" s="111"/>
      <c r="O256" s="112"/>
      <c r="P256" s="112"/>
      <c r="Q256" s="112"/>
      <c r="R256" s="113"/>
      <c r="S256" s="114"/>
      <c r="T256" s="112"/>
      <c r="U256" s="112"/>
      <c r="V256" s="112"/>
      <c r="W256" s="112"/>
      <c r="X256" s="112"/>
      <c r="Y256" s="112"/>
      <c r="Z256" s="112"/>
      <c r="AA256" s="112"/>
      <c r="AB256" s="112"/>
    </row>
    <row r="257" spans="1:28" s="103" customFormat="1" ht="12.4" customHeight="1" x14ac:dyDescent="0.2">
      <c r="A257" s="125"/>
      <c r="B257" s="104"/>
      <c r="C257" s="105"/>
      <c r="D257" s="105"/>
      <c r="E257" s="91"/>
      <c r="F257" s="91"/>
      <c r="G257" s="91"/>
      <c r="H257" s="91"/>
      <c r="I257" s="91"/>
      <c r="J257" s="91"/>
      <c r="K257" s="92"/>
      <c r="L257" s="119"/>
      <c r="M257" s="111"/>
      <c r="N257" s="116"/>
      <c r="O257" s="117"/>
      <c r="P257" s="117"/>
      <c r="Q257" s="117"/>
      <c r="R257" s="117"/>
      <c r="S257" s="114"/>
      <c r="T257" s="112"/>
      <c r="U257" s="112"/>
      <c r="V257" s="112"/>
      <c r="W257" s="112"/>
      <c r="X257" s="112"/>
      <c r="Y257" s="112"/>
      <c r="Z257" s="117"/>
      <c r="AA257" s="117"/>
      <c r="AB257" s="115"/>
    </row>
    <row r="258" spans="1:28" s="103" customFormat="1" ht="12.4" customHeight="1" x14ac:dyDescent="0.2">
      <c r="A258" s="125"/>
      <c r="B258" s="45"/>
      <c r="C258" s="105"/>
      <c r="D258" s="105"/>
      <c r="E258" s="91"/>
      <c r="F258" s="91"/>
      <c r="G258" s="91"/>
      <c r="H258" s="91"/>
      <c r="I258" s="91"/>
      <c r="J258" s="91"/>
      <c r="K258" s="92"/>
      <c r="L258" s="119"/>
      <c r="M258" s="111"/>
      <c r="N258" s="116"/>
      <c r="O258" s="117"/>
      <c r="P258" s="117"/>
      <c r="Q258" s="117"/>
      <c r="R258" s="117"/>
      <c r="S258" s="114"/>
      <c r="T258" s="112"/>
      <c r="U258" s="112"/>
      <c r="V258" s="112"/>
      <c r="W258" s="112"/>
      <c r="X258" s="112"/>
      <c r="Y258" s="112"/>
      <c r="Z258" s="117"/>
      <c r="AA258" s="117"/>
      <c r="AB258" s="115"/>
    </row>
    <row r="259" spans="1:28" s="103" customFormat="1" ht="12.4" customHeight="1" x14ac:dyDescent="0.2">
      <c r="A259" s="125"/>
      <c r="B259" s="104"/>
      <c r="C259" s="105"/>
      <c r="D259" s="105"/>
      <c r="E259" s="91"/>
      <c r="F259" s="91"/>
      <c r="G259" s="91"/>
      <c r="H259" s="91"/>
      <c r="I259" s="91"/>
      <c r="J259" s="91"/>
      <c r="K259" s="92"/>
      <c r="L259" s="119"/>
      <c r="M259" s="111"/>
      <c r="N259" s="116"/>
      <c r="O259" s="117"/>
      <c r="P259" s="117"/>
      <c r="Q259" s="117"/>
      <c r="R259" s="117"/>
      <c r="S259" s="114"/>
      <c r="T259" s="112"/>
      <c r="U259" s="112"/>
      <c r="V259" s="112"/>
      <c r="W259" s="112"/>
      <c r="X259" s="112"/>
      <c r="Y259" s="112"/>
      <c r="Z259" s="117"/>
      <c r="AA259" s="117"/>
      <c r="AB259" s="115"/>
    </row>
    <row r="260" spans="1:28" s="103" customFormat="1" ht="12.4" customHeight="1" x14ac:dyDescent="0.2">
      <c r="A260" s="125"/>
      <c r="B260" s="45"/>
      <c r="C260" s="105"/>
      <c r="D260" s="105"/>
      <c r="E260" s="91"/>
      <c r="F260" s="91"/>
      <c r="G260" s="91"/>
      <c r="H260" s="91"/>
      <c r="I260" s="91"/>
      <c r="J260" s="91"/>
      <c r="K260" s="92"/>
      <c r="L260" s="119"/>
      <c r="M260" s="111"/>
      <c r="N260" s="116"/>
      <c r="O260" s="117"/>
      <c r="P260" s="117"/>
      <c r="Q260" s="117"/>
      <c r="R260" s="117"/>
      <c r="S260" s="114"/>
      <c r="T260" s="112"/>
      <c r="U260" s="112"/>
      <c r="V260" s="112"/>
      <c r="W260" s="112"/>
      <c r="X260" s="112"/>
      <c r="Y260" s="112"/>
      <c r="Z260" s="117"/>
      <c r="AA260" s="117"/>
      <c r="AB260" s="115"/>
    </row>
    <row r="261" spans="1:28" s="103" customFormat="1" ht="12.4" customHeight="1" x14ac:dyDescent="0.2">
      <c r="A261" s="125"/>
      <c r="B261" s="104"/>
      <c r="C261" s="105"/>
      <c r="D261" s="105"/>
      <c r="E261" s="91"/>
      <c r="F261" s="91"/>
      <c r="G261" s="91"/>
      <c r="H261" s="91"/>
      <c r="I261" s="91"/>
      <c r="J261" s="91"/>
      <c r="K261" s="92"/>
      <c r="L261" s="119"/>
      <c r="M261" s="111"/>
      <c r="N261" s="116"/>
      <c r="O261" s="117"/>
      <c r="P261" s="117"/>
      <c r="Q261" s="117"/>
      <c r="R261" s="117"/>
      <c r="S261" s="114"/>
      <c r="T261" s="112"/>
      <c r="U261" s="112"/>
      <c r="V261" s="112"/>
      <c r="W261" s="112"/>
      <c r="X261" s="112"/>
      <c r="Y261" s="112"/>
      <c r="Z261" s="117"/>
      <c r="AA261" s="117"/>
      <c r="AB261" s="115"/>
    </row>
    <row r="262" spans="1:28" s="103" customFormat="1" ht="12.4" customHeight="1" x14ac:dyDescent="0.2">
      <c r="A262" s="125"/>
      <c r="B262" s="104"/>
      <c r="C262" s="105"/>
      <c r="D262" s="105"/>
      <c r="E262" s="91"/>
      <c r="F262" s="91"/>
      <c r="G262" s="91"/>
      <c r="H262" s="91"/>
      <c r="I262" s="91"/>
      <c r="J262" s="91"/>
      <c r="K262" s="92"/>
      <c r="L262" s="119"/>
      <c r="M262" s="118"/>
      <c r="N262" s="116"/>
      <c r="O262" s="117"/>
      <c r="P262" s="117"/>
      <c r="Q262" s="117"/>
      <c r="R262" s="117"/>
      <c r="S262" s="114"/>
      <c r="T262" s="112"/>
      <c r="U262" s="112"/>
      <c r="V262" s="112"/>
      <c r="W262" s="112"/>
      <c r="X262" s="112"/>
      <c r="Y262" s="112"/>
      <c r="Z262" s="117"/>
      <c r="AA262" s="117"/>
      <c r="AB262" s="115"/>
    </row>
    <row r="263" spans="1:28" s="103" customFormat="1" ht="12.4" customHeight="1" x14ac:dyDescent="0.2">
      <c r="A263" s="125"/>
      <c r="B263" s="104"/>
      <c r="C263" s="105"/>
      <c r="D263" s="105"/>
      <c r="E263" s="91"/>
      <c r="F263" s="91"/>
      <c r="G263" s="91"/>
      <c r="H263" s="91"/>
      <c r="I263" s="91"/>
      <c r="J263" s="91"/>
      <c r="K263" s="92"/>
      <c r="L263" s="119"/>
      <c r="M263" s="111"/>
      <c r="N263" s="116"/>
      <c r="O263" s="117"/>
      <c r="P263" s="117"/>
      <c r="Q263" s="117"/>
      <c r="R263" s="117"/>
      <c r="S263" s="114"/>
      <c r="T263" s="120"/>
      <c r="U263" s="112"/>
      <c r="V263" s="112"/>
      <c r="W263" s="112"/>
      <c r="X263" s="112"/>
      <c r="Y263" s="112"/>
      <c r="Z263" s="117"/>
      <c r="AA263" s="117"/>
      <c r="AB263" s="115"/>
    </row>
    <row r="264" spans="1:28" s="103" customFormat="1" ht="12.4" customHeight="1" x14ac:dyDescent="0.2">
      <c r="A264" s="125"/>
      <c r="B264" s="104"/>
      <c r="C264" s="105"/>
      <c r="D264" s="105"/>
      <c r="E264" s="91"/>
      <c r="F264" s="91"/>
      <c r="G264" s="91"/>
      <c r="H264" s="91"/>
      <c r="I264" s="91"/>
      <c r="J264" s="91"/>
      <c r="K264" s="92"/>
      <c r="L264" s="119"/>
      <c r="M264" s="111"/>
      <c r="N264" s="116"/>
      <c r="O264" s="117"/>
      <c r="P264" s="117"/>
      <c r="Q264" s="117"/>
      <c r="R264" s="117"/>
      <c r="S264" s="114"/>
      <c r="T264" s="120"/>
      <c r="U264" s="112"/>
      <c r="V264" s="112"/>
      <c r="W264" s="112"/>
      <c r="X264" s="112"/>
      <c r="Y264" s="112"/>
      <c r="Z264" s="117"/>
      <c r="AA264" s="117"/>
      <c r="AB264" s="115"/>
    </row>
    <row r="265" spans="1:28" s="103" customFormat="1" ht="12.4" customHeight="1" x14ac:dyDescent="0.2">
      <c r="A265" s="125"/>
      <c r="B265" s="104"/>
      <c r="C265" s="105"/>
      <c r="D265" s="105"/>
      <c r="E265" s="91"/>
      <c r="F265" s="91"/>
      <c r="G265" s="91"/>
      <c r="H265" s="91"/>
      <c r="I265" s="91"/>
      <c r="J265" s="91"/>
      <c r="K265" s="92"/>
      <c r="L265" s="119"/>
      <c r="M265" s="111"/>
      <c r="N265" s="116"/>
      <c r="O265" s="117"/>
      <c r="P265" s="117"/>
      <c r="Q265" s="117"/>
      <c r="R265" s="117"/>
      <c r="S265" s="114"/>
      <c r="T265" s="120"/>
      <c r="U265" s="112"/>
      <c r="V265" s="112"/>
      <c r="W265" s="112"/>
      <c r="X265" s="112"/>
      <c r="Y265" s="112"/>
      <c r="Z265" s="117"/>
      <c r="AA265" s="117"/>
      <c r="AB265" s="115"/>
    </row>
    <row r="266" spans="1:28" s="103" customFormat="1" ht="12.4" customHeight="1" x14ac:dyDescent="0.2">
      <c r="A266" s="125"/>
      <c r="B266" s="104"/>
      <c r="C266" s="105"/>
      <c r="D266" s="105"/>
      <c r="E266" s="91"/>
      <c r="F266" s="91"/>
      <c r="G266" s="91"/>
      <c r="H266" s="91"/>
      <c r="I266" s="91"/>
      <c r="J266" s="91"/>
      <c r="K266" s="92"/>
      <c r="L266" s="119"/>
      <c r="M266" s="118"/>
      <c r="N266" s="116"/>
      <c r="O266" s="117"/>
      <c r="P266" s="117"/>
      <c r="Q266" s="117"/>
      <c r="R266" s="117"/>
      <c r="S266" s="114"/>
      <c r="T266" s="120"/>
      <c r="U266" s="112"/>
      <c r="V266" s="112"/>
      <c r="W266" s="112"/>
      <c r="X266" s="112"/>
      <c r="Y266" s="112"/>
      <c r="Z266" s="117"/>
      <c r="AA266" s="117"/>
      <c r="AB266" s="115"/>
    </row>
    <row r="267" spans="1:28" s="103" customFormat="1" ht="12.4" customHeight="1" x14ac:dyDescent="0.2">
      <c r="A267" s="125"/>
      <c r="B267" s="104"/>
      <c r="C267" s="105"/>
      <c r="D267" s="105"/>
      <c r="E267" s="91"/>
      <c r="F267" s="91"/>
      <c r="G267" s="91"/>
      <c r="H267" s="91"/>
      <c r="I267" s="91"/>
      <c r="J267" s="91"/>
      <c r="K267" s="92"/>
      <c r="L267" s="119"/>
      <c r="M267" s="111"/>
      <c r="N267" s="116"/>
      <c r="O267" s="117"/>
      <c r="P267" s="117"/>
      <c r="Q267" s="117"/>
      <c r="R267" s="117"/>
      <c r="S267" s="114"/>
      <c r="T267" s="120"/>
      <c r="U267" s="112"/>
      <c r="V267" s="112"/>
      <c r="W267" s="112"/>
      <c r="X267" s="112"/>
      <c r="Y267" s="112"/>
      <c r="Z267" s="117"/>
      <c r="AA267" s="117"/>
      <c r="AB267" s="115"/>
    </row>
    <row r="268" spans="1:28" s="103" customFormat="1" ht="12.4" customHeight="1" x14ac:dyDescent="0.2">
      <c r="A268" s="125"/>
      <c r="B268" s="104"/>
      <c r="C268" s="105"/>
      <c r="D268" s="105"/>
      <c r="E268" s="91"/>
      <c r="F268" s="91"/>
      <c r="G268" s="91"/>
      <c r="H268" s="91"/>
      <c r="I268" s="91"/>
      <c r="J268" s="91"/>
      <c r="K268" s="92"/>
      <c r="L268" s="119"/>
      <c r="M268" s="111"/>
      <c r="N268" s="116"/>
      <c r="O268" s="117"/>
      <c r="P268" s="117"/>
      <c r="Q268" s="117"/>
      <c r="R268" s="117"/>
      <c r="S268" s="114"/>
      <c r="T268" s="120"/>
      <c r="U268" s="112"/>
      <c r="V268" s="112"/>
      <c r="W268" s="112"/>
      <c r="X268" s="112"/>
      <c r="Y268" s="112"/>
      <c r="Z268" s="117"/>
      <c r="AA268" s="117"/>
      <c r="AB268" s="115"/>
    </row>
    <row r="269" spans="1:28" s="103" customFormat="1" ht="12.4" customHeight="1" x14ac:dyDescent="0.2">
      <c r="A269" s="125"/>
      <c r="B269" s="104"/>
      <c r="C269" s="105"/>
      <c r="D269" s="105"/>
      <c r="E269" s="91"/>
      <c r="F269" s="91"/>
      <c r="G269" s="91"/>
      <c r="H269" s="91"/>
      <c r="I269" s="91"/>
      <c r="J269" s="91"/>
      <c r="K269" s="92"/>
      <c r="L269" s="119"/>
      <c r="M269" s="111"/>
      <c r="N269" s="116"/>
      <c r="O269" s="117"/>
      <c r="P269" s="117"/>
      <c r="Q269" s="117"/>
      <c r="R269" s="117"/>
      <c r="S269" s="114"/>
      <c r="T269" s="120"/>
      <c r="U269" s="112"/>
      <c r="V269" s="112"/>
      <c r="W269" s="112"/>
      <c r="X269" s="112"/>
      <c r="Y269" s="112"/>
      <c r="Z269" s="117"/>
      <c r="AA269" s="117"/>
      <c r="AB269" s="115"/>
    </row>
    <row r="270" spans="1:28" s="103" customFormat="1" ht="12.4" customHeight="1" x14ac:dyDescent="0.2">
      <c r="A270" s="125"/>
      <c r="B270" s="104"/>
      <c r="C270" s="105"/>
      <c r="D270" s="105"/>
      <c r="E270" s="91"/>
      <c r="F270" s="91"/>
      <c r="G270" s="91"/>
      <c r="H270" s="91"/>
      <c r="I270" s="91"/>
      <c r="J270" s="91"/>
      <c r="K270" s="92"/>
      <c r="L270" s="119"/>
      <c r="M270" s="111"/>
      <c r="N270" s="116"/>
      <c r="O270" s="117"/>
      <c r="P270" s="117"/>
      <c r="Q270" s="117"/>
      <c r="R270" s="117"/>
      <c r="S270" s="114"/>
      <c r="T270" s="120"/>
      <c r="U270" s="112"/>
      <c r="V270" s="112"/>
      <c r="W270" s="112"/>
      <c r="X270" s="112"/>
      <c r="Y270" s="112"/>
      <c r="Z270" s="117"/>
      <c r="AA270" s="117"/>
      <c r="AB270" s="115"/>
    </row>
    <row r="271" spans="1:28" s="103" customFormat="1" ht="12.4" customHeight="1" x14ac:dyDescent="0.2">
      <c r="A271" s="125"/>
      <c r="B271" s="104"/>
      <c r="C271" s="105"/>
      <c r="D271" s="105"/>
      <c r="E271" s="91"/>
      <c r="F271" s="91"/>
      <c r="G271" s="91"/>
      <c r="H271" s="91"/>
      <c r="I271" s="91"/>
      <c r="J271" s="91"/>
      <c r="K271" s="92"/>
      <c r="L271" s="119"/>
      <c r="M271" s="111"/>
      <c r="N271" s="116"/>
      <c r="O271" s="117"/>
      <c r="P271" s="117"/>
      <c r="Q271" s="117"/>
      <c r="R271" s="117"/>
      <c r="S271" s="114"/>
      <c r="T271" s="120"/>
      <c r="U271" s="112"/>
      <c r="V271" s="112"/>
      <c r="W271" s="112"/>
      <c r="X271" s="112"/>
      <c r="Y271" s="112"/>
      <c r="Z271" s="117"/>
      <c r="AA271" s="117"/>
      <c r="AB271" s="115"/>
    </row>
    <row r="272" spans="1:28" ht="12.4" customHeight="1" x14ac:dyDescent="0.2">
      <c r="A272" s="125"/>
      <c r="B272" s="45"/>
      <c r="C272" s="126"/>
      <c r="D272" s="126"/>
      <c r="E272" s="91"/>
      <c r="F272" s="91"/>
      <c r="G272" s="91"/>
      <c r="H272" s="91"/>
      <c r="I272" s="91"/>
      <c r="J272" s="91"/>
      <c r="K272" s="92"/>
      <c r="L272" s="121"/>
      <c r="M272" s="118"/>
      <c r="N272" s="122"/>
      <c r="O272" s="102"/>
      <c r="P272" s="102"/>
      <c r="Q272" s="102"/>
      <c r="R272" s="102"/>
      <c r="S272" s="123"/>
      <c r="T272" s="124"/>
      <c r="U272" s="42"/>
      <c r="V272" s="42"/>
      <c r="W272" s="42"/>
      <c r="X272" s="42"/>
      <c r="Y272" s="42"/>
      <c r="Z272" s="102"/>
      <c r="AA272" s="102"/>
      <c r="AB272" s="44"/>
    </row>
    <row r="273" spans="1:28" ht="12.4" customHeight="1" x14ac:dyDescent="0.2">
      <c r="A273" s="125"/>
      <c r="B273" s="45"/>
      <c r="C273" s="126"/>
      <c r="D273" s="126"/>
      <c r="E273" s="91"/>
      <c r="F273" s="91"/>
      <c r="G273" s="91"/>
      <c r="H273" s="91"/>
      <c r="I273" s="91"/>
      <c r="J273" s="91"/>
      <c r="K273" s="92"/>
      <c r="L273" s="121"/>
      <c r="M273" s="118"/>
      <c r="N273" s="122"/>
      <c r="O273" s="102"/>
      <c r="P273" s="102"/>
      <c r="Q273" s="102"/>
      <c r="R273" s="102"/>
      <c r="S273" s="123"/>
      <c r="T273" s="124"/>
      <c r="U273" s="42"/>
      <c r="V273" s="42"/>
      <c r="W273" s="42"/>
      <c r="X273" s="42"/>
      <c r="Y273" s="42"/>
      <c r="Z273" s="102"/>
      <c r="AA273" s="102"/>
      <c r="AB273" s="44"/>
    </row>
    <row r="274" spans="1:28" ht="12.4" customHeight="1" x14ac:dyDescent="0.2">
      <c r="A274" s="125"/>
      <c r="B274" s="45"/>
      <c r="C274" s="126"/>
      <c r="D274" s="126"/>
      <c r="E274" s="91"/>
      <c r="F274" s="91"/>
      <c r="G274" s="91"/>
      <c r="H274" s="91"/>
      <c r="I274" s="91"/>
      <c r="J274" s="91"/>
      <c r="K274" s="92"/>
      <c r="L274" s="121"/>
      <c r="M274" s="118"/>
      <c r="N274" s="122"/>
      <c r="O274" s="102"/>
      <c r="P274" s="102"/>
      <c r="Q274" s="102"/>
      <c r="R274" s="102"/>
      <c r="S274" s="123"/>
      <c r="T274" s="124"/>
      <c r="U274" s="42"/>
      <c r="V274" s="42"/>
      <c r="W274" s="42"/>
      <c r="X274" s="42"/>
      <c r="Y274" s="42"/>
      <c r="Z274" s="102"/>
      <c r="AA274" s="102"/>
      <c r="AB274" s="44"/>
    </row>
    <row r="275" spans="1:28" ht="12.4" customHeight="1" x14ac:dyDescent="0.2">
      <c r="A275" s="125"/>
      <c r="B275" s="45"/>
      <c r="C275" s="126"/>
      <c r="D275" s="126"/>
      <c r="E275" s="91"/>
      <c r="F275" s="91"/>
      <c r="G275" s="91"/>
      <c r="H275" s="91"/>
      <c r="I275" s="91"/>
      <c r="J275" s="91"/>
      <c r="K275" s="92"/>
      <c r="L275" s="121"/>
      <c r="M275" s="118"/>
      <c r="N275" s="122"/>
      <c r="O275" s="102"/>
      <c r="P275" s="102"/>
      <c r="Q275" s="102"/>
      <c r="R275" s="102"/>
      <c r="S275" s="123"/>
      <c r="T275" s="124"/>
      <c r="U275" s="42"/>
      <c r="V275" s="42"/>
      <c r="W275" s="42"/>
      <c r="X275" s="42"/>
      <c r="Y275" s="42"/>
      <c r="Z275" s="102"/>
      <c r="AA275" s="102"/>
      <c r="AB275" s="44"/>
    </row>
    <row r="276" spans="1:28" ht="12.4" customHeight="1" x14ac:dyDescent="0.2">
      <c r="A276" s="125"/>
      <c r="B276" s="45"/>
      <c r="C276" s="126"/>
      <c r="D276" s="126"/>
      <c r="E276" s="91"/>
      <c r="F276" s="91"/>
      <c r="G276" s="91"/>
      <c r="H276" s="91"/>
      <c r="I276" s="91"/>
      <c r="J276" s="91"/>
      <c r="K276" s="92"/>
      <c r="L276" s="121"/>
      <c r="M276" s="118"/>
      <c r="N276" s="122"/>
      <c r="O276" s="102"/>
      <c r="P276" s="102"/>
      <c r="Q276" s="102"/>
      <c r="R276" s="102"/>
      <c r="S276" s="123"/>
      <c r="T276" s="124"/>
      <c r="U276" s="42"/>
      <c r="V276" s="42"/>
      <c r="W276" s="42"/>
      <c r="X276" s="42"/>
      <c r="Y276" s="42"/>
      <c r="Z276" s="102"/>
      <c r="AA276" s="102"/>
      <c r="AB276" s="44"/>
    </row>
    <row r="277" spans="1:28" ht="12.4" customHeight="1" x14ac:dyDescent="0.2">
      <c r="A277" s="125"/>
      <c r="B277" s="45"/>
      <c r="C277" s="126"/>
      <c r="D277" s="126"/>
      <c r="E277" s="91"/>
      <c r="F277" s="91"/>
      <c r="G277" s="91"/>
      <c r="H277" s="91"/>
      <c r="I277" s="91"/>
      <c r="J277" s="91"/>
      <c r="K277" s="92"/>
      <c r="L277" s="121"/>
      <c r="M277" s="118"/>
      <c r="N277" s="122"/>
      <c r="O277" s="102"/>
      <c r="P277" s="102"/>
      <c r="Q277" s="102"/>
      <c r="R277" s="102"/>
      <c r="S277" s="123"/>
      <c r="T277" s="124"/>
      <c r="U277" s="42"/>
      <c r="V277" s="42"/>
      <c r="W277" s="42"/>
      <c r="X277" s="42"/>
      <c r="Y277" s="42"/>
      <c r="Z277" s="102"/>
      <c r="AA277" s="102"/>
      <c r="AB277" s="44"/>
    </row>
    <row r="278" spans="1:28" ht="12.4" customHeight="1" x14ac:dyDescent="0.2">
      <c r="A278" s="125"/>
      <c r="B278" s="45"/>
      <c r="C278" s="126"/>
      <c r="D278" s="126"/>
      <c r="E278" s="91"/>
      <c r="F278" s="91"/>
      <c r="G278" s="91"/>
      <c r="H278" s="91"/>
      <c r="I278" s="91"/>
      <c r="J278" s="91"/>
      <c r="K278" s="92"/>
      <c r="L278" s="121"/>
      <c r="M278" s="118"/>
      <c r="N278" s="122"/>
      <c r="O278" s="102"/>
      <c r="P278" s="102"/>
      <c r="Q278" s="102"/>
      <c r="R278" s="102"/>
      <c r="S278" s="123"/>
      <c r="T278" s="124"/>
      <c r="U278" s="42"/>
      <c r="V278" s="42"/>
      <c r="W278" s="42"/>
      <c r="X278" s="42"/>
      <c r="Y278" s="42"/>
      <c r="Z278" s="102"/>
      <c r="AA278" s="102"/>
      <c r="AB278" s="44"/>
    </row>
    <row r="279" spans="1:28" ht="12.4" customHeight="1" x14ac:dyDescent="0.2">
      <c r="A279" s="125"/>
      <c r="B279" s="45"/>
      <c r="C279" s="126"/>
      <c r="D279" s="126"/>
      <c r="E279" s="91"/>
      <c r="F279" s="91"/>
      <c r="G279" s="91"/>
      <c r="H279" s="91"/>
      <c r="I279" s="91"/>
      <c r="J279" s="91"/>
      <c r="K279" s="92"/>
      <c r="L279" s="121"/>
      <c r="M279" s="118"/>
      <c r="N279" s="122"/>
      <c r="O279" s="102"/>
      <c r="P279" s="102"/>
      <c r="Q279" s="102"/>
      <c r="R279" s="102"/>
      <c r="S279" s="123"/>
      <c r="T279" s="124"/>
      <c r="U279" s="42"/>
      <c r="V279" s="42"/>
      <c r="W279" s="42"/>
      <c r="X279" s="42"/>
      <c r="Y279" s="42"/>
      <c r="Z279" s="102"/>
      <c r="AA279" s="102"/>
      <c r="AB279" s="44"/>
    </row>
    <row r="280" spans="1:28" ht="12.4" customHeight="1" x14ac:dyDescent="0.2">
      <c r="A280" s="125"/>
      <c r="B280" s="45"/>
      <c r="C280" s="126"/>
      <c r="D280" s="126"/>
      <c r="E280" s="91"/>
      <c r="F280" s="91"/>
      <c r="G280" s="91"/>
      <c r="H280" s="91"/>
      <c r="I280" s="91"/>
      <c r="J280" s="91"/>
      <c r="K280" s="92"/>
      <c r="L280" s="121"/>
      <c r="M280" s="118"/>
      <c r="N280" s="122"/>
      <c r="O280" s="102"/>
      <c r="P280" s="102"/>
      <c r="Q280" s="102"/>
      <c r="R280" s="102"/>
      <c r="S280" s="123"/>
      <c r="T280" s="124"/>
      <c r="U280" s="42"/>
      <c r="V280" s="42"/>
      <c r="W280" s="42"/>
      <c r="X280" s="42"/>
      <c r="Y280" s="42"/>
      <c r="Z280" s="102"/>
      <c r="AA280" s="102"/>
      <c r="AB280" s="44"/>
    </row>
    <row r="281" spans="1:28" ht="12.4" customHeight="1" x14ac:dyDescent="0.2">
      <c r="A281" s="125"/>
      <c r="B281" s="45"/>
      <c r="C281" s="126"/>
      <c r="D281" s="126"/>
      <c r="E281" s="91"/>
      <c r="F281" s="91"/>
      <c r="G281" s="91"/>
      <c r="H281" s="91"/>
      <c r="I281" s="91"/>
      <c r="J281" s="91"/>
      <c r="K281" s="92"/>
      <c r="L281" s="121"/>
      <c r="M281" s="118"/>
      <c r="N281" s="122"/>
      <c r="O281" s="102"/>
      <c r="P281" s="102"/>
      <c r="Q281" s="102"/>
      <c r="R281" s="102"/>
      <c r="S281" s="123"/>
      <c r="T281" s="124"/>
      <c r="U281" s="42"/>
      <c r="V281" s="42"/>
      <c r="W281" s="42"/>
      <c r="X281" s="42"/>
      <c r="Y281" s="42"/>
      <c r="Z281" s="102"/>
      <c r="AA281" s="102"/>
      <c r="AB281" s="44"/>
    </row>
    <row r="282" spans="1:28" ht="12.4" customHeight="1" x14ac:dyDescent="0.2">
      <c r="A282" s="125"/>
      <c r="B282" s="45"/>
      <c r="C282" s="126"/>
      <c r="D282" s="126"/>
      <c r="E282" s="91"/>
      <c r="F282" s="91"/>
      <c r="G282" s="91"/>
      <c r="H282" s="91"/>
      <c r="I282" s="91"/>
      <c r="J282" s="91"/>
      <c r="K282" s="92"/>
      <c r="L282" s="121"/>
      <c r="M282" s="118"/>
      <c r="N282" s="122"/>
      <c r="O282" s="102"/>
      <c r="P282" s="102"/>
      <c r="Q282" s="102"/>
      <c r="R282" s="102"/>
      <c r="S282" s="123"/>
      <c r="T282" s="124"/>
      <c r="U282" s="42"/>
      <c r="V282" s="42"/>
      <c r="W282" s="42"/>
      <c r="X282" s="42"/>
      <c r="Y282" s="42"/>
      <c r="Z282" s="102"/>
      <c r="AA282" s="102"/>
      <c r="AB282" s="44"/>
    </row>
    <row r="283" spans="1:28" ht="12.4" customHeight="1" x14ac:dyDescent="0.2">
      <c r="A283" s="125"/>
      <c r="B283" s="45"/>
      <c r="C283" s="126"/>
      <c r="D283" s="126"/>
      <c r="E283" s="91"/>
      <c r="F283" s="91"/>
      <c r="G283" s="91"/>
      <c r="H283" s="91"/>
      <c r="I283" s="91"/>
      <c r="J283" s="91"/>
      <c r="K283" s="92"/>
      <c r="L283" s="121"/>
      <c r="M283" s="118"/>
      <c r="N283" s="122"/>
      <c r="O283" s="102"/>
      <c r="P283" s="102"/>
      <c r="Q283" s="102"/>
      <c r="R283" s="102"/>
      <c r="S283" s="123"/>
      <c r="T283" s="124"/>
      <c r="U283" s="42"/>
      <c r="V283" s="42"/>
      <c r="W283" s="42"/>
      <c r="X283" s="42"/>
      <c r="Y283" s="42"/>
      <c r="Z283" s="102"/>
      <c r="AA283" s="102"/>
      <c r="AB283" s="44"/>
    </row>
    <row r="284" spans="1:28" ht="12.4" customHeight="1" x14ac:dyDescent="0.2">
      <c r="A284" s="125"/>
      <c r="B284" s="45"/>
      <c r="C284" s="126"/>
      <c r="D284" s="126"/>
      <c r="E284" s="91"/>
      <c r="F284" s="91"/>
      <c r="G284" s="91"/>
      <c r="H284" s="91"/>
      <c r="I284" s="91"/>
      <c r="J284" s="91"/>
      <c r="K284" s="92"/>
      <c r="L284" s="121"/>
      <c r="M284" s="118"/>
      <c r="N284" s="122"/>
      <c r="O284" s="102"/>
      <c r="P284" s="102"/>
      <c r="Q284" s="102"/>
      <c r="R284" s="102"/>
      <c r="S284" s="123"/>
      <c r="T284" s="124"/>
      <c r="U284" s="42"/>
      <c r="V284" s="42"/>
      <c r="W284" s="42"/>
      <c r="X284" s="42"/>
      <c r="Y284" s="42"/>
      <c r="Z284" s="102"/>
      <c r="AA284" s="102"/>
      <c r="AB284" s="44"/>
    </row>
    <row r="285" spans="1:28" ht="12.4" customHeight="1" x14ac:dyDescent="0.2">
      <c r="A285" s="125"/>
      <c r="B285" s="45"/>
      <c r="C285" s="126"/>
      <c r="D285" s="126"/>
      <c r="E285" s="91"/>
      <c r="F285" s="91"/>
      <c r="G285" s="91"/>
      <c r="H285" s="91"/>
      <c r="I285" s="91"/>
      <c r="J285" s="91"/>
      <c r="K285" s="92"/>
      <c r="L285" s="121"/>
      <c r="M285" s="118"/>
      <c r="N285" s="122"/>
      <c r="O285" s="102"/>
      <c r="P285" s="102"/>
      <c r="Q285" s="102"/>
      <c r="R285" s="102"/>
      <c r="S285" s="123"/>
      <c r="T285" s="124"/>
      <c r="U285" s="42"/>
      <c r="V285" s="42"/>
      <c r="W285" s="42"/>
      <c r="X285" s="42"/>
      <c r="Y285" s="42"/>
      <c r="Z285" s="102"/>
      <c r="AA285" s="102"/>
      <c r="AB285" s="44"/>
    </row>
    <row r="286" spans="1:28" ht="12.4" customHeight="1" x14ac:dyDescent="0.2">
      <c r="A286" s="125"/>
      <c r="B286" s="45"/>
      <c r="C286" s="126"/>
      <c r="D286" s="126"/>
      <c r="E286" s="91"/>
      <c r="F286" s="91"/>
      <c r="G286" s="91"/>
      <c r="H286" s="91"/>
      <c r="I286" s="91"/>
      <c r="J286" s="91"/>
      <c r="K286" s="92"/>
      <c r="L286" s="121"/>
      <c r="M286" s="118"/>
      <c r="N286" s="122"/>
      <c r="O286" s="102"/>
      <c r="P286" s="102"/>
      <c r="Q286" s="102"/>
      <c r="R286" s="102"/>
      <c r="S286" s="123"/>
      <c r="T286" s="124"/>
      <c r="U286" s="42"/>
      <c r="V286" s="42"/>
      <c r="W286" s="42"/>
      <c r="X286" s="42"/>
      <c r="Y286" s="42"/>
      <c r="Z286" s="102"/>
      <c r="AA286" s="102"/>
      <c r="AB286" s="44"/>
    </row>
    <row r="287" spans="1:28" ht="12.4" customHeight="1" x14ac:dyDescent="0.2">
      <c r="A287" s="125"/>
      <c r="B287" s="45"/>
      <c r="C287" s="126"/>
      <c r="D287" s="126"/>
      <c r="E287" s="91"/>
      <c r="F287" s="91"/>
      <c r="G287" s="91"/>
      <c r="H287" s="91"/>
      <c r="I287" s="91"/>
      <c r="J287" s="91"/>
      <c r="K287" s="92"/>
      <c r="L287" s="121"/>
      <c r="M287" s="118"/>
      <c r="N287" s="122"/>
      <c r="O287" s="102"/>
      <c r="P287" s="102"/>
      <c r="Q287" s="102"/>
      <c r="R287" s="102"/>
      <c r="S287" s="123"/>
      <c r="T287" s="124"/>
      <c r="U287" s="42"/>
      <c r="V287" s="42"/>
      <c r="W287" s="42"/>
      <c r="X287" s="42"/>
      <c r="Y287" s="42"/>
      <c r="Z287" s="102"/>
      <c r="AA287" s="102"/>
      <c r="AB287" s="44"/>
    </row>
    <row r="288" spans="1:28" ht="12.4" customHeight="1" x14ac:dyDescent="0.2">
      <c r="A288" s="125"/>
      <c r="B288" s="45"/>
      <c r="C288" s="126"/>
      <c r="D288" s="126"/>
      <c r="E288" s="91"/>
      <c r="F288" s="91"/>
      <c r="G288" s="91"/>
      <c r="H288" s="91"/>
      <c r="I288" s="91"/>
      <c r="J288" s="91"/>
      <c r="K288" s="92"/>
      <c r="L288" s="121"/>
      <c r="M288" s="118"/>
      <c r="N288" s="122"/>
      <c r="O288" s="102"/>
      <c r="P288" s="102"/>
      <c r="Q288" s="102"/>
      <c r="R288" s="102"/>
      <c r="S288" s="123"/>
      <c r="T288" s="124"/>
      <c r="U288" s="42"/>
      <c r="V288" s="42"/>
      <c r="W288" s="42"/>
      <c r="X288" s="42"/>
      <c r="Y288" s="42"/>
      <c r="Z288" s="102"/>
      <c r="AA288" s="102"/>
      <c r="AB288" s="44"/>
    </row>
    <row r="289" spans="1:28" ht="12.4" customHeight="1" x14ac:dyDescent="0.2">
      <c r="A289" s="125"/>
      <c r="B289" s="45"/>
      <c r="C289" s="126"/>
      <c r="D289" s="126"/>
      <c r="E289" s="91"/>
      <c r="F289" s="91"/>
      <c r="G289" s="91"/>
      <c r="H289" s="91"/>
      <c r="I289" s="91"/>
      <c r="J289" s="91"/>
      <c r="K289" s="92"/>
      <c r="L289" s="121"/>
      <c r="M289" s="118"/>
      <c r="N289" s="122"/>
      <c r="O289" s="102"/>
      <c r="P289" s="102"/>
      <c r="Q289" s="102"/>
      <c r="R289" s="102"/>
      <c r="S289" s="123"/>
      <c r="T289" s="124"/>
      <c r="U289" s="42"/>
      <c r="V289" s="42"/>
      <c r="W289" s="42"/>
      <c r="X289" s="42"/>
      <c r="Y289" s="42"/>
      <c r="Z289" s="102"/>
      <c r="AA289" s="102"/>
      <c r="AB289" s="44"/>
    </row>
    <row r="290" spans="1:28" ht="12.4" customHeight="1" x14ac:dyDescent="0.2">
      <c r="A290" s="125"/>
      <c r="B290" s="45"/>
      <c r="C290" s="126"/>
      <c r="D290" s="126"/>
      <c r="E290" s="91"/>
      <c r="F290" s="91"/>
      <c r="G290" s="91"/>
      <c r="H290" s="91"/>
      <c r="I290" s="91"/>
      <c r="J290" s="91"/>
      <c r="K290" s="92"/>
      <c r="L290" s="121"/>
      <c r="M290" s="118"/>
      <c r="N290" s="122"/>
      <c r="O290" s="102"/>
      <c r="P290" s="102"/>
      <c r="Q290" s="102"/>
      <c r="R290" s="102"/>
      <c r="S290" s="123"/>
      <c r="T290" s="124"/>
      <c r="U290" s="42"/>
      <c r="V290" s="42"/>
      <c r="W290" s="42"/>
      <c r="X290" s="42"/>
      <c r="Y290" s="42"/>
      <c r="Z290" s="102"/>
      <c r="AA290" s="102"/>
      <c r="AB290" s="44"/>
    </row>
    <row r="291" spans="1:28" ht="12.4" customHeight="1" x14ac:dyDescent="0.2">
      <c r="A291" s="125"/>
      <c r="B291" s="45"/>
      <c r="C291" s="126"/>
      <c r="D291" s="126"/>
      <c r="E291" s="91"/>
      <c r="F291" s="91"/>
      <c r="G291" s="91"/>
      <c r="H291" s="91"/>
      <c r="I291" s="91"/>
      <c r="J291" s="91"/>
      <c r="K291" s="92"/>
      <c r="L291" s="121"/>
      <c r="M291" s="118"/>
      <c r="N291" s="122"/>
      <c r="O291" s="102"/>
      <c r="P291" s="102"/>
      <c r="Q291" s="102"/>
      <c r="R291" s="102"/>
      <c r="S291" s="123"/>
      <c r="T291" s="124"/>
      <c r="U291" s="42"/>
      <c r="V291" s="42"/>
      <c r="W291" s="42"/>
      <c r="X291" s="42"/>
      <c r="Y291" s="42"/>
      <c r="Z291" s="102"/>
      <c r="AA291" s="102"/>
      <c r="AB291" s="44"/>
    </row>
    <row r="292" spans="1:28" ht="12.4" customHeight="1" x14ac:dyDescent="0.2">
      <c r="A292" s="125"/>
      <c r="B292" s="45"/>
      <c r="C292" s="126"/>
      <c r="D292" s="126"/>
      <c r="E292" s="91"/>
      <c r="F292" s="91"/>
      <c r="G292" s="91"/>
      <c r="H292" s="91"/>
      <c r="I292" s="91"/>
      <c r="J292" s="91"/>
      <c r="K292" s="92"/>
      <c r="L292" s="121"/>
      <c r="M292" s="118"/>
      <c r="N292" s="122"/>
      <c r="O292" s="102"/>
      <c r="P292" s="102"/>
      <c r="Q292" s="102"/>
      <c r="R292" s="102"/>
      <c r="S292" s="123"/>
      <c r="T292" s="124"/>
      <c r="U292" s="42"/>
      <c r="V292" s="42"/>
      <c r="W292" s="42"/>
      <c r="X292" s="42"/>
      <c r="Y292" s="42"/>
      <c r="Z292" s="102"/>
      <c r="AA292" s="102"/>
      <c r="AB292" s="44"/>
    </row>
    <row r="293" spans="1:28" ht="12.4" customHeight="1" x14ac:dyDescent="0.2">
      <c r="A293" s="125"/>
      <c r="B293" s="45"/>
      <c r="C293" s="126"/>
      <c r="D293" s="126"/>
      <c r="E293" s="91"/>
      <c r="F293" s="91"/>
      <c r="G293" s="91"/>
      <c r="H293" s="91"/>
      <c r="I293" s="91"/>
      <c r="J293" s="91"/>
      <c r="K293" s="92"/>
      <c r="L293" s="121"/>
      <c r="M293" s="118"/>
      <c r="N293" s="122"/>
      <c r="O293" s="102"/>
      <c r="P293" s="102"/>
      <c r="Q293" s="102"/>
      <c r="R293" s="102"/>
      <c r="S293" s="123"/>
      <c r="T293" s="124"/>
      <c r="U293" s="42"/>
      <c r="V293" s="42"/>
      <c r="W293" s="42"/>
      <c r="X293" s="42"/>
      <c r="Y293" s="42"/>
      <c r="Z293" s="102"/>
      <c r="AA293" s="102"/>
      <c r="AB293" s="44"/>
    </row>
    <row r="294" spans="1:28" ht="12.4" customHeight="1" x14ac:dyDescent="0.2">
      <c r="A294" s="125"/>
      <c r="B294" s="45"/>
      <c r="C294" s="126"/>
      <c r="D294" s="126"/>
      <c r="E294" s="91"/>
      <c r="F294" s="91"/>
      <c r="G294" s="91"/>
      <c r="H294" s="91"/>
      <c r="I294" s="91"/>
      <c r="J294" s="91"/>
      <c r="K294" s="92"/>
      <c r="L294" s="121"/>
      <c r="M294" s="118"/>
      <c r="N294" s="122"/>
      <c r="O294" s="102"/>
      <c r="P294" s="102"/>
      <c r="Q294" s="102"/>
      <c r="R294" s="102"/>
      <c r="S294" s="123"/>
      <c r="T294" s="124"/>
      <c r="U294" s="42"/>
      <c r="V294" s="42"/>
      <c r="W294" s="42"/>
      <c r="X294" s="42"/>
      <c r="Y294" s="42"/>
      <c r="Z294" s="102"/>
      <c r="AA294" s="102"/>
      <c r="AB294" s="44"/>
    </row>
    <row r="295" spans="1:28" ht="12.4" customHeight="1" x14ac:dyDescent="0.2">
      <c r="A295" s="125"/>
      <c r="B295" s="45"/>
      <c r="C295" s="126"/>
      <c r="D295" s="126"/>
      <c r="E295" s="91"/>
      <c r="F295" s="91"/>
      <c r="G295" s="91"/>
      <c r="H295" s="91"/>
      <c r="I295" s="91"/>
      <c r="J295" s="91"/>
      <c r="K295" s="92"/>
      <c r="L295" s="121"/>
      <c r="M295" s="118"/>
      <c r="N295" s="122"/>
      <c r="O295" s="102"/>
      <c r="P295" s="102"/>
      <c r="Q295" s="102"/>
      <c r="R295" s="102"/>
      <c r="S295" s="123"/>
      <c r="T295" s="124"/>
      <c r="U295" s="42"/>
      <c r="V295" s="42"/>
      <c r="W295" s="42"/>
      <c r="X295" s="42"/>
      <c r="Y295" s="42"/>
      <c r="Z295" s="102"/>
      <c r="AA295" s="102"/>
      <c r="AB295" s="44"/>
    </row>
    <row r="296" spans="1:28" ht="12.4" customHeight="1" x14ac:dyDescent="0.2">
      <c r="A296" s="125"/>
      <c r="B296" s="45"/>
      <c r="C296" s="126"/>
      <c r="D296" s="126"/>
      <c r="E296" s="91"/>
      <c r="F296" s="91"/>
      <c r="G296" s="91"/>
      <c r="H296" s="91"/>
      <c r="I296" s="91"/>
      <c r="J296" s="91"/>
      <c r="K296" s="92"/>
      <c r="L296" s="121"/>
      <c r="M296" s="118"/>
      <c r="N296" s="122"/>
      <c r="O296" s="102"/>
      <c r="P296" s="102"/>
      <c r="Q296" s="102"/>
      <c r="R296" s="102"/>
      <c r="S296" s="123"/>
      <c r="T296" s="124"/>
      <c r="U296" s="42"/>
      <c r="V296" s="42"/>
      <c r="W296" s="42"/>
      <c r="X296" s="42"/>
      <c r="Y296" s="42"/>
      <c r="Z296" s="102"/>
      <c r="AA296" s="102"/>
      <c r="AB296" s="44"/>
    </row>
    <row r="297" spans="1:28" ht="12.4" customHeight="1" x14ac:dyDescent="0.2">
      <c r="A297" s="125"/>
      <c r="B297" s="45"/>
      <c r="C297" s="126"/>
      <c r="D297" s="126"/>
      <c r="E297" s="91"/>
      <c r="F297" s="91"/>
      <c r="G297" s="91"/>
      <c r="H297" s="91"/>
      <c r="I297" s="91"/>
      <c r="J297" s="91"/>
      <c r="K297" s="92"/>
      <c r="L297" s="121"/>
      <c r="M297" s="118"/>
      <c r="N297" s="122"/>
      <c r="O297" s="102"/>
      <c r="P297" s="102"/>
      <c r="Q297" s="102"/>
      <c r="R297" s="102"/>
      <c r="S297" s="123"/>
      <c r="T297" s="124"/>
      <c r="U297" s="42"/>
      <c r="V297" s="42"/>
      <c r="W297" s="42"/>
      <c r="X297" s="42"/>
      <c r="Y297" s="42"/>
      <c r="Z297" s="102"/>
      <c r="AA297" s="102"/>
      <c r="AB297" s="44"/>
    </row>
    <row r="298" spans="1:28" ht="12.4" customHeight="1" x14ac:dyDescent="0.2">
      <c r="A298" s="125"/>
      <c r="B298" s="45"/>
      <c r="C298" s="126"/>
      <c r="D298" s="126"/>
      <c r="E298" s="91"/>
      <c r="F298" s="91"/>
      <c r="G298" s="91"/>
      <c r="H298" s="91"/>
      <c r="I298" s="91"/>
      <c r="J298" s="91"/>
      <c r="K298" s="92"/>
      <c r="L298" s="121"/>
      <c r="M298" s="118"/>
      <c r="N298" s="122"/>
      <c r="O298" s="102"/>
      <c r="P298" s="102"/>
      <c r="Q298" s="102"/>
      <c r="R298" s="102"/>
      <c r="S298" s="123"/>
      <c r="T298" s="124"/>
      <c r="U298" s="42"/>
      <c r="V298" s="42"/>
      <c r="W298" s="42"/>
      <c r="X298" s="42"/>
      <c r="Y298" s="42"/>
      <c r="Z298" s="102"/>
      <c r="AA298" s="102"/>
      <c r="AB298" s="44"/>
    </row>
    <row r="299" spans="1:28" ht="12.4" customHeight="1" x14ac:dyDescent="0.2">
      <c r="A299" s="125"/>
      <c r="B299" s="45"/>
      <c r="C299" s="126"/>
      <c r="D299" s="126"/>
      <c r="E299" s="91"/>
      <c r="F299" s="91"/>
      <c r="G299" s="91"/>
      <c r="H299" s="91"/>
      <c r="I299" s="91"/>
      <c r="J299" s="91"/>
      <c r="K299" s="92"/>
      <c r="L299" s="121"/>
      <c r="M299" s="118"/>
      <c r="N299" s="122"/>
      <c r="O299" s="102"/>
      <c r="P299" s="102"/>
      <c r="Q299" s="102"/>
      <c r="R299" s="102"/>
      <c r="S299" s="123"/>
      <c r="T299" s="124"/>
      <c r="U299" s="42"/>
      <c r="V299" s="42"/>
      <c r="W299" s="42"/>
      <c r="X299" s="42"/>
      <c r="Y299" s="42"/>
      <c r="Z299" s="102"/>
      <c r="AA299" s="102"/>
      <c r="AB299" s="44"/>
    </row>
    <row r="300" spans="1:28" ht="12.4" customHeight="1" x14ac:dyDescent="0.2">
      <c r="A300" s="125"/>
      <c r="B300" s="45"/>
      <c r="C300" s="126"/>
      <c r="D300" s="126"/>
      <c r="E300" s="91"/>
      <c r="F300" s="91"/>
      <c r="G300" s="91"/>
      <c r="H300" s="91"/>
      <c r="I300" s="91"/>
      <c r="J300" s="91"/>
      <c r="K300" s="92"/>
      <c r="L300" s="121"/>
      <c r="M300" s="118"/>
      <c r="N300" s="122"/>
      <c r="O300" s="102"/>
      <c r="P300" s="102"/>
      <c r="Q300" s="102"/>
      <c r="R300" s="102"/>
      <c r="S300" s="123"/>
      <c r="T300" s="124"/>
      <c r="U300" s="42"/>
      <c r="V300" s="42"/>
      <c r="W300" s="42"/>
      <c r="X300" s="42"/>
      <c r="Y300" s="42"/>
      <c r="Z300" s="102"/>
      <c r="AA300" s="102"/>
      <c r="AB300" s="44"/>
    </row>
    <row r="301" spans="1:28" ht="12.4" customHeight="1" x14ac:dyDescent="0.2">
      <c r="A301" s="125"/>
      <c r="B301" s="45"/>
      <c r="C301" s="126"/>
      <c r="D301" s="126"/>
      <c r="E301" s="91"/>
      <c r="F301" s="91"/>
      <c r="G301" s="91"/>
      <c r="H301" s="91"/>
      <c r="I301" s="91"/>
      <c r="J301" s="91"/>
      <c r="K301" s="92"/>
      <c r="L301" s="121"/>
      <c r="M301" s="118"/>
      <c r="N301" s="122"/>
      <c r="O301" s="102"/>
      <c r="P301" s="102"/>
      <c r="Q301" s="102"/>
      <c r="R301" s="102"/>
      <c r="S301" s="123"/>
      <c r="T301" s="124"/>
      <c r="U301" s="42"/>
      <c r="V301" s="42"/>
      <c r="W301" s="42"/>
      <c r="X301" s="42"/>
      <c r="Y301" s="42"/>
      <c r="Z301" s="102"/>
      <c r="AA301" s="102"/>
      <c r="AB301" s="44"/>
    </row>
    <row r="302" spans="1:28" ht="12.4" customHeight="1" x14ac:dyDescent="0.2">
      <c r="A302" s="125"/>
      <c r="B302" s="45"/>
      <c r="C302" s="126"/>
      <c r="D302" s="126"/>
      <c r="E302" s="91"/>
      <c r="F302" s="91"/>
      <c r="G302" s="91"/>
      <c r="H302" s="91"/>
      <c r="I302" s="91"/>
      <c r="J302" s="91"/>
      <c r="K302" s="92"/>
      <c r="L302" s="121"/>
      <c r="M302" s="118"/>
      <c r="N302" s="122"/>
      <c r="O302" s="102"/>
      <c r="P302" s="102"/>
      <c r="Q302" s="102"/>
      <c r="R302" s="102"/>
      <c r="S302" s="123"/>
      <c r="T302" s="124"/>
      <c r="U302" s="42"/>
      <c r="V302" s="42"/>
      <c r="W302" s="42"/>
      <c r="X302" s="42"/>
      <c r="Y302" s="42"/>
      <c r="Z302" s="102"/>
      <c r="AA302" s="102"/>
      <c r="AB302" s="44"/>
    </row>
    <row r="303" spans="1:28" ht="12.4" customHeight="1" x14ac:dyDescent="0.2">
      <c r="A303" s="125"/>
      <c r="B303" s="45"/>
      <c r="C303" s="126"/>
      <c r="D303" s="126"/>
      <c r="E303" s="91"/>
      <c r="F303" s="91"/>
      <c r="G303" s="91"/>
      <c r="H303" s="91"/>
      <c r="I303" s="91"/>
      <c r="J303" s="91"/>
      <c r="K303" s="92"/>
      <c r="L303" s="121"/>
      <c r="M303" s="118"/>
      <c r="N303" s="122"/>
      <c r="O303" s="102"/>
      <c r="P303" s="102"/>
      <c r="Q303" s="102"/>
      <c r="R303" s="102"/>
      <c r="S303" s="123"/>
      <c r="T303" s="124"/>
      <c r="U303" s="42"/>
      <c r="V303" s="42"/>
      <c r="W303" s="42"/>
      <c r="X303" s="42"/>
      <c r="Y303" s="42"/>
      <c r="Z303" s="102"/>
      <c r="AA303" s="102"/>
      <c r="AB303" s="44"/>
    </row>
    <row r="304" spans="1:28" ht="12.4" customHeight="1" x14ac:dyDescent="0.2">
      <c r="A304" s="125"/>
      <c r="B304" s="45"/>
      <c r="C304" s="126"/>
      <c r="D304" s="126"/>
      <c r="E304" s="91"/>
      <c r="F304" s="91"/>
      <c r="G304" s="91"/>
      <c r="H304" s="91"/>
      <c r="I304" s="91"/>
      <c r="J304" s="91"/>
      <c r="K304" s="92"/>
      <c r="L304" s="121"/>
      <c r="M304" s="118"/>
      <c r="N304" s="122"/>
      <c r="O304" s="102"/>
      <c r="P304" s="102"/>
      <c r="Q304" s="102"/>
      <c r="R304" s="102"/>
      <c r="S304" s="123"/>
      <c r="T304" s="124"/>
      <c r="U304" s="42"/>
      <c r="V304" s="42"/>
      <c r="W304" s="42"/>
      <c r="X304" s="42"/>
      <c r="Y304" s="42"/>
      <c r="Z304" s="102"/>
      <c r="AA304" s="102"/>
      <c r="AB304" s="44"/>
    </row>
    <row r="305" spans="1:28" ht="12.4" customHeight="1" x14ac:dyDescent="0.2">
      <c r="A305" s="125"/>
      <c r="B305" s="45"/>
      <c r="C305" s="126"/>
      <c r="D305" s="126"/>
      <c r="E305" s="91"/>
      <c r="F305" s="91"/>
      <c r="G305" s="91"/>
      <c r="H305" s="91"/>
      <c r="I305" s="91"/>
      <c r="J305" s="91"/>
      <c r="K305" s="92"/>
      <c r="L305" s="121"/>
      <c r="M305" s="118"/>
      <c r="N305" s="122"/>
      <c r="O305" s="102"/>
      <c r="P305" s="102"/>
      <c r="Q305" s="102"/>
      <c r="R305" s="102"/>
      <c r="S305" s="123"/>
      <c r="T305" s="124"/>
      <c r="U305" s="42"/>
      <c r="V305" s="42"/>
      <c r="W305" s="42"/>
      <c r="X305" s="42"/>
      <c r="Y305" s="42"/>
      <c r="Z305" s="102"/>
      <c r="AA305" s="102"/>
      <c r="AB305" s="44"/>
    </row>
    <row r="306" spans="1:28" ht="12.4" customHeight="1" x14ac:dyDescent="0.2">
      <c r="A306" s="125"/>
      <c r="B306" s="45"/>
      <c r="C306" s="126"/>
      <c r="D306" s="126"/>
      <c r="E306" s="91"/>
      <c r="F306" s="91"/>
      <c r="G306" s="91"/>
      <c r="H306" s="91"/>
      <c r="I306" s="91"/>
      <c r="J306" s="91"/>
      <c r="K306" s="92"/>
      <c r="L306" s="121"/>
      <c r="M306" s="118"/>
      <c r="N306" s="122"/>
      <c r="O306" s="102"/>
      <c r="P306" s="102"/>
      <c r="Q306" s="102"/>
      <c r="R306" s="102"/>
      <c r="S306" s="123"/>
      <c r="T306" s="124"/>
      <c r="U306" s="42"/>
      <c r="V306" s="42"/>
      <c r="W306" s="42"/>
      <c r="X306" s="42"/>
      <c r="Y306" s="42"/>
      <c r="Z306" s="102"/>
      <c r="AA306" s="102"/>
      <c r="AB306" s="44"/>
    </row>
    <row r="307" spans="1:28" ht="12.4" customHeight="1" x14ac:dyDescent="0.2">
      <c r="A307" s="125"/>
      <c r="B307" s="45"/>
      <c r="C307" s="126"/>
      <c r="D307" s="126"/>
      <c r="E307" s="91"/>
      <c r="F307" s="91"/>
      <c r="G307" s="91"/>
      <c r="H307" s="91"/>
      <c r="I307" s="91"/>
      <c r="J307" s="91"/>
      <c r="K307" s="92"/>
      <c r="L307" s="121"/>
      <c r="M307" s="118"/>
      <c r="N307" s="122"/>
      <c r="O307" s="102"/>
      <c r="P307" s="102"/>
      <c r="Q307" s="102"/>
      <c r="R307" s="102"/>
      <c r="S307" s="123"/>
      <c r="T307" s="124"/>
      <c r="U307" s="42"/>
      <c r="V307" s="42"/>
      <c r="W307" s="42"/>
      <c r="X307" s="42"/>
      <c r="Y307" s="42"/>
      <c r="Z307" s="102"/>
      <c r="AA307" s="102"/>
      <c r="AB307" s="44"/>
    </row>
    <row r="308" spans="1:28" ht="12.4" customHeight="1" x14ac:dyDescent="0.2">
      <c r="A308" s="125"/>
      <c r="B308" s="45"/>
      <c r="C308" s="126"/>
      <c r="D308" s="126"/>
      <c r="E308" s="91"/>
      <c r="F308" s="91"/>
      <c r="G308" s="91"/>
      <c r="H308" s="91"/>
      <c r="I308" s="91"/>
      <c r="J308" s="91"/>
      <c r="K308" s="92"/>
      <c r="L308" s="121"/>
      <c r="M308" s="118"/>
      <c r="N308" s="122"/>
      <c r="O308" s="102"/>
      <c r="P308" s="102"/>
      <c r="Q308" s="102"/>
      <c r="R308" s="102"/>
      <c r="S308" s="123"/>
      <c r="T308" s="124"/>
      <c r="U308" s="42"/>
      <c r="V308" s="42"/>
      <c r="W308" s="42"/>
      <c r="X308" s="42"/>
      <c r="Y308" s="42"/>
      <c r="Z308" s="102"/>
      <c r="AA308" s="102"/>
      <c r="AB308" s="44"/>
    </row>
    <row r="309" spans="1:28" ht="12.4" customHeight="1" x14ac:dyDescent="0.2">
      <c r="A309" s="125"/>
      <c r="B309" s="45"/>
      <c r="C309" s="126"/>
      <c r="D309" s="126"/>
      <c r="E309" s="91"/>
      <c r="F309" s="91"/>
      <c r="G309" s="91"/>
      <c r="H309" s="91"/>
      <c r="I309" s="91"/>
      <c r="J309" s="91"/>
      <c r="K309" s="92"/>
      <c r="L309" s="121"/>
      <c r="M309" s="118"/>
      <c r="N309" s="122"/>
      <c r="O309" s="102"/>
      <c r="P309" s="102"/>
      <c r="Q309" s="102"/>
      <c r="R309" s="102"/>
      <c r="S309" s="123"/>
      <c r="T309" s="124"/>
      <c r="U309" s="42"/>
      <c r="V309" s="42"/>
      <c r="W309" s="42"/>
      <c r="X309" s="42"/>
      <c r="Y309" s="42"/>
      <c r="Z309" s="102"/>
      <c r="AA309" s="102"/>
      <c r="AB309" s="44"/>
    </row>
    <row r="310" spans="1:28" ht="12.4" customHeight="1" x14ac:dyDescent="0.2">
      <c r="A310" s="125"/>
      <c r="B310" s="45"/>
      <c r="C310" s="126"/>
      <c r="D310" s="126"/>
      <c r="E310" s="91"/>
      <c r="F310" s="91"/>
      <c r="G310" s="91"/>
      <c r="H310" s="91"/>
      <c r="I310" s="91"/>
      <c r="J310" s="91"/>
      <c r="K310" s="92"/>
      <c r="L310" s="121"/>
      <c r="M310" s="118"/>
      <c r="N310" s="122"/>
      <c r="O310" s="102"/>
      <c r="P310" s="102"/>
      <c r="Q310" s="102"/>
      <c r="R310" s="102"/>
      <c r="S310" s="123"/>
      <c r="T310" s="124"/>
      <c r="U310" s="42"/>
      <c r="V310" s="42"/>
      <c r="W310" s="42"/>
      <c r="X310" s="42"/>
      <c r="Y310" s="42"/>
      <c r="Z310" s="102"/>
      <c r="AA310" s="102"/>
      <c r="AB310" s="44"/>
    </row>
    <row r="311" spans="1:28" ht="12.4" customHeight="1" x14ac:dyDescent="0.2">
      <c r="A311" s="125"/>
      <c r="B311" s="45"/>
      <c r="C311" s="126"/>
      <c r="D311" s="126"/>
      <c r="E311" s="91"/>
      <c r="F311" s="91"/>
      <c r="G311" s="91"/>
      <c r="H311" s="91"/>
      <c r="I311" s="91"/>
      <c r="J311" s="91"/>
      <c r="K311" s="92"/>
      <c r="L311" s="121"/>
      <c r="M311" s="118"/>
      <c r="N311" s="122"/>
      <c r="O311" s="102"/>
      <c r="P311" s="102"/>
      <c r="Q311" s="102"/>
      <c r="R311" s="102"/>
      <c r="S311" s="123"/>
      <c r="T311" s="124"/>
      <c r="U311" s="42"/>
      <c r="V311" s="42"/>
      <c r="W311" s="42"/>
      <c r="X311" s="42"/>
      <c r="Y311" s="42"/>
      <c r="Z311" s="102"/>
      <c r="AA311" s="102"/>
      <c r="AB311" s="44"/>
    </row>
    <row r="312" spans="1:28" ht="12.4" customHeight="1" x14ac:dyDescent="0.2">
      <c r="A312" s="125"/>
      <c r="B312" s="45"/>
      <c r="C312" s="126"/>
      <c r="D312" s="126"/>
      <c r="E312" s="91"/>
      <c r="F312" s="91"/>
      <c r="G312" s="91"/>
      <c r="H312" s="91"/>
      <c r="I312" s="91"/>
      <c r="J312" s="91"/>
      <c r="K312" s="92"/>
      <c r="L312" s="121"/>
      <c r="M312" s="118"/>
      <c r="N312" s="122"/>
      <c r="O312" s="102"/>
      <c r="P312" s="102"/>
      <c r="Q312" s="102"/>
      <c r="R312" s="102"/>
      <c r="S312" s="123"/>
      <c r="T312" s="124"/>
      <c r="U312" s="42"/>
      <c r="V312" s="42"/>
      <c r="W312" s="42"/>
      <c r="X312" s="42"/>
      <c r="Y312" s="42"/>
      <c r="Z312" s="102"/>
      <c r="AA312" s="102"/>
      <c r="AB312" s="44"/>
    </row>
    <row r="313" spans="1:28" ht="12.4" customHeight="1" x14ac:dyDescent="0.2">
      <c r="A313" s="125"/>
      <c r="B313" s="45"/>
      <c r="C313" s="126"/>
      <c r="D313" s="126"/>
      <c r="E313" s="91"/>
      <c r="F313" s="91"/>
      <c r="G313" s="91"/>
      <c r="H313" s="91"/>
      <c r="I313" s="91"/>
      <c r="J313" s="91"/>
      <c r="K313" s="92"/>
      <c r="L313" s="121"/>
      <c r="M313" s="118"/>
      <c r="N313" s="122"/>
      <c r="O313" s="102"/>
      <c r="P313" s="102"/>
      <c r="Q313" s="102"/>
      <c r="R313" s="102"/>
      <c r="S313" s="123"/>
      <c r="T313" s="124"/>
      <c r="U313" s="42"/>
      <c r="V313" s="42"/>
      <c r="W313" s="42"/>
      <c r="X313" s="42"/>
      <c r="Y313" s="42"/>
      <c r="Z313" s="102"/>
      <c r="AA313" s="102"/>
      <c r="AB313" s="44"/>
    </row>
    <row r="314" spans="1:28" ht="12.4" customHeight="1" x14ac:dyDescent="0.2">
      <c r="A314" s="125"/>
      <c r="B314" s="45"/>
      <c r="C314" s="126"/>
      <c r="D314" s="126"/>
      <c r="E314" s="91"/>
      <c r="F314" s="91"/>
      <c r="G314" s="91"/>
      <c r="H314" s="91"/>
      <c r="I314" s="91"/>
      <c r="J314" s="91"/>
      <c r="K314" s="92"/>
      <c r="L314" s="121"/>
      <c r="M314" s="118"/>
      <c r="N314" s="122"/>
      <c r="O314" s="102"/>
      <c r="P314" s="102"/>
      <c r="Q314" s="102"/>
      <c r="R314" s="102"/>
      <c r="S314" s="123"/>
      <c r="T314" s="124"/>
      <c r="U314" s="42"/>
      <c r="V314" s="42"/>
      <c r="W314" s="42"/>
      <c r="X314" s="42"/>
      <c r="Y314" s="42"/>
      <c r="Z314" s="102"/>
      <c r="AA314" s="102"/>
      <c r="AB314" s="44"/>
    </row>
    <row r="315" spans="1:28" ht="12.4" customHeight="1" x14ac:dyDescent="0.2">
      <c r="A315" s="125"/>
      <c r="B315" s="45"/>
      <c r="C315" s="126"/>
      <c r="D315" s="126"/>
      <c r="E315" s="91"/>
      <c r="F315" s="91"/>
      <c r="G315" s="91"/>
      <c r="H315" s="91"/>
      <c r="I315" s="91"/>
      <c r="J315" s="91"/>
      <c r="K315" s="92"/>
      <c r="L315" s="121"/>
      <c r="M315" s="118"/>
      <c r="N315" s="122"/>
      <c r="O315" s="102"/>
      <c r="P315" s="102"/>
      <c r="Q315" s="102"/>
      <c r="R315" s="102"/>
      <c r="S315" s="123"/>
      <c r="T315" s="124"/>
      <c r="U315" s="42"/>
      <c r="V315" s="42"/>
      <c r="W315" s="42"/>
      <c r="X315" s="42"/>
      <c r="Y315" s="42"/>
      <c r="Z315" s="102"/>
      <c r="AA315" s="102"/>
      <c r="AB315" s="44"/>
    </row>
    <row r="316" spans="1:28" ht="12.4" customHeight="1" x14ac:dyDescent="0.2">
      <c r="A316" s="125"/>
      <c r="B316" s="45"/>
      <c r="C316" s="126"/>
      <c r="D316" s="126"/>
      <c r="E316" s="91"/>
      <c r="F316" s="91"/>
      <c r="G316" s="91"/>
      <c r="H316" s="91"/>
      <c r="I316" s="91"/>
      <c r="J316" s="91"/>
      <c r="K316" s="92"/>
      <c r="L316" s="121"/>
      <c r="M316" s="118"/>
      <c r="N316" s="122"/>
      <c r="O316" s="102"/>
      <c r="P316" s="102"/>
      <c r="Q316" s="102"/>
      <c r="R316" s="102"/>
      <c r="S316" s="123"/>
      <c r="T316" s="124"/>
      <c r="U316" s="42"/>
      <c r="V316" s="42"/>
      <c r="W316" s="42"/>
      <c r="X316" s="42"/>
      <c r="Y316" s="42"/>
      <c r="Z316" s="102"/>
      <c r="AA316" s="102"/>
      <c r="AB316" s="44"/>
    </row>
    <row r="317" spans="1:28" ht="12.4" customHeight="1" x14ac:dyDescent="0.2">
      <c r="A317" s="125"/>
      <c r="B317" s="45"/>
      <c r="C317" s="126"/>
      <c r="D317" s="126"/>
      <c r="E317" s="91"/>
      <c r="F317" s="91"/>
      <c r="G317" s="91"/>
      <c r="H317" s="91"/>
      <c r="I317" s="91"/>
      <c r="J317" s="91"/>
      <c r="K317" s="92"/>
      <c r="L317" s="121"/>
      <c r="M317" s="118"/>
      <c r="N317" s="122"/>
      <c r="O317" s="102"/>
      <c r="P317" s="102"/>
      <c r="Q317" s="102"/>
      <c r="R317" s="102"/>
      <c r="S317" s="123"/>
      <c r="T317" s="124"/>
      <c r="U317" s="42"/>
      <c r="V317" s="42"/>
      <c r="W317" s="42"/>
      <c r="X317" s="42"/>
      <c r="Y317" s="42"/>
      <c r="Z317" s="102"/>
      <c r="AA317" s="102"/>
      <c r="AB317" s="44"/>
    </row>
    <row r="318" spans="1:28" ht="12.4" customHeight="1" x14ac:dyDescent="0.2">
      <c r="A318" s="125"/>
      <c r="B318" s="45"/>
      <c r="C318" s="126"/>
      <c r="D318" s="126"/>
      <c r="E318" s="91"/>
      <c r="F318" s="91"/>
      <c r="G318" s="91"/>
      <c r="H318" s="91"/>
      <c r="I318" s="91"/>
      <c r="J318" s="91"/>
      <c r="K318" s="92"/>
      <c r="L318" s="121"/>
      <c r="M318" s="118"/>
      <c r="N318" s="122"/>
      <c r="O318" s="102"/>
      <c r="P318" s="102"/>
      <c r="Q318" s="102"/>
      <c r="R318" s="102"/>
      <c r="S318" s="123"/>
      <c r="T318" s="124"/>
      <c r="U318" s="42"/>
      <c r="V318" s="42"/>
      <c r="W318" s="42"/>
      <c r="X318" s="42"/>
      <c r="Y318" s="42"/>
      <c r="Z318" s="102"/>
      <c r="AA318" s="102"/>
      <c r="AB318" s="44"/>
    </row>
    <row r="319" spans="1:28" ht="12.4" customHeight="1" x14ac:dyDescent="0.2">
      <c r="A319" s="125"/>
      <c r="B319" s="45"/>
      <c r="C319" s="126"/>
      <c r="D319" s="126"/>
      <c r="E319" s="91"/>
      <c r="F319" s="91"/>
      <c r="G319" s="91"/>
      <c r="H319" s="91"/>
      <c r="I319" s="91"/>
      <c r="J319" s="91"/>
      <c r="K319" s="92"/>
      <c r="L319" s="121"/>
      <c r="M319" s="118"/>
      <c r="N319" s="122"/>
      <c r="O319" s="102"/>
      <c r="P319" s="102"/>
      <c r="Q319" s="102"/>
      <c r="R319" s="102"/>
      <c r="S319" s="123"/>
      <c r="T319" s="124"/>
      <c r="U319" s="42"/>
      <c r="V319" s="42"/>
      <c r="W319" s="42"/>
      <c r="X319" s="42"/>
      <c r="Y319" s="42"/>
      <c r="Z319" s="102"/>
      <c r="AA319" s="102"/>
      <c r="AB319" s="44"/>
    </row>
    <row r="320" spans="1:28" ht="12.4" customHeight="1" x14ac:dyDescent="0.2">
      <c r="A320" s="125"/>
      <c r="B320" s="45"/>
      <c r="C320" s="126"/>
      <c r="D320" s="126"/>
      <c r="E320" s="91"/>
      <c r="F320" s="91"/>
      <c r="G320" s="91"/>
      <c r="H320" s="91"/>
      <c r="I320" s="91"/>
      <c r="J320" s="91"/>
      <c r="K320" s="92"/>
      <c r="L320" s="121"/>
      <c r="M320" s="118"/>
      <c r="N320" s="122"/>
      <c r="O320" s="102"/>
      <c r="P320" s="102"/>
      <c r="Q320" s="102"/>
      <c r="R320" s="102"/>
      <c r="S320" s="123"/>
      <c r="T320" s="124"/>
      <c r="U320" s="42"/>
      <c r="V320" s="42"/>
      <c r="W320" s="42"/>
      <c r="X320" s="42"/>
      <c r="Y320" s="42"/>
      <c r="Z320" s="102"/>
      <c r="AA320" s="102"/>
      <c r="AB320" s="44"/>
    </row>
    <row r="321" spans="1:28" ht="12.4" customHeight="1" x14ac:dyDescent="0.2">
      <c r="A321" s="125"/>
      <c r="B321" s="45"/>
      <c r="C321" s="126"/>
      <c r="D321" s="126"/>
      <c r="E321" s="91"/>
      <c r="F321" s="91"/>
      <c r="G321" s="91"/>
      <c r="H321" s="91"/>
      <c r="I321" s="91"/>
      <c r="J321" s="91"/>
      <c r="K321" s="92"/>
      <c r="L321" s="121"/>
      <c r="M321" s="118"/>
      <c r="N321" s="122"/>
      <c r="O321" s="102"/>
      <c r="P321" s="102"/>
      <c r="Q321" s="102"/>
      <c r="R321" s="102"/>
      <c r="S321" s="123"/>
      <c r="T321" s="124"/>
      <c r="U321" s="42"/>
      <c r="V321" s="42"/>
      <c r="W321" s="42"/>
      <c r="X321" s="42"/>
      <c r="Y321" s="42"/>
      <c r="Z321" s="102"/>
      <c r="AA321" s="102"/>
      <c r="AB321" s="44"/>
    </row>
    <row r="322" spans="1:28" ht="12.4" customHeight="1" x14ac:dyDescent="0.2">
      <c r="A322" s="125"/>
      <c r="B322" s="45"/>
      <c r="C322" s="126"/>
      <c r="D322" s="126"/>
      <c r="E322" s="91"/>
      <c r="F322" s="91"/>
      <c r="G322" s="91"/>
      <c r="H322" s="91"/>
      <c r="I322" s="91"/>
      <c r="J322" s="91"/>
      <c r="K322" s="92"/>
      <c r="L322" s="121"/>
      <c r="M322" s="118"/>
      <c r="N322" s="122"/>
      <c r="O322" s="102"/>
      <c r="P322" s="102"/>
      <c r="Q322" s="102"/>
      <c r="R322" s="102"/>
      <c r="S322" s="123"/>
      <c r="T322" s="124"/>
      <c r="U322" s="42"/>
      <c r="V322" s="42"/>
      <c r="W322" s="42"/>
      <c r="X322" s="42"/>
      <c r="Y322" s="42"/>
      <c r="Z322" s="102"/>
      <c r="AA322" s="102"/>
      <c r="AB322" s="44"/>
    </row>
    <row r="323" spans="1:28" ht="12.4" customHeight="1" x14ac:dyDescent="0.2">
      <c r="A323" s="125"/>
      <c r="B323" s="45"/>
      <c r="C323" s="126"/>
      <c r="D323" s="126"/>
      <c r="E323" s="91"/>
      <c r="F323" s="91"/>
      <c r="G323" s="91"/>
      <c r="H323" s="91"/>
      <c r="I323" s="91"/>
      <c r="J323" s="91"/>
      <c r="K323" s="92"/>
      <c r="L323" s="121"/>
      <c r="M323" s="118"/>
      <c r="N323" s="122"/>
      <c r="O323" s="102"/>
      <c r="P323" s="102"/>
      <c r="Q323" s="102"/>
      <c r="R323" s="102"/>
      <c r="S323" s="123"/>
      <c r="T323" s="124"/>
      <c r="U323" s="42"/>
      <c r="V323" s="42"/>
      <c r="W323" s="42"/>
      <c r="X323" s="42"/>
      <c r="Y323" s="42"/>
      <c r="Z323" s="102"/>
      <c r="AA323" s="102"/>
      <c r="AB323" s="44"/>
    </row>
    <row r="324" spans="1:28" ht="12.4" customHeight="1" x14ac:dyDescent="0.2">
      <c r="A324" s="125"/>
      <c r="B324" s="45"/>
      <c r="C324" s="126"/>
      <c r="D324" s="126"/>
      <c r="E324" s="91"/>
      <c r="F324" s="91"/>
      <c r="G324" s="91"/>
      <c r="H324" s="91"/>
      <c r="I324" s="91"/>
      <c r="J324" s="91"/>
      <c r="K324" s="92"/>
      <c r="L324" s="121"/>
      <c r="M324" s="118"/>
      <c r="N324" s="122"/>
      <c r="O324" s="102"/>
      <c r="P324" s="102"/>
      <c r="Q324" s="102"/>
      <c r="R324" s="102"/>
      <c r="S324" s="123"/>
      <c r="T324" s="124"/>
      <c r="U324" s="42"/>
      <c r="V324" s="42"/>
      <c r="W324" s="42"/>
      <c r="X324" s="42"/>
      <c r="Y324" s="42"/>
      <c r="Z324" s="102"/>
      <c r="AA324" s="102"/>
      <c r="AB324" s="44"/>
    </row>
    <row r="325" spans="1:28" ht="12.4" customHeight="1" x14ac:dyDescent="0.2">
      <c r="A325" s="125"/>
      <c r="B325" s="45"/>
      <c r="C325" s="126"/>
      <c r="D325" s="126"/>
      <c r="E325" s="91"/>
      <c r="F325" s="91"/>
      <c r="G325" s="91"/>
      <c r="H325" s="91"/>
      <c r="I325" s="91"/>
      <c r="J325" s="91"/>
      <c r="K325" s="92"/>
      <c r="L325" s="121"/>
      <c r="M325" s="118"/>
      <c r="N325" s="122"/>
      <c r="O325" s="102"/>
      <c r="P325" s="102"/>
      <c r="Q325" s="102"/>
      <c r="R325" s="102"/>
      <c r="S325" s="123"/>
      <c r="T325" s="124"/>
      <c r="U325" s="42"/>
      <c r="V325" s="42"/>
      <c r="W325" s="42"/>
      <c r="X325" s="42"/>
      <c r="Y325" s="42"/>
      <c r="Z325" s="102"/>
      <c r="AA325" s="102"/>
      <c r="AB325" s="44"/>
    </row>
    <row r="326" spans="1:28" ht="12.4" customHeight="1" x14ac:dyDescent="0.2">
      <c r="A326" s="125"/>
      <c r="B326" s="45"/>
      <c r="C326" s="126"/>
      <c r="D326" s="126"/>
      <c r="E326" s="91"/>
      <c r="F326" s="91"/>
      <c r="G326" s="91"/>
      <c r="H326" s="91"/>
      <c r="I326" s="91"/>
      <c r="J326" s="91"/>
      <c r="K326" s="92"/>
      <c r="L326" s="121"/>
      <c r="M326" s="118"/>
      <c r="N326" s="122"/>
      <c r="O326" s="102"/>
      <c r="P326" s="102"/>
      <c r="Q326" s="102"/>
      <c r="R326" s="102"/>
      <c r="S326" s="123"/>
      <c r="T326" s="124"/>
      <c r="U326" s="42"/>
      <c r="V326" s="42"/>
      <c r="W326" s="42"/>
      <c r="X326" s="42"/>
      <c r="Y326" s="42"/>
      <c r="Z326" s="102"/>
      <c r="AA326" s="102"/>
      <c r="AB326" s="44"/>
    </row>
    <row r="327" spans="1:28" ht="12.4" customHeight="1" x14ac:dyDescent="0.2">
      <c r="A327" s="125"/>
      <c r="B327" s="45"/>
      <c r="C327" s="126"/>
      <c r="D327" s="126"/>
      <c r="E327" s="91"/>
      <c r="F327" s="91"/>
      <c r="G327" s="91"/>
      <c r="H327" s="91"/>
      <c r="I327" s="91"/>
      <c r="J327" s="91"/>
      <c r="K327" s="92"/>
      <c r="L327" s="121"/>
      <c r="M327" s="118"/>
      <c r="N327" s="122"/>
      <c r="O327" s="102"/>
      <c r="P327" s="102"/>
      <c r="Q327" s="102"/>
      <c r="R327" s="102"/>
      <c r="S327" s="123"/>
      <c r="T327" s="124"/>
      <c r="U327" s="42"/>
      <c r="V327" s="42"/>
      <c r="W327" s="42"/>
      <c r="X327" s="42"/>
      <c r="Y327" s="42"/>
      <c r="Z327" s="102"/>
      <c r="AA327" s="102"/>
      <c r="AB327" s="44"/>
    </row>
    <row r="328" spans="1:28" ht="12.4" customHeight="1" x14ac:dyDescent="0.2">
      <c r="A328" s="125"/>
      <c r="B328" s="45"/>
      <c r="C328" s="126"/>
      <c r="D328" s="126"/>
      <c r="E328" s="91"/>
      <c r="F328" s="91"/>
      <c r="G328" s="91"/>
      <c r="H328" s="91"/>
      <c r="I328" s="91"/>
      <c r="J328" s="91"/>
      <c r="K328" s="92"/>
      <c r="L328" s="121"/>
      <c r="M328" s="118"/>
      <c r="N328" s="122"/>
      <c r="O328" s="102"/>
      <c r="P328" s="102"/>
      <c r="Q328" s="102"/>
      <c r="R328" s="102"/>
      <c r="S328" s="123"/>
      <c r="T328" s="124"/>
      <c r="U328" s="42"/>
      <c r="V328" s="42"/>
      <c r="W328" s="42"/>
      <c r="X328" s="42"/>
      <c r="Y328" s="42"/>
      <c r="Z328" s="102"/>
      <c r="AA328" s="102"/>
      <c r="AB328" s="44"/>
    </row>
    <row r="329" spans="1:28" ht="12.4" customHeight="1" x14ac:dyDescent="0.2">
      <c r="A329" s="125"/>
      <c r="B329" s="45"/>
      <c r="C329" s="126"/>
      <c r="D329" s="126"/>
      <c r="E329" s="91"/>
      <c r="F329" s="91"/>
      <c r="G329" s="91"/>
      <c r="H329" s="91"/>
      <c r="I329" s="91"/>
      <c r="J329" s="91"/>
      <c r="K329" s="92"/>
      <c r="L329" s="121"/>
      <c r="M329" s="118"/>
      <c r="N329" s="122"/>
      <c r="O329" s="102"/>
      <c r="P329" s="102"/>
      <c r="Q329" s="102"/>
      <c r="R329" s="102"/>
      <c r="S329" s="123"/>
      <c r="T329" s="124"/>
      <c r="U329" s="42"/>
      <c r="V329" s="42"/>
      <c r="W329" s="42"/>
      <c r="X329" s="42"/>
      <c r="Y329" s="42"/>
      <c r="Z329" s="102"/>
      <c r="AA329" s="102"/>
      <c r="AB329" s="44"/>
    </row>
    <row r="330" spans="1:28" ht="12.4" customHeight="1" x14ac:dyDescent="0.2">
      <c r="A330" s="125"/>
      <c r="B330" s="45"/>
      <c r="C330" s="126"/>
      <c r="D330" s="126"/>
      <c r="E330" s="91"/>
      <c r="F330" s="91"/>
      <c r="G330" s="91"/>
      <c r="H330" s="91"/>
      <c r="I330" s="91"/>
      <c r="J330" s="91"/>
      <c r="K330" s="92"/>
      <c r="L330" s="121"/>
      <c r="M330" s="118"/>
      <c r="N330" s="122"/>
      <c r="O330" s="102"/>
      <c r="P330" s="102"/>
      <c r="Q330" s="102"/>
      <c r="R330" s="102"/>
      <c r="S330" s="123"/>
      <c r="T330" s="124"/>
      <c r="U330" s="42"/>
      <c r="V330" s="42"/>
      <c r="W330" s="42"/>
      <c r="X330" s="42"/>
      <c r="Y330" s="42"/>
      <c r="Z330" s="102"/>
      <c r="AA330" s="102"/>
      <c r="AB330" s="44"/>
    </row>
    <row r="331" spans="1:28" ht="12.4" customHeight="1" x14ac:dyDescent="0.2">
      <c r="A331" s="125"/>
      <c r="B331" s="45"/>
      <c r="C331" s="126"/>
      <c r="D331" s="126"/>
      <c r="E331" s="91"/>
      <c r="F331" s="91"/>
      <c r="G331" s="91"/>
      <c r="H331" s="91"/>
      <c r="I331" s="91"/>
      <c r="J331" s="91"/>
      <c r="K331" s="92"/>
      <c r="L331" s="121"/>
      <c r="M331" s="118"/>
      <c r="N331" s="122"/>
      <c r="O331" s="102"/>
      <c r="P331" s="102"/>
      <c r="Q331" s="102"/>
      <c r="R331" s="102"/>
      <c r="S331" s="123"/>
      <c r="T331" s="124"/>
      <c r="U331" s="42"/>
      <c r="V331" s="42"/>
      <c r="W331" s="42"/>
      <c r="X331" s="42"/>
      <c r="Y331" s="42"/>
      <c r="Z331" s="102"/>
      <c r="AA331" s="102"/>
      <c r="AB331" s="44"/>
    </row>
    <row r="332" spans="1:28" ht="12.4" customHeight="1" x14ac:dyDescent="0.2">
      <c r="A332" s="125"/>
      <c r="B332" s="45"/>
      <c r="C332" s="126"/>
      <c r="D332" s="126"/>
      <c r="E332" s="91"/>
      <c r="F332" s="91"/>
      <c r="G332" s="91"/>
      <c r="H332" s="91"/>
      <c r="I332" s="91"/>
      <c r="J332" s="91"/>
      <c r="K332" s="92"/>
      <c r="L332" s="121"/>
      <c r="M332" s="118"/>
      <c r="N332" s="122"/>
      <c r="O332" s="102"/>
      <c r="P332" s="102"/>
      <c r="Q332" s="102"/>
      <c r="R332" s="102"/>
      <c r="S332" s="123"/>
      <c r="T332" s="124"/>
      <c r="U332" s="42"/>
      <c r="V332" s="42"/>
      <c r="W332" s="42"/>
      <c r="X332" s="42"/>
      <c r="Y332" s="42"/>
      <c r="Z332" s="102"/>
      <c r="AA332" s="102"/>
      <c r="AB332" s="44"/>
    </row>
    <row r="333" spans="1:28" ht="12.4" customHeight="1" x14ac:dyDescent="0.2">
      <c r="A333" s="125"/>
      <c r="B333" s="45"/>
      <c r="C333" s="126"/>
      <c r="D333" s="126"/>
      <c r="E333" s="91"/>
      <c r="F333" s="91"/>
      <c r="G333" s="91"/>
      <c r="H333" s="91"/>
      <c r="I333" s="91"/>
      <c r="J333" s="91"/>
      <c r="K333" s="92"/>
      <c r="L333" s="121"/>
      <c r="M333" s="118"/>
      <c r="N333" s="122"/>
      <c r="O333" s="102"/>
      <c r="P333" s="102"/>
      <c r="Q333" s="102"/>
      <c r="R333" s="102"/>
      <c r="S333" s="123"/>
      <c r="T333" s="124"/>
      <c r="U333" s="42"/>
      <c r="V333" s="42"/>
      <c r="W333" s="42"/>
      <c r="X333" s="42"/>
      <c r="Y333" s="42"/>
      <c r="Z333" s="102"/>
      <c r="AA333" s="102"/>
      <c r="AB333" s="44"/>
    </row>
    <row r="334" spans="1:28" ht="12.4" customHeight="1" x14ac:dyDescent="0.2">
      <c r="A334" s="125"/>
      <c r="B334" s="45"/>
      <c r="C334" s="126"/>
      <c r="D334" s="126"/>
      <c r="E334" s="91"/>
      <c r="F334" s="91"/>
      <c r="G334" s="91"/>
      <c r="H334" s="91"/>
      <c r="I334" s="91"/>
      <c r="J334" s="91"/>
      <c r="K334" s="92"/>
      <c r="L334" s="121"/>
      <c r="M334" s="118"/>
      <c r="N334" s="122"/>
      <c r="O334" s="102"/>
      <c r="P334" s="102"/>
      <c r="Q334" s="102"/>
      <c r="R334" s="102"/>
      <c r="S334" s="123"/>
      <c r="T334" s="124"/>
      <c r="U334" s="42"/>
      <c r="V334" s="42"/>
      <c r="W334" s="42"/>
      <c r="X334" s="42"/>
      <c r="Y334" s="42"/>
      <c r="Z334" s="102"/>
      <c r="AA334" s="102"/>
      <c r="AB334" s="44"/>
    </row>
    <row r="335" spans="1:28" ht="12.4" customHeight="1" x14ac:dyDescent="0.2">
      <c r="A335" s="125"/>
      <c r="B335" s="45"/>
      <c r="C335" s="126"/>
      <c r="D335" s="126"/>
      <c r="E335" s="91"/>
      <c r="F335" s="91"/>
      <c r="G335" s="91"/>
      <c r="H335" s="91"/>
      <c r="I335" s="91"/>
      <c r="J335" s="91"/>
      <c r="K335" s="92"/>
      <c r="L335" s="121"/>
      <c r="M335" s="118"/>
      <c r="N335" s="122"/>
      <c r="O335" s="102"/>
      <c r="P335" s="102"/>
      <c r="Q335" s="102"/>
      <c r="R335" s="102"/>
      <c r="S335" s="123"/>
      <c r="T335" s="124"/>
      <c r="U335" s="42"/>
      <c r="V335" s="42"/>
      <c r="W335" s="42"/>
      <c r="X335" s="42"/>
      <c r="Y335" s="42"/>
      <c r="Z335" s="102"/>
      <c r="AA335" s="102"/>
      <c r="AB335" s="44"/>
    </row>
    <row r="336" spans="1:28" s="103" customFormat="1" ht="12.4" customHeight="1" x14ac:dyDescent="0.2">
      <c r="A336" s="125"/>
      <c r="B336" s="104"/>
      <c r="C336" s="105"/>
      <c r="D336" s="105"/>
      <c r="E336" s="91"/>
      <c r="F336" s="91"/>
      <c r="G336" s="91"/>
      <c r="H336" s="91"/>
      <c r="I336" s="91"/>
      <c r="J336" s="91"/>
      <c r="K336" s="92"/>
      <c r="L336" s="127"/>
      <c r="M336" s="107"/>
      <c r="N336" s="107"/>
      <c r="O336" s="12"/>
      <c r="P336" s="12"/>
      <c r="Q336" s="12"/>
      <c r="R336" s="108"/>
      <c r="S336" s="109"/>
      <c r="T336" s="12"/>
      <c r="U336" s="12"/>
      <c r="V336" s="12"/>
      <c r="W336" s="12"/>
      <c r="X336" s="12"/>
      <c r="Y336" s="12"/>
      <c r="Z336" s="12"/>
      <c r="AA336" s="12"/>
      <c r="AB336" s="12"/>
    </row>
    <row r="337" spans="1:28" s="103" customFormat="1" ht="12.4" customHeight="1" x14ac:dyDescent="0.2">
      <c r="A337" s="125"/>
      <c r="B337" s="104"/>
      <c r="C337" s="105"/>
      <c r="D337" s="105"/>
      <c r="E337" s="91"/>
      <c r="F337" s="91"/>
      <c r="G337" s="91"/>
      <c r="H337" s="91"/>
      <c r="I337" s="91"/>
      <c r="J337" s="91"/>
      <c r="K337" s="92"/>
      <c r="L337" s="119"/>
      <c r="M337" s="111"/>
      <c r="N337" s="111"/>
      <c r="O337" s="112"/>
      <c r="P337" s="112"/>
      <c r="Q337" s="112"/>
      <c r="R337" s="113"/>
      <c r="S337" s="114"/>
      <c r="T337" s="112"/>
      <c r="U337" s="112"/>
      <c r="V337" s="112"/>
      <c r="W337" s="112"/>
      <c r="X337" s="112"/>
      <c r="Y337" s="112"/>
      <c r="Z337" s="112"/>
      <c r="AA337" s="112"/>
      <c r="AB337" s="112"/>
    </row>
    <row r="338" spans="1:28" s="103" customFormat="1" ht="12.4" customHeight="1" x14ac:dyDescent="0.2">
      <c r="A338" s="125"/>
      <c r="B338" s="104"/>
      <c r="C338" s="105"/>
      <c r="D338" s="105"/>
      <c r="E338" s="91"/>
      <c r="F338" s="91"/>
      <c r="G338" s="91"/>
      <c r="H338" s="91"/>
      <c r="I338" s="91"/>
      <c r="J338" s="91"/>
      <c r="K338" s="92"/>
      <c r="L338" s="119"/>
      <c r="M338" s="111"/>
      <c r="N338" s="116"/>
      <c r="O338" s="117"/>
      <c r="P338" s="117"/>
      <c r="Q338" s="117"/>
      <c r="R338" s="117"/>
      <c r="S338" s="114"/>
      <c r="T338" s="112"/>
      <c r="U338" s="112"/>
      <c r="V338" s="112"/>
      <c r="W338" s="112"/>
      <c r="X338" s="112"/>
      <c r="Y338" s="112"/>
      <c r="Z338" s="117"/>
      <c r="AA338" s="117"/>
      <c r="AB338" s="115"/>
    </row>
    <row r="339" spans="1:28" s="103" customFormat="1" ht="12.4" customHeight="1" x14ac:dyDescent="0.2">
      <c r="A339" s="125"/>
      <c r="B339" s="45"/>
      <c r="C339" s="105"/>
      <c r="D339" s="105"/>
      <c r="E339" s="91"/>
      <c r="F339" s="91"/>
      <c r="G339" s="91"/>
      <c r="H339" s="91"/>
      <c r="I339" s="91"/>
      <c r="J339" s="91"/>
      <c r="K339" s="92"/>
      <c r="L339" s="119"/>
      <c r="M339" s="111"/>
      <c r="N339" s="116"/>
      <c r="O339" s="117"/>
      <c r="P339" s="117"/>
      <c r="Q339" s="117"/>
      <c r="R339" s="117"/>
      <c r="S339" s="114"/>
      <c r="T339" s="112"/>
      <c r="U339" s="112"/>
      <c r="V339" s="112"/>
      <c r="W339" s="112"/>
      <c r="X339" s="112"/>
      <c r="Y339" s="112"/>
      <c r="Z339" s="117"/>
      <c r="AA339" s="117"/>
      <c r="AB339" s="115"/>
    </row>
    <row r="340" spans="1:28" s="103" customFormat="1" ht="12.4" customHeight="1" x14ac:dyDescent="0.2">
      <c r="A340" s="125"/>
      <c r="B340" s="104"/>
      <c r="C340" s="105"/>
      <c r="D340" s="105"/>
      <c r="E340" s="91"/>
      <c r="F340" s="91"/>
      <c r="G340" s="91"/>
      <c r="H340" s="91"/>
      <c r="I340" s="91"/>
      <c r="J340" s="91"/>
      <c r="K340" s="92"/>
      <c r="L340" s="119"/>
      <c r="M340" s="111"/>
      <c r="N340" s="116"/>
      <c r="O340" s="117"/>
      <c r="P340" s="117"/>
      <c r="Q340" s="117"/>
      <c r="R340" s="117"/>
      <c r="S340" s="114"/>
      <c r="T340" s="112"/>
      <c r="U340" s="112"/>
      <c r="V340" s="112"/>
      <c r="W340" s="112"/>
      <c r="X340" s="112"/>
      <c r="Y340" s="112"/>
      <c r="Z340" s="117"/>
      <c r="AA340" s="117"/>
      <c r="AB340" s="115"/>
    </row>
    <row r="341" spans="1:28" s="103" customFormat="1" ht="12.4" customHeight="1" x14ac:dyDescent="0.2">
      <c r="A341" s="125"/>
      <c r="B341" s="45"/>
      <c r="C341" s="105"/>
      <c r="D341" s="105"/>
      <c r="E341" s="91"/>
      <c r="F341" s="91"/>
      <c r="G341" s="91"/>
      <c r="H341" s="91"/>
      <c r="I341" s="91"/>
      <c r="J341" s="91"/>
      <c r="K341" s="92"/>
      <c r="L341" s="119"/>
      <c r="M341" s="111"/>
      <c r="N341" s="116"/>
      <c r="O341" s="117"/>
      <c r="P341" s="117"/>
      <c r="Q341" s="117"/>
      <c r="R341" s="117"/>
      <c r="S341" s="114"/>
      <c r="T341" s="112"/>
      <c r="U341" s="112"/>
      <c r="V341" s="112"/>
      <c r="W341" s="112"/>
      <c r="X341" s="112"/>
      <c r="Y341" s="112"/>
      <c r="Z341" s="117"/>
      <c r="AA341" s="117"/>
      <c r="AB341" s="115"/>
    </row>
    <row r="342" spans="1:28" s="103" customFormat="1" ht="12.4" customHeight="1" x14ac:dyDescent="0.2">
      <c r="A342" s="125"/>
      <c r="B342" s="104"/>
      <c r="C342" s="105"/>
      <c r="D342" s="105"/>
      <c r="E342" s="91"/>
      <c r="F342" s="91"/>
      <c r="G342" s="91"/>
      <c r="H342" s="91"/>
      <c r="I342" s="91"/>
      <c r="J342" s="91"/>
      <c r="K342" s="92"/>
      <c r="L342" s="119"/>
      <c r="M342" s="111"/>
      <c r="N342" s="116"/>
      <c r="O342" s="117"/>
      <c r="P342" s="117"/>
      <c r="Q342" s="117"/>
      <c r="R342" s="117"/>
      <c r="S342" s="114"/>
      <c r="T342" s="112"/>
      <c r="U342" s="112"/>
      <c r="V342" s="112"/>
      <c r="W342" s="112"/>
      <c r="X342" s="112"/>
      <c r="Y342" s="112"/>
      <c r="Z342" s="117"/>
      <c r="AA342" s="117"/>
      <c r="AB342" s="115"/>
    </row>
    <row r="343" spans="1:28" s="103" customFormat="1" ht="12.4" customHeight="1" x14ac:dyDescent="0.2">
      <c r="A343" s="125"/>
      <c r="B343" s="104"/>
      <c r="C343" s="105"/>
      <c r="D343" s="105"/>
      <c r="E343" s="91"/>
      <c r="F343" s="91"/>
      <c r="G343" s="91"/>
      <c r="H343" s="91"/>
      <c r="I343" s="91"/>
      <c r="J343" s="91"/>
      <c r="K343" s="92"/>
      <c r="L343" s="119"/>
      <c r="M343" s="118"/>
      <c r="N343" s="116"/>
      <c r="O343" s="117"/>
      <c r="P343" s="117"/>
      <c r="Q343" s="117"/>
      <c r="R343" s="117"/>
      <c r="S343" s="114"/>
      <c r="T343" s="112"/>
      <c r="U343" s="112"/>
      <c r="V343" s="112"/>
      <c r="W343" s="112"/>
      <c r="X343" s="112"/>
      <c r="Y343" s="112"/>
      <c r="Z343" s="117"/>
      <c r="AA343" s="117"/>
      <c r="AB343" s="115"/>
    </row>
    <row r="344" spans="1:28" s="103" customFormat="1" ht="12.4" customHeight="1" x14ac:dyDescent="0.2">
      <c r="A344" s="125"/>
      <c r="B344" s="104"/>
      <c r="C344" s="105"/>
      <c r="D344" s="105"/>
      <c r="E344" s="91"/>
      <c r="F344" s="91"/>
      <c r="G344" s="91"/>
      <c r="H344" s="91"/>
      <c r="I344" s="91"/>
      <c r="J344" s="91"/>
      <c r="K344" s="92"/>
      <c r="L344" s="119"/>
      <c r="M344" s="111"/>
      <c r="N344" s="116"/>
      <c r="O344" s="117"/>
      <c r="P344" s="117"/>
      <c r="Q344" s="117"/>
      <c r="R344" s="117"/>
      <c r="S344" s="114"/>
      <c r="T344" s="120"/>
      <c r="U344" s="112"/>
      <c r="V344" s="112"/>
      <c r="W344" s="112"/>
      <c r="X344" s="112"/>
      <c r="Y344" s="112"/>
      <c r="Z344" s="117"/>
      <c r="AA344" s="117"/>
      <c r="AB344" s="115"/>
    </row>
    <row r="345" spans="1:28" s="103" customFormat="1" ht="12.4" customHeight="1" x14ac:dyDescent="0.2">
      <c r="A345" s="125"/>
      <c r="B345" s="104"/>
      <c r="C345" s="105"/>
      <c r="D345" s="105"/>
      <c r="E345" s="91"/>
      <c r="F345" s="91"/>
      <c r="G345" s="91"/>
      <c r="H345" s="91"/>
      <c r="I345" s="91"/>
      <c r="J345" s="91"/>
      <c r="K345" s="92"/>
      <c r="L345" s="119"/>
      <c r="M345" s="111"/>
      <c r="N345" s="116"/>
      <c r="O345" s="117"/>
      <c r="P345" s="117"/>
      <c r="Q345" s="117"/>
      <c r="R345" s="117"/>
      <c r="S345" s="114"/>
      <c r="T345" s="120"/>
      <c r="U345" s="112"/>
      <c r="V345" s="112"/>
      <c r="W345" s="112"/>
      <c r="X345" s="112"/>
      <c r="Y345" s="112"/>
      <c r="Z345" s="117"/>
      <c r="AA345" s="117"/>
      <c r="AB345" s="115"/>
    </row>
    <row r="346" spans="1:28" s="103" customFormat="1" ht="12.4" customHeight="1" x14ac:dyDescent="0.2">
      <c r="A346" s="125"/>
      <c r="B346" s="104"/>
      <c r="C346" s="105"/>
      <c r="D346" s="105"/>
      <c r="E346" s="91"/>
      <c r="F346" s="91"/>
      <c r="G346" s="91"/>
      <c r="H346" s="91"/>
      <c r="I346" s="91"/>
      <c r="J346" s="91"/>
      <c r="K346" s="92"/>
      <c r="L346" s="119"/>
      <c r="M346" s="111"/>
      <c r="N346" s="116"/>
      <c r="O346" s="117"/>
      <c r="P346" s="117"/>
      <c r="Q346" s="117"/>
      <c r="R346" s="117"/>
      <c r="S346" s="114"/>
      <c r="T346" s="120"/>
      <c r="U346" s="112"/>
      <c r="V346" s="112"/>
      <c r="W346" s="112"/>
      <c r="X346" s="112"/>
      <c r="Y346" s="112"/>
      <c r="Z346" s="117"/>
      <c r="AA346" s="117"/>
      <c r="AB346" s="115"/>
    </row>
    <row r="347" spans="1:28" s="103" customFormat="1" ht="12.4" customHeight="1" x14ac:dyDescent="0.2">
      <c r="A347" s="125"/>
      <c r="B347" s="104"/>
      <c r="C347" s="105"/>
      <c r="D347" s="105"/>
      <c r="E347" s="91"/>
      <c r="F347" s="91"/>
      <c r="G347" s="91"/>
      <c r="H347" s="91"/>
      <c r="I347" s="91"/>
      <c r="J347" s="91"/>
      <c r="K347" s="92"/>
      <c r="L347" s="119"/>
      <c r="M347" s="118"/>
      <c r="N347" s="116"/>
      <c r="O347" s="117"/>
      <c r="P347" s="117"/>
      <c r="Q347" s="117"/>
      <c r="R347" s="117"/>
      <c r="S347" s="114"/>
      <c r="T347" s="120"/>
      <c r="U347" s="112"/>
      <c r="V347" s="112"/>
      <c r="W347" s="112"/>
      <c r="X347" s="112"/>
      <c r="Y347" s="112"/>
      <c r="Z347" s="117"/>
      <c r="AA347" s="117"/>
      <c r="AB347" s="115"/>
    </row>
    <row r="348" spans="1:28" s="103" customFormat="1" ht="12.4" customHeight="1" x14ac:dyDescent="0.2">
      <c r="A348" s="125"/>
      <c r="B348" s="104"/>
      <c r="C348" s="105"/>
      <c r="D348" s="105"/>
      <c r="E348" s="91"/>
      <c r="F348" s="91"/>
      <c r="G348" s="91"/>
      <c r="H348" s="91"/>
      <c r="I348" s="91"/>
      <c r="J348" s="91"/>
      <c r="K348" s="92"/>
      <c r="L348" s="119"/>
      <c r="M348" s="111"/>
      <c r="N348" s="116"/>
      <c r="O348" s="117"/>
      <c r="P348" s="117"/>
      <c r="Q348" s="117"/>
      <c r="R348" s="117"/>
      <c r="S348" s="114"/>
      <c r="T348" s="120"/>
      <c r="U348" s="112"/>
      <c r="V348" s="112"/>
      <c r="W348" s="112"/>
      <c r="X348" s="112"/>
      <c r="Y348" s="112"/>
      <c r="Z348" s="117"/>
      <c r="AA348" s="117"/>
      <c r="AB348" s="115"/>
    </row>
    <row r="349" spans="1:28" s="103" customFormat="1" ht="12.4" customHeight="1" x14ac:dyDescent="0.2">
      <c r="A349" s="125"/>
      <c r="B349" s="104"/>
      <c r="C349" s="105"/>
      <c r="D349" s="105"/>
      <c r="E349" s="91"/>
      <c r="F349" s="91"/>
      <c r="G349" s="91"/>
      <c r="H349" s="91"/>
      <c r="I349" s="91"/>
      <c r="J349" s="91"/>
      <c r="K349" s="92"/>
      <c r="L349" s="119"/>
      <c r="M349" s="111"/>
      <c r="N349" s="116"/>
      <c r="O349" s="117"/>
      <c r="P349" s="117"/>
      <c r="Q349" s="117"/>
      <c r="R349" s="117"/>
      <c r="S349" s="114"/>
      <c r="T349" s="120"/>
      <c r="U349" s="112"/>
      <c r="V349" s="112"/>
      <c r="W349" s="112"/>
      <c r="X349" s="112"/>
      <c r="Y349" s="112"/>
      <c r="Z349" s="117"/>
      <c r="AA349" s="117"/>
      <c r="AB349" s="115"/>
    </row>
    <row r="350" spans="1:28" s="103" customFormat="1" ht="12.4" customHeight="1" x14ac:dyDescent="0.2">
      <c r="A350" s="125"/>
      <c r="B350" s="104"/>
      <c r="C350" s="105"/>
      <c r="D350" s="105"/>
      <c r="E350" s="91"/>
      <c r="F350" s="91"/>
      <c r="G350" s="91"/>
      <c r="H350" s="91"/>
      <c r="I350" s="91"/>
      <c r="J350" s="91"/>
      <c r="K350" s="92"/>
      <c r="L350" s="119"/>
      <c r="M350" s="111"/>
      <c r="N350" s="116"/>
      <c r="O350" s="117"/>
      <c r="P350" s="117"/>
      <c r="Q350" s="117"/>
      <c r="R350" s="117"/>
      <c r="S350" s="114"/>
      <c r="T350" s="120"/>
      <c r="U350" s="112"/>
      <c r="V350" s="112"/>
      <c r="W350" s="112"/>
      <c r="X350" s="112"/>
      <c r="Y350" s="112"/>
      <c r="Z350" s="117"/>
      <c r="AA350" s="117"/>
      <c r="AB350" s="115"/>
    </row>
    <row r="351" spans="1:28" s="103" customFormat="1" ht="12.4" customHeight="1" x14ac:dyDescent="0.2">
      <c r="A351" s="125"/>
      <c r="B351" s="104"/>
      <c r="C351" s="105"/>
      <c r="D351" s="105"/>
      <c r="E351" s="91"/>
      <c r="F351" s="91"/>
      <c r="G351" s="91"/>
      <c r="H351" s="91"/>
      <c r="I351" s="91"/>
      <c r="J351" s="91"/>
      <c r="K351" s="92"/>
      <c r="L351" s="119"/>
      <c r="M351" s="111"/>
      <c r="N351" s="116"/>
      <c r="O351" s="117"/>
      <c r="P351" s="117"/>
      <c r="Q351" s="117"/>
      <c r="R351" s="117"/>
      <c r="S351" s="114"/>
      <c r="T351" s="120"/>
      <c r="U351" s="112"/>
      <c r="V351" s="112"/>
      <c r="W351" s="112"/>
      <c r="X351" s="112"/>
      <c r="Y351" s="112"/>
      <c r="Z351" s="117"/>
      <c r="AA351" s="117"/>
      <c r="AB351" s="115"/>
    </row>
    <row r="352" spans="1:28" s="103" customFormat="1" ht="12.4" customHeight="1" x14ac:dyDescent="0.2">
      <c r="A352" s="125"/>
      <c r="B352" s="104"/>
      <c r="C352" s="105"/>
      <c r="D352" s="105"/>
      <c r="E352" s="91"/>
      <c r="F352" s="91"/>
      <c r="G352" s="91"/>
      <c r="H352" s="91"/>
      <c r="I352" s="91"/>
      <c r="J352" s="91"/>
      <c r="K352" s="92"/>
      <c r="L352" s="119"/>
      <c r="M352" s="111"/>
      <c r="N352" s="116"/>
      <c r="O352" s="117"/>
      <c r="P352" s="117"/>
      <c r="Q352" s="117"/>
      <c r="R352" s="117"/>
      <c r="S352" s="114"/>
      <c r="T352" s="120"/>
      <c r="U352" s="112"/>
      <c r="V352" s="112"/>
      <c r="W352" s="112"/>
      <c r="X352" s="112"/>
      <c r="Y352" s="112"/>
      <c r="Z352" s="117"/>
      <c r="AA352" s="117"/>
      <c r="AB352" s="115"/>
    </row>
    <row r="353" spans="1:28" ht="12.4" customHeight="1" x14ac:dyDescent="0.2">
      <c r="A353" s="125"/>
      <c r="B353" s="45"/>
      <c r="C353" s="126"/>
      <c r="D353" s="126"/>
      <c r="E353" s="91"/>
      <c r="F353" s="91"/>
      <c r="G353" s="91"/>
      <c r="H353" s="91"/>
      <c r="I353" s="91"/>
      <c r="J353" s="91"/>
      <c r="K353" s="92"/>
      <c r="L353" s="121"/>
      <c r="M353" s="118"/>
      <c r="N353" s="122"/>
      <c r="O353" s="102"/>
      <c r="P353" s="102"/>
      <c r="Q353" s="102"/>
      <c r="R353" s="102"/>
      <c r="S353" s="123"/>
      <c r="T353" s="124"/>
      <c r="U353" s="42"/>
      <c r="V353" s="42"/>
      <c r="W353" s="42"/>
      <c r="X353" s="42"/>
      <c r="Y353" s="42"/>
      <c r="Z353" s="102"/>
      <c r="AA353" s="102"/>
      <c r="AB353" s="44"/>
    </row>
    <row r="354" spans="1:28" ht="12.4" customHeight="1" x14ac:dyDescent="0.2">
      <c r="A354" s="125"/>
      <c r="B354" s="45"/>
      <c r="C354" s="126"/>
      <c r="D354" s="126"/>
      <c r="E354" s="91"/>
      <c r="F354" s="91"/>
      <c r="G354" s="91"/>
      <c r="H354" s="91"/>
      <c r="I354" s="91"/>
      <c r="J354" s="91"/>
      <c r="K354" s="92"/>
      <c r="L354" s="121"/>
      <c r="M354" s="118"/>
      <c r="N354" s="122"/>
      <c r="O354" s="102"/>
      <c r="P354" s="102"/>
      <c r="Q354" s="102"/>
      <c r="R354" s="102"/>
      <c r="S354" s="123"/>
      <c r="T354" s="124"/>
      <c r="U354" s="42"/>
      <c r="V354" s="42"/>
      <c r="W354" s="42"/>
      <c r="X354" s="42"/>
      <c r="Y354" s="42"/>
      <c r="Z354" s="102"/>
      <c r="AA354" s="102"/>
      <c r="AB354" s="44"/>
    </row>
    <row r="355" spans="1:28" ht="12.4" customHeight="1" x14ac:dyDescent="0.2">
      <c r="A355" s="125"/>
      <c r="B355" s="45"/>
      <c r="C355" s="126"/>
      <c r="D355" s="126"/>
      <c r="E355" s="91"/>
      <c r="F355" s="91"/>
      <c r="G355" s="91"/>
      <c r="H355" s="91"/>
      <c r="I355" s="91"/>
      <c r="J355" s="91"/>
      <c r="K355" s="92"/>
      <c r="L355" s="121"/>
      <c r="M355" s="118"/>
      <c r="N355" s="122"/>
      <c r="O355" s="102"/>
      <c r="P355" s="102"/>
      <c r="Q355" s="102"/>
      <c r="R355" s="102"/>
      <c r="S355" s="123"/>
      <c r="T355" s="124"/>
      <c r="U355" s="42"/>
      <c r="V355" s="42"/>
      <c r="W355" s="42"/>
      <c r="X355" s="42"/>
      <c r="Y355" s="42"/>
      <c r="Z355" s="102"/>
      <c r="AA355" s="102"/>
      <c r="AB355" s="44"/>
    </row>
    <row r="356" spans="1:28" ht="12.4" customHeight="1" x14ac:dyDescent="0.2">
      <c r="A356" s="125"/>
      <c r="B356" s="45"/>
      <c r="C356" s="126"/>
      <c r="D356" s="126"/>
      <c r="E356" s="91"/>
      <c r="F356" s="91"/>
      <c r="G356" s="91"/>
      <c r="H356" s="91"/>
      <c r="I356" s="91"/>
      <c r="J356" s="91"/>
      <c r="K356" s="92"/>
      <c r="L356" s="121"/>
      <c r="M356" s="118"/>
      <c r="N356" s="122"/>
      <c r="O356" s="102"/>
      <c r="P356" s="102"/>
      <c r="Q356" s="102"/>
      <c r="R356" s="102"/>
      <c r="S356" s="123"/>
      <c r="T356" s="124"/>
      <c r="U356" s="42"/>
      <c r="V356" s="42"/>
      <c r="W356" s="42"/>
      <c r="X356" s="42"/>
      <c r="Y356" s="42"/>
      <c r="Z356" s="102"/>
      <c r="AA356" s="102"/>
      <c r="AB356" s="44"/>
    </row>
    <row r="357" spans="1:28" ht="12.4" customHeight="1" x14ac:dyDescent="0.2">
      <c r="A357" s="125"/>
      <c r="B357" s="45"/>
      <c r="C357" s="126"/>
      <c r="D357" s="126"/>
      <c r="E357" s="91"/>
      <c r="F357" s="91"/>
      <c r="G357" s="91"/>
      <c r="H357" s="91"/>
      <c r="I357" s="91"/>
      <c r="J357" s="91"/>
      <c r="K357" s="92"/>
      <c r="L357" s="121"/>
      <c r="M357" s="118"/>
      <c r="N357" s="122"/>
      <c r="O357" s="102"/>
      <c r="P357" s="102"/>
      <c r="Q357" s="102"/>
      <c r="R357" s="102"/>
      <c r="S357" s="123"/>
      <c r="T357" s="124"/>
      <c r="U357" s="42"/>
      <c r="V357" s="42"/>
      <c r="W357" s="42"/>
      <c r="X357" s="42"/>
      <c r="Y357" s="42"/>
      <c r="Z357" s="102"/>
      <c r="AA357" s="102"/>
      <c r="AB357" s="44"/>
    </row>
    <row r="358" spans="1:28" ht="12.4" customHeight="1" x14ac:dyDescent="0.2">
      <c r="A358" s="125"/>
      <c r="B358" s="45"/>
      <c r="C358" s="126"/>
      <c r="D358" s="126"/>
      <c r="E358" s="91"/>
      <c r="F358" s="91"/>
      <c r="G358" s="91"/>
      <c r="H358" s="91"/>
      <c r="I358" s="91"/>
      <c r="J358" s="91"/>
      <c r="K358" s="92"/>
      <c r="L358" s="121"/>
      <c r="M358" s="118"/>
      <c r="N358" s="122"/>
      <c r="O358" s="102"/>
      <c r="P358" s="102"/>
      <c r="Q358" s="102"/>
      <c r="R358" s="102"/>
      <c r="S358" s="123"/>
      <c r="T358" s="124"/>
      <c r="U358" s="42"/>
      <c r="V358" s="42"/>
      <c r="W358" s="42"/>
      <c r="X358" s="42"/>
      <c r="Y358" s="42"/>
      <c r="Z358" s="102"/>
      <c r="AA358" s="102"/>
      <c r="AB358" s="44"/>
    </row>
    <row r="359" spans="1:28" ht="12.4" customHeight="1" x14ac:dyDescent="0.2">
      <c r="A359" s="125"/>
      <c r="B359" s="45"/>
      <c r="C359" s="126"/>
      <c r="D359" s="126"/>
      <c r="E359" s="91"/>
      <c r="F359" s="91"/>
      <c r="G359" s="91"/>
      <c r="H359" s="91"/>
      <c r="I359" s="91"/>
      <c r="J359" s="91"/>
      <c r="K359" s="92"/>
      <c r="L359" s="121"/>
      <c r="M359" s="118"/>
      <c r="N359" s="122"/>
      <c r="O359" s="102"/>
      <c r="P359" s="102"/>
      <c r="Q359" s="102"/>
      <c r="R359" s="102"/>
      <c r="S359" s="123"/>
      <c r="T359" s="124"/>
      <c r="U359" s="42"/>
      <c r="V359" s="42"/>
      <c r="W359" s="42"/>
      <c r="X359" s="42"/>
      <c r="Y359" s="42"/>
      <c r="Z359" s="102"/>
      <c r="AA359" s="102"/>
      <c r="AB359" s="44"/>
    </row>
    <row r="360" spans="1:28" ht="12.4" customHeight="1" x14ac:dyDescent="0.2">
      <c r="A360" s="125"/>
      <c r="B360" s="45"/>
      <c r="C360" s="126"/>
      <c r="D360" s="126"/>
      <c r="E360" s="91"/>
      <c r="F360" s="91"/>
      <c r="G360" s="91"/>
      <c r="H360" s="91"/>
      <c r="I360" s="91"/>
      <c r="J360" s="91"/>
      <c r="K360" s="92"/>
      <c r="L360" s="121"/>
      <c r="M360" s="118"/>
      <c r="N360" s="122"/>
      <c r="O360" s="102"/>
      <c r="P360" s="102"/>
      <c r="Q360" s="102"/>
      <c r="R360" s="102"/>
      <c r="S360" s="123"/>
      <c r="T360" s="124"/>
      <c r="U360" s="42"/>
      <c r="V360" s="42"/>
      <c r="W360" s="42"/>
      <c r="X360" s="42"/>
      <c r="Y360" s="42"/>
      <c r="Z360" s="102"/>
      <c r="AA360" s="102"/>
      <c r="AB360" s="44"/>
    </row>
    <row r="361" spans="1:28" ht="12.4" customHeight="1" x14ac:dyDescent="0.2">
      <c r="A361" s="125"/>
      <c r="B361" s="45"/>
      <c r="C361" s="126"/>
      <c r="D361" s="126"/>
      <c r="E361" s="91"/>
      <c r="F361" s="91"/>
      <c r="G361" s="91"/>
      <c r="H361" s="91"/>
      <c r="I361" s="91"/>
      <c r="J361" s="91"/>
      <c r="K361" s="92"/>
      <c r="L361" s="121"/>
      <c r="M361" s="118"/>
      <c r="N361" s="122"/>
      <c r="O361" s="102"/>
      <c r="P361" s="102"/>
      <c r="Q361" s="102"/>
      <c r="R361" s="102"/>
      <c r="S361" s="123"/>
      <c r="T361" s="124"/>
      <c r="U361" s="42"/>
      <c r="V361" s="42"/>
      <c r="W361" s="42"/>
      <c r="X361" s="42"/>
      <c r="Y361" s="42"/>
      <c r="Z361" s="102"/>
      <c r="AA361" s="102"/>
      <c r="AB361" s="44"/>
    </row>
    <row r="362" spans="1:28" ht="12.4" customHeight="1" x14ac:dyDescent="0.2">
      <c r="A362" s="125"/>
      <c r="B362" s="45"/>
      <c r="C362" s="126"/>
      <c r="D362" s="126"/>
      <c r="E362" s="91"/>
      <c r="F362" s="91"/>
      <c r="G362" s="91"/>
      <c r="H362" s="91"/>
      <c r="I362" s="91"/>
      <c r="J362" s="91"/>
      <c r="K362" s="92"/>
      <c r="L362" s="121"/>
      <c r="M362" s="118"/>
      <c r="N362" s="122"/>
      <c r="O362" s="102"/>
      <c r="P362" s="102"/>
      <c r="Q362" s="102"/>
      <c r="R362" s="102"/>
      <c r="S362" s="123"/>
      <c r="T362" s="124"/>
      <c r="U362" s="42"/>
      <c r="V362" s="42"/>
      <c r="W362" s="42"/>
      <c r="X362" s="42"/>
      <c r="Y362" s="42"/>
      <c r="Z362" s="102"/>
      <c r="AA362" s="102"/>
      <c r="AB362" s="44"/>
    </row>
    <row r="363" spans="1:28" ht="12.4" customHeight="1" x14ac:dyDescent="0.2">
      <c r="A363" s="125"/>
      <c r="B363" s="45"/>
      <c r="C363" s="126"/>
      <c r="D363" s="126"/>
      <c r="E363" s="91"/>
      <c r="F363" s="91"/>
      <c r="G363" s="91"/>
      <c r="H363" s="91"/>
      <c r="I363" s="91"/>
      <c r="J363" s="91"/>
      <c r="K363" s="92"/>
      <c r="L363" s="121"/>
      <c r="M363" s="118"/>
      <c r="N363" s="122"/>
      <c r="O363" s="102"/>
      <c r="P363" s="102"/>
      <c r="Q363" s="102"/>
      <c r="R363" s="102"/>
      <c r="S363" s="123"/>
      <c r="T363" s="124"/>
      <c r="U363" s="42"/>
      <c r="V363" s="42"/>
      <c r="W363" s="42"/>
      <c r="X363" s="42"/>
      <c r="Y363" s="42"/>
      <c r="Z363" s="102"/>
      <c r="AA363" s="102"/>
      <c r="AB363" s="44"/>
    </row>
    <row r="364" spans="1:28" ht="12.4" customHeight="1" x14ac:dyDescent="0.2">
      <c r="A364" s="125"/>
      <c r="B364" s="45"/>
      <c r="C364" s="126"/>
      <c r="D364" s="126"/>
      <c r="E364" s="91"/>
      <c r="F364" s="91"/>
      <c r="G364" s="91"/>
      <c r="H364" s="91"/>
      <c r="I364" s="91"/>
      <c r="J364" s="91"/>
      <c r="K364" s="92"/>
      <c r="L364" s="121"/>
      <c r="M364" s="118"/>
      <c r="N364" s="122"/>
      <c r="O364" s="102"/>
      <c r="P364" s="102"/>
      <c r="Q364" s="102"/>
      <c r="R364" s="102"/>
      <c r="S364" s="123"/>
      <c r="T364" s="124"/>
      <c r="U364" s="42"/>
      <c r="V364" s="42"/>
      <c r="W364" s="42"/>
      <c r="X364" s="42"/>
      <c r="Y364" s="42"/>
      <c r="Z364" s="102"/>
      <c r="AA364" s="102"/>
      <c r="AB364" s="44"/>
    </row>
    <row r="365" spans="1:28" ht="12.4" customHeight="1" x14ac:dyDescent="0.2">
      <c r="A365" s="125"/>
      <c r="B365" s="45"/>
      <c r="C365" s="126"/>
      <c r="D365" s="126"/>
      <c r="E365" s="91"/>
      <c r="F365" s="91"/>
      <c r="G365" s="91"/>
      <c r="H365" s="91"/>
      <c r="I365" s="91"/>
      <c r="J365" s="91"/>
      <c r="K365" s="92"/>
      <c r="L365" s="121"/>
      <c r="M365" s="118"/>
      <c r="N365" s="122"/>
      <c r="O365" s="102"/>
      <c r="P365" s="102"/>
      <c r="Q365" s="102"/>
      <c r="R365" s="102"/>
      <c r="S365" s="123"/>
      <c r="T365" s="124"/>
      <c r="U365" s="42"/>
      <c r="V365" s="42"/>
      <c r="W365" s="42"/>
      <c r="X365" s="42"/>
      <c r="Y365" s="42"/>
      <c r="Z365" s="102"/>
      <c r="AA365" s="102"/>
      <c r="AB365" s="44"/>
    </row>
    <row r="366" spans="1:28" ht="12.4" customHeight="1" x14ac:dyDescent="0.2">
      <c r="A366" s="125"/>
      <c r="B366" s="45"/>
      <c r="C366" s="126"/>
      <c r="D366" s="126"/>
      <c r="E366" s="91"/>
      <c r="F366" s="91"/>
      <c r="G366" s="91"/>
      <c r="H366" s="91"/>
      <c r="I366" s="91"/>
      <c r="J366" s="91"/>
      <c r="K366" s="92"/>
      <c r="L366" s="121"/>
      <c r="M366" s="118"/>
      <c r="N366" s="122"/>
      <c r="O366" s="102"/>
      <c r="P366" s="102"/>
      <c r="Q366" s="102"/>
      <c r="R366" s="102"/>
      <c r="S366" s="123"/>
      <c r="T366" s="124"/>
      <c r="U366" s="42"/>
      <c r="V366" s="42"/>
      <c r="W366" s="42"/>
      <c r="X366" s="42"/>
      <c r="Y366" s="42"/>
      <c r="Z366" s="102"/>
      <c r="AA366" s="102"/>
      <c r="AB366" s="44"/>
    </row>
    <row r="367" spans="1:28" ht="12.4" customHeight="1" x14ac:dyDescent="0.2">
      <c r="A367" s="125"/>
      <c r="B367" s="45"/>
      <c r="C367" s="126"/>
      <c r="D367" s="126"/>
      <c r="E367" s="91"/>
      <c r="F367" s="91"/>
      <c r="G367" s="91"/>
      <c r="H367" s="91"/>
      <c r="I367" s="91"/>
      <c r="J367" s="91"/>
      <c r="K367" s="92"/>
      <c r="L367" s="121"/>
      <c r="M367" s="118"/>
      <c r="N367" s="122"/>
      <c r="O367" s="102"/>
      <c r="P367" s="102"/>
      <c r="Q367" s="102"/>
      <c r="R367" s="102"/>
      <c r="S367" s="123"/>
      <c r="T367" s="124"/>
      <c r="U367" s="42"/>
      <c r="V367" s="42"/>
      <c r="W367" s="42"/>
      <c r="X367" s="42"/>
      <c r="Y367" s="42"/>
      <c r="Z367" s="102"/>
      <c r="AA367" s="102"/>
      <c r="AB367" s="44"/>
    </row>
    <row r="368" spans="1:28" ht="12.4" customHeight="1" x14ac:dyDescent="0.2">
      <c r="A368" s="125"/>
      <c r="B368" s="45"/>
      <c r="C368" s="126"/>
      <c r="D368" s="126"/>
      <c r="E368" s="91"/>
      <c r="F368" s="91"/>
      <c r="G368" s="91"/>
      <c r="H368" s="91"/>
      <c r="I368" s="91"/>
      <c r="J368" s="91"/>
      <c r="K368" s="92"/>
      <c r="L368" s="121"/>
      <c r="M368" s="118"/>
      <c r="N368" s="122"/>
      <c r="O368" s="102"/>
      <c r="P368" s="102"/>
      <c r="Q368" s="102"/>
      <c r="R368" s="102"/>
      <c r="S368" s="123"/>
      <c r="T368" s="124"/>
      <c r="U368" s="42"/>
      <c r="V368" s="42"/>
      <c r="W368" s="42"/>
      <c r="X368" s="42"/>
      <c r="Y368" s="42"/>
      <c r="Z368" s="102"/>
      <c r="AA368" s="102"/>
      <c r="AB368" s="44"/>
    </row>
    <row r="369" spans="1:28" ht="12.4" customHeight="1" x14ac:dyDescent="0.2">
      <c r="A369" s="125"/>
      <c r="B369" s="45"/>
      <c r="C369" s="126"/>
      <c r="D369" s="126"/>
      <c r="E369" s="91"/>
      <c r="F369" s="91"/>
      <c r="G369" s="91"/>
      <c r="H369" s="91"/>
      <c r="I369" s="91"/>
      <c r="J369" s="91"/>
      <c r="K369" s="92"/>
      <c r="L369" s="121"/>
      <c r="M369" s="118"/>
      <c r="N369" s="122"/>
      <c r="O369" s="102"/>
      <c r="P369" s="102"/>
      <c r="Q369" s="102"/>
      <c r="R369" s="102"/>
      <c r="S369" s="123"/>
      <c r="T369" s="124"/>
      <c r="U369" s="42"/>
      <c r="V369" s="42"/>
      <c r="W369" s="42"/>
      <c r="X369" s="42"/>
      <c r="Y369" s="42"/>
      <c r="Z369" s="102"/>
      <c r="AA369" s="102"/>
      <c r="AB369" s="44"/>
    </row>
    <row r="370" spans="1:28" ht="12.4" customHeight="1" x14ac:dyDescent="0.2">
      <c r="A370" s="125"/>
      <c r="B370" s="45"/>
      <c r="C370" s="126"/>
      <c r="D370" s="126"/>
      <c r="E370" s="91"/>
      <c r="F370" s="91"/>
      <c r="G370" s="91"/>
      <c r="H370" s="91"/>
      <c r="I370" s="91"/>
      <c r="J370" s="91"/>
      <c r="K370" s="92"/>
      <c r="L370" s="121"/>
      <c r="M370" s="118"/>
      <c r="N370" s="122"/>
      <c r="O370" s="102"/>
      <c r="P370" s="102"/>
      <c r="Q370" s="102"/>
      <c r="R370" s="102"/>
      <c r="S370" s="123"/>
      <c r="T370" s="124"/>
      <c r="U370" s="42"/>
      <c r="V370" s="42"/>
      <c r="W370" s="42"/>
      <c r="X370" s="42"/>
      <c r="Y370" s="42"/>
      <c r="Z370" s="102"/>
      <c r="AA370" s="102"/>
      <c r="AB370" s="44"/>
    </row>
    <row r="371" spans="1:28" ht="12.4" customHeight="1" x14ac:dyDescent="0.2">
      <c r="A371" s="125"/>
      <c r="B371" s="45"/>
      <c r="C371" s="126"/>
      <c r="D371" s="126"/>
      <c r="E371" s="91"/>
      <c r="F371" s="91"/>
      <c r="G371" s="91"/>
      <c r="H371" s="91"/>
      <c r="I371" s="91"/>
      <c r="J371" s="91"/>
      <c r="K371" s="92"/>
      <c r="L371" s="121"/>
      <c r="M371" s="118"/>
      <c r="N371" s="122"/>
      <c r="O371" s="102"/>
      <c r="P371" s="102"/>
      <c r="Q371" s="102"/>
      <c r="R371" s="102"/>
      <c r="S371" s="123"/>
      <c r="T371" s="124"/>
      <c r="U371" s="42"/>
      <c r="V371" s="42"/>
      <c r="W371" s="42"/>
      <c r="X371" s="42"/>
      <c r="Y371" s="42"/>
      <c r="Z371" s="102"/>
      <c r="AA371" s="102"/>
      <c r="AB371" s="44"/>
    </row>
    <row r="372" spans="1:28" ht="12.4" customHeight="1" x14ac:dyDescent="0.2">
      <c r="A372" s="125"/>
      <c r="B372" s="45"/>
      <c r="C372" s="126"/>
      <c r="D372" s="126"/>
      <c r="E372" s="91"/>
      <c r="F372" s="91"/>
      <c r="G372" s="91"/>
      <c r="H372" s="91"/>
      <c r="I372" s="91"/>
      <c r="J372" s="91"/>
      <c r="K372" s="92"/>
      <c r="L372" s="121"/>
      <c r="M372" s="118"/>
      <c r="N372" s="122"/>
      <c r="O372" s="102"/>
      <c r="P372" s="102"/>
      <c r="Q372" s="102"/>
      <c r="R372" s="102"/>
      <c r="S372" s="123"/>
      <c r="T372" s="124"/>
      <c r="U372" s="42"/>
      <c r="V372" s="42"/>
      <c r="W372" s="42"/>
      <c r="X372" s="42"/>
      <c r="Y372" s="42"/>
      <c r="Z372" s="102"/>
      <c r="AA372" s="102"/>
      <c r="AB372" s="44"/>
    </row>
    <row r="373" spans="1:28" ht="12.4" customHeight="1" x14ac:dyDescent="0.2">
      <c r="A373" s="125"/>
      <c r="B373" s="45"/>
      <c r="C373" s="126"/>
      <c r="D373" s="126"/>
      <c r="E373" s="91"/>
      <c r="F373" s="91"/>
      <c r="G373" s="91"/>
      <c r="H373" s="91"/>
      <c r="I373" s="91"/>
      <c r="J373" s="91"/>
      <c r="K373" s="92"/>
      <c r="L373" s="121"/>
      <c r="M373" s="118"/>
      <c r="N373" s="122"/>
      <c r="O373" s="102"/>
      <c r="P373" s="102"/>
      <c r="Q373" s="102"/>
      <c r="R373" s="102"/>
      <c r="S373" s="123"/>
      <c r="T373" s="124"/>
      <c r="U373" s="42"/>
      <c r="V373" s="42"/>
      <c r="W373" s="42"/>
      <c r="X373" s="42"/>
      <c r="Y373" s="42"/>
      <c r="Z373" s="102"/>
      <c r="AA373" s="102"/>
      <c r="AB373" s="44"/>
    </row>
    <row r="374" spans="1:28" ht="12.4" customHeight="1" x14ac:dyDescent="0.2">
      <c r="A374" s="125"/>
      <c r="B374" s="45"/>
      <c r="C374" s="126"/>
      <c r="D374" s="126"/>
      <c r="E374" s="91"/>
      <c r="F374" s="91"/>
      <c r="G374" s="91"/>
      <c r="H374" s="91"/>
      <c r="I374" s="91"/>
      <c r="J374" s="91"/>
      <c r="K374" s="92"/>
      <c r="L374" s="121"/>
      <c r="M374" s="118"/>
      <c r="N374" s="122"/>
      <c r="O374" s="102"/>
      <c r="P374" s="102"/>
      <c r="Q374" s="102"/>
      <c r="R374" s="102"/>
      <c r="S374" s="123"/>
      <c r="T374" s="124"/>
      <c r="U374" s="42"/>
      <c r="V374" s="42"/>
      <c r="W374" s="42"/>
      <c r="X374" s="42"/>
      <c r="Y374" s="42"/>
      <c r="Z374" s="102"/>
      <c r="AA374" s="102"/>
      <c r="AB374" s="44"/>
    </row>
    <row r="375" spans="1:28" ht="12.4" customHeight="1" x14ac:dyDescent="0.2">
      <c r="A375" s="125"/>
      <c r="B375" s="45"/>
      <c r="C375" s="126"/>
      <c r="D375" s="126"/>
      <c r="E375" s="91"/>
      <c r="F375" s="91"/>
      <c r="G375" s="91"/>
      <c r="H375" s="91"/>
      <c r="I375" s="91"/>
      <c r="J375" s="91"/>
      <c r="K375" s="92"/>
      <c r="L375" s="121"/>
      <c r="M375" s="118"/>
      <c r="N375" s="122"/>
      <c r="O375" s="102"/>
      <c r="P375" s="102"/>
      <c r="Q375" s="102"/>
      <c r="R375" s="102"/>
      <c r="S375" s="123"/>
      <c r="T375" s="124"/>
      <c r="U375" s="42"/>
      <c r="V375" s="42"/>
      <c r="W375" s="42"/>
      <c r="X375" s="42"/>
      <c r="Y375" s="42"/>
      <c r="Z375" s="102"/>
      <c r="AA375" s="102"/>
      <c r="AB375" s="44"/>
    </row>
    <row r="376" spans="1:28" ht="12.4" customHeight="1" x14ac:dyDescent="0.2">
      <c r="A376" s="125"/>
      <c r="B376" s="45"/>
      <c r="C376" s="126"/>
      <c r="D376" s="126"/>
      <c r="E376" s="91"/>
      <c r="F376" s="91"/>
      <c r="G376" s="91"/>
      <c r="H376" s="91"/>
      <c r="I376" s="91"/>
      <c r="J376" s="91"/>
      <c r="K376" s="92"/>
      <c r="L376" s="121"/>
      <c r="M376" s="118"/>
      <c r="N376" s="122"/>
      <c r="O376" s="102"/>
      <c r="P376" s="102"/>
      <c r="Q376" s="102"/>
      <c r="R376" s="102"/>
      <c r="S376" s="123"/>
      <c r="T376" s="124"/>
      <c r="U376" s="42"/>
      <c r="V376" s="42"/>
      <c r="W376" s="42"/>
      <c r="X376" s="42"/>
      <c r="Y376" s="42"/>
      <c r="Z376" s="102"/>
      <c r="AA376" s="102"/>
      <c r="AB376" s="44"/>
    </row>
    <row r="377" spans="1:28" ht="12.4" customHeight="1" x14ac:dyDescent="0.2">
      <c r="A377" s="125"/>
      <c r="B377" s="45"/>
      <c r="C377" s="126"/>
      <c r="D377" s="126"/>
      <c r="E377" s="91"/>
      <c r="F377" s="91"/>
      <c r="G377" s="91"/>
      <c r="H377" s="91"/>
      <c r="I377" s="91"/>
      <c r="J377" s="91"/>
      <c r="K377" s="92"/>
      <c r="L377" s="121"/>
      <c r="M377" s="118"/>
      <c r="N377" s="122"/>
      <c r="O377" s="102"/>
      <c r="P377" s="102"/>
      <c r="Q377" s="102"/>
      <c r="R377" s="102"/>
      <c r="S377" s="123"/>
      <c r="T377" s="124"/>
      <c r="U377" s="42"/>
      <c r="V377" s="42"/>
      <c r="W377" s="42"/>
      <c r="X377" s="42"/>
      <c r="Y377" s="42"/>
      <c r="Z377" s="102"/>
      <c r="AA377" s="102"/>
      <c r="AB377" s="44"/>
    </row>
    <row r="378" spans="1:28" ht="12.4" customHeight="1" x14ac:dyDescent="0.2">
      <c r="A378" s="125"/>
      <c r="B378" s="45"/>
      <c r="C378" s="126"/>
      <c r="D378" s="126"/>
      <c r="E378" s="91"/>
      <c r="F378" s="91"/>
      <c r="G378" s="91"/>
      <c r="H378" s="91"/>
      <c r="I378" s="91"/>
      <c r="J378" s="91"/>
      <c r="K378" s="92"/>
      <c r="L378" s="121"/>
      <c r="M378" s="118"/>
      <c r="N378" s="122"/>
      <c r="O378" s="102"/>
      <c r="P378" s="102"/>
      <c r="Q378" s="102"/>
      <c r="R378" s="102"/>
      <c r="S378" s="123"/>
      <c r="T378" s="124"/>
      <c r="U378" s="42"/>
      <c r="V378" s="42"/>
      <c r="W378" s="42"/>
      <c r="X378" s="42"/>
      <c r="Y378" s="42"/>
      <c r="Z378" s="102"/>
      <c r="AA378" s="102"/>
      <c r="AB378" s="44"/>
    </row>
    <row r="379" spans="1:28" ht="12.4" customHeight="1" x14ac:dyDescent="0.2">
      <c r="A379" s="125"/>
      <c r="B379" s="45"/>
      <c r="C379" s="126"/>
      <c r="D379" s="126"/>
      <c r="E379" s="91"/>
      <c r="F379" s="91"/>
      <c r="G379" s="91"/>
      <c r="H379" s="91"/>
      <c r="I379" s="91"/>
      <c r="J379" s="91"/>
      <c r="K379" s="92"/>
      <c r="L379" s="121"/>
      <c r="M379" s="118"/>
      <c r="N379" s="122"/>
      <c r="O379" s="102"/>
      <c r="P379" s="102"/>
      <c r="Q379" s="102"/>
      <c r="R379" s="102"/>
      <c r="S379" s="123"/>
      <c r="T379" s="124"/>
      <c r="U379" s="42"/>
      <c r="V379" s="42"/>
      <c r="W379" s="42"/>
      <c r="X379" s="42"/>
      <c r="Y379" s="42"/>
      <c r="Z379" s="102"/>
      <c r="AA379" s="102"/>
      <c r="AB379" s="44"/>
    </row>
    <row r="380" spans="1:28" ht="12.4" customHeight="1" x14ac:dyDescent="0.2">
      <c r="A380" s="125"/>
      <c r="B380" s="45"/>
      <c r="C380" s="126"/>
      <c r="D380" s="126"/>
      <c r="E380" s="91"/>
      <c r="F380" s="91"/>
      <c r="G380" s="91"/>
      <c r="H380" s="91"/>
      <c r="I380" s="91"/>
      <c r="J380" s="91"/>
      <c r="K380" s="92"/>
      <c r="L380" s="121"/>
      <c r="M380" s="118"/>
      <c r="N380" s="122"/>
      <c r="O380" s="102"/>
      <c r="P380" s="102"/>
      <c r="Q380" s="102"/>
      <c r="R380" s="102"/>
      <c r="S380" s="123"/>
      <c r="T380" s="124"/>
      <c r="U380" s="42"/>
      <c r="V380" s="42"/>
      <c r="W380" s="42"/>
      <c r="X380" s="42"/>
      <c r="Y380" s="42"/>
      <c r="Z380" s="102"/>
      <c r="AA380" s="102"/>
      <c r="AB380" s="44"/>
    </row>
    <row r="381" spans="1:28" ht="12.4" customHeight="1" x14ac:dyDescent="0.2">
      <c r="A381" s="125"/>
      <c r="B381" s="45"/>
      <c r="C381" s="126"/>
      <c r="D381" s="126"/>
      <c r="E381" s="91"/>
      <c r="F381" s="91"/>
      <c r="G381" s="91"/>
      <c r="H381" s="91"/>
      <c r="I381" s="91"/>
      <c r="J381" s="91"/>
      <c r="K381" s="92"/>
      <c r="L381" s="121"/>
      <c r="M381" s="118"/>
      <c r="N381" s="122"/>
      <c r="O381" s="102"/>
      <c r="P381" s="102"/>
      <c r="Q381" s="102"/>
      <c r="R381" s="102"/>
      <c r="S381" s="123"/>
      <c r="T381" s="124"/>
      <c r="U381" s="42"/>
      <c r="V381" s="42"/>
      <c r="W381" s="42"/>
      <c r="X381" s="42"/>
      <c r="Y381" s="42"/>
      <c r="Z381" s="102"/>
      <c r="AA381" s="102"/>
      <c r="AB381" s="44"/>
    </row>
    <row r="382" spans="1:28" ht="12.4" customHeight="1" x14ac:dyDescent="0.2">
      <c r="A382" s="125"/>
      <c r="B382" s="45"/>
      <c r="C382" s="126"/>
      <c r="D382" s="126"/>
      <c r="E382" s="91"/>
      <c r="F382" s="91"/>
      <c r="G382" s="91"/>
      <c r="H382" s="91"/>
      <c r="I382" s="91"/>
      <c r="J382" s="91"/>
      <c r="K382" s="92"/>
      <c r="L382" s="121"/>
      <c r="M382" s="118"/>
      <c r="N382" s="122"/>
      <c r="O382" s="102"/>
      <c r="P382" s="102"/>
      <c r="Q382" s="102"/>
      <c r="R382" s="102"/>
      <c r="S382" s="123"/>
      <c r="T382" s="124"/>
      <c r="U382" s="42"/>
      <c r="V382" s="42"/>
      <c r="W382" s="42"/>
      <c r="X382" s="42"/>
      <c r="Y382" s="42"/>
      <c r="Z382" s="102"/>
      <c r="AA382" s="102"/>
      <c r="AB382" s="44"/>
    </row>
    <row r="383" spans="1:28" ht="12.4" customHeight="1" x14ac:dyDescent="0.2">
      <c r="A383" s="125"/>
      <c r="B383" s="45"/>
      <c r="C383" s="126"/>
      <c r="D383" s="126"/>
      <c r="E383" s="91"/>
      <c r="F383" s="91"/>
      <c r="G383" s="91"/>
      <c r="H383" s="91"/>
      <c r="I383" s="91"/>
      <c r="J383" s="91"/>
      <c r="K383" s="92"/>
      <c r="L383" s="121"/>
      <c r="M383" s="118"/>
      <c r="N383" s="122"/>
      <c r="O383" s="102"/>
      <c r="P383" s="102"/>
      <c r="Q383" s="102"/>
      <c r="R383" s="102"/>
      <c r="S383" s="123"/>
      <c r="T383" s="124"/>
      <c r="U383" s="42"/>
      <c r="V383" s="42"/>
      <c r="W383" s="42"/>
      <c r="X383" s="42"/>
      <c r="Y383" s="42"/>
      <c r="Z383" s="102"/>
      <c r="AA383" s="102"/>
      <c r="AB383" s="44"/>
    </row>
    <row r="384" spans="1:28" ht="12.4" customHeight="1" x14ac:dyDescent="0.2">
      <c r="A384" s="125"/>
      <c r="B384" s="45"/>
      <c r="C384" s="126"/>
      <c r="D384" s="126"/>
      <c r="E384" s="91"/>
      <c r="F384" s="91"/>
      <c r="G384" s="91"/>
      <c r="H384" s="91"/>
      <c r="I384" s="91"/>
      <c r="J384" s="91"/>
      <c r="K384" s="92"/>
      <c r="L384" s="121"/>
      <c r="M384" s="118"/>
      <c r="N384" s="122"/>
      <c r="O384" s="102"/>
      <c r="P384" s="102"/>
      <c r="Q384" s="102"/>
      <c r="R384" s="102"/>
      <c r="S384" s="123"/>
      <c r="T384" s="124"/>
      <c r="U384" s="42"/>
      <c r="V384" s="42"/>
      <c r="W384" s="42"/>
      <c r="X384" s="42"/>
      <c r="Y384" s="42"/>
      <c r="Z384" s="102"/>
      <c r="AA384" s="102"/>
      <c r="AB384" s="44"/>
    </row>
    <row r="385" spans="1:28" ht="12.4" customHeight="1" x14ac:dyDescent="0.2">
      <c r="A385" s="125"/>
      <c r="B385" s="45"/>
      <c r="C385" s="126"/>
      <c r="D385" s="126"/>
      <c r="E385" s="91"/>
      <c r="F385" s="91"/>
      <c r="G385" s="91"/>
      <c r="H385" s="91"/>
      <c r="I385" s="91"/>
      <c r="J385" s="91"/>
      <c r="K385" s="92"/>
      <c r="L385" s="121"/>
      <c r="M385" s="118"/>
      <c r="N385" s="122"/>
      <c r="O385" s="102"/>
      <c r="P385" s="102"/>
      <c r="Q385" s="102"/>
      <c r="R385" s="102"/>
      <c r="S385" s="123"/>
      <c r="T385" s="124"/>
      <c r="U385" s="42"/>
      <c r="V385" s="42"/>
      <c r="W385" s="42"/>
      <c r="X385" s="42"/>
      <c r="Y385" s="42"/>
      <c r="Z385" s="102"/>
      <c r="AA385" s="102"/>
      <c r="AB385" s="44"/>
    </row>
    <row r="386" spans="1:28" ht="12.4" customHeight="1" x14ac:dyDescent="0.2">
      <c r="A386" s="125"/>
      <c r="B386" s="45"/>
      <c r="C386" s="126"/>
      <c r="D386" s="126"/>
      <c r="E386" s="91"/>
      <c r="F386" s="91"/>
      <c r="G386" s="91"/>
      <c r="H386" s="91"/>
      <c r="I386" s="91"/>
      <c r="J386" s="91"/>
      <c r="K386" s="92"/>
      <c r="L386" s="121"/>
      <c r="M386" s="118"/>
      <c r="N386" s="122"/>
      <c r="O386" s="102"/>
      <c r="P386" s="102"/>
      <c r="Q386" s="102"/>
      <c r="R386" s="102"/>
      <c r="S386" s="123"/>
      <c r="T386" s="124"/>
      <c r="U386" s="42"/>
      <c r="V386" s="42"/>
      <c r="W386" s="42"/>
      <c r="X386" s="42"/>
      <c r="Y386" s="42"/>
      <c r="Z386" s="102"/>
      <c r="AA386" s="102"/>
      <c r="AB386" s="44"/>
    </row>
    <row r="387" spans="1:28" ht="12.4" customHeight="1" x14ac:dyDescent="0.2">
      <c r="A387" s="125"/>
      <c r="B387" s="45"/>
      <c r="C387" s="126"/>
      <c r="D387" s="126"/>
      <c r="E387" s="91"/>
      <c r="F387" s="91"/>
      <c r="G387" s="91"/>
      <c r="H387" s="91"/>
      <c r="I387" s="91"/>
      <c r="J387" s="91"/>
      <c r="K387" s="92"/>
      <c r="L387" s="121"/>
      <c r="M387" s="118"/>
      <c r="N387" s="122"/>
      <c r="O387" s="102"/>
      <c r="P387" s="102"/>
      <c r="Q387" s="102"/>
      <c r="R387" s="102"/>
      <c r="S387" s="123"/>
      <c r="T387" s="124"/>
      <c r="U387" s="42"/>
      <c r="V387" s="42"/>
      <c r="W387" s="42"/>
      <c r="X387" s="42"/>
      <c r="Y387" s="42"/>
      <c r="Z387" s="102"/>
      <c r="AA387" s="102"/>
      <c r="AB387" s="44"/>
    </row>
    <row r="388" spans="1:28" ht="12.4" customHeight="1" x14ac:dyDescent="0.2">
      <c r="A388" s="125"/>
      <c r="B388" s="45"/>
      <c r="C388" s="126"/>
      <c r="D388" s="126"/>
      <c r="E388" s="91"/>
      <c r="F388" s="91"/>
      <c r="G388" s="91"/>
      <c r="H388" s="91"/>
      <c r="I388" s="91"/>
      <c r="J388" s="91"/>
      <c r="K388" s="92"/>
      <c r="L388" s="121"/>
      <c r="M388" s="118"/>
      <c r="N388" s="122"/>
      <c r="O388" s="102"/>
      <c r="P388" s="102"/>
      <c r="Q388" s="102"/>
      <c r="R388" s="102"/>
      <c r="S388" s="123"/>
      <c r="T388" s="124"/>
      <c r="U388" s="42"/>
      <c r="V388" s="42"/>
      <c r="W388" s="42"/>
      <c r="X388" s="42"/>
      <c r="Y388" s="42"/>
      <c r="Z388" s="102"/>
      <c r="AA388" s="102"/>
      <c r="AB388" s="44"/>
    </row>
    <row r="389" spans="1:28" ht="12.4" customHeight="1" x14ac:dyDescent="0.2">
      <c r="A389" s="125"/>
      <c r="B389" s="45"/>
      <c r="C389" s="126"/>
      <c r="D389" s="126"/>
      <c r="E389" s="91"/>
      <c r="F389" s="91"/>
      <c r="G389" s="91"/>
      <c r="H389" s="91"/>
      <c r="I389" s="91"/>
      <c r="J389" s="91"/>
      <c r="K389" s="92"/>
      <c r="L389" s="121"/>
      <c r="M389" s="118"/>
      <c r="N389" s="122"/>
      <c r="O389" s="102"/>
      <c r="P389" s="102"/>
      <c r="Q389" s="102"/>
      <c r="R389" s="102"/>
      <c r="S389" s="123"/>
      <c r="T389" s="124"/>
      <c r="U389" s="42"/>
      <c r="V389" s="42"/>
      <c r="W389" s="42"/>
      <c r="X389" s="42"/>
      <c r="Y389" s="42"/>
      <c r="Z389" s="102"/>
      <c r="AA389" s="102"/>
      <c r="AB389" s="44"/>
    </row>
    <row r="390" spans="1:28" ht="12.4" customHeight="1" x14ac:dyDescent="0.2">
      <c r="A390" s="125"/>
      <c r="B390" s="45"/>
      <c r="C390" s="126"/>
      <c r="D390" s="126"/>
      <c r="E390" s="91"/>
      <c r="F390" s="91"/>
      <c r="G390" s="91"/>
      <c r="H390" s="91"/>
      <c r="I390" s="91"/>
      <c r="J390" s="91"/>
      <c r="K390" s="92"/>
      <c r="L390" s="121"/>
      <c r="M390" s="118"/>
      <c r="N390" s="122"/>
      <c r="O390" s="102"/>
      <c r="P390" s="102"/>
      <c r="Q390" s="102"/>
      <c r="R390" s="102"/>
      <c r="S390" s="123"/>
      <c r="T390" s="124"/>
      <c r="U390" s="42"/>
      <c r="V390" s="42"/>
      <c r="W390" s="42"/>
      <c r="X390" s="42"/>
      <c r="Y390" s="42"/>
      <c r="Z390" s="102"/>
      <c r="AA390" s="102"/>
      <c r="AB390" s="44"/>
    </row>
    <row r="391" spans="1:28" ht="12.4" customHeight="1" x14ac:dyDescent="0.2">
      <c r="A391" s="125"/>
      <c r="B391" s="45"/>
      <c r="C391" s="126"/>
      <c r="D391" s="126"/>
      <c r="E391" s="91"/>
      <c r="F391" s="91"/>
      <c r="G391" s="91"/>
      <c r="H391" s="91"/>
      <c r="I391" s="91"/>
      <c r="J391" s="91"/>
      <c r="K391" s="92"/>
      <c r="L391" s="121"/>
      <c r="M391" s="118"/>
      <c r="N391" s="122"/>
      <c r="O391" s="102"/>
      <c r="P391" s="102"/>
      <c r="Q391" s="102"/>
      <c r="R391" s="102"/>
      <c r="S391" s="123"/>
      <c r="T391" s="124"/>
      <c r="U391" s="42"/>
      <c r="V391" s="42"/>
      <c r="W391" s="42"/>
      <c r="X391" s="42"/>
      <c r="Y391" s="42"/>
      <c r="Z391" s="102"/>
      <c r="AA391" s="102"/>
      <c r="AB391" s="44"/>
    </row>
    <row r="392" spans="1:28" ht="12.4" customHeight="1" x14ac:dyDescent="0.2">
      <c r="A392" s="125"/>
      <c r="B392" s="45"/>
      <c r="C392" s="126"/>
      <c r="D392" s="126"/>
      <c r="E392" s="91"/>
      <c r="F392" s="91"/>
      <c r="G392" s="91"/>
      <c r="H392" s="91"/>
      <c r="I392" s="91"/>
      <c r="J392" s="91"/>
      <c r="K392" s="92"/>
      <c r="L392" s="121"/>
      <c r="M392" s="118"/>
      <c r="N392" s="122"/>
      <c r="O392" s="102"/>
      <c r="P392" s="102"/>
      <c r="Q392" s="102"/>
      <c r="R392" s="102"/>
      <c r="S392" s="123"/>
      <c r="T392" s="124"/>
      <c r="U392" s="42"/>
      <c r="V392" s="42"/>
      <c r="W392" s="42"/>
      <c r="X392" s="42"/>
      <c r="Y392" s="42"/>
      <c r="Z392" s="102"/>
      <c r="AA392" s="102"/>
      <c r="AB392" s="44"/>
    </row>
    <row r="393" spans="1:28" ht="12.4" customHeight="1" x14ac:dyDescent="0.2">
      <c r="A393" s="125"/>
      <c r="B393" s="45"/>
      <c r="C393" s="126"/>
      <c r="D393" s="126"/>
      <c r="E393" s="91"/>
      <c r="F393" s="91"/>
      <c r="G393" s="91"/>
      <c r="H393" s="91"/>
      <c r="I393" s="91"/>
      <c r="J393" s="91"/>
      <c r="K393" s="92"/>
      <c r="L393" s="121"/>
      <c r="M393" s="118"/>
      <c r="N393" s="122"/>
      <c r="O393" s="102"/>
      <c r="P393" s="102"/>
      <c r="Q393" s="102"/>
      <c r="R393" s="102"/>
      <c r="S393" s="123"/>
      <c r="T393" s="124"/>
      <c r="U393" s="42"/>
      <c r="V393" s="42"/>
      <c r="W393" s="42"/>
      <c r="X393" s="42"/>
      <c r="Y393" s="42"/>
      <c r="Z393" s="102"/>
      <c r="AA393" s="102"/>
      <c r="AB393" s="44"/>
    </row>
    <row r="394" spans="1:28" ht="12.4" customHeight="1" x14ac:dyDescent="0.2">
      <c r="A394" s="125"/>
      <c r="B394" s="45"/>
      <c r="C394" s="126"/>
      <c r="D394" s="126"/>
      <c r="E394" s="91"/>
      <c r="F394" s="91"/>
      <c r="G394" s="91"/>
      <c r="H394" s="91"/>
      <c r="I394" s="91"/>
      <c r="J394" s="91"/>
      <c r="K394" s="92"/>
      <c r="L394" s="121"/>
      <c r="M394" s="118"/>
      <c r="N394" s="122"/>
      <c r="O394" s="102"/>
      <c r="P394" s="102"/>
      <c r="Q394" s="102"/>
      <c r="R394" s="102"/>
      <c r="S394" s="123"/>
      <c r="T394" s="124"/>
      <c r="U394" s="42"/>
      <c r="V394" s="42"/>
      <c r="W394" s="42"/>
      <c r="X394" s="42"/>
      <c r="Y394" s="42"/>
      <c r="Z394" s="102"/>
      <c r="AA394" s="102"/>
      <c r="AB394" s="44"/>
    </row>
    <row r="395" spans="1:28" ht="12.4" customHeight="1" x14ac:dyDescent="0.2">
      <c r="A395" s="125"/>
      <c r="B395" s="45"/>
      <c r="C395" s="126"/>
      <c r="D395" s="126"/>
      <c r="E395" s="91"/>
      <c r="F395" s="91"/>
      <c r="G395" s="91"/>
      <c r="H395" s="91"/>
      <c r="I395" s="91"/>
      <c r="J395" s="91"/>
      <c r="K395" s="92"/>
      <c r="L395" s="121"/>
      <c r="M395" s="118"/>
      <c r="N395" s="122"/>
      <c r="O395" s="102"/>
      <c r="P395" s="102"/>
      <c r="Q395" s="102"/>
      <c r="R395" s="102"/>
      <c r="S395" s="123"/>
      <c r="T395" s="124"/>
      <c r="U395" s="42"/>
      <c r="V395" s="42"/>
      <c r="W395" s="42"/>
      <c r="X395" s="42"/>
      <c r="Y395" s="42"/>
      <c r="Z395" s="102"/>
      <c r="AA395" s="102"/>
      <c r="AB395" s="44"/>
    </row>
    <row r="396" spans="1:28" ht="12.4" customHeight="1" x14ac:dyDescent="0.2">
      <c r="A396" s="125"/>
      <c r="B396" s="45"/>
      <c r="C396" s="126"/>
      <c r="D396" s="126"/>
      <c r="E396" s="91"/>
      <c r="F396" s="91"/>
      <c r="G396" s="91"/>
      <c r="H396" s="91"/>
      <c r="I396" s="91"/>
      <c r="J396" s="91"/>
      <c r="K396" s="92"/>
      <c r="L396" s="121"/>
      <c r="M396" s="118"/>
      <c r="N396" s="122"/>
      <c r="O396" s="102"/>
      <c r="P396" s="102"/>
      <c r="Q396" s="102"/>
      <c r="R396" s="102"/>
      <c r="S396" s="123"/>
      <c r="T396" s="124"/>
      <c r="U396" s="42"/>
      <c r="V396" s="42"/>
      <c r="W396" s="42"/>
      <c r="X396" s="42"/>
      <c r="Y396" s="42"/>
      <c r="Z396" s="102"/>
      <c r="AA396" s="102"/>
      <c r="AB396" s="44"/>
    </row>
    <row r="397" spans="1:28" ht="12.4" customHeight="1" x14ac:dyDescent="0.2">
      <c r="A397" s="125"/>
      <c r="B397" s="45"/>
      <c r="C397" s="126"/>
      <c r="D397" s="126"/>
      <c r="E397" s="91"/>
      <c r="F397" s="91"/>
      <c r="G397" s="91"/>
      <c r="H397" s="91"/>
      <c r="I397" s="91"/>
      <c r="J397" s="91"/>
      <c r="K397" s="92"/>
      <c r="L397" s="121"/>
      <c r="M397" s="118"/>
      <c r="N397" s="122"/>
      <c r="O397" s="102"/>
      <c r="P397" s="102"/>
      <c r="Q397" s="102"/>
      <c r="R397" s="102"/>
      <c r="S397" s="123"/>
      <c r="T397" s="124"/>
      <c r="U397" s="42"/>
      <c r="V397" s="42"/>
      <c r="W397" s="42"/>
      <c r="X397" s="42"/>
      <c r="Y397" s="42"/>
      <c r="Z397" s="102"/>
      <c r="AA397" s="102"/>
      <c r="AB397" s="44"/>
    </row>
    <row r="398" spans="1:28" ht="12.4" customHeight="1" x14ac:dyDescent="0.2">
      <c r="A398" s="125"/>
      <c r="B398" s="45"/>
      <c r="C398" s="126"/>
      <c r="D398" s="126"/>
      <c r="E398" s="91"/>
      <c r="F398" s="91"/>
      <c r="G398" s="91"/>
      <c r="H398" s="91"/>
      <c r="I398" s="91"/>
      <c r="J398" s="91"/>
      <c r="K398" s="92"/>
      <c r="L398" s="121"/>
      <c r="M398" s="118"/>
      <c r="N398" s="122"/>
      <c r="O398" s="102"/>
      <c r="P398" s="102"/>
      <c r="Q398" s="102"/>
      <c r="R398" s="102"/>
      <c r="S398" s="123"/>
      <c r="T398" s="124"/>
      <c r="U398" s="42"/>
      <c r="V398" s="42"/>
      <c r="W398" s="42"/>
      <c r="X398" s="42"/>
      <c r="Y398" s="42"/>
      <c r="Z398" s="102"/>
      <c r="AA398" s="102"/>
      <c r="AB398" s="44"/>
    </row>
    <row r="399" spans="1:28" ht="12.4" customHeight="1" x14ac:dyDescent="0.2">
      <c r="A399" s="125"/>
      <c r="B399" s="45"/>
      <c r="C399" s="126"/>
      <c r="D399" s="126"/>
      <c r="E399" s="91"/>
      <c r="F399" s="91"/>
      <c r="G399" s="91"/>
      <c r="H399" s="91"/>
      <c r="I399" s="91"/>
      <c r="J399" s="91"/>
      <c r="K399" s="92"/>
      <c r="L399" s="121"/>
      <c r="M399" s="118"/>
      <c r="N399" s="122"/>
      <c r="O399" s="102"/>
      <c r="P399" s="102"/>
      <c r="Q399" s="102"/>
      <c r="R399" s="102"/>
      <c r="S399" s="123"/>
      <c r="T399" s="124"/>
      <c r="U399" s="42"/>
      <c r="V399" s="42"/>
      <c r="W399" s="42"/>
      <c r="X399" s="42"/>
      <c r="Y399" s="42"/>
      <c r="Z399" s="102"/>
      <c r="AA399" s="102"/>
      <c r="AB399" s="44"/>
    </row>
    <row r="400" spans="1:28" ht="12.4" customHeight="1" x14ac:dyDescent="0.2">
      <c r="A400" s="125"/>
      <c r="B400" s="45"/>
      <c r="C400" s="126"/>
      <c r="D400" s="126"/>
      <c r="E400" s="91"/>
      <c r="F400" s="91"/>
      <c r="G400" s="91"/>
      <c r="H400" s="91"/>
      <c r="I400" s="91"/>
      <c r="J400" s="91"/>
      <c r="K400" s="92"/>
      <c r="L400" s="121"/>
      <c r="M400" s="118"/>
      <c r="N400" s="122"/>
      <c r="O400" s="102"/>
      <c r="P400" s="102"/>
      <c r="Q400" s="102"/>
      <c r="R400" s="102"/>
      <c r="S400" s="123"/>
      <c r="T400" s="124"/>
      <c r="U400" s="42"/>
      <c r="V400" s="42"/>
      <c r="W400" s="42"/>
      <c r="X400" s="42"/>
      <c r="Y400" s="42"/>
      <c r="Z400" s="102"/>
      <c r="AA400" s="102"/>
      <c r="AB400" s="44"/>
    </row>
    <row r="401" spans="1:28" ht="12.4" customHeight="1" x14ac:dyDescent="0.2">
      <c r="A401" s="125"/>
      <c r="B401" s="45"/>
      <c r="C401" s="126"/>
      <c r="D401" s="126"/>
      <c r="E401" s="91"/>
      <c r="F401" s="91"/>
      <c r="G401" s="91"/>
      <c r="H401" s="91"/>
      <c r="I401" s="91"/>
      <c r="J401" s="91"/>
      <c r="K401" s="92"/>
      <c r="L401" s="121"/>
      <c r="M401" s="118"/>
      <c r="N401" s="122"/>
      <c r="O401" s="102"/>
      <c r="P401" s="102"/>
      <c r="Q401" s="102"/>
      <c r="R401" s="102"/>
      <c r="S401" s="123"/>
      <c r="T401" s="124"/>
      <c r="U401" s="42"/>
      <c r="V401" s="42"/>
      <c r="W401" s="42"/>
      <c r="X401" s="42"/>
      <c r="Y401" s="42"/>
      <c r="Z401" s="102"/>
      <c r="AA401" s="102"/>
      <c r="AB401" s="44"/>
    </row>
    <row r="402" spans="1:28" ht="12.4" customHeight="1" x14ac:dyDescent="0.2">
      <c r="A402" s="125"/>
      <c r="B402" s="45"/>
      <c r="C402" s="126"/>
      <c r="D402" s="126"/>
      <c r="E402" s="91"/>
      <c r="F402" s="91"/>
      <c r="G402" s="91"/>
      <c r="H402" s="91"/>
      <c r="I402" s="91"/>
      <c r="J402" s="91"/>
      <c r="K402" s="92"/>
      <c r="L402" s="121"/>
      <c r="M402" s="118"/>
      <c r="N402" s="122"/>
      <c r="O402" s="102"/>
      <c r="P402" s="102"/>
      <c r="Q402" s="102"/>
      <c r="R402" s="102"/>
      <c r="S402" s="123"/>
      <c r="T402" s="124"/>
      <c r="U402" s="42"/>
      <c r="V402" s="42"/>
      <c r="W402" s="42"/>
      <c r="X402" s="42"/>
      <c r="Y402" s="42"/>
      <c r="Z402" s="102"/>
      <c r="AA402" s="102"/>
      <c r="AB402" s="44"/>
    </row>
    <row r="403" spans="1:28" ht="12.4" customHeight="1" x14ac:dyDescent="0.2">
      <c r="A403" s="125"/>
      <c r="B403" s="45"/>
      <c r="C403" s="126"/>
      <c r="D403" s="126"/>
      <c r="E403" s="91"/>
      <c r="F403" s="91"/>
      <c r="G403" s="91"/>
      <c r="H403" s="91"/>
      <c r="I403" s="91"/>
      <c r="J403" s="91"/>
      <c r="K403" s="92"/>
      <c r="L403" s="121"/>
      <c r="M403" s="118"/>
      <c r="N403" s="122"/>
      <c r="O403" s="102"/>
      <c r="P403" s="102"/>
      <c r="Q403" s="102"/>
      <c r="R403" s="102"/>
      <c r="S403" s="123"/>
      <c r="T403" s="124"/>
      <c r="U403" s="42"/>
      <c r="V403" s="42"/>
      <c r="W403" s="42"/>
      <c r="X403" s="42"/>
      <c r="Y403" s="42"/>
      <c r="Z403" s="102"/>
      <c r="AA403" s="102"/>
      <c r="AB403" s="44"/>
    </row>
    <row r="404" spans="1:28" ht="12.4" customHeight="1" x14ac:dyDescent="0.2">
      <c r="A404" s="125"/>
      <c r="B404" s="45"/>
      <c r="C404" s="126"/>
      <c r="D404" s="126"/>
      <c r="E404" s="91"/>
      <c r="F404" s="91"/>
      <c r="G404" s="91"/>
      <c r="H404" s="91"/>
      <c r="I404" s="91"/>
      <c r="J404" s="91"/>
      <c r="K404" s="92"/>
      <c r="L404" s="121"/>
      <c r="M404" s="118"/>
      <c r="N404" s="122"/>
      <c r="O404" s="102"/>
      <c r="P404" s="102"/>
      <c r="Q404" s="102"/>
      <c r="R404" s="102"/>
      <c r="S404" s="123"/>
      <c r="T404" s="124"/>
      <c r="U404" s="42"/>
      <c r="V404" s="42"/>
      <c r="W404" s="42"/>
      <c r="X404" s="42"/>
      <c r="Y404" s="42"/>
      <c r="Z404" s="102"/>
      <c r="AA404" s="102"/>
      <c r="AB404" s="44"/>
    </row>
    <row r="405" spans="1:28" ht="12.4" customHeight="1" x14ac:dyDescent="0.2">
      <c r="A405" s="125"/>
      <c r="B405" s="45"/>
      <c r="C405" s="126"/>
      <c r="D405" s="126"/>
      <c r="E405" s="91"/>
      <c r="F405" s="91"/>
      <c r="G405" s="91"/>
      <c r="H405" s="91"/>
      <c r="I405" s="91"/>
      <c r="J405" s="91"/>
      <c r="K405" s="92"/>
      <c r="L405" s="121"/>
      <c r="M405" s="118"/>
      <c r="N405" s="122"/>
      <c r="O405" s="102"/>
      <c r="P405" s="102"/>
      <c r="Q405" s="102"/>
      <c r="R405" s="102"/>
      <c r="S405" s="123"/>
      <c r="T405" s="124"/>
      <c r="U405" s="42"/>
      <c r="V405" s="42"/>
      <c r="W405" s="42"/>
      <c r="X405" s="42"/>
      <c r="Y405" s="42"/>
      <c r="Z405" s="102"/>
      <c r="AA405" s="102"/>
      <c r="AB405" s="44"/>
    </row>
    <row r="406" spans="1:28" ht="12.4" customHeight="1" x14ac:dyDescent="0.2">
      <c r="A406" s="125"/>
      <c r="B406" s="45"/>
      <c r="C406" s="126"/>
      <c r="D406" s="126"/>
      <c r="E406" s="91"/>
      <c r="F406" s="91"/>
      <c r="G406" s="91"/>
      <c r="H406" s="91"/>
      <c r="I406" s="91"/>
      <c r="J406" s="91"/>
      <c r="K406" s="92"/>
      <c r="L406" s="121"/>
      <c r="M406" s="118"/>
      <c r="N406" s="122"/>
      <c r="O406" s="102"/>
      <c r="P406" s="102"/>
      <c r="Q406" s="102"/>
      <c r="R406" s="102"/>
      <c r="S406" s="123"/>
      <c r="T406" s="124"/>
      <c r="U406" s="42"/>
      <c r="V406" s="42"/>
      <c r="W406" s="42"/>
      <c r="X406" s="42"/>
      <c r="Y406" s="42"/>
      <c r="Z406" s="102"/>
      <c r="AA406" s="102"/>
      <c r="AB406" s="44"/>
    </row>
    <row r="407" spans="1:28" ht="12.4" customHeight="1" x14ac:dyDescent="0.2">
      <c r="A407" s="125"/>
      <c r="B407" s="45"/>
      <c r="C407" s="126"/>
      <c r="D407" s="126"/>
      <c r="E407" s="91"/>
      <c r="F407" s="91"/>
      <c r="G407" s="91"/>
      <c r="H407" s="91"/>
      <c r="I407" s="91"/>
      <c r="J407" s="91"/>
      <c r="K407" s="92"/>
      <c r="L407" s="121"/>
      <c r="M407" s="118"/>
      <c r="N407" s="122"/>
      <c r="O407" s="102"/>
      <c r="P407" s="102"/>
      <c r="Q407" s="102"/>
      <c r="R407" s="102"/>
      <c r="S407" s="123"/>
      <c r="T407" s="124"/>
      <c r="U407" s="42"/>
      <c r="V407" s="42"/>
      <c r="W407" s="42"/>
      <c r="X407" s="42"/>
      <c r="Y407" s="42"/>
      <c r="Z407" s="102"/>
      <c r="AA407" s="102"/>
      <c r="AB407" s="44"/>
    </row>
    <row r="408" spans="1:28" ht="12.4" customHeight="1" x14ac:dyDescent="0.2">
      <c r="A408" s="125"/>
      <c r="B408" s="45"/>
      <c r="C408" s="126"/>
      <c r="D408" s="126"/>
      <c r="E408" s="91"/>
      <c r="F408" s="91"/>
      <c r="G408" s="91"/>
      <c r="H408" s="91"/>
      <c r="I408" s="91"/>
      <c r="J408" s="91"/>
      <c r="K408" s="92"/>
      <c r="L408" s="121"/>
      <c r="M408" s="118"/>
      <c r="N408" s="122"/>
      <c r="O408" s="102"/>
      <c r="P408" s="102"/>
      <c r="Q408" s="102"/>
      <c r="R408" s="102"/>
      <c r="S408" s="123"/>
      <c r="T408" s="124"/>
      <c r="U408" s="42"/>
      <c r="V408" s="42"/>
      <c r="W408" s="42"/>
      <c r="X408" s="42"/>
      <c r="Y408" s="42"/>
      <c r="Z408" s="102"/>
      <c r="AA408" s="102"/>
      <c r="AB408" s="44"/>
    </row>
    <row r="409" spans="1:28" ht="12.4" customHeight="1" x14ac:dyDescent="0.2">
      <c r="A409" s="125"/>
      <c r="B409" s="45"/>
      <c r="C409" s="126"/>
      <c r="D409" s="126"/>
      <c r="E409" s="91"/>
      <c r="F409" s="91"/>
      <c r="G409" s="91"/>
      <c r="H409" s="91"/>
      <c r="I409" s="91"/>
      <c r="J409" s="91"/>
      <c r="K409" s="92"/>
      <c r="L409" s="121"/>
      <c r="M409" s="118"/>
      <c r="N409" s="122"/>
      <c r="O409" s="102"/>
      <c r="P409" s="102"/>
      <c r="Q409" s="102"/>
      <c r="R409" s="102"/>
      <c r="S409" s="123"/>
      <c r="T409" s="124"/>
      <c r="U409" s="42"/>
      <c r="V409" s="42"/>
      <c r="W409" s="42"/>
      <c r="X409" s="42"/>
      <c r="Y409" s="42"/>
      <c r="Z409" s="102"/>
      <c r="AA409" s="102"/>
      <c r="AB409" s="44"/>
    </row>
    <row r="410" spans="1:28" ht="12.4" customHeight="1" x14ac:dyDescent="0.2">
      <c r="A410" s="125"/>
      <c r="B410" s="45"/>
      <c r="C410" s="126"/>
      <c r="D410" s="126"/>
      <c r="E410" s="91"/>
      <c r="F410" s="91"/>
      <c r="G410" s="91"/>
      <c r="H410" s="91"/>
      <c r="I410" s="91"/>
      <c r="J410" s="91"/>
      <c r="K410" s="92"/>
      <c r="L410" s="121"/>
      <c r="M410" s="118"/>
      <c r="N410" s="122"/>
      <c r="O410" s="102"/>
      <c r="P410" s="102"/>
      <c r="Q410" s="102"/>
      <c r="R410" s="102"/>
      <c r="S410" s="123"/>
      <c r="T410" s="124"/>
      <c r="U410" s="42"/>
      <c r="V410" s="42"/>
      <c r="W410" s="42"/>
      <c r="X410" s="42"/>
      <c r="Y410" s="42"/>
      <c r="Z410" s="102"/>
      <c r="AA410" s="102"/>
      <c r="AB410" s="44"/>
    </row>
    <row r="411" spans="1:28" ht="12.4" customHeight="1" x14ac:dyDescent="0.2">
      <c r="A411" s="125"/>
      <c r="B411" s="45"/>
      <c r="C411" s="126"/>
      <c r="D411" s="126"/>
      <c r="E411" s="91"/>
      <c r="F411" s="91"/>
      <c r="G411" s="91"/>
      <c r="H411" s="91"/>
      <c r="I411" s="91"/>
      <c r="J411" s="91"/>
      <c r="K411" s="92"/>
      <c r="L411" s="121"/>
      <c r="M411" s="118"/>
      <c r="N411" s="122"/>
      <c r="O411" s="102"/>
      <c r="P411" s="102"/>
      <c r="Q411" s="102"/>
      <c r="R411" s="102"/>
      <c r="S411" s="123"/>
      <c r="T411" s="124"/>
      <c r="U411" s="42"/>
      <c r="V411" s="42"/>
      <c r="W411" s="42"/>
      <c r="X411" s="42"/>
      <c r="Y411" s="42"/>
      <c r="Z411" s="102"/>
      <c r="AA411" s="102"/>
      <c r="AB411" s="44"/>
    </row>
    <row r="412" spans="1:28" ht="12.4" customHeight="1" x14ac:dyDescent="0.2">
      <c r="A412" s="125"/>
      <c r="B412" s="45"/>
      <c r="C412" s="126"/>
      <c r="D412" s="126"/>
      <c r="E412" s="91"/>
      <c r="F412" s="91"/>
      <c r="G412" s="91"/>
      <c r="H412" s="91"/>
      <c r="I412" s="91"/>
      <c r="J412" s="91"/>
      <c r="K412" s="92"/>
      <c r="L412" s="121"/>
      <c r="M412" s="118"/>
      <c r="N412" s="122"/>
      <c r="O412" s="102"/>
      <c r="P412" s="102"/>
      <c r="Q412" s="102"/>
      <c r="R412" s="102"/>
      <c r="S412" s="123"/>
      <c r="T412" s="124"/>
      <c r="U412" s="42"/>
      <c r="V412" s="42"/>
      <c r="W412" s="42"/>
      <c r="X412" s="42"/>
      <c r="Y412" s="42"/>
      <c r="Z412" s="102"/>
      <c r="AA412" s="102"/>
      <c r="AB412" s="44"/>
    </row>
    <row r="413" spans="1:28" ht="12.4" customHeight="1" x14ac:dyDescent="0.2">
      <c r="A413" s="125"/>
      <c r="B413" s="45"/>
      <c r="C413" s="126"/>
      <c r="D413" s="126"/>
      <c r="E413" s="91"/>
      <c r="F413" s="91"/>
      <c r="G413" s="91"/>
      <c r="H413" s="91"/>
      <c r="I413" s="91"/>
      <c r="J413" s="91"/>
      <c r="K413" s="92"/>
      <c r="L413" s="121"/>
      <c r="M413" s="118"/>
      <c r="N413" s="122"/>
      <c r="O413" s="102"/>
      <c r="P413" s="102"/>
      <c r="Q413" s="102"/>
      <c r="R413" s="102"/>
      <c r="S413" s="123"/>
      <c r="T413" s="124"/>
      <c r="U413" s="42"/>
      <c r="V413" s="42"/>
      <c r="W413" s="42"/>
      <c r="X413" s="42"/>
      <c r="Y413" s="42"/>
      <c r="Z413" s="102"/>
      <c r="AA413" s="102"/>
      <c r="AB413" s="44"/>
    </row>
    <row r="414" spans="1:28" ht="12.4" customHeight="1" x14ac:dyDescent="0.2">
      <c r="A414" s="125"/>
      <c r="B414" s="45"/>
      <c r="C414" s="126"/>
      <c r="D414" s="126"/>
      <c r="E414" s="91"/>
      <c r="F414" s="91"/>
      <c r="G414" s="91"/>
      <c r="H414" s="91"/>
      <c r="I414" s="91"/>
      <c r="J414" s="91"/>
      <c r="K414" s="92"/>
      <c r="L414" s="121"/>
      <c r="M414" s="118"/>
      <c r="N414" s="122"/>
      <c r="O414" s="102"/>
      <c r="P414" s="102"/>
      <c r="Q414" s="102"/>
      <c r="R414" s="102"/>
      <c r="S414" s="123"/>
      <c r="T414" s="124"/>
      <c r="U414" s="42"/>
      <c r="V414" s="42"/>
      <c r="W414" s="42"/>
      <c r="X414" s="42"/>
      <c r="Y414" s="42"/>
      <c r="Z414" s="102"/>
      <c r="AA414" s="102"/>
      <c r="AB414" s="44"/>
    </row>
    <row r="415" spans="1:28" ht="12.4" customHeight="1" x14ac:dyDescent="0.2">
      <c r="A415" s="125"/>
      <c r="B415" s="45"/>
      <c r="C415" s="126"/>
      <c r="D415" s="126"/>
      <c r="E415" s="91"/>
      <c r="F415" s="91"/>
      <c r="G415" s="91"/>
      <c r="H415" s="91"/>
      <c r="I415" s="91"/>
      <c r="J415" s="91"/>
      <c r="K415" s="92"/>
      <c r="L415" s="121"/>
      <c r="M415" s="118"/>
      <c r="N415" s="122"/>
      <c r="O415" s="102"/>
      <c r="P415" s="102"/>
      <c r="Q415" s="102"/>
      <c r="R415" s="102"/>
      <c r="S415" s="123"/>
      <c r="T415" s="124"/>
      <c r="U415" s="42"/>
      <c r="V415" s="42"/>
      <c r="W415" s="42"/>
      <c r="X415" s="42"/>
      <c r="Y415" s="42"/>
      <c r="Z415" s="102"/>
      <c r="AA415" s="102"/>
      <c r="AB415" s="44"/>
    </row>
    <row r="416" spans="1:28" ht="12.4" customHeight="1" x14ac:dyDescent="0.2">
      <c r="A416" s="125"/>
      <c r="B416" s="45"/>
      <c r="C416" s="126"/>
      <c r="D416" s="126"/>
      <c r="E416" s="91"/>
      <c r="F416" s="91"/>
      <c r="G416" s="91"/>
      <c r="H416" s="91"/>
      <c r="I416" s="91"/>
      <c r="J416" s="91"/>
      <c r="K416" s="92"/>
      <c r="L416" s="121"/>
      <c r="M416" s="118"/>
      <c r="N416" s="122"/>
      <c r="O416" s="102"/>
      <c r="P416" s="102"/>
      <c r="Q416" s="102"/>
      <c r="R416" s="102"/>
      <c r="S416" s="123"/>
      <c r="T416" s="124"/>
      <c r="U416" s="42"/>
      <c r="V416" s="42"/>
      <c r="W416" s="42"/>
      <c r="X416" s="42"/>
      <c r="Y416" s="42"/>
      <c r="Z416" s="102"/>
      <c r="AA416" s="102"/>
      <c r="AB416" s="44"/>
    </row>
    <row r="417" spans="1:28" s="103" customFormat="1" ht="12.4" customHeight="1" x14ac:dyDescent="0.2">
      <c r="A417" s="125"/>
      <c r="B417" s="104"/>
      <c r="C417" s="105"/>
      <c r="D417" s="105"/>
      <c r="E417" s="91"/>
      <c r="F417" s="91"/>
      <c r="G417" s="91"/>
      <c r="H417" s="91"/>
      <c r="I417" s="91"/>
      <c r="J417" s="91"/>
      <c r="K417" s="92"/>
      <c r="L417" s="119"/>
      <c r="M417" s="111"/>
      <c r="N417" s="116"/>
      <c r="O417" s="117"/>
      <c r="P417" s="117"/>
      <c r="Q417" s="117"/>
      <c r="R417" s="117"/>
      <c r="S417" s="114"/>
      <c r="T417" s="112"/>
      <c r="U417" s="112"/>
      <c r="V417" s="112"/>
      <c r="W417" s="112"/>
      <c r="X417" s="112"/>
      <c r="Y417" s="112"/>
      <c r="Z417" s="117"/>
      <c r="AA417" s="117"/>
      <c r="AB417" s="115"/>
    </row>
    <row r="418" spans="1:28" s="103" customFormat="1" ht="12.4" customHeight="1" x14ac:dyDescent="0.2">
      <c r="A418" s="125"/>
      <c r="B418" s="45"/>
      <c r="C418" s="105"/>
      <c r="D418" s="105"/>
      <c r="E418" s="91"/>
      <c r="F418" s="91"/>
      <c r="G418" s="91"/>
      <c r="H418" s="91"/>
      <c r="I418" s="91"/>
      <c r="J418" s="91"/>
      <c r="K418" s="92"/>
      <c r="L418" s="119"/>
      <c r="M418" s="111"/>
      <c r="N418" s="116"/>
      <c r="O418" s="117"/>
      <c r="P418" s="117"/>
      <c r="Q418" s="117"/>
      <c r="R418" s="117"/>
      <c r="S418" s="114"/>
      <c r="T418" s="112"/>
      <c r="U418" s="112"/>
      <c r="V418" s="112"/>
      <c r="W418" s="112"/>
      <c r="X418" s="112"/>
      <c r="Y418" s="112"/>
      <c r="Z418" s="117"/>
      <c r="AA418" s="117"/>
      <c r="AB418" s="115"/>
    </row>
    <row r="419" spans="1:28" s="103" customFormat="1" ht="12.4" customHeight="1" x14ac:dyDescent="0.2">
      <c r="A419" s="125"/>
      <c r="B419" s="104"/>
      <c r="C419" s="105"/>
      <c r="D419" s="105"/>
      <c r="E419" s="91"/>
      <c r="F419" s="91"/>
      <c r="G419" s="91"/>
      <c r="H419" s="91"/>
      <c r="I419" s="91"/>
      <c r="J419" s="91"/>
      <c r="K419" s="92"/>
      <c r="L419" s="119"/>
      <c r="M419" s="111"/>
      <c r="N419" s="116"/>
      <c r="O419" s="117"/>
      <c r="P419" s="117"/>
      <c r="Q419" s="117"/>
      <c r="R419" s="117"/>
      <c r="S419" s="114"/>
      <c r="T419" s="112"/>
      <c r="U419" s="112"/>
      <c r="V419" s="112"/>
      <c r="W419" s="112"/>
      <c r="X419" s="112"/>
      <c r="Y419" s="112"/>
      <c r="Z419" s="117"/>
      <c r="AA419" s="117"/>
      <c r="AB419" s="115"/>
    </row>
    <row r="420" spans="1:28" s="103" customFormat="1" ht="12.4" customHeight="1" x14ac:dyDescent="0.2">
      <c r="A420" s="125"/>
      <c r="B420" s="104"/>
      <c r="C420" s="105"/>
      <c r="D420" s="105"/>
      <c r="E420" s="91"/>
      <c r="F420" s="91"/>
      <c r="G420" s="91"/>
      <c r="H420" s="91"/>
      <c r="I420" s="91"/>
      <c r="J420" s="91"/>
      <c r="K420" s="92"/>
      <c r="L420" s="119"/>
      <c r="M420" s="118"/>
      <c r="N420" s="116"/>
      <c r="O420" s="117"/>
      <c r="P420" s="117"/>
      <c r="Q420" s="117"/>
      <c r="R420" s="117"/>
      <c r="S420" s="114"/>
      <c r="T420" s="112"/>
      <c r="U420" s="112"/>
      <c r="V420" s="112"/>
      <c r="W420" s="112"/>
      <c r="X420" s="112"/>
      <c r="Y420" s="112"/>
      <c r="Z420" s="117"/>
      <c r="AA420" s="117"/>
      <c r="AB420" s="115"/>
    </row>
    <row r="421" spans="1:28" s="103" customFormat="1" ht="12.4" customHeight="1" x14ac:dyDescent="0.2">
      <c r="A421" s="125"/>
      <c r="B421" s="104"/>
      <c r="C421" s="105"/>
      <c r="D421" s="105"/>
      <c r="E421" s="91"/>
      <c r="F421" s="91"/>
      <c r="G421" s="91"/>
      <c r="H421" s="91"/>
      <c r="I421" s="91"/>
      <c r="J421" s="91"/>
      <c r="K421" s="92"/>
      <c r="L421" s="119"/>
      <c r="M421" s="111"/>
      <c r="N421" s="116"/>
      <c r="O421" s="117"/>
      <c r="P421" s="117"/>
      <c r="Q421" s="117"/>
      <c r="R421" s="117"/>
      <c r="S421" s="114"/>
      <c r="T421" s="120"/>
      <c r="U421" s="112"/>
      <c r="V421" s="112"/>
      <c r="W421" s="112"/>
      <c r="X421" s="112"/>
      <c r="Y421" s="112"/>
      <c r="Z421" s="117"/>
      <c r="AA421" s="117"/>
      <c r="AB421" s="115"/>
    </row>
    <row r="422" spans="1:28" s="103" customFormat="1" ht="12.4" customHeight="1" x14ac:dyDescent="0.2">
      <c r="A422" s="125"/>
      <c r="B422" s="104"/>
      <c r="C422" s="105"/>
      <c r="D422" s="105"/>
      <c r="E422" s="91"/>
      <c r="F422" s="91"/>
      <c r="G422" s="91"/>
      <c r="H422" s="91"/>
      <c r="I422" s="91"/>
      <c r="J422" s="91"/>
      <c r="K422" s="92"/>
      <c r="L422" s="119"/>
      <c r="M422" s="111"/>
      <c r="N422" s="116"/>
      <c r="O422" s="117"/>
      <c r="P422" s="117"/>
      <c r="Q422" s="117"/>
      <c r="R422" s="117"/>
      <c r="S422" s="114"/>
      <c r="T422" s="120"/>
      <c r="U422" s="112"/>
      <c r="V422" s="112"/>
      <c r="W422" s="112"/>
      <c r="X422" s="112"/>
      <c r="Y422" s="112"/>
      <c r="Z422" s="117"/>
      <c r="AA422" s="117"/>
      <c r="AB422" s="115"/>
    </row>
    <row r="423" spans="1:28" s="103" customFormat="1" ht="12.4" customHeight="1" x14ac:dyDescent="0.2">
      <c r="A423" s="125"/>
      <c r="B423" s="104"/>
      <c r="C423" s="105"/>
      <c r="D423" s="105"/>
      <c r="E423" s="91"/>
      <c r="F423" s="91"/>
      <c r="G423" s="91"/>
      <c r="H423" s="91"/>
      <c r="I423" s="91"/>
      <c r="J423" s="91"/>
      <c r="K423" s="92"/>
      <c r="L423" s="119"/>
      <c r="M423" s="111"/>
      <c r="N423" s="116"/>
      <c r="O423" s="117"/>
      <c r="P423" s="117"/>
      <c r="Q423" s="117"/>
      <c r="R423" s="117"/>
      <c r="S423" s="114"/>
      <c r="T423" s="120"/>
      <c r="U423" s="112"/>
      <c r="V423" s="112"/>
      <c r="W423" s="112"/>
      <c r="X423" s="112"/>
      <c r="Y423" s="112"/>
      <c r="Z423" s="117"/>
      <c r="AA423" s="117"/>
      <c r="AB423" s="115"/>
    </row>
    <row r="424" spans="1:28" s="103" customFormat="1" ht="12.4" customHeight="1" x14ac:dyDescent="0.2">
      <c r="A424" s="125"/>
      <c r="B424" s="104"/>
      <c r="C424" s="105"/>
      <c r="D424" s="105"/>
      <c r="E424" s="91"/>
      <c r="F424" s="91"/>
      <c r="G424" s="91"/>
      <c r="H424" s="91"/>
      <c r="I424" s="91"/>
      <c r="J424" s="91"/>
      <c r="K424" s="92"/>
      <c r="L424" s="119"/>
      <c r="M424" s="118"/>
      <c r="N424" s="116"/>
      <c r="O424" s="117"/>
      <c r="P424" s="117"/>
      <c r="Q424" s="117"/>
      <c r="R424" s="117"/>
      <c r="S424" s="114"/>
      <c r="T424" s="120"/>
      <c r="U424" s="112"/>
      <c r="V424" s="112"/>
      <c r="W424" s="112"/>
      <c r="X424" s="112"/>
      <c r="Y424" s="112"/>
      <c r="Z424" s="117"/>
      <c r="AA424" s="117"/>
      <c r="AB424" s="115"/>
    </row>
    <row r="425" spans="1:28" s="103" customFormat="1" ht="12.4" customHeight="1" x14ac:dyDescent="0.2">
      <c r="A425" s="125"/>
      <c r="B425" s="104"/>
      <c r="C425" s="105"/>
      <c r="D425" s="105"/>
      <c r="E425" s="91"/>
      <c r="F425" s="91"/>
      <c r="G425" s="91"/>
      <c r="H425" s="91"/>
      <c r="I425" s="91"/>
      <c r="J425" s="91"/>
      <c r="K425" s="92"/>
      <c r="L425" s="119"/>
      <c r="M425" s="111"/>
      <c r="N425" s="116"/>
      <c r="O425" s="117"/>
      <c r="P425" s="117"/>
      <c r="Q425" s="117"/>
      <c r="R425" s="117"/>
      <c r="S425" s="114"/>
      <c r="T425" s="120"/>
      <c r="U425" s="112"/>
      <c r="V425" s="112"/>
      <c r="W425" s="112"/>
      <c r="X425" s="112"/>
      <c r="Y425" s="112"/>
      <c r="Z425" s="117"/>
      <c r="AA425" s="117"/>
      <c r="AB425" s="115"/>
    </row>
    <row r="426" spans="1:28" s="103" customFormat="1" ht="12.4" customHeight="1" x14ac:dyDescent="0.2">
      <c r="A426" s="125"/>
      <c r="B426" s="104"/>
      <c r="C426" s="105"/>
      <c r="D426" s="105"/>
      <c r="E426" s="91"/>
      <c r="F426" s="91"/>
      <c r="G426" s="91"/>
      <c r="H426" s="91"/>
      <c r="I426" s="91"/>
      <c r="J426" s="91"/>
      <c r="K426" s="92"/>
      <c r="L426" s="119"/>
      <c r="M426" s="111"/>
      <c r="N426" s="116"/>
      <c r="O426" s="117"/>
      <c r="P426" s="117"/>
      <c r="Q426" s="117"/>
      <c r="R426" s="117"/>
      <c r="S426" s="114"/>
      <c r="T426" s="120"/>
      <c r="U426" s="112"/>
      <c r="V426" s="112"/>
      <c r="W426" s="112"/>
      <c r="X426" s="112"/>
      <c r="Y426" s="112"/>
      <c r="Z426" s="117"/>
      <c r="AA426" s="117"/>
      <c r="AB426" s="115"/>
    </row>
    <row r="427" spans="1:28" s="103" customFormat="1" ht="12.4" customHeight="1" x14ac:dyDescent="0.2">
      <c r="A427" s="125"/>
      <c r="B427" s="104"/>
      <c r="C427" s="105"/>
      <c r="D427" s="105"/>
      <c r="E427" s="91"/>
      <c r="F427" s="91"/>
      <c r="G427" s="91"/>
      <c r="H427" s="91"/>
      <c r="I427" s="91"/>
      <c r="J427" s="91"/>
      <c r="K427" s="92"/>
      <c r="L427" s="119"/>
      <c r="M427" s="111"/>
      <c r="N427" s="116"/>
      <c r="O427" s="117"/>
      <c r="P427" s="117"/>
      <c r="Q427" s="117"/>
      <c r="R427" s="117"/>
      <c r="S427" s="114"/>
      <c r="T427" s="120"/>
      <c r="U427" s="112"/>
      <c r="V427" s="112"/>
      <c r="W427" s="112"/>
      <c r="X427" s="112"/>
      <c r="Y427" s="112"/>
      <c r="Z427" s="117"/>
      <c r="AA427" s="117"/>
      <c r="AB427" s="115"/>
    </row>
    <row r="428" spans="1:28" s="103" customFormat="1" ht="12.4" customHeight="1" x14ac:dyDescent="0.2">
      <c r="A428" s="125"/>
      <c r="B428" s="104"/>
      <c r="C428" s="105"/>
      <c r="D428" s="105"/>
      <c r="E428" s="91"/>
      <c r="F428" s="91"/>
      <c r="G428" s="91"/>
      <c r="H428" s="91"/>
      <c r="I428" s="91"/>
      <c r="J428" s="91"/>
      <c r="K428" s="92"/>
      <c r="L428" s="119"/>
      <c r="M428" s="111"/>
      <c r="N428" s="116"/>
      <c r="O428" s="117"/>
      <c r="P428" s="117"/>
      <c r="Q428" s="117"/>
      <c r="R428" s="117"/>
      <c r="S428" s="114"/>
      <c r="T428" s="120"/>
      <c r="U428" s="112"/>
      <c r="V428" s="112"/>
      <c r="W428" s="112"/>
      <c r="X428" s="112"/>
      <c r="Y428" s="112"/>
      <c r="Z428" s="117"/>
      <c r="AA428" s="117"/>
      <c r="AB428" s="115"/>
    </row>
    <row r="429" spans="1:28" s="103" customFormat="1" ht="12.4" customHeight="1" x14ac:dyDescent="0.2">
      <c r="A429" s="125"/>
      <c r="B429" s="104"/>
      <c r="C429" s="105"/>
      <c r="D429" s="105"/>
      <c r="E429" s="91"/>
      <c r="F429" s="91"/>
      <c r="G429" s="91"/>
      <c r="H429" s="91"/>
      <c r="I429" s="91"/>
      <c r="J429" s="91"/>
      <c r="K429" s="92"/>
      <c r="L429" s="119"/>
      <c r="M429" s="111"/>
      <c r="N429" s="116"/>
      <c r="O429" s="117"/>
      <c r="P429" s="117"/>
      <c r="Q429" s="117"/>
      <c r="R429" s="117"/>
      <c r="S429" s="114"/>
      <c r="T429" s="120"/>
      <c r="U429" s="112"/>
      <c r="V429" s="112"/>
      <c r="W429" s="112"/>
      <c r="X429" s="112"/>
      <c r="Y429" s="112"/>
      <c r="Z429" s="117"/>
      <c r="AA429" s="117"/>
      <c r="AB429" s="115"/>
    </row>
    <row r="430" spans="1:28" ht="12.4" customHeight="1" x14ac:dyDescent="0.2">
      <c r="A430" s="125"/>
      <c r="B430" s="45"/>
      <c r="C430" s="126"/>
      <c r="D430" s="126"/>
      <c r="E430" s="91"/>
      <c r="F430" s="91"/>
      <c r="G430" s="91"/>
      <c r="H430" s="91"/>
      <c r="I430" s="91"/>
      <c r="J430" s="91"/>
      <c r="K430" s="92"/>
      <c r="L430" s="121"/>
      <c r="M430" s="118"/>
      <c r="N430" s="122"/>
      <c r="O430" s="102"/>
      <c r="P430" s="102"/>
      <c r="Q430" s="102"/>
      <c r="R430" s="102"/>
      <c r="S430" s="123"/>
      <c r="T430" s="124"/>
      <c r="U430" s="42"/>
      <c r="V430" s="42"/>
      <c r="W430" s="42"/>
      <c r="X430" s="42"/>
      <c r="Y430" s="42"/>
      <c r="Z430" s="102"/>
      <c r="AA430" s="102"/>
      <c r="AB430" s="44"/>
    </row>
    <row r="431" spans="1:28" ht="12.4" customHeight="1" x14ac:dyDescent="0.2">
      <c r="A431" s="125"/>
      <c r="B431" s="45"/>
      <c r="C431" s="126"/>
      <c r="D431" s="126"/>
      <c r="E431" s="91"/>
      <c r="F431" s="91"/>
      <c r="G431" s="91"/>
      <c r="H431" s="91"/>
      <c r="I431" s="91"/>
      <c r="J431" s="91"/>
      <c r="K431" s="92"/>
      <c r="L431" s="121"/>
      <c r="M431" s="118"/>
      <c r="N431" s="122"/>
      <c r="O431" s="102"/>
      <c r="P431" s="102"/>
      <c r="Q431" s="102"/>
      <c r="R431" s="102"/>
      <c r="S431" s="123"/>
      <c r="T431" s="124"/>
      <c r="U431" s="42"/>
      <c r="V431" s="42"/>
      <c r="W431" s="42"/>
      <c r="X431" s="42"/>
      <c r="Y431" s="42"/>
      <c r="Z431" s="102"/>
      <c r="AA431" s="102"/>
      <c r="AB431" s="44"/>
    </row>
    <row r="432" spans="1:28" ht="12.4" customHeight="1" x14ac:dyDescent="0.2">
      <c r="A432" s="125"/>
      <c r="B432" s="45"/>
      <c r="C432" s="126"/>
      <c r="D432" s="126"/>
      <c r="E432" s="91"/>
      <c r="F432" s="91"/>
      <c r="G432" s="91"/>
      <c r="H432" s="91"/>
      <c r="I432" s="91"/>
      <c r="J432" s="91"/>
      <c r="K432" s="92"/>
      <c r="L432" s="121"/>
      <c r="M432" s="118"/>
      <c r="N432" s="122"/>
      <c r="O432" s="102"/>
      <c r="P432" s="102"/>
      <c r="Q432" s="102"/>
      <c r="R432" s="102"/>
      <c r="S432" s="123"/>
      <c r="T432" s="124"/>
      <c r="U432" s="42"/>
      <c r="V432" s="42"/>
      <c r="W432" s="42"/>
      <c r="X432" s="42"/>
      <c r="Y432" s="42"/>
      <c r="Z432" s="102"/>
      <c r="AA432" s="102"/>
      <c r="AB432" s="44"/>
    </row>
    <row r="433" spans="1:28" ht="12.4" customHeight="1" x14ac:dyDescent="0.2">
      <c r="A433" s="125"/>
      <c r="B433" s="45"/>
      <c r="C433" s="126"/>
      <c r="D433" s="126"/>
      <c r="E433" s="91"/>
      <c r="F433" s="91"/>
      <c r="G433" s="91"/>
      <c r="H433" s="91"/>
      <c r="I433" s="91"/>
      <c r="J433" s="91"/>
      <c r="K433" s="92"/>
      <c r="L433" s="121"/>
      <c r="M433" s="118"/>
      <c r="N433" s="122"/>
      <c r="O433" s="102"/>
      <c r="P433" s="102"/>
      <c r="Q433" s="102"/>
      <c r="R433" s="102"/>
      <c r="S433" s="123"/>
      <c r="T433" s="124"/>
      <c r="U433" s="42"/>
      <c r="V433" s="42"/>
      <c r="W433" s="42"/>
      <c r="X433" s="42"/>
      <c r="Y433" s="42"/>
      <c r="Z433" s="102"/>
      <c r="AA433" s="102"/>
      <c r="AB433" s="44"/>
    </row>
    <row r="434" spans="1:28" ht="12.4" customHeight="1" x14ac:dyDescent="0.2">
      <c r="A434" s="125"/>
      <c r="B434" s="45"/>
      <c r="C434" s="126"/>
      <c r="D434" s="126"/>
      <c r="E434" s="91"/>
      <c r="F434" s="91"/>
      <c r="G434" s="91"/>
      <c r="H434" s="91"/>
      <c r="I434" s="91"/>
      <c r="J434" s="91"/>
      <c r="K434" s="92"/>
      <c r="L434" s="121"/>
      <c r="M434" s="118"/>
      <c r="N434" s="122"/>
      <c r="O434" s="102"/>
      <c r="P434" s="102"/>
      <c r="Q434" s="102"/>
      <c r="R434" s="102"/>
      <c r="S434" s="123"/>
      <c r="T434" s="124"/>
      <c r="U434" s="42"/>
      <c r="V434" s="42"/>
      <c r="W434" s="42"/>
      <c r="X434" s="42"/>
      <c r="Y434" s="42"/>
      <c r="Z434" s="102"/>
      <c r="AA434" s="102"/>
      <c r="AB434" s="44"/>
    </row>
    <row r="435" spans="1:28" ht="12.4" customHeight="1" x14ac:dyDescent="0.2">
      <c r="A435" s="125"/>
      <c r="B435" s="45"/>
      <c r="C435" s="126"/>
      <c r="D435" s="126"/>
      <c r="E435" s="91"/>
      <c r="F435" s="91"/>
      <c r="G435" s="91"/>
      <c r="H435" s="91"/>
      <c r="I435" s="91"/>
      <c r="J435" s="91"/>
      <c r="K435" s="92"/>
      <c r="L435" s="121"/>
      <c r="M435" s="118"/>
      <c r="N435" s="122"/>
      <c r="O435" s="102"/>
      <c r="P435" s="102"/>
      <c r="Q435" s="102"/>
      <c r="R435" s="102"/>
      <c r="S435" s="123"/>
      <c r="T435" s="124"/>
      <c r="U435" s="42"/>
      <c r="V435" s="42"/>
      <c r="W435" s="42"/>
      <c r="X435" s="42"/>
      <c r="Y435" s="42"/>
      <c r="Z435" s="102"/>
      <c r="AA435" s="102"/>
      <c r="AB435" s="44"/>
    </row>
    <row r="436" spans="1:28" ht="12.4" customHeight="1" x14ac:dyDescent="0.2">
      <c r="A436" s="125"/>
      <c r="B436" s="45"/>
      <c r="C436" s="126"/>
      <c r="D436" s="126"/>
      <c r="E436" s="91"/>
      <c r="F436" s="91"/>
      <c r="G436" s="91"/>
      <c r="H436" s="91"/>
      <c r="I436" s="91"/>
      <c r="J436" s="91"/>
      <c r="K436" s="92"/>
      <c r="L436" s="121"/>
      <c r="M436" s="118"/>
      <c r="N436" s="122"/>
      <c r="O436" s="102"/>
      <c r="P436" s="102"/>
      <c r="Q436" s="102"/>
      <c r="R436" s="102"/>
      <c r="S436" s="123"/>
      <c r="T436" s="124"/>
      <c r="U436" s="42"/>
      <c r="V436" s="42"/>
      <c r="W436" s="42"/>
      <c r="X436" s="42"/>
      <c r="Y436" s="42"/>
      <c r="Z436" s="102"/>
      <c r="AA436" s="102"/>
      <c r="AB436" s="44"/>
    </row>
    <row r="437" spans="1:28" ht="12.4" customHeight="1" x14ac:dyDescent="0.2">
      <c r="A437" s="125"/>
      <c r="B437" s="45"/>
      <c r="C437" s="126"/>
      <c r="D437" s="126"/>
      <c r="E437" s="91"/>
      <c r="F437" s="91"/>
      <c r="G437" s="91"/>
      <c r="H437" s="91"/>
      <c r="I437" s="91"/>
      <c r="J437" s="91"/>
      <c r="K437" s="92"/>
      <c r="L437" s="121"/>
      <c r="M437" s="118"/>
      <c r="N437" s="122"/>
      <c r="O437" s="102"/>
      <c r="P437" s="102"/>
      <c r="Q437" s="102"/>
      <c r="R437" s="102"/>
      <c r="S437" s="123"/>
      <c r="T437" s="124"/>
      <c r="U437" s="42"/>
      <c r="V437" s="42"/>
      <c r="W437" s="42"/>
      <c r="X437" s="42"/>
      <c r="Y437" s="42"/>
      <c r="Z437" s="102"/>
      <c r="AA437" s="102"/>
      <c r="AB437" s="44"/>
    </row>
    <row r="438" spans="1:28" ht="12.4" customHeight="1" x14ac:dyDescent="0.2">
      <c r="A438" s="125"/>
      <c r="B438" s="45"/>
      <c r="C438" s="126"/>
      <c r="D438" s="126"/>
      <c r="E438" s="91"/>
      <c r="F438" s="91"/>
      <c r="G438" s="91"/>
      <c r="H438" s="91"/>
      <c r="I438" s="91"/>
      <c r="J438" s="91"/>
      <c r="K438" s="92"/>
      <c r="L438" s="121"/>
      <c r="M438" s="118"/>
      <c r="N438" s="122"/>
      <c r="O438" s="102"/>
      <c r="P438" s="102"/>
      <c r="Q438" s="102"/>
      <c r="R438" s="102"/>
      <c r="S438" s="123"/>
      <c r="T438" s="124"/>
      <c r="U438" s="42"/>
      <c r="V438" s="42"/>
      <c r="W438" s="42"/>
      <c r="X438" s="42"/>
      <c r="Y438" s="42"/>
      <c r="Z438" s="102"/>
      <c r="AA438" s="102"/>
      <c r="AB438" s="44"/>
    </row>
    <row r="439" spans="1:28" ht="12.4" customHeight="1" x14ac:dyDescent="0.2">
      <c r="A439" s="125"/>
      <c r="B439" s="45"/>
      <c r="C439" s="126"/>
      <c r="D439" s="126"/>
      <c r="E439" s="91"/>
      <c r="F439" s="91"/>
      <c r="G439" s="91"/>
      <c r="H439" s="91"/>
      <c r="I439" s="91"/>
      <c r="J439" s="91"/>
      <c r="K439" s="92"/>
      <c r="L439" s="121"/>
      <c r="M439" s="118"/>
      <c r="N439" s="122"/>
      <c r="O439" s="102"/>
      <c r="P439" s="102"/>
      <c r="Q439" s="102"/>
      <c r="R439" s="102"/>
      <c r="S439" s="123"/>
      <c r="T439" s="124"/>
      <c r="U439" s="42"/>
      <c r="V439" s="42"/>
      <c r="W439" s="42"/>
      <c r="X439" s="42"/>
      <c r="Y439" s="42"/>
      <c r="Z439" s="102"/>
      <c r="AA439" s="102"/>
      <c r="AB439" s="44"/>
    </row>
    <row r="440" spans="1:28" ht="12.4" customHeight="1" x14ac:dyDescent="0.2">
      <c r="A440" s="125"/>
      <c r="B440" s="45"/>
      <c r="C440" s="126"/>
      <c r="D440" s="126"/>
      <c r="E440" s="91"/>
      <c r="F440" s="91"/>
      <c r="G440" s="91"/>
      <c r="H440" s="91"/>
      <c r="I440" s="91"/>
      <c r="J440" s="91"/>
      <c r="K440" s="92"/>
      <c r="L440" s="121"/>
      <c r="M440" s="118"/>
      <c r="N440" s="122"/>
      <c r="O440" s="102"/>
      <c r="P440" s="102"/>
      <c r="Q440" s="102"/>
      <c r="R440" s="102"/>
      <c r="S440" s="123"/>
      <c r="T440" s="124"/>
      <c r="U440" s="42"/>
      <c r="V440" s="42"/>
      <c r="W440" s="42"/>
      <c r="X440" s="42"/>
      <c r="Y440" s="42"/>
      <c r="Z440" s="102"/>
      <c r="AA440" s="102"/>
      <c r="AB440" s="44"/>
    </row>
    <row r="441" spans="1:28" ht="12.4" customHeight="1" x14ac:dyDescent="0.2">
      <c r="A441" s="125"/>
      <c r="B441" s="45"/>
      <c r="C441" s="126"/>
      <c r="D441" s="126"/>
      <c r="E441" s="91"/>
      <c r="F441" s="91"/>
      <c r="G441" s="91"/>
      <c r="H441" s="91"/>
      <c r="I441" s="91"/>
      <c r="J441" s="91"/>
      <c r="K441" s="92"/>
      <c r="L441" s="121"/>
      <c r="M441" s="118"/>
      <c r="N441" s="122"/>
      <c r="O441" s="102"/>
      <c r="P441" s="102"/>
      <c r="Q441" s="102"/>
      <c r="R441" s="102"/>
      <c r="S441" s="123"/>
      <c r="T441" s="124"/>
      <c r="U441" s="42"/>
      <c r="V441" s="42"/>
      <c r="W441" s="42"/>
      <c r="X441" s="42"/>
      <c r="Y441" s="42"/>
      <c r="Z441" s="102"/>
      <c r="AA441" s="102"/>
      <c r="AB441" s="44"/>
    </row>
    <row r="442" spans="1:28" ht="12.4" customHeight="1" x14ac:dyDescent="0.2">
      <c r="A442" s="125"/>
      <c r="B442" s="45"/>
      <c r="C442" s="126"/>
      <c r="D442" s="126"/>
      <c r="E442" s="91"/>
      <c r="F442" s="91"/>
      <c r="G442" s="91"/>
      <c r="H442" s="91"/>
      <c r="I442" s="91"/>
      <c r="J442" s="91"/>
      <c r="K442" s="92"/>
      <c r="L442" s="121"/>
      <c r="M442" s="118"/>
      <c r="N442" s="122"/>
      <c r="O442" s="102"/>
      <c r="P442" s="102"/>
      <c r="Q442" s="102"/>
      <c r="R442" s="102"/>
      <c r="S442" s="123"/>
      <c r="T442" s="124"/>
      <c r="U442" s="42"/>
      <c r="V442" s="42"/>
      <c r="W442" s="42"/>
      <c r="X442" s="42"/>
      <c r="Y442" s="42"/>
      <c r="Z442" s="102"/>
      <c r="AA442" s="102"/>
      <c r="AB442" s="44"/>
    </row>
    <row r="443" spans="1:28" ht="12.4" customHeight="1" x14ac:dyDescent="0.2">
      <c r="A443" s="125"/>
      <c r="B443" s="45"/>
      <c r="C443" s="126"/>
      <c r="D443" s="126"/>
      <c r="E443" s="91"/>
      <c r="F443" s="91"/>
      <c r="G443" s="91"/>
      <c r="H443" s="91"/>
      <c r="I443" s="91"/>
      <c r="J443" s="91"/>
      <c r="K443" s="92"/>
      <c r="L443" s="121"/>
      <c r="M443" s="118"/>
      <c r="N443" s="122"/>
      <c r="O443" s="102"/>
      <c r="P443" s="102"/>
      <c r="Q443" s="102"/>
      <c r="R443" s="102"/>
      <c r="S443" s="123"/>
      <c r="T443" s="124"/>
      <c r="U443" s="42"/>
      <c r="V443" s="42"/>
      <c r="W443" s="42"/>
      <c r="X443" s="42"/>
      <c r="Y443" s="42"/>
      <c r="Z443" s="102"/>
      <c r="AA443" s="102"/>
      <c r="AB443" s="44"/>
    </row>
    <row r="444" spans="1:28" ht="12.4" customHeight="1" x14ac:dyDescent="0.2">
      <c r="A444" s="125"/>
      <c r="B444" s="45"/>
      <c r="C444" s="126"/>
      <c r="D444" s="126"/>
      <c r="E444" s="91"/>
      <c r="F444" s="91"/>
      <c r="G444" s="91"/>
      <c r="H444" s="91"/>
      <c r="I444" s="91"/>
      <c r="J444" s="91"/>
      <c r="K444" s="92"/>
      <c r="L444" s="121"/>
      <c r="M444" s="118"/>
      <c r="N444" s="122"/>
      <c r="O444" s="102"/>
      <c r="P444" s="102"/>
      <c r="Q444" s="102"/>
      <c r="R444" s="102"/>
      <c r="S444" s="123"/>
      <c r="T444" s="124"/>
      <c r="U444" s="42"/>
      <c r="V444" s="42"/>
      <c r="W444" s="42"/>
      <c r="X444" s="42"/>
      <c r="Y444" s="42"/>
      <c r="Z444" s="102"/>
      <c r="AA444" s="102"/>
      <c r="AB444" s="44"/>
    </row>
    <row r="445" spans="1:28" ht="12.4" customHeight="1" x14ac:dyDescent="0.2">
      <c r="A445" s="125"/>
      <c r="B445" s="45"/>
      <c r="C445" s="126"/>
      <c r="D445" s="126"/>
      <c r="E445" s="91"/>
      <c r="F445" s="91"/>
      <c r="G445" s="91"/>
      <c r="H445" s="91"/>
      <c r="I445" s="91"/>
      <c r="J445" s="91"/>
      <c r="K445" s="92"/>
      <c r="L445" s="121"/>
      <c r="M445" s="118"/>
      <c r="N445" s="122"/>
      <c r="O445" s="102"/>
      <c r="P445" s="102"/>
      <c r="Q445" s="102"/>
      <c r="R445" s="102"/>
      <c r="S445" s="123"/>
      <c r="T445" s="124"/>
      <c r="U445" s="42"/>
      <c r="V445" s="42"/>
      <c r="W445" s="42"/>
      <c r="X445" s="42"/>
      <c r="Y445" s="42"/>
      <c r="Z445" s="102"/>
      <c r="AA445" s="102"/>
      <c r="AB445" s="44"/>
    </row>
    <row r="446" spans="1:28" ht="12.4" customHeight="1" x14ac:dyDescent="0.2">
      <c r="A446" s="125"/>
      <c r="B446" s="45"/>
      <c r="C446" s="126"/>
      <c r="D446" s="126"/>
      <c r="E446" s="91"/>
      <c r="F446" s="91"/>
      <c r="G446" s="91"/>
      <c r="H446" s="91"/>
      <c r="I446" s="91"/>
      <c r="J446" s="91"/>
      <c r="K446" s="92"/>
      <c r="L446" s="121"/>
      <c r="M446" s="118"/>
      <c r="N446" s="122"/>
      <c r="O446" s="102"/>
      <c r="P446" s="102"/>
      <c r="Q446" s="102"/>
      <c r="R446" s="102"/>
      <c r="S446" s="123"/>
      <c r="T446" s="124"/>
      <c r="U446" s="42"/>
      <c r="V446" s="42"/>
      <c r="W446" s="42"/>
      <c r="X446" s="42"/>
      <c r="Y446" s="42"/>
      <c r="Z446" s="102"/>
      <c r="AA446" s="102"/>
      <c r="AB446" s="44"/>
    </row>
    <row r="447" spans="1:28" ht="12.4" customHeight="1" x14ac:dyDescent="0.2">
      <c r="A447" s="125"/>
      <c r="B447" s="45"/>
      <c r="C447" s="126"/>
      <c r="D447" s="126"/>
      <c r="E447" s="91"/>
      <c r="F447" s="91"/>
      <c r="G447" s="91"/>
      <c r="H447" s="91"/>
      <c r="I447" s="91"/>
      <c r="J447" s="91"/>
      <c r="K447" s="92"/>
      <c r="L447" s="121"/>
      <c r="M447" s="118"/>
      <c r="N447" s="122"/>
      <c r="O447" s="102"/>
      <c r="P447" s="102"/>
      <c r="Q447" s="102"/>
      <c r="R447" s="102"/>
      <c r="S447" s="123"/>
      <c r="T447" s="124"/>
      <c r="U447" s="42"/>
      <c r="V447" s="42"/>
      <c r="W447" s="42"/>
      <c r="X447" s="42"/>
      <c r="Y447" s="42"/>
      <c r="Z447" s="102"/>
      <c r="AA447" s="102"/>
      <c r="AB447" s="44"/>
    </row>
    <row r="448" spans="1:28" ht="12.4" customHeight="1" x14ac:dyDescent="0.2">
      <c r="A448" s="125"/>
      <c r="B448" s="45"/>
      <c r="C448" s="126"/>
      <c r="D448" s="126"/>
      <c r="E448" s="91"/>
      <c r="F448" s="91"/>
      <c r="G448" s="91"/>
      <c r="H448" s="91"/>
      <c r="I448" s="91"/>
      <c r="J448" s="91"/>
      <c r="K448" s="92"/>
      <c r="L448" s="121"/>
      <c r="M448" s="118"/>
      <c r="N448" s="122"/>
      <c r="O448" s="102"/>
      <c r="P448" s="102"/>
      <c r="Q448" s="102"/>
      <c r="R448" s="102"/>
      <c r="S448" s="123"/>
      <c r="T448" s="124"/>
      <c r="U448" s="42"/>
      <c r="V448" s="42"/>
      <c r="W448" s="42"/>
      <c r="X448" s="42"/>
      <c r="Y448" s="42"/>
      <c r="Z448" s="102"/>
      <c r="AA448" s="102"/>
      <c r="AB448" s="44"/>
    </row>
    <row r="449" spans="1:28" ht="12.4" customHeight="1" x14ac:dyDescent="0.2">
      <c r="A449" s="125"/>
      <c r="B449" s="45"/>
      <c r="C449" s="126"/>
      <c r="D449" s="126"/>
      <c r="E449" s="91"/>
      <c r="F449" s="91"/>
      <c r="G449" s="91"/>
      <c r="H449" s="91"/>
      <c r="I449" s="91"/>
      <c r="J449" s="91"/>
      <c r="K449" s="92"/>
      <c r="L449" s="121"/>
      <c r="M449" s="118"/>
      <c r="N449" s="122"/>
      <c r="O449" s="102"/>
      <c r="P449" s="102"/>
      <c r="Q449" s="102"/>
      <c r="R449" s="102"/>
      <c r="S449" s="123"/>
      <c r="T449" s="124"/>
      <c r="U449" s="42"/>
      <c r="V449" s="42"/>
      <c r="W449" s="42"/>
      <c r="X449" s="42"/>
      <c r="Y449" s="42"/>
      <c r="Z449" s="102"/>
      <c r="AA449" s="102"/>
      <c r="AB449" s="44"/>
    </row>
    <row r="450" spans="1:28" ht="12.4" customHeight="1" x14ac:dyDescent="0.2">
      <c r="A450" s="125"/>
      <c r="B450" s="45"/>
      <c r="C450" s="126"/>
      <c r="D450" s="126"/>
      <c r="E450" s="91"/>
      <c r="F450" s="91"/>
      <c r="G450" s="91"/>
      <c r="H450" s="91"/>
      <c r="I450" s="91"/>
      <c r="J450" s="91"/>
      <c r="K450" s="92"/>
      <c r="L450" s="121"/>
      <c r="M450" s="118"/>
      <c r="N450" s="122"/>
      <c r="O450" s="102"/>
      <c r="P450" s="102"/>
      <c r="Q450" s="102"/>
      <c r="R450" s="102"/>
      <c r="S450" s="123"/>
      <c r="T450" s="124"/>
      <c r="U450" s="42"/>
      <c r="V450" s="42"/>
      <c r="W450" s="42"/>
      <c r="X450" s="42"/>
      <c r="Y450" s="42"/>
      <c r="Z450" s="102"/>
      <c r="AA450" s="102"/>
      <c r="AB450" s="44"/>
    </row>
    <row r="451" spans="1:28" ht="12.4" customHeight="1" x14ac:dyDescent="0.2">
      <c r="A451" s="125"/>
      <c r="B451" s="45"/>
      <c r="C451" s="126"/>
      <c r="D451" s="126"/>
      <c r="E451" s="91"/>
      <c r="F451" s="91"/>
      <c r="G451" s="91"/>
      <c r="H451" s="91"/>
      <c r="I451" s="91"/>
      <c r="J451" s="91"/>
      <c r="K451" s="92"/>
      <c r="L451" s="121"/>
      <c r="M451" s="118"/>
      <c r="N451" s="122"/>
      <c r="O451" s="102"/>
      <c r="P451" s="102"/>
      <c r="Q451" s="102"/>
      <c r="R451" s="102"/>
      <c r="S451" s="123"/>
      <c r="T451" s="124"/>
      <c r="U451" s="42"/>
      <c r="V451" s="42"/>
      <c r="W451" s="42"/>
      <c r="X451" s="42"/>
      <c r="Y451" s="42"/>
      <c r="Z451" s="102"/>
      <c r="AA451" s="102"/>
      <c r="AB451" s="44"/>
    </row>
    <row r="452" spans="1:28" ht="12.4" customHeight="1" x14ac:dyDescent="0.2">
      <c r="A452" s="125"/>
      <c r="B452" s="45"/>
      <c r="C452" s="126"/>
      <c r="D452" s="126"/>
      <c r="E452" s="91"/>
      <c r="F452" s="91"/>
      <c r="G452" s="91"/>
      <c r="H452" s="91"/>
      <c r="I452" s="91"/>
      <c r="J452" s="91"/>
      <c r="K452" s="92"/>
      <c r="L452" s="121"/>
      <c r="M452" s="118"/>
      <c r="N452" s="122"/>
      <c r="O452" s="102"/>
      <c r="P452" s="102"/>
      <c r="Q452" s="102"/>
      <c r="R452" s="102"/>
      <c r="S452" s="123"/>
      <c r="T452" s="124"/>
      <c r="U452" s="42"/>
      <c r="V452" s="42"/>
      <c r="W452" s="42"/>
      <c r="X452" s="42"/>
      <c r="Y452" s="42"/>
      <c r="Z452" s="102"/>
      <c r="AA452" s="102"/>
      <c r="AB452" s="44"/>
    </row>
    <row r="453" spans="1:28" ht="12.4" customHeight="1" x14ac:dyDescent="0.2">
      <c r="A453" s="125"/>
      <c r="B453" s="45"/>
      <c r="C453" s="126"/>
      <c r="D453" s="126"/>
      <c r="E453" s="91"/>
      <c r="F453" s="91"/>
      <c r="G453" s="91"/>
      <c r="H453" s="91"/>
      <c r="I453" s="91"/>
      <c r="J453" s="91"/>
      <c r="K453" s="92"/>
      <c r="L453" s="121"/>
      <c r="M453" s="118"/>
      <c r="N453" s="122"/>
      <c r="O453" s="102"/>
      <c r="P453" s="102"/>
      <c r="Q453" s="102"/>
      <c r="R453" s="102"/>
      <c r="S453" s="123"/>
      <c r="T453" s="124"/>
      <c r="U453" s="42"/>
      <c r="V453" s="42"/>
      <c r="W453" s="42"/>
      <c r="X453" s="42"/>
      <c r="Y453" s="42"/>
      <c r="Z453" s="102"/>
      <c r="AA453" s="102"/>
      <c r="AB453" s="44"/>
    </row>
    <row r="454" spans="1:28" ht="12.4" customHeight="1" x14ac:dyDescent="0.2">
      <c r="A454" s="125"/>
      <c r="B454" s="45"/>
      <c r="C454" s="126"/>
      <c r="D454" s="126"/>
      <c r="E454" s="91"/>
      <c r="F454" s="91"/>
      <c r="G454" s="91"/>
      <c r="H454" s="91"/>
      <c r="I454" s="91"/>
      <c r="J454" s="91"/>
      <c r="K454" s="92"/>
      <c r="L454" s="121"/>
      <c r="M454" s="118"/>
      <c r="N454" s="122"/>
      <c r="O454" s="102"/>
      <c r="P454" s="102"/>
      <c r="Q454" s="102"/>
      <c r="R454" s="102"/>
      <c r="S454" s="123"/>
      <c r="T454" s="124"/>
      <c r="U454" s="42"/>
      <c r="V454" s="42"/>
      <c r="W454" s="42"/>
      <c r="X454" s="42"/>
      <c r="Y454" s="42"/>
      <c r="Z454" s="102"/>
      <c r="AA454" s="102"/>
      <c r="AB454" s="44"/>
    </row>
    <row r="455" spans="1:28" ht="12.4" customHeight="1" x14ac:dyDescent="0.2">
      <c r="A455" s="125"/>
      <c r="B455" s="45"/>
      <c r="C455" s="126"/>
      <c r="D455" s="126"/>
      <c r="E455" s="91"/>
      <c r="F455" s="91"/>
      <c r="G455" s="91"/>
      <c r="H455" s="91"/>
      <c r="I455" s="91"/>
      <c r="J455" s="91"/>
      <c r="K455" s="92"/>
      <c r="L455" s="121"/>
      <c r="M455" s="118"/>
      <c r="N455" s="122"/>
      <c r="O455" s="102"/>
      <c r="P455" s="102"/>
      <c r="Q455" s="102"/>
      <c r="R455" s="102"/>
      <c r="S455" s="123"/>
      <c r="T455" s="124"/>
      <c r="U455" s="42"/>
      <c r="V455" s="42"/>
      <c r="W455" s="42"/>
      <c r="X455" s="42"/>
      <c r="Y455" s="42"/>
      <c r="Z455" s="102"/>
      <c r="AA455" s="102"/>
      <c r="AB455" s="44"/>
    </row>
    <row r="456" spans="1:28" ht="12.4" customHeight="1" x14ac:dyDescent="0.2">
      <c r="A456" s="125"/>
      <c r="B456" s="45"/>
      <c r="C456" s="126"/>
      <c r="D456" s="126"/>
      <c r="E456" s="91"/>
      <c r="F456" s="91"/>
      <c r="G456" s="91"/>
      <c r="H456" s="91"/>
      <c r="I456" s="91"/>
      <c r="J456" s="91"/>
      <c r="K456" s="92"/>
      <c r="L456" s="121"/>
      <c r="M456" s="118"/>
      <c r="N456" s="122"/>
      <c r="O456" s="102"/>
      <c r="P456" s="102"/>
      <c r="Q456" s="102"/>
      <c r="R456" s="102"/>
      <c r="S456" s="123"/>
      <c r="T456" s="124"/>
      <c r="U456" s="42"/>
      <c r="V456" s="42"/>
      <c r="W456" s="42"/>
      <c r="X456" s="42"/>
      <c r="Y456" s="42"/>
      <c r="Z456" s="102"/>
      <c r="AA456" s="102"/>
      <c r="AB456" s="44"/>
    </row>
    <row r="457" spans="1:28" ht="12.4" customHeight="1" x14ac:dyDescent="0.2">
      <c r="A457" s="125"/>
      <c r="B457" s="45"/>
      <c r="C457" s="126"/>
      <c r="D457" s="126"/>
      <c r="E457" s="91"/>
      <c r="F457" s="91"/>
      <c r="G457" s="91"/>
      <c r="H457" s="91"/>
      <c r="I457" s="91"/>
      <c r="J457" s="91"/>
      <c r="K457" s="92"/>
      <c r="L457" s="121"/>
      <c r="M457" s="118"/>
      <c r="N457" s="122"/>
      <c r="O457" s="102"/>
      <c r="P457" s="102"/>
      <c r="Q457" s="102"/>
      <c r="R457" s="102"/>
      <c r="S457" s="123"/>
      <c r="T457" s="124"/>
      <c r="U457" s="42"/>
      <c r="V457" s="42"/>
      <c r="W457" s="42"/>
      <c r="X457" s="42"/>
      <c r="Y457" s="42"/>
      <c r="Z457" s="102"/>
      <c r="AA457" s="102"/>
      <c r="AB457" s="44"/>
    </row>
    <row r="458" spans="1:28" ht="12.4" customHeight="1" x14ac:dyDescent="0.2">
      <c r="A458" s="125"/>
      <c r="B458" s="45"/>
      <c r="C458" s="126"/>
      <c r="D458" s="126"/>
      <c r="E458" s="91"/>
      <c r="F458" s="91"/>
      <c r="G458" s="91"/>
      <c r="H458" s="91"/>
      <c r="I458" s="91"/>
      <c r="J458" s="91"/>
      <c r="K458" s="92"/>
      <c r="L458" s="121"/>
      <c r="M458" s="118"/>
      <c r="N458" s="122"/>
      <c r="O458" s="102"/>
      <c r="P458" s="102"/>
      <c r="Q458" s="102"/>
      <c r="R458" s="102"/>
      <c r="S458" s="123"/>
      <c r="T458" s="124"/>
      <c r="U458" s="42"/>
      <c r="V458" s="42"/>
      <c r="W458" s="42"/>
      <c r="X458" s="42"/>
      <c r="Y458" s="42"/>
      <c r="Z458" s="102"/>
      <c r="AA458" s="102"/>
      <c r="AB458" s="44"/>
    </row>
    <row r="459" spans="1:28" ht="12.4" customHeight="1" x14ac:dyDescent="0.2">
      <c r="A459" s="125"/>
      <c r="B459" s="45"/>
      <c r="C459" s="126"/>
      <c r="D459" s="126"/>
      <c r="E459" s="91"/>
      <c r="F459" s="91"/>
      <c r="G459" s="91"/>
      <c r="H459" s="91"/>
      <c r="I459" s="91"/>
      <c r="J459" s="91"/>
      <c r="K459" s="92"/>
      <c r="L459" s="121"/>
      <c r="M459" s="118"/>
      <c r="N459" s="122"/>
      <c r="O459" s="102"/>
      <c r="P459" s="102"/>
      <c r="Q459" s="102"/>
      <c r="R459" s="102"/>
      <c r="S459" s="123"/>
      <c r="T459" s="124"/>
      <c r="U459" s="42"/>
      <c r="V459" s="42"/>
      <c r="W459" s="42"/>
      <c r="X459" s="42"/>
      <c r="Y459" s="42"/>
      <c r="Z459" s="102"/>
      <c r="AA459" s="102"/>
      <c r="AB459" s="44"/>
    </row>
    <row r="460" spans="1:28" ht="12.4" customHeight="1" x14ac:dyDescent="0.2">
      <c r="A460" s="125"/>
      <c r="B460" s="45"/>
      <c r="C460" s="126"/>
      <c r="D460" s="126"/>
      <c r="E460" s="91"/>
      <c r="F460" s="91"/>
      <c r="G460" s="91"/>
      <c r="H460" s="91"/>
      <c r="I460" s="91"/>
      <c r="J460" s="91"/>
      <c r="K460" s="92"/>
      <c r="L460" s="121"/>
      <c r="M460" s="118"/>
      <c r="N460" s="122"/>
      <c r="O460" s="102"/>
      <c r="P460" s="102"/>
      <c r="Q460" s="102"/>
      <c r="R460" s="102"/>
      <c r="S460" s="123"/>
      <c r="T460" s="124"/>
      <c r="U460" s="42"/>
      <c r="V460" s="42"/>
      <c r="W460" s="42"/>
      <c r="X460" s="42"/>
      <c r="Y460" s="42"/>
      <c r="Z460" s="102"/>
      <c r="AA460" s="102"/>
      <c r="AB460" s="44"/>
    </row>
    <row r="461" spans="1:28" ht="12.4" customHeight="1" x14ac:dyDescent="0.2">
      <c r="A461" s="125"/>
      <c r="B461" s="45"/>
      <c r="C461" s="126"/>
      <c r="D461" s="126"/>
      <c r="E461" s="91"/>
      <c r="F461" s="91"/>
      <c r="G461" s="91"/>
      <c r="H461" s="91"/>
      <c r="I461" s="91"/>
      <c r="J461" s="91"/>
      <c r="K461" s="92"/>
      <c r="L461" s="121"/>
      <c r="M461" s="118"/>
      <c r="N461" s="122"/>
      <c r="O461" s="102"/>
      <c r="P461" s="102"/>
      <c r="Q461" s="102"/>
      <c r="R461" s="102"/>
      <c r="S461" s="123"/>
      <c r="T461" s="124"/>
      <c r="U461" s="42"/>
      <c r="V461" s="42"/>
      <c r="W461" s="42"/>
      <c r="X461" s="42"/>
      <c r="Y461" s="42"/>
      <c r="Z461" s="102"/>
      <c r="AA461" s="102"/>
      <c r="AB461" s="44"/>
    </row>
    <row r="462" spans="1:28" ht="12.4" customHeight="1" x14ac:dyDescent="0.2">
      <c r="A462" s="125"/>
      <c r="B462" s="45"/>
      <c r="C462" s="126"/>
      <c r="D462" s="126"/>
      <c r="E462" s="91"/>
      <c r="F462" s="91"/>
      <c r="G462" s="91"/>
      <c r="H462" s="91"/>
      <c r="I462" s="91"/>
      <c r="J462" s="91"/>
      <c r="K462" s="92"/>
      <c r="L462" s="121"/>
      <c r="M462" s="118"/>
      <c r="N462" s="122"/>
      <c r="O462" s="102"/>
      <c r="P462" s="102"/>
      <c r="Q462" s="102"/>
      <c r="R462" s="102"/>
      <c r="S462" s="123"/>
      <c r="T462" s="124"/>
      <c r="U462" s="42"/>
      <c r="V462" s="42"/>
      <c r="W462" s="42"/>
      <c r="X462" s="42"/>
      <c r="Y462" s="42"/>
      <c r="Z462" s="102"/>
      <c r="AA462" s="102"/>
      <c r="AB462" s="44"/>
    </row>
    <row r="463" spans="1:28" ht="12.4" customHeight="1" x14ac:dyDescent="0.2">
      <c r="A463" s="125"/>
      <c r="B463" s="45"/>
      <c r="C463" s="126"/>
      <c r="D463" s="126"/>
      <c r="E463" s="91"/>
      <c r="F463" s="91"/>
      <c r="G463" s="91"/>
      <c r="H463" s="91"/>
      <c r="I463" s="91"/>
      <c r="J463" s="91"/>
      <c r="K463" s="92"/>
      <c r="L463" s="121"/>
      <c r="M463" s="118"/>
      <c r="N463" s="122"/>
      <c r="O463" s="102"/>
      <c r="P463" s="102"/>
      <c r="Q463" s="102"/>
      <c r="R463" s="102"/>
      <c r="S463" s="123"/>
      <c r="T463" s="124"/>
      <c r="U463" s="42"/>
      <c r="V463" s="42"/>
      <c r="W463" s="42"/>
      <c r="X463" s="42"/>
      <c r="Y463" s="42"/>
      <c r="Z463" s="102"/>
      <c r="AA463" s="102"/>
      <c r="AB463" s="44"/>
    </row>
    <row r="464" spans="1:28" ht="12.4" customHeight="1" x14ac:dyDescent="0.2">
      <c r="A464" s="125"/>
      <c r="B464" s="45"/>
      <c r="C464" s="126"/>
      <c r="D464" s="126"/>
      <c r="E464" s="91"/>
      <c r="F464" s="91"/>
      <c r="G464" s="91"/>
      <c r="H464" s="91"/>
      <c r="I464" s="91"/>
      <c r="J464" s="91"/>
      <c r="K464" s="92"/>
      <c r="L464" s="121"/>
      <c r="M464" s="118"/>
      <c r="N464" s="122"/>
      <c r="O464" s="102"/>
      <c r="P464" s="102"/>
      <c r="Q464" s="102"/>
      <c r="R464" s="102"/>
      <c r="S464" s="123"/>
      <c r="T464" s="124"/>
      <c r="U464" s="42"/>
      <c r="V464" s="42"/>
      <c r="W464" s="42"/>
      <c r="X464" s="42"/>
      <c r="Y464" s="42"/>
      <c r="Z464" s="102"/>
      <c r="AA464" s="102"/>
      <c r="AB464" s="44"/>
    </row>
    <row r="465" spans="1:28" ht="12.4" customHeight="1" x14ac:dyDescent="0.2">
      <c r="A465" s="125"/>
      <c r="B465" s="45"/>
      <c r="C465" s="126"/>
      <c r="D465" s="126"/>
      <c r="E465" s="91"/>
      <c r="F465" s="91"/>
      <c r="G465" s="91"/>
      <c r="H465" s="91"/>
      <c r="I465" s="91"/>
      <c r="J465" s="91"/>
      <c r="K465" s="92"/>
      <c r="L465" s="121"/>
      <c r="M465" s="118"/>
      <c r="N465" s="122"/>
      <c r="O465" s="102"/>
      <c r="P465" s="102"/>
      <c r="Q465" s="102"/>
      <c r="R465" s="102"/>
      <c r="S465" s="123"/>
      <c r="T465" s="124"/>
      <c r="U465" s="42"/>
      <c r="V465" s="42"/>
      <c r="W465" s="42"/>
      <c r="X465" s="42"/>
      <c r="Y465" s="42"/>
      <c r="Z465" s="102"/>
      <c r="AA465" s="102"/>
      <c r="AB465" s="44"/>
    </row>
    <row r="466" spans="1:28" ht="12.4" customHeight="1" x14ac:dyDescent="0.2">
      <c r="A466" s="125"/>
      <c r="B466" s="45"/>
      <c r="C466" s="126"/>
      <c r="D466" s="126"/>
      <c r="E466" s="91"/>
      <c r="F466" s="91"/>
      <c r="G466" s="91"/>
      <c r="H466" s="91"/>
      <c r="I466" s="91"/>
      <c r="J466" s="91"/>
      <c r="K466" s="92"/>
      <c r="L466" s="121"/>
      <c r="M466" s="118"/>
      <c r="N466" s="122"/>
      <c r="O466" s="102"/>
      <c r="P466" s="102"/>
      <c r="Q466" s="102"/>
      <c r="R466" s="102"/>
      <c r="S466" s="123"/>
      <c r="T466" s="124"/>
      <c r="U466" s="42"/>
      <c r="V466" s="42"/>
      <c r="W466" s="42"/>
      <c r="X466" s="42"/>
      <c r="Y466" s="42"/>
      <c r="Z466" s="102"/>
      <c r="AA466" s="102"/>
      <c r="AB466" s="44"/>
    </row>
    <row r="467" spans="1:28" ht="12.4" customHeight="1" x14ac:dyDescent="0.2">
      <c r="A467" s="125"/>
      <c r="B467" s="45"/>
      <c r="C467" s="126"/>
      <c r="D467" s="126"/>
      <c r="E467" s="91"/>
      <c r="F467" s="91"/>
      <c r="G467" s="91"/>
      <c r="H467" s="91"/>
      <c r="I467" s="91"/>
      <c r="J467" s="91"/>
      <c r="K467" s="92"/>
      <c r="L467" s="121"/>
      <c r="M467" s="118"/>
      <c r="N467" s="122"/>
      <c r="O467" s="102"/>
      <c r="P467" s="102"/>
      <c r="Q467" s="102"/>
      <c r="R467" s="102"/>
      <c r="S467" s="123"/>
      <c r="T467" s="124"/>
      <c r="U467" s="42"/>
      <c r="V467" s="42"/>
      <c r="W467" s="42"/>
      <c r="X467" s="42"/>
      <c r="Y467" s="42"/>
      <c r="Z467" s="102"/>
      <c r="AA467" s="102"/>
      <c r="AB467" s="44"/>
    </row>
    <row r="468" spans="1:28" ht="12.4" customHeight="1" x14ac:dyDescent="0.2">
      <c r="A468" s="125"/>
      <c r="B468" s="45"/>
      <c r="C468" s="126"/>
      <c r="D468" s="126"/>
      <c r="E468" s="91"/>
      <c r="F468" s="91"/>
      <c r="G468" s="91"/>
      <c r="H468" s="91"/>
      <c r="I468" s="91"/>
      <c r="J468" s="91"/>
      <c r="K468" s="92"/>
      <c r="L468" s="121"/>
      <c r="M468" s="118"/>
      <c r="N468" s="122"/>
      <c r="O468" s="102"/>
      <c r="P468" s="102"/>
      <c r="Q468" s="102"/>
      <c r="R468" s="102"/>
      <c r="S468" s="123"/>
      <c r="T468" s="124"/>
      <c r="U468" s="42"/>
      <c r="V468" s="42"/>
      <c r="W468" s="42"/>
      <c r="X468" s="42"/>
      <c r="Y468" s="42"/>
      <c r="Z468" s="102"/>
      <c r="AA468" s="102"/>
      <c r="AB468" s="44"/>
    </row>
    <row r="469" spans="1:28" ht="12.4" customHeight="1" x14ac:dyDescent="0.2">
      <c r="A469" s="125"/>
      <c r="B469" s="45"/>
      <c r="C469" s="126"/>
      <c r="D469" s="126"/>
      <c r="E469" s="91"/>
      <c r="F469" s="91"/>
      <c r="G469" s="91"/>
      <c r="H469" s="91"/>
      <c r="I469" s="91"/>
      <c r="J469" s="91"/>
      <c r="K469" s="92"/>
      <c r="L469" s="121"/>
      <c r="M469" s="118"/>
      <c r="N469" s="122"/>
      <c r="O469" s="102"/>
      <c r="P469" s="102"/>
      <c r="Q469" s="102"/>
      <c r="R469" s="102"/>
      <c r="S469" s="123"/>
      <c r="T469" s="124"/>
      <c r="U469" s="42"/>
      <c r="V469" s="42"/>
      <c r="W469" s="42"/>
      <c r="X469" s="42"/>
      <c r="Y469" s="42"/>
      <c r="Z469" s="102"/>
      <c r="AA469" s="102"/>
      <c r="AB469" s="44"/>
    </row>
    <row r="470" spans="1:28" ht="12.4" customHeight="1" x14ac:dyDescent="0.2">
      <c r="A470" s="125"/>
      <c r="B470" s="45"/>
      <c r="C470" s="126"/>
      <c r="D470" s="126"/>
      <c r="E470" s="91"/>
      <c r="F470" s="91"/>
      <c r="G470" s="91"/>
      <c r="H470" s="91"/>
      <c r="I470" s="91"/>
      <c r="J470" s="91"/>
      <c r="K470" s="92"/>
      <c r="L470" s="121"/>
      <c r="M470" s="118"/>
      <c r="N470" s="122"/>
      <c r="O470" s="102"/>
      <c r="P470" s="102"/>
      <c r="Q470" s="102"/>
      <c r="R470" s="102"/>
      <c r="S470" s="123"/>
      <c r="T470" s="124"/>
      <c r="U470" s="42"/>
      <c r="V470" s="42"/>
      <c r="W470" s="42"/>
      <c r="X470" s="42"/>
      <c r="Y470" s="42"/>
      <c r="Z470" s="102"/>
      <c r="AA470" s="102"/>
      <c r="AB470" s="44"/>
    </row>
    <row r="471" spans="1:28" ht="12.4" customHeight="1" x14ac:dyDescent="0.2">
      <c r="A471" s="125"/>
      <c r="B471" s="45"/>
      <c r="C471" s="126"/>
      <c r="D471" s="126"/>
      <c r="E471" s="91"/>
      <c r="F471" s="91"/>
      <c r="G471" s="91"/>
      <c r="H471" s="91"/>
      <c r="I471" s="91"/>
      <c r="J471" s="91"/>
      <c r="K471" s="92"/>
      <c r="L471" s="121"/>
      <c r="M471" s="118"/>
      <c r="N471" s="122"/>
      <c r="O471" s="102"/>
      <c r="P471" s="102"/>
      <c r="Q471" s="102"/>
      <c r="R471" s="102"/>
      <c r="S471" s="123"/>
      <c r="T471" s="124"/>
      <c r="U471" s="42"/>
      <c r="V471" s="42"/>
      <c r="W471" s="42"/>
      <c r="X471" s="42"/>
      <c r="Y471" s="42"/>
      <c r="Z471" s="102"/>
      <c r="AA471" s="102"/>
      <c r="AB471" s="44"/>
    </row>
    <row r="472" spans="1:28" ht="12.4" customHeight="1" x14ac:dyDescent="0.2">
      <c r="A472" s="125"/>
      <c r="B472" s="45"/>
      <c r="C472" s="126"/>
      <c r="D472" s="126"/>
      <c r="E472" s="91"/>
      <c r="F472" s="91"/>
      <c r="G472" s="91"/>
      <c r="H472" s="91"/>
      <c r="I472" s="91"/>
      <c r="J472" s="91"/>
      <c r="K472" s="92"/>
      <c r="L472" s="121"/>
      <c r="M472" s="118"/>
      <c r="N472" s="122"/>
      <c r="O472" s="102"/>
      <c r="P472" s="102"/>
      <c r="Q472" s="102"/>
      <c r="R472" s="102"/>
      <c r="S472" s="123"/>
      <c r="T472" s="124"/>
      <c r="U472" s="42"/>
      <c r="V472" s="42"/>
      <c r="W472" s="42"/>
      <c r="X472" s="42"/>
      <c r="Y472" s="42"/>
      <c r="Z472" s="102"/>
      <c r="AA472" s="102"/>
      <c r="AB472" s="44"/>
    </row>
    <row r="473" spans="1:28" ht="12.4" customHeight="1" x14ac:dyDescent="0.2">
      <c r="A473" s="125"/>
      <c r="B473" s="45"/>
      <c r="C473" s="126"/>
      <c r="D473" s="126"/>
      <c r="E473" s="91"/>
      <c r="F473" s="91"/>
      <c r="G473" s="91"/>
      <c r="H473" s="91"/>
      <c r="I473" s="91"/>
      <c r="J473" s="91"/>
      <c r="K473" s="92"/>
      <c r="L473" s="121"/>
      <c r="M473" s="118"/>
      <c r="N473" s="122"/>
      <c r="O473" s="102"/>
      <c r="P473" s="102"/>
      <c r="Q473" s="102"/>
      <c r="R473" s="102"/>
      <c r="S473" s="123"/>
      <c r="T473" s="124"/>
      <c r="U473" s="42"/>
      <c r="V473" s="42"/>
      <c r="W473" s="42"/>
      <c r="X473" s="42"/>
      <c r="Y473" s="42"/>
      <c r="Z473" s="102"/>
      <c r="AA473" s="102"/>
      <c r="AB473" s="44"/>
    </row>
    <row r="474" spans="1:28" ht="12.4" customHeight="1" x14ac:dyDescent="0.2">
      <c r="A474" s="125"/>
      <c r="B474" s="45"/>
      <c r="C474" s="126"/>
      <c r="D474" s="126"/>
      <c r="E474" s="91"/>
      <c r="F474" s="91"/>
      <c r="G474" s="91"/>
      <c r="H474" s="91"/>
      <c r="I474" s="91"/>
      <c r="J474" s="91"/>
      <c r="K474" s="92"/>
      <c r="L474" s="121"/>
      <c r="M474" s="118"/>
      <c r="N474" s="122"/>
      <c r="O474" s="102"/>
      <c r="P474" s="102"/>
      <c r="Q474" s="102"/>
      <c r="R474" s="102"/>
      <c r="S474" s="123"/>
      <c r="T474" s="124"/>
      <c r="U474" s="42"/>
      <c r="V474" s="42"/>
      <c r="W474" s="42"/>
      <c r="X474" s="42"/>
      <c r="Y474" s="42"/>
      <c r="Z474" s="102"/>
      <c r="AA474" s="102"/>
      <c r="AB474" s="44"/>
    </row>
    <row r="475" spans="1:28" ht="12.4" customHeight="1" x14ac:dyDescent="0.2">
      <c r="A475" s="125"/>
      <c r="B475" s="45"/>
      <c r="C475" s="126"/>
      <c r="D475" s="126"/>
      <c r="E475" s="91"/>
      <c r="F475" s="91"/>
      <c r="G475" s="91"/>
      <c r="H475" s="91"/>
      <c r="I475" s="91"/>
      <c r="J475" s="91"/>
      <c r="K475" s="92"/>
      <c r="L475" s="121"/>
      <c r="M475" s="118"/>
      <c r="N475" s="122"/>
      <c r="O475" s="102"/>
      <c r="P475" s="102"/>
      <c r="Q475" s="102"/>
      <c r="R475" s="102"/>
      <c r="S475" s="123"/>
      <c r="T475" s="124"/>
      <c r="U475" s="42"/>
      <c r="V475" s="42"/>
      <c r="W475" s="42"/>
      <c r="X475" s="42"/>
      <c r="Y475" s="42"/>
      <c r="Z475" s="102"/>
      <c r="AA475" s="102"/>
      <c r="AB475" s="44"/>
    </row>
    <row r="476" spans="1:28" ht="12.4" customHeight="1" x14ac:dyDescent="0.2">
      <c r="A476" s="125"/>
      <c r="B476" s="45"/>
      <c r="C476" s="126"/>
      <c r="D476" s="126"/>
      <c r="E476" s="91"/>
      <c r="F476" s="91"/>
      <c r="G476" s="91"/>
      <c r="H476" s="91"/>
      <c r="I476" s="91"/>
      <c r="J476" s="91"/>
      <c r="K476" s="92"/>
      <c r="L476" s="121"/>
      <c r="M476" s="118"/>
      <c r="N476" s="122"/>
      <c r="O476" s="102"/>
      <c r="P476" s="102"/>
      <c r="Q476" s="102"/>
      <c r="R476" s="102"/>
      <c r="S476" s="123"/>
      <c r="T476" s="124"/>
      <c r="U476" s="42"/>
      <c r="V476" s="42"/>
      <c r="W476" s="42"/>
      <c r="X476" s="42"/>
      <c r="Y476" s="42"/>
      <c r="Z476" s="102"/>
      <c r="AA476" s="102"/>
      <c r="AB476" s="44"/>
    </row>
    <row r="477" spans="1:28" ht="12.4" customHeight="1" x14ac:dyDescent="0.2">
      <c r="A477" s="125"/>
      <c r="B477" s="45"/>
      <c r="C477" s="126"/>
      <c r="D477" s="126"/>
      <c r="E477" s="91"/>
      <c r="F477" s="91"/>
      <c r="G477" s="91"/>
      <c r="H477" s="91"/>
      <c r="I477" s="91"/>
      <c r="J477" s="91"/>
      <c r="K477" s="92"/>
      <c r="L477" s="121"/>
      <c r="M477" s="118"/>
      <c r="N477" s="122"/>
      <c r="O477" s="102"/>
      <c r="P477" s="102"/>
      <c r="Q477" s="102"/>
      <c r="R477" s="102"/>
      <c r="S477" s="123"/>
      <c r="T477" s="124"/>
      <c r="U477" s="42"/>
      <c r="V477" s="42"/>
      <c r="W477" s="42"/>
      <c r="X477" s="42"/>
      <c r="Y477" s="42"/>
      <c r="Z477" s="102"/>
      <c r="AA477" s="102"/>
      <c r="AB477" s="44"/>
    </row>
    <row r="478" spans="1:28" ht="12.4" customHeight="1" x14ac:dyDescent="0.2">
      <c r="A478" s="125"/>
      <c r="B478" s="45"/>
      <c r="C478" s="126"/>
      <c r="D478" s="126"/>
      <c r="E478" s="91"/>
      <c r="F478" s="91"/>
      <c r="G478" s="91"/>
      <c r="H478" s="91"/>
      <c r="I478" s="91"/>
      <c r="J478" s="91"/>
      <c r="K478" s="92"/>
      <c r="L478" s="121"/>
      <c r="M478" s="118"/>
      <c r="N478" s="122"/>
      <c r="O478" s="102"/>
      <c r="P478" s="102"/>
      <c r="Q478" s="102"/>
      <c r="R478" s="102"/>
      <c r="S478" s="123"/>
      <c r="T478" s="124"/>
      <c r="U478" s="42"/>
      <c r="V478" s="42"/>
      <c r="W478" s="42"/>
      <c r="X478" s="42"/>
      <c r="Y478" s="42"/>
      <c r="Z478" s="102"/>
      <c r="AA478" s="102"/>
      <c r="AB478" s="44"/>
    </row>
    <row r="479" spans="1:28" ht="12.4" customHeight="1" x14ac:dyDescent="0.2">
      <c r="A479" s="125"/>
      <c r="B479" s="45"/>
      <c r="C479" s="126"/>
      <c r="D479" s="126"/>
      <c r="E479" s="91"/>
      <c r="F479" s="91"/>
      <c r="G479" s="91"/>
      <c r="H479" s="91"/>
      <c r="I479" s="91"/>
      <c r="J479" s="91"/>
      <c r="K479" s="92"/>
      <c r="L479" s="121"/>
      <c r="M479" s="118"/>
      <c r="N479" s="122"/>
      <c r="O479" s="102"/>
      <c r="P479" s="102"/>
      <c r="Q479" s="102"/>
      <c r="R479" s="102"/>
      <c r="S479" s="123"/>
      <c r="T479" s="124"/>
      <c r="U479" s="42"/>
      <c r="V479" s="42"/>
      <c r="W479" s="42"/>
      <c r="X479" s="42"/>
      <c r="Y479" s="42"/>
      <c r="Z479" s="102"/>
      <c r="AA479" s="102"/>
      <c r="AB479" s="44"/>
    </row>
    <row r="480" spans="1:28" ht="12.4" customHeight="1" x14ac:dyDescent="0.2">
      <c r="A480" s="125"/>
      <c r="B480" s="45"/>
      <c r="C480" s="126"/>
      <c r="D480" s="126"/>
      <c r="E480" s="91"/>
      <c r="F480" s="91"/>
      <c r="G480" s="91"/>
      <c r="H480" s="91"/>
      <c r="I480" s="91"/>
      <c r="J480" s="91"/>
      <c r="K480" s="92"/>
      <c r="L480" s="121"/>
      <c r="M480" s="118"/>
      <c r="N480" s="122"/>
      <c r="O480" s="102"/>
      <c r="P480" s="102"/>
      <c r="Q480" s="102"/>
      <c r="R480" s="102"/>
      <c r="S480" s="123"/>
      <c r="T480" s="124"/>
      <c r="U480" s="42"/>
      <c r="V480" s="42"/>
      <c r="W480" s="42"/>
      <c r="X480" s="42"/>
      <c r="Y480" s="42"/>
      <c r="Z480" s="102"/>
      <c r="AA480" s="102"/>
      <c r="AB480" s="44"/>
    </row>
    <row r="481" spans="1:28" ht="12.4" customHeight="1" x14ac:dyDescent="0.2">
      <c r="A481" s="125"/>
      <c r="B481" s="45"/>
      <c r="C481" s="126"/>
      <c r="D481" s="126"/>
      <c r="E481" s="91"/>
      <c r="F481" s="91"/>
      <c r="G481" s="91"/>
      <c r="H481" s="91"/>
      <c r="I481" s="91"/>
      <c r="J481" s="91"/>
      <c r="K481" s="92"/>
      <c r="L481" s="121"/>
      <c r="M481" s="118"/>
      <c r="N481" s="122"/>
      <c r="O481" s="102"/>
      <c r="P481" s="102"/>
      <c r="Q481" s="102"/>
      <c r="R481" s="102"/>
      <c r="S481" s="123"/>
      <c r="T481" s="124"/>
      <c r="U481" s="42"/>
      <c r="V481" s="42"/>
      <c r="W481" s="42"/>
      <c r="X481" s="42"/>
      <c r="Y481" s="42"/>
      <c r="Z481" s="102"/>
      <c r="AA481" s="102"/>
      <c r="AB481" s="44"/>
    </row>
    <row r="482" spans="1:28" ht="12.4" customHeight="1" x14ac:dyDescent="0.2">
      <c r="A482" s="125"/>
      <c r="B482" s="45"/>
      <c r="C482" s="126"/>
      <c r="D482" s="126"/>
      <c r="E482" s="91"/>
      <c r="F482" s="91"/>
      <c r="G482" s="91"/>
      <c r="H482" s="91"/>
      <c r="I482" s="91"/>
      <c r="J482" s="91"/>
      <c r="K482" s="92"/>
      <c r="L482" s="121"/>
      <c r="M482" s="118"/>
      <c r="N482" s="122"/>
      <c r="O482" s="102"/>
      <c r="P482" s="102"/>
      <c r="Q482" s="102"/>
      <c r="R482" s="102"/>
      <c r="S482" s="123"/>
      <c r="T482" s="124"/>
      <c r="U482" s="42"/>
      <c r="V482" s="42"/>
      <c r="W482" s="42"/>
      <c r="X482" s="42"/>
      <c r="Y482" s="42"/>
      <c r="Z482" s="102"/>
      <c r="AA482" s="102"/>
      <c r="AB482" s="44"/>
    </row>
    <row r="483" spans="1:28" ht="12.4" customHeight="1" x14ac:dyDescent="0.2">
      <c r="A483" s="125"/>
      <c r="B483" s="45"/>
      <c r="C483" s="126"/>
      <c r="D483" s="126"/>
      <c r="E483" s="91"/>
      <c r="F483" s="91"/>
      <c r="G483" s="91"/>
      <c r="H483" s="91"/>
      <c r="I483" s="91"/>
      <c r="J483" s="91"/>
      <c r="K483" s="92"/>
      <c r="L483" s="121"/>
      <c r="M483" s="118"/>
      <c r="N483" s="122"/>
      <c r="O483" s="102"/>
      <c r="P483" s="102"/>
      <c r="Q483" s="102"/>
      <c r="R483" s="102"/>
      <c r="S483" s="123"/>
      <c r="T483" s="124"/>
      <c r="U483" s="42"/>
      <c r="V483" s="42"/>
      <c r="W483" s="42"/>
      <c r="X483" s="42"/>
      <c r="Y483" s="42"/>
      <c r="Z483" s="102"/>
      <c r="AA483" s="102"/>
      <c r="AB483" s="44"/>
    </row>
    <row r="484" spans="1:28" ht="12.4" customHeight="1" x14ac:dyDescent="0.2">
      <c r="A484" s="125"/>
      <c r="B484" s="45"/>
      <c r="C484" s="126"/>
      <c r="D484" s="126"/>
      <c r="E484" s="91"/>
      <c r="F484" s="91"/>
      <c r="G484" s="91"/>
      <c r="H484" s="91"/>
      <c r="I484" s="91"/>
      <c r="J484" s="91"/>
      <c r="K484" s="92"/>
      <c r="L484" s="121"/>
      <c r="M484" s="118"/>
      <c r="N484" s="122"/>
      <c r="O484" s="102"/>
      <c r="P484" s="102"/>
      <c r="Q484" s="102"/>
      <c r="R484" s="102"/>
      <c r="S484" s="123"/>
      <c r="T484" s="124"/>
      <c r="U484" s="42"/>
      <c r="V484" s="42"/>
      <c r="W484" s="42"/>
      <c r="X484" s="42"/>
      <c r="Y484" s="42"/>
      <c r="Z484" s="102"/>
      <c r="AA484" s="102"/>
      <c r="AB484" s="44"/>
    </row>
    <row r="485" spans="1:28" ht="12.4" customHeight="1" x14ac:dyDescent="0.2">
      <c r="A485" s="125"/>
      <c r="B485" s="45"/>
      <c r="C485" s="126"/>
      <c r="D485" s="126"/>
      <c r="E485" s="91"/>
      <c r="F485" s="91"/>
      <c r="G485" s="91"/>
      <c r="H485" s="91"/>
      <c r="I485" s="91"/>
      <c r="J485" s="91"/>
      <c r="K485" s="92"/>
      <c r="L485" s="121"/>
      <c r="M485" s="118"/>
      <c r="N485" s="122"/>
      <c r="O485" s="102"/>
      <c r="P485" s="102"/>
      <c r="Q485" s="102"/>
      <c r="R485" s="102"/>
      <c r="S485" s="123"/>
      <c r="T485" s="124"/>
      <c r="U485" s="42"/>
      <c r="V485" s="42"/>
      <c r="W485" s="42"/>
      <c r="X485" s="42"/>
      <c r="Y485" s="42"/>
      <c r="Z485" s="102"/>
      <c r="AA485" s="102"/>
      <c r="AB485" s="44"/>
    </row>
    <row r="486" spans="1:28" ht="12.4" customHeight="1" x14ac:dyDescent="0.2">
      <c r="A486" s="125"/>
      <c r="B486" s="45"/>
      <c r="C486" s="126"/>
      <c r="D486" s="126"/>
      <c r="E486" s="91"/>
      <c r="F486" s="91"/>
      <c r="G486" s="91"/>
      <c r="H486" s="91"/>
      <c r="I486" s="91"/>
      <c r="J486" s="91"/>
      <c r="K486" s="92"/>
      <c r="L486" s="121"/>
      <c r="M486" s="118"/>
      <c r="N486" s="122"/>
      <c r="O486" s="102"/>
      <c r="P486" s="102"/>
      <c r="Q486" s="102"/>
      <c r="R486" s="102"/>
      <c r="S486" s="123"/>
      <c r="T486" s="124"/>
      <c r="U486" s="42"/>
      <c r="V486" s="42"/>
      <c r="W486" s="42"/>
      <c r="X486" s="42"/>
      <c r="Y486" s="42"/>
      <c r="Z486" s="102"/>
      <c r="AA486" s="102"/>
      <c r="AB486" s="44"/>
    </row>
    <row r="487" spans="1:28" ht="12.4" customHeight="1" x14ac:dyDescent="0.2">
      <c r="A487" s="125"/>
      <c r="B487" s="45"/>
      <c r="C487" s="126"/>
      <c r="D487" s="126"/>
      <c r="E487" s="91"/>
      <c r="F487" s="91"/>
      <c r="G487" s="91"/>
      <c r="H487" s="91"/>
      <c r="I487" s="91"/>
      <c r="J487" s="91"/>
      <c r="K487" s="92"/>
      <c r="L487" s="121"/>
      <c r="M487" s="118"/>
      <c r="N487" s="122"/>
      <c r="O487" s="102"/>
      <c r="P487" s="102"/>
      <c r="Q487" s="102"/>
      <c r="R487" s="102"/>
      <c r="S487" s="123"/>
      <c r="T487" s="124"/>
      <c r="U487" s="42"/>
      <c r="V487" s="42"/>
      <c r="W487" s="42"/>
      <c r="X487" s="42"/>
      <c r="Y487" s="42"/>
      <c r="Z487" s="102"/>
      <c r="AA487" s="102"/>
      <c r="AB487" s="44"/>
    </row>
    <row r="488" spans="1:28" ht="12.4" customHeight="1" x14ac:dyDescent="0.2">
      <c r="A488" s="125"/>
      <c r="B488" s="45"/>
      <c r="C488" s="126"/>
      <c r="D488" s="126"/>
      <c r="E488" s="91"/>
      <c r="F488" s="91"/>
      <c r="G488" s="91"/>
      <c r="H488" s="91"/>
      <c r="I488" s="91"/>
      <c r="J488" s="91"/>
      <c r="K488" s="92"/>
      <c r="L488" s="121"/>
      <c r="M488" s="118"/>
      <c r="N488" s="122"/>
      <c r="O488" s="102"/>
      <c r="P488" s="102"/>
      <c r="Q488" s="102"/>
      <c r="R488" s="102"/>
      <c r="S488" s="123"/>
      <c r="T488" s="124"/>
      <c r="U488" s="42"/>
      <c r="V488" s="42"/>
      <c r="W488" s="42"/>
      <c r="X488" s="42"/>
      <c r="Y488" s="42"/>
      <c r="Z488" s="102"/>
      <c r="AA488" s="102"/>
      <c r="AB488" s="44"/>
    </row>
    <row r="489" spans="1:28" ht="12.4" customHeight="1" x14ac:dyDescent="0.2">
      <c r="A489" s="125"/>
      <c r="B489" s="45"/>
      <c r="C489" s="126"/>
      <c r="D489" s="126"/>
      <c r="E489" s="91"/>
      <c r="F489" s="91"/>
      <c r="G489" s="91"/>
      <c r="H489" s="91"/>
      <c r="I489" s="91"/>
      <c r="J489" s="91"/>
      <c r="K489" s="92"/>
      <c r="L489" s="121"/>
      <c r="M489" s="118"/>
      <c r="N489" s="122"/>
      <c r="O489" s="102"/>
      <c r="P489" s="102"/>
      <c r="Q489" s="102"/>
      <c r="R489" s="102"/>
      <c r="S489" s="123"/>
      <c r="T489" s="124"/>
      <c r="U489" s="42"/>
      <c r="V489" s="42"/>
      <c r="W489" s="42"/>
      <c r="X489" s="42"/>
      <c r="Y489" s="42"/>
      <c r="Z489" s="102"/>
      <c r="AA489" s="102"/>
      <c r="AB489" s="44"/>
    </row>
    <row r="490" spans="1:28" ht="12.4" customHeight="1" x14ac:dyDescent="0.2">
      <c r="A490" s="125"/>
      <c r="B490" s="45"/>
      <c r="C490" s="126"/>
      <c r="D490" s="126"/>
      <c r="E490" s="91"/>
      <c r="F490" s="91"/>
      <c r="G490" s="91"/>
      <c r="H490" s="91"/>
      <c r="I490" s="91"/>
      <c r="J490" s="91"/>
      <c r="K490" s="92"/>
      <c r="L490" s="121"/>
      <c r="M490" s="118"/>
      <c r="N490" s="122"/>
      <c r="O490" s="102"/>
      <c r="P490" s="102"/>
      <c r="Q490" s="102"/>
      <c r="R490" s="102"/>
      <c r="S490" s="123"/>
      <c r="T490" s="124"/>
      <c r="U490" s="42"/>
      <c r="V490" s="42"/>
      <c r="W490" s="42"/>
      <c r="X490" s="42"/>
      <c r="Y490" s="42"/>
      <c r="Z490" s="102"/>
      <c r="AA490" s="102"/>
      <c r="AB490" s="44"/>
    </row>
    <row r="491" spans="1:28" ht="12.4" customHeight="1" x14ac:dyDescent="0.2">
      <c r="A491" s="125"/>
      <c r="B491" s="45"/>
      <c r="C491" s="126"/>
      <c r="D491" s="126"/>
      <c r="E491" s="91"/>
      <c r="F491" s="91"/>
      <c r="G491" s="91"/>
      <c r="H491" s="91"/>
      <c r="I491" s="91"/>
      <c r="J491" s="91"/>
      <c r="K491" s="92"/>
      <c r="L491" s="121"/>
      <c r="M491" s="118"/>
      <c r="N491" s="122"/>
      <c r="O491" s="102"/>
      <c r="P491" s="102"/>
      <c r="Q491" s="102"/>
      <c r="R491" s="102"/>
      <c r="S491" s="123"/>
      <c r="T491" s="124"/>
      <c r="U491" s="42"/>
      <c r="V491" s="42"/>
      <c r="W491" s="42"/>
      <c r="X491" s="42"/>
      <c r="Y491" s="42"/>
      <c r="Z491" s="102"/>
      <c r="AA491" s="102"/>
      <c r="AB491" s="44"/>
    </row>
    <row r="492" spans="1:28" ht="12.4" customHeight="1" x14ac:dyDescent="0.2">
      <c r="A492" s="125"/>
      <c r="B492" s="45"/>
      <c r="C492" s="126"/>
      <c r="D492" s="126"/>
      <c r="E492" s="91"/>
      <c r="F492" s="91"/>
      <c r="G492" s="91"/>
      <c r="H492" s="91"/>
      <c r="I492" s="91"/>
      <c r="J492" s="91"/>
      <c r="K492" s="92"/>
      <c r="L492" s="121"/>
      <c r="M492" s="118"/>
      <c r="N492" s="122"/>
      <c r="O492" s="102"/>
      <c r="P492" s="102"/>
      <c r="Q492" s="102"/>
      <c r="R492" s="102"/>
      <c r="S492" s="123"/>
      <c r="T492" s="124"/>
      <c r="U492" s="42"/>
      <c r="V492" s="42"/>
      <c r="W492" s="42"/>
      <c r="X492" s="42"/>
      <c r="Y492" s="42"/>
      <c r="Z492" s="102"/>
      <c r="AA492" s="102"/>
      <c r="AB492" s="44"/>
    </row>
    <row r="493" spans="1:28" ht="12.4" customHeight="1" x14ac:dyDescent="0.2">
      <c r="A493" s="125"/>
      <c r="B493" s="45"/>
      <c r="C493" s="126"/>
      <c r="D493" s="126"/>
      <c r="E493" s="91"/>
      <c r="F493" s="91"/>
      <c r="G493" s="91"/>
      <c r="H493" s="91"/>
      <c r="I493" s="91"/>
      <c r="J493" s="91"/>
      <c r="K493" s="92"/>
      <c r="L493" s="121"/>
      <c r="M493" s="118"/>
      <c r="N493" s="122"/>
      <c r="O493" s="102"/>
      <c r="P493" s="102"/>
      <c r="Q493" s="102"/>
      <c r="R493" s="102"/>
      <c r="S493" s="123"/>
      <c r="T493" s="124"/>
      <c r="U493" s="42"/>
      <c r="V493" s="42"/>
      <c r="W493" s="42"/>
      <c r="X493" s="42"/>
      <c r="Y493" s="42"/>
      <c r="Z493" s="102"/>
      <c r="AA493" s="102"/>
      <c r="AB493" s="44"/>
    </row>
    <row r="494" spans="1:28" ht="12.4" customHeight="1" x14ac:dyDescent="0.2">
      <c r="A494" s="125"/>
      <c r="B494" s="45"/>
      <c r="C494" s="126"/>
      <c r="D494" s="126"/>
      <c r="E494" s="91"/>
      <c r="F494" s="91"/>
      <c r="G494" s="91"/>
      <c r="H494" s="91"/>
      <c r="I494" s="91"/>
      <c r="J494" s="91"/>
      <c r="K494" s="92"/>
      <c r="L494" s="121"/>
      <c r="M494" s="118"/>
      <c r="N494" s="122"/>
      <c r="O494" s="102"/>
      <c r="P494" s="102"/>
      <c r="Q494" s="102"/>
      <c r="R494" s="102"/>
      <c r="S494" s="123"/>
      <c r="T494" s="124"/>
      <c r="U494" s="42"/>
      <c r="V494" s="42"/>
      <c r="W494" s="42"/>
      <c r="X494" s="42"/>
      <c r="Y494" s="42"/>
      <c r="Z494" s="102"/>
      <c r="AA494" s="102"/>
      <c r="AB494" s="44"/>
    </row>
    <row r="495" spans="1:28" s="103" customFormat="1" ht="12.4" customHeight="1" x14ac:dyDescent="0.2">
      <c r="A495" s="125"/>
      <c r="B495" s="104"/>
      <c r="C495" s="105"/>
      <c r="D495" s="105"/>
      <c r="E495" s="91"/>
      <c r="F495" s="91"/>
      <c r="G495" s="91"/>
      <c r="H495" s="91"/>
      <c r="I495" s="91"/>
      <c r="J495" s="91"/>
      <c r="K495" s="92"/>
      <c r="L495" s="127"/>
      <c r="M495" s="107"/>
      <c r="N495" s="107"/>
      <c r="O495" s="12"/>
      <c r="P495" s="12"/>
      <c r="Q495" s="12"/>
      <c r="R495" s="108"/>
      <c r="S495" s="109"/>
      <c r="T495" s="12"/>
      <c r="U495" s="12"/>
      <c r="V495" s="12"/>
      <c r="W495" s="12"/>
      <c r="X495" s="12"/>
      <c r="Y495" s="12"/>
      <c r="Z495" s="12"/>
      <c r="AA495" s="12"/>
      <c r="AB495" s="12"/>
    </row>
    <row r="496" spans="1:28" s="103" customFormat="1" ht="12.4" customHeight="1" x14ac:dyDescent="0.2">
      <c r="A496" s="125"/>
      <c r="B496" s="104"/>
      <c r="C496" s="105"/>
      <c r="D496" s="105"/>
      <c r="E496" s="91"/>
      <c r="F496" s="91"/>
      <c r="G496" s="91"/>
      <c r="H496" s="91"/>
      <c r="I496" s="91"/>
      <c r="J496" s="91"/>
      <c r="K496" s="92"/>
      <c r="L496" s="119"/>
      <c r="M496" s="111"/>
      <c r="N496" s="111"/>
      <c r="O496" s="112"/>
      <c r="P496" s="112"/>
      <c r="Q496" s="112"/>
      <c r="R496" s="113"/>
      <c r="S496" s="114"/>
      <c r="T496" s="112"/>
      <c r="U496" s="112"/>
      <c r="V496" s="112"/>
      <c r="W496" s="112"/>
      <c r="X496" s="112"/>
      <c r="Y496" s="112"/>
      <c r="Z496" s="112"/>
      <c r="AA496" s="112"/>
      <c r="AB496" s="112"/>
    </row>
    <row r="497" spans="1:28" s="103" customFormat="1" ht="12.4" customHeight="1" x14ac:dyDescent="0.2">
      <c r="A497" s="125"/>
      <c r="B497" s="104"/>
      <c r="C497" s="105"/>
      <c r="D497" s="105"/>
      <c r="E497" s="91"/>
      <c r="F497" s="91"/>
      <c r="G497" s="91"/>
      <c r="H497" s="91"/>
      <c r="I497" s="91"/>
      <c r="J497" s="91"/>
      <c r="K497" s="92"/>
      <c r="L497" s="119"/>
      <c r="M497" s="111"/>
      <c r="N497" s="116"/>
      <c r="O497" s="117"/>
      <c r="P497" s="117"/>
      <c r="Q497" s="117"/>
      <c r="R497" s="117"/>
      <c r="S497" s="114"/>
      <c r="T497" s="112"/>
      <c r="U497" s="112"/>
      <c r="V497" s="112"/>
      <c r="W497" s="112"/>
      <c r="X497" s="112"/>
      <c r="Y497" s="112"/>
      <c r="Z497" s="117"/>
      <c r="AA497" s="117"/>
      <c r="AB497" s="115"/>
    </row>
    <row r="498" spans="1:28" s="103" customFormat="1" ht="12.4" customHeight="1" x14ac:dyDescent="0.2">
      <c r="A498" s="125"/>
      <c r="B498" s="45"/>
      <c r="C498" s="105"/>
      <c r="D498" s="105"/>
      <c r="E498" s="91"/>
      <c r="F498" s="91"/>
      <c r="G498" s="91"/>
      <c r="H498" s="91"/>
      <c r="I498" s="91"/>
      <c r="J498" s="91"/>
      <c r="K498" s="92"/>
      <c r="L498" s="119"/>
      <c r="M498" s="111"/>
      <c r="N498" s="116"/>
      <c r="O498" s="117"/>
      <c r="P498" s="117"/>
      <c r="Q498" s="117"/>
      <c r="R498" s="117"/>
      <c r="S498" s="114"/>
      <c r="T498" s="112"/>
      <c r="U498" s="112"/>
      <c r="V498" s="112"/>
      <c r="W498" s="112"/>
      <c r="X498" s="112"/>
      <c r="Y498" s="112"/>
      <c r="Z498" s="117"/>
      <c r="AA498" s="117"/>
      <c r="AB498" s="115"/>
    </row>
    <row r="499" spans="1:28" s="103" customFormat="1" ht="12.4" customHeight="1" x14ac:dyDescent="0.2">
      <c r="A499" s="125"/>
      <c r="B499" s="104"/>
      <c r="C499" s="105"/>
      <c r="D499" s="105"/>
      <c r="E499" s="91"/>
      <c r="F499" s="91"/>
      <c r="G499" s="91"/>
      <c r="H499" s="91"/>
      <c r="I499" s="91"/>
      <c r="J499" s="91"/>
      <c r="K499" s="92"/>
      <c r="L499" s="119"/>
      <c r="M499" s="111"/>
      <c r="N499" s="116"/>
      <c r="O499" s="117"/>
      <c r="P499" s="117"/>
      <c r="Q499" s="117"/>
      <c r="R499" s="117"/>
      <c r="S499" s="114"/>
      <c r="T499" s="112"/>
      <c r="U499" s="112"/>
      <c r="V499" s="112"/>
      <c r="W499" s="112"/>
      <c r="X499" s="112"/>
      <c r="Y499" s="112"/>
      <c r="Z499" s="117"/>
      <c r="AA499" s="117"/>
      <c r="AB499" s="115"/>
    </row>
    <row r="500" spans="1:28" s="103" customFormat="1" ht="12.4" customHeight="1" x14ac:dyDescent="0.2">
      <c r="A500" s="125"/>
      <c r="B500" s="45"/>
      <c r="C500" s="105"/>
      <c r="D500" s="105"/>
      <c r="E500" s="91"/>
      <c r="F500" s="91"/>
      <c r="G500" s="91"/>
      <c r="H500" s="91"/>
      <c r="I500" s="91"/>
      <c r="J500" s="91"/>
      <c r="K500" s="92"/>
      <c r="L500" s="119"/>
      <c r="M500" s="111"/>
      <c r="N500" s="116"/>
      <c r="O500" s="117"/>
      <c r="P500" s="117"/>
      <c r="Q500" s="117"/>
      <c r="R500" s="117"/>
      <c r="S500" s="114"/>
      <c r="T500" s="112"/>
      <c r="U500" s="112"/>
      <c r="V500" s="112"/>
      <c r="W500" s="112"/>
      <c r="X500" s="112"/>
      <c r="Y500" s="112"/>
      <c r="Z500" s="117"/>
      <c r="AA500" s="117"/>
      <c r="AB500" s="115"/>
    </row>
    <row r="501" spans="1:28" s="103" customFormat="1" ht="12.4" customHeight="1" x14ac:dyDescent="0.2">
      <c r="A501" s="125"/>
      <c r="B501" s="104"/>
      <c r="C501" s="105"/>
      <c r="D501" s="105"/>
      <c r="E501" s="91"/>
      <c r="F501" s="91"/>
      <c r="G501" s="91"/>
      <c r="H501" s="91"/>
      <c r="I501" s="91"/>
      <c r="J501" s="91"/>
      <c r="K501" s="92"/>
      <c r="L501" s="119"/>
      <c r="M501" s="111"/>
      <c r="N501" s="116"/>
      <c r="O501" s="117"/>
      <c r="P501" s="117"/>
      <c r="Q501" s="117"/>
      <c r="R501" s="117"/>
      <c r="S501" s="114"/>
      <c r="T501" s="112"/>
      <c r="U501" s="112"/>
      <c r="V501" s="112"/>
      <c r="W501" s="112"/>
      <c r="X501" s="112"/>
      <c r="Y501" s="112"/>
      <c r="Z501" s="117"/>
      <c r="AA501" s="117"/>
      <c r="AB501" s="115"/>
    </row>
    <row r="502" spans="1:28" s="103" customFormat="1" ht="12.4" customHeight="1" x14ac:dyDescent="0.2">
      <c r="A502" s="125"/>
      <c r="B502" s="104"/>
      <c r="C502" s="105"/>
      <c r="D502" s="105"/>
      <c r="E502" s="91"/>
      <c r="F502" s="91"/>
      <c r="G502" s="91"/>
      <c r="H502" s="91"/>
      <c r="I502" s="91"/>
      <c r="J502" s="91"/>
      <c r="K502" s="92"/>
      <c r="L502" s="119"/>
      <c r="M502" s="118"/>
      <c r="N502" s="116"/>
      <c r="O502" s="117"/>
      <c r="P502" s="117"/>
      <c r="Q502" s="117"/>
      <c r="R502" s="117"/>
      <c r="S502" s="114"/>
      <c r="T502" s="112"/>
      <c r="U502" s="112"/>
      <c r="V502" s="112"/>
      <c r="W502" s="112"/>
      <c r="X502" s="112"/>
      <c r="Y502" s="112"/>
      <c r="Z502" s="117"/>
      <c r="AA502" s="117"/>
      <c r="AB502" s="115"/>
    </row>
    <row r="503" spans="1:28" s="103" customFormat="1" ht="12.4" customHeight="1" x14ac:dyDescent="0.2">
      <c r="A503" s="125"/>
      <c r="B503" s="104"/>
      <c r="C503" s="105"/>
      <c r="D503" s="105"/>
      <c r="E503" s="91"/>
      <c r="F503" s="91"/>
      <c r="G503" s="91"/>
      <c r="H503" s="91"/>
      <c r="I503" s="91"/>
      <c r="J503" s="91"/>
      <c r="K503" s="92"/>
      <c r="L503" s="119"/>
      <c r="M503" s="111"/>
      <c r="N503" s="116"/>
      <c r="O503" s="117"/>
      <c r="P503" s="117"/>
      <c r="Q503" s="117"/>
      <c r="R503" s="117"/>
      <c r="S503" s="114"/>
      <c r="T503" s="120"/>
      <c r="U503" s="112"/>
      <c r="V503" s="112"/>
      <c r="W503" s="112"/>
      <c r="X503" s="112"/>
      <c r="Y503" s="112"/>
      <c r="Z503" s="117"/>
      <c r="AA503" s="117"/>
      <c r="AB503" s="115"/>
    </row>
    <row r="504" spans="1:28" s="103" customFormat="1" ht="12.4" customHeight="1" x14ac:dyDescent="0.2">
      <c r="A504" s="125"/>
      <c r="B504" s="104"/>
      <c r="C504" s="105"/>
      <c r="D504" s="105"/>
      <c r="E504" s="91"/>
      <c r="F504" s="91"/>
      <c r="G504" s="91"/>
      <c r="H504" s="91"/>
      <c r="I504" s="91"/>
      <c r="J504" s="91"/>
      <c r="K504" s="92"/>
      <c r="L504" s="119"/>
      <c r="M504" s="111"/>
      <c r="N504" s="116"/>
      <c r="O504" s="117"/>
      <c r="P504" s="117"/>
      <c r="Q504" s="117"/>
      <c r="R504" s="117"/>
      <c r="S504" s="114"/>
      <c r="T504" s="120"/>
      <c r="U504" s="112"/>
      <c r="V504" s="112"/>
      <c r="W504" s="112"/>
      <c r="X504" s="112"/>
      <c r="Y504" s="112"/>
      <c r="Z504" s="117"/>
      <c r="AA504" s="117"/>
      <c r="AB504" s="115"/>
    </row>
    <row r="505" spans="1:28" s="103" customFormat="1" ht="12.4" customHeight="1" x14ac:dyDescent="0.2">
      <c r="A505" s="125"/>
      <c r="B505" s="104"/>
      <c r="C505" s="105"/>
      <c r="D505" s="105"/>
      <c r="E505" s="91"/>
      <c r="F505" s="91"/>
      <c r="G505" s="91"/>
      <c r="H505" s="91"/>
      <c r="I505" s="91"/>
      <c r="J505" s="91"/>
      <c r="K505" s="92"/>
      <c r="L505" s="119"/>
      <c r="M505" s="111"/>
      <c r="N505" s="116"/>
      <c r="O505" s="117"/>
      <c r="P505" s="117"/>
      <c r="Q505" s="117"/>
      <c r="R505" s="117"/>
      <c r="S505" s="114"/>
      <c r="T505" s="120"/>
      <c r="U505" s="112"/>
      <c r="V505" s="112"/>
      <c r="W505" s="112"/>
      <c r="X505" s="112"/>
      <c r="Y505" s="112"/>
      <c r="Z505" s="117"/>
      <c r="AA505" s="117"/>
      <c r="AB505" s="115"/>
    </row>
    <row r="506" spans="1:28" s="103" customFormat="1" ht="12.4" customHeight="1" x14ac:dyDescent="0.2">
      <c r="A506" s="125"/>
      <c r="B506" s="104"/>
      <c r="C506" s="105"/>
      <c r="D506" s="105"/>
      <c r="E506" s="91"/>
      <c r="F506" s="91"/>
      <c r="G506" s="91"/>
      <c r="H506" s="91"/>
      <c r="I506" s="91"/>
      <c r="J506" s="91"/>
      <c r="K506" s="92"/>
      <c r="L506" s="119"/>
      <c r="M506" s="118"/>
      <c r="N506" s="116"/>
      <c r="O506" s="117"/>
      <c r="P506" s="117"/>
      <c r="Q506" s="117"/>
      <c r="R506" s="117"/>
      <c r="S506" s="114"/>
      <c r="T506" s="120"/>
      <c r="U506" s="112"/>
      <c r="V506" s="112"/>
      <c r="W506" s="112"/>
      <c r="X506" s="112"/>
      <c r="Y506" s="112"/>
      <c r="Z506" s="117"/>
      <c r="AA506" s="117"/>
      <c r="AB506" s="115"/>
    </row>
    <row r="507" spans="1:28" s="103" customFormat="1" ht="12.4" customHeight="1" x14ac:dyDescent="0.2">
      <c r="A507" s="125"/>
      <c r="B507" s="104"/>
      <c r="C507" s="105"/>
      <c r="D507" s="105"/>
      <c r="E507" s="91"/>
      <c r="F507" s="91"/>
      <c r="G507" s="91"/>
      <c r="H507" s="91"/>
      <c r="I507" s="91"/>
      <c r="J507" s="91"/>
      <c r="K507" s="92"/>
      <c r="L507" s="119"/>
      <c r="M507" s="111"/>
      <c r="N507" s="116"/>
      <c r="O507" s="117"/>
      <c r="P507" s="117"/>
      <c r="Q507" s="117"/>
      <c r="R507" s="117"/>
      <c r="S507" s="114"/>
      <c r="T507" s="120"/>
      <c r="U507" s="112"/>
      <c r="V507" s="112"/>
      <c r="W507" s="112"/>
      <c r="X507" s="112"/>
      <c r="Y507" s="112"/>
      <c r="Z507" s="117"/>
      <c r="AA507" s="117"/>
      <c r="AB507" s="115"/>
    </row>
    <row r="508" spans="1:28" s="103" customFormat="1" ht="12.4" customHeight="1" x14ac:dyDescent="0.2">
      <c r="A508" s="125"/>
      <c r="B508" s="104"/>
      <c r="C508" s="105"/>
      <c r="D508" s="105"/>
      <c r="E508" s="91"/>
      <c r="F508" s="91"/>
      <c r="G508" s="91"/>
      <c r="H508" s="91"/>
      <c r="I508" s="91"/>
      <c r="J508" s="91"/>
      <c r="K508" s="92"/>
      <c r="L508" s="119"/>
      <c r="M508" s="111"/>
      <c r="N508" s="116"/>
      <c r="O508" s="117"/>
      <c r="P508" s="117"/>
      <c r="Q508" s="117"/>
      <c r="R508" s="117"/>
      <c r="S508" s="114"/>
      <c r="T508" s="120"/>
      <c r="U508" s="112"/>
      <c r="V508" s="112"/>
      <c r="W508" s="112"/>
      <c r="X508" s="112"/>
      <c r="Y508" s="112"/>
      <c r="Z508" s="117"/>
      <c r="AA508" s="117"/>
      <c r="AB508" s="115"/>
    </row>
    <row r="509" spans="1:28" s="103" customFormat="1" ht="12.4" customHeight="1" x14ac:dyDescent="0.2">
      <c r="A509" s="125"/>
      <c r="B509" s="104"/>
      <c r="C509" s="105"/>
      <c r="D509" s="105"/>
      <c r="E509" s="91"/>
      <c r="F509" s="91"/>
      <c r="G509" s="91"/>
      <c r="H509" s="91"/>
      <c r="I509" s="91"/>
      <c r="J509" s="91"/>
      <c r="K509" s="92"/>
      <c r="L509" s="119"/>
      <c r="M509" s="111"/>
      <c r="N509" s="116"/>
      <c r="O509" s="117"/>
      <c r="P509" s="117"/>
      <c r="Q509" s="117"/>
      <c r="R509" s="117"/>
      <c r="S509" s="114"/>
      <c r="T509" s="120"/>
      <c r="U509" s="112"/>
      <c r="V509" s="112"/>
      <c r="W509" s="112"/>
      <c r="X509" s="112"/>
      <c r="Y509" s="112"/>
      <c r="Z509" s="117"/>
      <c r="AA509" s="117"/>
      <c r="AB509" s="115"/>
    </row>
    <row r="510" spans="1:28" s="103" customFormat="1" ht="12.4" customHeight="1" x14ac:dyDescent="0.2">
      <c r="A510" s="125"/>
      <c r="B510" s="104"/>
      <c r="C510" s="105"/>
      <c r="D510" s="105"/>
      <c r="E510" s="91"/>
      <c r="F510" s="91"/>
      <c r="G510" s="91"/>
      <c r="H510" s="91"/>
      <c r="I510" s="91"/>
      <c r="J510" s="91"/>
      <c r="K510" s="92"/>
      <c r="L510" s="119"/>
      <c r="M510" s="111"/>
      <c r="N510" s="116"/>
      <c r="O510" s="117"/>
      <c r="P510" s="117"/>
      <c r="Q510" s="117"/>
      <c r="R510" s="117"/>
      <c r="S510" s="114"/>
      <c r="T510" s="120"/>
      <c r="U510" s="112"/>
      <c r="V510" s="112"/>
      <c r="W510" s="112"/>
      <c r="X510" s="112"/>
      <c r="Y510" s="112"/>
      <c r="Z510" s="117"/>
      <c r="AA510" s="117"/>
      <c r="AB510" s="115"/>
    </row>
    <row r="511" spans="1:28" s="103" customFormat="1" ht="12.4" customHeight="1" x14ac:dyDescent="0.2">
      <c r="A511" s="125"/>
      <c r="B511" s="104"/>
      <c r="C511" s="105"/>
      <c r="D511" s="105"/>
      <c r="E511" s="91"/>
      <c r="F511" s="91"/>
      <c r="G511" s="91"/>
      <c r="H511" s="91"/>
      <c r="I511" s="91"/>
      <c r="J511" s="91"/>
      <c r="K511" s="92"/>
      <c r="L511" s="119"/>
      <c r="M511" s="111"/>
      <c r="N511" s="116"/>
      <c r="O511" s="117"/>
      <c r="P511" s="117"/>
      <c r="Q511" s="117"/>
      <c r="R511" s="117"/>
      <c r="S511" s="114"/>
      <c r="T511" s="120"/>
      <c r="U511" s="112"/>
      <c r="V511" s="112"/>
      <c r="W511" s="112"/>
      <c r="X511" s="112"/>
      <c r="Y511" s="112"/>
      <c r="Z511" s="117"/>
      <c r="AA511" s="117"/>
      <c r="AB511" s="115"/>
    </row>
    <row r="512" spans="1:28" ht="12.4" customHeight="1" x14ac:dyDescent="0.2">
      <c r="A512" s="125"/>
      <c r="B512" s="45"/>
      <c r="C512" s="126"/>
      <c r="D512" s="126"/>
      <c r="E512" s="91"/>
      <c r="F512" s="91"/>
      <c r="G512" s="91"/>
      <c r="H512" s="91"/>
      <c r="I512" s="91"/>
      <c r="J512" s="91"/>
      <c r="K512" s="92"/>
      <c r="L512" s="121"/>
      <c r="M512" s="118"/>
      <c r="N512" s="122"/>
      <c r="O512" s="102"/>
      <c r="P512" s="102"/>
      <c r="Q512" s="102"/>
      <c r="R512" s="102"/>
      <c r="S512" s="123"/>
      <c r="T512" s="124"/>
      <c r="U512" s="42"/>
      <c r="V512" s="42"/>
      <c r="W512" s="42"/>
      <c r="X512" s="42"/>
      <c r="Y512" s="42"/>
      <c r="Z512" s="102"/>
      <c r="AA512" s="102"/>
      <c r="AB512" s="44"/>
    </row>
    <row r="513" spans="1:28" ht="12.4" customHeight="1" x14ac:dyDescent="0.2">
      <c r="A513" s="125"/>
      <c r="B513" s="45"/>
      <c r="C513" s="126"/>
      <c r="D513" s="126"/>
      <c r="E513" s="91"/>
      <c r="F513" s="91"/>
      <c r="G513" s="91"/>
      <c r="H513" s="91"/>
      <c r="I513" s="91"/>
      <c r="J513" s="91"/>
      <c r="K513" s="92"/>
      <c r="L513" s="121"/>
      <c r="M513" s="118"/>
      <c r="N513" s="122"/>
      <c r="O513" s="102"/>
      <c r="P513" s="102"/>
      <c r="Q513" s="102"/>
      <c r="R513" s="102"/>
      <c r="S513" s="123"/>
      <c r="T513" s="124"/>
      <c r="U513" s="42"/>
      <c r="V513" s="42"/>
      <c r="W513" s="42"/>
      <c r="X513" s="42"/>
      <c r="Y513" s="42"/>
      <c r="Z513" s="102"/>
      <c r="AA513" s="102"/>
      <c r="AB513" s="44"/>
    </row>
    <row r="514" spans="1:28" ht="12.4" customHeight="1" x14ac:dyDescent="0.2">
      <c r="A514" s="125"/>
      <c r="B514" s="45"/>
      <c r="C514" s="126"/>
      <c r="D514" s="126"/>
      <c r="E514" s="91"/>
      <c r="F514" s="91"/>
      <c r="G514" s="91"/>
      <c r="H514" s="91"/>
      <c r="I514" s="91"/>
      <c r="J514" s="91"/>
      <c r="K514" s="92"/>
      <c r="L514" s="121"/>
      <c r="M514" s="118"/>
      <c r="N514" s="122"/>
      <c r="O514" s="102"/>
      <c r="P514" s="102"/>
      <c r="Q514" s="102"/>
      <c r="R514" s="102"/>
      <c r="S514" s="123"/>
      <c r="T514" s="124"/>
      <c r="U514" s="42"/>
      <c r="V514" s="42"/>
      <c r="W514" s="42"/>
      <c r="X514" s="42"/>
      <c r="Y514" s="42"/>
      <c r="Z514" s="102"/>
      <c r="AA514" s="102"/>
      <c r="AB514" s="44"/>
    </row>
    <row r="515" spans="1:28" ht="12.4" customHeight="1" x14ac:dyDescent="0.2">
      <c r="A515" s="125"/>
      <c r="B515" s="45"/>
      <c r="C515" s="126"/>
      <c r="D515" s="126"/>
      <c r="E515" s="91"/>
      <c r="F515" s="91"/>
      <c r="G515" s="91"/>
      <c r="H515" s="91"/>
      <c r="I515" s="91"/>
      <c r="J515" s="91"/>
      <c r="K515" s="92"/>
      <c r="L515" s="121"/>
      <c r="M515" s="118"/>
      <c r="N515" s="122"/>
      <c r="O515" s="102"/>
      <c r="P515" s="102"/>
      <c r="Q515" s="102"/>
      <c r="R515" s="102"/>
      <c r="S515" s="123"/>
      <c r="T515" s="124"/>
      <c r="U515" s="42"/>
      <c r="V515" s="42"/>
      <c r="W515" s="42"/>
      <c r="X515" s="42"/>
      <c r="Y515" s="42"/>
      <c r="Z515" s="102"/>
      <c r="AA515" s="102"/>
      <c r="AB515" s="44"/>
    </row>
    <row r="516" spans="1:28" ht="12.4" customHeight="1" x14ac:dyDescent="0.2">
      <c r="A516" s="125"/>
      <c r="B516" s="45"/>
      <c r="C516" s="126"/>
      <c r="D516" s="126"/>
      <c r="E516" s="91"/>
      <c r="F516" s="91"/>
      <c r="G516" s="91"/>
      <c r="H516" s="91"/>
      <c r="I516" s="91"/>
      <c r="J516" s="91"/>
      <c r="K516" s="92"/>
      <c r="L516" s="121"/>
      <c r="M516" s="118"/>
      <c r="N516" s="122"/>
      <c r="O516" s="102"/>
      <c r="P516" s="102"/>
      <c r="Q516" s="102"/>
      <c r="R516" s="102"/>
      <c r="S516" s="123"/>
      <c r="T516" s="124"/>
      <c r="U516" s="42"/>
      <c r="V516" s="42"/>
      <c r="W516" s="42"/>
      <c r="X516" s="42"/>
      <c r="Y516" s="42"/>
      <c r="Z516" s="102"/>
      <c r="AA516" s="102"/>
      <c r="AB516" s="44"/>
    </row>
    <row r="517" spans="1:28" ht="12.4" customHeight="1" x14ac:dyDescent="0.2">
      <c r="A517" s="125"/>
      <c r="B517" s="45"/>
      <c r="C517" s="126"/>
      <c r="D517" s="126"/>
      <c r="E517" s="91"/>
      <c r="F517" s="91"/>
      <c r="G517" s="91"/>
      <c r="H517" s="91"/>
      <c r="I517" s="91"/>
      <c r="J517" s="91"/>
      <c r="K517" s="92"/>
      <c r="L517" s="121"/>
      <c r="M517" s="118"/>
      <c r="N517" s="122"/>
      <c r="O517" s="102"/>
      <c r="P517" s="102"/>
      <c r="Q517" s="102"/>
      <c r="R517" s="102"/>
      <c r="S517" s="123"/>
      <c r="T517" s="124"/>
      <c r="U517" s="42"/>
      <c r="V517" s="42"/>
      <c r="W517" s="42"/>
      <c r="X517" s="42"/>
      <c r="Y517" s="42"/>
      <c r="Z517" s="102"/>
      <c r="AA517" s="102"/>
      <c r="AB517" s="44"/>
    </row>
    <row r="518" spans="1:28" ht="12.4" customHeight="1" x14ac:dyDescent="0.2">
      <c r="A518" s="125"/>
      <c r="B518" s="45"/>
      <c r="C518" s="126"/>
      <c r="D518" s="126"/>
      <c r="E518" s="91"/>
      <c r="F518" s="91"/>
      <c r="G518" s="91"/>
      <c r="H518" s="91"/>
      <c r="I518" s="91"/>
      <c r="J518" s="91"/>
      <c r="K518" s="92"/>
      <c r="L518" s="121"/>
      <c r="M518" s="118"/>
      <c r="N518" s="122"/>
      <c r="O518" s="102"/>
      <c r="P518" s="102"/>
      <c r="Q518" s="102"/>
      <c r="R518" s="102"/>
      <c r="S518" s="123"/>
      <c r="T518" s="124"/>
      <c r="U518" s="42"/>
      <c r="V518" s="42"/>
      <c r="W518" s="42"/>
      <c r="X518" s="42"/>
      <c r="Y518" s="42"/>
      <c r="Z518" s="102"/>
      <c r="AA518" s="102"/>
      <c r="AB518" s="44"/>
    </row>
    <row r="519" spans="1:28" ht="12.4" customHeight="1" x14ac:dyDescent="0.2">
      <c r="A519" s="125"/>
      <c r="B519" s="45"/>
      <c r="C519" s="126"/>
      <c r="D519" s="126"/>
      <c r="E519" s="91"/>
      <c r="F519" s="91"/>
      <c r="G519" s="91"/>
      <c r="H519" s="91"/>
      <c r="I519" s="91"/>
      <c r="J519" s="91"/>
      <c r="K519" s="92"/>
      <c r="L519" s="121"/>
      <c r="M519" s="118"/>
      <c r="N519" s="122"/>
      <c r="O519" s="102"/>
      <c r="P519" s="102"/>
      <c r="Q519" s="102"/>
      <c r="R519" s="102"/>
      <c r="S519" s="123"/>
      <c r="T519" s="124"/>
      <c r="U519" s="42"/>
      <c r="V519" s="42"/>
      <c r="W519" s="42"/>
      <c r="X519" s="42"/>
      <c r="Y519" s="42"/>
      <c r="Z519" s="102"/>
      <c r="AA519" s="102"/>
      <c r="AB519" s="44"/>
    </row>
    <row r="520" spans="1:28" ht="12.4" customHeight="1" x14ac:dyDescent="0.2">
      <c r="A520" s="125"/>
      <c r="B520" s="45"/>
      <c r="C520" s="126"/>
      <c r="D520" s="126"/>
      <c r="E520" s="91"/>
      <c r="F520" s="91"/>
      <c r="G520" s="91"/>
      <c r="H520" s="91"/>
      <c r="I520" s="91"/>
      <c r="J520" s="91"/>
      <c r="K520" s="92"/>
      <c r="L520" s="121"/>
      <c r="M520" s="118"/>
      <c r="N520" s="122"/>
      <c r="O520" s="102"/>
      <c r="P520" s="102"/>
      <c r="Q520" s="102"/>
      <c r="R520" s="102"/>
      <c r="S520" s="123"/>
      <c r="T520" s="124"/>
      <c r="U520" s="42"/>
      <c r="V520" s="42"/>
      <c r="W520" s="42"/>
      <c r="X520" s="42"/>
      <c r="Y520" s="42"/>
      <c r="Z520" s="102"/>
      <c r="AA520" s="102"/>
      <c r="AB520" s="44"/>
    </row>
    <row r="521" spans="1:28" ht="12.4" customHeight="1" x14ac:dyDescent="0.2">
      <c r="A521" s="125"/>
      <c r="B521" s="45"/>
      <c r="C521" s="126"/>
      <c r="D521" s="126"/>
      <c r="E521" s="91"/>
      <c r="F521" s="91"/>
      <c r="G521" s="91"/>
      <c r="H521" s="91"/>
      <c r="I521" s="91"/>
      <c r="J521" s="91"/>
      <c r="K521" s="92"/>
      <c r="L521" s="121"/>
      <c r="M521" s="118"/>
      <c r="N521" s="122"/>
      <c r="O521" s="102"/>
      <c r="P521" s="102"/>
      <c r="Q521" s="102"/>
      <c r="R521" s="102"/>
      <c r="S521" s="123"/>
      <c r="T521" s="124"/>
      <c r="U521" s="42"/>
      <c r="V521" s="42"/>
      <c r="W521" s="42"/>
      <c r="X521" s="42"/>
      <c r="Y521" s="42"/>
      <c r="Z521" s="102"/>
      <c r="AA521" s="102"/>
      <c r="AB521" s="44"/>
    </row>
    <row r="522" spans="1:28" ht="12.4" customHeight="1" x14ac:dyDescent="0.2">
      <c r="A522" s="125"/>
      <c r="B522" s="45"/>
      <c r="C522" s="126"/>
      <c r="D522" s="126"/>
      <c r="E522" s="91"/>
      <c r="F522" s="91"/>
      <c r="G522" s="91"/>
      <c r="H522" s="91"/>
      <c r="I522" s="91"/>
      <c r="J522" s="91"/>
      <c r="K522" s="92"/>
      <c r="L522" s="121"/>
      <c r="M522" s="118"/>
      <c r="N522" s="122"/>
      <c r="O522" s="102"/>
      <c r="P522" s="102"/>
      <c r="Q522" s="102"/>
      <c r="R522" s="102"/>
      <c r="S522" s="123"/>
      <c r="T522" s="124"/>
      <c r="U522" s="42"/>
      <c r="V522" s="42"/>
      <c r="W522" s="42"/>
      <c r="X522" s="42"/>
      <c r="Y522" s="42"/>
      <c r="Z522" s="102"/>
      <c r="AA522" s="102"/>
      <c r="AB522" s="44"/>
    </row>
    <row r="523" spans="1:28" ht="12.4" customHeight="1" x14ac:dyDescent="0.2">
      <c r="A523" s="125"/>
      <c r="B523" s="45"/>
      <c r="C523" s="126"/>
      <c r="D523" s="126"/>
      <c r="E523" s="91"/>
      <c r="F523" s="91"/>
      <c r="G523" s="91"/>
      <c r="H523" s="91"/>
      <c r="I523" s="91"/>
      <c r="J523" s="91"/>
      <c r="K523" s="92"/>
      <c r="L523" s="121"/>
      <c r="M523" s="118"/>
      <c r="N523" s="122"/>
      <c r="O523" s="102"/>
      <c r="P523" s="102"/>
      <c r="Q523" s="102"/>
      <c r="R523" s="102"/>
      <c r="S523" s="123"/>
      <c r="T523" s="124"/>
      <c r="U523" s="42"/>
      <c r="V523" s="42"/>
      <c r="W523" s="42"/>
      <c r="X523" s="42"/>
      <c r="Y523" s="42"/>
      <c r="Z523" s="102"/>
      <c r="AA523" s="102"/>
      <c r="AB523" s="44"/>
    </row>
    <row r="524" spans="1:28" ht="12.4" customHeight="1" x14ac:dyDescent="0.2">
      <c r="A524" s="125"/>
      <c r="B524" s="45"/>
      <c r="C524" s="126"/>
      <c r="D524" s="126"/>
      <c r="E524" s="91"/>
      <c r="F524" s="91"/>
      <c r="G524" s="91"/>
      <c r="H524" s="91"/>
      <c r="I524" s="91"/>
      <c r="J524" s="91"/>
      <c r="K524" s="92"/>
      <c r="L524" s="121"/>
      <c r="M524" s="118"/>
      <c r="N524" s="122"/>
      <c r="O524" s="102"/>
      <c r="P524" s="102"/>
      <c r="Q524" s="102"/>
      <c r="R524" s="102"/>
      <c r="S524" s="123"/>
      <c r="T524" s="124"/>
      <c r="U524" s="42"/>
      <c r="V524" s="42"/>
      <c r="W524" s="42"/>
      <c r="X524" s="42"/>
      <c r="Y524" s="42"/>
      <c r="Z524" s="102"/>
      <c r="AA524" s="102"/>
      <c r="AB524" s="44"/>
    </row>
    <row r="525" spans="1:28" ht="12.4" customHeight="1" x14ac:dyDescent="0.2">
      <c r="A525" s="125"/>
      <c r="B525" s="45"/>
      <c r="C525" s="126"/>
      <c r="D525" s="126"/>
      <c r="E525" s="91"/>
      <c r="F525" s="91"/>
      <c r="G525" s="91"/>
      <c r="H525" s="91"/>
      <c r="I525" s="91"/>
      <c r="J525" s="91"/>
      <c r="K525" s="92"/>
      <c r="L525" s="121"/>
      <c r="M525" s="118"/>
      <c r="N525" s="122"/>
      <c r="O525" s="102"/>
      <c r="P525" s="102"/>
      <c r="Q525" s="102"/>
      <c r="R525" s="102"/>
      <c r="S525" s="123"/>
      <c r="T525" s="124"/>
      <c r="U525" s="42"/>
      <c r="V525" s="42"/>
      <c r="W525" s="42"/>
      <c r="X525" s="42"/>
      <c r="Y525" s="42"/>
      <c r="Z525" s="102"/>
      <c r="AA525" s="102"/>
      <c r="AB525" s="44"/>
    </row>
    <row r="526" spans="1:28" ht="12.4" customHeight="1" x14ac:dyDescent="0.2">
      <c r="A526" s="125"/>
      <c r="B526" s="45"/>
      <c r="C526" s="126"/>
      <c r="D526" s="126"/>
      <c r="E526" s="91"/>
      <c r="F526" s="91"/>
      <c r="G526" s="91"/>
      <c r="H526" s="91"/>
      <c r="I526" s="91"/>
      <c r="J526" s="91"/>
      <c r="K526" s="92"/>
      <c r="L526" s="121"/>
      <c r="M526" s="118"/>
      <c r="N526" s="122"/>
      <c r="O526" s="102"/>
      <c r="P526" s="102"/>
      <c r="Q526" s="102"/>
      <c r="R526" s="102"/>
      <c r="S526" s="123"/>
      <c r="T526" s="124"/>
      <c r="U526" s="42"/>
      <c r="V526" s="42"/>
      <c r="W526" s="42"/>
      <c r="X526" s="42"/>
      <c r="Y526" s="42"/>
      <c r="Z526" s="102"/>
      <c r="AA526" s="102"/>
      <c r="AB526" s="44"/>
    </row>
    <row r="527" spans="1:28" ht="12.4" customHeight="1" x14ac:dyDescent="0.2">
      <c r="A527" s="125"/>
      <c r="B527" s="45"/>
      <c r="C527" s="126"/>
      <c r="D527" s="126"/>
      <c r="E527" s="91"/>
      <c r="F527" s="91"/>
      <c r="G527" s="91"/>
      <c r="H527" s="91"/>
      <c r="I527" s="91"/>
      <c r="J527" s="91"/>
      <c r="K527" s="92"/>
      <c r="L527" s="121"/>
      <c r="M527" s="118"/>
      <c r="N527" s="122"/>
      <c r="O527" s="102"/>
      <c r="P527" s="102"/>
      <c r="Q527" s="102"/>
      <c r="R527" s="102"/>
      <c r="S527" s="123"/>
      <c r="T527" s="124"/>
      <c r="U527" s="42"/>
      <c r="V527" s="42"/>
      <c r="W527" s="42"/>
      <c r="X527" s="42"/>
      <c r="Y527" s="42"/>
      <c r="Z527" s="102"/>
      <c r="AA527" s="102"/>
      <c r="AB527" s="44"/>
    </row>
    <row r="528" spans="1:28" ht="12.4" customHeight="1" x14ac:dyDescent="0.2">
      <c r="A528" s="125"/>
      <c r="B528" s="45"/>
      <c r="C528" s="126"/>
      <c r="D528" s="126"/>
      <c r="E528" s="91"/>
      <c r="F528" s="91"/>
      <c r="G528" s="91"/>
      <c r="H528" s="91"/>
      <c r="I528" s="91"/>
      <c r="J528" s="91"/>
      <c r="K528" s="92"/>
      <c r="L528" s="121"/>
      <c r="M528" s="118"/>
      <c r="N528" s="122"/>
      <c r="O528" s="102"/>
      <c r="P528" s="102"/>
      <c r="Q528" s="102"/>
      <c r="R528" s="102"/>
      <c r="S528" s="123"/>
      <c r="T528" s="124"/>
      <c r="U528" s="42"/>
      <c r="V528" s="42"/>
      <c r="W528" s="42"/>
      <c r="X528" s="42"/>
      <c r="Y528" s="42"/>
      <c r="Z528" s="102"/>
      <c r="AA528" s="102"/>
      <c r="AB528" s="44"/>
    </row>
    <row r="529" spans="1:28" ht="12.4" customHeight="1" x14ac:dyDescent="0.2">
      <c r="A529" s="125"/>
      <c r="B529" s="45"/>
      <c r="C529" s="126"/>
      <c r="D529" s="126"/>
      <c r="E529" s="91"/>
      <c r="F529" s="91"/>
      <c r="G529" s="91"/>
      <c r="H529" s="91"/>
      <c r="I529" s="91"/>
      <c r="J529" s="91"/>
      <c r="K529" s="92"/>
      <c r="L529" s="121"/>
      <c r="M529" s="118"/>
      <c r="N529" s="122"/>
      <c r="O529" s="102"/>
      <c r="P529" s="102"/>
      <c r="Q529" s="102"/>
      <c r="R529" s="102"/>
      <c r="S529" s="123"/>
      <c r="T529" s="124"/>
      <c r="U529" s="42"/>
      <c r="V529" s="42"/>
      <c r="W529" s="42"/>
      <c r="X529" s="42"/>
      <c r="Y529" s="42"/>
      <c r="Z529" s="102"/>
      <c r="AA529" s="102"/>
      <c r="AB529" s="44"/>
    </row>
    <row r="530" spans="1:28" ht="12.4" customHeight="1" x14ac:dyDescent="0.2">
      <c r="A530" s="125"/>
      <c r="B530" s="45"/>
      <c r="C530" s="126"/>
      <c r="D530" s="126"/>
      <c r="E530" s="91"/>
      <c r="F530" s="91"/>
      <c r="G530" s="91"/>
      <c r="H530" s="91"/>
      <c r="I530" s="91"/>
      <c r="J530" s="91"/>
      <c r="K530" s="92"/>
      <c r="L530" s="121"/>
      <c r="M530" s="118"/>
      <c r="N530" s="122"/>
      <c r="O530" s="102"/>
      <c r="P530" s="102"/>
      <c r="Q530" s="102"/>
      <c r="R530" s="102"/>
      <c r="S530" s="123"/>
      <c r="T530" s="124"/>
      <c r="U530" s="42"/>
      <c r="V530" s="42"/>
      <c r="W530" s="42"/>
      <c r="X530" s="42"/>
      <c r="Y530" s="42"/>
      <c r="Z530" s="102"/>
      <c r="AA530" s="102"/>
      <c r="AB530" s="44"/>
    </row>
    <row r="531" spans="1:28" ht="12.4" customHeight="1" x14ac:dyDescent="0.2">
      <c r="A531" s="125"/>
      <c r="B531" s="45"/>
      <c r="C531" s="126"/>
      <c r="D531" s="126"/>
      <c r="E531" s="91"/>
      <c r="F531" s="91"/>
      <c r="G531" s="91"/>
      <c r="H531" s="91"/>
      <c r="I531" s="91"/>
      <c r="J531" s="91"/>
      <c r="K531" s="92"/>
      <c r="L531" s="121"/>
      <c r="M531" s="118"/>
      <c r="N531" s="122"/>
      <c r="O531" s="102"/>
      <c r="P531" s="102"/>
      <c r="Q531" s="102"/>
      <c r="R531" s="102"/>
      <c r="S531" s="123"/>
      <c r="T531" s="124"/>
      <c r="U531" s="42"/>
      <c r="V531" s="42"/>
      <c r="W531" s="42"/>
      <c r="X531" s="42"/>
      <c r="Y531" s="42"/>
      <c r="Z531" s="102"/>
      <c r="AA531" s="102"/>
      <c r="AB531" s="44"/>
    </row>
    <row r="532" spans="1:28" ht="12.4" customHeight="1" x14ac:dyDescent="0.2">
      <c r="A532" s="125"/>
      <c r="B532" s="45"/>
      <c r="C532" s="126"/>
      <c r="D532" s="126"/>
      <c r="E532" s="91"/>
      <c r="F532" s="91"/>
      <c r="G532" s="91"/>
      <c r="H532" s="91"/>
      <c r="I532" s="91"/>
      <c r="J532" s="91"/>
      <c r="K532" s="92"/>
      <c r="L532" s="121"/>
      <c r="M532" s="118"/>
      <c r="N532" s="122"/>
      <c r="O532" s="102"/>
      <c r="P532" s="102"/>
      <c r="Q532" s="102"/>
      <c r="R532" s="102"/>
      <c r="S532" s="123"/>
      <c r="T532" s="124"/>
      <c r="U532" s="42"/>
      <c r="V532" s="42"/>
      <c r="W532" s="42"/>
      <c r="X532" s="42"/>
      <c r="Y532" s="42"/>
      <c r="Z532" s="102"/>
      <c r="AA532" s="102"/>
      <c r="AB532" s="44"/>
    </row>
    <row r="533" spans="1:28" ht="12.4" customHeight="1" x14ac:dyDescent="0.2">
      <c r="A533" s="125"/>
      <c r="B533" s="45"/>
      <c r="C533" s="126"/>
      <c r="D533" s="126"/>
      <c r="E533" s="91"/>
      <c r="F533" s="91"/>
      <c r="G533" s="91"/>
      <c r="H533" s="91"/>
      <c r="I533" s="91"/>
      <c r="J533" s="91"/>
      <c r="K533" s="92"/>
      <c r="L533" s="121"/>
      <c r="M533" s="118"/>
      <c r="N533" s="122"/>
      <c r="O533" s="102"/>
      <c r="P533" s="102"/>
      <c r="Q533" s="102"/>
      <c r="R533" s="102"/>
      <c r="S533" s="123"/>
      <c r="T533" s="124"/>
      <c r="U533" s="42"/>
      <c r="V533" s="42"/>
      <c r="W533" s="42"/>
      <c r="X533" s="42"/>
      <c r="Y533" s="42"/>
      <c r="Z533" s="102"/>
      <c r="AA533" s="102"/>
      <c r="AB533" s="44"/>
    </row>
    <row r="534" spans="1:28" ht="12.4" customHeight="1" x14ac:dyDescent="0.2">
      <c r="A534" s="125"/>
      <c r="B534" s="45"/>
      <c r="C534" s="126"/>
      <c r="D534" s="126"/>
      <c r="E534" s="91"/>
      <c r="F534" s="91"/>
      <c r="G534" s="91"/>
      <c r="H534" s="91"/>
      <c r="I534" s="91"/>
      <c r="J534" s="91"/>
      <c r="K534" s="92"/>
      <c r="L534" s="121"/>
      <c r="M534" s="118"/>
      <c r="N534" s="122"/>
      <c r="O534" s="102"/>
      <c r="P534" s="102"/>
      <c r="Q534" s="102"/>
      <c r="R534" s="102"/>
      <c r="S534" s="123"/>
      <c r="T534" s="124"/>
      <c r="U534" s="42"/>
      <c r="V534" s="42"/>
      <c r="W534" s="42"/>
      <c r="X534" s="42"/>
      <c r="Y534" s="42"/>
      <c r="Z534" s="102"/>
      <c r="AA534" s="102"/>
      <c r="AB534" s="44"/>
    </row>
    <row r="535" spans="1:28" ht="12.4" customHeight="1" x14ac:dyDescent="0.2">
      <c r="A535" s="125"/>
      <c r="B535" s="45"/>
      <c r="C535" s="126"/>
      <c r="D535" s="126"/>
      <c r="E535" s="91"/>
      <c r="F535" s="91"/>
      <c r="G535" s="91"/>
      <c r="H535" s="91"/>
      <c r="I535" s="91"/>
      <c r="J535" s="91"/>
      <c r="K535" s="92"/>
      <c r="L535" s="121"/>
      <c r="M535" s="118"/>
      <c r="N535" s="122"/>
      <c r="O535" s="102"/>
      <c r="P535" s="102"/>
      <c r="Q535" s="102"/>
      <c r="R535" s="102"/>
      <c r="S535" s="123"/>
      <c r="T535" s="124"/>
      <c r="U535" s="42"/>
      <c r="V535" s="42"/>
      <c r="W535" s="42"/>
      <c r="X535" s="42"/>
      <c r="Y535" s="42"/>
      <c r="Z535" s="102"/>
      <c r="AA535" s="102"/>
      <c r="AB535" s="44"/>
    </row>
    <row r="536" spans="1:28" ht="12.4" customHeight="1" x14ac:dyDescent="0.2">
      <c r="A536" s="125"/>
      <c r="B536" s="45"/>
      <c r="C536" s="126"/>
      <c r="D536" s="126"/>
      <c r="E536" s="91"/>
      <c r="F536" s="91"/>
      <c r="G536" s="91"/>
      <c r="H536" s="91"/>
      <c r="I536" s="91"/>
      <c r="J536" s="91"/>
      <c r="K536" s="92"/>
      <c r="L536" s="121"/>
      <c r="M536" s="118"/>
      <c r="N536" s="122"/>
      <c r="O536" s="102"/>
      <c r="P536" s="102"/>
      <c r="Q536" s="102"/>
      <c r="R536" s="102"/>
      <c r="S536" s="123"/>
      <c r="T536" s="124"/>
      <c r="U536" s="42"/>
      <c r="V536" s="42"/>
      <c r="W536" s="42"/>
      <c r="X536" s="42"/>
      <c r="Y536" s="42"/>
      <c r="Z536" s="102"/>
      <c r="AA536" s="102"/>
      <c r="AB536" s="44"/>
    </row>
    <row r="537" spans="1:28" ht="12.4" customHeight="1" x14ac:dyDescent="0.2">
      <c r="A537" s="125"/>
      <c r="B537" s="45"/>
      <c r="C537" s="126"/>
      <c r="D537" s="126"/>
      <c r="E537" s="91"/>
      <c r="F537" s="91"/>
      <c r="G537" s="91"/>
      <c r="H537" s="91"/>
      <c r="I537" s="91"/>
      <c r="J537" s="91"/>
      <c r="K537" s="92"/>
      <c r="L537" s="121"/>
      <c r="M537" s="118"/>
      <c r="N537" s="122"/>
      <c r="O537" s="102"/>
      <c r="P537" s="102"/>
      <c r="Q537" s="102"/>
      <c r="R537" s="102"/>
      <c r="S537" s="123"/>
      <c r="T537" s="124"/>
      <c r="U537" s="42"/>
      <c r="V537" s="42"/>
      <c r="W537" s="42"/>
      <c r="X537" s="42"/>
      <c r="Y537" s="42"/>
      <c r="Z537" s="102"/>
      <c r="AA537" s="102"/>
      <c r="AB537" s="44"/>
    </row>
    <row r="538" spans="1:28" ht="12.4" customHeight="1" x14ac:dyDescent="0.2">
      <c r="A538" s="125"/>
      <c r="B538" s="45"/>
      <c r="C538" s="126"/>
      <c r="D538" s="126"/>
      <c r="E538" s="91"/>
      <c r="F538" s="91"/>
      <c r="G538" s="91"/>
      <c r="H538" s="91"/>
      <c r="I538" s="91"/>
      <c r="J538" s="91"/>
      <c r="K538" s="92"/>
      <c r="L538" s="121"/>
      <c r="M538" s="118"/>
      <c r="N538" s="122"/>
      <c r="O538" s="102"/>
      <c r="P538" s="102"/>
      <c r="Q538" s="102"/>
      <c r="R538" s="102"/>
      <c r="S538" s="123"/>
      <c r="T538" s="124"/>
      <c r="U538" s="42"/>
      <c r="V538" s="42"/>
      <c r="W538" s="42"/>
      <c r="X538" s="42"/>
      <c r="Y538" s="42"/>
      <c r="Z538" s="102"/>
      <c r="AA538" s="102"/>
      <c r="AB538" s="44"/>
    </row>
    <row r="539" spans="1:28" ht="12.4" customHeight="1" x14ac:dyDescent="0.2">
      <c r="A539" s="125"/>
      <c r="B539" s="45"/>
      <c r="C539" s="126"/>
      <c r="D539" s="126"/>
      <c r="E539" s="91"/>
      <c r="F539" s="91"/>
      <c r="G539" s="91"/>
      <c r="H539" s="91"/>
      <c r="I539" s="91"/>
      <c r="J539" s="91"/>
      <c r="K539" s="92"/>
      <c r="L539" s="121"/>
      <c r="M539" s="118"/>
      <c r="N539" s="122"/>
      <c r="O539" s="102"/>
      <c r="P539" s="102"/>
      <c r="Q539" s="102"/>
      <c r="R539" s="102"/>
      <c r="S539" s="123"/>
      <c r="T539" s="124"/>
      <c r="U539" s="42"/>
      <c r="V539" s="42"/>
      <c r="W539" s="42"/>
      <c r="X539" s="42"/>
      <c r="Y539" s="42"/>
      <c r="Z539" s="102"/>
      <c r="AA539" s="102"/>
      <c r="AB539" s="44"/>
    </row>
    <row r="540" spans="1:28" ht="12.4" customHeight="1" x14ac:dyDescent="0.2">
      <c r="A540" s="125"/>
      <c r="B540" s="45"/>
      <c r="C540" s="126"/>
      <c r="D540" s="126"/>
      <c r="E540" s="91"/>
      <c r="F540" s="91"/>
      <c r="G540" s="91"/>
      <c r="H540" s="91"/>
      <c r="I540" s="91"/>
      <c r="J540" s="91"/>
      <c r="K540" s="92"/>
      <c r="L540" s="121"/>
      <c r="M540" s="118"/>
      <c r="N540" s="122"/>
      <c r="O540" s="102"/>
      <c r="P540" s="102"/>
      <c r="Q540" s="102"/>
      <c r="R540" s="102"/>
      <c r="S540" s="123"/>
      <c r="T540" s="124"/>
      <c r="U540" s="42"/>
      <c r="V540" s="42"/>
      <c r="W540" s="42"/>
      <c r="X540" s="42"/>
      <c r="Y540" s="42"/>
      <c r="Z540" s="102"/>
      <c r="AA540" s="102"/>
      <c r="AB540" s="44"/>
    </row>
    <row r="541" spans="1:28" ht="12.4" customHeight="1" x14ac:dyDescent="0.2">
      <c r="A541" s="125"/>
      <c r="B541" s="45"/>
      <c r="C541" s="126"/>
      <c r="D541" s="126"/>
      <c r="E541" s="91"/>
      <c r="F541" s="91"/>
      <c r="G541" s="91"/>
      <c r="H541" s="91"/>
      <c r="I541" s="91"/>
      <c r="J541" s="91"/>
      <c r="K541" s="92"/>
      <c r="L541" s="121"/>
      <c r="M541" s="118"/>
      <c r="N541" s="122"/>
      <c r="O541" s="102"/>
      <c r="P541" s="102"/>
      <c r="Q541" s="102"/>
      <c r="R541" s="102"/>
      <c r="S541" s="123"/>
      <c r="T541" s="124"/>
      <c r="U541" s="42"/>
      <c r="V541" s="42"/>
      <c r="W541" s="42"/>
      <c r="X541" s="42"/>
      <c r="Y541" s="42"/>
      <c r="Z541" s="102"/>
      <c r="AA541" s="102"/>
      <c r="AB541" s="44"/>
    </row>
    <row r="542" spans="1:28" ht="12.4" customHeight="1" x14ac:dyDescent="0.2">
      <c r="A542" s="125"/>
      <c r="B542" s="45"/>
      <c r="C542" s="126"/>
      <c r="D542" s="126"/>
      <c r="E542" s="91"/>
      <c r="F542" s="91"/>
      <c r="G542" s="91"/>
      <c r="H542" s="91"/>
      <c r="I542" s="91"/>
      <c r="J542" s="91"/>
      <c r="K542" s="92"/>
      <c r="L542" s="121"/>
      <c r="M542" s="118"/>
      <c r="N542" s="122"/>
      <c r="O542" s="102"/>
      <c r="P542" s="102"/>
      <c r="Q542" s="102"/>
      <c r="R542" s="102"/>
      <c r="S542" s="123"/>
      <c r="T542" s="124"/>
      <c r="U542" s="42"/>
      <c r="V542" s="42"/>
      <c r="W542" s="42"/>
      <c r="X542" s="42"/>
      <c r="Y542" s="42"/>
      <c r="Z542" s="102"/>
      <c r="AA542" s="102"/>
      <c r="AB542" s="44"/>
    </row>
    <row r="543" spans="1:28" ht="12.4" customHeight="1" x14ac:dyDescent="0.2">
      <c r="A543" s="125"/>
      <c r="B543" s="45"/>
      <c r="C543" s="126"/>
      <c r="D543" s="126"/>
      <c r="E543" s="91"/>
      <c r="F543" s="91"/>
      <c r="G543" s="91"/>
      <c r="H543" s="91"/>
      <c r="I543" s="91"/>
      <c r="J543" s="91"/>
      <c r="K543" s="92"/>
      <c r="L543" s="121"/>
      <c r="M543" s="118"/>
      <c r="N543" s="122"/>
      <c r="O543" s="102"/>
      <c r="P543" s="102"/>
      <c r="Q543" s="102"/>
      <c r="R543" s="102"/>
      <c r="S543" s="123"/>
      <c r="T543" s="124"/>
      <c r="U543" s="42"/>
      <c r="V543" s="42"/>
      <c r="W543" s="42"/>
      <c r="X543" s="42"/>
      <c r="Y543" s="42"/>
      <c r="Z543" s="102"/>
      <c r="AA543" s="102"/>
      <c r="AB543" s="44"/>
    </row>
    <row r="544" spans="1:28" ht="12.4" customHeight="1" x14ac:dyDescent="0.2">
      <c r="A544" s="125"/>
      <c r="B544" s="45"/>
      <c r="C544" s="126"/>
      <c r="D544" s="126"/>
      <c r="E544" s="91"/>
      <c r="F544" s="91"/>
      <c r="G544" s="91"/>
      <c r="H544" s="91"/>
      <c r="I544" s="91"/>
      <c r="J544" s="91"/>
      <c r="K544" s="92"/>
      <c r="L544" s="121"/>
      <c r="M544" s="118"/>
      <c r="N544" s="122"/>
      <c r="O544" s="102"/>
      <c r="P544" s="102"/>
      <c r="Q544" s="102"/>
      <c r="R544" s="102"/>
      <c r="S544" s="123"/>
      <c r="T544" s="124"/>
      <c r="U544" s="42"/>
      <c r="V544" s="42"/>
      <c r="W544" s="42"/>
      <c r="X544" s="42"/>
      <c r="Y544" s="42"/>
      <c r="Z544" s="102"/>
      <c r="AA544" s="102"/>
      <c r="AB544" s="44"/>
    </row>
    <row r="545" spans="1:28" ht="12.4" customHeight="1" x14ac:dyDescent="0.2">
      <c r="A545" s="125"/>
      <c r="B545" s="45"/>
      <c r="C545" s="126"/>
      <c r="D545" s="126"/>
      <c r="E545" s="91"/>
      <c r="F545" s="91"/>
      <c r="G545" s="91"/>
      <c r="H545" s="91"/>
      <c r="I545" s="91"/>
      <c r="J545" s="91"/>
      <c r="K545" s="92"/>
      <c r="L545" s="121"/>
      <c r="M545" s="118"/>
      <c r="N545" s="122"/>
      <c r="O545" s="102"/>
      <c r="P545" s="102"/>
      <c r="Q545" s="102"/>
      <c r="R545" s="102"/>
      <c r="S545" s="123"/>
      <c r="T545" s="124"/>
      <c r="U545" s="42"/>
      <c r="V545" s="42"/>
      <c r="W545" s="42"/>
      <c r="X545" s="42"/>
      <c r="Y545" s="42"/>
      <c r="Z545" s="102"/>
      <c r="AA545" s="102"/>
      <c r="AB545" s="44"/>
    </row>
    <row r="546" spans="1:28" ht="12.4" customHeight="1" x14ac:dyDescent="0.2">
      <c r="A546" s="125"/>
      <c r="B546" s="45"/>
      <c r="C546" s="126"/>
      <c r="D546" s="126"/>
      <c r="E546" s="91"/>
      <c r="F546" s="91"/>
      <c r="G546" s="91"/>
      <c r="H546" s="91"/>
      <c r="I546" s="91"/>
      <c r="J546" s="91"/>
      <c r="K546" s="92"/>
      <c r="L546" s="121"/>
      <c r="M546" s="118"/>
      <c r="N546" s="122"/>
      <c r="O546" s="102"/>
      <c r="P546" s="102"/>
      <c r="Q546" s="102"/>
      <c r="R546" s="102"/>
      <c r="S546" s="123"/>
      <c r="T546" s="124"/>
      <c r="U546" s="42"/>
      <c r="V546" s="42"/>
      <c r="W546" s="42"/>
      <c r="X546" s="42"/>
      <c r="Y546" s="42"/>
      <c r="Z546" s="102"/>
      <c r="AA546" s="102"/>
      <c r="AB546" s="44"/>
    </row>
    <row r="547" spans="1:28" ht="12.4" customHeight="1" x14ac:dyDescent="0.2">
      <c r="A547" s="125"/>
      <c r="B547" s="45"/>
      <c r="C547" s="126"/>
      <c r="D547" s="126"/>
      <c r="E547" s="91"/>
      <c r="F547" s="91"/>
      <c r="G547" s="91"/>
      <c r="H547" s="91"/>
      <c r="I547" s="91"/>
      <c r="J547" s="91"/>
      <c r="K547" s="92"/>
      <c r="L547" s="121"/>
      <c r="M547" s="118"/>
      <c r="N547" s="122"/>
      <c r="O547" s="102"/>
      <c r="P547" s="102"/>
      <c r="Q547" s="102"/>
      <c r="R547" s="102"/>
      <c r="S547" s="123"/>
      <c r="T547" s="124"/>
      <c r="U547" s="42"/>
      <c r="V547" s="42"/>
      <c r="W547" s="42"/>
      <c r="X547" s="42"/>
      <c r="Y547" s="42"/>
      <c r="Z547" s="102"/>
      <c r="AA547" s="102"/>
      <c r="AB547" s="44"/>
    </row>
    <row r="548" spans="1:28" ht="12.4" customHeight="1" x14ac:dyDescent="0.2">
      <c r="A548" s="125"/>
      <c r="B548" s="45"/>
      <c r="C548" s="126"/>
      <c r="D548" s="126"/>
      <c r="E548" s="91"/>
      <c r="F548" s="91"/>
      <c r="G548" s="91"/>
      <c r="H548" s="91"/>
      <c r="I548" s="91"/>
      <c r="J548" s="91"/>
      <c r="K548" s="92"/>
      <c r="L548" s="121"/>
      <c r="M548" s="118"/>
      <c r="N548" s="122"/>
      <c r="O548" s="102"/>
      <c r="P548" s="102"/>
      <c r="Q548" s="102"/>
      <c r="R548" s="102"/>
      <c r="S548" s="123"/>
      <c r="T548" s="124"/>
      <c r="U548" s="42"/>
      <c r="V548" s="42"/>
      <c r="W548" s="42"/>
      <c r="X548" s="42"/>
      <c r="Y548" s="42"/>
      <c r="Z548" s="102"/>
      <c r="AA548" s="102"/>
      <c r="AB548" s="44"/>
    </row>
    <row r="549" spans="1:28" ht="12.4" customHeight="1" x14ac:dyDescent="0.2">
      <c r="A549" s="125"/>
      <c r="B549" s="45"/>
      <c r="C549" s="126"/>
      <c r="D549" s="126"/>
      <c r="E549" s="91"/>
      <c r="F549" s="91"/>
      <c r="G549" s="91"/>
      <c r="H549" s="91"/>
      <c r="I549" s="91"/>
      <c r="J549" s="91"/>
      <c r="K549" s="92"/>
      <c r="L549" s="121"/>
      <c r="M549" s="118"/>
      <c r="N549" s="122"/>
      <c r="O549" s="102"/>
      <c r="P549" s="102"/>
      <c r="Q549" s="102"/>
      <c r="R549" s="102"/>
      <c r="S549" s="123"/>
      <c r="T549" s="124"/>
      <c r="U549" s="42"/>
      <c r="V549" s="42"/>
      <c r="W549" s="42"/>
      <c r="X549" s="42"/>
      <c r="Y549" s="42"/>
      <c r="Z549" s="102"/>
      <c r="AA549" s="102"/>
      <c r="AB549" s="44"/>
    </row>
    <row r="550" spans="1:28" ht="12.4" customHeight="1" x14ac:dyDescent="0.2">
      <c r="A550" s="125"/>
      <c r="B550" s="45"/>
      <c r="C550" s="126"/>
      <c r="D550" s="126"/>
      <c r="E550" s="91"/>
      <c r="F550" s="91"/>
      <c r="G550" s="91"/>
      <c r="H550" s="91"/>
      <c r="I550" s="91"/>
      <c r="J550" s="91"/>
      <c r="K550" s="92"/>
      <c r="L550" s="121"/>
      <c r="M550" s="118"/>
      <c r="N550" s="122"/>
      <c r="O550" s="102"/>
      <c r="P550" s="102"/>
      <c r="Q550" s="102"/>
      <c r="R550" s="102"/>
      <c r="S550" s="123"/>
      <c r="T550" s="124"/>
      <c r="U550" s="42"/>
      <c r="V550" s="42"/>
      <c r="W550" s="42"/>
      <c r="X550" s="42"/>
      <c r="Y550" s="42"/>
      <c r="Z550" s="102"/>
      <c r="AA550" s="102"/>
      <c r="AB550" s="44"/>
    </row>
    <row r="551" spans="1:28" ht="12.4" customHeight="1" x14ac:dyDescent="0.2">
      <c r="A551" s="125"/>
      <c r="B551" s="45"/>
      <c r="C551" s="126"/>
      <c r="D551" s="126"/>
      <c r="E551" s="91"/>
      <c r="F551" s="91"/>
      <c r="G551" s="91"/>
      <c r="H551" s="91"/>
      <c r="I551" s="91"/>
      <c r="J551" s="91"/>
      <c r="K551" s="92"/>
      <c r="L551" s="121"/>
      <c r="M551" s="118"/>
      <c r="N551" s="122"/>
      <c r="O551" s="102"/>
      <c r="P551" s="102"/>
      <c r="Q551" s="102"/>
      <c r="R551" s="102"/>
      <c r="S551" s="123"/>
      <c r="T551" s="124"/>
      <c r="U551" s="42"/>
      <c r="V551" s="42"/>
      <c r="W551" s="42"/>
      <c r="X551" s="42"/>
      <c r="Y551" s="42"/>
      <c r="Z551" s="102"/>
      <c r="AA551" s="102"/>
      <c r="AB551" s="44"/>
    </row>
    <row r="552" spans="1:28" ht="12.4" customHeight="1" x14ac:dyDescent="0.2">
      <c r="A552" s="125"/>
      <c r="B552" s="45"/>
      <c r="C552" s="126"/>
      <c r="D552" s="126"/>
      <c r="E552" s="91"/>
      <c r="F552" s="91"/>
      <c r="G552" s="91"/>
      <c r="H552" s="91"/>
      <c r="I552" s="91"/>
      <c r="J552" s="91"/>
      <c r="K552" s="92"/>
      <c r="L552" s="121"/>
      <c r="M552" s="118"/>
      <c r="N552" s="122"/>
      <c r="O552" s="102"/>
      <c r="P552" s="102"/>
      <c r="Q552" s="102"/>
      <c r="R552" s="102"/>
      <c r="S552" s="123"/>
      <c r="T552" s="124"/>
      <c r="U552" s="42"/>
      <c r="V552" s="42"/>
      <c r="W552" s="42"/>
      <c r="X552" s="42"/>
      <c r="Y552" s="42"/>
      <c r="Z552" s="102"/>
      <c r="AA552" s="102"/>
      <c r="AB552" s="44"/>
    </row>
    <row r="553" spans="1:28" ht="12.4" customHeight="1" x14ac:dyDescent="0.2">
      <c r="A553" s="125"/>
      <c r="B553" s="45"/>
      <c r="C553" s="126"/>
      <c r="D553" s="126"/>
      <c r="E553" s="91"/>
      <c r="F553" s="91"/>
      <c r="G553" s="91"/>
      <c r="H553" s="91"/>
      <c r="I553" s="91"/>
      <c r="J553" s="91"/>
      <c r="K553" s="92"/>
      <c r="L553" s="121"/>
      <c r="M553" s="118"/>
      <c r="N553" s="122"/>
      <c r="O553" s="102"/>
      <c r="P553" s="102"/>
      <c r="Q553" s="102"/>
      <c r="R553" s="102"/>
      <c r="S553" s="123"/>
      <c r="T553" s="124"/>
      <c r="U553" s="42"/>
      <c r="V553" s="42"/>
      <c r="W553" s="42"/>
      <c r="X553" s="42"/>
      <c r="Y553" s="42"/>
      <c r="Z553" s="102"/>
      <c r="AA553" s="102"/>
      <c r="AB553" s="44"/>
    </row>
    <row r="554" spans="1:28" ht="12.4" customHeight="1" x14ac:dyDescent="0.2">
      <c r="A554" s="125"/>
      <c r="B554" s="45"/>
      <c r="C554" s="126"/>
      <c r="D554" s="126"/>
      <c r="E554" s="91"/>
      <c r="F554" s="91"/>
      <c r="G554" s="91"/>
      <c r="H554" s="91"/>
      <c r="I554" s="91"/>
      <c r="J554" s="91"/>
      <c r="K554" s="92"/>
      <c r="L554" s="121"/>
      <c r="M554" s="118"/>
      <c r="N554" s="122"/>
      <c r="O554" s="102"/>
      <c r="P554" s="102"/>
      <c r="Q554" s="102"/>
      <c r="R554" s="102"/>
      <c r="S554" s="123"/>
      <c r="T554" s="124"/>
      <c r="U554" s="42"/>
      <c r="V554" s="42"/>
      <c r="W554" s="42"/>
      <c r="X554" s="42"/>
      <c r="Y554" s="42"/>
      <c r="Z554" s="102"/>
      <c r="AA554" s="102"/>
      <c r="AB554" s="44"/>
    </row>
    <row r="555" spans="1:28" ht="12.4" customHeight="1" x14ac:dyDescent="0.2">
      <c r="A555" s="125"/>
      <c r="B555" s="45"/>
      <c r="C555" s="126"/>
      <c r="D555" s="126"/>
      <c r="E555" s="91"/>
      <c r="F555" s="91"/>
      <c r="G555" s="91"/>
      <c r="H555" s="91"/>
      <c r="I555" s="91"/>
      <c r="J555" s="91"/>
      <c r="K555" s="92"/>
      <c r="L555" s="121"/>
      <c r="M555" s="118"/>
      <c r="N555" s="122"/>
      <c r="O555" s="102"/>
      <c r="P555" s="102"/>
      <c r="Q555" s="102"/>
      <c r="R555" s="102"/>
      <c r="S555" s="123"/>
      <c r="T555" s="124"/>
      <c r="U555" s="42"/>
      <c r="V555" s="42"/>
      <c r="W555" s="42"/>
      <c r="X555" s="42"/>
      <c r="Y555" s="42"/>
      <c r="Z555" s="102"/>
      <c r="AA555" s="102"/>
      <c r="AB555" s="44"/>
    </row>
    <row r="556" spans="1:28" ht="12.4" customHeight="1" x14ac:dyDescent="0.2">
      <c r="A556" s="125"/>
      <c r="B556" s="45"/>
      <c r="C556" s="126"/>
      <c r="D556" s="126"/>
      <c r="E556" s="91"/>
      <c r="F556" s="91"/>
      <c r="G556" s="91"/>
      <c r="H556" s="91"/>
      <c r="I556" s="91"/>
      <c r="J556" s="91"/>
      <c r="K556" s="92"/>
      <c r="L556" s="121"/>
      <c r="M556" s="118"/>
      <c r="N556" s="122"/>
      <c r="O556" s="102"/>
      <c r="P556" s="102"/>
      <c r="Q556" s="102"/>
      <c r="R556" s="102"/>
      <c r="S556" s="123"/>
      <c r="T556" s="124"/>
      <c r="U556" s="42"/>
      <c r="V556" s="42"/>
      <c r="W556" s="42"/>
      <c r="X556" s="42"/>
      <c r="Y556" s="42"/>
      <c r="Z556" s="102"/>
      <c r="AA556" s="102"/>
      <c r="AB556" s="44"/>
    </row>
    <row r="557" spans="1:28" ht="12.4" customHeight="1" x14ac:dyDescent="0.2">
      <c r="A557" s="125"/>
      <c r="B557" s="45"/>
      <c r="C557" s="126"/>
      <c r="D557" s="126"/>
      <c r="E557" s="91"/>
      <c r="F557" s="91"/>
      <c r="G557" s="91"/>
      <c r="H557" s="91"/>
      <c r="I557" s="91"/>
      <c r="J557" s="91"/>
      <c r="K557" s="92"/>
      <c r="L557" s="121"/>
      <c r="M557" s="118"/>
      <c r="N557" s="122"/>
      <c r="O557" s="102"/>
      <c r="P557" s="102"/>
      <c r="Q557" s="102"/>
      <c r="R557" s="102"/>
      <c r="S557" s="123"/>
      <c r="T557" s="124"/>
      <c r="U557" s="42"/>
      <c r="V557" s="42"/>
      <c r="W557" s="42"/>
      <c r="X557" s="42"/>
      <c r="Y557" s="42"/>
      <c r="Z557" s="102"/>
      <c r="AA557" s="102"/>
      <c r="AB557" s="44"/>
    </row>
    <row r="558" spans="1:28" ht="12.4" customHeight="1" x14ac:dyDescent="0.2">
      <c r="A558" s="125"/>
      <c r="B558" s="45"/>
      <c r="C558" s="126"/>
      <c r="D558" s="126"/>
      <c r="E558" s="91"/>
      <c r="F558" s="91"/>
      <c r="G558" s="91"/>
      <c r="H558" s="91"/>
      <c r="I558" s="91"/>
      <c r="J558" s="91"/>
      <c r="K558" s="92"/>
      <c r="L558" s="121"/>
      <c r="M558" s="118"/>
      <c r="N558" s="122"/>
      <c r="O558" s="102"/>
      <c r="P558" s="102"/>
      <c r="Q558" s="102"/>
      <c r="R558" s="102"/>
      <c r="S558" s="123"/>
      <c r="T558" s="124"/>
      <c r="U558" s="42"/>
      <c r="V558" s="42"/>
      <c r="W558" s="42"/>
      <c r="X558" s="42"/>
      <c r="Y558" s="42"/>
      <c r="Z558" s="102"/>
      <c r="AA558" s="102"/>
      <c r="AB558" s="44"/>
    </row>
    <row r="559" spans="1:28" ht="12.4" customHeight="1" x14ac:dyDescent="0.2">
      <c r="A559" s="125"/>
      <c r="B559" s="45"/>
      <c r="C559" s="126"/>
      <c r="D559" s="126"/>
      <c r="E559" s="91"/>
      <c r="F559" s="91"/>
      <c r="G559" s="91"/>
      <c r="H559" s="91"/>
      <c r="I559" s="91"/>
      <c r="J559" s="91"/>
      <c r="K559" s="92"/>
      <c r="L559" s="121"/>
      <c r="M559" s="118"/>
      <c r="N559" s="122"/>
      <c r="O559" s="102"/>
      <c r="P559" s="102"/>
      <c r="Q559" s="102"/>
      <c r="R559" s="102"/>
      <c r="S559" s="123"/>
      <c r="T559" s="124"/>
      <c r="U559" s="42"/>
      <c r="V559" s="42"/>
      <c r="W559" s="42"/>
      <c r="X559" s="42"/>
      <c r="Y559" s="42"/>
      <c r="Z559" s="102"/>
      <c r="AA559" s="102"/>
      <c r="AB559" s="44"/>
    </row>
    <row r="560" spans="1:28" ht="12.4" customHeight="1" x14ac:dyDescent="0.2">
      <c r="A560" s="125"/>
      <c r="B560" s="45"/>
      <c r="C560" s="126"/>
      <c r="D560" s="126"/>
      <c r="E560" s="91"/>
      <c r="F560" s="91"/>
      <c r="G560" s="91"/>
      <c r="H560" s="91"/>
      <c r="I560" s="91"/>
      <c r="J560" s="91"/>
      <c r="K560" s="92"/>
      <c r="L560" s="121"/>
      <c r="M560" s="118"/>
      <c r="N560" s="122"/>
      <c r="O560" s="102"/>
      <c r="P560" s="102"/>
      <c r="Q560" s="102"/>
      <c r="R560" s="102"/>
      <c r="S560" s="123"/>
      <c r="T560" s="124"/>
      <c r="U560" s="42"/>
      <c r="V560" s="42"/>
      <c r="W560" s="42"/>
      <c r="X560" s="42"/>
      <c r="Y560" s="42"/>
      <c r="Z560" s="102"/>
      <c r="AA560" s="102"/>
      <c r="AB560" s="44"/>
    </row>
    <row r="561" spans="1:28" ht="12.4" customHeight="1" x14ac:dyDescent="0.2">
      <c r="A561" s="125"/>
      <c r="B561" s="45"/>
      <c r="C561" s="126"/>
      <c r="D561" s="126"/>
      <c r="E561" s="91"/>
      <c r="F561" s="91"/>
      <c r="G561" s="91"/>
      <c r="H561" s="91"/>
      <c r="I561" s="91"/>
      <c r="J561" s="91"/>
      <c r="K561" s="92"/>
      <c r="L561" s="121"/>
      <c r="M561" s="118"/>
      <c r="N561" s="122"/>
      <c r="O561" s="102"/>
      <c r="P561" s="102"/>
      <c r="Q561" s="102"/>
      <c r="R561" s="102"/>
      <c r="S561" s="123"/>
      <c r="T561" s="124"/>
      <c r="U561" s="42"/>
      <c r="V561" s="42"/>
      <c r="W561" s="42"/>
      <c r="X561" s="42"/>
      <c r="Y561" s="42"/>
      <c r="Z561" s="102"/>
      <c r="AA561" s="102"/>
      <c r="AB561" s="44"/>
    </row>
    <row r="562" spans="1:28" ht="12.4" customHeight="1" x14ac:dyDescent="0.2">
      <c r="A562" s="125"/>
      <c r="B562" s="45"/>
      <c r="C562" s="126"/>
      <c r="D562" s="126"/>
      <c r="E562" s="91"/>
      <c r="F562" s="91"/>
      <c r="G562" s="91"/>
      <c r="H562" s="91"/>
      <c r="I562" s="91"/>
      <c r="J562" s="91"/>
      <c r="K562" s="92"/>
      <c r="L562" s="121"/>
      <c r="M562" s="118"/>
      <c r="N562" s="122"/>
      <c r="O562" s="102"/>
      <c r="P562" s="102"/>
      <c r="Q562" s="102"/>
      <c r="R562" s="102"/>
      <c r="S562" s="123"/>
      <c r="T562" s="124"/>
      <c r="U562" s="42"/>
      <c r="V562" s="42"/>
      <c r="W562" s="42"/>
      <c r="X562" s="42"/>
      <c r="Y562" s="42"/>
      <c r="Z562" s="102"/>
      <c r="AA562" s="102"/>
      <c r="AB562" s="44"/>
    </row>
    <row r="563" spans="1:28" ht="12.4" customHeight="1" x14ac:dyDescent="0.2">
      <c r="A563" s="125"/>
      <c r="B563" s="45"/>
      <c r="C563" s="126"/>
      <c r="D563" s="126"/>
      <c r="E563" s="91"/>
      <c r="F563" s="91"/>
      <c r="G563" s="91"/>
      <c r="H563" s="91"/>
      <c r="I563" s="91"/>
      <c r="J563" s="91"/>
      <c r="K563" s="92"/>
      <c r="L563" s="121"/>
      <c r="M563" s="118"/>
      <c r="N563" s="122"/>
      <c r="O563" s="102"/>
      <c r="P563" s="102"/>
      <c r="Q563" s="102"/>
      <c r="R563" s="102"/>
      <c r="S563" s="123"/>
      <c r="T563" s="124"/>
      <c r="U563" s="42"/>
      <c r="V563" s="42"/>
      <c r="W563" s="42"/>
      <c r="X563" s="42"/>
      <c r="Y563" s="42"/>
      <c r="Z563" s="102"/>
      <c r="AA563" s="102"/>
      <c r="AB563" s="44"/>
    </row>
    <row r="564" spans="1:28" ht="12.4" customHeight="1" x14ac:dyDescent="0.2">
      <c r="A564" s="125"/>
      <c r="B564" s="45"/>
      <c r="C564" s="126"/>
      <c r="D564" s="126"/>
      <c r="E564" s="91"/>
      <c r="F564" s="91"/>
      <c r="G564" s="91"/>
      <c r="H564" s="91"/>
      <c r="I564" s="91"/>
      <c r="J564" s="91"/>
      <c r="K564" s="92"/>
      <c r="L564" s="121"/>
      <c r="M564" s="118"/>
      <c r="N564" s="122"/>
      <c r="O564" s="102"/>
      <c r="P564" s="102"/>
      <c r="Q564" s="102"/>
      <c r="R564" s="102"/>
      <c r="S564" s="123"/>
      <c r="T564" s="124"/>
      <c r="U564" s="42"/>
      <c r="V564" s="42"/>
      <c r="W564" s="42"/>
      <c r="X564" s="42"/>
      <c r="Y564" s="42"/>
      <c r="Z564" s="102"/>
      <c r="AA564" s="102"/>
      <c r="AB564" s="44"/>
    </row>
    <row r="565" spans="1:28" ht="12.4" customHeight="1" x14ac:dyDescent="0.2">
      <c r="A565" s="125"/>
      <c r="B565" s="45"/>
      <c r="C565" s="126"/>
      <c r="D565" s="126"/>
      <c r="E565" s="91"/>
      <c r="F565" s="91"/>
      <c r="G565" s="91"/>
      <c r="H565" s="91"/>
      <c r="I565" s="91"/>
      <c r="J565" s="91"/>
      <c r="K565" s="92"/>
      <c r="L565" s="121"/>
      <c r="M565" s="118"/>
      <c r="N565" s="122"/>
      <c r="O565" s="102"/>
      <c r="P565" s="102"/>
      <c r="Q565" s="102"/>
      <c r="R565" s="102"/>
      <c r="S565" s="123"/>
      <c r="T565" s="124"/>
      <c r="U565" s="42"/>
      <c r="V565" s="42"/>
      <c r="W565" s="42"/>
      <c r="X565" s="42"/>
      <c r="Y565" s="42"/>
      <c r="Z565" s="102"/>
      <c r="AA565" s="102"/>
      <c r="AB565" s="44"/>
    </row>
    <row r="566" spans="1:28" ht="12.4" customHeight="1" x14ac:dyDescent="0.2">
      <c r="A566" s="125"/>
      <c r="B566" s="45"/>
      <c r="C566" s="126"/>
      <c r="D566" s="126"/>
      <c r="E566" s="91"/>
      <c r="F566" s="91"/>
      <c r="G566" s="91"/>
      <c r="H566" s="91"/>
      <c r="I566" s="91"/>
      <c r="J566" s="91"/>
      <c r="K566" s="92"/>
      <c r="L566" s="121"/>
      <c r="M566" s="118"/>
      <c r="N566" s="122"/>
      <c r="O566" s="102"/>
      <c r="P566" s="102"/>
      <c r="Q566" s="102"/>
      <c r="R566" s="102"/>
      <c r="S566" s="123"/>
      <c r="T566" s="124"/>
      <c r="U566" s="42"/>
      <c r="V566" s="42"/>
      <c r="W566" s="42"/>
      <c r="X566" s="42"/>
      <c r="Y566" s="42"/>
      <c r="Z566" s="102"/>
      <c r="AA566" s="102"/>
      <c r="AB566" s="44"/>
    </row>
    <row r="567" spans="1:28" ht="12.4" customHeight="1" x14ac:dyDescent="0.2">
      <c r="A567" s="125"/>
      <c r="B567" s="45"/>
      <c r="C567" s="126"/>
      <c r="D567" s="126"/>
      <c r="E567" s="91"/>
      <c r="F567" s="91"/>
      <c r="G567" s="91"/>
      <c r="H567" s="91"/>
      <c r="I567" s="91"/>
      <c r="J567" s="91"/>
      <c r="K567" s="92"/>
      <c r="L567" s="121"/>
      <c r="M567" s="118"/>
      <c r="N567" s="122"/>
      <c r="O567" s="102"/>
      <c r="P567" s="102"/>
      <c r="Q567" s="102"/>
      <c r="R567" s="102"/>
      <c r="S567" s="123"/>
      <c r="T567" s="124"/>
      <c r="U567" s="42"/>
      <c r="V567" s="42"/>
      <c r="W567" s="42"/>
      <c r="X567" s="42"/>
      <c r="Y567" s="42"/>
      <c r="Z567" s="102"/>
      <c r="AA567" s="102"/>
      <c r="AB567" s="44"/>
    </row>
    <row r="568" spans="1:28" ht="12.4" customHeight="1" x14ac:dyDescent="0.2">
      <c r="A568" s="125"/>
      <c r="B568" s="45"/>
      <c r="C568" s="126"/>
      <c r="D568" s="126"/>
      <c r="E568" s="91"/>
      <c r="F568" s="91"/>
      <c r="G568" s="91"/>
      <c r="H568" s="91"/>
      <c r="I568" s="91"/>
      <c r="J568" s="91"/>
      <c r="K568" s="92"/>
      <c r="L568" s="121"/>
      <c r="M568" s="118"/>
      <c r="N568" s="122"/>
      <c r="O568" s="102"/>
      <c r="P568" s="102"/>
      <c r="Q568" s="102"/>
      <c r="R568" s="102"/>
      <c r="S568" s="123"/>
      <c r="T568" s="124"/>
      <c r="U568" s="42"/>
      <c r="V568" s="42"/>
      <c r="W568" s="42"/>
      <c r="X568" s="42"/>
      <c r="Y568" s="42"/>
      <c r="Z568" s="102"/>
      <c r="AA568" s="102"/>
      <c r="AB568" s="44"/>
    </row>
    <row r="569" spans="1:28" ht="12.4" customHeight="1" x14ac:dyDescent="0.2">
      <c r="A569" s="125"/>
      <c r="B569" s="45"/>
      <c r="C569" s="126"/>
      <c r="D569" s="126"/>
      <c r="E569" s="91"/>
      <c r="F569" s="91"/>
      <c r="G569" s="91"/>
      <c r="H569" s="91"/>
      <c r="I569" s="91"/>
      <c r="J569" s="91"/>
      <c r="K569" s="92"/>
      <c r="L569" s="121"/>
      <c r="M569" s="118"/>
      <c r="N569" s="122"/>
      <c r="O569" s="102"/>
      <c r="P569" s="102"/>
      <c r="Q569" s="102"/>
      <c r="R569" s="102"/>
      <c r="S569" s="123"/>
      <c r="T569" s="124"/>
      <c r="U569" s="42"/>
      <c r="V569" s="42"/>
      <c r="W569" s="42"/>
      <c r="X569" s="42"/>
      <c r="Y569" s="42"/>
      <c r="Z569" s="102"/>
      <c r="AA569" s="102"/>
      <c r="AB569" s="44"/>
    </row>
    <row r="570" spans="1:28" ht="12.4" customHeight="1" x14ac:dyDescent="0.2">
      <c r="A570" s="125"/>
      <c r="B570" s="45"/>
      <c r="C570" s="126"/>
      <c r="D570" s="126"/>
      <c r="E570" s="91"/>
      <c r="F570" s="91"/>
      <c r="G570" s="91"/>
      <c r="H570" s="91"/>
      <c r="I570" s="91"/>
      <c r="J570" s="91"/>
      <c r="K570" s="92"/>
      <c r="L570" s="121"/>
      <c r="M570" s="118"/>
      <c r="N570" s="122"/>
      <c r="O570" s="102"/>
      <c r="P570" s="102"/>
      <c r="Q570" s="102"/>
      <c r="R570" s="102"/>
      <c r="S570" s="123"/>
      <c r="T570" s="124"/>
      <c r="U570" s="42"/>
      <c r="V570" s="42"/>
      <c r="W570" s="42"/>
      <c r="X570" s="42"/>
      <c r="Y570" s="42"/>
      <c r="Z570" s="102"/>
      <c r="AA570" s="102"/>
      <c r="AB570" s="44"/>
    </row>
    <row r="571" spans="1:28" s="103" customFormat="1" ht="12.4" customHeight="1" x14ac:dyDescent="0.2">
      <c r="A571" s="125"/>
      <c r="B571" s="104"/>
      <c r="C571" s="105"/>
      <c r="D571" s="105"/>
      <c r="E571" s="91"/>
      <c r="F571" s="91"/>
      <c r="G571" s="91"/>
      <c r="H571" s="91"/>
      <c r="I571" s="91"/>
      <c r="J571" s="91"/>
      <c r="K571" s="92"/>
      <c r="L571" s="127"/>
      <c r="M571" s="107"/>
      <c r="N571" s="107"/>
      <c r="O571" s="12"/>
      <c r="P571" s="12"/>
      <c r="Q571" s="12"/>
      <c r="R571" s="108"/>
      <c r="S571" s="109"/>
      <c r="T571" s="12"/>
      <c r="U571" s="12"/>
      <c r="V571" s="12"/>
      <c r="W571" s="12"/>
      <c r="X571" s="12"/>
      <c r="Y571" s="12"/>
      <c r="Z571" s="12"/>
      <c r="AA571" s="12"/>
      <c r="AB571" s="12"/>
    </row>
    <row r="572" spans="1:28" s="103" customFormat="1" ht="12.4" customHeight="1" x14ac:dyDescent="0.2">
      <c r="A572" s="125"/>
      <c r="B572" s="104"/>
      <c r="C572" s="105"/>
      <c r="D572" s="105"/>
      <c r="E572" s="91"/>
      <c r="F572" s="91"/>
      <c r="G572" s="91"/>
      <c r="H572" s="91"/>
      <c r="I572" s="91"/>
      <c r="J572" s="91"/>
      <c r="K572" s="92"/>
      <c r="L572" s="119"/>
      <c r="M572" s="111"/>
      <c r="N572" s="111"/>
      <c r="O572" s="112"/>
      <c r="P572" s="112"/>
      <c r="Q572" s="112"/>
      <c r="R572" s="113"/>
      <c r="S572" s="114"/>
      <c r="T572" s="112"/>
      <c r="U572" s="112"/>
      <c r="V572" s="112"/>
      <c r="W572" s="112"/>
      <c r="X572" s="112"/>
      <c r="Y572" s="112"/>
      <c r="Z572" s="112"/>
      <c r="AA572" s="112"/>
      <c r="AB572" s="112"/>
    </row>
    <row r="573" spans="1:28" s="103" customFormat="1" ht="12.4" customHeight="1" x14ac:dyDescent="0.2">
      <c r="A573" s="125"/>
      <c r="B573" s="104"/>
      <c r="C573" s="105"/>
      <c r="D573" s="105"/>
      <c r="E573" s="91"/>
      <c r="F573" s="91"/>
      <c r="G573" s="91"/>
      <c r="H573" s="91"/>
      <c r="I573" s="91"/>
      <c r="J573" s="91"/>
      <c r="K573" s="92"/>
      <c r="L573" s="119"/>
      <c r="M573" s="111"/>
      <c r="N573" s="116"/>
      <c r="O573" s="117"/>
      <c r="P573" s="117"/>
      <c r="Q573" s="117"/>
      <c r="R573" s="117"/>
      <c r="S573" s="114"/>
      <c r="T573" s="112"/>
      <c r="U573" s="112"/>
      <c r="V573" s="112"/>
      <c r="W573" s="112"/>
      <c r="X573" s="112"/>
      <c r="Y573" s="112"/>
      <c r="Z573" s="117"/>
      <c r="AA573" s="117"/>
      <c r="AB573" s="115"/>
    </row>
    <row r="574" spans="1:28" s="103" customFormat="1" ht="12.4" customHeight="1" x14ac:dyDescent="0.2">
      <c r="A574" s="125"/>
      <c r="B574" s="45"/>
      <c r="C574" s="105"/>
      <c r="D574" s="105"/>
      <c r="E574" s="91"/>
      <c r="F574" s="91"/>
      <c r="G574" s="91"/>
      <c r="H574" s="91"/>
      <c r="I574" s="91"/>
      <c r="J574" s="91"/>
      <c r="K574" s="92"/>
      <c r="L574" s="119"/>
      <c r="M574" s="111"/>
      <c r="N574" s="116"/>
      <c r="O574" s="117"/>
      <c r="P574" s="117"/>
      <c r="Q574" s="117"/>
      <c r="R574" s="117"/>
      <c r="S574" s="114"/>
      <c r="T574" s="112"/>
      <c r="U574" s="112"/>
      <c r="V574" s="112"/>
      <c r="W574" s="112"/>
      <c r="X574" s="112"/>
      <c r="Y574" s="112"/>
      <c r="Z574" s="117"/>
      <c r="AA574" s="117"/>
      <c r="AB574" s="115"/>
    </row>
    <row r="575" spans="1:28" s="103" customFormat="1" ht="12.4" customHeight="1" x14ac:dyDescent="0.2">
      <c r="A575" s="125"/>
      <c r="B575" s="104"/>
      <c r="C575" s="105"/>
      <c r="D575" s="105"/>
      <c r="E575" s="91"/>
      <c r="F575" s="91"/>
      <c r="G575" s="91"/>
      <c r="H575" s="91"/>
      <c r="I575" s="91"/>
      <c r="J575" s="91"/>
      <c r="K575" s="92"/>
      <c r="L575" s="119"/>
      <c r="M575" s="111"/>
      <c r="N575" s="116"/>
      <c r="O575" s="117"/>
      <c r="P575" s="117"/>
      <c r="Q575" s="117"/>
      <c r="R575" s="117"/>
      <c r="S575" s="114"/>
      <c r="T575" s="112"/>
      <c r="U575" s="112"/>
      <c r="V575" s="112"/>
      <c r="W575" s="112"/>
      <c r="X575" s="112"/>
      <c r="Y575" s="112"/>
      <c r="Z575" s="117"/>
      <c r="AA575" s="117"/>
      <c r="AB575" s="115"/>
    </row>
    <row r="576" spans="1:28" s="103" customFormat="1" ht="12.4" customHeight="1" x14ac:dyDescent="0.2">
      <c r="A576" s="125"/>
      <c r="B576" s="45"/>
      <c r="C576" s="105"/>
      <c r="D576" s="105"/>
      <c r="E576" s="91"/>
      <c r="F576" s="91"/>
      <c r="G576" s="91"/>
      <c r="H576" s="91"/>
      <c r="I576" s="91"/>
      <c r="J576" s="91"/>
      <c r="K576" s="92"/>
      <c r="L576" s="119"/>
      <c r="M576" s="111"/>
      <c r="N576" s="116"/>
      <c r="O576" s="117"/>
      <c r="P576" s="117"/>
      <c r="Q576" s="117"/>
      <c r="R576" s="117"/>
      <c r="S576" s="114"/>
      <c r="T576" s="112"/>
      <c r="U576" s="112"/>
      <c r="V576" s="112"/>
      <c r="W576" s="112"/>
      <c r="X576" s="112"/>
      <c r="Y576" s="112"/>
      <c r="Z576" s="117"/>
      <c r="AA576" s="117"/>
      <c r="AB576" s="115"/>
    </row>
    <row r="577" spans="1:28" s="103" customFormat="1" ht="12.4" customHeight="1" x14ac:dyDescent="0.2">
      <c r="A577" s="125"/>
      <c r="B577" s="104"/>
      <c r="C577" s="105"/>
      <c r="D577" s="105"/>
      <c r="E577" s="91"/>
      <c r="F577" s="91"/>
      <c r="G577" s="91"/>
      <c r="H577" s="91"/>
      <c r="I577" s="91"/>
      <c r="J577" s="91"/>
      <c r="K577" s="92"/>
      <c r="L577" s="119"/>
      <c r="M577" s="111"/>
      <c r="N577" s="116"/>
      <c r="O577" s="117"/>
      <c r="P577" s="117"/>
      <c r="Q577" s="117"/>
      <c r="R577" s="117"/>
      <c r="S577" s="114"/>
      <c r="T577" s="112"/>
      <c r="U577" s="112"/>
      <c r="V577" s="112"/>
      <c r="W577" s="112"/>
      <c r="X577" s="112"/>
      <c r="Y577" s="112"/>
      <c r="Z577" s="117"/>
      <c r="AA577" s="117"/>
      <c r="AB577" s="115"/>
    </row>
    <row r="578" spans="1:28" s="103" customFormat="1" ht="12.4" customHeight="1" x14ac:dyDescent="0.2">
      <c r="A578" s="125"/>
      <c r="B578" s="104"/>
      <c r="C578" s="105"/>
      <c r="D578" s="105"/>
      <c r="E578" s="91"/>
      <c r="F578" s="91"/>
      <c r="G578" s="91"/>
      <c r="H578" s="91"/>
      <c r="I578" s="91"/>
      <c r="J578" s="91"/>
      <c r="K578" s="92"/>
      <c r="L578" s="119"/>
      <c r="M578" s="118"/>
      <c r="N578" s="116"/>
      <c r="O578" s="117"/>
      <c r="P578" s="117"/>
      <c r="Q578" s="117"/>
      <c r="R578" s="117"/>
      <c r="S578" s="114"/>
      <c r="T578" s="112"/>
      <c r="U578" s="112"/>
      <c r="V578" s="112"/>
      <c r="W578" s="112"/>
      <c r="X578" s="112"/>
      <c r="Y578" s="112"/>
      <c r="Z578" s="117"/>
      <c r="AA578" s="117"/>
      <c r="AB578" s="115"/>
    </row>
    <row r="579" spans="1:28" s="103" customFormat="1" ht="12.4" customHeight="1" x14ac:dyDescent="0.2">
      <c r="A579" s="125"/>
      <c r="B579" s="104"/>
      <c r="C579" s="105"/>
      <c r="D579" s="105"/>
      <c r="E579" s="91"/>
      <c r="F579" s="91"/>
      <c r="G579" s="91"/>
      <c r="H579" s="91"/>
      <c r="I579" s="91"/>
      <c r="J579" s="91"/>
      <c r="K579" s="92"/>
      <c r="L579" s="119"/>
      <c r="M579" s="111"/>
      <c r="N579" s="116"/>
      <c r="O579" s="117"/>
      <c r="P579" s="117"/>
      <c r="Q579" s="117"/>
      <c r="R579" s="117"/>
      <c r="S579" s="114"/>
      <c r="T579" s="120"/>
      <c r="U579" s="112"/>
      <c r="V579" s="112"/>
      <c r="W579" s="112"/>
      <c r="X579" s="112"/>
      <c r="Y579" s="112"/>
      <c r="Z579" s="117"/>
      <c r="AA579" s="117"/>
      <c r="AB579" s="115"/>
    </row>
    <row r="580" spans="1:28" s="103" customFormat="1" ht="12.4" customHeight="1" x14ac:dyDescent="0.2">
      <c r="A580" s="125"/>
      <c r="B580" s="104"/>
      <c r="C580" s="105"/>
      <c r="D580" s="105"/>
      <c r="E580" s="91"/>
      <c r="F580" s="91"/>
      <c r="G580" s="91"/>
      <c r="H580" s="91"/>
      <c r="I580" s="91"/>
      <c r="J580" s="91"/>
      <c r="K580" s="92"/>
      <c r="L580" s="119"/>
      <c r="M580" s="111"/>
      <c r="N580" s="116"/>
      <c r="O580" s="117"/>
      <c r="P580" s="117"/>
      <c r="Q580" s="117"/>
      <c r="R580" s="117"/>
      <c r="S580" s="114"/>
      <c r="T580" s="120"/>
      <c r="U580" s="112"/>
      <c r="V580" s="112"/>
      <c r="W580" s="112"/>
      <c r="X580" s="112"/>
      <c r="Y580" s="112"/>
      <c r="Z580" s="117"/>
      <c r="AA580" s="117"/>
      <c r="AB580" s="115"/>
    </row>
    <row r="581" spans="1:28" s="103" customFormat="1" ht="12.4" customHeight="1" x14ac:dyDescent="0.2">
      <c r="A581" s="125"/>
      <c r="B581" s="104"/>
      <c r="C581" s="105"/>
      <c r="D581" s="105"/>
      <c r="E581" s="91"/>
      <c r="F581" s="91"/>
      <c r="G581" s="91"/>
      <c r="H581" s="91"/>
      <c r="I581" s="91"/>
      <c r="J581" s="91"/>
      <c r="K581" s="92"/>
      <c r="L581" s="119"/>
      <c r="M581" s="111"/>
      <c r="N581" s="116"/>
      <c r="O581" s="117"/>
      <c r="P581" s="117"/>
      <c r="Q581" s="117"/>
      <c r="R581" s="117"/>
      <c r="S581" s="114"/>
      <c r="T581" s="120"/>
      <c r="U581" s="112"/>
      <c r="V581" s="112"/>
      <c r="W581" s="112"/>
      <c r="X581" s="112"/>
      <c r="Y581" s="112"/>
      <c r="Z581" s="117"/>
      <c r="AA581" s="117"/>
      <c r="AB581" s="115"/>
    </row>
    <row r="582" spans="1:28" s="103" customFormat="1" ht="12.4" customHeight="1" x14ac:dyDescent="0.2">
      <c r="A582" s="125"/>
      <c r="B582" s="104"/>
      <c r="C582" s="105"/>
      <c r="D582" s="105"/>
      <c r="E582" s="91"/>
      <c r="F582" s="91"/>
      <c r="G582" s="91"/>
      <c r="H582" s="91"/>
      <c r="I582" s="91"/>
      <c r="J582" s="91"/>
      <c r="K582" s="92"/>
      <c r="L582" s="119"/>
      <c r="M582" s="118"/>
      <c r="N582" s="116"/>
      <c r="O582" s="117"/>
      <c r="P582" s="117"/>
      <c r="Q582" s="117"/>
      <c r="R582" s="117"/>
      <c r="S582" s="114"/>
      <c r="T582" s="120"/>
      <c r="U582" s="112"/>
      <c r="V582" s="112"/>
      <c r="W582" s="112"/>
      <c r="X582" s="112"/>
      <c r="Y582" s="112"/>
      <c r="Z582" s="117"/>
      <c r="AA582" s="117"/>
      <c r="AB582" s="115"/>
    </row>
    <row r="583" spans="1:28" s="103" customFormat="1" ht="12.4" customHeight="1" x14ac:dyDescent="0.2">
      <c r="A583" s="125"/>
      <c r="B583" s="104"/>
      <c r="C583" s="105"/>
      <c r="D583" s="105"/>
      <c r="E583" s="91"/>
      <c r="F583" s="91"/>
      <c r="G583" s="91"/>
      <c r="H583" s="91"/>
      <c r="I583" s="91"/>
      <c r="J583" s="91"/>
      <c r="K583" s="92"/>
      <c r="L583" s="119"/>
      <c r="M583" s="111"/>
      <c r="N583" s="116"/>
      <c r="O583" s="117"/>
      <c r="P583" s="117"/>
      <c r="Q583" s="117"/>
      <c r="R583" s="117"/>
      <c r="S583" s="114"/>
      <c r="T583" s="120"/>
      <c r="U583" s="112"/>
      <c r="V583" s="112"/>
      <c r="W583" s="112"/>
      <c r="X583" s="112"/>
      <c r="Y583" s="112"/>
      <c r="Z583" s="117"/>
      <c r="AA583" s="117"/>
      <c r="AB583" s="115"/>
    </row>
    <row r="584" spans="1:28" s="103" customFormat="1" ht="12.4" customHeight="1" x14ac:dyDescent="0.2">
      <c r="A584" s="125"/>
      <c r="B584" s="104"/>
      <c r="C584" s="105"/>
      <c r="D584" s="105"/>
      <c r="E584" s="91"/>
      <c r="F584" s="91"/>
      <c r="G584" s="91"/>
      <c r="H584" s="91"/>
      <c r="I584" s="91"/>
      <c r="J584" s="91"/>
      <c r="K584" s="92"/>
      <c r="L584" s="119"/>
      <c r="M584" s="111"/>
      <c r="N584" s="116"/>
      <c r="O584" s="117"/>
      <c r="P584" s="117"/>
      <c r="Q584" s="117"/>
      <c r="R584" s="117"/>
      <c r="S584" s="114"/>
      <c r="T584" s="120"/>
      <c r="U584" s="112"/>
      <c r="V584" s="112"/>
      <c r="W584" s="112"/>
      <c r="X584" s="112"/>
      <c r="Y584" s="112"/>
      <c r="Z584" s="117"/>
      <c r="AA584" s="117"/>
      <c r="AB584" s="115"/>
    </row>
    <row r="585" spans="1:28" s="103" customFormat="1" ht="12.4" customHeight="1" x14ac:dyDescent="0.2">
      <c r="A585" s="125"/>
      <c r="B585" s="104"/>
      <c r="C585" s="105"/>
      <c r="D585" s="105"/>
      <c r="E585" s="91"/>
      <c r="F585" s="91"/>
      <c r="G585" s="91"/>
      <c r="H585" s="91"/>
      <c r="I585" s="91"/>
      <c r="J585" s="91"/>
      <c r="K585" s="92"/>
      <c r="L585" s="119"/>
      <c r="M585" s="111"/>
      <c r="N585" s="116"/>
      <c r="O585" s="117"/>
      <c r="P585" s="117"/>
      <c r="Q585" s="117"/>
      <c r="R585" s="117"/>
      <c r="S585" s="114"/>
      <c r="T585" s="120"/>
      <c r="U585" s="112"/>
      <c r="V585" s="112"/>
      <c r="W585" s="112"/>
      <c r="X585" s="112"/>
      <c r="Y585" s="112"/>
      <c r="Z585" s="117"/>
      <c r="AA585" s="117"/>
      <c r="AB585" s="115"/>
    </row>
    <row r="586" spans="1:28" s="103" customFormat="1" ht="12.4" customHeight="1" x14ac:dyDescent="0.2">
      <c r="A586" s="125"/>
      <c r="B586" s="104"/>
      <c r="C586" s="105"/>
      <c r="D586" s="105"/>
      <c r="E586" s="91"/>
      <c r="F586" s="91"/>
      <c r="G586" s="91"/>
      <c r="H586" s="91"/>
      <c r="I586" s="91"/>
      <c r="J586" s="91"/>
      <c r="K586" s="92"/>
      <c r="L586" s="119"/>
      <c r="M586" s="111"/>
      <c r="N586" s="116"/>
      <c r="O586" s="117"/>
      <c r="P586" s="117"/>
      <c r="Q586" s="117"/>
      <c r="R586" s="117"/>
      <c r="S586" s="114"/>
      <c r="T586" s="120"/>
      <c r="U586" s="112"/>
      <c r="V586" s="112"/>
      <c r="W586" s="112"/>
      <c r="X586" s="112"/>
      <c r="Y586" s="112"/>
      <c r="Z586" s="117"/>
      <c r="AA586" s="117"/>
      <c r="AB586" s="115"/>
    </row>
    <row r="587" spans="1:28" s="103" customFormat="1" ht="12.4" customHeight="1" x14ac:dyDescent="0.2">
      <c r="A587" s="125"/>
      <c r="B587" s="104"/>
      <c r="C587" s="105"/>
      <c r="D587" s="105"/>
      <c r="E587" s="91"/>
      <c r="F587" s="91"/>
      <c r="G587" s="91"/>
      <c r="H587" s="91"/>
      <c r="I587" s="91"/>
      <c r="J587" s="91"/>
      <c r="K587" s="92"/>
      <c r="L587" s="119"/>
      <c r="M587" s="111"/>
      <c r="N587" s="116"/>
      <c r="O587" s="117"/>
      <c r="P587" s="117"/>
      <c r="Q587" s="117"/>
      <c r="R587" s="117"/>
      <c r="S587" s="114"/>
      <c r="T587" s="120"/>
      <c r="U587" s="112"/>
      <c r="V587" s="112"/>
      <c r="W587" s="112"/>
      <c r="X587" s="112"/>
      <c r="Y587" s="112"/>
      <c r="Z587" s="117"/>
      <c r="AA587" s="117"/>
      <c r="AB587" s="115"/>
    </row>
    <row r="588" spans="1:28" ht="12.4" customHeight="1" x14ac:dyDescent="0.2">
      <c r="A588" s="125"/>
      <c r="B588" s="45"/>
      <c r="C588" s="126"/>
      <c r="D588" s="126"/>
      <c r="E588" s="91"/>
      <c r="F588" s="91"/>
      <c r="G588" s="91"/>
      <c r="H588" s="91"/>
      <c r="I588" s="91"/>
      <c r="J588" s="91"/>
      <c r="K588" s="92"/>
      <c r="L588" s="121"/>
      <c r="M588" s="118"/>
      <c r="N588" s="122"/>
      <c r="O588" s="102"/>
      <c r="P588" s="102"/>
      <c r="Q588" s="102"/>
      <c r="R588" s="102"/>
      <c r="S588" s="123"/>
      <c r="T588" s="124"/>
      <c r="U588" s="42"/>
      <c r="V588" s="42"/>
      <c r="W588" s="42"/>
      <c r="X588" s="42"/>
      <c r="Y588" s="42"/>
      <c r="Z588" s="102"/>
      <c r="AA588" s="102"/>
      <c r="AB588" s="44"/>
    </row>
    <row r="589" spans="1:28" ht="12.4" customHeight="1" x14ac:dyDescent="0.2">
      <c r="A589" s="125"/>
      <c r="B589" s="45"/>
      <c r="C589" s="126"/>
      <c r="D589" s="126"/>
      <c r="E589" s="91"/>
      <c r="F589" s="91"/>
      <c r="G589" s="91"/>
      <c r="H589" s="91"/>
      <c r="I589" s="91"/>
      <c r="J589" s="91"/>
      <c r="K589" s="92"/>
      <c r="L589" s="121"/>
      <c r="M589" s="118"/>
      <c r="N589" s="122"/>
      <c r="O589" s="102"/>
      <c r="P589" s="102"/>
      <c r="Q589" s="102"/>
      <c r="R589" s="102"/>
      <c r="S589" s="123"/>
      <c r="T589" s="124"/>
      <c r="U589" s="42"/>
      <c r="V589" s="42"/>
      <c r="W589" s="42"/>
      <c r="X589" s="42"/>
      <c r="Y589" s="42"/>
      <c r="Z589" s="102"/>
      <c r="AA589" s="102"/>
      <c r="AB589" s="44"/>
    </row>
    <row r="590" spans="1:28" ht="12.4" customHeight="1" x14ac:dyDescent="0.2">
      <c r="A590" s="125"/>
      <c r="B590" s="45"/>
      <c r="C590" s="126"/>
      <c r="D590" s="126"/>
      <c r="E590" s="91"/>
      <c r="F590" s="91"/>
      <c r="G590" s="91"/>
      <c r="H590" s="91"/>
      <c r="I590" s="91"/>
      <c r="J590" s="91"/>
      <c r="K590" s="92"/>
      <c r="L590" s="121"/>
      <c r="M590" s="118"/>
      <c r="N590" s="122"/>
      <c r="O590" s="102"/>
      <c r="P590" s="102"/>
      <c r="Q590" s="102"/>
      <c r="R590" s="102"/>
      <c r="S590" s="123"/>
      <c r="T590" s="124"/>
      <c r="U590" s="42"/>
      <c r="V590" s="42"/>
      <c r="W590" s="42"/>
      <c r="X590" s="42"/>
      <c r="Y590" s="42"/>
      <c r="Z590" s="102"/>
      <c r="AA590" s="102"/>
      <c r="AB590" s="44"/>
    </row>
    <row r="591" spans="1:28" ht="12.4" customHeight="1" x14ac:dyDescent="0.2">
      <c r="A591" s="125"/>
      <c r="B591" s="45"/>
      <c r="C591" s="126"/>
      <c r="D591" s="126"/>
      <c r="E591" s="91"/>
      <c r="F591" s="91"/>
      <c r="G591" s="91"/>
      <c r="H591" s="91"/>
      <c r="I591" s="91"/>
      <c r="J591" s="91"/>
      <c r="K591" s="92"/>
      <c r="L591" s="121"/>
      <c r="M591" s="118"/>
      <c r="N591" s="122"/>
      <c r="O591" s="102"/>
      <c r="P591" s="102"/>
      <c r="Q591" s="102"/>
      <c r="R591" s="102"/>
      <c r="S591" s="123"/>
      <c r="T591" s="124"/>
      <c r="U591" s="42"/>
      <c r="V591" s="42"/>
      <c r="W591" s="42"/>
      <c r="X591" s="42"/>
      <c r="Y591" s="42"/>
      <c r="Z591" s="102"/>
      <c r="AA591" s="102"/>
      <c r="AB591" s="44"/>
    </row>
    <row r="592" spans="1:28" ht="12.4" customHeight="1" x14ac:dyDescent="0.2">
      <c r="A592" s="125"/>
      <c r="B592" s="45"/>
      <c r="C592" s="126"/>
      <c r="D592" s="126"/>
      <c r="E592" s="91"/>
      <c r="F592" s="91"/>
      <c r="G592" s="91"/>
      <c r="H592" s="91"/>
      <c r="I592" s="91"/>
      <c r="J592" s="91"/>
      <c r="K592" s="92"/>
      <c r="L592" s="121"/>
      <c r="M592" s="118"/>
      <c r="N592" s="122"/>
      <c r="O592" s="102"/>
      <c r="P592" s="102"/>
      <c r="Q592" s="102"/>
      <c r="R592" s="102"/>
      <c r="S592" s="123"/>
      <c r="T592" s="124"/>
      <c r="U592" s="42"/>
      <c r="V592" s="42"/>
      <c r="W592" s="42"/>
      <c r="X592" s="42"/>
      <c r="Y592" s="42"/>
      <c r="Z592" s="102"/>
      <c r="AA592" s="102"/>
      <c r="AB592" s="44"/>
    </row>
    <row r="593" spans="1:28" ht="12.4" customHeight="1" x14ac:dyDescent="0.2">
      <c r="A593" s="125"/>
      <c r="B593" s="45"/>
      <c r="C593" s="126"/>
      <c r="D593" s="126"/>
      <c r="E593" s="91"/>
      <c r="F593" s="91"/>
      <c r="G593" s="91"/>
      <c r="H593" s="91"/>
      <c r="I593" s="91"/>
      <c r="J593" s="91"/>
      <c r="K593" s="92"/>
      <c r="L593" s="121"/>
      <c r="M593" s="118"/>
      <c r="N593" s="122"/>
      <c r="O593" s="102"/>
      <c r="P593" s="102"/>
      <c r="Q593" s="102"/>
      <c r="R593" s="102"/>
      <c r="S593" s="123"/>
      <c r="T593" s="124"/>
      <c r="U593" s="42"/>
      <c r="V593" s="42"/>
      <c r="W593" s="42"/>
      <c r="X593" s="42"/>
      <c r="Y593" s="42"/>
      <c r="Z593" s="102"/>
      <c r="AA593" s="102"/>
      <c r="AB593" s="44"/>
    </row>
    <row r="594" spans="1:28" ht="12.4" customHeight="1" x14ac:dyDescent="0.2">
      <c r="A594" s="125"/>
      <c r="B594" s="45"/>
      <c r="C594" s="126"/>
      <c r="D594" s="126"/>
      <c r="E594" s="91"/>
      <c r="F594" s="91"/>
      <c r="G594" s="91"/>
      <c r="H594" s="91"/>
      <c r="I594" s="91"/>
      <c r="J594" s="91"/>
      <c r="K594" s="92"/>
      <c r="L594" s="121"/>
      <c r="M594" s="118"/>
      <c r="N594" s="122"/>
      <c r="O594" s="102"/>
      <c r="P594" s="102"/>
      <c r="Q594" s="102"/>
      <c r="R594" s="102"/>
      <c r="S594" s="123"/>
      <c r="T594" s="124"/>
      <c r="U594" s="42"/>
      <c r="V594" s="42"/>
      <c r="W594" s="42"/>
      <c r="X594" s="42"/>
      <c r="Y594" s="42"/>
      <c r="Z594" s="102"/>
      <c r="AA594" s="102"/>
      <c r="AB594" s="44"/>
    </row>
    <row r="595" spans="1:28" ht="12.4" customHeight="1" x14ac:dyDescent="0.2">
      <c r="A595" s="125"/>
      <c r="B595" s="45"/>
      <c r="C595" s="126"/>
      <c r="D595" s="126"/>
      <c r="E595" s="91"/>
      <c r="F595" s="91"/>
      <c r="G595" s="91"/>
      <c r="H595" s="91"/>
      <c r="I595" s="91"/>
      <c r="J595" s="91"/>
      <c r="K595" s="92"/>
      <c r="L595" s="121"/>
      <c r="M595" s="118"/>
      <c r="N595" s="122"/>
      <c r="O595" s="102"/>
      <c r="P595" s="102"/>
      <c r="Q595" s="102"/>
      <c r="R595" s="102"/>
      <c r="S595" s="123"/>
      <c r="T595" s="124"/>
      <c r="U595" s="42"/>
      <c r="V595" s="42"/>
      <c r="W595" s="42"/>
      <c r="X595" s="42"/>
      <c r="Y595" s="42"/>
      <c r="Z595" s="102"/>
      <c r="AA595" s="102"/>
      <c r="AB595" s="44"/>
    </row>
    <row r="596" spans="1:28" ht="12.4" customHeight="1" x14ac:dyDescent="0.2">
      <c r="A596" s="125"/>
      <c r="B596" s="45"/>
      <c r="C596" s="126"/>
      <c r="D596" s="126"/>
      <c r="E596" s="91"/>
      <c r="F596" s="91"/>
      <c r="G596" s="91"/>
      <c r="H596" s="91"/>
      <c r="I596" s="91"/>
      <c r="J596" s="91"/>
      <c r="K596" s="92"/>
      <c r="L596" s="121"/>
      <c r="M596" s="118"/>
      <c r="N596" s="122"/>
      <c r="O596" s="102"/>
      <c r="P596" s="102"/>
      <c r="Q596" s="102"/>
      <c r="R596" s="102"/>
      <c r="S596" s="123"/>
      <c r="T596" s="124"/>
      <c r="U596" s="42"/>
      <c r="V596" s="42"/>
      <c r="W596" s="42"/>
      <c r="X596" s="42"/>
      <c r="Y596" s="42"/>
      <c r="Z596" s="102"/>
      <c r="AA596" s="102"/>
      <c r="AB596" s="44"/>
    </row>
    <row r="597" spans="1:28" ht="12.4" customHeight="1" x14ac:dyDescent="0.2">
      <c r="A597" s="125"/>
      <c r="B597" s="45"/>
      <c r="C597" s="126"/>
      <c r="D597" s="126"/>
      <c r="E597" s="91"/>
      <c r="F597" s="91"/>
      <c r="G597" s="91"/>
      <c r="H597" s="91"/>
      <c r="I597" s="91"/>
      <c r="J597" s="91"/>
      <c r="K597" s="92"/>
      <c r="L597" s="121"/>
      <c r="M597" s="118"/>
      <c r="N597" s="122"/>
      <c r="O597" s="102"/>
      <c r="P597" s="102"/>
      <c r="Q597" s="102"/>
      <c r="R597" s="102"/>
      <c r="S597" s="123"/>
      <c r="T597" s="124"/>
      <c r="U597" s="42"/>
      <c r="V597" s="42"/>
      <c r="W597" s="42"/>
      <c r="X597" s="42"/>
      <c r="Y597" s="42"/>
      <c r="Z597" s="102"/>
      <c r="AA597" s="102"/>
      <c r="AB597" s="44"/>
    </row>
    <row r="598" spans="1:28" ht="12.4" customHeight="1" x14ac:dyDescent="0.2">
      <c r="A598" s="125"/>
      <c r="B598" s="45"/>
      <c r="C598" s="126"/>
      <c r="D598" s="126"/>
      <c r="E598" s="91"/>
      <c r="F598" s="91"/>
      <c r="G598" s="91"/>
      <c r="H598" s="91"/>
      <c r="I598" s="91"/>
      <c r="J598" s="91"/>
      <c r="K598" s="92"/>
      <c r="L598" s="121"/>
      <c r="M598" s="118"/>
      <c r="N598" s="122"/>
      <c r="O598" s="102"/>
      <c r="P598" s="102"/>
      <c r="Q598" s="102"/>
      <c r="R598" s="102"/>
      <c r="S598" s="123"/>
      <c r="T598" s="124"/>
      <c r="U598" s="42"/>
      <c r="V598" s="42"/>
      <c r="W598" s="42"/>
      <c r="X598" s="42"/>
      <c r="Y598" s="42"/>
      <c r="Z598" s="102"/>
      <c r="AA598" s="102"/>
      <c r="AB598" s="44"/>
    </row>
    <row r="599" spans="1:28" ht="12.4" customHeight="1" x14ac:dyDescent="0.2">
      <c r="A599" s="125"/>
      <c r="B599" s="45"/>
      <c r="C599" s="126"/>
      <c r="D599" s="126"/>
      <c r="E599" s="91"/>
      <c r="F599" s="91"/>
      <c r="G599" s="91"/>
      <c r="H599" s="91"/>
      <c r="I599" s="91"/>
      <c r="J599" s="91"/>
      <c r="K599" s="92"/>
      <c r="L599" s="121"/>
      <c r="M599" s="118"/>
      <c r="N599" s="122"/>
      <c r="O599" s="102"/>
      <c r="P599" s="102"/>
      <c r="Q599" s="102"/>
      <c r="R599" s="102"/>
      <c r="S599" s="123"/>
      <c r="T599" s="124"/>
      <c r="U599" s="42"/>
      <c r="V599" s="42"/>
      <c r="W599" s="42"/>
      <c r="X599" s="42"/>
      <c r="Y599" s="42"/>
      <c r="Z599" s="102"/>
      <c r="AA599" s="102"/>
      <c r="AB599" s="44"/>
    </row>
    <row r="600" spans="1:28" ht="12.4" customHeight="1" x14ac:dyDescent="0.2">
      <c r="A600" s="125"/>
      <c r="B600" s="45"/>
      <c r="C600" s="126"/>
      <c r="D600" s="126"/>
      <c r="E600" s="91"/>
      <c r="F600" s="91"/>
      <c r="G600" s="91"/>
      <c r="H600" s="91"/>
      <c r="I600" s="91"/>
      <c r="J600" s="91"/>
      <c r="K600" s="92"/>
      <c r="L600" s="121"/>
      <c r="M600" s="118"/>
      <c r="N600" s="122"/>
      <c r="O600" s="102"/>
      <c r="P600" s="102"/>
      <c r="Q600" s="102"/>
      <c r="R600" s="102"/>
      <c r="S600" s="123"/>
      <c r="T600" s="124"/>
      <c r="U600" s="42"/>
      <c r="V600" s="42"/>
      <c r="W600" s="42"/>
      <c r="X600" s="42"/>
      <c r="Y600" s="42"/>
      <c r="Z600" s="102"/>
      <c r="AA600" s="102"/>
      <c r="AB600" s="44"/>
    </row>
    <row r="601" spans="1:28" ht="12.4" customHeight="1" x14ac:dyDescent="0.2">
      <c r="A601" s="125"/>
      <c r="B601" s="45"/>
      <c r="C601" s="126"/>
      <c r="D601" s="126"/>
      <c r="E601" s="91"/>
      <c r="F601" s="91"/>
      <c r="G601" s="91"/>
      <c r="H601" s="91"/>
      <c r="I601" s="91"/>
      <c r="J601" s="91"/>
      <c r="K601" s="92"/>
      <c r="L601" s="121"/>
      <c r="M601" s="118"/>
      <c r="N601" s="122"/>
      <c r="O601" s="102"/>
      <c r="P601" s="102"/>
      <c r="Q601" s="102"/>
      <c r="R601" s="102"/>
      <c r="S601" s="123"/>
      <c r="T601" s="124"/>
      <c r="U601" s="42"/>
      <c r="V601" s="42"/>
      <c r="W601" s="42"/>
      <c r="X601" s="42"/>
      <c r="Y601" s="42"/>
      <c r="Z601" s="102"/>
      <c r="AA601" s="102"/>
      <c r="AB601" s="44"/>
    </row>
    <row r="602" spans="1:28" ht="12.4" customHeight="1" x14ac:dyDescent="0.2">
      <c r="A602" s="125"/>
      <c r="B602" s="45"/>
      <c r="C602" s="126"/>
      <c r="D602" s="126"/>
      <c r="E602" s="91"/>
      <c r="F602" s="91"/>
      <c r="G602" s="91"/>
      <c r="H602" s="91"/>
      <c r="I602" s="91"/>
      <c r="J602" s="91"/>
      <c r="K602" s="92"/>
      <c r="L602" s="121"/>
      <c r="M602" s="118"/>
      <c r="N602" s="122"/>
      <c r="O602" s="102"/>
      <c r="P602" s="102"/>
      <c r="Q602" s="102"/>
      <c r="R602" s="102"/>
      <c r="S602" s="123"/>
      <c r="T602" s="124"/>
      <c r="U602" s="42"/>
      <c r="V602" s="42"/>
      <c r="W602" s="42"/>
      <c r="X602" s="42"/>
      <c r="Y602" s="42"/>
      <c r="Z602" s="102"/>
      <c r="AA602" s="102"/>
      <c r="AB602" s="44"/>
    </row>
    <row r="603" spans="1:28" ht="12.4" customHeight="1" x14ac:dyDescent="0.2">
      <c r="A603" s="125"/>
      <c r="B603" s="45"/>
      <c r="C603" s="126"/>
      <c r="D603" s="126"/>
      <c r="E603" s="91"/>
      <c r="F603" s="91"/>
      <c r="G603" s="91"/>
      <c r="H603" s="91"/>
      <c r="I603" s="91"/>
      <c r="J603" s="91"/>
      <c r="K603" s="92"/>
      <c r="L603" s="121"/>
      <c r="M603" s="118"/>
      <c r="N603" s="122"/>
      <c r="O603" s="102"/>
      <c r="P603" s="102"/>
      <c r="Q603" s="102"/>
      <c r="R603" s="102"/>
      <c r="S603" s="123"/>
      <c r="T603" s="124"/>
      <c r="U603" s="42"/>
      <c r="V603" s="42"/>
      <c r="W603" s="42"/>
      <c r="X603" s="42"/>
      <c r="Y603" s="42"/>
      <c r="Z603" s="102"/>
      <c r="AA603" s="102"/>
      <c r="AB603" s="44"/>
    </row>
    <row r="604" spans="1:28" ht="12.4" customHeight="1" x14ac:dyDescent="0.2">
      <c r="A604" s="125"/>
      <c r="B604" s="45"/>
      <c r="C604" s="126"/>
      <c r="D604" s="126"/>
      <c r="E604" s="91"/>
      <c r="F604" s="91"/>
      <c r="G604" s="91"/>
      <c r="H604" s="91"/>
      <c r="I604" s="91"/>
      <c r="J604" s="91"/>
      <c r="K604" s="92"/>
      <c r="L604" s="121"/>
      <c r="M604" s="118"/>
      <c r="N604" s="122"/>
      <c r="O604" s="102"/>
      <c r="P604" s="102"/>
      <c r="Q604" s="102"/>
      <c r="R604" s="102"/>
      <c r="S604" s="123"/>
      <c r="T604" s="124"/>
      <c r="U604" s="42"/>
      <c r="V604" s="42"/>
      <c r="W604" s="42"/>
      <c r="X604" s="42"/>
      <c r="Y604" s="42"/>
      <c r="Z604" s="102"/>
      <c r="AA604" s="102"/>
      <c r="AB604" s="44"/>
    </row>
    <row r="605" spans="1:28" ht="12.4" customHeight="1" x14ac:dyDescent="0.2">
      <c r="A605" s="125"/>
      <c r="B605" s="45"/>
      <c r="C605" s="126"/>
      <c r="D605" s="126"/>
      <c r="E605" s="91"/>
      <c r="F605" s="91"/>
      <c r="G605" s="91"/>
      <c r="H605" s="91"/>
      <c r="I605" s="91"/>
      <c r="J605" s="91"/>
      <c r="K605" s="92"/>
      <c r="L605" s="121"/>
      <c r="M605" s="118"/>
      <c r="N605" s="122"/>
      <c r="O605" s="102"/>
      <c r="P605" s="102"/>
      <c r="Q605" s="102"/>
      <c r="R605" s="102"/>
      <c r="S605" s="123"/>
      <c r="T605" s="124"/>
      <c r="U605" s="42"/>
      <c r="V605" s="42"/>
      <c r="W605" s="42"/>
      <c r="X605" s="42"/>
      <c r="Y605" s="42"/>
      <c r="Z605" s="102"/>
      <c r="AA605" s="102"/>
      <c r="AB605" s="44"/>
    </row>
    <row r="606" spans="1:28" ht="12.4" customHeight="1" x14ac:dyDescent="0.2">
      <c r="A606" s="125"/>
      <c r="B606" s="45"/>
      <c r="C606" s="126"/>
      <c r="D606" s="126"/>
      <c r="E606" s="91"/>
      <c r="F606" s="91"/>
      <c r="G606" s="91"/>
      <c r="H606" s="91"/>
      <c r="I606" s="91"/>
      <c r="J606" s="91"/>
      <c r="K606" s="92"/>
      <c r="L606" s="121"/>
      <c r="M606" s="118"/>
      <c r="N606" s="122"/>
      <c r="O606" s="102"/>
      <c r="P606" s="102"/>
      <c r="Q606" s="102"/>
      <c r="R606" s="102"/>
      <c r="S606" s="123"/>
      <c r="T606" s="124"/>
      <c r="U606" s="42"/>
      <c r="V606" s="42"/>
      <c r="W606" s="42"/>
      <c r="X606" s="42"/>
      <c r="Y606" s="42"/>
      <c r="Z606" s="102"/>
      <c r="AA606" s="102"/>
      <c r="AB606" s="44"/>
    </row>
    <row r="607" spans="1:28" ht="12.4" customHeight="1" x14ac:dyDescent="0.2">
      <c r="A607" s="125"/>
      <c r="B607" s="45"/>
      <c r="C607" s="126"/>
      <c r="D607" s="126"/>
      <c r="E607" s="91"/>
      <c r="F607" s="91"/>
      <c r="G607" s="91"/>
      <c r="H607" s="91"/>
      <c r="I607" s="91"/>
      <c r="J607" s="91"/>
      <c r="K607" s="92"/>
      <c r="L607" s="121"/>
      <c r="M607" s="118"/>
      <c r="N607" s="122"/>
      <c r="O607" s="102"/>
      <c r="P607" s="102"/>
      <c r="Q607" s="102"/>
      <c r="R607" s="102"/>
      <c r="S607" s="123"/>
      <c r="T607" s="124"/>
      <c r="U607" s="42"/>
      <c r="V607" s="42"/>
      <c r="W607" s="42"/>
      <c r="X607" s="42"/>
      <c r="Y607" s="42"/>
      <c r="Z607" s="102"/>
      <c r="AA607" s="102"/>
      <c r="AB607" s="44"/>
    </row>
    <row r="608" spans="1:28" ht="12.4" customHeight="1" x14ac:dyDescent="0.2">
      <c r="A608" s="125"/>
      <c r="B608" s="45"/>
      <c r="C608" s="126"/>
      <c r="D608" s="126"/>
      <c r="E608" s="91"/>
      <c r="F608" s="91"/>
      <c r="G608" s="91"/>
      <c r="H608" s="91"/>
      <c r="I608" s="91"/>
      <c r="J608" s="91"/>
      <c r="K608" s="92"/>
      <c r="L608" s="121"/>
      <c r="M608" s="118"/>
      <c r="N608" s="122"/>
      <c r="O608" s="102"/>
      <c r="P608" s="102"/>
      <c r="Q608" s="102"/>
      <c r="R608" s="102"/>
      <c r="S608" s="123"/>
      <c r="T608" s="124"/>
      <c r="U608" s="42"/>
      <c r="V608" s="42"/>
      <c r="W608" s="42"/>
      <c r="X608" s="42"/>
      <c r="Y608" s="42"/>
      <c r="Z608" s="102"/>
      <c r="AA608" s="102"/>
      <c r="AB608" s="44"/>
    </row>
    <row r="609" spans="1:28" ht="12.4" customHeight="1" x14ac:dyDescent="0.2">
      <c r="A609" s="125"/>
      <c r="B609" s="45"/>
      <c r="C609" s="126"/>
      <c r="D609" s="126"/>
      <c r="E609" s="91"/>
      <c r="F609" s="91"/>
      <c r="G609" s="91"/>
      <c r="H609" s="91"/>
      <c r="I609" s="91"/>
      <c r="J609" s="91"/>
      <c r="K609" s="92"/>
      <c r="L609" s="121"/>
      <c r="M609" s="118"/>
      <c r="N609" s="122"/>
      <c r="O609" s="102"/>
      <c r="P609" s="102"/>
      <c r="Q609" s="102"/>
      <c r="R609" s="102"/>
      <c r="S609" s="123"/>
      <c r="T609" s="124"/>
      <c r="U609" s="42"/>
      <c r="V609" s="42"/>
      <c r="W609" s="42"/>
      <c r="X609" s="42"/>
      <c r="Y609" s="42"/>
      <c r="Z609" s="102"/>
      <c r="AA609" s="102"/>
      <c r="AB609" s="44"/>
    </row>
    <row r="610" spans="1:28" ht="12.4" customHeight="1" x14ac:dyDescent="0.2">
      <c r="A610" s="125"/>
      <c r="B610" s="45"/>
      <c r="C610" s="126"/>
      <c r="D610" s="126"/>
      <c r="E610" s="91"/>
      <c r="F610" s="91"/>
      <c r="G610" s="91"/>
      <c r="H610" s="91"/>
      <c r="I610" s="91"/>
      <c r="J610" s="91"/>
      <c r="K610" s="92"/>
      <c r="L610" s="121"/>
      <c r="M610" s="118"/>
      <c r="N610" s="122"/>
      <c r="O610" s="102"/>
      <c r="P610" s="102"/>
      <c r="Q610" s="102"/>
      <c r="R610" s="102"/>
      <c r="S610" s="123"/>
      <c r="T610" s="124"/>
      <c r="U610" s="42"/>
      <c r="V610" s="42"/>
      <c r="W610" s="42"/>
      <c r="X610" s="42"/>
      <c r="Y610" s="42"/>
      <c r="Z610" s="102"/>
      <c r="AA610" s="102"/>
      <c r="AB610" s="44"/>
    </row>
    <row r="611" spans="1:28" ht="12.4" customHeight="1" x14ac:dyDescent="0.2">
      <c r="A611" s="125"/>
      <c r="B611" s="45"/>
      <c r="C611" s="126"/>
      <c r="D611" s="126"/>
      <c r="E611" s="91"/>
      <c r="F611" s="91"/>
      <c r="G611" s="91"/>
      <c r="H611" s="91"/>
      <c r="I611" s="91"/>
      <c r="J611" s="91"/>
      <c r="K611" s="92"/>
      <c r="L611" s="121"/>
      <c r="M611" s="118"/>
      <c r="N611" s="122"/>
      <c r="O611" s="102"/>
      <c r="P611" s="102"/>
      <c r="Q611" s="102"/>
      <c r="R611" s="102"/>
      <c r="S611" s="123"/>
      <c r="T611" s="124"/>
      <c r="U611" s="42"/>
      <c r="V611" s="42"/>
      <c r="W611" s="42"/>
      <c r="X611" s="42"/>
      <c r="Y611" s="42"/>
      <c r="Z611" s="102"/>
      <c r="AA611" s="102"/>
      <c r="AB611" s="44"/>
    </row>
    <row r="612" spans="1:28" ht="12.4" customHeight="1" x14ac:dyDescent="0.2">
      <c r="A612" s="125"/>
      <c r="B612" s="45"/>
      <c r="C612" s="126"/>
      <c r="D612" s="126"/>
      <c r="E612" s="91"/>
      <c r="F612" s="91"/>
      <c r="G612" s="91"/>
      <c r="H612" s="91"/>
      <c r="I612" s="91"/>
      <c r="J612" s="91"/>
      <c r="K612" s="92"/>
      <c r="L612" s="121"/>
      <c r="M612" s="118"/>
      <c r="N612" s="122"/>
      <c r="O612" s="102"/>
      <c r="P612" s="102"/>
      <c r="Q612" s="102"/>
      <c r="R612" s="102"/>
      <c r="S612" s="123"/>
      <c r="T612" s="124"/>
      <c r="U612" s="42"/>
      <c r="V612" s="42"/>
      <c r="W612" s="42"/>
      <c r="X612" s="42"/>
      <c r="Y612" s="42"/>
      <c r="Z612" s="102"/>
      <c r="AA612" s="102"/>
      <c r="AB612" s="44"/>
    </row>
    <row r="613" spans="1:28" ht="12.4" customHeight="1" x14ac:dyDescent="0.2">
      <c r="A613" s="125"/>
      <c r="B613" s="45"/>
      <c r="C613" s="126"/>
      <c r="D613" s="126"/>
      <c r="E613" s="91"/>
      <c r="F613" s="91"/>
      <c r="G613" s="91"/>
      <c r="H613" s="91"/>
      <c r="I613" s="91"/>
      <c r="J613" s="91"/>
      <c r="K613" s="92"/>
      <c r="L613" s="121"/>
      <c r="M613" s="118"/>
      <c r="N613" s="122"/>
      <c r="O613" s="102"/>
      <c r="P613" s="102"/>
      <c r="Q613" s="102"/>
      <c r="R613" s="102"/>
      <c r="S613" s="123"/>
      <c r="T613" s="124"/>
      <c r="U613" s="42"/>
      <c r="V613" s="42"/>
      <c r="W613" s="42"/>
      <c r="X613" s="42"/>
      <c r="Y613" s="42"/>
      <c r="Z613" s="102"/>
      <c r="AA613" s="102"/>
      <c r="AB613" s="44"/>
    </row>
    <row r="614" spans="1:28" ht="12.4" customHeight="1" x14ac:dyDescent="0.2">
      <c r="A614" s="125"/>
      <c r="B614" s="45"/>
      <c r="C614" s="126"/>
      <c r="D614" s="126"/>
      <c r="E614" s="91"/>
      <c r="F614" s="91"/>
      <c r="G614" s="91"/>
      <c r="H614" s="91"/>
      <c r="I614" s="91"/>
      <c r="J614" s="91"/>
      <c r="K614" s="92"/>
      <c r="L614" s="121"/>
      <c r="M614" s="118"/>
      <c r="N614" s="122"/>
      <c r="O614" s="102"/>
      <c r="P614" s="102"/>
      <c r="Q614" s="102"/>
      <c r="R614" s="102"/>
      <c r="S614" s="123"/>
      <c r="T614" s="124"/>
      <c r="U614" s="42"/>
      <c r="V614" s="42"/>
      <c r="W614" s="42"/>
      <c r="X614" s="42"/>
      <c r="Y614" s="42"/>
      <c r="Z614" s="102"/>
      <c r="AA614" s="102"/>
      <c r="AB614" s="44"/>
    </row>
    <row r="615" spans="1:28" ht="12.4" customHeight="1" x14ac:dyDescent="0.2">
      <c r="A615" s="125"/>
      <c r="B615" s="45"/>
      <c r="C615" s="126"/>
      <c r="D615" s="126"/>
      <c r="E615" s="91"/>
      <c r="F615" s="91"/>
      <c r="G615" s="91"/>
      <c r="H615" s="91"/>
      <c r="I615" s="91"/>
      <c r="J615" s="91"/>
      <c r="K615" s="92"/>
      <c r="L615" s="121"/>
      <c r="M615" s="118"/>
      <c r="N615" s="122"/>
      <c r="O615" s="102"/>
      <c r="P615" s="102"/>
      <c r="Q615" s="102"/>
      <c r="R615" s="102"/>
      <c r="S615" s="123"/>
      <c r="T615" s="124"/>
      <c r="U615" s="42"/>
      <c r="V615" s="42"/>
      <c r="W615" s="42"/>
      <c r="X615" s="42"/>
      <c r="Y615" s="42"/>
      <c r="Z615" s="102"/>
      <c r="AA615" s="102"/>
      <c r="AB615" s="44"/>
    </row>
    <row r="616" spans="1:28" ht="12.4" customHeight="1" x14ac:dyDescent="0.2">
      <c r="A616" s="125"/>
      <c r="B616" s="45"/>
      <c r="C616" s="126"/>
      <c r="D616" s="126"/>
      <c r="E616" s="91"/>
      <c r="F616" s="91"/>
      <c r="G616" s="91"/>
      <c r="H616" s="91"/>
      <c r="I616" s="91"/>
      <c r="J616" s="91"/>
      <c r="K616" s="92"/>
      <c r="L616" s="121"/>
      <c r="M616" s="118"/>
      <c r="N616" s="122"/>
      <c r="O616" s="102"/>
      <c r="P616" s="102"/>
      <c r="Q616" s="102"/>
      <c r="R616" s="102"/>
      <c r="S616" s="123"/>
      <c r="T616" s="124"/>
      <c r="U616" s="42"/>
      <c r="V616" s="42"/>
      <c r="W616" s="42"/>
      <c r="X616" s="42"/>
      <c r="Y616" s="42"/>
      <c r="Z616" s="102"/>
      <c r="AA616" s="102"/>
      <c r="AB616" s="44"/>
    </row>
    <row r="617" spans="1:28" ht="12.4" customHeight="1" x14ac:dyDescent="0.2">
      <c r="A617" s="125"/>
      <c r="B617" s="45"/>
      <c r="C617" s="126"/>
      <c r="D617" s="126"/>
      <c r="E617" s="91"/>
      <c r="F617" s="91"/>
      <c r="G617" s="91"/>
      <c r="H617" s="91"/>
      <c r="I617" s="91"/>
      <c r="J617" s="91"/>
      <c r="K617" s="92"/>
      <c r="L617" s="121"/>
      <c r="M617" s="118"/>
      <c r="N617" s="122"/>
      <c r="O617" s="102"/>
      <c r="P617" s="102"/>
      <c r="Q617" s="102"/>
      <c r="R617" s="102"/>
      <c r="S617" s="123"/>
      <c r="T617" s="124"/>
      <c r="U617" s="42"/>
      <c r="V617" s="42"/>
      <c r="W617" s="42"/>
      <c r="X617" s="42"/>
      <c r="Y617" s="42"/>
      <c r="Z617" s="102"/>
      <c r="AA617" s="102"/>
      <c r="AB617" s="44"/>
    </row>
    <row r="618" spans="1:28" ht="12.4" customHeight="1" x14ac:dyDescent="0.2">
      <c r="A618" s="125"/>
      <c r="B618" s="45"/>
      <c r="C618" s="126"/>
      <c r="D618" s="126"/>
      <c r="E618" s="91"/>
      <c r="F618" s="91"/>
      <c r="G618" s="91"/>
      <c r="H618" s="91"/>
      <c r="I618" s="91"/>
      <c r="J618" s="91"/>
      <c r="K618" s="92"/>
      <c r="L618" s="121"/>
      <c r="M618" s="118"/>
      <c r="N618" s="122"/>
      <c r="O618" s="102"/>
      <c r="P618" s="102"/>
      <c r="Q618" s="102"/>
      <c r="R618" s="102"/>
      <c r="S618" s="123"/>
      <c r="T618" s="124"/>
      <c r="U618" s="42"/>
      <c r="V618" s="42"/>
      <c r="W618" s="42"/>
      <c r="X618" s="42"/>
      <c r="Y618" s="42"/>
      <c r="Z618" s="102"/>
      <c r="AA618" s="102"/>
      <c r="AB618" s="44"/>
    </row>
    <row r="619" spans="1:28" ht="12.4" customHeight="1" x14ac:dyDescent="0.2">
      <c r="A619" s="125"/>
      <c r="B619" s="45"/>
      <c r="C619" s="126"/>
      <c r="D619" s="126"/>
      <c r="E619" s="91"/>
      <c r="F619" s="91"/>
      <c r="G619" s="91"/>
      <c r="H619" s="91"/>
      <c r="I619" s="91"/>
      <c r="J619" s="91"/>
      <c r="K619" s="92"/>
      <c r="L619" s="121"/>
      <c r="M619" s="118"/>
      <c r="N619" s="122"/>
      <c r="O619" s="102"/>
      <c r="P619" s="102"/>
      <c r="Q619" s="102"/>
      <c r="R619" s="102"/>
      <c r="S619" s="123"/>
      <c r="T619" s="124"/>
      <c r="U619" s="42"/>
      <c r="V619" s="42"/>
      <c r="W619" s="42"/>
      <c r="X619" s="42"/>
      <c r="Y619" s="42"/>
      <c r="Z619" s="102"/>
      <c r="AA619" s="102"/>
      <c r="AB619" s="44"/>
    </row>
    <row r="620" spans="1:28" ht="12.4" customHeight="1" x14ac:dyDescent="0.2">
      <c r="A620" s="125"/>
      <c r="B620" s="45"/>
      <c r="C620" s="126"/>
      <c r="D620" s="126"/>
      <c r="E620" s="91"/>
      <c r="F620" s="91"/>
      <c r="G620" s="91"/>
      <c r="H620" s="91"/>
      <c r="I620" s="91"/>
      <c r="J620" s="91"/>
      <c r="K620" s="92"/>
      <c r="L620" s="121"/>
      <c r="M620" s="118"/>
      <c r="N620" s="122"/>
      <c r="O620" s="102"/>
      <c r="P620" s="102"/>
      <c r="Q620" s="102"/>
      <c r="R620" s="102"/>
      <c r="S620" s="123"/>
      <c r="T620" s="124"/>
      <c r="U620" s="42"/>
      <c r="V620" s="42"/>
      <c r="W620" s="42"/>
      <c r="X620" s="42"/>
      <c r="Y620" s="42"/>
      <c r="Z620" s="102"/>
      <c r="AA620" s="102"/>
      <c r="AB620" s="44"/>
    </row>
    <row r="621" spans="1:28" ht="12.4" customHeight="1" x14ac:dyDescent="0.2">
      <c r="A621" s="125"/>
      <c r="B621" s="45"/>
      <c r="C621" s="126"/>
      <c r="D621" s="126"/>
      <c r="E621" s="91"/>
      <c r="F621" s="91"/>
      <c r="G621" s="91"/>
      <c r="H621" s="91"/>
      <c r="I621" s="91"/>
      <c r="J621" s="91"/>
      <c r="K621" s="92"/>
      <c r="L621" s="121"/>
      <c r="M621" s="118"/>
      <c r="N621" s="122"/>
      <c r="O621" s="102"/>
      <c r="P621" s="102"/>
      <c r="Q621" s="102"/>
      <c r="R621" s="102"/>
      <c r="S621" s="123"/>
      <c r="T621" s="124"/>
      <c r="U621" s="42"/>
      <c r="V621" s="42"/>
      <c r="W621" s="42"/>
      <c r="X621" s="42"/>
      <c r="Y621" s="42"/>
      <c r="Z621" s="102"/>
      <c r="AA621" s="102"/>
      <c r="AB621" s="44"/>
    </row>
    <row r="622" spans="1:28" ht="12.4" customHeight="1" x14ac:dyDescent="0.2">
      <c r="A622" s="125"/>
      <c r="B622" s="45"/>
      <c r="C622" s="126"/>
      <c r="D622" s="126"/>
      <c r="E622" s="91"/>
      <c r="F622" s="91"/>
      <c r="G622" s="91"/>
      <c r="H622" s="91"/>
      <c r="I622" s="91"/>
      <c r="J622" s="91"/>
      <c r="K622" s="92"/>
      <c r="L622" s="121"/>
      <c r="M622" s="118"/>
      <c r="N622" s="122"/>
      <c r="O622" s="102"/>
      <c r="P622" s="102"/>
      <c r="Q622" s="102"/>
      <c r="R622" s="102"/>
      <c r="S622" s="123"/>
      <c r="T622" s="124"/>
      <c r="U622" s="42"/>
      <c r="V622" s="42"/>
      <c r="W622" s="42"/>
      <c r="X622" s="42"/>
      <c r="Y622" s="42"/>
      <c r="Z622" s="102"/>
      <c r="AA622" s="102"/>
      <c r="AB622" s="44"/>
    </row>
    <row r="623" spans="1:28" ht="12.4" customHeight="1" x14ac:dyDescent="0.2">
      <c r="A623" s="125"/>
      <c r="B623" s="45"/>
      <c r="C623" s="126"/>
      <c r="D623" s="126"/>
      <c r="E623" s="91"/>
      <c r="F623" s="91"/>
      <c r="G623" s="91"/>
      <c r="H623" s="91"/>
      <c r="I623" s="91"/>
      <c r="J623" s="91"/>
      <c r="K623" s="92"/>
      <c r="L623" s="121"/>
      <c r="M623" s="118"/>
      <c r="N623" s="122"/>
      <c r="O623" s="102"/>
      <c r="P623" s="102"/>
      <c r="Q623" s="102"/>
      <c r="R623" s="102"/>
      <c r="S623" s="123"/>
      <c r="T623" s="124"/>
      <c r="U623" s="42"/>
      <c r="V623" s="42"/>
      <c r="W623" s="42"/>
      <c r="X623" s="42"/>
      <c r="Y623" s="42"/>
      <c r="Z623" s="102"/>
      <c r="AA623" s="102"/>
      <c r="AB623" s="44"/>
    </row>
    <row r="624" spans="1:28" ht="12.4" customHeight="1" x14ac:dyDescent="0.2">
      <c r="A624" s="125"/>
      <c r="B624" s="45"/>
      <c r="C624" s="126"/>
      <c r="D624" s="126"/>
      <c r="E624" s="91"/>
      <c r="F624" s="91"/>
      <c r="G624" s="91"/>
      <c r="H624" s="91"/>
      <c r="I624" s="91"/>
      <c r="J624" s="91"/>
      <c r="K624" s="92"/>
      <c r="L624" s="121"/>
      <c r="M624" s="118"/>
      <c r="N624" s="122"/>
      <c r="O624" s="102"/>
      <c r="P624" s="102"/>
      <c r="Q624" s="102"/>
      <c r="R624" s="102"/>
      <c r="S624" s="123"/>
      <c r="T624" s="124"/>
      <c r="U624" s="42"/>
      <c r="V624" s="42"/>
      <c r="W624" s="42"/>
      <c r="X624" s="42"/>
      <c r="Y624" s="42"/>
      <c r="Z624" s="102"/>
      <c r="AA624" s="102"/>
      <c r="AB624" s="44"/>
    </row>
    <row r="625" spans="1:28" ht="12.4" customHeight="1" x14ac:dyDescent="0.2">
      <c r="A625" s="125"/>
      <c r="B625" s="45"/>
      <c r="C625" s="126"/>
      <c r="D625" s="126"/>
      <c r="E625" s="91"/>
      <c r="F625" s="91"/>
      <c r="G625" s="91"/>
      <c r="H625" s="91"/>
      <c r="I625" s="91"/>
      <c r="J625" s="91"/>
      <c r="K625" s="92"/>
      <c r="L625" s="121"/>
      <c r="M625" s="118"/>
      <c r="N625" s="122"/>
      <c r="O625" s="102"/>
      <c r="P625" s="102"/>
      <c r="Q625" s="102"/>
      <c r="R625" s="102"/>
      <c r="S625" s="123"/>
      <c r="T625" s="124"/>
      <c r="U625" s="42"/>
      <c r="V625" s="42"/>
      <c r="W625" s="42"/>
      <c r="X625" s="42"/>
      <c r="Y625" s="42"/>
      <c r="Z625" s="102"/>
      <c r="AA625" s="102"/>
      <c r="AB625" s="44"/>
    </row>
    <row r="626" spans="1:28" ht="12.4" customHeight="1" x14ac:dyDescent="0.2">
      <c r="A626" s="125"/>
      <c r="B626" s="45"/>
      <c r="C626" s="126"/>
      <c r="D626" s="126"/>
      <c r="E626" s="91"/>
      <c r="F626" s="91"/>
      <c r="G626" s="91"/>
      <c r="H626" s="91"/>
      <c r="I626" s="91"/>
      <c r="J626" s="91"/>
      <c r="K626" s="92"/>
      <c r="L626" s="121"/>
      <c r="M626" s="118"/>
      <c r="N626" s="122"/>
      <c r="O626" s="102"/>
      <c r="P626" s="102"/>
      <c r="Q626" s="102"/>
      <c r="R626" s="102"/>
      <c r="S626" s="123"/>
      <c r="T626" s="124"/>
      <c r="U626" s="42"/>
      <c r="V626" s="42"/>
      <c r="W626" s="42"/>
      <c r="X626" s="42"/>
      <c r="Y626" s="42"/>
      <c r="Z626" s="102"/>
      <c r="AA626" s="102"/>
      <c r="AB626" s="44"/>
    </row>
    <row r="627" spans="1:28" ht="12.4" customHeight="1" x14ac:dyDescent="0.2">
      <c r="A627" s="125"/>
      <c r="B627" s="45"/>
      <c r="C627" s="126"/>
      <c r="D627" s="126"/>
      <c r="E627" s="91"/>
      <c r="F627" s="91"/>
      <c r="G627" s="91"/>
      <c r="H627" s="91"/>
      <c r="I627" s="91"/>
      <c r="J627" s="91"/>
      <c r="K627" s="92"/>
      <c r="L627" s="121"/>
      <c r="M627" s="118"/>
      <c r="N627" s="122"/>
      <c r="O627" s="102"/>
      <c r="P627" s="102"/>
      <c r="Q627" s="102"/>
      <c r="R627" s="102"/>
      <c r="S627" s="123"/>
      <c r="T627" s="124"/>
      <c r="U627" s="42"/>
      <c r="V627" s="42"/>
      <c r="W627" s="42"/>
      <c r="X627" s="42"/>
      <c r="Y627" s="42"/>
      <c r="Z627" s="102"/>
      <c r="AA627" s="102"/>
      <c r="AB627" s="44"/>
    </row>
    <row r="628" spans="1:28" ht="12.4" customHeight="1" x14ac:dyDescent="0.2">
      <c r="A628" s="125"/>
      <c r="B628" s="45"/>
      <c r="C628" s="126"/>
      <c r="D628" s="126"/>
      <c r="E628" s="91"/>
      <c r="F628" s="91"/>
      <c r="G628" s="91"/>
      <c r="H628" s="91"/>
      <c r="I628" s="91"/>
      <c r="J628" s="91"/>
      <c r="K628" s="92"/>
      <c r="L628" s="121"/>
      <c r="M628" s="118"/>
      <c r="N628" s="122"/>
      <c r="O628" s="102"/>
      <c r="P628" s="102"/>
      <c r="Q628" s="102"/>
      <c r="R628" s="102"/>
      <c r="S628" s="123"/>
      <c r="T628" s="124"/>
      <c r="U628" s="42"/>
      <c r="V628" s="42"/>
      <c r="W628" s="42"/>
      <c r="X628" s="42"/>
      <c r="Y628" s="42"/>
      <c r="Z628" s="102"/>
      <c r="AA628" s="102"/>
      <c r="AB628" s="44"/>
    </row>
    <row r="629" spans="1:28" ht="12.4" customHeight="1" x14ac:dyDescent="0.2">
      <c r="A629" s="125"/>
      <c r="B629" s="45"/>
      <c r="C629" s="126"/>
      <c r="D629" s="126"/>
      <c r="E629" s="91"/>
      <c r="F629" s="91"/>
      <c r="G629" s="91"/>
      <c r="H629" s="91"/>
      <c r="I629" s="91"/>
      <c r="J629" s="91"/>
      <c r="K629" s="92"/>
      <c r="L629" s="121"/>
      <c r="M629" s="118"/>
      <c r="N629" s="122"/>
      <c r="O629" s="102"/>
      <c r="P629" s="102"/>
      <c r="Q629" s="102"/>
      <c r="R629" s="102"/>
      <c r="S629" s="123"/>
      <c r="T629" s="124"/>
      <c r="U629" s="42"/>
      <c r="V629" s="42"/>
      <c r="W629" s="42"/>
      <c r="X629" s="42"/>
      <c r="Y629" s="42"/>
      <c r="Z629" s="102"/>
      <c r="AA629" s="102"/>
      <c r="AB629" s="44"/>
    </row>
    <row r="630" spans="1:28" ht="12.4" customHeight="1" x14ac:dyDescent="0.2">
      <c r="A630" s="125"/>
      <c r="B630" s="45"/>
      <c r="C630" s="126"/>
      <c r="D630" s="126"/>
      <c r="E630" s="91"/>
      <c r="F630" s="91"/>
      <c r="G630" s="91"/>
      <c r="H630" s="91"/>
      <c r="I630" s="91"/>
      <c r="J630" s="91"/>
      <c r="K630" s="92"/>
      <c r="L630" s="121"/>
      <c r="M630" s="118"/>
      <c r="N630" s="122"/>
      <c r="O630" s="102"/>
      <c r="P630" s="102"/>
      <c r="Q630" s="102"/>
      <c r="R630" s="102"/>
      <c r="S630" s="123"/>
      <c r="T630" s="124"/>
      <c r="U630" s="42"/>
      <c r="V630" s="42"/>
      <c r="W630" s="42"/>
      <c r="X630" s="42"/>
      <c r="Y630" s="42"/>
      <c r="Z630" s="102"/>
      <c r="AA630" s="102"/>
      <c r="AB630" s="44"/>
    </row>
    <row r="631" spans="1:28" ht="12.4" customHeight="1" x14ac:dyDescent="0.2">
      <c r="A631" s="125"/>
      <c r="B631" s="45"/>
      <c r="C631" s="126"/>
      <c r="D631" s="126"/>
      <c r="E631" s="91"/>
      <c r="F631" s="91"/>
      <c r="G631" s="91"/>
      <c r="H631" s="91"/>
      <c r="I631" s="91"/>
      <c r="J631" s="91"/>
      <c r="K631" s="92"/>
      <c r="L631" s="121"/>
      <c r="M631" s="118"/>
      <c r="N631" s="122"/>
      <c r="O631" s="102"/>
      <c r="P631" s="102"/>
      <c r="Q631" s="102"/>
      <c r="R631" s="102"/>
      <c r="S631" s="123"/>
      <c r="T631" s="124"/>
      <c r="U631" s="42"/>
      <c r="V631" s="42"/>
      <c r="W631" s="42"/>
      <c r="X631" s="42"/>
      <c r="Y631" s="42"/>
      <c r="Z631" s="102"/>
      <c r="AA631" s="102"/>
      <c r="AB631" s="44"/>
    </row>
    <row r="632" spans="1:28" ht="12.4" customHeight="1" x14ac:dyDescent="0.2">
      <c r="A632" s="125"/>
      <c r="B632" s="45"/>
      <c r="C632" s="126"/>
      <c r="D632" s="126"/>
      <c r="E632" s="91"/>
      <c r="F632" s="91"/>
      <c r="G632" s="91"/>
      <c r="H632" s="91"/>
      <c r="I632" s="91"/>
      <c r="J632" s="91"/>
      <c r="K632" s="92"/>
      <c r="L632" s="121"/>
      <c r="M632" s="118"/>
      <c r="N632" s="122"/>
      <c r="O632" s="102"/>
      <c r="P632" s="102"/>
      <c r="Q632" s="102"/>
      <c r="R632" s="102"/>
      <c r="S632" s="123"/>
      <c r="T632" s="124"/>
      <c r="U632" s="42"/>
      <c r="V632" s="42"/>
      <c r="W632" s="42"/>
      <c r="X632" s="42"/>
      <c r="Y632" s="42"/>
      <c r="Z632" s="102"/>
      <c r="AA632" s="102"/>
      <c r="AB632" s="44"/>
    </row>
    <row r="633" spans="1:28" ht="12.4" customHeight="1" x14ac:dyDescent="0.2">
      <c r="A633" s="125"/>
      <c r="B633" s="45"/>
      <c r="C633" s="126"/>
      <c r="D633" s="126"/>
      <c r="E633" s="91"/>
      <c r="F633" s="91"/>
      <c r="G633" s="91"/>
      <c r="H633" s="91"/>
      <c r="I633" s="91"/>
      <c r="J633" s="91"/>
      <c r="K633" s="92"/>
      <c r="L633" s="121"/>
      <c r="M633" s="118"/>
      <c r="N633" s="122"/>
      <c r="O633" s="102"/>
      <c r="P633" s="102"/>
      <c r="Q633" s="102"/>
      <c r="R633" s="102"/>
      <c r="S633" s="123"/>
      <c r="T633" s="124"/>
      <c r="U633" s="42"/>
      <c r="V633" s="42"/>
      <c r="W633" s="42"/>
      <c r="X633" s="42"/>
      <c r="Y633" s="42"/>
      <c r="Z633" s="102"/>
      <c r="AA633" s="102"/>
      <c r="AB633" s="44"/>
    </row>
    <row r="634" spans="1:28" ht="12.4" customHeight="1" x14ac:dyDescent="0.2">
      <c r="A634" s="125"/>
      <c r="B634" s="45"/>
      <c r="C634" s="126"/>
      <c r="D634" s="126"/>
      <c r="E634" s="91"/>
      <c r="F634" s="91"/>
      <c r="G634" s="91"/>
      <c r="H634" s="91"/>
      <c r="I634" s="91"/>
      <c r="J634" s="91"/>
      <c r="K634" s="92"/>
      <c r="L634" s="121"/>
      <c r="M634" s="118"/>
      <c r="N634" s="122"/>
      <c r="O634" s="102"/>
      <c r="P634" s="102"/>
      <c r="Q634" s="102"/>
      <c r="R634" s="102"/>
      <c r="S634" s="123"/>
      <c r="T634" s="124"/>
      <c r="U634" s="42"/>
      <c r="V634" s="42"/>
      <c r="W634" s="42"/>
      <c r="X634" s="42"/>
      <c r="Y634" s="42"/>
      <c r="Z634" s="102"/>
      <c r="AA634" s="102"/>
      <c r="AB634" s="44"/>
    </row>
    <row r="635" spans="1:28" ht="12.4" customHeight="1" x14ac:dyDescent="0.2">
      <c r="A635" s="125"/>
      <c r="B635" s="45"/>
      <c r="C635" s="126"/>
      <c r="D635" s="126"/>
      <c r="E635" s="91"/>
      <c r="F635" s="91"/>
      <c r="G635" s="91"/>
      <c r="H635" s="91"/>
      <c r="I635" s="91"/>
      <c r="J635" s="91"/>
      <c r="K635" s="92"/>
      <c r="L635" s="121"/>
      <c r="M635" s="118"/>
      <c r="N635" s="122"/>
      <c r="O635" s="102"/>
      <c r="P635" s="102"/>
      <c r="Q635" s="102"/>
      <c r="R635" s="102"/>
      <c r="S635" s="123"/>
      <c r="T635" s="124"/>
      <c r="U635" s="42"/>
      <c r="V635" s="42"/>
      <c r="W635" s="42"/>
      <c r="X635" s="42"/>
      <c r="Y635" s="42"/>
      <c r="Z635" s="102"/>
      <c r="AA635" s="102"/>
      <c r="AB635" s="44"/>
    </row>
    <row r="636" spans="1:28" ht="12.4" customHeight="1" x14ac:dyDescent="0.2">
      <c r="A636" s="125"/>
      <c r="B636" s="45"/>
      <c r="C636" s="126"/>
      <c r="D636" s="126"/>
      <c r="E636" s="91"/>
      <c r="F636" s="91"/>
      <c r="G636" s="91"/>
      <c r="H636" s="91"/>
      <c r="I636" s="91"/>
      <c r="J636" s="91"/>
      <c r="K636" s="92"/>
      <c r="L636" s="121"/>
      <c r="M636" s="118"/>
      <c r="N636" s="122"/>
      <c r="O636" s="102"/>
      <c r="P636" s="102"/>
      <c r="Q636" s="102"/>
      <c r="R636" s="102"/>
      <c r="S636" s="123"/>
      <c r="T636" s="124"/>
      <c r="U636" s="42"/>
      <c r="V636" s="42"/>
      <c r="W636" s="42"/>
      <c r="X636" s="42"/>
      <c r="Y636" s="42"/>
      <c r="Z636" s="102"/>
      <c r="AA636" s="102"/>
      <c r="AB636" s="44"/>
    </row>
    <row r="637" spans="1:28" ht="12.4" customHeight="1" x14ac:dyDescent="0.2">
      <c r="A637" s="125"/>
      <c r="B637" s="45"/>
      <c r="C637" s="126"/>
      <c r="D637" s="126"/>
      <c r="E637" s="91"/>
      <c r="F637" s="91"/>
      <c r="G637" s="91"/>
      <c r="H637" s="91"/>
      <c r="I637" s="91"/>
      <c r="J637" s="91"/>
      <c r="K637" s="92"/>
      <c r="L637" s="121"/>
      <c r="M637" s="118"/>
      <c r="N637" s="122"/>
      <c r="O637" s="102"/>
      <c r="P637" s="102"/>
      <c r="Q637" s="102"/>
      <c r="R637" s="102"/>
      <c r="S637" s="123"/>
      <c r="T637" s="124"/>
      <c r="U637" s="42"/>
      <c r="V637" s="42"/>
      <c r="W637" s="42"/>
      <c r="X637" s="42"/>
      <c r="Y637" s="42"/>
      <c r="Z637" s="102"/>
      <c r="AA637" s="102"/>
      <c r="AB637" s="44"/>
    </row>
    <row r="638" spans="1:28" ht="12.4" customHeight="1" x14ac:dyDescent="0.2">
      <c r="A638" s="125"/>
      <c r="B638" s="45"/>
      <c r="C638" s="126"/>
      <c r="D638" s="126"/>
      <c r="E638" s="91"/>
      <c r="F638" s="91"/>
      <c r="G638" s="91"/>
      <c r="H638" s="91"/>
      <c r="I638" s="91"/>
      <c r="J638" s="91"/>
      <c r="K638" s="92"/>
      <c r="L638" s="121"/>
      <c r="M638" s="118"/>
      <c r="N638" s="122"/>
      <c r="O638" s="102"/>
      <c r="P638" s="102"/>
      <c r="Q638" s="102"/>
      <c r="R638" s="102"/>
      <c r="S638" s="123"/>
      <c r="T638" s="124"/>
      <c r="U638" s="42"/>
      <c r="V638" s="42"/>
      <c r="W638" s="42"/>
      <c r="X638" s="42"/>
      <c r="Y638" s="42"/>
      <c r="Z638" s="102"/>
      <c r="AA638" s="102"/>
      <c r="AB638" s="44"/>
    </row>
    <row r="639" spans="1:28" ht="12.4" customHeight="1" x14ac:dyDescent="0.2">
      <c r="A639" s="125"/>
      <c r="B639" s="45"/>
      <c r="C639" s="126"/>
      <c r="D639" s="126"/>
      <c r="E639" s="91"/>
      <c r="F639" s="91"/>
      <c r="G639" s="91"/>
      <c r="H639" s="91"/>
      <c r="I639" s="91"/>
      <c r="J639" s="91"/>
      <c r="K639" s="92"/>
      <c r="L639" s="121"/>
      <c r="M639" s="118"/>
      <c r="N639" s="122"/>
      <c r="O639" s="102"/>
      <c r="P639" s="102"/>
      <c r="Q639" s="102"/>
      <c r="R639" s="102"/>
      <c r="S639" s="123"/>
      <c r="T639" s="124"/>
      <c r="U639" s="42"/>
      <c r="V639" s="42"/>
      <c r="W639" s="42"/>
      <c r="X639" s="42"/>
      <c r="Y639" s="42"/>
      <c r="Z639" s="102"/>
      <c r="AA639" s="102"/>
      <c r="AB639" s="44"/>
    </row>
    <row r="640" spans="1:28" ht="12.4" customHeight="1" x14ac:dyDescent="0.2">
      <c r="A640" s="125"/>
      <c r="B640" s="45"/>
      <c r="C640" s="126"/>
      <c r="D640" s="126"/>
      <c r="E640" s="91"/>
      <c r="F640" s="91"/>
      <c r="G640" s="91"/>
      <c r="H640" s="91"/>
      <c r="I640" s="91"/>
      <c r="J640" s="91"/>
      <c r="K640" s="92"/>
      <c r="L640" s="121"/>
      <c r="M640" s="118"/>
      <c r="N640" s="122"/>
      <c r="O640" s="102"/>
      <c r="P640" s="102"/>
      <c r="Q640" s="102"/>
      <c r="R640" s="102"/>
      <c r="S640" s="123"/>
      <c r="T640" s="124"/>
      <c r="U640" s="42"/>
      <c r="V640" s="42"/>
      <c r="W640" s="42"/>
      <c r="X640" s="42"/>
      <c r="Y640" s="42"/>
      <c r="Z640" s="102"/>
      <c r="AA640" s="102"/>
      <c r="AB640" s="44"/>
    </row>
    <row r="641" spans="1:28" ht="12.4" customHeight="1" x14ac:dyDescent="0.2">
      <c r="A641" s="125"/>
      <c r="B641" s="45"/>
      <c r="C641" s="126"/>
      <c r="D641" s="126"/>
      <c r="E641" s="91"/>
      <c r="F641" s="91"/>
      <c r="G641" s="91"/>
      <c r="H641" s="91"/>
      <c r="I641" s="91"/>
      <c r="J641" s="91"/>
      <c r="K641" s="92"/>
      <c r="L641" s="121"/>
      <c r="M641" s="118"/>
      <c r="N641" s="122"/>
      <c r="O641" s="102"/>
      <c r="P641" s="102"/>
      <c r="Q641" s="102"/>
      <c r="R641" s="102"/>
      <c r="S641" s="123"/>
      <c r="T641" s="124"/>
      <c r="U641" s="42"/>
      <c r="V641" s="42"/>
      <c r="W641" s="42"/>
      <c r="X641" s="42"/>
      <c r="Y641" s="42"/>
      <c r="Z641" s="102"/>
      <c r="AA641" s="102"/>
      <c r="AB641" s="44"/>
    </row>
    <row r="642" spans="1:28" ht="12.4" customHeight="1" x14ac:dyDescent="0.2">
      <c r="A642" s="125"/>
      <c r="B642" s="45"/>
      <c r="C642" s="126"/>
      <c r="D642" s="126"/>
      <c r="E642" s="91"/>
      <c r="F642" s="91"/>
      <c r="G642" s="91"/>
      <c r="H642" s="91"/>
      <c r="I642" s="91"/>
      <c r="J642" s="91"/>
      <c r="K642" s="92"/>
      <c r="L642" s="121"/>
      <c r="M642" s="118"/>
      <c r="N642" s="122"/>
      <c r="O642" s="102"/>
      <c r="P642" s="102"/>
      <c r="Q642" s="102"/>
      <c r="R642" s="102"/>
      <c r="S642" s="123"/>
      <c r="T642" s="124"/>
      <c r="U642" s="42"/>
      <c r="V642" s="42"/>
      <c r="W642" s="42"/>
      <c r="X642" s="42"/>
      <c r="Y642" s="42"/>
      <c r="Z642" s="102"/>
      <c r="AA642" s="102"/>
      <c r="AB642" s="44"/>
    </row>
    <row r="643" spans="1:28" ht="12.4" customHeight="1" x14ac:dyDescent="0.2">
      <c r="A643" s="125"/>
      <c r="B643" s="45"/>
      <c r="C643" s="126"/>
      <c r="D643" s="126"/>
      <c r="E643" s="91"/>
      <c r="F643" s="91"/>
      <c r="G643" s="91"/>
      <c r="H643" s="91"/>
      <c r="I643" s="91"/>
      <c r="J643" s="91"/>
      <c r="K643" s="92"/>
      <c r="L643" s="121"/>
      <c r="M643" s="118"/>
      <c r="N643" s="122"/>
      <c r="O643" s="102"/>
      <c r="P643" s="102"/>
      <c r="Q643" s="102"/>
      <c r="R643" s="102"/>
      <c r="S643" s="123"/>
      <c r="T643" s="124"/>
      <c r="U643" s="42"/>
      <c r="V643" s="42"/>
      <c r="W643" s="42"/>
      <c r="X643" s="42"/>
      <c r="Y643" s="42"/>
      <c r="Z643" s="102"/>
      <c r="AA643" s="102"/>
      <c r="AB643" s="44"/>
    </row>
    <row r="644" spans="1:28" ht="12.4" customHeight="1" x14ac:dyDescent="0.2">
      <c r="A644" s="125"/>
      <c r="B644" s="45"/>
      <c r="C644" s="126"/>
      <c r="D644" s="126"/>
      <c r="E644" s="91"/>
      <c r="F644" s="91"/>
      <c r="G644" s="91"/>
      <c r="H644" s="91"/>
      <c r="I644" s="91"/>
      <c r="J644" s="91"/>
      <c r="K644" s="92"/>
      <c r="L644" s="121"/>
      <c r="M644" s="118"/>
      <c r="N644" s="122"/>
      <c r="O644" s="102"/>
      <c r="P644" s="102"/>
      <c r="Q644" s="102"/>
      <c r="R644" s="102"/>
      <c r="S644" s="123"/>
      <c r="T644" s="124"/>
      <c r="U644" s="42"/>
      <c r="V644" s="42"/>
      <c r="W644" s="42"/>
      <c r="X644" s="42"/>
      <c r="Y644" s="42"/>
      <c r="Z644" s="102"/>
      <c r="AA644" s="102"/>
      <c r="AB644" s="44"/>
    </row>
    <row r="645" spans="1:28" ht="12.4" customHeight="1" x14ac:dyDescent="0.2">
      <c r="A645" s="125"/>
      <c r="B645" s="45"/>
      <c r="C645" s="126"/>
      <c r="D645" s="126"/>
      <c r="E645" s="91"/>
      <c r="F645" s="91"/>
      <c r="G645" s="91"/>
      <c r="H645" s="91"/>
      <c r="I645" s="91"/>
      <c r="J645" s="91"/>
      <c r="K645" s="92"/>
      <c r="L645" s="121"/>
      <c r="M645" s="118"/>
      <c r="N645" s="122"/>
      <c r="O645" s="102"/>
      <c r="P645" s="102"/>
      <c r="Q645" s="102"/>
      <c r="R645" s="102"/>
      <c r="S645" s="123"/>
      <c r="T645" s="124"/>
      <c r="U645" s="42"/>
      <c r="V645" s="42"/>
      <c r="W645" s="42"/>
      <c r="X645" s="42"/>
      <c r="Y645" s="42"/>
      <c r="Z645" s="102"/>
      <c r="AA645" s="102"/>
      <c r="AB645" s="44"/>
    </row>
    <row r="646" spans="1:28" ht="12.4" customHeight="1" x14ac:dyDescent="0.2">
      <c r="A646" s="125"/>
      <c r="B646" s="45"/>
      <c r="C646" s="126"/>
      <c r="D646" s="126"/>
      <c r="E646" s="91"/>
      <c r="F646" s="91"/>
      <c r="G646" s="91"/>
      <c r="H646" s="91"/>
      <c r="I646" s="91"/>
      <c r="J646" s="91"/>
      <c r="K646" s="92"/>
      <c r="L646" s="121"/>
      <c r="M646" s="118"/>
      <c r="N646" s="122"/>
      <c r="O646" s="102"/>
      <c r="P646" s="102"/>
      <c r="Q646" s="102"/>
      <c r="R646" s="102"/>
      <c r="S646" s="123"/>
      <c r="T646" s="124"/>
      <c r="U646" s="42"/>
      <c r="V646" s="42"/>
      <c r="W646" s="42"/>
      <c r="X646" s="42"/>
      <c r="Y646" s="42"/>
      <c r="Z646" s="102"/>
      <c r="AA646" s="102"/>
      <c r="AB646" s="44"/>
    </row>
    <row r="647" spans="1:28" ht="12.4" customHeight="1" x14ac:dyDescent="0.2">
      <c r="A647" s="125"/>
      <c r="B647" s="45"/>
      <c r="C647" s="126"/>
      <c r="D647" s="126"/>
      <c r="E647" s="91"/>
      <c r="F647" s="91"/>
      <c r="G647" s="91"/>
      <c r="H647" s="91"/>
      <c r="I647" s="91"/>
      <c r="J647" s="91"/>
      <c r="K647" s="92"/>
      <c r="L647" s="121"/>
      <c r="M647" s="118"/>
      <c r="N647" s="122"/>
      <c r="O647" s="102"/>
      <c r="P647" s="102"/>
      <c r="Q647" s="102"/>
      <c r="R647" s="102"/>
      <c r="S647" s="123"/>
      <c r="T647" s="124"/>
      <c r="U647" s="42"/>
      <c r="V647" s="42"/>
      <c r="W647" s="42"/>
      <c r="X647" s="42"/>
      <c r="Y647" s="42"/>
      <c r="Z647" s="102"/>
      <c r="AA647" s="102"/>
      <c r="AB647" s="44"/>
    </row>
    <row r="648" spans="1:28" ht="12.4" customHeight="1" x14ac:dyDescent="0.2">
      <c r="A648" s="125"/>
      <c r="B648" s="45"/>
      <c r="C648" s="126"/>
      <c r="D648" s="126"/>
      <c r="E648" s="91"/>
      <c r="F648" s="91"/>
      <c r="G648" s="91"/>
      <c r="H648" s="91"/>
      <c r="I648" s="91"/>
      <c r="J648" s="91"/>
      <c r="K648" s="92"/>
      <c r="L648" s="121"/>
      <c r="M648" s="118"/>
      <c r="N648" s="122"/>
      <c r="O648" s="102"/>
      <c r="P648" s="102"/>
      <c r="Q648" s="102"/>
      <c r="R648" s="102"/>
      <c r="S648" s="123"/>
      <c r="T648" s="124"/>
      <c r="U648" s="42"/>
      <c r="V648" s="42"/>
      <c r="W648" s="42"/>
      <c r="X648" s="42"/>
      <c r="Y648" s="42"/>
      <c r="Z648" s="102"/>
      <c r="AA648" s="102"/>
      <c r="AB648" s="44"/>
    </row>
    <row r="649" spans="1:28" ht="12.4" customHeight="1" x14ac:dyDescent="0.2">
      <c r="A649" s="125"/>
      <c r="B649" s="45"/>
      <c r="C649" s="126"/>
      <c r="D649" s="126"/>
      <c r="E649" s="91"/>
      <c r="F649" s="91"/>
      <c r="G649" s="91"/>
      <c r="H649" s="91"/>
      <c r="I649" s="91"/>
      <c r="J649" s="91"/>
      <c r="K649" s="92"/>
      <c r="L649" s="121"/>
      <c r="M649" s="118"/>
      <c r="N649" s="122"/>
      <c r="O649" s="102"/>
      <c r="P649" s="102"/>
      <c r="Q649" s="102"/>
      <c r="R649" s="102"/>
      <c r="S649" s="123"/>
      <c r="T649" s="124"/>
      <c r="U649" s="42"/>
      <c r="V649" s="42"/>
      <c r="W649" s="42"/>
      <c r="X649" s="42"/>
      <c r="Y649" s="42"/>
      <c r="Z649" s="102"/>
      <c r="AA649" s="102"/>
      <c r="AB649" s="44"/>
    </row>
    <row r="650" spans="1:28" ht="12.4" customHeight="1" x14ac:dyDescent="0.2">
      <c r="A650" s="125"/>
      <c r="B650" s="45"/>
      <c r="C650" s="126"/>
      <c r="D650" s="126"/>
      <c r="E650" s="91"/>
      <c r="F650" s="91"/>
      <c r="G650" s="91"/>
      <c r="H650" s="91"/>
      <c r="I650" s="91"/>
      <c r="J650" s="91"/>
      <c r="K650" s="92"/>
      <c r="L650" s="121"/>
      <c r="M650" s="118"/>
      <c r="N650" s="122"/>
      <c r="O650" s="102"/>
      <c r="P650" s="102"/>
      <c r="Q650" s="102"/>
      <c r="R650" s="102"/>
      <c r="S650" s="123"/>
      <c r="T650" s="124"/>
      <c r="U650" s="42"/>
      <c r="V650" s="42"/>
      <c r="W650" s="42"/>
      <c r="X650" s="42"/>
      <c r="Y650" s="42"/>
      <c r="Z650" s="102"/>
      <c r="AA650" s="102"/>
      <c r="AB650" s="44"/>
    </row>
    <row r="651" spans="1:28" ht="12.4" customHeight="1" x14ac:dyDescent="0.2">
      <c r="A651" s="125"/>
      <c r="B651" s="45"/>
      <c r="C651" s="126"/>
      <c r="D651" s="126"/>
      <c r="E651" s="91"/>
      <c r="F651" s="91"/>
      <c r="G651" s="91"/>
      <c r="H651" s="91"/>
      <c r="I651" s="91"/>
      <c r="J651" s="91"/>
      <c r="K651" s="92"/>
      <c r="L651" s="121"/>
      <c r="M651" s="118"/>
      <c r="N651" s="122"/>
      <c r="O651" s="102"/>
      <c r="P651" s="102"/>
      <c r="Q651" s="102"/>
      <c r="R651" s="102"/>
      <c r="S651" s="123"/>
      <c r="T651" s="124"/>
      <c r="U651" s="42"/>
      <c r="V651" s="42"/>
      <c r="W651" s="42"/>
      <c r="X651" s="42"/>
      <c r="Y651" s="42"/>
      <c r="Z651" s="102"/>
      <c r="AA651" s="102"/>
      <c r="AB651" s="44"/>
    </row>
    <row r="652" spans="1:28" ht="12.4" customHeight="1" x14ac:dyDescent="0.2">
      <c r="A652" s="125"/>
      <c r="B652" s="45"/>
      <c r="C652" s="126"/>
      <c r="D652" s="126"/>
      <c r="E652" s="91"/>
      <c r="F652" s="91"/>
      <c r="G652" s="91"/>
      <c r="H652" s="91"/>
      <c r="I652" s="91"/>
      <c r="J652" s="91"/>
      <c r="K652" s="92"/>
      <c r="L652" s="121"/>
      <c r="M652" s="118"/>
      <c r="N652" s="122"/>
      <c r="O652" s="102"/>
      <c r="P652" s="102"/>
      <c r="Q652" s="102"/>
      <c r="R652" s="102"/>
      <c r="S652" s="123"/>
      <c r="T652" s="124"/>
      <c r="U652" s="42"/>
      <c r="V652" s="42"/>
      <c r="W652" s="42"/>
      <c r="X652" s="42"/>
      <c r="Y652" s="42"/>
      <c r="Z652" s="102"/>
      <c r="AA652" s="102"/>
      <c r="AB652" s="44"/>
    </row>
    <row r="653" spans="1:28" ht="12.4" customHeight="1" x14ac:dyDescent="0.2">
      <c r="A653" s="125"/>
      <c r="B653" s="45"/>
      <c r="C653" s="126"/>
      <c r="D653" s="126"/>
      <c r="E653" s="91"/>
      <c r="F653" s="91"/>
      <c r="G653" s="91"/>
      <c r="H653" s="91"/>
      <c r="I653" s="91"/>
      <c r="J653" s="91"/>
      <c r="K653" s="92"/>
      <c r="L653" s="121"/>
      <c r="M653" s="118"/>
      <c r="N653" s="122"/>
      <c r="O653" s="102"/>
      <c r="P653" s="102"/>
      <c r="Q653" s="102"/>
      <c r="R653" s="102"/>
      <c r="S653" s="123"/>
      <c r="T653" s="124"/>
      <c r="U653" s="42"/>
      <c r="V653" s="42"/>
      <c r="W653" s="42"/>
      <c r="X653" s="42"/>
      <c r="Y653" s="42"/>
      <c r="Z653" s="102"/>
      <c r="AA653" s="102"/>
      <c r="AB653" s="44"/>
    </row>
    <row r="654" spans="1:28" ht="12.4" customHeight="1" x14ac:dyDescent="0.2">
      <c r="A654" s="125"/>
      <c r="B654" s="45"/>
      <c r="C654" s="126"/>
      <c r="D654" s="126"/>
      <c r="E654" s="91"/>
      <c r="F654" s="91"/>
      <c r="G654" s="91"/>
      <c r="H654" s="91"/>
      <c r="I654" s="91"/>
      <c r="J654" s="91"/>
      <c r="K654" s="92"/>
      <c r="L654" s="121"/>
      <c r="M654" s="118"/>
      <c r="N654" s="122"/>
      <c r="O654" s="102"/>
      <c r="P654" s="102"/>
      <c r="Q654" s="102"/>
      <c r="R654" s="102"/>
      <c r="S654" s="123"/>
      <c r="T654" s="124"/>
      <c r="U654" s="42"/>
      <c r="V654" s="42"/>
      <c r="W654" s="42"/>
      <c r="X654" s="42"/>
      <c r="Y654" s="42"/>
      <c r="Z654" s="102"/>
      <c r="AA654" s="102"/>
      <c r="AB654" s="44"/>
    </row>
    <row r="655" spans="1:28" ht="12.4" customHeight="1" x14ac:dyDescent="0.2">
      <c r="A655" s="125"/>
      <c r="B655" s="45"/>
      <c r="C655" s="126"/>
      <c r="D655" s="126"/>
      <c r="E655" s="91"/>
      <c r="F655" s="91"/>
      <c r="G655" s="91"/>
      <c r="H655" s="91"/>
      <c r="I655" s="91"/>
      <c r="J655" s="91"/>
      <c r="K655" s="92"/>
      <c r="L655" s="121"/>
      <c r="M655" s="118"/>
      <c r="N655" s="122"/>
      <c r="O655" s="102"/>
      <c r="P655" s="102"/>
      <c r="Q655" s="102"/>
      <c r="R655" s="102"/>
      <c r="S655" s="123"/>
      <c r="T655" s="124"/>
      <c r="U655" s="42"/>
      <c r="V655" s="42"/>
      <c r="W655" s="42"/>
      <c r="X655" s="42"/>
      <c r="Y655" s="42"/>
      <c r="Z655" s="102"/>
      <c r="AA655" s="102"/>
      <c r="AB655" s="44"/>
    </row>
    <row r="656" spans="1:28" s="103" customFormat="1" ht="12.4" customHeight="1" x14ac:dyDescent="0.2">
      <c r="A656" s="125"/>
      <c r="B656" s="104"/>
      <c r="C656" s="105"/>
      <c r="D656" s="105"/>
      <c r="E656" s="91"/>
      <c r="F656" s="91"/>
      <c r="G656" s="91"/>
      <c r="H656" s="91"/>
      <c r="I656" s="91"/>
      <c r="J656" s="91"/>
      <c r="K656" s="92"/>
      <c r="L656" s="127"/>
      <c r="M656" s="107"/>
      <c r="N656" s="107"/>
      <c r="O656" s="12"/>
      <c r="P656" s="12"/>
      <c r="Q656" s="12"/>
      <c r="R656" s="108"/>
      <c r="S656" s="109"/>
      <c r="T656" s="12"/>
      <c r="U656" s="12"/>
      <c r="V656" s="12"/>
      <c r="W656" s="12"/>
      <c r="X656" s="12"/>
      <c r="Y656" s="12"/>
      <c r="Z656" s="12"/>
      <c r="AA656" s="12"/>
      <c r="AB656" s="12"/>
    </row>
    <row r="657" spans="1:28" s="103" customFormat="1" ht="12.4" customHeight="1" x14ac:dyDescent="0.2">
      <c r="A657" s="125"/>
      <c r="B657" s="104"/>
      <c r="C657" s="105"/>
      <c r="D657" s="105"/>
      <c r="E657" s="91"/>
      <c r="F657" s="91"/>
      <c r="G657" s="91"/>
      <c r="H657" s="91"/>
      <c r="I657" s="91"/>
      <c r="J657" s="91"/>
      <c r="K657" s="92"/>
      <c r="L657" s="119"/>
      <c r="M657" s="111"/>
      <c r="N657" s="111"/>
      <c r="O657" s="112"/>
      <c r="P657" s="112"/>
      <c r="Q657" s="112"/>
      <c r="R657" s="113"/>
      <c r="S657" s="114"/>
      <c r="T657" s="112"/>
      <c r="U657" s="112"/>
      <c r="V657" s="112"/>
      <c r="W657" s="112"/>
      <c r="X657" s="112"/>
      <c r="Y657" s="112"/>
      <c r="Z657" s="112"/>
      <c r="AA657" s="112"/>
      <c r="AB657" s="112"/>
    </row>
    <row r="658" spans="1:28" s="103" customFormat="1" ht="12.4" customHeight="1" x14ac:dyDescent="0.2">
      <c r="A658" s="125"/>
      <c r="B658" s="104"/>
      <c r="C658" s="105"/>
      <c r="D658" s="105"/>
      <c r="E658" s="91"/>
      <c r="F658" s="91"/>
      <c r="G658" s="91"/>
      <c r="H658" s="91"/>
      <c r="I658" s="91"/>
      <c r="J658" s="91"/>
      <c r="K658" s="92"/>
      <c r="L658" s="119"/>
      <c r="M658" s="111"/>
      <c r="N658" s="116"/>
      <c r="O658" s="117"/>
      <c r="P658" s="117"/>
      <c r="Q658" s="117"/>
      <c r="R658" s="117"/>
      <c r="S658" s="114"/>
      <c r="T658" s="112"/>
      <c r="U658" s="112"/>
      <c r="V658" s="112"/>
      <c r="W658" s="112"/>
      <c r="X658" s="112"/>
      <c r="Y658" s="112"/>
      <c r="Z658" s="117"/>
      <c r="AA658" s="117"/>
      <c r="AB658" s="115"/>
    </row>
    <row r="659" spans="1:28" s="103" customFormat="1" ht="12.4" customHeight="1" x14ac:dyDescent="0.2">
      <c r="A659" s="125"/>
      <c r="B659" s="45"/>
      <c r="C659" s="105"/>
      <c r="D659" s="105"/>
      <c r="E659" s="91"/>
      <c r="F659" s="91"/>
      <c r="G659" s="91"/>
      <c r="H659" s="91"/>
      <c r="I659" s="91"/>
      <c r="J659" s="91"/>
      <c r="K659" s="92"/>
      <c r="L659" s="119"/>
      <c r="M659" s="111"/>
      <c r="N659" s="116"/>
      <c r="O659" s="117"/>
      <c r="P659" s="117"/>
      <c r="Q659" s="117"/>
      <c r="R659" s="117"/>
      <c r="S659" s="114"/>
      <c r="T659" s="112"/>
      <c r="U659" s="112"/>
      <c r="V659" s="112"/>
      <c r="W659" s="112"/>
      <c r="X659" s="112"/>
      <c r="Y659" s="112"/>
      <c r="Z659" s="117"/>
      <c r="AA659" s="117"/>
      <c r="AB659" s="115"/>
    </row>
    <row r="660" spans="1:28" s="103" customFormat="1" ht="12.4" customHeight="1" x14ac:dyDescent="0.2">
      <c r="A660" s="125"/>
      <c r="B660" s="104"/>
      <c r="C660" s="105"/>
      <c r="D660" s="105"/>
      <c r="E660" s="91"/>
      <c r="F660" s="91"/>
      <c r="G660" s="91"/>
      <c r="H660" s="91"/>
      <c r="I660" s="91"/>
      <c r="J660" s="91"/>
      <c r="K660" s="92"/>
      <c r="L660" s="119"/>
      <c r="M660" s="111"/>
      <c r="N660" s="116"/>
      <c r="O660" s="117"/>
      <c r="P660" s="117"/>
      <c r="Q660" s="117"/>
      <c r="R660" s="117"/>
      <c r="S660" s="114"/>
      <c r="T660" s="112"/>
      <c r="U660" s="112"/>
      <c r="V660" s="112"/>
      <c r="W660" s="112"/>
      <c r="X660" s="112"/>
      <c r="Y660" s="112"/>
      <c r="Z660" s="117"/>
      <c r="AA660" s="117"/>
      <c r="AB660" s="115"/>
    </row>
    <row r="661" spans="1:28" s="103" customFormat="1" ht="12.4" customHeight="1" x14ac:dyDescent="0.2">
      <c r="A661" s="125"/>
      <c r="B661" s="45"/>
      <c r="C661" s="105"/>
      <c r="D661" s="105"/>
      <c r="E661" s="91"/>
      <c r="F661" s="91"/>
      <c r="G661" s="91"/>
      <c r="H661" s="91"/>
      <c r="I661" s="91"/>
      <c r="J661" s="91"/>
      <c r="K661" s="92"/>
      <c r="L661" s="119"/>
      <c r="M661" s="111"/>
      <c r="N661" s="116"/>
      <c r="O661" s="117"/>
      <c r="P661" s="117"/>
      <c r="Q661" s="117"/>
      <c r="R661" s="117"/>
      <c r="S661" s="114"/>
      <c r="T661" s="112"/>
      <c r="U661" s="112"/>
      <c r="V661" s="112"/>
      <c r="W661" s="112"/>
      <c r="X661" s="112"/>
      <c r="Y661" s="112"/>
      <c r="Z661" s="117"/>
      <c r="AA661" s="117"/>
      <c r="AB661" s="115"/>
    </row>
    <row r="662" spans="1:28" s="103" customFormat="1" ht="12.4" customHeight="1" x14ac:dyDescent="0.2">
      <c r="A662" s="125"/>
      <c r="B662" s="104"/>
      <c r="C662" s="105"/>
      <c r="D662" s="105"/>
      <c r="E662" s="91"/>
      <c r="F662" s="91"/>
      <c r="G662" s="91"/>
      <c r="H662" s="91"/>
      <c r="I662" s="91"/>
      <c r="J662" s="91"/>
      <c r="K662" s="92"/>
      <c r="L662" s="119"/>
      <c r="M662" s="111"/>
      <c r="N662" s="116"/>
      <c r="O662" s="117"/>
      <c r="P662" s="117"/>
      <c r="Q662" s="117"/>
      <c r="R662" s="117"/>
      <c r="S662" s="114"/>
      <c r="T662" s="112"/>
      <c r="U662" s="112"/>
      <c r="V662" s="112"/>
      <c r="W662" s="112"/>
      <c r="X662" s="112"/>
      <c r="Y662" s="112"/>
      <c r="Z662" s="117"/>
      <c r="AA662" s="117"/>
      <c r="AB662" s="115"/>
    </row>
    <row r="663" spans="1:28" s="103" customFormat="1" ht="12.4" customHeight="1" x14ac:dyDescent="0.2">
      <c r="A663" s="125"/>
      <c r="B663" s="104"/>
      <c r="C663" s="105"/>
      <c r="D663" s="105"/>
      <c r="E663" s="91"/>
      <c r="F663" s="91"/>
      <c r="G663" s="91"/>
      <c r="H663" s="91"/>
      <c r="I663" s="91"/>
      <c r="J663" s="91"/>
      <c r="K663" s="92"/>
      <c r="L663" s="119"/>
      <c r="M663" s="118"/>
      <c r="N663" s="116"/>
      <c r="O663" s="117"/>
      <c r="P663" s="117"/>
      <c r="Q663" s="117"/>
      <c r="R663" s="117"/>
      <c r="S663" s="114"/>
      <c r="T663" s="112"/>
      <c r="U663" s="112"/>
      <c r="V663" s="112"/>
      <c r="W663" s="112"/>
      <c r="X663" s="112"/>
      <c r="Y663" s="112"/>
      <c r="Z663" s="117"/>
      <c r="AA663" s="117"/>
      <c r="AB663" s="115"/>
    </row>
    <row r="664" spans="1:28" s="103" customFormat="1" ht="12.4" customHeight="1" x14ac:dyDescent="0.2">
      <c r="A664" s="125"/>
      <c r="B664" s="104"/>
      <c r="C664" s="105"/>
      <c r="D664" s="105"/>
      <c r="E664" s="91"/>
      <c r="F664" s="91"/>
      <c r="G664" s="91"/>
      <c r="H664" s="91"/>
      <c r="I664" s="91"/>
      <c r="J664" s="91"/>
      <c r="K664" s="92"/>
      <c r="L664" s="119"/>
      <c r="M664" s="111"/>
      <c r="N664" s="116"/>
      <c r="O664" s="117"/>
      <c r="P664" s="117"/>
      <c r="Q664" s="117"/>
      <c r="R664" s="117"/>
      <c r="S664" s="114"/>
      <c r="T664" s="120"/>
      <c r="U664" s="112"/>
      <c r="V664" s="112"/>
      <c r="W664" s="112"/>
      <c r="X664" s="112"/>
      <c r="Y664" s="112"/>
      <c r="Z664" s="117"/>
      <c r="AA664" s="117"/>
      <c r="AB664" s="115"/>
    </row>
    <row r="665" spans="1:28" s="103" customFormat="1" ht="12.4" customHeight="1" x14ac:dyDescent="0.2">
      <c r="A665" s="125"/>
      <c r="B665" s="104"/>
      <c r="C665" s="105"/>
      <c r="D665" s="105"/>
      <c r="E665" s="91"/>
      <c r="F665" s="91"/>
      <c r="G665" s="91"/>
      <c r="H665" s="91"/>
      <c r="I665" s="91"/>
      <c r="J665" s="91"/>
      <c r="K665" s="92"/>
      <c r="L665" s="119"/>
      <c r="M665" s="111"/>
      <c r="N665" s="116"/>
      <c r="O665" s="117"/>
      <c r="P665" s="117"/>
      <c r="Q665" s="117"/>
      <c r="R665" s="117"/>
      <c r="S665" s="114"/>
      <c r="T665" s="120"/>
      <c r="U665" s="112"/>
      <c r="V665" s="112"/>
      <c r="W665" s="112"/>
      <c r="X665" s="112"/>
      <c r="Y665" s="112"/>
      <c r="Z665" s="117"/>
      <c r="AA665" s="117"/>
      <c r="AB665" s="115"/>
    </row>
    <row r="666" spans="1:28" s="103" customFormat="1" ht="12.4" customHeight="1" x14ac:dyDescent="0.2">
      <c r="A666" s="125"/>
      <c r="B666" s="104"/>
      <c r="C666" s="105"/>
      <c r="D666" s="105"/>
      <c r="E666" s="91"/>
      <c r="F666" s="91"/>
      <c r="G666" s="91"/>
      <c r="H666" s="91"/>
      <c r="I666" s="91"/>
      <c r="J666" s="91"/>
      <c r="K666" s="92"/>
      <c r="L666" s="119"/>
      <c r="M666" s="111"/>
      <c r="N666" s="116"/>
      <c r="O666" s="117"/>
      <c r="P666" s="117"/>
      <c r="Q666" s="117"/>
      <c r="R666" s="117"/>
      <c r="S666" s="114"/>
      <c r="T666" s="120"/>
      <c r="U666" s="112"/>
      <c r="V666" s="112"/>
      <c r="W666" s="112"/>
      <c r="X666" s="112"/>
      <c r="Y666" s="112"/>
      <c r="Z666" s="117"/>
      <c r="AA666" s="117"/>
      <c r="AB666" s="115"/>
    </row>
    <row r="667" spans="1:28" s="103" customFormat="1" ht="12.4" customHeight="1" x14ac:dyDescent="0.2">
      <c r="A667" s="125"/>
      <c r="B667" s="104"/>
      <c r="C667" s="105"/>
      <c r="D667" s="105"/>
      <c r="E667" s="91"/>
      <c r="F667" s="91"/>
      <c r="G667" s="91"/>
      <c r="H667" s="91"/>
      <c r="I667" s="91"/>
      <c r="J667" s="91"/>
      <c r="K667" s="92"/>
      <c r="L667" s="119"/>
      <c r="M667" s="118"/>
      <c r="N667" s="116"/>
      <c r="O667" s="117"/>
      <c r="P667" s="117"/>
      <c r="Q667" s="117"/>
      <c r="R667" s="117"/>
      <c r="S667" s="114"/>
      <c r="T667" s="120"/>
      <c r="U667" s="112"/>
      <c r="V667" s="112"/>
      <c r="W667" s="112"/>
      <c r="X667" s="112"/>
      <c r="Y667" s="112"/>
      <c r="Z667" s="117"/>
      <c r="AA667" s="117"/>
      <c r="AB667" s="115"/>
    </row>
    <row r="668" spans="1:28" s="103" customFormat="1" ht="12.4" customHeight="1" x14ac:dyDescent="0.2">
      <c r="A668" s="125"/>
      <c r="B668" s="104"/>
      <c r="C668" s="105"/>
      <c r="D668" s="105"/>
      <c r="E668" s="91"/>
      <c r="F668" s="91"/>
      <c r="G668" s="91"/>
      <c r="H668" s="91"/>
      <c r="I668" s="91"/>
      <c r="J668" s="91"/>
      <c r="K668" s="92"/>
      <c r="L668" s="119"/>
      <c r="M668" s="111"/>
      <c r="N668" s="116"/>
      <c r="O668" s="117"/>
      <c r="P668" s="117"/>
      <c r="Q668" s="117"/>
      <c r="R668" s="117"/>
      <c r="S668" s="114"/>
      <c r="T668" s="120"/>
      <c r="U668" s="112"/>
      <c r="V668" s="112"/>
      <c r="W668" s="112"/>
      <c r="X668" s="112"/>
      <c r="Y668" s="112"/>
      <c r="Z668" s="117"/>
      <c r="AA668" s="117"/>
      <c r="AB668" s="115"/>
    </row>
    <row r="669" spans="1:28" s="103" customFormat="1" ht="12.4" customHeight="1" x14ac:dyDescent="0.2">
      <c r="A669" s="125"/>
      <c r="B669" s="104"/>
      <c r="C669" s="105"/>
      <c r="D669" s="105"/>
      <c r="E669" s="91"/>
      <c r="F669" s="91"/>
      <c r="G669" s="91"/>
      <c r="H669" s="91"/>
      <c r="I669" s="91"/>
      <c r="J669" s="91"/>
      <c r="K669" s="92"/>
      <c r="L669" s="119"/>
      <c r="M669" s="111"/>
      <c r="N669" s="116"/>
      <c r="O669" s="117"/>
      <c r="P669" s="117"/>
      <c r="Q669" s="117"/>
      <c r="R669" s="117"/>
      <c r="S669" s="114"/>
      <c r="T669" s="120"/>
      <c r="U669" s="112"/>
      <c r="V669" s="112"/>
      <c r="W669" s="112"/>
      <c r="X669" s="112"/>
      <c r="Y669" s="112"/>
      <c r="Z669" s="117"/>
      <c r="AA669" s="117"/>
      <c r="AB669" s="115"/>
    </row>
    <row r="670" spans="1:28" s="103" customFormat="1" ht="12.4" customHeight="1" x14ac:dyDescent="0.2">
      <c r="A670" s="125"/>
      <c r="B670" s="104"/>
      <c r="C670" s="105"/>
      <c r="D670" s="105"/>
      <c r="E670" s="91"/>
      <c r="F670" s="91"/>
      <c r="G670" s="91"/>
      <c r="H670" s="91"/>
      <c r="I670" s="91"/>
      <c r="J670" s="91"/>
      <c r="K670" s="92"/>
      <c r="L670" s="119"/>
      <c r="M670" s="111"/>
      <c r="N670" s="116"/>
      <c r="O670" s="117"/>
      <c r="P670" s="117"/>
      <c r="Q670" s="117"/>
      <c r="R670" s="117"/>
      <c r="S670" s="114"/>
      <c r="T670" s="120"/>
      <c r="U670" s="112"/>
      <c r="V670" s="112"/>
      <c r="W670" s="112"/>
      <c r="X670" s="112"/>
      <c r="Y670" s="112"/>
      <c r="Z670" s="117"/>
      <c r="AA670" s="117"/>
      <c r="AB670" s="115"/>
    </row>
    <row r="671" spans="1:28" s="103" customFormat="1" ht="12.4" customHeight="1" x14ac:dyDescent="0.2">
      <c r="A671" s="125"/>
      <c r="B671" s="104"/>
      <c r="C671" s="105"/>
      <c r="D671" s="105"/>
      <c r="E671" s="91"/>
      <c r="F671" s="91"/>
      <c r="G671" s="91"/>
      <c r="H671" s="91"/>
      <c r="I671" s="91"/>
      <c r="J671" s="91"/>
      <c r="K671" s="92"/>
      <c r="L671" s="119"/>
      <c r="M671" s="111"/>
      <c r="N671" s="116"/>
      <c r="O671" s="117"/>
      <c r="P671" s="117"/>
      <c r="Q671" s="117"/>
      <c r="R671" s="117"/>
      <c r="S671" s="114"/>
      <c r="T671" s="120"/>
      <c r="U671" s="112"/>
      <c r="V671" s="112"/>
      <c r="W671" s="112"/>
      <c r="X671" s="112"/>
      <c r="Y671" s="112"/>
      <c r="Z671" s="117"/>
      <c r="AA671" s="117"/>
      <c r="AB671" s="115"/>
    </row>
    <row r="672" spans="1:28" s="103" customFormat="1" ht="12.4" customHeight="1" x14ac:dyDescent="0.2">
      <c r="A672" s="125"/>
      <c r="B672" s="104"/>
      <c r="C672" s="105"/>
      <c r="D672" s="105"/>
      <c r="E672" s="91"/>
      <c r="F672" s="91"/>
      <c r="G672" s="91"/>
      <c r="H672" s="91"/>
      <c r="I672" s="91"/>
      <c r="J672" s="91"/>
      <c r="K672" s="92"/>
      <c r="L672" s="119"/>
      <c r="M672" s="111"/>
      <c r="N672" s="116"/>
      <c r="O672" s="117"/>
      <c r="P672" s="117"/>
      <c r="Q672" s="117"/>
      <c r="R672" s="117"/>
      <c r="S672" s="114"/>
      <c r="T672" s="120"/>
      <c r="U672" s="112"/>
      <c r="V672" s="112"/>
      <c r="W672" s="112"/>
      <c r="X672" s="112"/>
      <c r="Y672" s="112"/>
      <c r="Z672" s="117"/>
      <c r="AA672" s="117"/>
      <c r="AB672" s="115"/>
    </row>
    <row r="673" spans="1:28" ht="12.4" customHeight="1" x14ac:dyDescent="0.2">
      <c r="A673" s="125"/>
      <c r="B673" s="45"/>
      <c r="C673" s="126"/>
      <c r="D673" s="126"/>
      <c r="E673" s="91"/>
      <c r="F673" s="91"/>
      <c r="G673" s="91"/>
      <c r="H673" s="91"/>
      <c r="I673" s="91"/>
      <c r="J673" s="91"/>
      <c r="K673" s="92"/>
      <c r="L673" s="121"/>
      <c r="M673" s="118"/>
      <c r="N673" s="122"/>
      <c r="O673" s="102"/>
      <c r="P673" s="102"/>
      <c r="Q673" s="102"/>
      <c r="R673" s="102"/>
      <c r="S673" s="123"/>
      <c r="T673" s="124"/>
      <c r="U673" s="42"/>
      <c r="V673" s="42"/>
      <c r="W673" s="42"/>
      <c r="X673" s="42"/>
      <c r="Y673" s="42"/>
      <c r="Z673" s="102"/>
      <c r="AA673" s="102"/>
      <c r="AB673" s="44"/>
    </row>
    <row r="674" spans="1:28" ht="12.4" customHeight="1" x14ac:dyDescent="0.2">
      <c r="A674" s="125"/>
      <c r="B674" s="45"/>
      <c r="C674" s="126"/>
      <c r="D674" s="126"/>
      <c r="E674" s="91"/>
      <c r="F674" s="91"/>
      <c r="G674" s="91"/>
      <c r="H674" s="91"/>
      <c r="I674" s="91"/>
      <c r="J674" s="91"/>
      <c r="K674" s="92"/>
      <c r="L674" s="121"/>
      <c r="M674" s="118"/>
      <c r="N674" s="122"/>
      <c r="O674" s="102"/>
      <c r="P674" s="102"/>
      <c r="Q674" s="102"/>
      <c r="R674" s="102"/>
      <c r="S674" s="123"/>
      <c r="T674" s="124"/>
      <c r="U674" s="42"/>
      <c r="V674" s="42"/>
      <c r="W674" s="42"/>
      <c r="X674" s="42"/>
      <c r="Y674" s="42"/>
      <c r="Z674" s="102"/>
      <c r="AA674" s="102"/>
      <c r="AB674" s="44"/>
    </row>
    <row r="675" spans="1:28" ht="12.4" customHeight="1" x14ac:dyDescent="0.2">
      <c r="A675" s="125"/>
      <c r="B675" s="45"/>
      <c r="C675" s="126"/>
      <c r="D675" s="126"/>
      <c r="E675" s="91"/>
      <c r="F675" s="91"/>
      <c r="G675" s="91"/>
      <c r="H675" s="91"/>
      <c r="I675" s="91"/>
      <c r="J675" s="91"/>
      <c r="K675" s="92"/>
      <c r="L675" s="121"/>
      <c r="M675" s="118"/>
      <c r="N675" s="122"/>
      <c r="O675" s="102"/>
      <c r="P675" s="102"/>
      <c r="Q675" s="102"/>
      <c r="R675" s="102"/>
      <c r="S675" s="123"/>
      <c r="T675" s="124"/>
      <c r="U675" s="42"/>
      <c r="V675" s="42"/>
      <c r="W675" s="42"/>
      <c r="X675" s="42"/>
      <c r="Y675" s="42"/>
      <c r="Z675" s="102"/>
      <c r="AA675" s="102"/>
      <c r="AB675" s="44"/>
    </row>
    <row r="676" spans="1:28" ht="12.4" customHeight="1" x14ac:dyDescent="0.2">
      <c r="A676" s="125"/>
      <c r="B676" s="45"/>
      <c r="C676" s="126"/>
      <c r="D676" s="126"/>
      <c r="E676" s="91"/>
      <c r="F676" s="91"/>
      <c r="G676" s="91"/>
      <c r="H676" s="91"/>
      <c r="I676" s="91"/>
      <c r="J676" s="91"/>
      <c r="K676" s="92"/>
      <c r="L676" s="121"/>
      <c r="M676" s="118"/>
      <c r="N676" s="122"/>
      <c r="O676" s="102"/>
      <c r="P676" s="102"/>
      <c r="Q676" s="102"/>
      <c r="R676" s="102"/>
      <c r="S676" s="123"/>
      <c r="T676" s="124"/>
      <c r="U676" s="42"/>
      <c r="V676" s="42"/>
      <c r="W676" s="42"/>
      <c r="X676" s="42"/>
      <c r="Y676" s="42"/>
      <c r="Z676" s="102"/>
      <c r="AA676" s="102"/>
      <c r="AB676" s="44"/>
    </row>
    <row r="677" spans="1:28" ht="12.4" customHeight="1" x14ac:dyDescent="0.2">
      <c r="A677" s="125"/>
      <c r="B677" s="45"/>
      <c r="C677" s="126"/>
      <c r="D677" s="126"/>
      <c r="E677" s="91"/>
      <c r="F677" s="91"/>
      <c r="G677" s="91"/>
      <c r="H677" s="91"/>
      <c r="I677" s="91"/>
      <c r="J677" s="91"/>
      <c r="K677" s="92"/>
      <c r="L677" s="121"/>
      <c r="M677" s="118"/>
      <c r="N677" s="122"/>
      <c r="O677" s="102"/>
      <c r="P677" s="102"/>
      <c r="Q677" s="102"/>
      <c r="R677" s="102"/>
      <c r="S677" s="123"/>
      <c r="T677" s="124"/>
      <c r="U677" s="42"/>
      <c r="V677" s="42"/>
      <c r="W677" s="42"/>
      <c r="X677" s="42"/>
      <c r="Y677" s="42"/>
      <c r="Z677" s="102"/>
      <c r="AA677" s="102"/>
      <c r="AB677" s="44"/>
    </row>
    <row r="678" spans="1:28" ht="12.4" customHeight="1" x14ac:dyDescent="0.2">
      <c r="A678" s="125"/>
      <c r="B678" s="45"/>
      <c r="C678" s="126"/>
      <c r="D678" s="126"/>
      <c r="E678" s="91"/>
      <c r="F678" s="91"/>
      <c r="G678" s="91"/>
      <c r="H678" s="91"/>
      <c r="I678" s="91"/>
      <c r="J678" s="91"/>
      <c r="K678" s="92"/>
      <c r="L678" s="121"/>
      <c r="M678" s="118"/>
      <c r="N678" s="122"/>
      <c r="O678" s="102"/>
      <c r="P678" s="102"/>
      <c r="Q678" s="102"/>
      <c r="R678" s="102"/>
      <c r="S678" s="123"/>
      <c r="T678" s="124"/>
      <c r="U678" s="42"/>
      <c r="V678" s="42"/>
      <c r="W678" s="42"/>
      <c r="X678" s="42"/>
      <c r="Y678" s="42"/>
      <c r="Z678" s="102"/>
      <c r="AA678" s="102"/>
      <c r="AB678" s="44"/>
    </row>
    <row r="679" spans="1:28" ht="12.4" customHeight="1" x14ac:dyDescent="0.2">
      <c r="A679" s="125"/>
      <c r="B679" s="45"/>
      <c r="C679" s="126"/>
      <c r="D679" s="126"/>
      <c r="E679" s="91"/>
      <c r="F679" s="91"/>
      <c r="G679" s="91"/>
      <c r="H679" s="91"/>
      <c r="I679" s="91"/>
      <c r="J679" s="91"/>
      <c r="K679" s="92"/>
      <c r="L679" s="121"/>
      <c r="M679" s="118"/>
      <c r="N679" s="122"/>
      <c r="O679" s="102"/>
      <c r="P679" s="102"/>
      <c r="Q679" s="102"/>
      <c r="R679" s="102"/>
      <c r="S679" s="123"/>
      <c r="T679" s="124"/>
      <c r="U679" s="42"/>
      <c r="V679" s="42"/>
      <c r="W679" s="42"/>
      <c r="X679" s="42"/>
      <c r="Y679" s="42"/>
      <c r="Z679" s="102"/>
      <c r="AA679" s="102"/>
      <c r="AB679" s="44"/>
    </row>
    <row r="680" spans="1:28" ht="12.4" customHeight="1" x14ac:dyDescent="0.2">
      <c r="A680" s="125"/>
      <c r="B680" s="45"/>
      <c r="C680" s="126"/>
      <c r="D680" s="126"/>
      <c r="E680" s="91"/>
      <c r="F680" s="91"/>
      <c r="G680" s="91"/>
      <c r="H680" s="91"/>
      <c r="I680" s="91"/>
      <c r="J680" s="91"/>
      <c r="K680" s="92"/>
      <c r="L680" s="121"/>
      <c r="M680" s="118"/>
      <c r="N680" s="122"/>
      <c r="O680" s="102"/>
      <c r="P680" s="102"/>
      <c r="Q680" s="102"/>
      <c r="R680" s="102"/>
      <c r="S680" s="123"/>
      <c r="T680" s="124"/>
      <c r="U680" s="42"/>
      <c r="V680" s="42"/>
      <c r="W680" s="42"/>
      <c r="X680" s="42"/>
      <c r="Y680" s="42"/>
      <c r="Z680" s="102"/>
      <c r="AA680" s="102"/>
      <c r="AB680" s="44"/>
    </row>
    <row r="681" spans="1:28" ht="12.4" customHeight="1" x14ac:dyDescent="0.2">
      <c r="A681" s="125"/>
      <c r="B681" s="45"/>
      <c r="C681" s="126"/>
      <c r="D681" s="126"/>
      <c r="E681" s="91"/>
      <c r="F681" s="91"/>
      <c r="G681" s="91"/>
      <c r="H681" s="91"/>
      <c r="I681" s="91"/>
      <c r="J681" s="91"/>
      <c r="K681" s="92"/>
      <c r="L681" s="121"/>
      <c r="M681" s="118"/>
      <c r="N681" s="122"/>
      <c r="O681" s="102"/>
      <c r="P681" s="102"/>
      <c r="Q681" s="102"/>
      <c r="R681" s="102"/>
      <c r="S681" s="123"/>
      <c r="T681" s="124"/>
      <c r="U681" s="42"/>
      <c r="V681" s="42"/>
      <c r="W681" s="42"/>
      <c r="X681" s="42"/>
      <c r="Y681" s="42"/>
      <c r="Z681" s="102"/>
      <c r="AA681" s="102"/>
      <c r="AB681" s="44"/>
    </row>
    <row r="682" spans="1:28" ht="12.4" customHeight="1" x14ac:dyDescent="0.2">
      <c r="A682" s="125"/>
      <c r="B682" s="45"/>
      <c r="C682" s="126"/>
      <c r="D682" s="126"/>
      <c r="E682" s="91"/>
      <c r="F682" s="91"/>
      <c r="G682" s="91"/>
      <c r="H682" s="91"/>
      <c r="I682" s="91"/>
      <c r="J682" s="91"/>
      <c r="K682" s="92"/>
      <c r="L682" s="121"/>
      <c r="M682" s="118"/>
      <c r="N682" s="122"/>
      <c r="O682" s="102"/>
      <c r="P682" s="102"/>
      <c r="Q682" s="102"/>
      <c r="R682" s="102"/>
      <c r="S682" s="123"/>
      <c r="T682" s="124"/>
      <c r="U682" s="42"/>
      <c r="V682" s="42"/>
      <c r="W682" s="42"/>
      <c r="X682" s="42"/>
      <c r="Y682" s="42"/>
      <c r="Z682" s="102"/>
      <c r="AA682" s="102"/>
      <c r="AB682" s="44"/>
    </row>
    <row r="683" spans="1:28" ht="12.4" customHeight="1" x14ac:dyDescent="0.2">
      <c r="A683" s="125"/>
      <c r="B683" s="45"/>
      <c r="C683" s="126"/>
      <c r="D683" s="126"/>
      <c r="E683" s="91"/>
      <c r="F683" s="91"/>
      <c r="G683" s="91"/>
      <c r="H683" s="91"/>
      <c r="I683" s="91"/>
      <c r="J683" s="91"/>
      <c r="K683" s="92"/>
      <c r="L683" s="121"/>
      <c r="M683" s="118"/>
      <c r="N683" s="122"/>
      <c r="O683" s="102"/>
      <c r="P683" s="102"/>
      <c r="Q683" s="102"/>
      <c r="R683" s="102"/>
      <c r="S683" s="123"/>
      <c r="T683" s="124"/>
      <c r="U683" s="42"/>
      <c r="V683" s="42"/>
      <c r="W683" s="42"/>
      <c r="X683" s="42"/>
      <c r="Y683" s="42"/>
      <c r="Z683" s="102"/>
      <c r="AA683" s="102"/>
      <c r="AB683" s="44"/>
    </row>
    <row r="684" spans="1:28" ht="12.4" customHeight="1" x14ac:dyDescent="0.2">
      <c r="A684" s="125"/>
      <c r="B684" s="45"/>
      <c r="C684" s="126"/>
      <c r="D684" s="126"/>
      <c r="E684" s="91"/>
      <c r="F684" s="91"/>
      <c r="G684" s="91"/>
      <c r="H684" s="91"/>
      <c r="I684" s="91"/>
      <c r="J684" s="91"/>
      <c r="K684" s="92"/>
      <c r="L684" s="121"/>
      <c r="M684" s="118"/>
      <c r="N684" s="122"/>
      <c r="O684" s="102"/>
      <c r="P684" s="102"/>
      <c r="Q684" s="102"/>
      <c r="R684" s="102"/>
      <c r="S684" s="123"/>
      <c r="T684" s="124"/>
      <c r="U684" s="42"/>
      <c r="V684" s="42"/>
      <c r="W684" s="42"/>
      <c r="X684" s="42"/>
      <c r="Y684" s="42"/>
      <c r="Z684" s="102"/>
      <c r="AA684" s="102"/>
      <c r="AB684" s="44"/>
    </row>
    <row r="685" spans="1:28" ht="12.4" customHeight="1" x14ac:dyDescent="0.2">
      <c r="A685" s="125"/>
      <c r="B685" s="45"/>
      <c r="C685" s="126"/>
      <c r="D685" s="126"/>
      <c r="E685" s="91"/>
      <c r="F685" s="91"/>
      <c r="G685" s="91"/>
      <c r="H685" s="91"/>
      <c r="I685" s="91"/>
      <c r="J685" s="91"/>
      <c r="K685" s="92"/>
      <c r="L685" s="121"/>
      <c r="M685" s="118"/>
      <c r="N685" s="122"/>
      <c r="O685" s="102"/>
      <c r="P685" s="102"/>
      <c r="Q685" s="102"/>
      <c r="R685" s="102"/>
      <c r="S685" s="123"/>
      <c r="T685" s="124"/>
      <c r="U685" s="42"/>
      <c r="V685" s="42"/>
      <c r="W685" s="42"/>
      <c r="X685" s="42"/>
      <c r="Y685" s="42"/>
      <c r="Z685" s="102"/>
      <c r="AA685" s="102"/>
      <c r="AB685" s="44"/>
    </row>
    <row r="686" spans="1:28" ht="12.4" customHeight="1" x14ac:dyDescent="0.2">
      <c r="A686" s="125"/>
      <c r="B686" s="45"/>
      <c r="C686" s="126"/>
      <c r="D686" s="126"/>
      <c r="E686" s="91"/>
      <c r="F686" s="91"/>
      <c r="G686" s="91"/>
      <c r="H686" s="91"/>
      <c r="I686" s="91"/>
      <c r="J686" s="91"/>
      <c r="K686" s="92"/>
      <c r="L686" s="121"/>
      <c r="M686" s="118"/>
      <c r="N686" s="122"/>
      <c r="O686" s="102"/>
      <c r="P686" s="102"/>
      <c r="Q686" s="102"/>
      <c r="R686" s="102"/>
      <c r="S686" s="123"/>
      <c r="T686" s="124"/>
      <c r="U686" s="42"/>
      <c r="V686" s="42"/>
      <c r="W686" s="42"/>
      <c r="X686" s="42"/>
      <c r="Y686" s="42"/>
      <c r="Z686" s="102"/>
      <c r="AA686" s="102"/>
      <c r="AB686" s="44"/>
    </row>
    <row r="687" spans="1:28" ht="12.4" customHeight="1" x14ac:dyDescent="0.2">
      <c r="A687" s="125"/>
      <c r="B687" s="45"/>
      <c r="C687" s="126"/>
      <c r="D687" s="126"/>
      <c r="E687" s="91"/>
      <c r="F687" s="91"/>
      <c r="G687" s="91"/>
      <c r="H687" s="91"/>
      <c r="I687" s="91"/>
      <c r="J687" s="91"/>
      <c r="K687" s="92"/>
      <c r="L687" s="121"/>
      <c r="M687" s="118"/>
      <c r="N687" s="122"/>
      <c r="O687" s="102"/>
      <c r="P687" s="102"/>
      <c r="Q687" s="102"/>
      <c r="R687" s="102"/>
      <c r="S687" s="123"/>
      <c r="T687" s="124"/>
      <c r="U687" s="42"/>
      <c r="V687" s="42"/>
      <c r="W687" s="42"/>
      <c r="X687" s="42"/>
      <c r="Y687" s="42"/>
      <c r="Z687" s="102"/>
      <c r="AA687" s="102"/>
      <c r="AB687" s="44"/>
    </row>
    <row r="688" spans="1:28" ht="12.4" customHeight="1" x14ac:dyDescent="0.2">
      <c r="A688" s="125"/>
      <c r="B688" s="45"/>
      <c r="C688" s="126"/>
      <c r="D688" s="126"/>
      <c r="E688" s="91"/>
      <c r="F688" s="91"/>
      <c r="G688" s="91"/>
      <c r="H688" s="91"/>
      <c r="I688" s="91"/>
      <c r="J688" s="91"/>
      <c r="K688" s="92"/>
      <c r="L688" s="121"/>
      <c r="M688" s="118"/>
      <c r="N688" s="122"/>
      <c r="O688" s="102"/>
      <c r="P688" s="102"/>
      <c r="Q688" s="102"/>
      <c r="R688" s="102"/>
      <c r="S688" s="123"/>
      <c r="T688" s="124"/>
      <c r="U688" s="42"/>
      <c r="V688" s="42"/>
      <c r="W688" s="42"/>
      <c r="X688" s="42"/>
      <c r="Y688" s="42"/>
      <c r="Z688" s="102"/>
      <c r="AA688" s="102"/>
      <c r="AB688" s="44"/>
    </row>
    <row r="689" spans="1:28" ht="12.4" customHeight="1" x14ac:dyDescent="0.2">
      <c r="A689" s="125"/>
      <c r="B689" s="45"/>
      <c r="C689" s="126"/>
      <c r="D689" s="126"/>
      <c r="E689" s="91"/>
      <c r="F689" s="91"/>
      <c r="G689" s="91"/>
      <c r="H689" s="91"/>
      <c r="I689" s="91"/>
      <c r="J689" s="91"/>
      <c r="K689" s="92"/>
      <c r="L689" s="121"/>
      <c r="M689" s="118"/>
      <c r="N689" s="122"/>
      <c r="O689" s="102"/>
      <c r="P689" s="102"/>
      <c r="Q689" s="102"/>
      <c r="R689" s="102"/>
      <c r="S689" s="123"/>
      <c r="T689" s="124"/>
      <c r="U689" s="42"/>
      <c r="V689" s="42"/>
      <c r="W689" s="42"/>
      <c r="X689" s="42"/>
      <c r="Y689" s="42"/>
      <c r="Z689" s="102"/>
      <c r="AA689" s="102"/>
      <c r="AB689" s="44"/>
    </row>
    <row r="690" spans="1:28" ht="12.4" customHeight="1" x14ac:dyDescent="0.2">
      <c r="A690" s="125"/>
      <c r="B690" s="45"/>
      <c r="C690" s="126"/>
      <c r="D690" s="126"/>
      <c r="E690" s="91"/>
      <c r="F690" s="91"/>
      <c r="G690" s="91"/>
      <c r="H690" s="91"/>
      <c r="I690" s="91"/>
      <c r="J690" s="91"/>
      <c r="K690" s="92"/>
      <c r="L690" s="121"/>
      <c r="M690" s="118"/>
      <c r="N690" s="122"/>
      <c r="O690" s="102"/>
      <c r="P690" s="102"/>
      <c r="Q690" s="102"/>
      <c r="R690" s="102"/>
      <c r="S690" s="123"/>
      <c r="T690" s="124"/>
      <c r="U690" s="42"/>
      <c r="V690" s="42"/>
      <c r="W690" s="42"/>
      <c r="X690" s="42"/>
      <c r="Y690" s="42"/>
      <c r="Z690" s="102"/>
      <c r="AA690" s="102"/>
      <c r="AB690" s="44"/>
    </row>
    <row r="691" spans="1:28" ht="12.4" customHeight="1" x14ac:dyDescent="0.2">
      <c r="A691" s="125"/>
      <c r="B691" s="45"/>
      <c r="C691" s="126"/>
      <c r="D691" s="126"/>
      <c r="E691" s="91"/>
      <c r="F691" s="91"/>
      <c r="G691" s="91"/>
      <c r="H691" s="91"/>
      <c r="I691" s="91"/>
      <c r="J691" s="91"/>
      <c r="K691" s="92"/>
      <c r="L691" s="121"/>
      <c r="M691" s="118"/>
      <c r="N691" s="122"/>
      <c r="O691" s="102"/>
      <c r="P691" s="102"/>
      <c r="Q691" s="102"/>
      <c r="R691" s="102"/>
      <c r="S691" s="123"/>
      <c r="T691" s="124"/>
      <c r="U691" s="42"/>
      <c r="V691" s="42"/>
      <c r="W691" s="42"/>
      <c r="X691" s="42"/>
      <c r="Y691" s="42"/>
      <c r="Z691" s="102"/>
      <c r="AA691" s="102"/>
      <c r="AB691" s="44"/>
    </row>
    <row r="692" spans="1:28" ht="12.4" customHeight="1" x14ac:dyDescent="0.2">
      <c r="A692" s="125"/>
      <c r="B692" s="45"/>
      <c r="C692" s="126"/>
      <c r="D692" s="126"/>
      <c r="E692" s="91"/>
      <c r="F692" s="91"/>
      <c r="G692" s="91"/>
      <c r="H692" s="91"/>
      <c r="I692" s="91"/>
      <c r="J692" s="91"/>
      <c r="K692" s="92"/>
      <c r="L692" s="121"/>
      <c r="M692" s="118"/>
      <c r="N692" s="122"/>
      <c r="O692" s="102"/>
      <c r="P692" s="102"/>
      <c r="Q692" s="102"/>
      <c r="R692" s="102"/>
      <c r="S692" s="123"/>
      <c r="T692" s="124"/>
      <c r="U692" s="42"/>
      <c r="V692" s="42"/>
      <c r="W692" s="42"/>
      <c r="X692" s="42"/>
      <c r="Y692" s="42"/>
      <c r="Z692" s="102"/>
      <c r="AA692" s="102"/>
      <c r="AB692" s="44"/>
    </row>
    <row r="693" spans="1:28" ht="12.4" customHeight="1" x14ac:dyDescent="0.2">
      <c r="A693" s="125"/>
      <c r="B693" s="45"/>
      <c r="C693" s="126"/>
      <c r="D693" s="126"/>
      <c r="E693" s="91"/>
      <c r="F693" s="91"/>
      <c r="G693" s="91"/>
      <c r="H693" s="91"/>
      <c r="I693" s="91"/>
      <c r="J693" s="91"/>
      <c r="K693" s="92"/>
      <c r="L693" s="121"/>
      <c r="M693" s="118"/>
      <c r="N693" s="122"/>
      <c r="O693" s="102"/>
      <c r="P693" s="102"/>
      <c r="Q693" s="102"/>
      <c r="R693" s="102"/>
      <c r="S693" s="123"/>
      <c r="T693" s="124"/>
      <c r="U693" s="42"/>
      <c r="V693" s="42"/>
      <c r="W693" s="42"/>
      <c r="X693" s="42"/>
      <c r="Y693" s="42"/>
      <c r="Z693" s="102"/>
      <c r="AA693" s="102"/>
      <c r="AB693" s="44"/>
    </row>
    <row r="694" spans="1:28" ht="12.4" customHeight="1" x14ac:dyDescent="0.2">
      <c r="A694" s="125"/>
      <c r="B694" s="45"/>
      <c r="C694" s="126"/>
      <c r="D694" s="126"/>
      <c r="E694" s="91"/>
      <c r="F694" s="91"/>
      <c r="G694" s="91"/>
      <c r="H694" s="91"/>
      <c r="I694" s="91"/>
      <c r="J694" s="91"/>
      <c r="K694" s="92"/>
      <c r="L694" s="121"/>
      <c r="M694" s="118"/>
      <c r="N694" s="122"/>
      <c r="O694" s="102"/>
      <c r="P694" s="102"/>
      <c r="Q694" s="102"/>
      <c r="R694" s="102"/>
      <c r="S694" s="123"/>
      <c r="T694" s="124"/>
      <c r="U694" s="42"/>
      <c r="V694" s="42"/>
      <c r="W694" s="42"/>
      <c r="X694" s="42"/>
      <c r="Y694" s="42"/>
      <c r="Z694" s="102"/>
      <c r="AA694" s="102"/>
      <c r="AB694" s="44"/>
    </row>
    <row r="695" spans="1:28" ht="12.4" customHeight="1" x14ac:dyDescent="0.2">
      <c r="A695" s="125"/>
      <c r="B695" s="45"/>
      <c r="C695" s="126"/>
      <c r="D695" s="126"/>
      <c r="E695" s="91"/>
      <c r="F695" s="91"/>
      <c r="G695" s="91"/>
      <c r="H695" s="91"/>
      <c r="I695" s="91"/>
      <c r="J695" s="91"/>
      <c r="K695" s="92"/>
      <c r="L695" s="121"/>
      <c r="M695" s="118"/>
      <c r="N695" s="122"/>
      <c r="O695" s="102"/>
      <c r="P695" s="102"/>
      <c r="Q695" s="102"/>
      <c r="R695" s="102"/>
      <c r="S695" s="123"/>
      <c r="T695" s="124"/>
      <c r="U695" s="42"/>
      <c r="V695" s="42"/>
      <c r="W695" s="42"/>
      <c r="X695" s="42"/>
      <c r="Y695" s="42"/>
      <c r="Z695" s="102"/>
      <c r="AA695" s="102"/>
      <c r="AB695" s="44"/>
    </row>
    <row r="696" spans="1:28" ht="12.4" customHeight="1" x14ac:dyDescent="0.2">
      <c r="A696" s="125"/>
      <c r="B696" s="45"/>
      <c r="C696" s="126"/>
      <c r="D696" s="126"/>
      <c r="E696" s="91"/>
      <c r="F696" s="91"/>
      <c r="G696" s="91"/>
      <c r="H696" s="91"/>
      <c r="I696" s="91"/>
      <c r="J696" s="91"/>
      <c r="K696" s="92"/>
      <c r="L696" s="121"/>
      <c r="M696" s="118"/>
      <c r="N696" s="122"/>
      <c r="O696" s="102"/>
      <c r="P696" s="102"/>
      <c r="Q696" s="102"/>
      <c r="R696" s="102"/>
      <c r="S696" s="123"/>
      <c r="T696" s="124"/>
      <c r="U696" s="42"/>
      <c r="V696" s="42"/>
      <c r="W696" s="42"/>
      <c r="X696" s="42"/>
      <c r="Y696" s="42"/>
      <c r="Z696" s="102"/>
      <c r="AA696" s="102"/>
      <c r="AB696" s="44"/>
    </row>
    <row r="697" spans="1:28" ht="12.4" customHeight="1" x14ac:dyDescent="0.2">
      <c r="A697" s="125"/>
      <c r="B697" s="45"/>
      <c r="C697" s="126"/>
      <c r="D697" s="126"/>
      <c r="E697" s="91"/>
      <c r="F697" s="91"/>
      <c r="G697" s="91"/>
      <c r="H697" s="91"/>
      <c r="I697" s="91"/>
      <c r="J697" s="91"/>
      <c r="K697" s="92"/>
      <c r="L697" s="121"/>
      <c r="M697" s="118"/>
      <c r="N697" s="122"/>
      <c r="O697" s="102"/>
      <c r="P697" s="102"/>
      <c r="Q697" s="102"/>
      <c r="R697" s="102"/>
      <c r="S697" s="123"/>
      <c r="T697" s="124"/>
      <c r="U697" s="42"/>
      <c r="V697" s="42"/>
      <c r="W697" s="42"/>
      <c r="X697" s="42"/>
      <c r="Y697" s="42"/>
      <c r="Z697" s="102"/>
      <c r="AA697" s="102"/>
      <c r="AB697" s="44"/>
    </row>
    <row r="698" spans="1:28" ht="12.4" customHeight="1" x14ac:dyDescent="0.2">
      <c r="A698" s="125"/>
      <c r="B698" s="45"/>
      <c r="C698" s="126"/>
      <c r="D698" s="126"/>
      <c r="E698" s="91"/>
      <c r="F698" s="91"/>
      <c r="G698" s="91"/>
      <c r="H698" s="91"/>
      <c r="I698" s="91"/>
      <c r="J698" s="91"/>
      <c r="K698" s="92"/>
      <c r="L698" s="121"/>
      <c r="M698" s="118"/>
      <c r="N698" s="122"/>
      <c r="O698" s="102"/>
      <c r="P698" s="102"/>
      <c r="Q698" s="102"/>
      <c r="R698" s="102"/>
      <c r="S698" s="123"/>
      <c r="T698" s="124"/>
      <c r="U698" s="42"/>
      <c r="V698" s="42"/>
      <c r="W698" s="42"/>
      <c r="X698" s="42"/>
      <c r="Y698" s="42"/>
      <c r="Z698" s="102"/>
      <c r="AA698" s="102"/>
      <c r="AB698" s="44"/>
    </row>
    <row r="699" spans="1:28" ht="12.4" customHeight="1" x14ac:dyDescent="0.2">
      <c r="A699" s="125"/>
      <c r="B699" s="45"/>
      <c r="C699" s="126"/>
      <c r="D699" s="126"/>
      <c r="E699" s="91"/>
      <c r="F699" s="91"/>
      <c r="G699" s="91"/>
      <c r="H699" s="91"/>
      <c r="I699" s="91"/>
      <c r="J699" s="91"/>
      <c r="K699" s="92"/>
      <c r="L699" s="121"/>
      <c r="M699" s="118"/>
      <c r="N699" s="122"/>
      <c r="O699" s="102"/>
      <c r="P699" s="102"/>
      <c r="Q699" s="102"/>
      <c r="R699" s="102"/>
      <c r="S699" s="123"/>
      <c r="T699" s="124"/>
      <c r="U699" s="42"/>
      <c r="V699" s="42"/>
      <c r="W699" s="42"/>
      <c r="X699" s="42"/>
      <c r="Y699" s="42"/>
      <c r="Z699" s="102"/>
      <c r="AA699" s="102"/>
      <c r="AB699" s="44"/>
    </row>
    <row r="700" spans="1:28" ht="12.4" customHeight="1" x14ac:dyDescent="0.2">
      <c r="A700" s="125"/>
      <c r="B700" s="45"/>
      <c r="C700" s="126"/>
      <c r="D700" s="126"/>
      <c r="E700" s="91"/>
      <c r="F700" s="91"/>
      <c r="G700" s="91"/>
      <c r="H700" s="91"/>
      <c r="I700" s="91"/>
      <c r="J700" s="91"/>
      <c r="K700" s="92"/>
      <c r="L700" s="121"/>
      <c r="M700" s="118"/>
      <c r="N700" s="122"/>
      <c r="O700" s="102"/>
      <c r="P700" s="102"/>
      <c r="Q700" s="102"/>
      <c r="R700" s="102"/>
      <c r="S700" s="123"/>
      <c r="T700" s="124"/>
      <c r="U700" s="42"/>
      <c r="V700" s="42"/>
      <c r="W700" s="42"/>
      <c r="X700" s="42"/>
      <c r="Y700" s="42"/>
      <c r="Z700" s="102"/>
      <c r="AA700" s="102"/>
      <c r="AB700" s="44"/>
    </row>
    <row r="701" spans="1:28" ht="12.4" customHeight="1" x14ac:dyDescent="0.2">
      <c r="A701" s="125"/>
      <c r="B701" s="45"/>
      <c r="C701" s="126"/>
      <c r="D701" s="126"/>
      <c r="E701" s="91"/>
      <c r="F701" s="91"/>
      <c r="G701" s="91"/>
      <c r="H701" s="91"/>
      <c r="I701" s="91"/>
      <c r="J701" s="91"/>
      <c r="K701" s="92"/>
      <c r="L701" s="121"/>
      <c r="M701" s="118"/>
      <c r="N701" s="122"/>
      <c r="O701" s="102"/>
      <c r="P701" s="102"/>
      <c r="Q701" s="102"/>
      <c r="R701" s="102"/>
      <c r="S701" s="123"/>
      <c r="T701" s="124"/>
      <c r="U701" s="42"/>
      <c r="V701" s="42"/>
      <c r="W701" s="42"/>
      <c r="X701" s="42"/>
      <c r="Y701" s="42"/>
      <c r="Z701" s="102"/>
      <c r="AA701" s="102"/>
      <c r="AB701" s="44"/>
    </row>
    <row r="702" spans="1:28" ht="12.4" customHeight="1" x14ac:dyDescent="0.2">
      <c r="A702" s="125"/>
      <c r="B702" s="45"/>
      <c r="C702" s="126"/>
      <c r="D702" s="126"/>
      <c r="E702" s="91"/>
      <c r="F702" s="91"/>
      <c r="G702" s="91"/>
      <c r="H702" s="91"/>
      <c r="I702" s="91"/>
      <c r="J702" s="91"/>
      <c r="K702" s="92"/>
      <c r="L702" s="121"/>
      <c r="M702" s="118"/>
      <c r="N702" s="122"/>
      <c r="O702" s="102"/>
      <c r="P702" s="102"/>
      <c r="Q702" s="102"/>
      <c r="R702" s="102"/>
      <c r="S702" s="123"/>
      <c r="T702" s="124"/>
      <c r="U702" s="42"/>
      <c r="V702" s="42"/>
      <c r="W702" s="42"/>
      <c r="X702" s="42"/>
      <c r="Y702" s="42"/>
      <c r="Z702" s="102"/>
      <c r="AA702" s="102"/>
      <c r="AB702" s="44"/>
    </row>
    <row r="703" spans="1:28" ht="12.4" customHeight="1" x14ac:dyDescent="0.2">
      <c r="A703" s="125"/>
      <c r="B703" s="45"/>
      <c r="C703" s="126"/>
      <c r="D703" s="126"/>
      <c r="E703" s="91"/>
      <c r="F703" s="91"/>
      <c r="G703" s="91"/>
      <c r="H703" s="91"/>
      <c r="I703" s="91"/>
      <c r="J703" s="91"/>
      <c r="K703" s="92"/>
      <c r="L703" s="121"/>
      <c r="M703" s="118"/>
      <c r="N703" s="122"/>
      <c r="O703" s="102"/>
      <c r="P703" s="102"/>
      <c r="Q703" s="102"/>
      <c r="R703" s="102"/>
      <c r="S703" s="123"/>
      <c r="T703" s="124"/>
      <c r="U703" s="42"/>
      <c r="V703" s="42"/>
      <c r="W703" s="42"/>
      <c r="X703" s="42"/>
      <c r="Y703" s="42"/>
      <c r="Z703" s="102"/>
      <c r="AA703" s="102"/>
      <c r="AB703" s="44"/>
    </row>
    <row r="704" spans="1:28" ht="12.4" customHeight="1" x14ac:dyDescent="0.2">
      <c r="A704" s="125"/>
      <c r="B704" s="45"/>
      <c r="C704" s="126"/>
      <c r="D704" s="126"/>
      <c r="E704" s="91"/>
      <c r="F704" s="91"/>
      <c r="G704" s="91"/>
      <c r="H704" s="91"/>
      <c r="I704" s="91"/>
      <c r="J704" s="91"/>
      <c r="K704" s="92"/>
      <c r="L704" s="121"/>
      <c r="M704" s="118"/>
      <c r="N704" s="122"/>
      <c r="O704" s="102"/>
      <c r="P704" s="102"/>
      <c r="Q704" s="102"/>
      <c r="R704" s="102"/>
      <c r="S704" s="123"/>
      <c r="T704" s="124"/>
      <c r="U704" s="42"/>
      <c r="V704" s="42"/>
      <c r="W704" s="42"/>
      <c r="X704" s="42"/>
      <c r="Y704" s="42"/>
      <c r="Z704" s="102"/>
      <c r="AA704" s="102"/>
      <c r="AB704" s="44"/>
    </row>
    <row r="705" spans="1:28" ht="12.4" customHeight="1" x14ac:dyDescent="0.2">
      <c r="A705" s="125"/>
      <c r="B705" s="45"/>
      <c r="C705" s="126"/>
      <c r="D705" s="126"/>
      <c r="E705" s="91"/>
      <c r="F705" s="91"/>
      <c r="G705" s="91"/>
      <c r="H705" s="91"/>
      <c r="I705" s="91"/>
      <c r="J705" s="91"/>
      <c r="K705" s="92"/>
      <c r="L705" s="121"/>
      <c r="M705" s="118"/>
      <c r="N705" s="122"/>
      <c r="O705" s="102"/>
      <c r="P705" s="102"/>
      <c r="Q705" s="102"/>
      <c r="R705" s="102"/>
      <c r="S705" s="123"/>
      <c r="T705" s="124"/>
      <c r="U705" s="42"/>
      <c r="V705" s="42"/>
      <c r="W705" s="42"/>
      <c r="X705" s="42"/>
      <c r="Y705" s="42"/>
      <c r="Z705" s="102"/>
      <c r="AA705" s="102"/>
      <c r="AB705" s="44"/>
    </row>
    <row r="706" spans="1:28" ht="12.4" customHeight="1" x14ac:dyDescent="0.2">
      <c r="A706" s="125"/>
      <c r="B706" s="45"/>
      <c r="C706" s="126"/>
      <c r="D706" s="126"/>
      <c r="E706" s="91"/>
      <c r="F706" s="91"/>
      <c r="G706" s="91"/>
      <c r="H706" s="91"/>
      <c r="I706" s="91"/>
      <c r="J706" s="91"/>
      <c r="K706" s="92"/>
      <c r="L706" s="121"/>
      <c r="M706" s="118"/>
      <c r="N706" s="122"/>
      <c r="O706" s="102"/>
      <c r="P706" s="102"/>
      <c r="Q706" s="102"/>
      <c r="R706" s="102"/>
      <c r="S706" s="123"/>
      <c r="T706" s="124"/>
      <c r="U706" s="42"/>
      <c r="V706" s="42"/>
      <c r="W706" s="42"/>
      <c r="X706" s="42"/>
      <c r="Y706" s="42"/>
      <c r="Z706" s="102"/>
      <c r="AA706" s="102"/>
      <c r="AB706" s="44"/>
    </row>
    <row r="707" spans="1:28" ht="12.4" customHeight="1" x14ac:dyDescent="0.2">
      <c r="A707" s="125"/>
      <c r="B707" s="45"/>
      <c r="C707" s="126"/>
      <c r="D707" s="126"/>
      <c r="E707" s="91"/>
      <c r="F707" s="91"/>
      <c r="G707" s="91"/>
      <c r="H707" s="91"/>
      <c r="I707" s="91"/>
      <c r="J707" s="91"/>
      <c r="K707" s="92"/>
      <c r="L707" s="121"/>
      <c r="M707" s="118"/>
      <c r="N707" s="122"/>
      <c r="O707" s="102"/>
      <c r="P707" s="102"/>
      <c r="Q707" s="102"/>
      <c r="R707" s="102"/>
      <c r="S707" s="123"/>
      <c r="T707" s="124"/>
      <c r="U707" s="42"/>
      <c r="V707" s="42"/>
      <c r="W707" s="42"/>
      <c r="X707" s="42"/>
      <c r="Y707" s="42"/>
      <c r="Z707" s="102"/>
      <c r="AA707" s="102"/>
      <c r="AB707" s="44"/>
    </row>
    <row r="708" spans="1:28" ht="12.4" customHeight="1" x14ac:dyDescent="0.2">
      <c r="A708" s="125"/>
      <c r="B708" s="45"/>
      <c r="C708" s="126"/>
      <c r="D708" s="126"/>
      <c r="E708" s="91"/>
      <c r="F708" s="91"/>
      <c r="G708" s="91"/>
      <c r="H708" s="91"/>
      <c r="I708" s="91"/>
      <c r="J708" s="91"/>
      <c r="K708" s="92"/>
      <c r="L708" s="121"/>
      <c r="M708" s="118"/>
      <c r="N708" s="122"/>
      <c r="O708" s="102"/>
      <c r="P708" s="102"/>
      <c r="Q708" s="102"/>
      <c r="R708" s="102"/>
      <c r="S708" s="123"/>
      <c r="T708" s="124"/>
      <c r="U708" s="42"/>
      <c r="V708" s="42"/>
      <c r="W708" s="42"/>
      <c r="X708" s="42"/>
      <c r="Y708" s="42"/>
      <c r="Z708" s="102"/>
      <c r="AA708" s="102"/>
      <c r="AB708" s="44"/>
    </row>
    <row r="709" spans="1:28" ht="12.4" customHeight="1" x14ac:dyDescent="0.2">
      <c r="A709" s="125"/>
      <c r="B709" s="45"/>
      <c r="C709" s="126"/>
      <c r="D709" s="126"/>
      <c r="E709" s="91"/>
      <c r="F709" s="91"/>
      <c r="G709" s="91"/>
      <c r="H709" s="91"/>
      <c r="I709" s="91"/>
      <c r="J709" s="91"/>
      <c r="K709" s="92"/>
      <c r="L709" s="121"/>
      <c r="M709" s="118"/>
      <c r="N709" s="122"/>
      <c r="O709" s="102"/>
      <c r="P709" s="102"/>
      <c r="Q709" s="102"/>
      <c r="R709" s="102"/>
      <c r="S709" s="123"/>
      <c r="T709" s="124"/>
      <c r="U709" s="42"/>
      <c r="V709" s="42"/>
      <c r="W709" s="42"/>
      <c r="X709" s="42"/>
      <c r="Y709" s="42"/>
      <c r="Z709" s="102"/>
      <c r="AA709" s="102"/>
      <c r="AB709" s="44"/>
    </row>
    <row r="710" spans="1:28" ht="12.4" customHeight="1" x14ac:dyDescent="0.2">
      <c r="A710" s="125"/>
      <c r="B710" s="45"/>
      <c r="C710" s="126"/>
      <c r="D710" s="126"/>
      <c r="E710" s="91"/>
      <c r="F710" s="91"/>
      <c r="G710" s="91"/>
      <c r="H710" s="91"/>
      <c r="I710" s="91"/>
      <c r="J710" s="91"/>
      <c r="K710" s="92"/>
      <c r="L710" s="121"/>
      <c r="M710" s="118"/>
      <c r="N710" s="122"/>
      <c r="O710" s="102"/>
      <c r="P710" s="102"/>
      <c r="Q710" s="102"/>
      <c r="R710" s="102"/>
      <c r="S710" s="123"/>
      <c r="T710" s="124"/>
      <c r="U710" s="42"/>
      <c r="V710" s="42"/>
      <c r="W710" s="42"/>
      <c r="X710" s="42"/>
      <c r="Y710" s="42"/>
      <c r="Z710" s="102"/>
      <c r="AA710" s="102"/>
      <c r="AB710" s="44"/>
    </row>
    <row r="711" spans="1:28" ht="12.4" customHeight="1" x14ac:dyDescent="0.2">
      <c r="A711" s="125"/>
      <c r="B711" s="45"/>
      <c r="C711" s="126"/>
      <c r="D711" s="126"/>
      <c r="E711" s="91"/>
      <c r="F711" s="91"/>
      <c r="G711" s="91"/>
      <c r="H711" s="91"/>
      <c r="I711" s="91"/>
      <c r="J711" s="91"/>
      <c r="K711" s="92"/>
      <c r="L711" s="121"/>
      <c r="M711" s="118"/>
      <c r="N711" s="122"/>
      <c r="O711" s="102"/>
      <c r="P711" s="102"/>
      <c r="Q711" s="102"/>
      <c r="R711" s="102"/>
      <c r="S711" s="123"/>
      <c r="T711" s="124"/>
      <c r="U711" s="42"/>
      <c r="V711" s="42"/>
      <c r="W711" s="42"/>
      <c r="X711" s="42"/>
      <c r="Y711" s="42"/>
      <c r="Z711" s="102"/>
      <c r="AA711" s="102"/>
      <c r="AB711" s="44"/>
    </row>
    <row r="712" spans="1:28" ht="12.4" customHeight="1" x14ac:dyDescent="0.2">
      <c r="A712" s="125"/>
      <c r="B712" s="45"/>
      <c r="C712" s="126"/>
      <c r="D712" s="126"/>
      <c r="E712" s="91"/>
      <c r="F712" s="91"/>
      <c r="G712" s="91"/>
      <c r="H712" s="91"/>
      <c r="I712" s="91"/>
      <c r="J712" s="91"/>
      <c r="K712" s="92"/>
      <c r="L712" s="121"/>
      <c r="M712" s="118"/>
      <c r="N712" s="122"/>
      <c r="O712" s="102"/>
      <c r="P712" s="102"/>
      <c r="Q712" s="102"/>
      <c r="R712" s="102"/>
      <c r="S712" s="123"/>
      <c r="T712" s="124"/>
      <c r="U712" s="42"/>
      <c r="V712" s="42"/>
      <c r="W712" s="42"/>
      <c r="X712" s="42"/>
      <c r="Y712" s="42"/>
      <c r="Z712" s="102"/>
      <c r="AA712" s="102"/>
      <c r="AB712" s="44"/>
    </row>
    <row r="713" spans="1:28" ht="12.4" customHeight="1" x14ac:dyDescent="0.2">
      <c r="A713" s="125"/>
      <c r="B713" s="45"/>
      <c r="C713" s="126"/>
      <c r="D713" s="126"/>
      <c r="E713" s="91"/>
      <c r="F713" s="91"/>
      <c r="G713" s="91"/>
      <c r="H713" s="91"/>
      <c r="I713" s="91"/>
      <c r="J713" s="91"/>
      <c r="K713" s="92"/>
      <c r="L713" s="121"/>
      <c r="M713" s="118"/>
      <c r="N713" s="122"/>
      <c r="O713" s="102"/>
      <c r="P713" s="102"/>
      <c r="Q713" s="102"/>
      <c r="R713" s="102"/>
      <c r="S713" s="123"/>
      <c r="T713" s="124"/>
      <c r="U713" s="42"/>
      <c r="V713" s="42"/>
      <c r="W713" s="42"/>
      <c r="X713" s="42"/>
      <c r="Y713" s="42"/>
      <c r="Z713" s="102"/>
      <c r="AA713" s="102"/>
      <c r="AB713" s="44"/>
    </row>
    <row r="714" spans="1:28" ht="12.4" customHeight="1" x14ac:dyDescent="0.2">
      <c r="A714" s="125"/>
      <c r="B714" s="45"/>
      <c r="C714" s="126"/>
      <c r="D714" s="126"/>
      <c r="E714" s="91"/>
      <c r="F714" s="91"/>
      <c r="G714" s="91"/>
      <c r="H714" s="91"/>
      <c r="I714" s="91"/>
      <c r="J714" s="91"/>
      <c r="K714" s="92"/>
      <c r="L714" s="121"/>
      <c r="M714" s="118"/>
      <c r="N714" s="122"/>
      <c r="O714" s="102"/>
      <c r="P714" s="102"/>
      <c r="Q714" s="102"/>
      <c r="R714" s="102"/>
      <c r="S714" s="123"/>
      <c r="T714" s="124"/>
      <c r="U714" s="42"/>
      <c r="V714" s="42"/>
      <c r="W714" s="42"/>
      <c r="X714" s="42"/>
      <c r="Y714" s="42"/>
      <c r="Z714" s="102"/>
      <c r="AA714" s="102"/>
      <c r="AB714" s="44"/>
    </row>
    <row r="715" spans="1:28" ht="12.4" customHeight="1" x14ac:dyDescent="0.2">
      <c r="A715" s="125"/>
      <c r="B715" s="45"/>
      <c r="C715" s="126"/>
      <c r="D715" s="126"/>
      <c r="E715" s="91"/>
      <c r="F715" s="91"/>
      <c r="G715" s="91"/>
      <c r="H715" s="91"/>
      <c r="I715" s="91"/>
      <c r="J715" s="91"/>
      <c r="K715" s="92"/>
      <c r="L715" s="121"/>
      <c r="M715" s="118"/>
      <c r="N715" s="122"/>
      <c r="O715" s="102"/>
      <c r="P715" s="102"/>
      <c r="Q715" s="102"/>
      <c r="R715" s="102"/>
      <c r="S715" s="123"/>
      <c r="T715" s="124"/>
      <c r="U715" s="42"/>
      <c r="V715" s="42"/>
      <c r="W715" s="42"/>
      <c r="X715" s="42"/>
      <c r="Y715" s="42"/>
      <c r="Z715" s="102"/>
      <c r="AA715" s="102"/>
      <c r="AB715" s="44"/>
    </row>
    <row r="716" spans="1:28" ht="12.4" customHeight="1" x14ac:dyDescent="0.2">
      <c r="A716" s="125"/>
      <c r="B716" s="45"/>
      <c r="C716" s="126"/>
      <c r="D716" s="126"/>
      <c r="E716" s="91"/>
      <c r="F716" s="91"/>
      <c r="G716" s="91"/>
      <c r="H716" s="91"/>
      <c r="I716" s="91"/>
      <c r="J716" s="91"/>
      <c r="K716" s="92"/>
      <c r="L716" s="121"/>
      <c r="M716" s="118"/>
      <c r="N716" s="122"/>
      <c r="O716" s="102"/>
      <c r="P716" s="102"/>
      <c r="Q716" s="102"/>
      <c r="R716" s="102"/>
      <c r="S716" s="123"/>
      <c r="T716" s="124"/>
      <c r="U716" s="42"/>
      <c r="V716" s="42"/>
      <c r="W716" s="42"/>
      <c r="X716" s="42"/>
      <c r="Y716" s="42"/>
      <c r="Z716" s="102"/>
      <c r="AA716" s="102"/>
      <c r="AB716" s="44"/>
    </row>
    <row r="717" spans="1:28" ht="12.4" customHeight="1" x14ac:dyDescent="0.2">
      <c r="A717" s="125"/>
      <c r="B717" s="45"/>
      <c r="C717" s="126"/>
      <c r="D717" s="126"/>
      <c r="E717" s="91"/>
      <c r="F717" s="91"/>
      <c r="G717" s="91"/>
      <c r="H717" s="91"/>
      <c r="I717" s="91"/>
      <c r="J717" s="91"/>
      <c r="K717" s="92"/>
      <c r="L717" s="121"/>
      <c r="M717" s="118"/>
      <c r="N717" s="122"/>
      <c r="O717" s="102"/>
      <c r="P717" s="102"/>
      <c r="Q717" s="102"/>
      <c r="R717" s="102"/>
      <c r="S717" s="123"/>
      <c r="T717" s="124"/>
      <c r="U717" s="42"/>
      <c r="V717" s="42"/>
      <c r="W717" s="42"/>
      <c r="X717" s="42"/>
      <c r="Y717" s="42"/>
      <c r="Z717" s="102"/>
      <c r="AA717" s="102"/>
      <c r="AB717" s="44"/>
    </row>
    <row r="718" spans="1:28" ht="12.4" customHeight="1" x14ac:dyDescent="0.2">
      <c r="A718" s="125"/>
      <c r="B718" s="45"/>
      <c r="C718" s="126"/>
      <c r="D718" s="126"/>
      <c r="E718" s="91"/>
      <c r="F718" s="91"/>
      <c r="G718" s="91"/>
      <c r="H718" s="91"/>
      <c r="I718" s="91"/>
      <c r="J718" s="91"/>
      <c r="K718" s="92"/>
      <c r="L718" s="121"/>
      <c r="M718" s="118"/>
      <c r="N718" s="122"/>
      <c r="O718" s="102"/>
      <c r="P718" s="102"/>
      <c r="Q718" s="102"/>
      <c r="R718" s="102"/>
      <c r="S718" s="123"/>
      <c r="T718" s="124"/>
      <c r="U718" s="42"/>
      <c r="V718" s="42"/>
      <c r="W718" s="42"/>
      <c r="X718" s="42"/>
      <c r="Y718" s="42"/>
      <c r="Z718" s="102"/>
      <c r="AA718" s="102"/>
      <c r="AB718" s="44"/>
    </row>
    <row r="719" spans="1:28" ht="12.4" customHeight="1" x14ac:dyDescent="0.2">
      <c r="A719" s="125"/>
      <c r="B719" s="45"/>
      <c r="C719" s="126"/>
      <c r="D719" s="126"/>
      <c r="E719" s="91"/>
      <c r="F719" s="91"/>
      <c r="G719" s="91"/>
      <c r="H719" s="91"/>
      <c r="I719" s="91"/>
      <c r="J719" s="91"/>
      <c r="K719" s="92"/>
      <c r="L719" s="121"/>
      <c r="M719" s="118"/>
      <c r="N719" s="122"/>
      <c r="O719" s="102"/>
      <c r="P719" s="102"/>
      <c r="Q719" s="102"/>
      <c r="R719" s="102"/>
      <c r="S719" s="123"/>
      <c r="T719" s="124"/>
      <c r="U719" s="42"/>
      <c r="V719" s="42"/>
      <c r="W719" s="42"/>
      <c r="X719" s="42"/>
      <c r="Y719" s="42"/>
      <c r="Z719" s="102"/>
      <c r="AA719" s="102"/>
      <c r="AB719" s="44"/>
    </row>
    <row r="720" spans="1:28" ht="12.4" customHeight="1" x14ac:dyDescent="0.2">
      <c r="A720" s="125"/>
      <c r="B720" s="45"/>
      <c r="C720" s="126"/>
      <c r="D720" s="126"/>
      <c r="E720" s="91"/>
      <c r="F720" s="91"/>
      <c r="G720" s="91"/>
      <c r="H720" s="91"/>
      <c r="I720" s="91"/>
      <c r="J720" s="91"/>
      <c r="K720" s="92"/>
      <c r="L720" s="121"/>
      <c r="M720" s="118"/>
      <c r="N720" s="122"/>
      <c r="O720" s="102"/>
      <c r="P720" s="102"/>
      <c r="Q720" s="102"/>
      <c r="R720" s="102"/>
      <c r="S720" s="123"/>
      <c r="T720" s="124"/>
      <c r="U720" s="42"/>
      <c r="V720" s="42"/>
      <c r="W720" s="42"/>
      <c r="X720" s="42"/>
      <c r="Y720" s="42"/>
      <c r="Z720" s="102"/>
      <c r="AA720" s="102"/>
      <c r="AB720" s="44"/>
    </row>
    <row r="721" spans="1:28" ht="12.4" customHeight="1" x14ac:dyDescent="0.2">
      <c r="A721" s="125"/>
      <c r="B721" s="45"/>
      <c r="C721" s="126"/>
      <c r="D721" s="126"/>
      <c r="E721" s="91"/>
      <c r="F721" s="91"/>
      <c r="G721" s="91"/>
      <c r="H721" s="91"/>
      <c r="I721" s="91"/>
      <c r="J721" s="91"/>
      <c r="K721" s="92"/>
      <c r="L721" s="121"/>
      <c r="M721" s="118"/>
      <c r="N721" s="122"/>
      <c r="O721" s="102"/>
      <c r="P721" s="102"/>
      <c r="Q721" s="102"/>
      <c r="R721" s="102"/>
      <c r="S721" s="123"/>
      <c r="T721" s="124"/>
      <c r="U721" s="42"/>
      <c r="V721" s="42"/>
      <c r="W721" s="42"/>
      <c r="X721" s="42"/>
      <c r="Y721" s="42"/>
      <c r="Z721" s="102"/>
      <c r="AA721" s="102"/>
      <c r="AB721" s="44"/>
    </row>
    <row r="722" spans="1:28" ht="12.4" customHeight="1" x14ac:dyDescent="0.2">
      <c r="A722" s="125"/>
      <c r="B722" s="45"/>
      <c r="C722" s="126"/>
      <c r="D722" s="126"/>
      <c r="E722" s="91"/>
      <c r="F722" s="91"/>
      <c r="G722" s="91"/>
      <c r="H722" s="91"/>
      <c r="I722" s="91"/>
      <c r="J722" s="91"/>
      <c r="K722" s="92"/>
      <c r="L722" s="121"/>
      <c r="M722" s="118"/>
      <c r="N722" s="122"/>
      <c r="O722" s="102"/>
      <c r="P722" s="102"/>
      <c r="Q722" s="102"/>
      <c r="R722" s="102"/>
      <c r="S722" s="123"/>
      <c r="T722" s="124"/>
      <c r="U722" s="42"/>
      <c r="V722" s="42"/>
      <c r="W722" s="42"/>
      <c r="X722" s="42"/>
      <c r="Y722" s="42"/>
      <c r="Z722" s="102"/>
      <c r="AA722" s="102"/>
      <c r="AB722" s="44"/>
    </row>
    <row r="723" spans="1:28" ht="12.4" customHeight="1" x14ac:dyDescent="0.2">
      <c r="A723" s="125"/>
      <c r="B723" s="45"/>
      <c r="C723" s="126"/>
      <c r="D723" s="126"/>
      <c r="E723" s="91"/>
      <c r="F723" s="91"/>
      <c r="G723" s="91"/>
      <c r="H723" s="91"/>
      <c r="I723" s="91"/>
      <c r="J723" s="91"/>
      <c r="K723" s="92"/>
      <c r="L723" s="121"/>
      <c r="M723" s="118"/>
      <c r="N723" s="122"/>
      <c r="O723" s="102"/>
      <c r="P723" s="102"/>
      <c r="Q723" s="102"/>
      <c r="R723" s="102"/>
      <c r="S723" s="123"/>
      <c r="T723" s="124"/>
      <c r="U723" s="42"/>
      <c r="V723" s="42"/>
      <c r="W723" s="42"/>
      <c r="X723" s="42"/>
      <c r="Y723" s="42"/>
      <c r="Z723" s="102"/>
      <c r="AA723" s="102"/>
      <c r="AB723" s="44"/>
    </row>
    <row r="724" spans="1:28" ht="12.4" customHeight="1" x14ac:dyDescent="0.2">
      <c r="A724" s="125"/>
      <c r="B724" s="45"/>
      <c r="C724" s="126"/>
      <c r="D724" s="126"/>
      <c r="E724" s="91"/>
      <c r="F724" s="91"/>
      <c r="G724" s="91"/>
      <c r="H724" s="91"/>
      <c r="I724" s="91"/>
      <c r="J724" s="91"/>
      <c r="K724" s="92"/>
      <c r="L724" s="121"/>
      <c r="M724" s="118"/>
      <c r="N724" s="122"/>
      <c r="O724" s="102"/>
      <c r="P724" s="102"/>
      <c r="Q724" s="102"/>
      <c r="R724" s="102"/>
      <c r="S724" s="123"/>
      <c r="T724" s="124"/>
      <c r="U724" s="42"/>
      <c r="V724" s="42"/>
      <c r="W724" s="42"/>
      <c r="X724" s="42"/>
      <c r="Y724" s="42"/>
      <c r="Z724" s="102"/>
      <c r="AA724" s="102"/>
      <c r="AB724" s="44"/>
    </row>
    <row r="725" spans="1:28" ht="12.4" customHeight="1" x14ac:dyDescent="0.2">
      <c r="A725" s="125"/>
      <c r="B725" s="45"/>
      <c r="C725" s="126"/>
      <c r="D725" s="126"/>
      <c r="E725" s="91"/>
      <c r="F725" s="91"/>
      <c r="G725" s="91"/>
      <c r="H725" s="91"/>
      <c r="I725" s="91"/>
      <c r="J725" s="91"/>
      <c r="K725" s="92"/>
      <c r="L725" s="121"/>
      <c r="M725" s="118"/>
      <c r="N725" s="122"/>
      <c r="O725" s="102"/>
      <c r="P725" s="102"/>
      <c r="Q725" s="102"/>
      <c r="R725" s="102"/>
      <c r="S725" s="123"/>
      <c r="T725" s="124"/>
      <c r="U725" s="42"/>
      <c r="V725" s="42"/>
      <c r="W725" s="42"/>
      <c r="X725" s="42"/>
      <c r="Y725" s="42"/>
      <c r="Z725" s="102"/>
      <c r="AA725" s="102"/>
      <c r="AB725" s="44"/>
    </row>
    <row r="726" spans="1:28" ht="12.4" customHeight="1" x14ac:dyDescent="0.2">
      <c r="A726" s="125"/>
      <c r="B726" s="45"/>
      <c r="C726" s="126"/>
      <c r="D726" s="126"/>
      <c r="E726" s="91"/>
      <c r="F726" s="91"/>
      <c r="G726" s="91"/>
      <c r="H726" s="91"/>
      <c r="I726" s="91"/>
      <c r="J726" s="91"/>
      <c r="K726" s="92"/>
      <c r="L726" s="121"/>
      <c r="M726" s="118"/>
      <c r="N726" s="122"/>
      <c r="O726" s="102"/>
      <c r="P726" s="102"/>
      <c r="Q726" s="102"/>
      <c r="R726" s="102"/>
      <c r="S726" s="123"/>
      <c r="T726" s="124"/>
      <c r="U726" s="42"/>
      <c r="V726" s="42"/>
      <c r="W726" s="42"/>
      <c r="X726" s="42"/>
      <c r="Y726" s="42"/>
      <c r="Z726" s="102"/>
      <c r="AA726" s="102"/>
      <c r="AB726" s="44"/>
    </row>
    <row r="727" spans="1:28" ht="12.4" customHeight="1" x14ac:dyDescent="0.2">
      <c r="A727" s="125"/>
      <c r="B727" s="45"/>
      <c r="C727" s="126"/>
      <c r="D727" s="126"/>
      <c r="E727" s="91"/>
      <c r="F727" s="91"/>
      <c r="G727" s="91"/>
      <c r="H727" s="91"/>
      <c r="I727" s="91"/>
      <c r="J727" s="91"/>
      <c r="K727" s="92"/>
      <c r="L727" s="121"/>
      <c r="M727" s="118"/>
      <c r="N727" s="122"/>
      <c r="O727" s="102"/>
      <c r="P727" s="102"/>
      <c r="Q727" s="102"/>
      <c r="R727" s="102"/>
      <c r="S727" s="123"/>
      <c r="T727" s="124"/>
      <c r="U727" s="42"/>
      <c r="V727" s="42"/>
      <c r="W727" s="42"/>
      <c r="X727" s="42"/>
      <c r="Y727" s="42"/>
      <c r="Z727" s="102"/>
      <c r="AA727" s="102"/>
      <c r="AB727" s="44"/>
    </row>
    <row r="728" spans="1:28" ht="12.4" customHeight="1" x14ac:dyDescent="0.2">
      <c r="A728" s="125"/>
      <c r="B728" s="45"/>
      <c r="C728" s="126"/>
      <c r="D728" s="126"/>
      <c r="E728" s="91"/>
      <c r="F728" s="91"/>
      <c r="G728" s="91"/>
      <c r="H728" s="91"/>
      <c r="I728" s="91"/>
      <c r="J728" s="91"/>
      <c r="K728" s="92"/>
      <c r="L728" s="121"/>
      <c r="M728" s="118"/>
      <c r="N728" s="122"/>
      <c r="O728" s="102"/>
      <c r="P728" s="102"/>
      <c r="Q728" s="102"/>
      <c r="R728" s="102"/>
      <c r="S728" s="123"/>
      <c r="T728" s="124"/>
      <c r="U728" s="42"/>
      <c r="V728" s="42"/>
      <c r="W728" s="42"/>
      <c r="X728" s="42"/>
      <c r="Y728" s="42"/>
      <c r="Z728" s="102"/>
      <c r="AA728" s="102"/>
      <c r="AB728" s="44"/>
    </row>
    <row r="729" spans="1:28" ht="12.4" customHeight="1" x14ac:dyDescent="0.2">
      <c r="A729" s="125"/>
      <c r="B729" s="45"/>
      <c r="C729" s="126"/>
      <c r="D729" s="126"/>
      <c r="E729" s="91"/>
      <c r="F729" s="91"/>
      <c r="G729" s="91"/>
      <c r="H729" s="91"/>
      <c r="I729" s="91"/>
      <c r="J729" s="91"/>
      <c r="K729" s="92"/>
      <c r="L729" s="121"/>
      <c r="M729" s="118"/>
      <c r="N729" s="122"/>
      <c r="O729" s="102"/>
      <c r="P729" s="102"/>
      <c r="Q729" s="102"/>
      <c r="R729" s="102"/>
      <c r="S729" s="123"/>
      <c r="T729" s="124"/>
      <c r="U729" s="42"/>
      <c r="V729" s="42"/>
      <c r="W729" s="42"/>
      <c r="X729" s="42"/>
      <c r="Y729" s="42"/>
      <c r="Z729" s="102"/>
      <c r="AA729" s="102"/>
      <c r="AB729" s="44"/>
    </row>
    <row r="730" spans="1:28" ht="12.4" customHeight="1" x14ac:dyDescent="0.2">
      <c r="A730" s="125"/>
      <c r="B730" s="45"/>
      <c r="C730" s="126"/>
      <c r="D730" s="126"/>
      <c r="E730" s="91"/>
      <c r="F730" s="91"/>
      <c r="G730" s="91"/>
      <c r="H730" s="91"/>
      <c r="I730" s="91"/>
      <c r="J730" s="91"/>
      <c r="K730" s="92"/>
      <c r="L730" s="121"/>
      <c r="M730" s="118"/>
      <c r="N730" s="122"/>
      <c r="O730" s="102"/>
      <c r="P730" s="102"/>
      <c r="Q730" s="102"/>
      <c r="R730" s="102"/>
      <c r="S730" s="123"/>
      <c r="T730" s="124"/>
      <c r="U730" s="42"/>
      <c r="V730" s="42"/>
      <c r="W730" s="42"/>
      <c r="X730" s="42"/>
      <c r="Y730" s="42"/>
      <c r="Z730" s="102"/>
      <c r="AA730" s="102"/>
      <c r="AB730" s="44"/>
    </row>
    <row r="731" spans="1:28" ht="12.4" customHeight="1" x14ac:dyDescent="0.2">
      <c r="A731" s="125"/>
      <c r="B731" s="45"/>
      <c r="C731" s="126"/>
      <c r="D731" s="126"/>
      <c r="E731" s="91"/>
      <c r="F731" s="91"/>
      <c r="G731" s="91"/>
      <c r="H731" s="91"/>
      <c r="I731" s="91"/>
      <c r="J731" s="91"/>
      <c r="K731" s="92"/>
      <c r="L731" s="121"/>
      <c r="M731" s="118"/>
      <c r="N731" s="122"/>
      <c r="O731" s="102"/>
      <c r="P731" s="102"/>
      <c r="Q731" s="102"/>
      <c r="R731" s="102"/>
      <c r="S731" s="123"/>
      <c r="T731" s="124"/>
      <c r="U731" s="42"/>
      <c r="V731" s="42"/>
      <c r="W731" s="42"/>
      <c r="X731" s="42"/>
      <c r="Y731" s="42"/>
      <c r="Z731" s="102"/>
      <c r="AA731" s="102"/>
      <c r="AB731" s="44"/>
    </row>
    <row r="732" spans="1:28" ht="12.4" customHeight="1" x14ac:dyDescent="0.2">
      <c r="A732" s="125"/>
      <c r="B732" s="45"/>
      <c r="C732" s="126"/>
      <c r="D732" s="126"/>
      <c r="E732" s="91"/>
      <c r="F732" s="91"/>
      <c r="G732" s="91"/>
      <c r="H732" s="91"/>
      <c r="I732" s="91"/>
      <c r="J732" s="91"/>
      <c r="K732" s="92"/>
      <c r="L732" s="121"/>
      <c r="M732" s="118"/>
      <c r="N732" s="122"/>
      <c r="O732" s="102"/>
      <c r="P732" s="102"/>
      <c r="Q732" s="102"/>
      <c r="R732" s="102"/>
      <c r="S732" s="123"/>
      <c r="T732" s="124"/>
      <c r="U732" s="42"/>
      <c r="V732" s="42"/>
      <c r="W732" s="42"/>
      <c r="X732" s="42"/>
      <c r="Y732" s="42"/>
      <c r="Z732" s="102"/>
      <c r="AA732" s="102"/>
      <c r="AB732" s="44"/>
    </row>
    <row r="733" spans="1:28" ht="12.4" customHeight="1" x14ac:dyDescent="0.2">
      <c r="A733" s="125"/>
      <c r="B733" s="45"/>
      <c r="C733" s="126"/>
      <c r="D733" s="126"/>
      <c r="E733" s="91"/>
      <c r="F733" s="91"/>
      <c r="G733" s="91"/>
      <c r="H733" s="91"/>
      <c r="I733" s="91"/>
      <c r="J733" s="91"/>
      <c r="K733" s="92"/>
      <c r="L733" s="121"/>
      <c r="M733" s="118"/>
      <c r="N733" s="122"/>
      <c r="O733" s="102"/>
      <c r="P733" s="102"/>
      <c r="Q733" s="102"/>
      <c r="R733" s="102"/>
      <c r="S733" s="123"/>
      <c r="T733" s="124"/>
      <c r="U733" s="42"/>
      <c r="V733" s="42"/>
      <c r="W733" s="42"/>
      <c r="X733" s="42"/>
      <c r="Y733" s="42"/>
      <c r="Z733" s="102"/>
      <c r="AA733" s="102"/>
      <c r="AB733" s="44"/>
    </row>
    <row r="734" spans="1:28" ht="12.4" customHeight="1" x14ac:dyDescent="0.2">
      <c r="A734" s="125"/>
      <c r="B734" s="45"/>
      <c r="C734" s="126"/>
      <c r="D734" s="126"/>
      <c r="E734" s="91"/>
      <c r="F734" s="91"/>
      <c r="G734" s="91"/>
      <c r="H734" s="91"/>
      <c r="I734" s="91"/>
      <c r="J734" s="91"/>
      <c r="K734" s="92"/>
      <c r="L734" s="121"/>
      <c r="M734" s="118"/>
      <c r="N734" s="122"/>
      <c r="O734" s="102"/>
      <c r="P734" s="102"/>
      <c r="Q734" s="102"/>
      <c r="R734" s="102"/>
      <c r="S734" s="123"/>
      <c r="T734" s="124"/>
      <c r="U734" s="42"/>
      <c r="V734" s="42"/>
      <c r="W734" s="42"/>
      <c r="X734" s="42"/>
      <c r="Y734" s="42"/>
      <c r="Z734" s="102"/>
      <c r="AA734" s="102"/>
      <c r="AB734" s="44"/>
    </row>
    <row r="735" spans="1:28" ht="12.4" customHeight="1" x14ac:dyDescent="0.2">
      <c r="A735" s="125"/>
      <c r="B735" s="45"/>
      <c r="C735" s="126"/>
      <c r="D735" s="126"/>
      <c r="E735" s="91"/>
      <c r="F735" s="91"/>
      <c r="G735" s="91"/>
      <c r="H735" s="91"/>
      <c r="I735" s="91"/>
      <c r="J735" s="91"/>
      <c r="K735" s="92"/>
      <c r="L735" s="121"/>
      <c r="M735" s="118"/>
      <c r="N735" s="122"/>
      <c r="O735" s="102"/>
      <c r="P735" s="102"/>
      <c r="Q735" s="102"/>
      <c r="R735" s="102"/>
      <c r="S735" s="123"/>
      <c r="T735" s="124"/>
      <c r="U735" s="42"/>
      <c r="V735" s="42"/>
      <c r="W735" s="42"/>
      <c r="X735" s="42"/>
      <c r="Y735" s="42"/>
      <c r="Z735" s="102"/>
      <c r="AA735" s="102"/>
      <c r="AB735" s="44"/>
    </row>
    <row r="736" spans="1:28" ht="12.4" customHeight="1" x14ac:dyDescent="0.2">
      <c r="A736" s="125"/>
      <c r="B736" s="45"/>
      <c r="C736" s="126"/>
      <c r="D736" s="126"/>
      <c r="E736" s="91"/>
      <c r="F736" s="91"/>
      <c r="G736" s="91"/>
      <c r="H736" s="91"/>
      <c r="I736" s="91"/>
      <c r="J736" s="91"/>
      <c r="K736" s="92"/>
      <c r="L736" s="121"/>
      <c r="M736" s="118"/>
      <c r="N736" s="122"/>
      <c r="O736" s="102"/>
      <c r="P736" s="102"/>
      <c r="Q736" s="102"/>
      <c r="R736" s="102"/>
      <c r="S736" s="123"/>
      <c r="T736" s="124"/>
      <c r="U736" s="42"/>
      <c r="V736" s="42"/>
      <c r="W736" s="42"/>
      <c r="X736" s="42"/>
      <c r="Y736" s="42"/>
      <c r="Z736" s="102"/>
      <c r="AA736" s="102"/>
      <c r="AB736" s="44"/>
    </row>
    <row r="737" spans="1:28" s="103" customFormat="1" ht="12.4" customHeight="1" x14ac:dyDescent="0.2">
      <c r="A737" s="125"/>
      <c r="B737" s="104"/>
      <c r="C737" s="105"/>
      <c r="D737" s="105"/>
      <c r="E737" s="91"/>
      <c r="F737" s="91"/>
      <c r="G737" s="91"/>
      <c r="H737" s="91"/>
      <c r="I737" s="91"/>
      <c r="J737" s="91"/>
      <c r="K737" s="92"/>
      <c r="L737" s="127"/>
      <c r="M737" s="107"/>
      <c r="N737" s="107"/>
      <c r="O737" s="12"/>
      <c r="P737" s="12"/>
      <c r="Q737" s="12"/>
      <c r="R737" s="108"/>
      <c r="S737" s="109"/>
      <c r="T737" s="12"/>
      <c r="U737" s="12"/>
      <c r="V737" s="12"/>
      <c r="W737" s="12"/>
      <c r="X737" s="12"/>
      <c r="Y737" s="12"/>
      <c r="Z737" s="12"/>
      <c r="AA737" s="12"/>
      <c r="AB737" s="12"/>
    </row>
    <row r="738" spans="1:28" s="103" customFormat="1" ht="12.4" customHeight="1" x14ac:dyDescent="0.2">
      <c r="A738" s="125"/>
      <c r="B738" s="104"/>
      <c r="C738" s="105"/>
      <c r="D738" s="105"/>
      <c r="E738" s="91"/>
      <c r="F738" s="91"/>
      <c r="G738" s="91"/>
      <c r="H738" s="91"/>
      <c r="I738" s="91"/>
      <c r="J738" s="91"/>
      <c r="K738" s="92"/>
      <c r="L738" s="119"/>
      <c r="M738" s="111"/>
      <c r="N738" s="111"/>
      <c r="O738" s="112"/>
      <c r="P738" s="112"/>
      <c r="Q738" s="112"/>
      <c r="R738" s="113"/>
      <c r="S738" s="114"/>
      <c r="T738" s="112"/>
      <c r="U738" s="112"/>
      <c r="V738" s="112"/>
      <c r="W738" s="112"/>
      <c r="X738" s="112"/>
      <c r="Y738" s="112"/>
      <c r="Z738" s="112"/>
      <c r="AA738" s="112"/>
      <c r="AB738" s="112"/>
    </row>
    <row r="739" spans="1:28" s="103" customFormat="1" ht="12.4" customHeight="1" x14ac:dyDescent="0.2">
      <c r="A739" s="125"/>
      <c r="B739" s="104"/>
      <c r="C739" s="105"/>
      <c r="D739" s="105"/>
      <c r="E739" s="91"/>
      <c r="F739" s="91"/>
      <c r="G739" s="91"/>
      <c r="H739" s="91"/>
      <c r="I739" s="91"/>
      <c r="J739" s="91"/>
      <c r="K739" s="92"/>
      <c r="L739" s="119"/>
      <c r="M739" s="111"/>
      <c r="N739" s="116"/>
      <c r="O739" s="117"/>
      <c r="P739" s="117"/>
      <c r="Q739" s="117"/>
      <c r="R739" s="117"/>
      <c r="S739" s="114"/>
      <c r="T739" s="112"/>
      <c r="U739" s="112"/>
      <c r="V739" s="112"/>
      <c r="W739" s="112"/>
      <c r="X739" s="112"/>
      <c r="Y739" s="112"/>
      <c r="Z739" s="117"/>
      <c r="AA739" s="117"/>
      <c r="AB739" s="115"/>
    </row>
    <row r="740" spans="1:28" s="103" customFormat="1" ht="12.4" customHeight="1" x14ac:dyDescent="0.2">
      <c r="A740" s="125"/>
      <c r="B740" s="45"/>
      <c r="C740" s="105"/>
      <c r="D740" s="105"/>
      <c r="E740" s="91"/>
      <c r="F740" s="91"/>
      <c r="G740" s="91"/>
      <c r="H740" s="91"/>
      <c r="I740" s="91"/>
      <c r="J740" s="91"/>
      <c r="K740" s="92"/>
      <c r="L740" s="119"/>
      <c r="M740" s="111"/>
      <c r="N740" s="116"/>
      <c r="O740" s="117"/>
      <c r="P740" s="117"/>
      <c r="Q740" s="117"/>
      <c r="R740" s="117"/>
      <c r="S740" s="114"/>
      <c r="T740" s="112"/>
      <c r="U740" s="112"/>
      <c r="V740" s="112"/>
      <c r="W740" s="112"/>
      <c r="X740" s="112"/>
      <c r="Y740" s="112"/>
      <c r="Z740" s="117"/>
      <c r="AA740" s="117"/>
      <c r="AB740" s="115"/>
    </row>
    <row r="741" spans="1:28" s="103" customFormat="1" ht="12.4" customHeight="1" x14ac:dyDescent="0.2">
      <c r="A741" s="125"/>
      <c r="B741" s="104"/>
      <c r="C741" s="105"/>
      <c r="D741" s="105"/>
      <c r="E741" s="91"/>
      <c r="F741" s="91"/>
      <c r="G741" s="91"/>
      <c r="H741" s="91"/>
      <c r="I741" s="91"/>
      <c r="J741" s="91"/>
      <c r="K741" s="92"/>
      <c r="L741" s="119"/>
      <c r="M741" s="111"/>
      <c r="N741" s="116"/>
      <c r="O741" s="117"/>
      <c r="P741" s="117"/>
      <c r="Q741" s="117"/>
      <c r="R741" s="117"/>
      <c r="S741" s="114"/>
      <c r="T741" s="112"/>
      <c r="U741" s="112"/>
      <c r="V741" s="112"/>
      <c r="W741" s="112"/>
      <c r="X741" s="112"/>
      <c r="Y741" s="112"/>
      <c r="Z741" s="117"/>
      <c r="AA741" s="117"/>
      <c r="AB741" s="115"/>
    </row>
    <row r="742" spans="1:28" s="103" customFormat="1" ht="12.4" customHeight="1" x14ac:dyDescent="0.2">
      <c r="A742" s="125"/>
      <c r="B742" s="45"/>
      <c r="C742" s="105"/>
      <c r="D742" s="105"/>
      <c r="E742" s="91"/>
      <c r="F742" s="91"/>
      <c r="G742" s="91"/>
      <c r="H742" s="91"/>
      <c r="I742" s="91"/>
      <c r="J742" s="91"/>
      <c r="K742" s="92"/>
      <c r="L742" s="119"/>
      <c r="M742" s="111"/>
      <c r="N742" s="116"/>
      <c r="O742" s="117"/>
      <c r="P742" s="117"/>
      <c r="Q742" s="117"/>
      <c r="R742" s="117"/>
      <c r="S742" s="114"/>
      <c r="T742" s="112"/>
      <c r="U742" s="112"/>
      <c r="V742" s="112"/>
      <c r="W742" s="112"/>
      <c r="X742" s="112"/>
      <c r="Y742" s="112"/>
      <c r="Z742" s="117"/>
      <c r="AA742" s="117"/>
      <c r="AB742" s="115"/>
    </row>
    <row r="743" spans="1:28" s="103" customFormat="1" ht="12.4" customHeight="1" x14ac:dyDescent="0.2">
      <c r="A743" s="125"/>
      <c r="B743" s="104"/>
      <c r="C743" s="105"/>
      <c r="D743" s="105"/>
      <c r="E743" s="91"/>
      <c r="F743" s="91"/>
      <c r="G743" s="91"/>
      <c r="H743" s="91"/>
      <c r="I743" s="91"/>
      <c r="J743" s="91"/>
      <c r="K743" s="92"/>
      <c r="L743" s="119"/>
      <c r="M743" s="111"/>
      <c r="N743" s="116"/>
      <c r="O743" s="117"/>
      <c r="P743" s="117"/>
      <c r="Q743" s="117"/>
      <c r="R743" s="117"/>
      <c r="S743" s="114"/>
      <c r="T743" s="112"/>
      <c r="U743" s="112"/>
      <c r="V743" s="112"/>
      <c r="W743" s="112"/>
      <c r="X743" s="112"/>
      <c r="Y743" s="112"/>
      <c r="Z743" s="117"/>
      <c r="AA743" s="117"/>
      <c r="AB743" s="115"/>
    </row>
    <row r="744" spans="1:28" s="103" customFormat="1" ht="12.4" customHeight="1" x14ac:dyDescent="0.2">
      <c r="A744" s="125"/>
      <c r="B744" s="104"/>
      <c r="C744" s="105"/>
      <c r="D744" s="105"/>
      <c r="E744" s="91"/>
      <c r="F744" s="91"/>
      <c r="G744" s="91"/>
      <c r="H744" s="91"/>
      <c r="I744" s="91"/>
      <c r="J744" s="91"/>
      <c r="K744" s="92"/>
      <c r="L744" s="119"/>
      <c r="M744" s="118"/>
      <c r="N744" s="116"/>
      <c r="O744" s="117"/>
      <c r="P744" s="117"/>
      <c r="Q744" s="117"/>
      <c r="R744" s="117"/>
      <c r="S744" s="114"/>
      <c r="T744" s="112"/>
      <c r="U744" s="112"/>
      <c r="V744" s="112"/>
      <c r="W744" s="112"/>
      <c r="X744" s="112"/>
      <c r="Y744" s="112"/>
      <c r="Z744" s="117"/>
      <c r="AA744" s="117"/>
      <c r="AB744" s="115"/>
    </row>
    <row r="745" spans="1:28" s="103" customFormat="1" ht="12.4" customHeight="1" x14ac:dyDescent="0.2">
      <c r="A745" s="125"/>
      <c r="B745" s="104"/>
      <c r="C745" s="105"/>
      <c r="D745" s="105"/>
      <c r="E745" s="91"/>
      <c r="F745" s="91"/>
      <c r="G745" s="91"/>
      <c r="H745" s="91"/>
      <c r="I745" s="91"/>
      <c r="J745" s="91"/>
      <c r="K745" s="92"/>
      <c r="L745" s="119"/>
      <c r="M745" s="111"/>
      <c r="N745" s="116"/>
      <c r="O745" s="117"/>
      <c r="P745" s="117"/>
      <c r="Q745" s="117"/>
      <c r="R745" s="117"/>
      <c r="S745" s="114"/>
      <c r="T745" s="120"/>
      <c r="U745" s="112"/>
      <c r="V745" s="112"/>
      <c r="W745" s="112"/>
      <c r="X745" s="112"/>
      <c r="Y745" s="112"/>
      <c r="Z745" s="117"/>
      <c r="AA745" s="117"/>
      <c r="AB745" s="115"/>
    </row>
    <row r="746" spans="1:28" s="103" customFormat="1" ht="12.4" customHeight="1" x14ac:dyDescent="0.2">
      <c r="A746" s="125"/>
      <c r="B746" s="104"/>
      <c r="C746" s="105"/>
      <c r="D746" s="105"/>
      <c r="E746" s="91"/>
      <c r="F746" s="91"/>
      <c r="G746" s="91"/>
      <c r="H746" s="91"/>
      <c r="I746" s="91"/>
      <c r="J746" s="91"/>
      <c r="K746" s="92"/>
      <c r="L746" s="119"/>
      <c r="M746" s="111"/>
      <c r="N746" s="116"/>
      <c r="O746" s="117"/>
      <c r="P746" s="117"/>
      <c r="Q746" s="117"/>
      <c r="R746" s="117"/>
      <c r="S746" s="114"/>
      <c r="T746" s="120"/>
      <c r="U746" s="112"/>
      <c r="V746" s="112"/>
      <c r="W746" s="112"/>
      <c r="X746" s="112"/>
      <c r="Y746" s="112"/>
      <c r="Z746" s="117"/>
      <c r="AA746" s="117"/>
      <c r="AB746" s="115"/>
    </row>
    <row r="747" spans="1:28" s="103" customFormat="1" ht="12.4" customHeight="1" x14ac:dyDescent="0.2">
      <c r="A747" s="125"/>
      <c r="B747" s="104"/>
      <c r="C747" s="105"/>
      <c r="D747" s="105"/>
      <c r="E747" s="91"/>
      <c r="F747" s="91"/>
      <c r="G747" s="91"/>
      <c r="H747" s="91"/>
      <c r="I747" s="91"/>
      <c r="J747" s="91"/>
      <c r="K747" s="92"/>
      <c r="L747" s="119"/>
      <c r="M747" s="111"/>
      <c r="N747" s="116"/>
      <c r="O747" s="117"/>
      <c r="P747" s="117"/>
      <c r="Q747" s="117"/>
      <c r="R747" s="117"/>
      <c r="S747" s="114"/>
      <c r="T747" s="120"/>
      <c r="U747" s="112"/>
      <c r="V747" s="112"/>
      <c r="W747" s="112"/>
      <c r="X747" s="112"/>
      <c r="Y747" s="112"/>
      <c r="Z747" s="117"/>
      <c r="AA747" s="117"/>
      <c r="AB747" s="115"/>
    </row>
    <row r="748" spans="1:28" s="103" customFormat="1" ht="12.4" customHeight="1" x14ac:dyDescent="0.2">
      <c r="A748" s="125"/>
      <c r="B748" s="104"/>
      <c r="C748" s="105"/>
      <c r="D748" s="105"/>
      <c r="E748" s="91"/>
      <c r="F748" s="91"/>
      <c r="G748" s="91"/>
      <c r="H748" s="91"/>
      <c r="I748" s="91"/>
      <c r="J748" s="91"/>
      <c r="K748" s="92"/>
      <c r="L748" s="119"/>
      <c r="M748" s="118"/>
      <c r="N748" s="116"/>
      <c r="O748" s="117"/>
      <c r="P748" s="117"/>
      <c r="Q748" s="117"/>
      <c r="R748" s="117"/>
      <c r="S748" s="114"/>
      <c r="T748" s="120"/>
      <c r="U748" s="112"/>
      <c r="V748" s="112"/>
      <c r="W748" s="112"/>
      <c r="X748" s="112"/>
      <c r="Y748" s="112"/>
      <c r="Z748" s="117"/>
      <c r="AA748" s="117"/>
      <c r="AB748" s="115"/>
    </row>
    <row r="749" spans="1:28" s="103" customFormat="1" ht="12.4" customHeight="1" x14ac:dyDescent="0.2">
      <c r="A749" s="125"/>
      <c r="B749" s="104"/>
      <c r="C749" s="105"/>
      <c r="D749" s="105"/>
      <c r="E749" s="91"/>
      <c r="F749" s="91"/>
      <c r="G749" s="91"/>
      <c r="H749" s="91"/>
      <c r="I749" s="91"/>
      <c r="J749" s="91"/>
      <c r="K749" s="92"/>
      <c r="L749" s="119"/>
      <c r="M749" s="111"/>
      <c r="N749" s="116"/>
      <c r="O749" s="117"/>
      <c r="P749" s="117"/>
      <c r="Q749" s="117"/>
      <c r="R749" s="117"/>
      <c r="S749" s="114"/>
      <c r="T749" s="120"/>
      <c r="U749" s="112"/>
      <c r="V749" s="112"/>
      <c r="W749" s="112"/>
      <c r="X749" s="112"/>
      <c r="Y749" s="112"/>
      <c r="Z749" s="117"/>
      <c r="AA749" s="117"/>
      <c r="AB749" s="115"/>
    </row>
    <row r="750" spans="1:28" s="103" customFormat="1" ht="12.4" customHeight="1" x14ac:dyDescent="0.2">
      <c r="A750" s="125"/>
      <c r="B750" s="104"/>
      <c r="C750" s="105"/>
      <c r="D750" s="105"/>
      <c r="E750" s="91"/>
      <c r="F750" s="91"/>
      <c r="G750" s="91"/>
      <c r="H750" s="91"/>
      <c r="I750" s="91"/>
      <c r="J750" s="91"/>
      <c r="K750" s="92"/>
      <c r="L750" s="119"/>
      <c r="M750" s="111"/>
      <c r="N750" s="116"/>
      <c r="O750" s="117"/>
      <c r="P750" s="117"/>
      <c r="Q750" s="117"/>
      <c r="R750" s="117"/>
      <c r="S750" s="114"/>
      <c r="T750" s="120"/>
      <c r="U750" s="112"/>
      <c r="V750" s="112"/>
      <c r="W750" s="112"/>
      <c r="X750" s="112"/>
      <c r="Y750" s="112"/>
      <c r="Z750" s="117"/>
      <c r="AA750" s="117"/>
      <c r="AB750" s="115"/>
    </row>
    <row r="751" spans="1:28" s="103" customFormat="1" ht="12.4" customHeight="1" x14ac:dyDescent="0.2">
      <c r="A751" s="125"/>
      <c r="B751" s="104"/>
      <c r="C751" s="105"/>
      <c r="D751" s="105"/>
      <c r="E751" s="91"/>
      <c r="F751" s="91"/>
      <c r="G751" s="91"/>
      <c r="H751" s="91"/>
      <c r="I751" s="91"/>
      <c r="J751" s="91"/>
      <c r="K751" s="92"/>
      <c r="L751" s="119"/>
      <c r="M751" s="111"/>
      <c r="N751" s="116"/>
      <c r="O751" s="117"/>
      <c r="P751" s="117"/>
      <c r="Q751" s="117"/>
      <c r="R751" s="117"/>
      <c r="S751" s="114"/>
      <c r="T751" s="120"/>
      <c r="U751" s="112"/>
      <c r="V751" s="112"/>
      <c r="W751" s="112"/>
      <c r="X751" s="112"/>
      <c r="Y751" s="112"/>
      <c r="Z751" s="117"/>
      <c r="AA751" s="117"/>
      <c r="AB751" s="115"/>
    </row>
    <row r="752" spans="1:28" s="103" customFormat="1" ht="12.4" customHeight="1" x14ac:dyDescent="0.2">
      <c r="A752" s="125"/>
      <c r="B752" s="104"/>
      <c r="C752" s="105"/>
      <c r="D752" s="105"/>
      <c r="E752" s="91"/>
      <c r="F752" s="91"/>
      <c r="G752" s="91"/>
      <c r="H752" s="91"/>
      <c r="I752" s="91"/>
      <c r="J752" s="91"/>
      <c r="K752" s="92"/>
      <c r="L752" s="119"/>
      <c r="M752" s="111"/>
      <c r="N752" s="116"/>
      <c r="O752" s="117"/>
      <c r="P752" s="117"/>
      <c r="Q752" s="117"/>
      <c r="R752" s="117"/>
      <c r="S752" s="114"/>
      <c r="T752" s="120"/>
      <c r="U752" s="112"/>
      <c r="V752" s="112"/>
      <c r="W752" s="112"/>
      <c r="X752" s="112"/>
      <c r="Y752" s="112"/>
      <c r="Z752" s="117"/>
      <c r="AA752" s="117"/>
      <c r="AB752" s="115"/>
    </row>
    <row r="753" spans="1:28" s="103" customFormat="1" ht="12.4" customHeight="1" x14ac:dyDescent="0.2">
      <c r="A753" s="125"/>
      <c r="B753" s="104"/>
      <c r="C753" s="105"/>
      <c r="D753" s="105"/>
      <c r="E753" s="91"/>
      <c r="F753" s="91"/>
      <c r="G753" s="91"/>
      <c r="H753" s="91"/>
      <c r="I753" s="91"/>
      <c r="J753" s="91"/>
      <c r="K753" s="92"/>
      <c r="L753" s="119"/>
      <c r="M753" s="111"/>
      <c r="N753" s="116"/>
      <c r="O753" s="117"/>
      <c r="P753" s="117"/>
      <c r="Q753" s="117"/>
      <c r="R753" s="117"/>
      <c r="S753" s="114"/>
      <c r="T753" s="120"/>
      <c r="U753" s="112"/>
      <c r="V753" s="112"/>
      <c r="W753" s="112"/>
      <c r="X753" s="112"/>
      <c r="Y753" s="112"/>
      <c r="Z753" s="117"/>
      <c r="AA753" s="117"/>
      <c r="AB753" s="115"/>
    </row>
    <row r="754" spans="1:28" ht="12.4" customHeight="1" x14ac:dyDescent="0.2">
      <c r="A754" s="125"/>
      <c r="B754" s="45"/>
      <c r="C754" s="126"/>
      <c r="D754" s="126"/>
      <c r="E754" s="91"/>
      <c r="F754" s="91"/>
      <c r="G754" s="91"/>
      <c r="H754" s="91"/>
      <c r="I754" s="91"/>
      <c r="J754" s="91"/>
      <c r="K754" s="92"/>
      <c r="L754" s="121"/>
      <c r="M754" s="118"/>
      <c r="N754" s="122"/>
      <c r="O754" s="102"/>
      <c r="P754" s="102"/>
      <c r="Q754" s="102"/>
      <c r="R754" s="102"/>
      <c r="S754" s="123"/>
      <c r="T754" s="124"/>
      <c r="U754" s="42"/>
      <c r="V754" s="42"/>
      <c r="W754" s="42"/>
      <c r="X754" s="42"/>
      <c r="Y754" s="42"/>
      <c r="Z754" s="102"/>
      <c r="AA754" s="102"/>
      <c r="AB754" s="44"/>
    </row>
    <row r="755" spans="1:28" ht="12.4" customHeight="1" x14ac:dyDescent="0.2">
      <c r="A755" s="125"/>
      <c r="B755" s="45"/>
      <c r="C755" s="126"/>
      <c r="D755" s="126"/>
      <c r="E755" s="91"/>
      <c r="F755" s="91"/>
      <c r="G755" s="91"/>
      <c r="H755" s="91"/>
      <c r="I755" s="91"/>
      <c r="J755" s="91"/>
      <c r="K755" s="92"/>
      <c r="L755" s="121"/>
      <c r="M755" s="118"/>
      <c r="N755" s="122"/>
      <c r="O755" s="102"/>
      <c r="P755" s="102"/>
      <c r="Q755" s="102"/>
      <c r="R755" s="102"/>
      <c r="S755" s="123"/>
      <c r="T755" s="124"/>
      <c r="U755" s="42"/>
      <c r="V755" s="42"/>
      <c r="W755" s="42"/>
      <c r="X755" s="42"/>
      <c r="Y755" s="42"/>
      <c r="Z755" s="102"/>
      <c r="AA755" s="102"/>
      <c r="AB755" s="44"/>
    </row>
    <row r="756" spans="1:28" ht="12.4" customHeight="1" x14ac:dyDescent="0.2">
      <c r="A756" s="125"/>
      <c r="B756" s="45"/>
      <c r="C756" s="126"/>
      <c r="D756" s="126"/>
      <c r="E756" s="91"/>
      <c r="F756" s="91"/>
      <c r="G756" s="91"/>
      <c r="H756" s="91"/>
      <c r="I756" s="91"/>
      <c r="J756" s="91"/>
      <c r="K756" s="92"/>
      <c r="L756" s="121"/>
      <c r="M756" s="118"/>
      <c r="N756" s="122"/>
      <c r="O756" s="102"/>
      <c r="P756" s="102"/>
      <c r="Q756" s="102"/>
      <c r="R756" s="102"/>
      <c r="S756" s="123"/>
      <c r="T756" s="124"/>
      <c r="U756" s="42"/>
      <c r="V756" s="42"/>
      <c r="W756" s="42"/>
      <c r="X756" s="42"/>
      <c r="Y756" s="42"/>
      <c r="Z756" s="102"/>
      <c r="AA756" s="102"/>
      <c r="AB756" s="44"/>
    </row>
    <row r="757" spans="1:28" ht="12.4" customHeight="1" x14ac:dyDescent="0.2">
      <c r="A757" s="125"/>
      <c r="B757" s="45"/>
      <c r="C757" s="126"/>
      <c r="D757" s="126"/>
      <c r="E757" s="91"/>
      <c r="F757" s="91"/>
      <c r="G757" s="91"/>
      <c r="H757" s="91"/>
      <c r="I757" s="91"/>
      <c r="J757" s="91"/>
      <c r="K757" s="92"/>
      <c r="L757" s="121"/>
      <c r="M757" s="118"/>
      <c r="N757" s="122"/>
      <c r="O757" s="102"/>
      <c r="P757" s="102"/>
      <c r="Q757" s="102"/>
      <c r="R757" s="102"/>
      <c r="S757" s="123"/>
      <c r="T757" s="124"/>
      <c r="U757" s="42"/>
      <c r="V757" s="42"/>
      <c r="W757" s="42"/>
      <c r="X757" s="42"/>
      <c r="Y757" s="42"/>
      <c r="Z757" s="102"/>
      <c r="AA757" s="102"/>
      <c r="AB757" s="44"/>
    </row>
    <row r="758" spans="1:28" ht="12.4" customHeight="1" x14ac:dyDescent="0.2">
      <c r="A758" s="125"/>
      <c r="B758" s="45"/>
      <c r="C758" s="126"/>
      <c r="D758" s="126"/>
      <c r="E758" s="91"/>
      <c r="F758" s="91"/>
      <c r="G758" s="91"/>
      <c r="H758" s="91"/>
      <c r="I758" s="91"/>
      <c r="J758" s="91"/>
      <c r="K758" s="92"/>
      <c r="L758" s="121"/>
      <c r="M758" s="118"/>
      <c r="N758" s="122"/>
      <c r="O758" s="102"/>
      <c r="P758" s="102"/>
      <c r="Q758" s="102"/>
      <c r="R758" s="102"/>
      <c r="S758" s="123"/>
      <c r="T758" s="124"/>
      <c r="U758" s="42"/>
      <c r="V758" s="42"/>
      <c r="W758" s="42"/>
      <c r="X758" s="42"/>
      <c r="Y758" s="42"/>
      <c r="Z758" s="102"/>
      <c r="AA758" s="102"/>
      <c r="AB758" s="44"/>
    </row>
    <row r="759" spans="1:28" ht="12.4" customHeight="1" x14ac:dyDescent="0.2">
      <c r="A759" s="125"/>
      <c r="B759" s="45"/>
      <c r="C759" s="126"/>
      <c r="D759" s="126"/>
      <c r="E759" s="91"/>
      <c r="F759" s="91"/>
      <c r="G759" s="91"/>
      <c r="H759" s="91"/>
      <c r="I759" s="91"/>
      <c r="J759" s="91"/>
      <c r="K759" s="92"/>
      <c r="L759" s="121"/>
      <c r="M759" s="118"/>
      <c r="N759" s="122"/>
      <c r="O759" s="102"/>
      <c r="P759" s="102"/>
      <c r="Q759" s="102"/>
      <c r="R759" s="102"/>
      <c r="S759" s="123"/>
      <c r="T759" s="124"/>
      <c r="U759" s="42"/>
      <c r="V759" s="42"/>
      <c r="W759" s="42"/>
      <c r="X759" s="42"/>
      <c r="Y759" s="42"/>
      <c r="Z759" s="102"/>
      <c r="AA759" s="102"/>
      <c r="AB759" s="44"/>
    </row>
    <row r="760" spans="1:28" ht="12.4" customHeight="1" x14ac:dyDescent="0.2">
      <c r="A760" s="125"/>
      <c r="B760" s="45"/>
      <c r="C760" s="126"/>
      <c r="D760" s="126"/>
      <c r="E760" s="91"/>
      <c r="F760" s="91"/>
      <c r="G760" s="91"/>
      <c r="H760" s="91"/>
      <c r="I760" s="91"/>
      <c r="J760" s="91"/>
      <c r="K760" s="92"/>
      <c r="L760" s="121"/>
      <c r="M760" s="118"/>
      <c r="N760" s="122"/>
      <c r="O760" s="102"/>
      <c r="P760" s="102"/>
      <c r="Q760" s="102"/>
      <c r="R760" s="102"/>
      <c r="S760" s="123"/>
      <c r="T760" s="124"/>
      <c r="U760" s="42"/>
      <c r="V760" s="42"/>
      <c r="W760" s="42"/>
      <c r="X760" s="42"/>
      <c r="Y760" s="42"/>
      <c r="Z760" s="102"/>
      <c r="AA760" s="102"/>
      <c r="AB760" s="44"/>
    </row>
    <row r="761" spans="1:28" ht="12.4" customHeight="1" x14ac:dyDescent="0.2">
      <c r="A761" s="125"/>
      <c r="B761" s="45"/>
      <c r="C761" s="126"/>
      <c r="D761" s="126"/>
      <c r="E761" s="91"/>
      <c r="F761" s="91"/>
      <c r="G761" s="91"/>
      <c r="H761" s="91"/>
      <c r="I761" s="91"/>
      <c r="J761" s="91"/>
      <c r="K761" s="92"/>
      <c r="L761" s="121"/>
      <c r="M761" s="118"/>
      <c r="N761" s="122"/>
      <c r="O761" s="102"/>
      <c r="P761" s="102"/>
      <c r="Q761" s="102"/>
      <c r="R761" s="102"/>
      <c r="S761" s="123"/>
      <c r="T761" s="124"/>
      <c r="U761" s="42"/>
      <c r="V761" s="42"/>
      <c r="W761" s="42"/>
      <c r="X761" s="42"/>
      <c r="Y761" s="42"/>
      <c r="Z761" s="102"/>
      <c r="AA761" s="102"/>
      <c r="AB761" s="44"/>
    </row>
    <row r="762" spans="1:28" ht="12.4" customHeight="1" x14ac:dyDescent="0.2">
      <c r="A762" s="125"/>
      <c r="B762" s="45"/>
      <c r="C762" s="126"/>
      <c r="D762" s="126"/>
      <c r="E762" s="91"/>
      <c r="F762" s="91"/>
      <c r="G762" s="91"/>
      <c r="H762" s="91"/>
      <c r="I762" s="91"/>
      <c r="J762" s="91"/>
      <c r="K762" s="92"/>
      <c r="L762" s="121"/>
      <c r="M762" s="118"/>
      <c r="N762" s="122"/>
      <c r="O762" s="102"/>
      <c r="P762" s="102"/>
      <c r="Q762" s="102"/>
      <c r="R762" s="102"/>
      <c r="S762" s="123"/>
      <c r="T762" s="124"/>
      <c r="U762" s="42"/>
      <c r="V762" s="42"/>
      <c r="W762" s="42"/>
      <c r="X762" s="42"/>
      <c r="Y762" s="42"/>
      <c r="Z762" s="102"/>
      <c r="AA762" s="102"/>
      <c r="AB762" s="44"/>
    </row>
    <row r="763" spans="1:28" ht="12.4" customHeight="1" x14ac:dyDescent="0.2">
      <c r="A763" s="125"/>
      <c r="B763" s="45"/>
      <c r="C763" s="126"/>
      <c r="D763" s="126"/>
      <c r="E763" s="91"/>
      <c r="F763" s="91"/>
      <c r="G763" s="91"/>
      <c r="H763" s="91"/>
      <c r="I763" s="91"/>
      <c r="J763" s="91"/>
      <c r="K763" s="92"/>
      <c r="L763" s="121"/>
      <c r="M763" s="118"/>
      <c r="N763" s="122"/>
      <c r="O763" s="102"/>
      <c r="P763" s="102"/>
      <c r="Q763" s="102"/>
      <c r="R763" s="102"/>
      <c r="S763" s="123"/>
      <c r="T763" s="124"/>
      <c r="U763" s="42"/>
      <c r="V763" s="42"/>
      <c r="W763" s="42"/>
      <c r="X763" s="42"/>
      <c r="Y763" s="42"/>
      <c r="Z763" s="102"/>
      <c r="AA763" s="102"/>
      <c r="AB763" s="44"/>
    </row>
    <row r="764" spans="1:28" ht="12.4" customHeight="1" x14ac:dyDescent="0.2">
      <c r="A764" s="125"/>
      <c r="B764" s="45"/>
      <c r="C764" s="126"/>
      <c r="D764" s="126"/>
      <c r="E764" s="91"/>
      <c r="F764" s="91"/>
      <c r="G764" s="91"/>
      <c r="H764" s="91"/>
      <c r="I764" s="91"/>
      <c r="J764" s="91"/>
      <c r="K764" s="92"/>
      <c r="L764" s="121"/>
      <c r="M764" s="118"/>
      <c r="N764" s="122"/>
      <c r="O764" s="102"/>
      <c r="P764" s="102"/>
      <c r="Q764" s="102"/>
      <c r="R764" s="102"/>
      <c r="S764" s="123"/>
      <c r="T764" s="124"/>
      <c r="U764" s="42"/>
      <c r="V764" s="42"/>
      <c r="W764" s="42"/>
      <c r="X764" s="42"/>
      <c r="Y764" s="42"/>
      <c r="Z764" s="102"/>
      <c r="AA764" s="102"/>
      <c r="AB764" s="44"/>
    </row>
    <row r="765" spans="1:28" ht="12.4" customHeight="1" x14ac:dyDescent="0.2">
      <c r="A765" s="125"/>
      <c r="B765" s="45"/>
      <c r="C765" s="126"/>
      <c r="D765" s="126"/>
      <c r="E765" s="91"/>
      <c r="F765" s="91"/>
      <c r="G765" s="91"/>
      <c r="H765" s="91"/>
      <c r="I765" s="91"/>
      <c r="J765" s="91"/>
      <c r="K765" s="92"/>
      <c r="L765" s="121"/>
      <c r="M765" s="118"/>
      <c r="N765" s="122"/>
      <c r="O765" s="102"/>
      <c r="P765" s="102"/>
      <c r="Q765" s="102"/>
      <c r="R765" s="102"/>
      <c r="S765" s="123"/>
      <c r="T765" s="124"/>
      <c r="U765" s="42"/>
      <c r="V765" s="42"/>
      <c r="W765" s="42"/>
      <c r="X765" s="42"/>
      <c r="Y765" s="42"/>
      <c r="Z765" s="102"/>
      <c r="AA765" s="102"/>
      <c r="AB765" s="44"/>
    </row>
    <row r="766" spans="1:28" ht="12.4" customHeight="1" x14ac:dyDescent="0.2">
      <c r="A766" s="125"/>
      <c r="B766" s="45"/>
      <c r="C766" s="126"/>
      <c r="D766" s="126"/>
      <c r="E766" s="91"/>
      <c r="F766" s="91"/>
      <c r="G766" s="91"/>
      <c r="H766" s="91"/>
      <c r="I766" s="91"/>
      <c r="J766" s="91"/>
      <c r="K766" s="92"/>
      <c r="L766" s="121"/>
      <c r="M766" s="118"/>
      <c r="N766" s="122"/>
      <c r="O766" s="102"/>
      <c r="P766" s="102"/>
      <c r="Q766" s="102"/>
      <c r="R766" s="102"/>
      <c r="S766" s="123"/>
      <c r="T766" s="124"/>
      <c r="U766" s="42"/>
      <c r="V766" s="42"/>
      <c r="W766" s="42"/>
      <c r="X766" s="42"/>
      <c r="Y766" s="42"/>
      <c r="Z766" s="102"/>
      <c r="AA766" s="102"/>
      <c r="AB766" s="44"/>
    </row>
    <row r="767" spans="1:28" ht="12.4" customHeight="1" x14ac:dyDescent="0.2">
      <c r="A767" s="125"/>
      <c r="B767" s="45"/>
      <c r="C767" s="126"/>
      <c r="D767" s="126"/>
      <c r="E767" s="91"/>
      <c r="F767" s="91"/>
      <c r="G767" s="91"/>
      <c r="H767" s="91"/>
      <c r="I767" s="91"/>
      <c r="J767" s="91"/>
      <c r="K767" s="92"/>
      <c r="L767" s="121"/>
      <c r="M767" s="118"/>
      <c r="N767" s="122"/>
      <c r="O767" s="102"/>
      <c r="P767" s="102"/>
      <c r="Q767" s="102"/>
      <c r="R767" s="102"/>
      <c r="S767" s="123"/>
      <c r="T767" s="124"/>
      <c r="U767" s="42"/>
      <c r="V767" s="42"/>
      <c r="W767" s="42"/>
      <c r="X767" s="42"/>
      <c r="Y767" s="42"/>
      <c r="Z767" s="102"/>
      <c r="AA767" s="102"/>
      <c r="AB767" s="44"/>
    </row>
    <row r="768" spans="1:28" ht="12.4" customHeight="1" x14ac:dyDescent="0.2">
      <c r="A768" s="125"/>
      <c r="B768" s="45"/>
      <c r="C768" s="126"/>
      <c r="D768" s="126"/>
      <c r="E768" s="91"/>
      <c r="F768" s="91"/>
      <c r="G768" s="91"/>
      <c r="H768" s="91"/>
      <c r="I768" s="91"/>
      <c r="J768" s="91"/>
      <c r="K768" s="92"/>
      <c r="L768" s="121"/>
      <c r="M768" s="118"/>
      <c r="N768" s="122"/>
      <c r="O768" s="102"/>
      <c r="P768" s="102"/>
      <c r="Q768" s="102"/>
      <c r="R768" s="102"/>
      <c r="S768" s="123"/>
      <c r="T768" s="124"/>
      <c r="U768" s="42"/>
      <c r="V768" s="42"/>
      <c r="W768" s="42"/>
      <c r="X768" s="42"/>
      <c r="Y768" s="42"/>
      <c r="Z768" s="102"/>
      <c r="AA768" s="102"/>
      <c r="AB768" s="44"/>
    </row>
    <row r="769" spans="1:28" ht="12.4" customHeight="1" x14ac:dyDescent="0.2">
      <c r="A769" s="125"/>
      <c r="B769" s="45"/>
      <c r="C769" s="126"/>
      <c r="D769" s="126"/>
      <c r="E769" s="91"/>
      <c r="F769" s="91"/>
      <c r="G769" s="91"/>
      <c r="H769" s="91"/>
      <c r="I769" s="91"/>
      <c r="J769" s="91"/>
      <c r="K769" s="92"/>
      <c r="L769" s="121"/>
      <c r="M769" s="118"/>
      <c r="N769" s="122"/>
      <c r="O769" s="102"/>
      <c r="P769" s="102"/>
      <c r="Q769" s="102"/>
      <c r="R769" s="102"/>
      <c r="S769" s="123"/>
      <c r="T769" s="124"/>
      <c r="U769" s="42"/>
      <c r="V769" s="42"/>
      <c r="W769" s="42"/>
      <c r="X769" s="42"/>
      <c r="Y769" s="42"/>
      <c r="Z769" s="102"/>
      <c r="AA769" s="102"/>
      <c r="AB769" s="44"/>
    </row>
    <row r="770" spans="1:28" ht="12.4" customHeight="1" x14ac:dyDescent="0.2">
      <c r="A770" s="125"/>
      <c r="B770" s="45"/>
      <c r="C770" s="126"/>
      <c r="D770" s="126"/>
      <c r="E770" s="91"/>
      <c r="F770" s="91"/>
      <c r="G770" s="91"/>
      <c r="H770" s="91"/>
      <c r="I770" s="91"/>
      <c r="J770" s="91"/>
      <c r="K770" s="92"/>
      <c r="L770" s="121"/>
      <c r="M770" s="118"/>
      <c r="N770" s="122"/>
      <c r="O770" s="102"/>
      <c r="P770" s="102"/>
      <c r="Q770" s="102"/>
      <c r="R770" s="102"/>
      <c r="S770" s="123"/>
      <c r="T770" s="124"/>
      <c r="U770" s="42"/>
      <c r="V770" s="42"/>
      <c r="W770" s="42"/>
      <c r="X770" s="42"/>
      <c r="Y770" s="42"/>
      <c r="Z770" s="102"/>
      <c r="AA770" s="102"/>
      <c r="AB770" s="44"/>
    </row>
    <row r="771" spans="1:28" ht="12.4" customHeight="1" x14ac:dyDescent="0.2">
      <c r="A771" s="125"/>
      <c r="B771" s="45"/>
      <c r="C771" s="126"/>
      <c r="D771" s="126"/>
      <c r="E771" s="91"/>
      <c r="F771" s="91"/>
      <c r="G771" s="91"/>
      <c r="H771" s="91"/>
      <c r="I771" s="91"/>
      <c r="J771" s="91"/>
      <c r="K771" s="92"/>
      <c r="L771" s="121"/>
      <c r="M771" s="118"/>
      <c r="N771" s="122"/>
      <c r="O771" s="102"/>
      <c r="P771" s="102"/>
      <c r="Q771" s="102"/>
      <c r="R771" s="102"/>
      <c r="S771" s="123"/>
      <c r="T771" s="124"/>
      <c r="U771" s="42"/>
      <c r="V771" s="42"/>
      <c r="W771" s="42"/>
      <c r="X771" s="42"/>
      <c r="Y771" s="42"/>
      <c r="Z771" s="102"/>
      <c r="AA771" s="102"/>
      <c r="AB771" s="44"/>
    </row>
    <row r="772" spans="1:28" ht="12.4" customHeight="1" x14ac:dyDescent="0.2">
      <c r="A772" s="125"/>
      <c r="B772" s="45"/>
      <c r="C772" s="126"/>
      <c r="D772" s="126"/>
      <c r="E772" s="91"/>
      <c r="F772" s="91"/>
      <c r="G772" s="91"/>
      <c r="H772" s="91"/>
      <c r="I772" s="91"/>
      <c r="J772" s="91"/>
      <c r="K772" s="92"/>
      <c r="L772" s="121"/>
      <c r="M772" s="118"/>
      <c r="N772" s="122"/>
      <c r="O772" s="102"/>
      <c r="P772" s="102"/>
      <c r="Q772" s="102"/>
      <c r="R772" s="102"/>
      <c r="S772" s="123"/>
      <c r="T772" s="124"/>
      <c r="U772" s="42"/>
      <c r="V772" s="42"/>
      <c r="W772" s="42"/>
      <c r="X772" s="42"/>
      <c r="Y772" s="42"/>
      <c r="Z772" s="102"/>
      <c r="AA772" s="102"/>
      <c r="AB772" s="44"/>
    </row>
    <row r="773" spans="1:28" ht="12.4" customHeight="1" x14ac:dyDescent="0.2">
      <c r="A773" s="125"/>
      <c r="B773" s="45"/>
      <c r="C773" s="126"/>
      <c r="D773" s="126"/>
      <c r="E773" s="91"/>
      <c r="F773" s="91"/>
      <c r="G773" s="91"/>
      <c r="H773" s="91"/>
      <c r="I773" s="91"/>
      <c r="J773" s="91"/>
      <c r="K773" s="92"/>
      <c r="L773" s="121"/>
      <c r="M773" s="118"/>
      <c r="N773" s="122"/>
      <c r="O773" s="102"/>
      <c r="P773" s="102"/>
      <c r="Q773" s="102"/>
      <c r="R773" s="102"/>
      <c r="S773" s="123"/>
      <c r="T773" s="124"/>
      <c r="U773" s="42"/>
      <c r="V773" s="42"/>
      <c r="W773" s="42"/>
      <c r="X773" s="42"/>
      <c r="Y773" s="42"/>
      <c r="Z773" s="102"/>
      <c r="AA773" s="102"/>
      <c r="AB773" s="44"/>
    </row>
    <row r="774" spans="1:28" ht="12.4" customHeight="1" x14ac:dyDescent="0.2">
      <c r="A774" s="125"/>
      <c r="B774" s="45"/>
      <c r="C774" s="126"/>
      <c r="D774" s="126"/>
      <c r="E774" s="91"/>
      <c r="F774" s="91"/>
      <c r="G774" s="91"/>
      <c r="H774" s="91"/>
      <c r="I774" s="91"/>
      <c r="J774" s="91"/>
      <c r="K774" s="92"/>
      <c r="L774" s="121"/>
      <c r="M774" s="118"/>
      <c r="N774" s="122"/>
      <c r="O774" s="102"/>
      <c r="P774" s="102"/>
      <c r="Q774" s="102"/>
      <c r="R774" s="102"/>
      <c r="S774" s="123"/>
      <c r="T774" s="124"/>
      <c r="U774" s="42"/>
      <c r="V774" s="42"/>
      <c r="W774" s="42"/>
      <c r="X774" s="42"/>
      <c r="Y774" s="42"/>
      <c r="Z774" s="102"/>
      <c r="AA774" s="102"/>
      <c r="AB774" s="44"/>
    </row>
    <row r="775" spans="1:28" ht="12.4" customHeight="1" x14ac:dyDescent="0.2">
      <c r="A775" s="125"/>
      <c r="B775" s="45"/>
      <c r="C775" s="126"/>
      <c r="D775" s="126"/>
      <c r="E775" s="91"/>
      <c r="F775" s="91"/>
      <c r="G775" s="91"/>
      <c r="H775" s="91"/>
      <c r="I775" s="91"/>
      <c r="J775" s="91"/>
      <c r="K775" s="92"/>
      <c r="L775" s="121"/>
      <c r="M775" s="118"/>
      <c r="N775" s="122"/>
      <c r="O775" s="102"/>
      <c r="P775" s="102"/>
      <c r="Q775" s="102"/>
      <c r="R775" s="102"/>
      <c r="S775" s="123"/>
      <c r="T775" s="124"/>
      <c r="U775" s="42"/>
      <c r="V775" s="42"/>
      <c r="W775" s="42"/>
      <c r="X775" s="42"/>
      <c r="Y775" s="42"/>
      <c r="Z775" s="102"/>
      <c r="AA775" s="102"/>
      <c r="AB775" s="44"/>
    </row>
    <row r="776" spans="1:28" ht="12.4" customHeight="1" x14ac:dyDescent="0.2">
      <c r="A776" s="125"/>
      <c r="B776" s="45"/>
      <c r="C776" s="126"/>
      <c r="D776" s="126"/>
      <c r="E776" s="91"/>
      <c r="F776" s="91"/>
      <c r="G776" s="91"/>
      <c r="H776" s="91"/>
      <c r="I776" s="91"/>
      <c r="J776" s="91"/>
      <c r="K776" s="92"/>
      <c r="L776" s="121"/>
      <c r="M776" s="118"/>
      <c r="N776" s="122"/>
      <c r="O776" s="102"/>
      <c r="P776" s="102"/>
      <c r="Q776" s="102"/>
      <c r="R776" s="102"/>
      <c r="S776" s="123"/>
      <c r="T776" s="124"/>
      <c r="U776" s="42"/>
      <c r="V776" s="42"/>
      <c r="W776" s="42"/>
      <c r="X776" s="42"/>
      <c r="Y776" s="42"/>
      <c r="Z776" s="102"/>
      <c r="AA776" s="102"/>
      <c r="AB776" s="44"/>
    </row>
    <row r="777" spans="1:28" ht="12.4" customHeight="1" x14ac:dyDescent="0.2">
      <c r="A777" s="125"/>
      <c r="B777" s="45"/>
      <c r="C777" s="126"/>
      <c r="D777" s="126"/>
      <c r="E777" s="91"/>
      <c r="F777" s="91"/>
      <c r="G777" s="91"/>
      <c r="H777" s="91"/>
      <c r="I777" s="91"/>
      <c r="J777" s="91"/>
      <c r="K777" s="92"/>
      <c r="L777" s="121"/>
      <c r="M777" s="118"/>
      <c r="N777" s="122"/>
      <c r="O777" s="102"/>
      <c r="P777" s="102"/>
      <c r="Q777" s="102"/>
      <c r="R777" s="102"/>
      <c r="S777" s="123"/>
      <c r="T777" s="124"/>
      <c r="U777" s="42"/>
      <c r="V777" s="42"/>
      <c r="W777" s="42"/>
      <c r="X777" s="42"/>
      <c r="Y777" s="42"/>
      <c r="Z777" s="102"/>
      <c r="AA777" s="102"/>
      <c r="AB777" s="44"/>
    </row>
    <row r="778" spans="1:28" ht="12.4" customHeight="1" x14ac:dyDescent="0.2">
      <c r="A778" s="125"/>
      <c r="B778" s="45"/>
      <c r="C778" s="126"/>
      <c r="D778" s="126"/>
      <c r="E778" s="91"/>
      <c r="F778" s="91"/>
      <c r="G778" s="91"/>
      <c r="H778" s="91"/>
      <c r="I778" s="91"/>
      <c r="J778" s="91"/>
      <c r="K778" s="92"/>
      <c r="L778" s="121"/>
      <c r="M778" s="118"/>
      <c r="N778" s="122"/>
      <c r="O778" s="102"/>
      <c r="P778" s="102"/>
      <c r="Q778" s="102"/>
      <c r="R778" s="102"/>
      <c r="S778" s="123"/>
      <c r="T778" s="124"/>
      <c r="U778" s="42"/>
      <c r="V778" s="42"/>
      <c r="W778" s="42"/>
      <c r="X778" s="42"/>
      <c r="Y778" s="42"/>
      <c r="Z778" s="102"/>
      <c r="AA778" s="102"/>
      <c r="AB778" s="44"/>
    </row>
    <row r="779" spans="1:28" ht="12.4" customHeight="1" x14ac:dyDescent="0.2">
      <c r="A779" s="125"/>
      <c r="B779" s="45"/>
      <c r="C779" s="126"/>
      <c r="D779" s="126"/>
      <c r="E779" s="91"/>
      <c r="F779" s="91"/>
      <c r="G779" s="91"/>
      <c r="H779" s="91"/>
      <c r="I779" s="91"/>
      <c r="J779" s="91"/>
      <c r="K779" s="92"/>
      <c r="L779" s="121"/>
      <c r="M779" s="118"/>
      <c r="N779" s="122"/>
      <c r="O779" s="102"/>
      <c r="P779" s="102"/>
      <c r="Q779" s="102"/>
      <c r="R779" s="102"/>
      <c r="S779" s="123"/>
      <c r="T779" s="124"/>
      <c r="U779" s="42"/>
      <c r="V779" s="42"/>
      <c r="W779" s="42"/>
      <c r="X779" s="42"/>
      <c r="Y779" s="42"/>
      <c r="Z779" s="102"/>
      <c r="AA779" s="102"/>
      <c r="AB779" s="44"/>
    </row>
    <row r="780" spans="1:28" ht="12.4" customHeight="1" x14ac:dyDescent="0.2">
      <c r="A780" s="125"/>
      <c r="B780" s="45"/>
      <c r="C780" s="126"/>
      <c r="D780" s="126"/>
      <c r="E780" s="91"/>
      <c r="F780" s="91"/>
      <c r="G780" s="91"/>
      <c r="H780" s="91"/>
      <c r="I780" s="91"/>
      <c r="J780" s="91"/>
      <c r="K780" s="92"/>
      <c r="L780" s="121"/>
      <c r="M780" s="118"/>
      <c r="N780" s="122"/>
      <c r="O780" s="102"/>
      <c r="P780" s="102"/>
      <c r="Q780" s="102"/>
      <c r="R780" s="102"/>
      <c r="S780" s="123"/>
      <c r="T780" s="124"/>
      <c r="U780" s="42"/>
      <c r="V780" s="42"/>
      <c r="W780" s="42"/>
      <c r="X780" s="42"/>
      <c r="Y780" s="42"/>
      <c r="Z780" s="102"/>
      <c r="AA780" s="102"/>
      <c r="AB780" s="44"/>
    </row>
    <row r="781" spans="1:28" ht="12.4" customHeight="1" x14ac:dyDescent="0.2">
      <c r="A781" s="125"/>
      <c r="B781" s="45"/>
      <c r="C781" s="126"/>
      <c r="D781" s="126"/>
      <c r="E781" s="91"/>
      <c r="F781" s="91"/>
      <c r="G781" s="91"/>
      <c r="H781" s="91"/>
      <c r="I781" s="91"/>
      <c r="J781" s="91"/>
      <c r="K781" s="92"/>
      <c r="L781" s="121"/>
      <c r="M781" s="118"/>
      <c r="N781" s="122"/>
      <c r="O781" s="102"/>
      <c r="P781" s="102"/>
      <c r="Q781" s="102"/>
      <c r="R781" s="102"/>
      <c r="S781" s="123"/>
      <c r="T781" s="124"/>
      <c r="U781" s="42"/>
      <c r="V781" s="42"/>
      <c r="W781" s="42"/>
      <c r="X781" s="42"/>
      <c r="Y781" s="42"/>
      <c r="Z781" s="102"/>
      <c r="AA781" s="102"/>
      <c r="AB781" s="44"/>
    </row>
    <row r="782" spans="1:28" ht="12.4" customHeight="1" x14ac:dyDescent="0.2">
      <c r="A782" s="125"/>
      <c r="B782" s="45"/>
      <c r="C782" s="126"/>
      <c r="D782" s="126"/>
      <c r="E782" s="91"/>
      <c r="F782" s="91"/>
      <c r="G782" s="91"/>
      <c r="H782" s="91"/>
      <c r="I782" s="91"/>
      <c r="J782" s="91"/>
      <c r="K782" s="92"/>
      <c r="L782" s="121"/>
      <c r="M782" s="118"/>
      <c r="N782" s="122"/>
      <c r="O782" s="102"/>
      <c r="P782" s="102"/>
      <c r="Q782" s="102"/>
      <c r="R782" s="102"/>
      <c r="S782" s="123"/>
      <c r="T782" s="124"/>
      <c r="U782" s="42"/>
      <c r="V782" s="42"/>
      <c r="W782" s="42"/>
      <c r="X782" s="42"/>
      <c r="Y782" s="42"/>
      <c r="Z782" s="102"/>
      <c r="AA782" s="102"/>
      <c r="AB782" s="44"/>
    </row>
    <row r="783" spans="1:28" ht="12.4" customHeight="1" x14ac:dyDescent="0.2">
      <c r="A783" s="125"/>
      <c r="B783" s="45"/>
      <c r="C783" s="126"/>
      <c r="D783" s="126"/>
      <c r="E783" s="91"/>
      <c r="F783" s="91"/>
      <c r="G783" s="91"/>
      <c r="H783" s="91"/>
      <c r="I783" s="91"/>
      <c r="J783" s="91"/>
      <c r="K783" s="92"/>
      <c r="L783" s="121"/>
      <c r="M783" s="118"/>
      <c r="N783" s="122"/>
      <c r="O783" s="102"/>
      <c r="P783" s="102"/>
      <c r="Q783" s="102"/>
      <c r="R783" s="102"/>
      <c r="S783" s="123"/>
      <c r="T783" s="124"/>
      <c r="U783" s="42"/>
      <c r="V783" s="42"/>
      <c r="W783" s="42"/>
      <c r="X783" s="42"/>
      <c r="Y783" s="42"/>
      <c r="Z783" s="102"/>
      <c r="AA783" s="102"/>
      <c r="AB783" s="44"/>
    </row>
    <row r="784" spans="1:28" ht="12.4" customHeight="1" x14ac:dyDescent="0.2">
      <c r="A784" s="125"/>
      <c r="B784" s="45"/>
      <c r="C784" s="126"/>
      <c r="D784" s="126"/>
      <c r="E784" s="91"/>
      <c r="F784" s="91"/>
      <c r="G784" s="91"/>
      <c r="H784" s="91"/>
      <c r="I784" s="91"/>
      <c r="J784" s="91"/>
      <c r="K784" s="92"/>
      <c r="L784" s="121"/>
      <c r="M784" s="118"/>
      <c r="N784" s="122"/>
      <c r="O784" s="102"/>
      <c r="P784" s="102"/>
      <c r="Q784" s="102"/>
      <c r="R784" s="102"/>
      <c r="S784" s="123"/>
      <c r="T784" s="124"/>
      <c r="U784" s="42"/>
      <c r="V784" s="42"/>
      <c r="W784" s="42"/>
      <c r="X784" s="42"/>
      <c r="Y784" s="42"/>
      <c r="Z784" s="102"/>
      <c r="AA784" s="102"/>
      <c r="AB784" s="44"/>
    </row>
    <row r="785" spans="1:28" ht="12.4" customHeight="1" x14ac:dyDescent="0.2">
      <c r="A785" s="125"/>
      <c r="B785" s="45"/>
      <c r="C785" s="126"/>
      <c r="D785" s="126"/>
      <c r="E785" s="91"/>
      <c r="F785" s="91"/>
      <c r="G785" s="91"/>
      <c r="H785" s="91"/>
      <c r="I785" s="91"/>
      <c r="J785" s="91"/>
      <c r="K785" s="92"/>
      <c r="L785" s="121"/>
      <c r="M785" s="118"/>
      <c r="N785" s="122"/>
      <c r="O785" s="102"/>
      <c r="P785" s="102"/>
      <c r="Q785" s="102"/>
      <c r="R785" s="102"/>
      <c r="S785" s="123"/>
      <c r="T785" s="124"/>
      <c r="U785" s="42"/>
      <c r="V785" s="42"/>
      <c r="W785" s="42"/>
      <c r="X785" s="42"/>
      <c r="Y785" s="42"/>
      <c r="Z785" s="102"/>
      <c r="AA785" s="102"/>
      <c r="AB785" s="44"/>
    </row>
    <row r="786" spans="1:28" ht="12.4" customHeight="1" x14ac:dyDescent="0.2">
      <c r="A786" s="125"/>
      <c r="B786" s="45"/>
      <c r="C786" s="126"/>
      <c r="D786" s="126"/>
      <c r="E786" s="91"/>
      <c r="F786" s="91"/>
      <c r="G786" s="91"/>
      <c r="H786" s="91"/>
      <c r="I786" s="91"/>
      <c r="J786" s="91"/>
      <c r="K786" s="92"/>
      <c r="L786" s="121"/>
      <c r="M786" s="118"/>
      <c r="N786" s="122"/>
      <c r="O786" s="102"/>
      <c r="P786" s="102"/>
      <c r="Q786" s="102"/>
      <c r="R786" s="102"/>
      <c r="S786" s="123"/>
      <c r="T786" s="124"/>
      <c r="U786" s="42"/>
      <c r="V786" s="42"/>
      <c r="W786" s="42"/>
      <c r="X786" s="42"/>
      <c r="Y786" s="42"/>
      <c r="Z786" s="102"/>
      <c r="AA786" s="102"/>
      <c r="AB786" s="44"/>
    </row>
    <row r="787" spans="1:28" ht="12.4" customHeight="1" x14ac:dyDescent="0.2">
      <c r="A787" s="125"/>
      <c r="B787" s="45"/>
      <c r="C787" s="126"/>
      <c r="D787" s="126"/>
      <c r="E787" s="91"/>
      <c r="F787" s="91"/>
      <c r="G787" s="91"/>
      <c r="H787" s="91"/>
      <c r="I787" s="91"/>
      <c r="J787" s="91"/>
      <c r="K787" s="92"/>
      <c r="L787" s="121"/>
      <c r="M787" s="118"/>
      <c r="N787" s="122"/>
      <c r="O787" s="102"/>
      <c r="P787" s="102"/>
      <c r="Q787" s="102"/>
      <c r="R787" s="102"/>
      <c r="S787" s="123"/>
      <c r="T787" s="124"/>
      <c r="U787" s="42"/>
      <c r="V787" s="42"/>
      <c r="W787" s="42"/>
      <c r="X787" s="42"/>
      <c r="Y787" s="42"/>
      <c r="Z787" s="102"/>
      <c r="AA787" s="102"/>
      <c r="AB787" s="44"/>
    </row>
    <row r="788" spans="1:28" ht="12.4" customHeight="1" x14ac:dyDescent="0.2">
      <c r="A788" s="125"/>
      <c r="B788" s="45"/>
      <c r="C788" s="126"/>
      <c r="D788" s="126"/>
      <c r="E788" s="91"/>
      <c r="F788" s="91"/>
      <c r="G788" s="91"/>
      <c r="H788" s="91"/>
      <c r="I788" s="91"/>
      <c r="J788" s="91"/>
      <c r="K788" s="92"/>
      <c r="L788" s="121"/>
      <c r="M788" s="118"/>
      <c r="N788" s="122"/>
      <c r="O788" s="102"/>
      <c r="P788" s="102"/>
      <c r="Q788" s="102"/>
      <c r="R788" s="102"/>
      <c r="S788" s="123"/>
      <c r="T788" s="124"/>
      <c r="U788" s="42"/>
      <c r="V788" s="42"/>
      <c r="W788" s="42"/>
      <c r="X788" s="42"/>
      <c r="Y788" s="42"/>
      <c r="Z788" s="102"/>
      <c r="AA788" s="102"/>
      <c r="AB788" s="44"/>
    </row>
    <row r="789" spans="1:28" ht="12.4" customHeight="1" x14ac:dyDescent="0.2">
      <c r="A789" s="125"/>
      <c r="B789" s="45"/>
      <c r="C789" s="126"/>
      <c r="D789" s="126"/>
      <c r="E789" s="91"/>
      <c r="F789" s="91"/>
      <c r="G789" s="91"/>
      <c r="H789" s="91"/>
      <c r="I789" s="91"/>
      <c r="J789" s="91"/>
      <c r="K789" s="92"/>
      <c r="L789" s="121"/>
      <c r="M789" s="118"/>
      <c r="N789" s="122"/>
      <c r="O789" s="102"/>
      <c r="P789" s="102"/>
      <c r="Q789" s="102"/>
      <c r="R789" s="102"/>
      <c r="S789" s="123"/>
      <c r="T789" s="124"/>
      <c r="U789" s="42"/>
      <c r="V789" s="42"/>
      <c r="W789" s="42"/>
      <c r="X789" s="42"/>
      <c r="Y789" s="42"/>
      <c r="Z789" s="102"/>
      <c r="AA789" s="102"/>
      <c r="AB789" s="44"/>
    </row>
    <row r="790" spans="1:28" ht="12.4" customHeight="1" x14ac:dyDescent="0.2">
      <c r="A790" s="125"/>
      <c r="B790" s="45"/>
      <c r="C790" s="126"/>
      <c r="D790" s="126"/>
      <c r="E790" s="91"/>
      <c r="F790" s="91"/>
      <c r="G790" s="91"/>
      <c r="H790" s="91"/>
      <c r="I790" s="91"/>
      <c r="J790" s="91"/>
      <c r="K790" s="92"/>
      <c r="L790" s="121"/>
      <c r="M790" s="118"/>
      <c r="N790" s="122"/>
      <c r="O790" s="102"/>
      <c r="P790" s="102"/>
      <c r="Q790" s="102"/>
      <c r="R790" s="102"/>
      <c r="S790" s="123"/>
      <c r="T790" s="124"/>
      <c r="U790" s="42"/>
      <c r="V790" s="42"/>
      <c r="W790" s="42"/>
      <c r="X790" s="42"/>
      <c r="Y790" s="42"/>
      <c r="Z790" s="102"/>
      <c r="AA790" s="102"/>
      <c r="AB790" s="44"/>
    </row>
    <row r="791" spans="1:28" ht="12.4" customHeight="1" x14ac:dyDescent="0.2">
      <c r="A791" s="125"/>
      <c r="B791" s="45"/>
      <c r="C791" s="126"/>
      <c r="D791" s="126"/>
      <c r="E791" s="91"/>
      <c r="F791" s="91"/>
      <c r="G791" s="91"/>
      <c r="H791" s="91"/>
      <c r="I791" s="91"/>
      <c r="J791" s="91"/>
      <c r="K791" s="92"/>
      <c r="L791" s="121"/>
      <c r="M791" s="118"/>
      <c r="N791" s="122"/>
      <c r="O791" s="102"/>
      <c r="P791" s="102"/>
      <c r="Q791" s="102"/>
      <c r="R791" s="102"/>
      <c r="S791" s="123"/>
      <c r="T791" s="124"/>
      <c r="U791" s="42"/>
      <c r="V791" s="42"/>
      <c r="W791" s="42"/>
      <c r="X791" s="42"/>
      <c r="Y791" s="42"/>
      <c r="Z791" s="102"/>
      <c r="AA791" s="102"/>
      <c r="AB791" s="44"/>
    </row>
    <row r="792" spans="1:28" ht="12.4" customHeight="1" x14ac:dyDescent="0.2">
      <c r="A792" s="125"/>
      <c r="B792" s="45"/>
      <c r="C792" s="126"/>
      <c r="D792" s="126"/>
      <c r="E792" s="91"/>
      <c r="F792" s="91"/>
      <c r="G792" s="91"/>
      <c r="H792" s="91"/>
      <c r="I792" s="91"/>
      <c r="J792" s="91"/>
      <c r="K792" s="92"/>
      <c r="L792" s="121"/>
      <c r="M792" s="118"/>
      <c r="N792" s="122"/>
      <c r="O792" s="102"/>
      <c r="P792" s="102"/>
      <c r="Q792" s="102"/>
      <c r="R792" s="102"/>
      <c r="S792" s="123"/>
      <c r="T792" s="124"/>
      <c r="U792" s="42"/>
      <c r="V792" s="42"/>
      <c r="W792" s="42"/>
      <c r="X792" s="42"/>
      <c r="Y792" s="42"/>
      <c r="Z792" s="102"/>
      <c r="AA792" s="102"/>
      <c r="AB792" s="44"/>
    </row>
    <row r="793" spans="1:28" ht="12.4" customHeight="1" x14ac:dyDescent="0.2">
      <c r="A793" s="125"/>
      <c r="B793" s="45"/>
      <c r="C793" s="126"/>
      <c r="D793" s="126"/>
      <c r="E793" s="91"/>
      <c r="F793" s="91"/>
      <c r="G793" s="91"/>
      <c r="H793" s="91"/>
      <c r="I793" s="91"/>
      <c r="J793" s="91"/>
      <c r="K793" s="92"/>
      <c r="L793" s="121"/>
      <c r="M793" s="118"/>
      <c r="N793" s="122"/>
      <c r="O793" s="102"/>
      <c r="P793" s="102"/>
      <c r="Q793" s="102"/>
      <c r="R793" s="102"/>
      <c r="S793" s="123"/>
      <c r="T793" s="124"/>
      <c r="U793" s="42"/>
      <c r="V793" s="42"/>
      <c r="W793" s="42"/>
      <c r="X793" s="42"/>
      <c r="Y793" s="42"/>
      <c r="Z793" s="102"/>
      <c r="AA793" s="102"/>
      <c r="AB793" s="44"/>
    </row>
    <row r="794" spans="1:28" ht="12.4" customHeight="1" x14ac:dyDescent="0.2">
      <c r="A794" s="125"/>
      <c r="B794" s="45"/>
      <c r="C794" s="126"/>
      <c r="D794" s="126"/>
      <c r="E794" s="91"/>
      <c r="F794" s="91"/>
      <c r="G794" s="91"/>
      <c r="H794" s="91"/>
      <c r="I794" s="91"/>
      <c r="J794" s="91"/>
      <c r="K794" s="92"/>
      <c r="L794" s="121"/>
      <c r="M794" s="118"/>
      <c r="N794" s="122"/>
      <c r="O794" s="102"/>
      <c r="P794" s="102"/>
      <c r="Q794" s="102"/>
      <c r="R794" s="102"/>
      <c r="S794" s="123"/>
      <c r="T794" s="124"/>
      <c r="U794" s="42"/>
      <c r="V794" s="42"/>
      <c r="W794" s="42"/>
      <c r="X794" s="42"/>
      <c r="Y794" s="42"/>
      <c r="Z794" s="102"/>
      <c r="AA794" s="102"/>
      <c r="AB794" s="44"/>
    </row>
    <row r="795" spans="1:28" ht="12.4" customHeight="1" x14ac:dyDescent="0.2">
      <c r="A795" s="125"/>
      <c r="B795" s="45"/>
      <c r="C795" s="126"/>
      <c r="D795" s="126"/>
      <c r="E795" s="91"/>
      <c r="F795" s="91"/>
      <c r="G795" s="91"/>
      <c r="H795" s="91"/>
      <c r="I795" s="91"/>
      <c r="J795" s="91"/>
      <c r="K795" s="92"/>
      <c r="L795" s="121"/>
      <c r="M795" s="118"/>
      <c r="N795" s="122"/>
      <c r="O795" s="102"/>
      <c r="P795" s="102"/>
      <c r="Q795" s="102"/>
      <c r="R795" s="102"/>
      <c r="S795" s="123"/>
      <c r="T795" s="124"/>
      <c r="U795" s="42"/>
      <c r="V795" s="42"/>
      <c r="W795" s="42"/>
      <c r="X795" s="42"/>
      <c r="Y795" s="42"/>
      <c r="Z795" s="102"/>
      <c r="AA795" s="102"/>
      <c r="AB795" s="44"/>
    </row>
    <row r="796" spans="1:28" ht="12.4" customHeight="1" x14ac:dyDescent="0.2">
      <c r="A796" s="125"/>
      <c r="B796" s="45"/>
      <c r="C796" s="126"/>
      <c r="D796" s="126"/>
      <c r="E796" s="91"/>
      <c r="F796" s="91"/>
      <c r="G796" s="91"/>
      <c r="H796" s="91"/>
      <c r="I796" s="91"/>
      <c r="J796" s="91"/>
      <c r="K796" s="92"/>
      <c r="L796" s="121"/>
      <c r="M796" s="118"/>
      <c r="N796" s="122"/>
      <c r="O796" s="102"/>
      <c r="P796" s="102"/>
      <c r="Q796" s="102"/>
      <c r="R796" s="102"/>
      <c r="S796" s="123"/>
      <c r="T796" s="124"/>
      <c r="U796" s="42"/>
      <c r="V796" s="42"/>
      <c r="W796" s="42"/>
      <c r="X796" s="42"/>
      <c r="Y796" s="42"/>
      <c r="Z796" s="102"/>
      <c r="AA796" s="102"/>
      <c r="AB796" s="44"/>
    </row>
    <row r="797" spans="1:28" ht="12.4" customHeight="1" x14ac:dyDescent="0.2">
      <c r="A797" s="125"/>
      <c r="B797" s="45"/>
      <c r="C797" s="126"/>
      <c r="D797" s="126"/>
      <c r="E797" s="91"/>
      <c r="F797" s="91"/>
      <c r="G797" s="91"/>
      <c r="H797" s="91"/>
      <c r="I797" s="91"/>
      <c r="J797" s="91"/>
      <c r="K797" s="92"/>
      <c r="L797" s="121"/>
      <c r="M797" s="118"/>
      <c r="N797" s="122"/>
      <c r="O797" s="102"/>
      <c r="P797" s="102"/>
      <c r="Q797" s="102"/>
      <c r="R797" s="102"/>
      <c r="S797" s="123"/>
      <c r="T797" s="124"/>
      <c r="U797" s="42"/>
      <c r="V797" s="42"/>
      <c r="W797" s="42"/>
      <c r="X797" s="42"/>
      <c r="Y797" s="42"/>
      <c r="Z797" s="102"/>
      <c r="AA797" s="102"/>
      <c r="AB797" s="44"/>
    </row>
    <row r="798" spans="1:28" ht="12.4" customHeight="1" x14ac:dyDescent="0.2">
      <c r="A798" s="125"/>
      <c r="B798" s="45"/>
      <c r="C798" s="126"/>
      <c r="D798" s="126"/>
      <c r="E798" s="91"/>
      <c r="F798" s="91"/>
      <c r="G798" s="91"/>
      <c r="H798" s="91"/>
      <c r="I798" s="91"/>
      <c r="J798" s="91"/>
      <c r="K798" s="92"/>
      <c r="L798" s="121"/>
      <c r="M798" s="118"/>
      <c r="N798" s="122"/>
      <c r="O798" s="102"/>
      <c r="P798" s="102"/>
      <c r="Q798" s="102"/>
      <c r="R798" s="102"/>
      <c r="S798" s="123"/>
      <c r="T798" s="124"/>
      <c r="U798" s="42"/>
      <c r="V798" s="42"/>
      <c r="W798" s="42"/>
      <c r="X798" s="42"/>
      <c r="Y798" s="42"/>
      <c r="Z798" s="102"/>
      <c r="AA798" s="102"/>
      <c r="AB798" s="44"/>
    </row>
    <row r="799" spans="1:28" ht="12.4" customHeight="1" x14ac:dyDescent="0.2">
      <c r="A799" s="125"/>
      <c r="B799" s="45"/>
      <c r="C799" s="126"/>
      <c r="D799" s="126"/>
      <c r="E799" s="91"/>
      <c r="F799" s="91"/>
      <c r="G799" s="91"/>
      <c r="H799" s="91"/>
      <c r="I799" s="91"/>
      <c r="J799" s="91"/>
      <c r="K799" s="92"/>
      <c r="L799" s="121"/>
      <c r="M799" s="118"/>
      <c r="N799" s="122"/>
      <c r="O799" s="102"/>
      <c r="P799" s="102"/>
      <c r="Q799" s="102"/>
      <c r="R799" s="102"/>
      <c r="S799" s="123"/>
      <c r="T799" s="124"/>
      <c r="U799" s="42"/>
      <c r="V799" s="42"/>
      <c r="W799" s="42"/>
      <c r="X799" s="42"/>
      <c r="Y799" s="42"/>
      <c r="Z799" s="102"/>
      <c r="AA799" s="102"/>
      <c r="AB799" s="44"/>
    </row>
    <row r="800" spans="1:28" ht="12.4" customHeight="1" x14ac:dyDescent="0.2">
      <c r="A800" s="125"/>
      <c r="B800" s="45"/>
      <c r="C800" s="126"/>
      <c r="D800" s="126"/>
      <c r="E800" s="91"/>
      <c r="F800" s="91"/>
      <c r="G800" s="91"/>
      <c r="H800" s="91"/>
      <c r="I800" s="91"/>
      <c r="J800" s="91"/>
      <c r="K800" s="92"/>
      <c r="L800" s="121"/>
      <c r="M800" s="118"/>
      <c r="N800" s="122"/>
      <c r="O800" s="102"/>
      <c r="P800" s="102"/>
      <c r="Q800" s="102"/>
      <c r="R800" s="102"/>
      <c r="S800" s="123"/>
      <c r="T800" s="124"/>
      <c r="U800" s="42"/>
      <c r="V800" s="42"/>
      <c r="W800" s="42"/>
      <c r="X800" s="42"/>
      <c r="Y800" s="42"/>
      <c r="Z800" s="102"/>
      <c r="AA800" s="102"/>
      <c r="AB800" s="44"/>
    </row>
    <row r="801" spans="1:28" ht="12.4" customHeight="1" x14ac:dyDescent="0.2">
      <c r="A801" s="125"/>
      <c r="B801" s="45"/>
      <c r="C801" s="126"/>
      <c r="D801" s="126"/>
      <c r="E801" s="91"/>
      <c r="F801" s="91"/>
      <c r="G801" s="91"/>
      <c r="H801" s="91"/>
      <c r="I801" s="91"/>
      <c r="J801" s="91"/>
      <c r="K801" s="92"/>
      <c r="L801" s="121"/>
      <c r="M801" s="118"/>
      <c r="N801" s="122"/>
      <c r="O801" s="102"/>
      <c r="P801" s="102"/>
      <c r="Q801" s="102"/>
      <c r="R801" s="102"/>
      <c r="S801" s="123"/>
      <c r="T801" s="124"/>
      <c r="U801" s="42"/>
      <c r="V801" s="42"/>
      <c r="W801" s="42"/>
      <c r="X801" s="42"/>
      <c r="Y801" s="42"/>
      <c r="Z801" s="102"/>
      <c r="AA801" s="102"/>
      <c r="AB801" s="44"/>
    </row>
    <row r="802" spans="1:28" ht="12.4" customHeight="1" x14ac:dyDescent="0.2">
      <c r="A802" s="125"/>
      <c r="B802" s="45"/>
      <c r="C802" s="126"/>
      <c r="D802" s="126"/>
      <c r="E802" s="91"/>
      <c r="F802" s="91"/>
      <c r="G802" s="91"/>
      <c r="H802" s="91"/>
      <c r="I802" s="91"/>
      <c r="J802" s="91"/>
      <c r="K802" s="92"/>
      <c r="L802" s="121"/>
      <c r="M802" s="118"/>
      <c r="N802" s="122"/>
      <c r="O802" s="102"/>
      <c r="P802" s="102"/>
      <c r="Q802" s="102"/>
      <c r="R802" s="102"/>
      <c r="S802" s="123"/>
      <c r="T802" s="124"/>
      <c r="U802" s="42"/>
      <c r="V802" s="42"/>
      <c r="W802" s="42"/>
      <c r="X802" s="42"/>
      <c r="Y802" s="42"/>
      <c r="Z802" s="102"/>
      <c r="AA802" s="102"/>
      <c r="AB802" s="44"/>
    </row>
    <row r="803" spans="1:28" ht="12.4" customHeight="1" x14ac:dyDescent="0.2">
      <c r="A803" s="125"/>
      <c r="B803" s="45"/>
      <c r="C803" s="126"/>
      <c r="D803" s="126"/>
      <c r="E803" s="91"/>
      <c r="F803" s="91"/>
      <c r="G803" s="91"/>
      <c r="H803" s="91"/>
      <c r="I803" s="91"/>
      <c r="J803" s="91"/>
      <c r="K803" s="92"/>
      <c r="L803" s="121"/>
      <c r="M803" s="118"/>
      <c r="N803" s="122"/>
      <c r="O803" s="102"/>
      <c r="P803" s="102"/>
      <c r="Q803" s="102"/>
      <c r="R803" s="102"/>
      <c r="S803" s="123"/>
      <c r="T803" s="124"/>
      <c r="U803" s="42"/>
      <c r="V803" s="42"/>
      <c r="W803" s="42"/>
      <c r="X803" s="42"/>
      <c r="Y803" s="42"/>
      <c r="Z803" s="102"/>
      <c r="AA803" s="102"/>
      <c r="AB803" s="44"/>
    </row>
    <row r="804" spans="1:28" ht="12.4" customHeight="1" x14ac:dyDescent="0.2">
      <c r="A804" s="125"/>
      <c r="B804" s="45"/>
      <c r="C804" s="126"/>
      <c r="D804" s="126"/>
      <c r="E804" s="91"/>
      <c r="F804" s="91"/>
      <c r="G804" s="91"/>
      <c r="H804" s="91"/>
      <c r="I804" s="91"/>
      <c r="J804" s="91"/>
      <c r="K804" s="92"/>
      <c r="L804" s="121"/>
      <c r="M804" s="118"/>
      <c r="N804" s="122"/>
      <c r="O804" s="102"/>
      <c r="P804" s="102"/>
      <c r="Q804" s="102"/>
      <c r="R804" s="102"/>
      <c r="S804" s="123"/>
      <c r="T804" s="124"/>
      <c r="U804" s="42"/>
      <c r="V804" s="42"/>
      <c r="W804" s="42"/>
      <c r="X804" s="42"/>
      <c r="Y804" s="42"/>
      <c r="Z804" s="102"/>
      <c r="AA804" s="102"/>
      <c r="AB804" s="44"/>
    </row>
    <row r="805" spans="1:28" ht="12.4" customHeight="1" x14ac:dyDescent="0.2">
      <c r="A805" s="125"/>
      <c r="B805" s="45"/>
      <c r="C805" s="126"/>
      <c r="D805" s="126"/>
      <c r="E805" s="91"/>
      <c r="F805" s="91"/>
      <c r="G805" s="91"/>
      <c r="H805" s="91"/>
      <c r="I805" s="91"/>
      <c r="J805" s="91"/>
      <c r="K805" s="92"/>
      <c r="L805" s="121"/>
      <c r="M805" s="118"/>
      <c r="N805" s="122"/>
      <c r="O805" s="102"/>
      <c r="P805" s="102"/>
      <c r="Q805" s="102"/>
      <c r="R805" s="102"/>
      <c r="S805" s="123"/>
      <c r="T805" s="124"/>
      <c r="U805" s="42"/>
      <c r="V805" s="42"/>
      <c r="W805" s="42"/>
      <c r="X805" s="42"/>
      <c r="Y805" s="42"/>
      <c r="Z805" s="102"/>
      <c r="AA805" s="102"/>
      <c r="AB805" s="44"/>
    </row>
    <row r="806" spans="1:28" ht="12.4" customHeight="1" x14ac:dyDescent="0.2">
      <c r="A806" s="125"/>
      <c r="B806" s="45"/>
      <c r="C806" s="126"/>
      <c r="D806" s="126"/>
      <c r="E806" s="91"/>
      <c r="F806" s="91"/>
      <c r="G806" s="91"/>
      <c r="H806" s="91"/>
      <c r="I806" s="91"/>
      <c r="J806" s="91"/>
      <c r="K806" s="92"/>
      <c r="L806" s="121"/>
      <c r="M806" s="118"/>
      <c r="N806" s="122"/>
      <c r="O806" s="102"/>
      <c r="P806" s="102"/>
      <c r="Q806" s="102"/>
      <c r="R806" s="102"/>
      <c r="S806" s="123"/>
      <c r="T806" s="124"/>
      <c r="U806" s="42"/>
      <c r="V806" s="42"/>
      <c r="W806" s="42"/>
      <c r="X806" s="42"/>
      <c r="Y806" s="42"/>
      <c r="Z806" s="102"/>
      <c r="AA806" s="102"/>
      <c r="AB806" s="44"/>
    </row>
    <row r="807" spans="1:28" ht="12.4" customHeight="1" x14ac:dyDescent="0.2">
      <c r="A807" s="125"/>
      <c r="B807" s="45"/>
      <c r="C807" s="126"/>
      <c r="D807" s="126"/>
      <c r="E807" s="91"/>
      <c r="F807" s="91"/>
      <c r="G807" s="91"/>
      <c r="H807" s="91"/>
      <c r="I807" s="91"/>
      <c r="J807" s="91"/>
      <c r="K807" s="92"/>
      <c r="L807" s="121"/>
      <c r="M807" s="118"/>
      <c r="N807" s="122"/>
      <c r="O807" s="102"/>
      <c r="P807" s="102"/>
      <c r="Q807" s="102"/>
      <c r="R807" s="102"/>
      <c r="S807" s="123"/>
      <c r="T807" s="124"/>
      <c r="U807" s="42"/>
      <c r="V807" s="42"/>
      <c r="W807" s="42"/>
      <c r="X807" s="42"/>
      <c r="Y807" s="42"/>
      <c r="Z807" s="102"/>
      <c r="AA807" s="102"/>
      <c r="AB807" s="44"/>
    </row>
    <row r="808" spans="1:28" ht="12.4" customHeight="1" x14ac:dyDescent="0.2">
      <c r="A808" s="125"/>
      <c r="B808" s="45"/>
      <c r="C808" s="126"/>
      <c r="D808" s="126"/>
      <c r="E808" s="91"/>
      <c r="F808" s="91"/>
      <c r="G808" s="91"/>
      <c r="H808" s="91"/>
      <c r="I808" s="91"/>
      <c r="J808" s="91"/>
      <c r="K808" s="92"/>
      <c r="L808" s="121"/>
      <c r="M808" s="118"/>
      <c r="N808" s="122"/>
      <c r="O808" s="102"/>
      <c r="P808" s="102"/>
      <c r="Q808" s="102"/>
      <c r="R808" s="102"/>
      <c r="S808" s="123"/>
      <c r="T808" s="124"/>
      <c r="U808" s="42"/>
      <c r="V808" s="42"/>
      <c r="W808" s="42"/>
      <c r="X808" s="42"/>
      <c r="Y808" s="42"/>
      <c r="Z808" s="102"/>
      <c r="AA808" s="102"/>
      <c r="AB808" s="44"/>
    </row>
    <row r="809" spans="1:28" ht="12.4" customHeight="1" x14ac:dyDescent="0.2">
      <c r="A809" s="125"/>
      <c r="B809" s="45"/>
      <c r="C809" s="126"/>
      <c r="D809" s="126"/>
      <c r="E809" s="91"/>
      <c r="F809" s="91"/>
      <c r="G809" s="91"/>
      <c r="H809" s="91"/>
      <c r="I809" s="91"/>
      <c r="J809" s="91"/>
      <c r="K809" s="92"/>
      <c r="L809" s="121"/>
      <c r="M809" s="118"/>
      <c r="N809" s="122"/>
      <c r="O809" s="102"/>
      <c r="P809" s="102"/>
      <c r="Q809" s="102"/>
      <c r="R809" s="102"/>
      <c r="S809" s="123"/>
      <c r="T809" s="124"/>
      <c r="U809" s="42"/>
      <c r="V809" s="42"/>
      <c r="W809" s="42"/>
      <c r="X809" s="42"/>
      <c r="Y809" s="42"/>
      <c r="Z809" s="102"/>
      <c r="AA809" s="102"/>
      <c r="AB809" s="44"/>
    </row>
    <row r="810" spans="1:28" ht="12.4" customHeight="1" x14ac:dyDescent="0.2">
      <c r="A810" s="125"/>
      <c r="B810" s="45"/>
      <c r="C810" s="126"/>
      <c r="D810" s="126"/>
      <c r="E810" s="91"/>
      <c r="F810" s="91"/>
      <c r="G810" s="91"/>
      <c r="H810" s="91"/>
      <c r="I810" s="91"/>
      <c r="J810" s="91"/>
      <c r="K810" s="92"/>
      <c r="L810" s="121"/>
      <c r="M810" s="118"/>
      <c r="N810" s="122"/>
      <c r="O810" s="102"/>
      <c r="P810" s="102"/>
      <c r="Q810" s="102"/>
      <c r="R810" s="102"/>
      <c r="S810" s="123"/>
      <c r="T810" s="124"/>
      <c r="U810" s="42"/>
      <c r="V810" s="42"/>
      <c r="W810" s="42"/>
      <c r="X810" s="42"/>
      <c r="Y810" s="42"/>
      <c r="Z810" s="102"/>
      <c r="AA810" s="102"/>
      <c r="AB810" s="44"/>
    </row>
    <row r="811" spans="1:28" ht="12.4" customHeight="1" x14ac:dyDescent="0.2">
      <c r="A811" s="125"/>
      <c r="B811" s="45"/>
      <c r="C811" s="126"/>
      <c r="D811" s="126"/>
      <c r="E811" s="91"/>
      <c r="F811" s="91"/>
      <c r="G811" s="91"/>
      <c r="H811" s="91"/>
      <c r="I811" s="91"/>
      <c r="J811" s="91"/>
      <c r="K811" s="92"/>
      <c r="L811" s="121"/>
      <c r="M811" s="118"/>
      <c r="N811" s="122"/>
      <c r="O811" s="102"/>
      <c r="P811" s="102"/>
      <c r="Q811" s="102"/>
      <c r="R811" s="102"/>
      <c r="S811" s="123"/>
      <c r="T811" s="124"/>
      <c r="U811" s="42"/>
      <c r="V811" s="42"/>
      <c r="W811" s="42"/>
      <c r="X811" s="42"/>
      <c r="Y811" s="42"/>
      <c r="Z811" s="102"/>
      <c r="AA811" s="102"/>
      <c r="AB811" s="44"/>
    </row>
    <row r="812" spans="1:28" ht="12.4" customHeight="1" x14ac:dyDescent="0.2">
      <c r="A812" s="125"/>
      <c r="B812" s="45"/>
      <c r="C812" s="126"/>
      <c r="D812" s="126"/>
      <c r="E812" s="91"/>
      <c r="F812" s="91"/>
      <c r="G812" s="91"/>
      <c r="H812" s="91"/>
      <c r="I812" s="91"/>
      <c r="J812" s="91"/>
      <c r="K812" s="92"/>
      <c r="L812" s="121"/>
      <c r="M812" s="118"/>
      <c r="N812" s="122"/>
      <c r="O812" s="102"/>
      <c r="P812" s="102"/>
      <c r="Q812" s="102"/>
      <c r="R812" s="102"/>
      <c r="S812" s="123"/>
      <c r="T812" s="124"/>
      <c r="U812" s="42"/>
      <c r="V812" s="42"/>
      <c r="W812" s="42"/>
      <c r="X812" s="42"/>
      <c r="Y812" s="42"/>
      <c r="Z812" s="102"/>
      <c r="AA812" s="102"/>
      <c r="AB812" s="44"/>
    </row>
    <row r="813" spans="1:28" ht="12.4" customHeight="1" x14ac:dyDescent="0.2">
      <c r="A813" s="125"/>
      <c r="B813" s="45"/>
      <c r="C813" s="126"/>
      <c r="D813" s="126"/>
      <c r="E813" s="91"/>
      <c r="F813" s="91"/>
      <c r="G813" s="91"/>
      <c r="H813" s="91"/>
      <c r="I813" s="91"/>
      <c r="J813" s="91"/>
      <c r="K813" s="92"/>
      <c r="L813" s="121"/>
      <c r="M813" s="118"/>
      <c r="N813" s="122"/>
      <c r="O813" s="102"/>
      <c r="P813" s="102"/>
      <c r="Q813" s="102"/>
      <c r="R813" s="102"/>
      <c r="S813" s="123"/>
      <c r="T813" s="124"/>
      <c r="U813" s="42"/>
      <c r="V813" s="42"/>
      <c r="W813" s="42"/>
      <c r="X813" s="42"/>
      <c r="Y813" s="42"/>
      <c r="Z813" s="102"/>
      <c r="AA813" s="102"/>
      <c r="AB813" s="44"/>
    </row>
    <row r="814" spans="1:28" ht="12.4" customHeight="1" x14ac:dyDescent="0.2">
      <c r="A814" s="125"/>
      <c r="B814" s="45"/>
      <c r="C814" s="126"/>
      <c r="D814" s="126"/>
      <c r="E814" s="91"/>
      <c r="F814" s="91"/>
      <c r="G814" s="91"/>
      <c r="H814" s="91"/>
      <c r="I814" s="91"/>
      <c r="J814" s="91"/>
      <c r="K814" s="92"/>
      <c r="L814" s="121"/>
      <c r="M814" s="118"/>
      <c r="N814" s="122"/>
      <c r="O814" s="102"/>
      <c r="P814" s="102"/>
      <c r="Q814" s="102"/>
      <c r="R814" s="102"/>
      <c r="S814" s="123"/>
      <c r="T814" s="124"/>
      <c r="U814" s="42"/>
      <c r="V814" s="42"/>
      <c r="W814" s="42"/>
      <c r="X814" s="42"/>
      <c r="Y814" s="42"/>
      <c r="Z814" s="102"/>
      <c r="AA814" s="102"/>
      <c r="AB814" s="44"/>
    </row>
    <row r="815" spans="1:28" ht="12.4" customHeight="1" x14ac:dyDescent="0.2">
      <c r="A815" s="125"/>
      <c r="B815" s="45"/>
      <c r="C815" s="126"/>
      <c r="D815" s="126"/>
      <c r="E815" s="91"/>
      <c r="F815" s="91"/>
      <c r="G815" s="91"/>
      <c r="H815" s="91"/>
      <c r="I815" s="91"/>
      <c r="J815" s="91"/>
      <c r="K815" s="92"/>
      <c r="L815" s="121"/>
      <c r="M815" s="118"/>
      <c r="N815" s="122"/>
      <c r="O815" s="102"/>
      <c r="P815" s="102"/>
      <c r="Q815" s="102"/>
      <c r="R815" s="102"/>
      <c r="S815" s="123"/>
      <c r="T815" s="124"/>
      <c r="U815" s="42"/>
      <c r="V815" s="42"/>
      <c r="W815" s="42"/>
      <c r="X815" s="42"/>
      <c r="Y815" s="42"/>
      <c r="Z815" s="102"/>
      <c r="AA815" s="102"/>
      <c r="AB815" s="44"/>
    </row>
    <row r="816" spans="1:28" ht="12.4" customHeight="1" x14ac:dyDescent="0.2">
      <c r="A816" s="125"/>
      <c r="B816" s="45"/>
      <c r="C816" s="126"/>
      <c r="D816" s="126"/>
      <c r="E816" s="91"/>
      <c r="F816" s="91"/>
      <c r="G816" s="91"/>
      <c r="H816" s="91"/>
      <c r="I816" s="91"/>
      <c r="J816" s="91"/>
      <c r="K816" s="92"/>
      <c r="L816" s="121"/>
      <c r="M816" s="118"/>
      <c r="N816" s="122"/>
      <c r="O816" s="102"/>
      <c r="P816" s="102"/>
      <c r="Q816" s="102"/>
      <c r="R816" s="102"/>
      <c r="S816" s="123"/>
      <c r="T816" s="124"/>
      <c r="U816" s="42"/>
      <c r="V816" s="42"/>
      <c r="W816" s="42"/>
      <c r="X816" s="42"/>
      <c r="Y816" s="42"/>
      <c r="Z816" s="102"/>
      <c r="AA816" s="102"/>
      <c r="AB816" s="44"/>
    </row>
    <row r="817" spans="1:28" ht="12.4" customHeight="1" x14ac:dyDescent="0.2">
      <c r="A817" s="125"/>
      <c r="B817" s="45"/>
      <c r="C817" s="126"/>
      <c r="D817" s="126"/>
      <c r="E817" s="91"/>
      <c r="F817" s="91"/>
      <c r="G817" s="91"/>
      <c r="H817" s="91"/>
      <c r="I817" s="91"/>
      <c r="J817" s="91"/>
      <c r="K817" s="92"/>
      <c r="L817" s="121"/>
      <c r="M817" s="118"/>
      <c r="N817" s="122"/>
      <c r="O817" s="102"/>
      <c r="P817" s="102"/>
      <c r="Q817" s="102"/>
      <c r="R817" s="102"/>
      <c r="S817" s="123"/>
      <c r="T817" s="124"/>
      <c r="U817" s="42"/>
      <c r="V817" s="42"/>
      <c r="W817" s="42"/>
      <c r="X817" s="42"/>
      <c r="Y817" s="42"/>
      <c r="Z817" s="102"/>
      <c r="AA817" s="102"/>
      <c r="AB817" s="44"/>
    </row>
    <row r="818" spans="1:28" ht="12.4" customHeight="1" x14ac:dyDescent="0.2">
      <c r="A818" s="125"/>
      <c r="B818" s="45"/>
      <c r="C818" s="126"/>
      <c r="D818" s="126"/>
      <c r="E818" s="91"/>
      <c r="F818" s="91"/>
      <c r="G818" s="91"/>
      <c r="H818" s="91"/>
      <c r="I818" s="91"/>
      <c r="J818" s="91"/>
      <c r="K818" s="92"/>
      <c r="L818" s="121"/>
      <c r="M818" s="118"/>
      <c r="N818" s="122"/>
      <c r="O818" s="102"/>
      <c r="P818" s="102"/>
      <c r="Q818" s="102"/>
      <c r="R818" s="102"/>
      <c r="S818" s="123"/>
      <c r="T818" s="124"/>
      <c r="U818" s="42"/>
      <c r="V818" s="42"/>
      <c r="W818" s="42"/>
      <c r="X818" s="42"/>
      <c r="Y818" s="42"/>
      <c r="Z818" s="102"/>
      <c r="AA818" s="102"/>
      <c r="AB818" s="44"/>
    </row>
    <row r="819" spans="1:28" ht="12.4" customHeight="1" x14ac:dyDescent="0.2">
      <c r="A819" s="125"/>
      <c r="B819" s="45"/>
      <c r="C819" s="126"/>
      <c r="D819" s="126"/>
      <c r="E819" s="91"/>
      <c r="F819" s="91"/>
      <c r="G819" s="91"/>
      <c r="H819" s="91"/>
      <c r="I819" s="91"/>
      <c r="J819" s="91"/>
      <c r="K819" s="92"/>
      <c r="L819" s="121"/>
      <c r="M819" s="118"/>
      <c r="N819" s="122"/>
      <c r="O819" s="102"/>
      <c r="P819" s="102"/>
      <c r="Q819" s="102"/>
      <c r="R819" s="102"/>
      <c r="S819" s="123"/>
      <c r="T819" s="124"/>
      <c r="U819" s="42"/>
      <c r="V819" s="42"/>
      <c r="W819" s="42"/>
      <c r="X819" s="42"/>
      <c r="Y819" s="42"/>
      <c r="Z819" s="102"/>
      <c r="AA819" s="102"/>
      <c r="AB819" s="44"/>
    </row>
    <row r="820" spans="1:28" ht="12.4" customHeight="1" x14ac:dyDescent="0.2">
      <c r="A820" s="125"/>
      <c r="B820" s="45"/>
      <c r="C820" s="126"/>
      <c r="D820" s="126"/>
      <c r="E820" s="91"/>
      <c r="F820" s="91"/>
      <c r="G820" s="91"/>
      <c r="H820" s="91"/>
      <c r="I820" s="91"/>
      <c r="J820" s="91"/>
      <c r="K820" s="92"/>
      <c r="L820" s="121"/>
      <c r="M820" s="118"/>
      <c r="N820" s="122"/>
      <c r="O820" s="102"/>
      <c r="P820" s="102"/>
      <c r="Q820" s="102"/>
      <c r="R820" s="102"/>
      <c r="S820" s="123"/>
      <c r="T820" s="124"/>
      <c r="U820" s="42"/>
      <c r="V820" s="42"/>
      <c r="W820" s="42"/>
      <c r="X820" s="42"/>
      <c r="Y820" s="42"/>
      <c r="Z820" s="102"/>
      <c r="AA820" s="102"/>
      <c r="AB820" s="44"/>
    </row>
    <row r="821" spans="1:28" ht="12.4" customHeight="1" x14ac:dyDescent="0.2">
      <c r="A821" s="125"/>
      <c r="B821" s="45"/>
      <c r="C821" s="126"/>
      <c r="D821" s="126"/>
      <c r="E821" s="91"/>
      <c r="F821" s="91"/>
      <c r="G821" s="91"/>
      <c r="H821" s="91"/>
      <c r="I821" s="91"/>
      <c r="J821" s="91"/>
      <c r="K821" s="92"/>
      <c r="L821" s="121"/>
      <c r="M821" s="118"/>
      <c r="N821" s="122"/>
      <c r="O821" s="102"/>
      <c r="P821" s="102"/>
      <c r="Q821" s="102"/>
      <c r="R821" s="102"/>
      <c r="S821" s="123"/>
      <c r="T821" s="124"/>
      <c r="U821" s="42"/>
      <c r="V821" s="42"/>
      <c r="W821" s="42"/>
      <c r="X821" s="42"/>
      <c r="Y821" s="42"/>
      <c r="Z821" s="102"/>
      <c r="AA821" s="102"/>
      <c r="AB821" s="44"/>
    </row>
    <row r="822" spans="1:28" ht="12.4" customHeight="1" x14ac:dyDescent="0.2">
      <c r="A822" s="125"/>
      <c r="B822" s="45"/>
      <c r="C822" s="126"/>
      <c r="D822" s="126"/>
      <c r="E822" s="91"/>
      <c r="F822" s="91"/>
      <c r="G822" s="91"/>
      <c r="H822" s="91"/>
      <c r="I822" s="91"/>
      <c r="J822" s="91"/>
      <c r="K822" s="92"/>
      <c r="L822" s="121"/>
      <c r="M822" s="118"/>
      <c r="N822" s="122"/>
      <c r="O822" s="102"/>
      <c r="P822" s="102"/>
      <c r="Q822" s="102"/>
      <c r="R822" s="102"/>
      <c r="S822" s="123"/>
      <c r="T822" s="124"/>
      <c r="U822" s="42"/>
      <c r="V822" s="42"/>
      <c r="W822" s="42"/>
      <c r="X822" s="42"/>
      <c r="Y822" s="42"/>
      <c r="Z822" s="102"/>
      <c r="AA822" s="102"/>
      <c r="AB822" s="44"/>
    </row>
    <row r="823" spans="1:28" ht="12.4" customHeight="1" x14ac:dyDescent="0.2">
      <c r="A823" s="125"/>
      <c r="B823" s="45"/>
      <c r="C823" s="126"/>
      <c r="D823" s="126"/>
      <c r="E823" s="91"/>
      <c r="F823" s="91"/>
      <c r="G823" s="91"/>
      <c r="H823" s="91"/>
      <c r="I823" s="91"/>
      <c r="J823" s="91"/>
      <c r="K823" s="92"/>
      <c r="L823" s="121"/>
      <c r="M823" s="118"/>
      <c r="N823" s="122"/>
      <c r="O823" s="102"/>
      <c r="P823" s="102"/>
      <c r="Q823" s="102"/>
      <c r="R823" s="102"/>
      <c r="S823" s="123"/>
      <c r="T823" s="124"/>
      <c r="U823" s="42"/>
      <c r="V823" s="42"/>
      <c r="W823" s="42"/>
      <c r="X823" s="42"/>
      <c r="Y823" s="42"/>
      <c r="Z823" s="102"/>
      <c r="AA823" s="102"/>
      <c r="AB823" s="44"/>
    </row>
    <row r="824" spans="1:28" ht="12.4" customHeight="1" x14ac:dyDescent="0.2">
      <c r="A824" s="125"/>
      <c r="B824" s="45"/>
      <c r="C824" s="126"/>
      <c r="D824" s="126"/>
      <c r="E824" s="91"/>
      <c r="F824" s="91"/>
      <c r="G824" s="91"/>
      <c r="H824" s="91"/>
      <c r="I824" s="91"/>
      <c r="J824" s="91"/>
      <c r="K824" s="92"/>
      <c r="L824" s="121"/>
      <c r="M824" s="118"/>
      <c r="N824" s="122"/>
      <c r="O824" s="102"/>
      <c r="P824" s="102"/>
      <c r="Q824" s="102"/>
      <c r="R824" s="102"/>
      <c r="S824" s="123"/>
      <c r="T824" s="124"/>
      <c r="U824" s="42"/>
      <c r="V824" s="42"/>
      <c r="W824" s="42"/>
      <c r="X824" s="42"/>
      <c r="Y824" s="42"/>
      <c r="Z824" s="102"/>
      <c r="AA824" s="102"/>
      <c r="AB824" s="44"/>
    </row>
    <row r="825" spans="1:28" ht="12.4" customHeight="1" x14ac:dyDescent="0.2">
      <c r="A825" s="125"/>
      <c r="B825" s="45"/>
      <c r="C825" s="126"/>
      <c r="D825" s="126"/>
      <c r="E825" s="91"/>
      <c r="F825" s="91"/>
      <c r="G825" s="91"/>
      <c r="H825" s="91"/>
      <c r="I825" s="91"/>
      <c r="J825" s="91"/>
      <c r="K825" s="92"/>
      <c r="L825" s="121"/>
      <c r="M825" s="118"/>
      <c r="N825" s="122"/>
      <c r="O825" s="102"/>
      <c r="P825" s="102"/>
      <c r="Q825" s="102"/>
      <c r="R825" s="102"/>
      <c r="S825" s="123"/>
      <c r="T825" s="124"/>
      <c r="U825" s="42"/>
      <c r="V825" s="42"/>
      <c r="W825" s="42"/>
      <c r="X825" s="42"/>
      <c r="Y825" s="42"/>
      <c r="Z825" s="102"/>
      <c r="AA825" s="102"/>
      <c r="AB825" s="44"/>
    </row>
    <row r="826" spans="1:28" ht="12.4" customHeight="1" x14ac:dyDescent="0.2">
      <c r="A826" s="125"/>
      <c r="B826" s="45"/>
      <c r="C826" s="126"/>
      <c r="D826" s="126"/>
      <c r="E826" s="91"/>
      <c r="F826" s="91"/>
      <c r="G826" s="91"/>
      <c r="H826" s="91"/>
      <c r="I826" s="91"/>
      <c r="J826" s="91"/>
      <c r="K826" s="92"/>
      <c r="L826" s="121"/>
      <c r="M826" s="118"/>
      <c r="N826" s="122"/>
      <c r="O826" s="102"/>
      <c r="P826" s="102"/>
      <c r="Q826" s="102"/>
      <c r="R826" s="102"/>
      <c r="S826" s="123"/>
      <c r="T826" s="124"/>
      <c r="U826" s="42"/>
      <c r="V826" s="42"/>
      <c r="W826" s="42"/>
      <c r="X826" s="42"/>
      <c r="Y826" s="42"/>
      <c r="Z826" s="102"/>
      <c r="AA826" s="102"/>
      <c r="AB826" s="44"/>
    </row>
    <row r="827" spans="1:28" ht="12.4" customHeight="1" x14ac:dyDescent="0.2">
      <c r="A827" s="125"/>
      <c r="B827" s="45"/>
      <c r="C827" s="126"/>
      <c r="D827" s="126"/>
      <c r="E827" s="91"/>
      <c r="F827" s="91"/>
      <c r="G827" s="91"/>
      <c r="H827" s="91"/>
      <c r="I827" s="91"/>
      <c r="J827" s="91"/>
      <c r="K827" s="92"/>
      <c r="L827" s="121"/>
      <c r="M827" s="118"/>
      <c r="N827" s="122"/>
      <c r="O827" s="102"/>
      <c r="P827" s="102"/>
      <c r="Q827" s="102"/>
      <c r="R827" s="102"/>
      <c r="S827" s="123"/>
      <c r="T827" s="124"/>
      <c r="U827" s="42"/>
      <c r="V827" s="42"/>
      <c r="W827" s="42"/>
      <c r="X827" s="42"/>
      <c r="Y827" s="42"/>
      <c r="Z827" s="102"/>
      <c r="AA827" s="102"/>
      <c r="AB827" s="44"/>
    </row>
    <row r="828" spans="1:28" ht="12.4" customHeight="1" x14ac:dyDescent="0.2">
      <c r="A828" s="125"/>
      <c r="B828" s="45"/>
      <c r="C828" s="126"/>
      <c r="D828" s="126"/>
      <c r="E828" s="91"/>
      <c r="F828" s="91"/>
      <c r="G828" s="91"/>
      <c r="H828" s="91"/>
      <c r="I828" s="91"/>
      <c r="J828" s="91"/>
      <c r="K828" s="92"/>
      <c r="L828" s="121"/>
      <c r="M828" s="118"/>
      <c r="N828" s="122"/>
      <c r="O828" s="102"/>
      <c r="P828" s="102"/>
      <c r="Q828" s="102"/>
      <c r="R828" s="102"/>
      <c r="S828" s="123"/>
      <c r="T828" s="124"/>
      <c r="U828" s="42"/>
      <c r="V828" s="42"/>
      <c r="W828" s="42"/>
      <c r="X828" s="42"/>
      <c r="Y828" s="42"/>
      <c r="Z828" s="102"/>
      <c r="AA828" s="102"/>
      <c r="AB828" s="44"/>
    </row>
    <row r="829" spans="1:28" ht="12.4" customHeight="1" x14ac:dyDescent="0.2">
      <c r="A829" s="125"/>
      <c r="B829" s="45"/>
      <c r="C829" s="126"/>
      <c r="D829" s="126"/>
      <c r="E829" s="91"/>
      <c r="F829" s="91"/>
      <c r="G829" s="91"/>
      <c r="H829" s="91"/>
      <c r="I829" s="91"/>
      <c r="J829" s="91"/>
      <c r="K829" s="92"/>
      <c r="L829" s="121"/>
      <c r="M829" s="118"/>
      <c r="N829" s="122"/>
      <c r="O829" s="102"/>
      <c r="P829" s="102"/>
      <c r="Q829" s="102"/>
      <c r="R829" s="102"/>
      <c r="S829" s="123"/>
      <c r="T829" s="124"/>
      <c r="U829" s="42"/>
      <c r="V829" s="42"/>
      <c r="W829" s="42"/>
      <c r="X829" s="42"/>
      <c r="Y829" s="42"/>
      <c r="Z829" s="102"/>
      <c r="AA829" s="102"/>
      <c r="AB829" s="44"/>
    </row>
    <row r="830" spans="1:28" ht="12.4" customHeight="1" x14ac:dyDescent="0.2">
      <c r="A830" s="125"/>
      <c r="B830" s="45"/>
      <c r="C830" s="126"/>
      <c r="D830" s="126"/>
      <c r="E830" s="91"/>
      <c r="F830" s="91"/>
      <c r="G830" s="91"/>
      <c r="H830" s="91"/>
      <c r="I830" s="91"/>
      <c r="J830" s="91"/>
      <c r="K830" s="92"/>
      <c r="L830" s="121"/>
      <c r="M830" s="118"/>
      <c r="N830" s="122"/>
      <c r="O830" s="102"/>
      <c r="P830" s="102"/>
      <c r="Q830" s="102"/>
      <c r="R830" s="102"/>
      <c r="S830" s="123"/>
      <c r="T830" s="124"/>
      <c r="U830" s="42"/>
      <c r="V830" s="42"/>
      <c r="W830" s="42"/>
      <c r="X830" s="42"/>
      <c r="Y830" s="42"/>
      <c r="Z830" s="102"/>
      <c r="AA830" s="102"/>
      <c r="AB830" s="44"/>
    </row>
    <row r="831" spans="1:28" ht="12.4" customHeight="1" x14ac:dyDescent="0.2">
      <c r="A831" s="125"/>
      <c r="B831" s="45"/>
      <c r="C831" s="126"/>
      <c r="D831" s="126"/>
      <c r="E831" s="91"/>
      <c r="F831" s="91"/>
      <c r="G831" s="91"/>
      <c r="H831" s="91"/>
      <c r="I831" s="91"/>
      <c r="J831" s="91"/>
      <c r="K831" s="92"/>
      <c r="L831" s="121"/>
      <c r="M831" s="118"/>
      <c r="N831" s="122"/>
      <c r="O831" s="102"/>
      <c r="P831" s="102"/>
      <c r="Q831" s="102"/>
      <c r="R831" s="102"/>
      <c r="S831" s="123"/>
      <c r="T831" s="124"/>
      <c r="U831" s="42"/>
      <c r="V831" s="42"/>
      <c r="W831" s="42"/>
      <c r="X831" s="42"/>
      <c r="Y831" s="42"/>
      <c r="Z831" s="102"/>
      <c r="AA831" s="102"/>
      <c r="AB831" s="44"/>
    </row>
    <row r="832" spans="1:28" ht="12.4" customHeight="1" x14ac:dyDescent="0.2">
      <c r="A832" s="125"/>
      <c r="B832" s="45"/>
      <c r="C832" s="126"/>
      <c r="D832" s="126"/>
      <c r="E832" s="91"/>
      <c r="F832" s="91"/>
      <c r="G832" s="91"/>
      <c r="H832" s="91"/>
      <c r="I832" s="91"/>
      <c r="J832" s="91"/>
      <c r="K832" s="92"/>
      <c r="L832" s="121"/>
      <c r="M832" s="118"/>
      <c r="N832" s="122"/>
      <c r="O832" s="102"/>
      <c r="P832" s="102"/>
      <c r="Q832" s="102"/>
      <c r="R832" s="102"/>
      <c r="S832" s="123"/>
      <c r="T832" s="124"/>
      <c r="U832" s="42"/>
      <c r="V832" s="42"/>
      <c r="W832" s="42"/>
      <c r="X832" s="42"/>
      <c r="Y832" s="42"/>
      <c r="Z832" s="102"/>
      <c r="AA832" s="102"/>
      <c r="AB832" s="44"/>
    </row>
    <row r="833" spans="1:28" ht="12.4" customHeight="1" x14ac:dyDescent="0.2">
      <c r="A833" s="125"/>
      <c r="B833" s="45"/>
      <c r="C833" s="126"/>
      <c r="D833" s="126"/>
      <c r="E833" s="91"/>
      <c r="F833" s="91"/>
      <c r="G833" s="91"/>
      <c r="H833" s="91"/>
      <c r="I833" s="91"/>
      <c r="J833" s="91"/>
      <c r="K833" s="92"/>
      <c r="L833" s="121"/>
      <c r="M833" s="118"/>
      <c r="N833" s="122"/>
      <c r="O833" s="102"/>
      <c r="P833" s="102"/>
      <c r="Q833" s="102"/>
      <c r="R833" s="102"/>
      <c r="S833" s="123"/>
      <c r="T833" s="124"/>
      <c r="U833" s="42"/>
      <c r="V833" s="42"/>
      <c r="W833" s="42"/>
      <c r="X833" s="42"/>
      <c r="Y833" s="42"/>
      <c r="Z833" s="102"/>
      <c r="AA833" s="102"/>
      <c r="AB833" s="44"/>
    </row>
    <row r="834" spans="1:28" s="103" customFormat="1" ht="12.4" customHeight="1" x14ac:dyDescent="0.2">
      <c r="A834" s="125"/>
      <c r="B834" s="104"/>
      <c r="C834" s="105"/>
      <c r="D834" s="105"/>
      <c r="E834" s="91"/>
      <c r="F834" s="91"/>
      <c r="G834" s="91"/>
      <c r="H834" s="91"/>
      <c r="I834" s="91"/>
      <c r="J834" s="91"/>
      <c r="K834" s="92"/>
      <c r="L834" s="127"/>
      <c r="M834" s="107"/>
      <c r="N834" s="107"/>
      <c r="O834" s="12"/>
      <c r="P834" s="12"/>
      <c r="Q834" s="12"/>
      <c r="R834" s="108"/>
      <c r="S834" s="109"/>
      <c r="T834" s="12"/>
      <c r="U834" s="12"/>
      <c r="V834" s="12"/>
      <c r="W834" s="12"/>
      <c r="X834" s="12"/>
      <c r="Y834" s="12"/>
      <c r="Z834" s="12"/>
      <c r="AA834" s="12"/>
      <c r="AB834" s="12"/>
    </row>
    <row r="835" spans="1:28" s="103" customFormat="1" ht="12.4" customHeight="1" x14ac:dyDescent="0.2">
      <c r="A835" s="125"/>
      <c r="B835" s="104"/>
      <c r="C835" s="105"/>
      <c r="D835" s="105"/>
      <c r="E835" s="91"/>
      <c r="F835" s="91"/>
      <c r="G835" s="91"/>
      <c r="H835" s="91"/>
      <c r="I835" s="91"/>
      <c r="J835" s="91"/>
      <c r="K835" s="92"/>
      <c r="L835" s="119"/>
      <c r="M835" s="111"/>
      <c r="N835" s="111"/>
      <c r="O835" s="112"/>
      <c r="P835" s="112"/>
      <c r="Q835" s="112"/>
      <c r="R835" s="113"/>
      <c r="S835" s="114"/>
      <c r="T835" s="112"/>
      <c r="U835" s="112"/>
      <c r="V835" s="112"/>
      <c r="W835" s="112"/>
      <c r="X835" s="112"/>
      <c r="Y835" s="112"/>
      <c r="Z835" s="112"/>
      <c r="AA835" s="112"/>
      <c r="AB835" s="112"/>
    </row>
    <row r="836" spans="1:28" s="103" customFormat="1" ht="12.4" customHeight="1" x14ac:dyDescent="0.2">
      <c r="A836" s="125"/>
      <c r="B836" s="104"/>
      <c r="C836" s="105"/>
      <c r="D836" s="105"/>
      <c r="E836" s="91"/>
      <c r="F836" s="91"/>
      <c r="G836" s="91"/>
      <c r="H836" s="91"/>
      <c r="I836" s="91"/>
      <c r="J836" s="91"/>
      <c r="K836" s="92"/>
      <c r="L836" s="119"/>
      <c r="M836" s="111"/>
      <c r="N836" s="116"/>
      <c r="O836" s="117"/>
      <c r="P836" s="117"/>
      <c r="Q836" s="117"/>
      <c r="R836" s="117"/>
      <c r="S836" s="114"/>
      <c r="T836" s="112"/>
      <c r="U836" s="112"/>
      <c r="V836" s="112"/>
      <c r="W836" s="112"/>
      <c r="X836" s="112"/>
      <c r="Y836" s="112"/>
      <c r="Z836" s="117"/>
      <c r="AA836" s="117"/>
      <c r="AB836" s="115"/>
    </row>
    <row r="837" spans="1:28" s="103" customFormat="1" ht="12.4" customHeight="1" x14ac:dyDescent="0.2">
      <c r="A837" s="125"/>
      <c r="B837" s="45"/>
      <c r="C837" s="105"/>
      <c r="D837" s="105"/>
      <c r="E837" s="91"/>
      <c r="F837" s="91"/>
      <c r="G837" s="91"/>
      <c r="H837" s="91"/>
      <c r="I837" s="91"/>
      <c r="J837" s="91"/>
      <c r="K837" s="92"/>
      <c r="L837" s="119"/>
      <c r="M837" s="111"/>
      <c r="N837" s="116"/>
      <c r="O837" s="117"/>
      <c r="P837" s="117"/>
      <c r="Q837" s="117"/>
      <c r="R837" s="117"/>
      <c r="S837" s="114"/>
      <c r="T837" s="112"/>
      <c r="U837" s="112"/>
      <c r="V837" s="112"/>
      <c r="W837" s="112"/>
      <c r="X837" s="112"/>
      <c r="Y837" s="112"/>
      <c r="Z837" s="117"/>
      <c r="AA837" s="117"/>
      <c r="AB837" s="115"/>
    </row>
    <row r="838" spans="1:28" s="103" customFormat="1" ht="12.4" customHeight="1" x14ac:dyDescent="0.2">
      <c r="A838" s="125"/>
      <c r="B838" s="104"/>
      <c r="C838" s="105"/>
      <c r="D838" s="105"/>
      <c r="E838" s="91"/>
      <c r="F838" s="91"/>
      <c r="G838" s="91"/>
      <c r="H838" s="91"/>
      <c r="I838" s="91"/>
      <c r="J838" s="91"/>
      <c r="K838" s="92"/>
      <c r="L838" s="119"/>
      <c r="M838" s="111"/>
      <c r="N838" s="116"/>
      <c r="O838" s="117"/>
      <c r="P838" s="117"/>
      <c r="Q838" s="117"/>
      <c r="R838" s="117"/>
      <c r="S838" s="114"/>
      <c r="T838" s="112"/>
      <c r="U838" s="112"/>
      <c r="V838" s="112"/>
      <c r="W838" s="112"/>
      <c r="X838" s="112"/>
      <c r="Y838" s="112"/>
      <c r="Z838" s="117"/>
      <c r="AA838" s="117"/>
      <c r="AB838" s="115"/>
    </row>
    <row r="839" spans="1:28" s="103" customFormat="1" ht="12.4" customHeight="1" x14ac:dyDescent="0.2">
      <c r="A839" s="125"/>
      <c r="B839" s="45"/>
      <c r="C839" s="105"/>
      <c r="D839" s="105"/>
      <c r="E839" s="91"/>
      <c r="F839" s="91"/>
      <c r="G839" s="91"/>
      <c r="H839" s="91"/>
      <c r="I839" s="91"/>
      <c r="J839" s="91"/>
      <c r="K839" s="92"/>
      <c r="L839" s="119"/>
      <c r="M839" s="111"/>
      <c r="N839" s="116"/>
      <c r="O839" s="117"/>
      <c r="P839" s="117"/>
      <c r="Q839" s="117"/>
      <c r="R839" s="117"/>
      <c r="S839" s="114"/>
      <c r="T839" s="112"/>
      <c r="U839" s="112"/>
      <c r="V839" s="112"/>
      <c r="W839" s="112"/>
      <c r="X839" s="112"/>
      <c r="Y839" s="112"/>
      <c r="Z839" s="117"/>
      <c r="AA839" s="117"/>
      <c r="AB839" s="115"/>
    </row>
    <row r="840" spans="1:28" s="103" customFormat="1" ht="12.4" customHeight="1" x14ac:dyDescent="0.2">
      <c r="A840" s="125"/>
      <c r="B840" s="104"/>
      <c r="C840" s="105"/>
      <c r="D840" s="105"/>
      <c r="E840" s="91"/>
      <c r="F840" s="91"/>
      <c r="G840" s="91"/>
      <c r="H840" s="91"/>
      <c r="I840" s="91"/>
      <c r="J840" s="91"/>
      <c r="K840" s="92"/>
      <c r="L840" s="119"/>
      <c r="M840" s="111"/>
      <c r="N840" s="116"/>
      <c r="O840" s="117"/>
      <c r="P840" s="117"/>
      <c r="Q840" s="117"/>
      <c r="R840" s="117"/>
      <c r="S840" s="114"/>
      <c r="T840" s="112"/>
      <c r="U840" s="112"/>
      <c r="V840" s="112"/>
      <c r="W840" s="112"/>
      <c r="X840" s="112"/>
      <c r="Y840" s="112"/>
      <c r="Z840" s="117"/>
      <c r="AA840" s="117"/>
      <c r="AB840" s="115"/>
    </row>
    <row r="841" spans="1:28" s="103" customFormat="1" ht="12.4" customHeight="1" x14ac:dyDescent="0.2">
      <c r="A841" s="125"/>
      <c r="B841" s="104"/>
      <c r="C841" s="105"/>
      <c r="D841" s="105"/>
      <c r="E841" s="91"/>
      <c r="F841" s="91"/>
      <c r="G841" s="91"/>
      <c r="H841" s="91"/>
      <c r="I841" s="91"/>
      <c r="J841" s="91"/>
      <c r="K841" s="92"/>
      <c r="L841" s="119"/>
      <c r="M841" s="118"/>
      <c r="N841" s="116"/>
      <c r="O841" s="117"/>
      <c r="P841" s="117"/>
      <c r="Q841" s="117"/>
      <c r="R841" s="117"/>
      <c r="S841" s="114"/>
      <c r="T841" s="112"/>
      <c r="U841" s="112"/>
      <c r="V841" s="112"/>
      <c r="W841" s="112"/>
      <c r="X841" s="112"/>
      <c r="Y841" s="112"/>
      <c r="Z841" s="117"/>
      <c r="AA841" s="117"/>
      <c r="AB841" s="115"/>
    </row>
    <row r="842" spans="1:28" s="103" customFormat="1" ht="12.4" customHeight="1" x14ac:dyDescent="0.2">
      <c r="A842" s="125"/>
      <c r="B842" s="104"/>
      <c r="C842" s="105"/>
      <c r="D842" s="105"/>
      <c r="E842" s="91"/>
      <c r="F842" s="91"/>
      <c r="G842" s="91"/>
      <c r="H842" s="91"/>
      <c r="I842" s="91"/>
      <c r="J842" s="91"/>
      <c r="K842" s="92"/>
      <c r="L842" s="119"/>
      <c r="M842" s="111"/>
      <c r="N842" s="116"/>
      <c r="O842" s="117"/>
      <c r="P842" s="117"/>
      <c r="Q842" s="117"/>
      <c r="R842" s="117"/>
      <c r="S842" s="114"/>
      <c r="T842" s="120"/>
      <c r="U842" s="112"/>
      <c r="V842" s="112"/>
      <c r="W842" s="112"/>
      <c r="X842" s="112"/>
      <c r="Y842" s="112"/>
      <c r="Z842" s="117"/>
      <c r="AA842" s="117"/>
      <c r="AB842" s="115"/>
    </row>
    <row r="843" spans="1:28" s="103" customFormat="1" ht="12.4" customHeight="1" x14ac:dyDescent="0.2">
      <c r="A843" s="125"/>
      <c r="B843" s="104"/>
      <c r="C843" s="105"/>
      <c r="D843" s="105"/>
      <c r="E843" s="91"/>
      <c r="F843" s="91"/>
      <c r="G843" s="91"/>
      <c r="H843" s="91"/>
      <c r="I843" s="91"/>
      <c r="J843" s="91"/>
      <c r="K843" s="92"/>
      <c r="L843" s="119"/>
      <c r="M843" s="111"/>
      <c r="N843" s="116"/>
      <c r="O843" s="117"/>
      <c r="P843" s="117"/>
      <c r="Q843" s="117"/>
      <c r="R843" s="117"/>
      <c r="S843" s="114"/>
      <c r="T843" s="120"/>
      <c r="U843" s="112"/>
      <c r="V843" s="112"/>
      <c r="W843" s="112"/>
      <c r="X843" s="112"/>
      <c r="Y843" s="112"/>
      <c r="Z843" s="117"/>
      <c r="AA843" s="117"/>
      <c r="AB843" s="115"/>
    </row>
    <row r="844" spans="1:28" s="103" customFormat="1" ht="12.4" customHeight="1" x14ac:dyDescent="0.2">
      <c r="A844" s="125"/>
      <c r="B844" s="104"/>
      <c r="C844" s="105"/>
      <c r="D844" s="105"/>
      <c r="E844" s="91"/>
      <c r="F844" s="91"/>
      <c r="G844" s="91"/>
      <c r="H844" s="91"/>
      <c r="I844" s="91"/>
      <c r="J844" s="91"/>
      <c r="K844" s="92"/>
      <c r="L844" s="119"/>
      <c r="M844" s="111"/>
      <c r="N844" s="116"/>
      <c r="O844" s="117"/>
      <c r="P844" s="117"/>
      <c r="Q844" s="117"/>
      <c r="R844" s="117"/>
      <c r="S844" s="114"/>
      <c r="T844" s="120"/>
      <c r="U844" s="112"/>
      <c r="V844" s="112"/>
      <c r="W844" s="112"/>
      <c r="X844" s="112"/>
      <c r="Y844" s="112"/>
      <c r="Z844" s="117"/>
      <c r="AA844" s="117"/>
      <c r="AB844" s="115"/>
    </row>
    <row r="845" spans="1:28" s="103" customFormat="1" ht="12.4" customHeight="1" x14ac:dyDescent="0.2">
      <c r="A845" s="125"/>
      <c r="B845" s="104"/>
      <c r="C845" s="105"/>
      <c r="D845" s="105"/>
      <c r="E845" s="91"/>
      <c r="F845" s="91"/>
      <c r="G845" s="91"/>
      <c r="H845" s="91"/>
      <c r="I845" s="91"/>
      <c r="J845" s="91"/>
      <c r="K845" s="92"/>
      <c r="L845" s="119"/>
      <c r="M845" s="118"/>
      <c r="N845" s="116"/>
      <c r="O845" s="117"/>
      <c r="P845" s="117"/>
      <c r="Q845" s="117"/>
      <c r="R845" s="117"/>
      <c r="S845" s="114"/>
      <c r="T845" s="120"/>
      <c r="U845" s="112"/>
      <c r="V845" s="112"/>
      <c r="W845" s="112"/>
      <c r="X845" s="112"/>
      <c r="Y845" s="112"/>
      <c r="Z845" s="117"/>
      <c r="AA845" s="117"/>
      <c r="AB845" s="115"/>
    </row>
    <row r="846" spans="1:28" s="103" customFormat="1" ht="12.4" customHeight="1" x14ac:dyDescent="0.2">
      <c r="A846" s="125"/>
      <c r="B846" s="104"/>
      <c r="C846" s="105"/>
      <c r="D846" s="105"/>
      <c r="E846" s="91"/>
      <c r="F846" s="91"/>
      <c r="G846" s="91"/>
      <c r="H846" s="91"/>
      <c r="I846" s="91"/>
      <c r="J846" s="91"/>
      <c r="K846" s="92"/>
      <c r="L846" s="119"/>
      <c r="M846" s="111"/>
      <c r="N846" s="116"/>
      <c r="O846" s="117"/>
      <c r="P846" s="117"/>
      <c r="Q846" s="117"/>
      <c r="R846" s="117"/>
      <c r="S846" s="114"/>
      <c r="T846" s="120"/>
      <c r="U846" s="112"/>
      <c r="V846" s="112"/>
      <c r="W846" s="112"/>
      <c r="X846" s="112"/>
      <c r="Y846" s="112"/>
      <c r="Z846" s="117"/>
      <c r="AA846" s="117"/>
      <c r="AB846" s="115"/>
    </row>
    <row r="847" spans="1:28" s="103" customFormat="1" ht="12.4" customHeight="1" x14ac:dyDescent="0.2">
      <c r="A847" s="125"/>
      <c r="B847" s="104"/>
      <c r="C847" s="105"/>
      <c r="D847" s="105"/>
      <c r="E847" s="91"/>
      <c r="F847" s="91"/>
      <c r="G847" s="91"/>
      <c r="H847" s="91"/>
      <c r="I847" s="91"/>
      <c r="J847" s="91"/>
      <c r="K847" s="92"/>
      <c r="L847" s="119"/>
      <c r="M847" s="111"/>
      <c r="N847" s="116"/>
      <c r="O847" s="117"/>
      <c r="P847" s="117"/>
      <c r="Q847" s="117"/>
      <c r="R847" s="117"/>
      <c r="S847" s="114"/>
      <c r="T847" s="120"/>
      <c r="U847" s="112"/>
      <c r="V847" s="112"/>
      <c r="W847" s="112"/>
      <c r="X847" s="112"/>
      <c r="Y847" s="112"/>
      <c r="Z847" s="117"/>
      <c r="AA847" s="117"/>
      <c r="AB847" s="115"/>
    </row>
    <row r="848" spans="1:28" s="103" customFormat="1" ht="12.4" customHeight="1" x14ac:dyDescent="0.2">
      <c r="A848" s="125"/>
      <c r="B848" s="104"/>
      <c r="C848" s="105"/>
      <c r="D848" s="105"/>
      <c r="E848" s="91"/>
      <c r="F848" s="91"/>
      <c r="G848" s="91"/>
      <c r="H848" s="91"/>
      <c r="I848" s="91"/>
      <c r="J848" s="91"/>
      <c r="K848" s="92"/>
      <c r="L848" s="119"/>
      <c r="M848" s="111"/>
      <c r="N848" s="116"/>
      <c r="O848" s="117"/>
      <c r="P848" s="117"/>
      <c r="Q848" s="117"/>
      <c r="R848" s="117"/>
      <c r="S848" s="114"/>
      <c r="T848" s="120"/>
      <c r="U848" s="112"/>
      <c r="V848" s="112"/>
      <c r="W848" s="112"/>
      <c r="X848" s="112"/>
      <c r="Y848" s="112"/>
      <c r="Z848" s="117"/>
      <c r="AA848" s="117"/>
      <c r="AB848" s="115"/>
    </row>
    <row r="849" spans="1:28" s="103" customFormat="1" ht="12.4" customHeight="1" x14ac:dyDescent="0.2">
      <c r="A849" s="125"/>
      <c r="B849" s="104"/>
      <c r="C849" s="105"/>
      <c r="D849" s="105"/>
      <c r="E849" s="91"/>
      <c r="F849" s="91"/>
      <c r="G849" s="91"/>
      <c r="H849" s="91"/>
      <c r="I849" s="91"/>
      <c r="J849" s="91"/>
      <c r="K849" s="92"/>
      <c r="L849" s="119"/>
      <c r="M849" s="111"/>
      <c r="N849" s="116"/>
      <c r="O849" s="117"/>
      <c r="P849" s="117"/>
      <c r="Q849" s="117"/>
      <c r="R849" s="117"/>
      <c r="S849" s="114"/>
      <c r="T849" s="120"/>
      <c r="U849" s="112"/>
      <c r="V849" s="112"/>
      <c r="W849" s="112"/>
      <c r="X849" s="112"/>
      <c r="Y849" s="112"/>
      <c r="Z849" s="117"/>
      <c r="AA849" s="117"/>
      <c r="AB849" s="115"/>
    </row>
    <row r="850" spans="1:28" s="103" customFormat="1" ht="12.4" customHeight="1" x14ac:dyDescent="0.2">
      <c r="A850" s="125"/>
      <c r="B850" s="104"/>
      <c r="C850" s="105"/>
      <c r="D850" s="105"/>
      <c r="E850" s="91"/>
      <c r="F850" s="91"/>
      <c r="G850" s="91"/>
      <c r="H850" s="91"/>
      <c r="I850" s="91"/>
      <c r="J850" s="91"/>
      <c r="K850" s="92"/>
      <c r="L850" s="119"/>
      <c r="M850" s="111"/>
      <c r="N850" s="116"/>
      <c r="O850" s="117"/>
      <c r="P850" s="117"/>
      <c r="Q850" s="117"/>
      <c r="R850" s="117"/>
      <c r="S850" s="114"/>
      <c r="T850" s="120"/>
      <c r="U850" s="112"/>
      <c r="V850" s="112"/>
      <c r="W850" s="112"/>
      <c r="X850" s="112"/>
      <c r="Y850" s="112"/>
      <c r="Z850" s="117"/>
      <c r="AA850" s="117"/>
      <c r="AB850" s="115"/>
    </row>
    <row r="851" spans="1:28" ht="12.4" customHeight="1" x14ac:dyDescent="0.2">
      <c r="A851" s="125"/>
      <c r="B851" s="45"/>
      <c r="C851" s="126"/>
      <c r="D851" s="126"/>
      <c r="E851" s="91"/>
      <c r="F851" s="91"/>
      <c r="G851" s="91"/>
      <c r="H851" s="91"/>
      <c r="I851" s="91"/>
      <c r="J851" s="91"/>
      <c r="K851" s="92"/>
      <c r="L851" s="121"/>
      <c r="M851" s="118"/>
      <c r="N851" s="122"/>
      <c r="O851" s="102"/>
      <c r="P851" s="102"/>
      <c r="Q851" s="102"/>
      <c r="R851" s="102"/>
      <c r="S851" s="123"/>
      <c r="T851" s="124"/>
      <c r="U851" s="42"/>
      <c r="V851" s="42"/>
      <c r="W851" s="42"/>
      <c r="X851" s="42"/>
      <c r="Y851" s="42"/>
      <c r="Z851" s="102"/>
      <c r="AA851" s="102"/>
      <c r="AB851" s="44"/>
    </row>
    <row r="852" spans="1:28" ht="12.4" customHeight="1" x14ac:dyDescent="0.2">
      <c r="A852" s="125"/>
      <c r="B852" s="45"/>
      <c r="C852" s="126"/>
      <c r="D852" s="126"/>
      <c r="E852" s="91"/>
      <c r="F852" s="91"/>
      <c r="G852" s="91"/>
      <c r="H852" s="91"/>
      <c r="I852" s="91"/>
      <c r="J852" s="91"/>
      <c r="K852" s="92"/>
      <c r="L852" s="121"/>
      <c r="M852" s="118"/>
      <c r="N852" s="122"/>
      <c r="O852" s="102"/>
      <c r="P852" s="102"/>
      <c r="Q852" s="102"/>
      <c r="R852" s="102"/>
      <c r="S852" s="123"/>
      <c r="T852" s="124"/>
      <c r="U852" s="42"/>
      <c r="V852" s="42"/>
      <c r="W852" s="42"/>
      <c r="X852" s="42"/>
      <c r="Y852" s="42"/>
      <c r="Z852" s="102"/>
      <c r="AA852" s="102"/>
      <c r="AB852" s="44"/>
    </row>
    <row r="853" spans="1:28" ht="12.4" customHeight="1" x14ac:dyDescent="0.2">
      <c r="A853" s="125"/>
      <c r="B853" s="45"/>
      <c r="C853" s="126"/>
      <c r="D853" s="126"/>
      <c r="E853" s="91"/>
      <c r="F853" s="91"/>
      <c r="G853" s="91"/>
      <c r="H853" s="91"/>
      <c r="I853" s="91"/>
      <c r="J853" s="91"/>
      <c r="K853" s="92"/>
      <c r="L853" s="121"/>
      <c r="M853" s="118"/>
      <c r="N853" s="122"/>
      <c r="O853" s="102"/>
      <c r="P853" s="102"/>
      <c r="Q853" s="102"/>
      <c r="R853" s="102"/>
      <c r="S853" s="123"/>
      <c r="T853" s="124"/>
      <c r="U853" s="42"/>
      <c r="V853" s="42"/>
      <c r="W853" s="42"/>
      <c r="X853" s="42"/>
      <c r="Y853" s="42"/>
      <c r="Z853" s="102"/>
      <c r="AA853" s="102"/>
      <c r="AB853" s="44"/>
    </row>
    <row r="854" spans="1:28" ht="12.4" customHeight="1" x14ac:dyDescent="0.2">
      <c r="A854" s="125"/>
      <c r="B854" s="45"/>
      <c r="C854" s="126"/>
      <c r="D854" s="126"/>
      <c r="E854" s="91"/>
      <c r="F854" s="91"/>
      <c r="G854" s="91"/>
      <c r="H854" s="91"/>
      <c r="I854" s="91"/>
      <c r="J854" s="91"/>
      <c r="K854" s="92"/>
      <c r="L854" s="121"/>
      <c r="M854" s="118"/>
      <c r="N854" s="122"/>
      <c r="O854" s="102"/>
      <c r="P854" s="102"/>
      <c r="Q854" s="102"/>
      <c r="R854" s="102"/>
      <c r="S854" s="123"/>
      <c r="T854" s="124"/>
      <c r="U854" s="42"/>
      <c r="V854" s="42"/>
      <c r="W854" s="42"/>
      <c r="X854" s="42"/>
      <c r="Y854" s="42"/>
      <c r="Z854" s="102"/>
      <c r="AA854" s="102"/>
      <c r="AB854" s="44"/>
    </row>
    <row r="855" spans="1:28" ht="12.4" customHeight="1" x14ac:dyDescent="0.2">
      <c r="A855" s="125"/>
      <c r="B855" s="45"/>
      <c r="C855" s="126"/>
      <c r="D855" s="126"/>
      <c r="E855" s="91"/>
      <c r="F855" s="91"/>
      <c r="G855" s="91"/>
      <c r="H855" s="91"/>
      <c r="I855" s="91"/>
      <c r="J855" s="91"/>
      <c r="K855" s="92"/>
      <c r="L855" s="121"/>
      <c r="M855" s="118"/>
      <c r="N855" s="122"/>
      <c r="O855" s="102"/>
      <c r="P855" s="102"/>
      <c r="Q855" s="102"/>
      <c r="R855" s="102"/>
      <c r="S855" s="123"/>
      <c r="T855" s="124"/>
      <c r="U855" s="42"/>
      <c r="V855" s="42"/>
      <c r="W855" s="42"/>
      <c r="X855" s="42"/>
      <c r="Y855" s="42"/>
      <c r="Z855" s="102"/>
      <c r="AA855" s="102"/>
      <c r="AB855" s="44"/>
    </row>
    <row r="856" spans="1:28" ht="12.4" customHeight="1" x14ac:dyDescent="0.2">
      <c r="A856" s="125"/>
      <c r="B856" s="45"/>
      <c r="C856" s="126"/>
      <c r="D856" s="126"/>
      <c r="E856" s="91"/>
      <c r="F856" s="91"/>
      <c r="G856" s="91"/>
      <c r="H856" s="91"/>
      <c r="I856" s="91"/>
      <c r="J856" s="91"/>
      <c r="K856" s="92"/>
      <c r="L856" s="121"/>
      <c r="M856" s="118"/>
      <c r="N856" s="122"/>
      <c r="O856" s="102"/>
      <c r="P856" s="102"/>
      <c r="Q856" s="102"/>
      <c r="R856" s="102"/>
      <c r="S856" s="123"/>
      <c r="T856" s="124"/>
      <c r="U856" s="42"/>
      <c r="V856" s="42"/>
      <c r="W856" s="42"/>
      <c r="X856" s="42"/>
      <c r="Y856" s="42"/>
      <c r="Z856" s="102"/>
      <c r="AA856" s="102"/>
      <c r="AB856" s="44"/>
    </row>
    <row r="857" spans="1:28" ht="12.4" customHeight="1" x14ac:dyDescent="0.2">
      <c r="A857" s="125"/>
      <c r="B857" s="45"/>
      <c r="C857" s="126"/>
      <c r="D857" s="126"/>
      <c r="E857" s="91"/>
      <c r="F857" s="91"/>
      <c r="G857" s="91"/>
      <c r="H857" s="91"/>
      <c r="I857" s="91"/>
      <c r="J857" s="91"/>
      <c r="K857" s="92"/>
      <c r="L857" s="121"/>
      <c r="M857" s="118"/>
      <c r="N857" s="122"/>
      <c r="O857" s="102"/>
      <c r="P857" s="102"/>
      <c r="Q857" s="102"/>
      <c r="R857" s="102"/>
      <c r="S857" s="123"/>
      <c r="T857" s="124"/>
      <c r="U857" s="42"/>
      <c r="V857" s="42"/>
      <c r="W857" s="42"/>
      <c r="X857" s="42"/>
      <c r="Y857" s="42"/>
      <c r="Z857" s="102"/>
      <c r="AA857" s="102"/>
      <c r="AB857" s="44"/>
    </row>
    <row r="858" spans="1:28" ht="12.4" customHeight="1" x14ac:dyDescent="0.2">
      <c r="A858" s="125"/>
      <c r="B858" s="45"/>
      <c r="C858" s="126"/>
      <c r="D858" s="126"/>
      <c r="E858" s="91"/>
      <c r="F858" s="91"/>
      <c r="G858" s="91"/>
      <c r="H858" s="91"/>
      <c r="I858" s="91"/>
      <c r="J858" s="91"/>
      <c r="K858" s="92"/>
      <c r="L858" s="121"/>
      <c r="M858" s="118"/>
      <c r="N858" s="122"/>
      <c r="O858" s="102"/>
      <c r="P858" s="102"/>
      <c r="Q858" s="102"/>
      <c r="R858" s="102"/>
      <c r="S858" s="123"/>
      <c r="T858" s="124"/>
      <c r="U858" s="42"/>
      <c r="V858" s="42"/>
      <c r="W858" s="42"/>
      <c r="X858" s="42"/>
      <c r="Y858" s="42"/>
      <c r="Z858" s="102"/>
      <c r="AA858" s="102"/>
      <c r="AB858" s="44"/>
    </row>
    <row r="859" spans="1:28" ht="12.4" customHeight="1" x14ac:dyDescent="0.2">
      <c r="A859" s="125"/>
      <c r="B859" s="45"/>
      <c r="C859" s="126"/>
      <c r="D859" s="126"/>
      <c r="E859" s="91"/>
      <c r="F859" s="91"/>
      <c r="G859" s="91"/>
      <c r="H859" s="91"/>
      <c r="I859" s="91"/>
      <c r="J859" s="91"/>
      <c r="K859" s="92"/>
      <c r="L859" s="121"/>
      <c r="M859" s="118"/>
      <c r="N859" s="122"/>
      <c r="O859" s="102"/>
      <c r="P859" s="102"/>
      <c r="Q859" s="102"/>
      <c r="R859" s="102"/>
      <c r="S859" s="123"/>
      <c r="T859" s="124"/>
      <c r="U859" s="42"/>
      <c r="V859" s="42"/>
      <c r="W859" s="42"/>
      <c r="X859" s="42"/>
      <c r="Y859" s="42"/>
      <c r="Z859" s="102"/>
      <c r="AA859" s="102"/>
      <c r="AB859" s="44"/>
    </row>
    <row r="860" spans="1:28" ht="12.4" customHeight="1" x14ac:dyDescent="0.2">
      <c r="A860" s="125"/>
      <c r="B860" s="45"/>
      <c r="C860" s="126"/>
      <c r="D860" s="126"/>
      <c r="E860" s="91"/>
      <c r="F860" s="91"/>
      <c r="G860" s="91"/>
      <c r="H860" s="91"/>
      <c r="I860" s="91"/>
      <c r="J860" s="91"/>
      <c r="K860" s="92"/>
      <c r="L860" s="121"/>
      <c r="M860" s="118"/>
      <c r="N860" s="122"/>
      <c r="O860" s="102"/>
      <c r="P860" s="102"/>
      <c r="Q860" s="102"/>
      <c r="R860" s="102"/>
      <c r="S860" s="123"/>
      <c r="T860" s="124"/>
      <c r="U860" s="42"/>
      <c r="V860" s="42"/>
      <c r="W860" s="42"/>
      <c r="X860" s="42"/>
      <c r="Y860" s="42"/>
      <c r="Z860" s="102"/>
      <c r="AA860" s="102"/>
      <c r="AB860" s="44"/>
    </row>
    <row r="861" spans="1:28" ht="12.4" customHeight="1" x14ac:dyDescent="0.2">
      <c r="A861" s="125"/>
      <c r="B861" s="45"/>
      <c r="C861" s="126"/>
      <c r="D861" s="126"/>
      <c r="E861" s="91"/>
      <c r="F861" s="91"/>
      <c r="G861" s="91"/>
      <c r="H861" s="91"/>
      <c r="I861" s="91"/>
      <c r="J861" s="91"/>
      <c r="K861" s="92"/>
      <c r="L861" s="121"/>
      <c r="M861" s="118"/>
      <c r="N861" s="122"/>
      <c r="O861" s="102"/>
      <c r="P861" s="102"/>
      <c r="Q861" s="102"/>
      <c r="R861" s="102"/>
      <c r="S861" s="123"/>
      <c r="T861" s="124"/>
      <c r="U861" s="42"/>
      <c r="V861" s="42"/>
      <c r="W861" s="42"/>
      <c r="X861" s="42"/>
      <c r="Y861" s="42"/>
      <c r="Z861" s="102"/>
      <c r="AA861" s="102"/>
      <c r="AB861" s="44"/>
    </row>
    <row r="862" spans="1:28" ht="12.4" customHeight="1" x14ac:dyDescent="0.2">
      <c r="A862" s="125"/>
      <c r="B862" s="45"/>
      <c r="C862" s="126"/>
      <c r="D862" s="126"/>
      <c r="E862" s="91"/>
      <c r="F862" s="91"/>
      <c r="G862" s="91"/>
      <c r="H862" s="91"/>
      <c r="I862" s="91"/>
      <c r="J862" s="91"/>
      <c r="K862" s="92"/>
      <c r="L862" s="121"/>
      <c r="M862" s="118"/>
      <c r="N862" s="122"/>
      <c r="O862" s="102"/>
      <c r="P862" s="102"/>
      <c r="Q862" s="102"/>
      <c r="R862" s="102"/>
      <c r="S862" s="123"/>
      <c r="T862" s="124"/>
      <c r="U862" s="42"/>
      <c r="V862" s="42"/>
      <c r="W862" s="42"/>
      <c r="X862" s="42"/>
      <c r="Y862" s="42"/>
      <c r="Z862" s="102"/>
      <c r="AA862" s="102"/>
      <c r="AB862" s="44"/>
    </row>
    <row r="863" spans="1:28" ht="12.4" customHeight="1" x14ac:dyDescent="0.2">
      <c r="A863" s="125"/>
      <c r="B863" s="45"/>
      <c r="C863" s="126"/>
      <c r="D863" s="126"/>
      <c r="E863" s="91"/>
      <c r="F863" s="91"/>
      <c r="G863" s="91"/>
      <c r="H863" s="91"/>
      <c r="I863" s="91"/>
      <c r="J863" s="91"/>
      <c r="K863" s="92"/>
      <c r="L863" s="121"/>
      <c r="M863" s="118"/>
      <c r="N863" s="122"/>
      <c r="O863" s="102"/>
      <c r="P863" s="102"/>
      <c r="Q863" s="102"/>
      <c r="R863" s="102"/>
      <c r="S863" s="123"/>
      <c r="T863" s="124"/>
      <c r="U863" s="42"/>
      <c r="V863" s="42"/>
      <c r="W863" s="42"/>
      <c r="X863" s="42"/>
      <c r="Y863" s="42"/>
      <c r="Z863" s="102"/>
      <c r="AA863" s="102"/>
      <c r="AB863" s="44"/>
    </row>
    <row r="864" spans="1:28" ht="12.4" customHeight="1" x14ac:dyDescent="0.2">
      <c r="A864" s="125"/>
      <c r="B864" s="45"/>
      <c r="C864" s="126"/>
      <c r="D864" s="126"/>
      <c r="E864" s="91"/>
      <c r="F864" s="91"/>
      <c r="G864" s="91"/>
      <c r="H864" s="91"/>
      <c r="I864" s="91"/>
      <c r="J864" s="91"/>
      <c r="K864" s="92"/>
      <c r="L864" s="121"/>
      <c r="M864" s="118"/>
      <c r="N864" s="122"/>
      <c r="O864" s="102"/>
      <c r="P864" s="102"/>
      <c r="Q864" s="102"/>
      <c r="R864" s="102"/>
      <c r="S864" s="123"/>
      <c r="T864" s="124"/>
      <c r="U864" s="42"/>
      <c r="V864" s="42"/>
      <c r="W864" s="42"/>
      <c r="X864" s="42"/>
      <c r="Y864" s="42"/>
      <c r="Z864" s="102"/>
      <c r="AA864" s="102"/>
      <c r="AB864" s="44"/>
    </row>
    <row r="865" spans="1:28" ht="12.4" customHeight="1" x14ac:dyDescent="0.2">
      <c r="A865" s="125"/>
      <c r="B865" s="45"/>
      <c r="C865" s="126"/>
      <c r="D865" s="126"/>
      <c r="E865" s="91"/>
      <c r="F865" s="91"/>
      <c r="G865" s="91"/>
      <c r="H865" s="91"/>
      <c r="I865" s="91"/>
      <c r="J865" s="91"/>
      <c r="K865" s="92"/>
      <c r="L865" s="121"/>
      <c r="M865" s="118"/>
      <c r="N865" s="122"/>
      <c r="O865" s="102"/>
      <c r="P865" s="102"/>
      <c r="Q865" s="102"/>
      <c r="R865" s="102"/>
      <c r="S865" s="123"/>
      <c r="T865" s="124"/>
      <c r="U865" s="42"/>
      <c r="V865" s="42"/>
      <c r="W865" s="42"/>
      <c r="X865" s="42"/>
      <c r="Y865" s="42"/>
      <c r="Z865" s="102"/>
      <c r="AA865" s="102"/>
      <c r="AB865" s="44"/>
    </row>
    <row r="866" spans="1:28" ht="12.4" customHeight="1" x14ac:dyDescent="0.2">
      <c r="A866" s="125"/>
      <c r="B866" s="45"/>
      <c r="C866" s="126"/>
      <c r="D866" s="126"/>
      <c r="E866" s="91"/>
      <c r="F866" s="91"/>
      <c r="G866" s="91"/>
      <c r="H866" s="91"/>
      <c r="I866" s="91"/>
      <c r="J866" s="91"/>
      <c r="K866" s="92"/>
      <c r="L866" s="121"/>
      <c r="M866" s="118"/>
      <c r="N866" s="122"/>
      <c r="O866" s="102"/>
      <c r="P866" s="102"/>
      <c r="Q866" s="102"/>
      <c r="R866" s="102"/>
      <c r="S866" s="123"/>
      <c r="T866" s="124"/>
      <c r="U866" s="42"/>
      <c r="V866" s="42"/>
      <c r="W866" s="42"/>
      <c r="X866" s="42"/>
      <c r="Y866" s="42"/>
      <c r="Z866" s="102"/>
      <c r="AA866" s="102"/>
      <c r="AB866" s="44"/>
    </row>
    <row r="867" spans="1:28" ht="12.4" customHeight="1" x14ac:dyDescent="0.2">
      <c r="A867" s="125"/>
      <c r="B867" s="45"/>
      <c r="C867" s="126"/>
      <c r="D867" s="126"/>
      <c r="E867" s="91"/>
      <c r="F867" s="91"/>
      <c r="G867" s="91"/>
      <c r="H867" s="91"/>
      <c r="I867" s="91"/>
      <c r="J867" s="91"/>
      <c r="K867" s="92"/>
      <c r="L867" s="121"/>
      <c r="M867" s="118"/>
      <c r="N867" s="122"/>
      <c r="O867" s="102"/>
      <c r="P867" s="102"/>
      <c r="Q867" s="102"/>
      <c r="R867" s="102"/>
      <c r="S867" s="123"/>
      <c r="T867" s="124"/>
      <c r="U867" s="42"/>
      <c r="V867" s="42"/>
      <c r="W867" s="42"/>
      <c r="X867" s="42"/>
      <c r="Y867" s="42"/>
      <c r="Z867" s="102"/>
      <c r="AA867" s="102"/>
      <c r="AB867" s="44"/>
    </row>
    <row r="868" spans="1:28" ht="12.4" customHeight="1" x14ac:dyDescent="0.2">
      <c r="A868" s="125"/>
      <c r="B868" s="45"/>
      <c r="C868" s="126"/>
      <c r="D868" s="126"/>
      <c r="E868" s="91"/>
      <c r="F868" s="91"/>
      <c r="G868" s="91"/>
      <c r="H868" s="91"/>
      <c r="I868" s="91"/>
      <c r="J868" s="91"/>
      <c r="K868" s="92"/>
      <c r="L868" s="121"/>
      <c r="M868" s="118"/>
      <c r="N868" s="122"/>
      <c r="O868" s="102"/>
      <c r="P868" s="102"/>
      <c r="Q868" s="102"/>
      <c r="R868" s="102"/>
      <c r="S868" s="123"/>
      <c r="T868" s="124"/>
      <c r="U868" s="42"/>
      <c r="V868" s="42"/>
      <c r="W868" s="42"/>
      <c r="X868" s="42"/>
      <c r="Y868" s="42"/>
      <c r="Z868" s="102"/>
      <c r="AA868" s="102"/>
      <c r="AB868" s="44"/>
    </row>
    <row r="869" spans="1:28" ht="12.4" customHeight="1" x14ac:dyDescent="0.2">
      <c r="A869" s="125"/>
      <c r="B869" s="45"/>
      <c r="C869" s="126"/>
      <c r="D869" s="126"/>
      <c r="E869" s="91"/>
      <c r="F869" s="91"/>
      <c r="G869" s="91"/>
      <c r="H869" s="91"/>
      <c r="I869" s="91"/>
      <c r="J869" s="91"/>
      <c r="K869" s="92"/>
      <c r="L869" s="121"/>
      <c r="M869" s="118"/>
      <c r="N869" s="122"/>
      <c r="O869" s="102"/>
      <c r="P869" s="102"/>
      <c r="Q869" s="102"/>
      <c r="R869" s="102"/>
      <c r="S869" s="123"/>
      <c r="T869" s="124"/>
      <c r="U869" s="42"/>
      <c r="V869" s="42"/>
      <c r="W869" s="42"/>
      <c r="X869" s="42"/>
      <c r="Y869" s="42"/>
      <c r="Z869" s="102"/>
      <c r="AA869" s="102"/>
      <c r="AB869" s="44"/>
    </row>
    <row r="870" spans="1:28" ht="12.4" customHeight="1" x14ac:dyDescent="0.2">
      <c r="A870" s="125"/>
      <c r="B870" s="45"/>
      <c r="C870" s="126"/>
      <c r="D870" s="126"/>
      <c r="E870" s="91"/>
      <c r="F870" s="91"/>
      <c r="G870" s="91"/>
      <c r="H870" s="91"/>
      <c r="I870" s="91"/>
      <c r="J870" s="91"/>
      <c r="K870" s="92"/>
      <c r="L870" s="121"/>
      <c r="M870" s="118"/>
      <c r="N870" s="122"/>
      <c r="O870" s="102"/>
      <c r="P870" s="102"/>
      <c r="Q870" s="102"/>
      <c r="R870" s="102"/>
      <c r="S870" s="123"/>
      <c r="T870" s="124"/>
      <c r="U870" s="42"/>
      <c r="V870" s="42"/>
      <c r="W870" s="42"/>
      <c r="X870" s="42"/>
      <c r="Y870" s="42"/>
      <c r="Z870" s="102"/>
      <c r="AA870" s="102"/>
      <c r="AB870" s="44"/>
    </row>
    <row r="871" spans="1:28" ht="12.4" customHeight="1" x14ac:dyDescent="0.2">
      <c r="A871" s="125"/>
      <c r="B871" s="45"/>
      <c r="C871" s="126"/>
      <c r="D871" s="126"/>
      <c r="E871" s="91"/>
      <c r="F871" s="91"/>
      <c r="G871" s="91"/>
      <c r="H871" s="91"/>
      <c r="I871" s="91"/>
      <c r="J871" s="91"/>
      <c r="K871" s="92"/>
      <c r="L871" s="121"/>
      <c r="M871" s="118"/>
      <c r="N871" s="122"/>
      <c r="O871" s="102"/>
      <c r="P871" s="102"/>
      <c r="Q871" s="102"/>
      <c r="R871" s="102"/>
      <c r="S871" s="123"/>
      <c r="T871" s="124"/>
      <c r="U871" s="42"/>
      <c r="V871" s="42"/>
      <c r="W871" s="42"/>
      <c r="X871" s="42"/>
      <c r="Y871" s="42"/>
      <c r="Z871" s="102"/>
      <c r="AA871" s="102"/>
      <c r="AB871" s="44"/>
    </row>
    <row r="872" spans="1:28" ht="12.4" customHeight="1" x14ac:dyDescent="0.2">
      <c r="A872" s="125"/>
      <c r="B872" s="45"/>
      <c r="C872" s="126"/>
      <c r="D872" s="126"/>
      <c r="E872" s="91"/>
      <c r="F872" s="91"/>
      <c r="G872" s="91"/>
      <c r="H872" s="91"/>
      <c r="I872" s="91"/>
      <c r="J872" s="91"/>
      <c r="K872" s="92"/>
      <c r="L872" s="121"/>
      <c r="M872" s="118"/>
      <c r="N872" s="122"/>
      <c r="O872" s="102"/>
      <c r="P872" s="102"/>
      <c r="Q872" s="102"/>
      <c r="R872" s="102"/>
      <c r="S872" s="123"/>
      <c r="T872" s="124"/>
      <c r="U872" s="42"/>
      <c r="V872" s="42"/>
      <c r="W872" s="42"/>
      <c r="X872" s="42"/>
      <c r="Y872" s="42"/>
      <c r="Z872" s="102"/>
      <c r="AA872" s="102"/>
      <c r="AB872" s="44"/>
    </row>
    <row r="873" spans="1:28" ht="12.4" customHeight="1" x14ac:dyDescent="0.2">
      <c r="A873" s="125"/>
      <c r="B873" s="45"/>
      <c r="C873" s="126"/>
      <c r="D873" s="126"/>
      <c r="E873" s="91"/>
      <c r="F873" s="91"/>
      <c r="G873" s="91"/>
      <c r="H873" s="91"/>
      <c r="I873" s="91"/>
      <c r="J873" s="91"/>
      <c r="K873" s="92"/>
      <c r="L873" s="121"/>
      <c r="M873" s="118"/>
      <c r="N873" s="122"/>
      <c r="O873" s="102"/>
      <c r="P873" s="102"/>
      <c r="Q873" s="102"/>
      <c r="R873" s="102"/>
      <c r="S873" s="123"/>
      <c r="T873" s="124"/>
      <c r="U873" s="42"/>
      <c r="V873" s="42"/>
      <c r="W873" s="42"/>
      <c r="X873" s="42"/>
      <c r="Y873" s="42"/>
      <c r="Z873" s="102"/>
      <c r="AA873" s="102"/>
      <c r="AB873" s="44"/>
    </row>
    <row r="874" spans="1:28" ht="12.4" customHeight="1" x14ac:dyDescent="0.2">
      <c r="A874" s="125"/>
      <c r="B874" s="45"/>
      <c r="C874" s="126"/>
      <c r="D874" s="126"/>
      <c r="E874" s="91"/>
      <c r="F874" s="91"/>
      <c r="G874" s="91"/>
      <c r="H874" s="91"/>
      <c r="I874" s="91"/>
      <c r="J874" s="91"/>
      <c r="K874" s="92"/>
      <c r="L874" s="121"/>
      <c r="M874" s="118"/>
      <c r="N874" s="122"/>
      <c r="O874" s="102"/>
      <c r="P874" s="102"/>
      <c r="Q874" s="102"/>
      <c r="R874" s="102"/>
      <c r="S874" s="123"/>
      <c r="T874" s="124"/>
      <c r="U874" s="42"/>
      <c r="V874" s="42"/>
      <c r="W874" s="42"/>
      <c r="X874" s="42"/>
      <c r="Y874" s="42"/>
      <c r="Z874" s="102"/>
      <c r="AA874" s="102"/>
      <c r="AB874" s="44"/>
    </row>
    <row r="875" spans="1:28" ht="12.4" customHeight="1" x14ac:dyDescent="0.2">
      <c r="A875" s="125"/>
      <c r="B875" s="45"/>
      <c r="C875" s="126"/>
      <c r="D875" s="126"/>
      <c r="E875" s="91"/>
      <c r="F875" s="91"/>
      <c r="G875" s="91"/>
      <c r="H875" s="91"/>
      <c r="I875" s="91"/>
      <c r="J875" s="91"/>
      <c r="K875" s="92"/>
      <c r="L875" s="121"/>
      <c r="M875" s="118"/>
      <c r="N875" s="122"/>
      <c r="O875" s="102"/>
      <c r="P875" s="102"/>
      <c r="Q875" s="102"/>
      <c r="R875" s="102"/>
      <c r="S875" s="123"/>
      <c r="T875" s="124"/>
      <c r="U875" s="42"/>
      <c r="V875" s="42"/>
      <c r="W875" s="42"/>
      <c r="X875" s="42"/>
      <c r="Y875" s="42"/>
      <c r="Z875" s="102"/>
      <c r="AA875" s="102"/>
      <c r="AB875" s="44"/>
    </row>
    <row r="876" spans="1:28" ht="12.4" customHeight="1" x14ac:dyDescent="0.2">
      <c r="A876" s="125"/>
      <c r="B876" s="45"/>
      <c r="C876" s="126"/>
      <c r="D876" s="126"/>
      <c r="E876" s="91"/>
      <c r="F876" s="91"/>
      <c r="G876" s="91"/>
      <c r="H876" s="91"/>
      <c r="I876" s="91"/>
      <c r="J876" s="91"/>
      <c r="K876" s="92"/>
      <c r="L876" s="121"/>
      <c r="M876" s="118"/>
      <c r="N876" s="122"/>
      <c r="O876" s="102"/>
      <c r="P876" s="102"/>
      <c r="Q876" s="102"/>
      <c r="R876" s="102"/>
      <c r="S876" s="123"/>
      <c r="T876" s="124"/>
      <c r="U876" s="42"/>
      <c r="V876" s="42"/>
      <c r="W876" s="42"/>
      <c r="X876" s="42"/>
      <c r="Y876" s="42"/>
      <c r="Z876" s="102"/>
      <c r="AA876" s="102"/>
      <c r="AB876" s="44"/>
    </row>
    <row r="877" spans="1:28" ht="12.4" customHeight="1" x14ac:dyDescent="0.2">
      <c r="A877" s="125"/>
      <c r="B877" s="45"/>
      <c r="C877" s="126"/>
      <c r="D877" s="126"/>
      <c r="E877" s="91"/>
      <c r="F877" s="91"/>
      <c r="G877" s="91"/>
      <c r="H877" s="91"/>
      <c r="I877" s="91"/>
      <c r="J877" s="91"/>
      <c r="K877" s="92"/>
      <c r="L877" s="121"/>
      <c r="M877" s="118"/>
      <c r="N877" s="122"/>
      <c r="O877" s="102"/>
      <c r="P877" s="102"/>
      <c r="Q877" s="102"/>
      <c r="R877" s="102"/>
      <c r="S877" s="123"/>
      <c r="T877" s="124"/>
      <c r="U877" s="42"/>
      <c r="V877" s="42"/>
      <c r="W877" s="42"/>
      <c r="X877" s="42"/>
      <c r="Y877" s="42"/>
      <c r="Z877" s="102"/>
      <c r="AA877" s="102"/>
      <c r="AB877" s="44"/>
    </row>
    <row r="878" spans="1:28" ht="12.4" customHeight="1" x14ac:dyDescent="0.2">
      <c r="A878" s="125"/>
      <c r="B878" s="45"/>
      <c r="C878" s="126"/>
      <c r="D878" s="126"/>
      <c r="E878" s="91"/>
      <c r="F878" s="91"/>
      <c r="G878" s="91"/>
      <c r="H878" s="91"/>
      <c r="I878" s="91"/>
      <c r="J878" s="91"/>
      <c r="K878" s="92"/>
      <c r="L878" s="121"/>
      <c r="M878" s="118"/>
      <c r="N878" s="122"/>
      <c r="O878" s="102"/>
      <c r="P878" s="102"/>
      <c r="Q878" s="102"/>
      <c r="R878" s="102"/>
      <c r="S878" s="123"/>
      <c r="T878" s="124"/>
      <c r="U878" s="42"/>
      <c r="V878" s="42"/>
      <c r="W878" s="42"/>
      <c r="X878" s="42"/>
      <c r="Y878" s="42"/>
      <c r="Z878" s="102"/>
      <c r="AA878" s="102"/>
      <c r="AB878" s="44"/>
    </row>
    <row r="879" spans="1:28" ht="12.4" customHeight="1" x14ac:dyDescent="0.2">
      <c r="A879" s="125"/>
      <c r="B879" s="45"/>
      <c r="C879" s="126"/>
      <c r="D879" s="126"/>
      <c r="E879" s="91"/>
      <c r="F879" s="91"/>
      <c r="G879" s="91"/>
      <c r="H879" s="91"/>
      <c r="I879" s="91"/>
      <c r="J879" s="91"/>
      <c r="K879" s="92"/>
      <c r="L879" s="121"/>
      <c r="M879" s="118"/>
      <c r="N879" s="122"/>
      <c r="O879" s="102"/>
      <c r="P879" s="102"/>
      <c r="Q879" s="102"/>
      <c r="R879" s="102"/>
      <c r="S879" s="123"/>
      <c r="T879" s="124"/>
      <c r="U879" s="42"/>
      <c r="V879" s="42"/>
      <c r="W879" s="42"/>
      <c r="X879" s="42"/>
      <c r="Y879" s="42"/>
      <c r="Z879" s="102"/>
      <c r="AA879" s="102"/>
      <c r="AB879" s="44"/>
    </row>
    <row r="880" spans="1:28" ht="12.4" customHeight="1" x14ac:dyDescent="0.2">
      <c r="A880" s="125"/>
      <c r="B880" s="45"/>
      <c r="C880" s="126"/>
      <c r="D880" s="126"/>
      <c r="E880" s="91"/>
      <c r="F880" s="91"/>
      <c r="G880" s="91"/>
      <c r="H880" s="91"/>
      <c r="I880" s="91"/>
      <c r="J880" s="91"/>
      <c r="K880" s="92"/>
      <c r="L880" s="121"/>
      <c r="M880" s="118"/>
      <c r="N880" s="122"/>
      <c r="O880" s="102"/>
      <c r="P880" s="102"/>
      <c r="Q880" s="102"/>
      <c r="R880" s="102"/>
      <c r="S880" s="123"/>
      <c r="T880" s="124"/>
      <c r="U880" s="42"/>
      <c r="V880" s="42"/>
      <c r="W880" s="42"/>
      <c r="X880" s="42"/>
      <c r="Y880" s="42"/>
      <c r="Z880" s="102"/>
      <c r="AA880" s="102"/>
      <c r="AB880" s="44"/>
    </row>
    <row r="881" spans="1:28" ht="12.4" customHeight="1" x14ac:dyDescent="0.2">
      <c r="A881" s="125"/>
      <c r="B881" s="45"/>
      <c r="C881" s="126"/>
      <c r="D881" s="126"/>
      <c r="E881" s="91"/>
      <c r="F881" s="91"/>
      <c r="G881" s="91"/>
      <c r="H881" s="91"/>
      <c r="I881" s="91"/>
      <c r="J881" s="91"/>
      <c r="K881" s="92"/>
      <c r="L881" s="121"/>
      <c r="M881" s="118"/>
      <c r="N881" s="122"/>
      <c r="O881" s="102"/>
      <c r="P881" s="102"/>
      <c r="Q881" s="102"/>
      <c r="R881" s="102"/>
      <c r="S881" s="123"/>
      <c r="T881" s="124"/>
      <c r="U881" s="42"/>
      <c r="V881" s="42"/>
      <c r="W881" s="42"/>
      <c r="X881" s="42"/>
      <c r="Y881" s="42"/>
      <c r="Z881" s="102"/>
      <c r="AA881" s="102"/>
      <c r="AB881" s="44"/>
    </row>
    <row r="882" spans="1:28" ht="12.4" customHeight="1" x14ac:dyDescent="0.2">
      <c r="A882" s="125"/>
      <c r="B882" s="45"/>
      <c r="C882" s="126"/>
      <c r="D882" s="126"/>
      <c r="E882" s="91"/>
      <c r="F882" s="91"/>
      <c r="G882" s="91"/>
      <c r="H882" s="91"/>
      <c r="I882" s="91"/>
      <c r="J882" s="91"/>
      <c r="K882" s="92"/>
      <c r="L882" s="121"/>
      <c r="M882" s="118"/>
      <c r="N882" s="122"/>
      <c r="O882" s="102"/>
      <c r="P882" s="102"/>
      <c r="Q882" s="102"/>
      <c r="R882" s="102"/>
      <c r="S882" s="123"/>
      <c r="T882" s="124"/>
      <c r="U882" s="42"/>
      <c r="V882" s="42"/>
      <c r="W882" s="42"/>
      <c r="X882" s="42"/>
      <c r="Y882" s="42"/>
      <c r="Z882" s="102"/>
      <c r="AA882" s="102"/>
      <c r="AB882" s="44"/>
    </row>
    <row r="883" spans="1:28" ht="12.4" customHeight="1" x14ac:dyDescent="0.2">
      <c r="A883" s="125"/>
      <c r="B883" s="45"/>
      <c r="C883" s="126"/>
      <c r="D883" s="126"/>
      <c r="E883" s="91"/>
      <c r="F883" s="91"/>
      <c r="G883" s="91"/>
      <c r="H883" s="91"/>
      <c r="I883" s="91"/>
      <c r="J883" s="91"/>
      <c r="K883" s="92"/>
      <c r="L883" s="121"/>
      <c r="M883" s="118"/>
      <c r="N883" s="122"/>
      <c r="O883" s="102"/>
      <c r="P883" s="102"/>
      <c r="Q883" s="102"/>
      <c r="R883" s="102"/>
      <c r="S883" s="123"/>
      <c r="T883" s="124"/>
      <c r="U883" s="42"/>
      <c r="V883" s="42"/>
      <c r="W883" s="42"/>
      <c r="X883" s="42"/>
      <c r="Y883" s="42"/>
      <c r="Z883" s="102"/>
      <c r="AA883" s="102"/>
      <c r="AB883" s="44"/>
    </row>
    <row r="884" spans="1:28" ht="12.4" customHeight="1" x14ac:dyDescent="0.2">
      <c r="A884" s="125"/>
      <c r="B884" s="45"/>
      <c r="C884" s="126"/>
      <c r="D884" s="126"/>
      <c r="E884" s="91"/>
      <c r="F884" s="91"/>
      <c r="G884" s="91"/>
      <c r="H884" s="91"/>
      <c r="I884" s="91"/>
      <c r="J884" s="91"/>
      <c r="K884" s="92"/>
      <c r="L884" s="121"/>
      <c r="M884" s="118"/>
      <c r="N884" s="122"/>
      <c r="O884" s="102"/>
      <c r="P884" s="102"/>
      <c r="Q884" s="102"/>
      <c r="R884" s="102"/>
      <c r="S884" s="123"/>
      <c r="T884" s="124"/>
      <c r="U884" s="42"/>
      <c r="V884" s="42"/>
      <c r="W884" s="42"/>
      <c r="X884" s="42"/>
      <c r="Y884" s="42"/>
      <c r="Z884" s="102"/>
      <c r="AA884" s="102"/>
      <c r="AB884" s="44"/>
    </row>
    <row r="885" spans="1:28" ht="12.4" customHeight="1" x14ac:dyDescent="0.2">
      <c r="A885" s="125"/>
      <c r="B885" s="45"/>
      <c r="C885" s="126"/>
      <c r="D885" s="126"/>
      <c r="E885" s="91"/>
      <c r="F885" s="91"/>
      <c r="G885" s="91"/>
      <c r="H885" s="91"/>
      <c r="I885" s="91"/>
      <c r="J885" s="91"/>
      <c r="K885" s="92"/>
      <c r="L885" s="121"/>
      <c r="M885" s="118"/>
      <c r="N885" s="122"/>
      <c r="O885" s="102"/>
      <c r="P885" s="102"/>
      <c r="Q885" s="102"/>
      <c r="R885" s="102"/>
      <c r="S885" s="123"/>
      <c r="T885" s="124"/>
      <c r="U885" s="42"/>
      <c r="V885" s="42"/>
      <c r="W885" s="42"/>
      <c r="X885" s="42"/>
      <c r="Y885" s="42"/>
      <c r="Z885" s="102"/>
      <c r="AA885" s="102"/>
      <c r="AB885" s="44"/>
    </row>
    <row r="886" spans="1:28" ht="12.4" customHeight="1" x14ac:dyDescent="0.2">
      <c r="A886" s="125"/>
      <c r="B886" s="45"/>
      <c r="C886" s="126"/>
      <c r="D886" s="126"/>
      <c r="E886" s="91"/>
      <c r="F886" s="91"/>
      <c r="G886" s="91"/>
      <c r="H886" s="91"/>
      <c r="I886" s="91"/>
      <c r="J886" s="91"/>
      <c r="K886" s="92"/>
      <c r="L886" s="121"/>
      <c r="M886" s="118"/>
      <c r="N886" s="122"/>
      <c r="O886" s="102"/>
      <c r="P886" s="102"/>
      <c r="Q886" s="102"/>
      <c r="R886" s="102"/>
      <c r="S886" s="123"/>
      <c r="T886" s="124"/>
      <c r="U886" s="42"/>
      <c r="V886" s="42"/>
      <c r="W886" s="42"/>
      <c r="X886" s="42"/>
      <c r="Y886" s="42"/>
      <c r="Z886" s="102"/>
      <c r="AA886" s="102"/>
      <c r="AB886" s="44"/>
    </row>
    <row r="887" spans="1:28" ht="12.4" customHeight="1" x14ac:dyDescent="0.2">
      <c r="A887" s="125"/>
      <c r="B887" s="45"/>
      <c r="C887" s="126"/>
      <c r="D887" s="126"/>
      <c r="E887" s="91"/>
      <c r="F887" s="91"/>
      <c r="G887" s="91"/>
      <c r="H887" s="91"/>
      <c r="I887" s="91"/>
      <c r="J887" s="91"/>
      <c r="K887" s="92"/>
      <c r="L887" s="121"/>
      <c r="M887" s="118"/>
      <c r="N887" s="122"/>
      <c r="O887" s="102"/>
      <c r="P887" s="102"/>
      <c r="Q887" s="102"/>
      <c r="R887" s="102"/>
      <c r="S887" s="123"/>
      <c r="T887" s="124"/>
      <c r="U887" s="42"/>
      <c r="V887" s="42"/>
      <c r="W887" s="42"/>
      <c r="X887" s="42"/>
      <c r="Y887" s="42"/>
      <c r="Z887" s="102"/>
      <c r="AA887" s="102"/>
      <c r="AB887" s="44"/>
    </row>
    <row r="888" spans="1:28" ht="12.4" customHeight="1" x14ac:dyDescent="0.2">
      <c r="A888" s="125"/>
      <c r="B888" s="45"/>
      <c r="C888" s="126"/>
      <c r="D888" s="126"/>
      <c r="E888" s="91"/>
      <c r="F888" s="91"/>
      <c r="G888" s="91"/>
      <c r="H888" s="91"/>
      <c r="I888" s="91"/>
      <c r="J888" s="91"/>
      <c r="K888" s="92"/>
      <c r="L888" s="121"/>
      <c r="M888" s="118"/>
      <c r="N888" s="122"/>
      <c r="O888" s="102"/>
      <c r="P888" s="102"/>
      <c r="Q888" s="102"/>
      <c r="R888" s="102"/>
      <c r="S888" s="123"/>
      <c r="T888" s="124"/>
      <c r="U888" s="42"/>
      <c r="V888" s="42"/>
      <c r="W888" s="42"/>
      <c r="X888" s="42"/>
      <c r="Y888" s="42"/>
      <c r="Z888" s="102"/>
      <c r="AA888" s="102"/>
      <c r="AB888" s="44"/>
    </row>
    <row r="889" spans="1:28" ht="12.4" customHeight="1" x14ac:dyDescent="0.2">
      <c r="A889" s="125"/>
      <c r="B889" s="45"/>
      <c r="C889" s="126"/>
      <c r="D889" s="126"/>
      <c r="E889" s="91"/>
      <c r="F889" s="91"/>
      <c r="G889" s="91"/>
      <c r="H889" s="91"/>
      <c r="I889" s="91"/>
      <c r="J889" s="91"/>
      <c r="K889" s="92"/>
      <c r="L889" s="121"/>
      <c r="M889" s="118"/>
      <c r="N889" s="122"/>
      <c r="O889" s="102"/>
      <c r="P889" s="102"/>
      <c r="Q889" s="102"/>
      <c r="R889" s="102"/>
      <c r="S889" s="123"/>
      <c r="T889" s="124"/>
      <c r="U889" s="42"/>
      <c r="V889" s="42"/>
      <c r="W889" s="42"/>
      <c r="X889" s="42"/>
      <c r="Y889" s="42"/>
      <c r="Z889" s="102"/>
      <c r="AA889" s="102"/>
      <c r="AB889" s="44"/>
    </row>
    <row r="890" spans="1:28" ht="12.4" customHeight="1" x14ac:dyDescent="0.2">
      <c r="A890" s="125"/>
      <c r="B890" s="45"/>
      <c r="C890" s="126"/>
      <c r="D890" s="126"/>
      <c r="E890" s="91"/>
      <c r="F890" s="91"/>
      <c r="G890" s="91"/>
      <c r="H890" s="91"/>
      <c r="I890" s="91"/>
      <c r="J890" s="91"/>
      <c r="K890" s="92"/>
      <c r="L890" s="121"/>
      <c r="M890" s="118"/>
      <c r="N890" s="122"/>
      <c r="O890" s="102"/>
      <c r="P890" s="102"/>
      <c r="Q890" s="102"/>
      <c r="R890" s="102"/>
      <c r="S890" s="123"/>
      <c r="T890" s="124"/>
      <c r="U890" s="42"/>
      <c r="V890" s="42"/>
      <c r="W890" s="42"/>
      <c r="X890" s="42"/>
      <c r="Y890" s="42"/>
      <c r="Z890" s="102"/>
      <c r="AA890" s="102"/>
      <c r="AB890" s="44"/>
    </row>
    <row r="891" spans="1:28" ht="12.4" customHeight="1" x14ac:dyDescent="0.2">
      <c r="A891" s="125"/>
      <c r="B891" s="45"/>
      <c r="C891" s="126"/>
      <c r="D891" s="126"/>
      <c r="E891" s="91"/>
      <c r="F891" s="91"/>
      <c r="G891" s="91"/>
      <c r="H891" s="91"/>
      <c r="I891" s="91"/>
      <c r="J891" s="91"/>
      <c r="K891" s="92"/>
      <c r="L891" s="121"/>
      <c r="M891" s="118"/>
      <c r="N891" s="122"/>
      <c r="O891" s="102"/>
      <c r="P891" s="102"/>
      <c r="Q891" s="102"/>
      <c r="R891" s="102"/>
      <c r="S891" s="123"/>
      <c r="T891" s="124"/>
      <c r="U891" s="42"/>
      <c r="V891" s="42"/>
      <c r="W891" s="42"/>
      <c r="X891" s="42"/>
      <c r="Y891" s="42"/>
      <c r="Z891" s="102"/>
      <c r="AA891" s="102"/>
      <c r="AB891" s="44"/>
    </row>
    <row r="892" spans="1:28" ht="12.4" customHeight="1" x14ac:dyDescent="0.2">
      <c r="A892" s="125"/>
      <c r="B892" s="45"/>
      <c r="C892" s="126"/>
      <c r="D892" s="126"/>
      <c r="E892" s="91"/>
      <c r="F892" s="91"/>
      <c r="G892" s="91"/>
      <c r="H892" s="91"/>
      <c r="I892" s="91"/>
      <c r="J892" s="91"/>
      <c r="K892" s="92"/>
      <c r="L892" s="121"/>
      <c r="M892" s="118"/>
      <c r="N892" s="122"/>
      <c r="O892" s="102"/>
      <c r="P892" s="102"/>
      <c r="Q892" s="102"/>
      <c r="R892" s="102"/>
      <c r="S892" s="123"/>
      <c r="T892" s="124"/>
      <c r="U892" s="42"/>
      <c r="V892" s="42"/>
      <c r="W892" s="42"/>
      <c r="X892" s="42"/>
      <c r="Y892" s="42"/>
      <c r="Z892" s="102"/>
      <c r="AA892" s="102"/>
      <c r="AB892" s="44"/>
    </row>
    <row r="893" spans="1:28" ht="12.4" customHeight="1" x14ac:dyDescent="0.2">
      <c r="A893" s="125"/>
      <c r="B893" s="45"/>
      <c r="C893" s="126"/>
      <c r="D893" s="126"/>
      <c r="E893" s="91"/>
      <c r="F893" s="91"/>
      <c r="G893" s="91"/>
      <c r="H893" s="91"/>
      <c r="I893" s="91"/>
      <c r="J893" s="91"/>
      <c r="K893" s="92"/>
      <c r="L893" s="121"/>
      <c r="M893" s="118"/>
      <c r="N893" s="122"/>
      <c r="O893" s="102"/>
      <c r="P893" s="102"/>
      <c r="Q893" s="102"/>
      <c r="R893" s="102"/>
      <c r="S893" s="123"/>
      <c r="T893" s="124"/>
      <c r="U893" s="42"/>
      <c r="V893" s="42"/>
      <c r="W893" s="42"/>
      <c r="X893" s="42"/>
      <c r="Y893" s="42"/>
      <c r="Z893" s="102"/>
      <c r="AA893" s="102"/>
      <c r="AB893" s="44"/>
    </row>
    <row r="894" spans="1:28" ht="12.4" customHeight="1" x14ac:dyDescent="0.2">
      <c r="A894" s="125"/>
      <c r="B894" s="45"/>
      <c r="C894" s="126"/>
      <c r="D894" s="126"/>
      <c r="E894" s="91"/>
      <c r="F894" s="91"/>
      <c r="G894" s="91"/>
      <c r="H894" s="91"/>
      <c r="I894" s="91"/>
      <c r="J894" s="91"/>
      <c r="K894" s="92"/>
      <c r="L894" s="121"/>
      <c r="M894" s="118"/>
      <c r="N894" s="122"/>
      <c r="O894" s="102"/>
      <c r="P894" s="102"/>
      <c r="Q894" s="102"/>
      <c r="R894" s="102"/>
      <c r="S894" s="123"/>
      <c r="T894" s="124"/>
      <c r="U894" s="42"/>
      <c r="V894" s="42"/>
      <c r="W894" s="42"/>
      <c r="X894" s="42"/>
      <c r="Y894" s="42"/>
      <c r="Z894" s="102"/>
      <c r="AA894" s="102"/>
      <c r="AB894" s="44"/>
    </row>
    <row r="895" spans="1:28" ht="12.4" customHeight="1" x14ac:dyDescent="0.2">
      <c r="A895" s="125"/>
      <c r="B895" s="45"/>
      <c r="C895" s="126"/>
      <c r="D895" s="126"/>
      <c r="E895" s="91"/>
      <c r="F895" s="91"/>
      <c r="G895" s="91"/>
      <c r="H895" s="91"/>
      <c r="I895" s="91"/>
      <c r="J895" s="91"/>
      <c r="K895" s="92"/>
      <c r="L895" s="121"/>
      <c r="M895" s="118"/>
      <c r="N895" s="122"/>
      <c r="O895" s="102"/>
      <c r="P895" s="102"/>
      <c r="Q895" s="102"/>
      <c r="R895" s="102"/>
      <c r="S895" s="123"/>
      <c r="T895" s="124"/>
      <c r="U895" s="42"/>
      <c r="V895" s="42"/>
      <c r="W895" s="42"/>
      <c r="X895" s="42"/>
      <c r="Y895" s="42"/>
      <c r="Z895" s="102"/>
      <c r="AA895" s="102"/>
      <c r="AB895" s="44"/>
    </row>
    <row r="896" spans="1:28" ht="12.4" customHeight="1" x14ac:dyDescent="0.2">
      <c r="A896" s="125"/>
      <c r="B896" s="45"/>
      <c r="C896" s="126"/>
      <c r="D896" s="126"/>
      <c r="E896" s="91"/>
      <c r="F896" s="91"/>
      <c r="G896" s="91"/>
      <c r="H896" s="91"/>
      <c r="I896" s="91"/>
      <c r="J896" s="91"/>
      <c r="K896" s="92"/>
      <c r="L896" s="121"/>
      <c r="M896" s="118"/>
      <c r="N896" s="122"/>
      <c r="O896" s="102"/>
      <c r="P896" s="102"/>
      <c r="Q896" s="102"/>
      <c r="R896" s="102"/>
      <c r="S896" s="123"/>
      <c r="T896" s="124"/>
      <c r="U896" s="42"/>
      <c r="V896" s="42"/>
      <c r="W896" s="42"/>
      <c r="X896" s="42"/>
      <c r="Y896" s="42"/>
      <c r="Z896" s="102"/>
      <c r="AA896" s="102"/>
      <c r="AB896" s="44"/>
    </row>
    <row r="897" spans="1:28" ht="12.4" customHeight="1" x14ac:dyDescent="0.2">
      <c r="A897" s="125"/>
      <c r="B897" s="45"/>
      <c r="C897" s="126"/>
      <c r="D897" s="126"/>
      <c r="E897" s="91"/>
      <c r="F897" s="91"/>
      <c r="G897" s="91"/>
      <c r="H897" s="91"/>
      <c r="I897" s="91"/>
      <c r="J897" s="91"/>
      <c r="K897" s="92"/>
      <c r="L897" s="121"/>
      <c r="M897" s="118"/>
      <c r="N897" s="122"/>
      <c r="O897" s="102"/>
      <c r="P897" s="102"/>
      <c r="Q897" s="102"/>
      <c r="R897" s="102"/>
      <c r="S897" s="123"/>
      <c r="T897" s="124"/>
      <c r="U897" s="42"/>
      <c r="V897" s="42"/>
      <c r="W897" s="42"/>
      <c r="X897" s="42"/>
      <c r="Y897" s="42"/>
      <c r="Z897" s="102"/>
      <c r="AA897" s="102"/>
      <c r="AB897" s="44"/>
    </row>
    <row r="898" spans="1:28" ht="12.4" customHeight="1" x14ac:dyDescent="0.2">
      <c r="A898" s="125"/>
      <c r="B898" s="45"/>
      <c r="C898" s="126"/>
      <c r="D898" s="126"/>
      <c r="E898" s="91"/>
      <c r="F898" s="91"/>
      <c r="G898" s="91"/>
      <c r="H898" s="91"/>
      <c r="I898" s="91"/>
      <c r="J898" s="91"/>
      <c r="K898" s="92"/>
      <c r="L898" s="121"/>
      <c r="M898" s="118"/>
      <c r="N898" s="122"/>
      <c r="O898" s="102"/>
      <c r="P898" s="102"/>
      <c r="Q898" s="102"/>
      <c r="R898" s="102"/>
      <c r="S898" s="123"/>
      <c r="T898" s="124"/>
      <c r="U898" s="42"/>
      <c r="V898" s="42"/>
      <c r="W898" s="42"/>
      <c r="X898" s="42"/>
      <c r="Y898" s="42"/>
      <c r="Z898" s="102"/>
      <c r="AA898" s="102"/>
      <c r="AB898" s="44"/>
    </row>
    <row r="899" spans="1:28" ht="12.4" customHeight="1" x14ac:dyDescent="0.2">
      <c r="A899" s="125"/>
      <c r="B899" s="45"/>
      <c r="C899" s="126"/>
      <c r="D899" s="126"/>
      <c r="E899" s="91"/>
      <c r="F899" s="91"/>
      <c r="G899" s="91"/>
      <c r="H899" s="91"/>
      <c r="I899" s="91"/>
      <c r="J899" s="91"/>
      <c r="K899" s="92"/>
      <c r="L899" s="121"/>
      <c r="M899" s="118"/>
      <c r="N899" s="122"/>
      <c r="O899" s="102"/>
      <c r="P899" s="102"/>
      <c r="Q899" s="102"/>
      <c r="R899" s="102"/>
      <c r="S899" s="123"/>
      <c r="T899" s="124"/>
      <c r="U899" s="42"/>
      <c r="V899" s="42"/>
      <c r="W899" s="42"/>
      <c r="X899" s="42"/>
      <c r="Y899" s="42"/>
      <c r="Z899" s="102"/>
      <c r="AA899" s="102"/>
      <c r="AB899" s="44"/>
    </row>
    <row r="900" spans="1:28" ht="12.4" customHeight="1" x14ac:dyDescent="0.2">
      <c r="A900" s="125"/>
      <c r="B900" s="45"/>
      <c r="C900" s="126"/>
      <c r="D900" s="126"/>
      <c r="E900" s="91"/>
      <c r="F900" s="91"/>
      <c r="G900" s="91"/>
      <c r="H900" s="91"/>
      <c r="I900" s="91"/>
      <c r="J900" s="91"/>
      <c r="K900" s="92"/>
      <c r="L900" s="121"/>
      <c r="M900" s="118"/>
      <c r="N900" s="122"/>
      <c r="O900" s="102"/>
      <c r="P900" s="102"/>
      <c r="Q900" s="102"/>
      <c r="R900" s="102"/>
      <c r="S900" s="123"/>
      <c r="T900" s="124"/>
      <c r="U900" s="42"/>
      <c r="V900" s="42"/>
      <c r="W900" s="42"/>
      <c r="X900" s="42"/>
      <c r="Y900" s="42"/>
      <c r="Z900" s="102"/>
      <c r="AA900" s="102"/>
      <c r="AB900" s="44"/>
    </row>
    <row r="901" spans="1:28" ht="12.4" customHeight="1" x14ac:dyDescent="0.2">
      <c r="A901" s="125"/>
      <c r="B901" s="45"/>
      <c r="C901" s="126"/>
      <c r="D901" s="126"/>
      <c r="E901" s="91"/>
      <c r="F901" s="91"/>
      <c r="G901" s="91"/>
      <c r="H901" s="91"/>
      <c r="I901" s="91"/>
      <c r="J901" s="91"/>
      <c r="K901" s="92"/>
      <c r="L901" s="121"/>
      <c r="M901" s="118"/>
      <c r="N901" s="122"/>
      <c r="O901" s="102"/>
      <c r="P901" s="102"/>
      <c r="Q901" s="102"/>
      <c r="R901" s="102"/>
      <c r="S901" s="123"/>
      <c r="T901" s="124"/>
      <c r="U901" s="42"/>
      <c r="V901" s="42"/>
      <c r="W901" s="42"/>
      <c r="X901" s="42"/>
      <c r="Y901" s="42"/>
      <c r="Z901" s="102"/>
      <c r="AA901" s="102"/>
      <c r="AB901" s="44"/>
    </row>
    <row r="902" spans="1:28" ht="12.4" customHeight="1" x14ac:dyDescent="0.2">
      <c r="A902" s="125"/>
      <c r="B902" s="45"/>
      <c r="C902" s="126"/>
      <c r="D902" s="126"/>
      <c r="E902" s="91"/>
      <c r="F902" s="91"/>
      <c r="G902" s="91"/>
      <c r="H902" s="91"/>
      <c r="I902" s="91"/>
      <c r="J902" s="91"/>
      <c r="K902" s="92"/>
      <c r="L902" s="121"/>
      <c r="M902" s="118"/>
      <c r="N902" s="122"/>
      <c r="O902" s="102"/>
      <c r="P902" s="102"/>
      <c r="Q902" s="102"/>
      <c r="R902" s="102"/>
      <c r="S902" s="123"/>
      <c r="T902" s="124"/>
      <c r="U902" s="42"/>
      <c r="V902" s="42"/>
      <c r="W902" s="42"/>
      <c r="X902" s="42"/>
      <c r="Y902" s="42"/>
      <c r="Z902" s="102"/>
      <c r="AA902" s="102"/>
      <c r="AB902" s="44"/>
    </row>
    <row r="903" spans="1:28" ht="12.4" customHeight="1" x14ac:dyDescent="0.2">
      <c r="A903" s="125"/>
      <c r="B903" s="45"/>
      <c r="C903" s="126"/>
      <c r="D903" s="126"/>
      <c r="E903" s="91"/>
      <c r="F903" s="91"/>
      <c r="G903" s="91"/>
      <c r="H903" s="91"/>
      <c r="I903" s="91"/>
      <c r="J903" s="91"/>
      <c r="K903" s="92"/>
      <c r="L903" s="121"/>
      <c r="M903" s="118"/>
      <c r="N903" s="122"/>
      <c r="O903" s="102"/>
      <c r="P903" s="102"/>
      <c r="Q903" s="102"/>
      <c r="R903" s="102"/>
      <c r="S903" s="123"/>
      <c r="T903" s="124"/>
      <c r="U903" s="42"/>
      <c r="V903" s="42"/>
      <c r="W903" s="42"/>
      <c r="X903" s="42"/>
      <c r="Y903" s="42"/>
      <c r="Z903" s="102"/>
      <c r="AA903" s="102"/>
      <c r="AB903" s="44"/>
    </row>
    <row r="904" spans="1:28" ht="12.4" customHeight="1" x14ac:dyDescent="0.2">
      <c r="A904" s="125"/>
      <c r="B904" s="45"/>
      <c r="C904" s="126"/>
      <c r="D904" s="126"/>
      <c r="E904" s="91"/>
      <c r="F904" s="91"/>
      <c r="G904" s="91"/>
      <c r="H904" s="91"/>
      <c r="I904" s="91"/>
      <c r="J904" s="91"/>
      <c r="K904" s="92"/>
      <c r="L904" s="121"/>
      <c r="M904" s="118"/>
      <c r="N904" s="122"/>
      <c r="O904" s="102"/>
      <c r="P904" s="102"/>
      <c r="Q904" s="102"/>
      <c r="R904" s="102"/>
      <c r="S904" s="123"/>
      <c r="T904" s="124"/>
      <c r="U904" s="42"/>
      <c r="V904" s="42"/>
      <c r="W904" s="42"/>
      <c r="X904" s="42"/>
      <c r="Y904" s="42"/>
      <c r="Z904" s="102"/>
      <c r="AA904" s="102"/>
      <c r="AB904" s="44"/>
    </row>
    <row r="905" spans="1:28" ht="12.4" customHeight="1" x14ac:dyDescent="0.2">
      <c r="A905" s="125"/>
      <c r="B905" s="45"/>
      <c r="C905" s="126"/>
      <c r="D905" s="126"/>
      <c r="E905" s="91"/>
      <c r="F905" s="91"/>
      <c r="G905" s="91"/>
      <c r="H905" s="91"/>
      <c r="I905" s="91"/>
      <c r="J905" s="91"/>
      <c r="K905" s="92"/>
      <c r="L905" s="121"/>
      <c r="M905" s="118"/>
      <c r="N905" s="122"/>
      <c r="O905" s="102"/>
      <c r="P905" s="102"/>
      <c r="Q905" s="102"/>
      <c r="R905" s="102"/>
      <c r="S905" s="123"/>
      <c r="T905" s="124"/>
      <c r="U905" s="42"/>
      <c r="V905" s="42"/>
      <c r="W905" s="42"/>
      <c r="X905" s="42"/>
      <c r="Y905" s="42"/>
      <c r="Z905" s="102"/>
      <c r="AA905" s="102"/>
      <c r="AB905" s="44"/>
    </row>
    <row r="906" spans="1:28" ht="12.4" customHeight="1" x14ac:dyDescent="0.2">
      <c r="A906" s="125"/>
      <c r="B906" s="45"/>
      <c r="C906" s="126"/>
      <c r="D906" s="126"/>
      <c r="E906" s="91"/>
      <c r="F906" s="91"/>
      <c r="G906" s="91"/>
      <c r="H906" s="91"/>
      <c r="I906" s="91"/>
      <c r="J906" s="91"/>
      <c r="K906" s="92"/>
      <c r="L906" s="121"/>
      <c r="M906" s="118"/>
      <c r="N906" s="122"/>
      <c r="O906" s="102"/>
      <c r="P906" s="102"/>
      <c r="Q906" s="102"/>
      <c r="R906" s="102"/>
      <c r="S906" s="123"/>
      <c r="T906" s="124"/>
      <c r="U906" s="42"/>
      <c r="V906" s="42"/>
      <c r="W906" s="42"/>
      <c r="X906" s="42"/>
      <c r="Y906" s="42"/>
      <c r="Z906" s="102"/>
      <c r="AA906" s="102"/>
      <c r="AB906" s="44"/>
    </row>
    <row r="907" spans="1:28" ht="12.4" customHeight="1" x14ac:dyDescent="0.2">
      <c r="A907" s="125"/>
      <c r="B907" s="45"/>
      <c r="C907" s="126"/>
      <c r="D907" s="126"/>
      <c r="E907" s="91"/>
      <c r="F907" s="91"/>
      <c r="G907" s="91"/>
      <c r="H907" s="91"/>
      <c r="I907" s="91"/>
      <c r="J907" s="91"/>
      <c r="K907" s="92"/>
      <c r="L907" s="121"/>
      <c r="M907" s="118"/>
      <c r="N907" s="122"/>
      <c r="O907" s="102"/>
      <c r="P907" s="102"/>
      <c r="Q907" s="102"/>
      <c r="R907" s="102"/>
      <c r="S907" s="123"/>
      <c r="T907" s="124"/>
      <c r="U907" s="42"/>
      <c r="V907" s="42"/>
      <c r="W907" s="42"/>
      <c r="X907" s="42"/>
      <c r="Y907" s="42"/>
      <c r="Z907" s="102"/>
      <c r="AA907" s="102"/>
      <c r="AB907" s="44"/>
    </row>
    <row r="908" spans="1:28" ht="12.4" customHeight="1" x14ac:dyDescent="0.2">
      <c r="A908" s="125"/>
      <c r="B908" s="45"/>
      <c r="C908" s="126"/>
      <c r="D908" s="126"/>
      <c r="E908" s="91"/>
      <c r="F908" s="91"/>
      <c r="G908" s="91"/>
      <c r="H908" s="91"/>
      <c r="I908" s="91"/>
      <c r="J908" s="91"/>
      <c r="K908" s="92"/>
      <c r="L908" s="121"/>
      <c r="M908" s="118"/>
      <c r="N908" s="122"/>
      <c r="O908" s="102"/>
      <c r="P908" s="102"/>
      <c r="Q908" s="102"/>
      <c r="R908" s="102"/>
      <c r="S908" s="123"/>
      <c r="T908" s="124"/>
      <c r="U908" s="42"/>
      <c r="V908" s="42"/>
      <c r="W908" s="42"/>
      <c r="X908" s="42"/>
      <c r="Y908" s="42"/>
      <c r="Z908" s="102"/>
      <c r="AA908" s="102"/>
      <c r="AB908" s="44"/>
    </row>
    <row r="909" spans="1:28" ht="12.4" customHeight="1" x14ac:dyDescent="0.2">
      <c r="A909" s="125"/>
      <c r="B909" s="45"/>
      <c r="C909" s="126"/>
      <c r="D909" s="126"/>
      <c r="E909" s="91"/>
      <c r="F909" s="91"/>
      <c r="G909" s="91"/>
      <c r="H909" s="91"/>
      <c r="I909" s="91"/>
      <c r="J909" s="91"/>
      <c r="K909" s="92"/>
      <c r="L909" s="121"/>
      <c r="M909" s="118"/>
      <c r="N909" s="122"/>
      <c r="O909" s="102"/>
      <c r="P909" s="102"/>
      <c r="Q909" s="102"/>
      <c r="R909" s="102"/>
      <c r="S909" s="123"/>
      <c r="T909" s="124"/>
      <c r="U909" s="42"/>
      <c r="V909" s="42"/>
      <c r="W909" s="42"/>
      <c r="X909" s="42"/>
      <c r="Y909" s="42"/>
      <c r="Z909" s="102"/>
      <c r="AA909" s="102"/>
      <c r="AB909" s="44"/>
    </row>
    <row r="910" spans="1:28" ht="12.4" customHeight="1" x14ac:dyDescent="0.2">
      <c r="A910" s="125"/>
      <c r="B910" s="45"/>
      <c r="C910" s="126"/>
      <c r="D910" s="126"/>
      <c r="E910" s="91"/>
      <c r="F910" s="91"/>
      <c r="G910" s="91"/>
      <c r="H910" s="91"/>
      <c r="I910" s="91"/>
      <c r="J910" s="91"/>
      <c r="K910" s="92"/>
      <c r="L910" s="121"/>
      <c r="M910" s="118"/>
      <c r="N910" s="122"/>
      <c r="O910" s="102"/>
      <c r="P910" s="102"/>
      <c r="Q910" s="102"/>
      <c r="R910" s="102"/>
      <c r="S910" s="123"/>
      <c r="T910" s="124"/>
      <c r="U910" s="42"/>
      <c r="V910" s="42"/>
      <c r="W910" s="42"/>
      <c r="X910" s="42"/>
      <c r="Y910" s="42"/>
      <c r="Z910" s="102"/>
      <c r="AA910" s="102"/>
      <c r="AB910" s="44"/>
    </row>
    <row r="911" spans="1:28" ht="12.4" customHeight="1" x14ac:dyDescent="0.2">
      <c r="A911" s="125"/>
      <c r="B911" s="45"/>
      <c r="C911" s="126"/>
      <c r="D911" s="126"/>
      <c r="E911" s="91"/>
      <c r="F911" s="91"/>
      <c r="G911" s="91"/>
      <c r="H911" s="91"/>
      <c r="I911" s="91"/>
      <c r="J911" s="91"/>
      <c r="K911" s="92"/>
      <c r="L911" s="121"/>
      <c r="M911" s="118"/>
      <c r="N911" s="122"/>
      <c r="O911" s="102"/>
      <c r="P911" s="102"/>
      <c r="Q911" s="102"/>
      <c r="R911" s="102"/>
      <c r="S911" s="123"/>
      <c r="T911" s="124"/>
      <c r="U911" s="42"/>
      <c r="V911" s="42"/>
      <c r="W911" s="42"/>
      <c r="X911" s="42"/>
      <c r="Y911" s="42"/>
      <c r="Z911" s="102"/>
      <c r="AA911" s="102"/>
      <c r="AB911" s="44"/>
    </row>
    <row r="912" spans="1:28" ht="12.4" customHeight="1" x14ac:dyDescent="0.2">
      <c r="A912" s="125"/>
      <c r="B912" s="45"/>
      <c r="C912" s="126"/>
      <c r="D912" s="126"/>
      <c r="E912" s="91"/>
      <c r="F912" s="91"/>
      <c r="G912" s="91"/>
      <c r="H912" s="91"/>
      <c r="I912" s="91"/>
      <c r="J912" s="91"/>
      <c r="K912" s="92"/>
      <c r="L912" s="121"/>
      <c r="M912" s="118"/>
      <c r="N912" s="122"/>
      <c r="O912" s="102"/>
      <c r="P912" s="102"/>
      <c r="Q912" s="102"/>
      <c r="R912" s="102"/>
      <c r="S912" s="123"/>
      <c r="T912" s="124"/>
      <c r="U912" s="42"/>
      <c r="V912" s="42"/>
      <c r="W912" s="42"/>
      <c r="X912" s="42"/>
      <c r="Y912" s="42"/>
      <c r="Z912" s="102"/>
      <c r="AA912" s="102"/>
      <c r="AB912" s="44"/>
    </row>
    <row r="913" spans="1:28" ht="12.4" customHeight="1" x14ac:dyDescent="0.2">
      <c r="A913" s="125"/>
      <c r="B913" s="45"/>
      <c r="C913" s="126"/>
      <c r="D913" s="126"/>
      <c r="E913" s="91"/>
      <c r="F913" s="91"/>
      <c r="G913" s="91"/>
      <c r="H913" s="91"/>
      <c r="I913" s="91"/>
      <c r="J913" s="91"/>
      <c r="K913" s="92"/>
      <c r="L913" s="121"/>
      <c r="M913" s="118"/>
      <c r="N913" s="122"/>
      <c r="O913" s="102"/>
      <c r="P913" s="102"/>
      <c r="Q913" s="102"/>
      <c r="R913" s="102"/>
      <c r="S913" s="123"/>
      <c r="T913" s="124"/>
      <c r="U913" s="42"/>
      <c r="V913" s="42"/>
      <c r="W913" s="42"/>
      <c r="X913" s="42"/>
      <c r="Y913" s="42"/>
      <c r="Z913" s="102"/>
      <c r="AA913" s="102"/>
      <c r="AB913" s="44"/>
    </row>
    <row r="914" spans="1:28" ht="12.4" customHeight="1" x14ac:dyDescent="0.2">
      <c r="A914" s="125"/>
      <c r="B914" s="45"/>
      <c r="C914" s="126"/>
      <c r="D914" s="126"/>
      <c r="E914" s="91"/>
      <c r="F914" s="91"/>
      <c r="G914" s="91"/>
      <c r="H914" s="91"/>
      <c r="I914" s="91"/>
      <c r="J914" s="91"/>
      <c r="K914" s="92"/>
      <c r="L914" s="121"/>
      <c r="M914" s="118"/>
      <c r="N914" s="122"/>
      <c r="O914" s="102"/>
      <c r="P914" s="102"/>
      <c r="Q914" s="102"/>
      <c r="R914" s="102"/>
      <c r="S914" s="123"/>
      <c r="T914" s="124"/>
      <c r="U914" s="42"/>
      <c r="V914" s="42"/>
      <c r="W914" s="42"/>
      <c r="X914" s="42"/>
      <c r="Y914" s="42"/>
      <c r="Z914" s="102"/>
      <c r="AA914" s="102"/>
      <c r="AB914" s="44"/>
    </row>
    <row r="915" spans="1:28" ht="12.4" customHeight="1" x14ac:dyDescent="0.2">
      <c r="A915" s="125"/>
      <c r="B915" s="45"/>
      <c r="C915" s="126"/>
      <c r="D915" s="126"/>
      <c r="E915" s="91"/>
      <c r="F915" s="91"/>
      <c r="G915" s="91"/>
      <c r="H915" s="91"/>
      <c r="I915" s="91"/>
      <c r="J915" s="91"/>
      <c r="K915" s="92"/>
      <c r="L915" s="121"/>
      <c r="M915" s="118"/>
      <c r="N915" s="122"/>
      <c r="O915" s="102"/>
      <c r="P915" s="102"/>
      <c r="Q915" s="102"/>
      <c r="R915" s="102"/>
      <c r="S915" s="123"/>
      <c r="T915" s="124"/>
      <c r="U915" s="42"/>
      <c r="V915" s="42"/>
      <c r="W915" s="42"/>
      <c r="X915" s="42"/>
      <c r="Y915" s="42"/>
      <c r="Z915" s="102"/>
      <c r="AA915" s="102"/>
      <c r="AB915" s="44"/>
    </row>
    <row r="916" spans="1:28" ht="12.4" customHeight="1" x14ac:dyDescent="0.2">
      <c r="A916" s="125"/>
      <c r="B916" s="45"/>
      <c r="C916" s="126"/>
      <c r="D916" s="126"/>
      <c r="E916" s="91"/>
      <c r="F916" s="91"/>
      <c r="G916" s="91"/>
      <c r="H916" s="91"/>
      <c r="I916" s="91"/>
      <c r="J916" s="91"/>
      <c r="K916" s="92"/>
      <c r="L916" s="121"/>
      <c r="M916" s="118"/>
      <c r="N916" s="122"/>
      <c r="O916" s="102"/>
      <c r="P916" s="102"/>
      <c r="Q916" s="102"/>
      <c r="R916" s="102"/>
      <c r="S916" s="123"/>
      <c r="T916" s="124"/>
      <c r="U916" s="42"/>
      <c r="V916" s="42"/>
      <c r="W916" s="42"/>
      <c r="X916" s="42"/>
      <c r="Y916" s="42"/>
      <c r="Z916" s="102"/>
      <c r="AA916" s="102"/>
      <c r="AB916" s="44"/>
    </row>
    <row r="917" spans="1:28" ht="12.4" customHeight="1" x14ac:dyDescent="0.2">
      <c r="A917" s="125"/>
      <c r="B917" s="45"/>
      <c r="C917" s="126"/>
      <c r="D917" s="126"/>
      <c r="E917" s="91"/>
      <c r="F917" s="91"/>
      <c r="G917" s="91"/>
      <c r="H917" s="91"/>
      <c r="I917" s="91"/>
      <c r="J917" s="91"/>
      <c r="K917" s="92"/>
      <c r="L917" s="121"/>
      <c r="M917" s="118"/>
      <c r="N917" s="122"/>
      <c r="O917" s="102"/>
      <c r="P917" s="102"/>
      <c r="Q917" s="102"/>
      <c r="R917" s="102"/>
      <c r="S917" s="123"/>
      <c r="T917" s="124"/>
      <c r="U917" s="42"/>
      <c r="V917" s="42"/>
      <c r="W917" s="42"/>
      <c r="X917" s="42"/>
      <c r="Y917" s="42"/>
      <c r="Z917" s="102"/>
      <c r="AA917" s="102"/>
      <c r="AB917" s="44"/>
    </row>
    <row r="918" spans="1:28" ht="12.4" customHeight="1" x14ac:dyDescent="0.2">
      <c r="A918" s="125"/>
      <c r="B918" s="45"/>
      <c r="C918" s="126"/>
      <c r="D918" s="126"/>
      <c r="E918" s="91"/>
      <c r="F918" s="91"/>
      <c r="G918" s="91"/>
      <c r="H918" s="91"/>
      <c r="I918" s="91"/>
      <c r="J918" s="91"/>
      <c r="K918" s="92"/>
      <c r="L918" s="121"/>
      <c r="M918" s="118"/>
      <c r="N918" s="122"/>
      <c r="O918" s="102"/>
      <c r="P918" s="102"/>
      <c r="Q918" s="102"/>
      <c r="R918" s="102"/>
      <c r="S918" s="123"/>
      <c r="T918" s="124"/>
      <c r="U918" s="42"/>
      <c r="V918" s="42"/>
      <c r="W918" s="42"/>
      <c r="X918" s="42"/>
      <c r="Y918" s="42"/>
      <c r="Z918" s="102"/>
      <c r="AA918" s="102"/>
      <c r="AB918" s="44"/>
    </row>
    <row r="919" spans="1:28" ht="12.4" customHeight="1" x14ac:dyDescent="0.2">
      <c r="A919" s="125"/>
      <c r="B919" s="45"/>
      <c r="C919" s="126"/>
      <c r="D919" s="126"/>
      <c r="E919" s="91"/>
      <c r="F919" s="91"/>
      <c r="G919" s="91"/>
      <c r="H919" s="91"/>
      <c r="I919" s="91"/>
      <c r="J919" s="91"/>
      <c r="K919" s="92"/>
      <c r="L919" s="121"/>
      <c r="M919" s="118"/>
      <c r="N919" s="122"/>
      <c r="O919" s="102"/>
      <c r="P919" s="102"/>
      <c r="Q919" s="102"/>
      <c r="R919" s="102"/>
      <c r="S919" s="123"/>
      <c r="T919" s="124"/>
      <c r="U919" s="42"/>
      <c r="V919" s="42"/>
      <c r="W919" s="42"/>
      <c r="X919" s="42"/>
      <c r="Y919" s="42"/>
      <c r="Z919" s="102"/>
      <c r="AA919" s="102"/>
      <c r="AB919" s="44"/>
    </row>
    <row r="920" spans="1:28" ht="12.4" customHeight="1" x14ac:dyDescent="0.2">
      <c r="A920" s="125"/>
      <c r="B920" s="45"/>
      <c r="C920" s="126"/>
      <c r="D920" s="126"/>
      <c r="E920" s="91"/>
      <c r="F920" s="91"/>
      <c r="G920" s="91"/>
      <c r="H920" s="91"/>
      <c r="I920" s="91"/>
      <c r="J920" s="91"/>
      <c r="K920" s="92"/>
      <c r="L920" s="121"/>
      <c r="M920" s="118"/>
      <c r="N920" s="122"/>
      <c r="O920" s="102"/>
      <c r="P920" s="102"/>
      <c r="Q920" s="102"/>
      <c r="R920" s="102"/>
      <c r="S920" s="123"/>
      <c r="T920" s="124"/>
      <c r="U920" s="42"/>
      <c r="V920" s="42"/>
      <c r="W920" s="42"/>
      <c r="X920" s="42"/>
      <c r="Y920" s="42"/>
      <c r="Z920" s="102"/>
      <c r="AA920" s="102"/>
      <c r="AB920" s="44"/>
    </row>
    <row r="921" spans="1:28" ht="12.4" customHeight="1" x14ac:dyDescent="0.2">
      <c r="A921" s="125"/>
      <c r="B921" s="45"/>
      <c r="C921" s="126"/>
      <c r="D921" s="126"/>
      <c r="E921" s="91"/>
      <c r="F921" s="91"/>
      <c r="G921" s="91"/>
      <c r="H921" s="91"/>
      <c r="I921" s="91"/>
      <c r="J921" s="91"/>
      <c r="K921" s="92"/>
      <c r="L921" s="121"/>
      <c r="M921" s="118"/>
      <c r="N921" s="122"/>
      <c r="O921" s="102"/>
      <c r="P921" s="102"/>
      <c r="Q921" s="102"/>
      <c r="R921" s="102"/>
      <c r="S921" s="123"/>
      <c r="T921" s="124"/>
      <c r="U921" s="42"/>
      <c r="V921" s="42"/>
      <c r="W921" s="42"/>
      <c r="X921" s="42"/>
      <c r="Y921" s="42"/>
      <c r="Z921" s="102"/>
      <c r="AA921" s="102"/>
      <c r="AB921" s="44"/>
    </row>
    <row r="922" spans="1:28" ht="12.4" customHeight="1" x14ac:dyDescent="0.2">
      <c r="A922" s="125"/>
      <c r="B922" s="45"/>
      <c r="C922" s="126"/>
      <c r="D922" s="126"/>
      <c r="E922" s="91"/>
      <c r="F922" s="91"/>
      <c r="G922" s="91"/>
      <c r="H922" s="91"/>
      <c r="I922" s="91"/>
      <c r="J922" s="91"/>
      <c r="K922" s="92"/>
      <c r="L922" s="121"/>
      <c r="M922" s="118"/>
      <c r="N922" s="122"/>
      <c r="O922" s="102"/>
      <c r="P922" s="102"/>
      <c r="Q922" s="102"/>
      <c r="R922" s="102"/>
      <c r="S922" s="123"/>
      <c r="T922" s="124"/>
      <c r="U922" s="42"/>
      <c r="V922" s="42"/>
      <c r="W922" s="42"/>
      <c r="X922" s="42"/>
      <c r="Y922" s="42"/>
      <c r="Z922" s="102"/>
      <c r="AA922" s="102"/>
      <c r="AB922" s="44"/>
    </row>
    <row r="923" spans="1:28" ht="12.4" customHeight="1" x14ac:dyDescent="0.2">
      <c r="A923" s="125"/>
      <c r="B923" s="45"/>
      <c r="C923" s="126"/>
      <c r="D923" s="126"/>
      <c r="E923" s="91"/>
      <c r="F923" s="91"/>
      <c r="G923" s="91"/>
      <c r="H923" s="91"/>
      <c r="I923" s="91"/>
      <c r="J923" s="91"/>
      <c r="K923" s="92"/>
      <c r="L923" s="121"/>
      <c r="M923" s="118"/>
      <c r="N923" s="122"/>
      <c r="O923" s="102"/>
      <c r="P923" s="102"/>
      <c r="Q923" s="102"/>
      <c r="R923" s="102"/>
      <c r="S923" s="123"/>
      <c r="T923" s="124"/>
      <c r="U923" s="42"/>
      <c r="V923" s="42"/>
      <c r="W923" s="42"/>
      <c r="X923" s="42"/>
      <c r="Y923" s="42"/>
      <c r="Z923" s="102"/>
      <c r="AA923" s="102"/>
      <c r="AB923" s="44"/>
    </row>
    <row r="924" spans="1:28" ht="12.4" customHeight="1" x14ac:dyDescent="0.2">
      <c r="A924" s="125"/>
      <c r="B924" s="45"/>
      <c r="C924" s="126"/>
      <c r="D924" s="126"/>
      <c r="E924" s="91"/>
      <c r="F924" s="91"/>
      <c r="G924" s="91"/>
      <c r="H924" s="91"/>
      <c r="I924" s="91"/>
      <c r="J924" s="91"/>
      <c r="K924" s="92"/>
      <c r="L924" s="121"/>
      <c r="M924" s="118"/>
      <c r="N924" s="122"/>
      <c r="O924" s="102"/>
      <c r="P924" s="102"/>
      <c r="Q924" s="102"/>
      <c r="R924" s="102"/>
      <c r="S924" s="123"/>
      <c r="T924" s="124"/>
      <c r="U924" s="42"/>
      <c r="V924" s="42"/>
      <c r="W924" s="42"/>
      <c r="X924" s="42"/>
      <c r="Y924" s="42"/>
      <c r="Z924" s="102"/>
      <c r="AA924" s="102"/>
      <c r="AB924" s="44"/>
    </row>
    <row r="925" spans="1:28" ht="12.4" customHeight="1" x14ac:dyDescent="0.2">
      <c r="A925" s="125"/>
      <c r="B925" s="45"/>
      <c r="C925" s="126"/>
      <c r="D925" s="126"/>
      <c r="E925" s="91"/>
      <c r="F925" s="91"/>
      <c r="G925" s="91"/>
      <c r="H925" s="91"/>
      <c r="I925" s="91"/>
      <c r="J925" s="91"/>
      <c r="K925" s="92"/>
      <c r="L925" s="121"/>
      <c r="M925" s="118"/>
      <c r="N925" s="122"/>
      <c r="O925" s="102"/>
      <c r="P925" s="102"/>
      <c r="Q925" s="102"/>
      <c r="R925" s="102"/>
      <c r="S925" s="123"/>
      <c r="T925" s="124"/>
      <c r="U925" s="42"/>
      <c r="V925" s="42"/>
      <c r="W925" s="42"/>
      <c r="X925" s="42"/>
      <c r="Y925" s="42"/>
      <c r="Z925" s="102"/>
      <c r="AA925" s="102"/>
      <c r="AB925" s="44"/>
    </row>
    <row r="926" spans="1:28" ht="12.4" customHeight="1" x14ac:dyDescent="0.2">
      <c r="A926" s="125"/>
      <c r="B926" s="45"/>
      <c r="C926" s="126"/>
      <c r="D926" s="126"/>
      <c r="E926" s="91"/>
      <c r="F926" s="91"/>
      <c r="G926" s="91"/>
      <c r="H926" s="91"/>
      <c r="I926" s="91"/>
      <c r="J926" s="91"/>
      <c r="K926" s="92"/>
      <c r="L926" s="121"/>
      <c r="M926" s="118"/>
      <c r="N926" s="122"/>
      <c r="O926" s="102"/>
      <c r="P926" s="102"/>
      <c r="Q926" s="102"/>
      <c r="R926" s="102"/>
      <c r="S926" s="123"/>
      <c r="T926" s="124"/>
      <c r="U926" s="42"/>
      <c r="V926" s="42"/>
      <c r="W926" s="42"/>
      <c r="X926" s="42"/>
      <c r="Y926" s="42"/>
      <c r="Z926" s="102"/>
      <c r="AA926" s="102"/>
      <c r="AB926" s="44"/>
    </row>
    <row r="927" spans="1:28" ht="12.4" customHeight="1" x14ac:dyDescent="0.2">
      <c r="A927" s="125"/>
      <c r="B927" s="45"/>
      <c r="C927" s="126"/>
      <c r="D927" s="126"/>
      <c r="E927" s="91"/>
      <c r="F927" s="91"/>
      <c r="G927" s="91"/>
      <c r="H927" s="91"/>
      <c r="I927" s="91"/>
      <c r="J927" s="91"/>
      <c r="K927" s="92"/>
      <c r="L927" s="121"/>
      <c r="M927" s="118"/>
      <c r="N927" s="122"/>
      <c r="O927" s="102"/>
      <c r="P927" s="102"/>
      <c r="Q927" s="102"/>
      <c r="R927" s="102"/>
      <c r="S927" s="123"/>
      <c r="T927" s="124"/>
      <c r="U927" s="42"/>
      <c r="V927" s="42"/>
      <c r="W927" s="42"/>
      <c r="X927" s="42"/>
      <c r="Y927" s="42"/>
      <c r="Z927" s="102"/>
      <c r="AA927" s="102"/>
      <c r="AB927" s="44"/>
    </row>
    <row r="928" spans="1:28" ht="12.4" customHeight="1" x14ac:dyDescent="0.2">
      <c r="A928" s="125"/>
      <c r="B928" s="45"/>
      <c r="C928" s="126"/>
      <c r="D928" s="126"/>
      <c r="E928" s="91"/>
      <c r="F928" s="91"/>
      <c r="G928" s="91"/>
      <c r="H928" s="91"/>
      <c r="I928" s="91"/>
      <c r="J928" s="91"/>
      <c r="K928" s="92"/>
      <c r="L928" s="121"/>
      <c r="M928" s="118"/>
      <c r="N928" s="122"/>
      <c r="O928" s="102"/>
      <c r="P928" s="102"/>
      <c r="Q928" s="102"/>
      <c r="R928" s="102"/>
      <c r="S928" s="123"/>
      <c r="T928" s="124"/>
      <c r="U928" s="42"/>
      <c r="V928" s="42"/>
      <c r="W928" s="42"/>
      <c r="X928" s="42"/>
      <c r="Y928" s="42"/>
      <c r="Z928" s="102"/>
      <c r="AA928" s="102"/>
      <c r="AB928" s="44"/>
    </row>
    <row r="929" spans="1:28" ht="12.4" customHeight="1" x14ac:dyDescent="0.2">
      <c r="A929" s="125"/>
      <c r="B929" s="45"/>
      <c r="C929" s="126"/>
      <c r="D929" s="126"/>
      <c r="E929" s="91"/>
      <c r="F929" s="91"/>
      <c r="G929" s="91"/>
      <c r="H929" s="91"/>
      <c r="I929" s="91"/>
      <c r="J929" s="91"/>
      <c r="K929" s="92"/>
      <c r="L929" s="121"/>
      <c r="M929" s="118"/>
      <c r="N929" s="122"/>
      <c r="O929" s="102"/>
      <c r="P929" s="102"/>
      <c r="Q929" s="102"/>
      <c r="R929" s="102"/>
      <c r="S929" s="123"/>
      <c r="T929" s="124"/>
      <c r="U929" s="42"/>
      <c r="V929" s="42"/>
      <c r="W929" s="42"/>
      <c r="X929" s="42"/>
      <c r="Y929" s="42"/>
      <c r="Z929" s="102"/>
      <c r="AA929" s="102"/>
      <c r="AB929" s="44"/>
    </row>
    <row r="930" spans="1:28" ht="12.4" customHeight="1" x14ac:dyDescent="0.2">
      <c r="A930" s="125"/>
      <c r="B930" s="45"/>
      <c r="C930" s="126"/>
      <c r="D930" s="126"/>
      <c r="E930" s="91"/>
      <c r="F930" s="91"/>
      <c r="G930" s="91"/>
      <c r="H930" s="91"/>
      <c r="I930" s="91"/>
      <c r="J930" s="91"/>
      <c r="K930" s="92"/>
      <c r="L930" s="121"/>
      <c r="M930" s="118"/>
      <c r="N930" s="122"/>
      <c r="O930" s="102"/>
      <c r="P930" s="102"/>
      <c r="Q930" s="102"/>
      <c r="R930" s="102"/>
      <c r="S930" s="123"/>
      <c r="T930" s="124"/>
      <c r="U930" s="42"/>
      <c r="V930" s="42"/>
      <c r="W930" s="42"/>
      <c r="X930" s="42"/>
      <c r="Y930" s="42"/>
      <c r="Z930" s="102"/>
      <c r="AA930" s="102"/>
      <c r="AB930" s="44"/>
    </row>
    <row r="931" spans="1:28" ht="12.4" customHeight="1" x14ac:dyDescent="0.2">
      <c r="A931" s="125"/>
      <c r="B931" s="45"/>
      <c r="C931" s="126"/>
      <c r="D931" s="126"/>
      <c r="E931" s="91"/>
      <c r="F931" s="91"/>
      <c r="G931" s="91"/>
      <c r="H931" s="91"/>
      <c r="I931" s="91"/>
      <c r="J931" s="91"/>
      <c r="K931" s="92"/>
      <c r="L931" s="121"/>
      <c r="M931" s="118"/>
      <c r="N931" s="122"/>
      <c r="O931" s="102"/>
      <c r="P931" s="102"/>
      <c r="Q931" s="102"/>
      <c r="R931" s="102"/>
      <c r="S931" s="123"/>
      <c r="T931" s="124"/>
      <c r="U931" s="42"/>
      <c r="V931" s="42"/>
      <c r="W931" s="42"/>
      <c r="X931" s="42"/>
      <c r="Y931" s="42"/>
      <c r="Z931" s="102"/>
      <c r="AA931" s="102"/>
      <c r="AB931" s="44"/>
    </row>
    <row r="932" spans="1:28" ht="12.4" customHeight="1" x14ac:dyDescent="0.2">
      <c r="A932" s="125"/>
      <c r="B932" s="45"/>
      <c r="C932" s="126"/>
      <c r="D932" s="126"/>
      <c r="E932" s="91"/>
      <c r="F932" s="91"/>
      <c r="G932" s="91"/>
      <c r="H932" s="91"/>
      <c r="I932" s="91"/>
      <c r="J932" s="91"/>
      <c r="K932" s="92"/>
      <c r="L932" s="121"/>
      <c r="M932" s="118"/>
      <c r="N932" s="122"/>
      <c r="O932" s="102"/>
      <c r="P932" s="102"/>
      <c r="Q932" s="102"/>
      <c r="R932" s="102"/>
      <c r="S932" s="123"/>
      <c r="T932" s="124"/>
      <c r="U932" s="42"/>
      <c r="V932" s="42"/>
      <c r="W932" s="42"/>
      <c r="X932" s="42"/>
      <c r="Y932" s="42"/>
      <c r="Z932" s="102"/>
      <c r="AA932" s="102"/>
      <c r="AB932" s="44"/>
    </row>
    <row r="933" spans="1:28" ht="12.4" customHeight="1" x14ac:dyDescent="0.2">
      <c r="A933" s="125"/>
      <c r="B933" s="45"/>
      <c r="C933" s="126"/>
      <c r="D933" s="126"/>
      <c r="E933" s="91"/>
      <c r="F933" s="91"/>
      <c r="G933" s="91"/>
      <c r="H933" s="91"/>
      <c r="I933" s="91"/>
      <c r="J933" s="91"/>
      <c r="K933" s="92"/>
      <c r="L933" s="121"/>
      <c r="M933" s="118"/>
      <c r="N933" s="122"/>
      <c r="O933" s="102"/>
      <c r="P933" s="102"/>
      <c r="Q933" s="102"/>
      <c r="R933" s="102"/>
      <c r="S933" s="123"/>
      <c r="T933" s="124"/>
      <c r="U933" s="42"/>
      <c r="V933" s="42"/>
      <c r="W933" s="42"/>
      <c r="X933" s="42"/>
      <c r="Y933" s="42"/>
      <c r="Z933" s="102"/>
      <c r="AA933" s="102"/>
      <c r="AB933" s="44"/>
    </row>
    <row r="934" spans="1:28" ht="12.4" customHeight="1" x14ac:dyDescent="0.2">
      <c r="A934" s="125"/>
      <c r="B934" s="45"/>
      <c r="C934" s="126"/>
      <c r="D934" s="126"/>
      <c r="E934" s="91"/>
      <c r="F934" s="91"/>
      <c r="G934" s="91"/>
      <c r="H934" s="91"/>
      <c r="I934" s="91"/>
      <c r="J934" s="91"/>
      <c r="K934" s="92"/>
      <c r="L934" s="121"/>
      <c r="M934" s="118"/>
      <c r="N934" s="122"/>
      <c r="O934" s="102"/>
      <c r="P934" s="102"/>
      <c r="Q934" s="102"/>
      <c r="R934" s="102"/>
      <c r="S934" s="123"/>
      <c r="T934" s="124"/>
      <c r="U934" s="42"/>
      <c r="V934" s="42"/>
      <c r="W934" s="42"/>
      <c r="X934" s="42"/>
      <c r="Y934" s="42"/>
      <c r="Z934" s="102"/>
      <c r="AA934" s="102"/>
      <c r="AB934" s="44"/>
    </row>
    <row r="935" spans="1:28" ht="12.4" customHeight="1" x14ac:dyDescent="0.2">
      <c r="A935" s="125"/>
      <c r="B935" s="45"/>
      <c r="C935" s="126"/>
      <c r="D935" s="126"/>
      <c r="E935" s="91"/>
      <c r="F935" s="91"/>
      <c r="G935" s="91"/>
      <c r="H935" s="91"/>
      <c r="I935" s="91"/>
      <c r="J935" s="91"/>
      <c r="K935" s="92"/>
      <c r="L935" s="121"/>
      <c r="M935" s="118"/>
      <c r="N935" s="122"/>
      <c r="O935" s="102"/>
      <c r="P935" s="102"/>
      <c r="Q935" s="102"/>
      <c r="R935" s="102"/>
      <c r="S935" s="123"/>
      <c r="T935" s="124"/>
      <c r="U935" s="42"/>
      <c r="V935" s="42"/>
      <c r="W935" s="42"/>
      <c r="X935" s="42"/>
      <c r="Y935" s="42"/>
      <c r="Z935" s="102"/>
      <c r="AA935" s="102"/>
      <c r="AB935" s="44"/>
    </row>
    <row r="936" spans="1:28" ht="12.4" customHeight="1" x14ac:dyDescent="0.2">
      <c r="A936" s="125"/>
      <c r="B936" s="45"/>
      <c r="C936" s="126"/>
      <c r="D936" s="126"/>
      <c r="E936" s="91"/>
      <c r="F936" s="91"/>
      <c r="G936" s="91"/>
      <c r="H936" s="91"/>
      <c r="I936" s="91"/>
      <c r="J936" s="91"/>
      <c r="K936" s="92"/>
      <c r="L936" s="121"/>
      <c r="M936" s="118"/>
      <c r="N936" s="122"/>
      <c r="O936" s="102"/>
      <c r="P936" s="102"/>
      <c r="Q936" s="102"/>
      <c r="R936" s="102"/>
      <c r="S936" s="123"/>
      <c r="T936" s="124"/>
      <c r="U936" s="42"/>
      <c r="V936" s="42"/>
      <c r="W936" s="42"/>
      <c r="X936" s="42"/>
      <c r="Y936" s="42"/>
      <c r="Z936" s="102"/>
      <c r="AA936" s="102"/>
      <c r="AB936" s="44"/>
    </row>
    <row r="937" spans="1:28" ht="12.4" customHeight="1" x14ac:dyDescent="0.2">
      <c r="A937" s="125"/>
      <c r="B937" s="45"/>
      <c r="C937" s="126"/>
      <c r="D937" s="126"/>
      <c r="E937" s="91"/>
      <c r="F937" s="91"/>
      <c r="G937" s="91"/>
      <c r="H937" s="91"/>
      <c r="I937" s="91"/>
      <c r="J937" s="91"/>
      <c r="K937" s="92"/>
      <c r="L937" s="121"/>
      <c r="M937" s="118"/>
      <c r="N937" s="122"/>
      <c r="O937" s="102"/>
      <c r="P937" s="102"/>
      <c r="Q937" s="102"/>
      <c r="R937" s="102"/>
      <c r="S937" s="123"/>
      <c r="T937" s="124"/>
      <c r="U937" s="42"/>
      <c r="V937" s="42"/>
      <c r="W937" s="42"/>
      <c r="X937" s="42"/>
      <c r="Y937" s="42"/>
      <c r="Z937" s="102"/>
      <c r="AA937" s="102"/>
      <c r="AB937" s="44"/>
    </row>
    <row r="938" spans="1:28" ht="12.4" customHeight="1" x14ac:dyDescent="0.2">
      <c r="A938" s="125"/>
      <c r="B938" s="45"/>
      <c r="C938" s="126"/>
      <c r="D938" s="126"/>
      <c r="E938" s="91"/>
      <c r="F938" s="91"/>
      <c r="G938" s="91"/>
      <c r="H938" s="91"/>
      <c r="I938" s="91"/>
      <c r="J938" s="91"/>
      <c r="K938" s="92"/>
      <c r="L938" s="121"/>
      <c r="M938" s="118"/>
      <c r="N938" s="122"/>
      <c r="O938" s="102"/>
      <c r="P938" s="102"/>
      <c r="Q938" s="102"/>
      <c r="R938" s="102"/>
      <c r="S938" s="123"/>
      <c r="T938" s="124"/>
      <c r="U938" s="42"/>
      <c r="V938" s="42"/>
      <c r="W938" s="42"/>
      <c r="X938" s="42"/>
      <c r="Y938" s="42"/>
      <c r="Z938" s="102"/>
      <c r="AA938" s="102"/>
      <c r="AB938" s="44"/>
    </row>
    <row r="939" spans="1:28" ht="12.4" customHeight="1" x14ac:dyDescent="0.2">
      <c r="A939" s="125"/>
      <c r="B939" s="45"/>
      <c r="C939" s="126"/>
      <c r="D939" s="126"/>
      <c r="E939" s="91"/>
      <c r="F939" s="91"/>
      <c r="G939" s="91"/>
      <c r="H939" s="91"/>
      <c r="I939" s="91"/>
      <c r="J939" s="91"/>
      <c r="K939" s="92"/>
      <c r="L939" s="121"/>
      <c r="M939" s="118"/>
      <c r="N939" s="122"/>
      <c r="O939" s="102"/>
      <c r="P939" s="102"/>
      <c r="Q939" s="102"/>
      <c r="R939" s="102"/>
      <c r="S939" s="123"/>
      <c r="T939" s="124"/>
      <c r="U939" s="42"/>
      <c r="V939" s="42"/>
      <c r="W939" s="42"/>
      <c r="X939" s="42"/>
      <c r="Y939" s="42"/>
      <c r="Z939" s="102"/>
      <c r="AA939" s="102"/>
      <c r="AB939" s="44"/>
    </row>
    <row r="940" spans="1:28" ht="12.4" customHeight="1" x14ac:dyDescent="0.2">
      <c r="A940" s="125"/>
      <c r="B940" s="45"/>
      <c r="C940" s="126"/>
      <c r="D940" s="126"/>
      <c r="E940" s="91"/>
      <c r="F940" s="91"/>
      <c r="G940" s="91"/>
      <c r="H940" s="91"/>
      <c r="I940" s="91"/>
      <c r="J940" s="91"/>
      <c r="K940" s="92"/>
      <c r="L940" s="121"/>
      <c r="M940" s="118"/>
      <c r="N940" s="122"/>
      <c r="O940" s="102"/>
      <c r="P940" s="102"/>
      <c r="Q940" s="102"/>
      <c r="R940" s="102"/>
      <c r="S940" s="123"/>
      <c r="T940" s="124"/>
      <c r="U940" s="42"/>
      <c r="V940" s="42"/>
      <c r="W940" s="42"/>
      <c r="X940" s="42"/>
      <c r="Y940" s="42"/>
      <c r="Z940" s="102"/>
      <c r="AA940" s="102"/>
      <c r="AB940" s="44"/>
    </row>
    <row r="941" spans="1:28" ht="12.4" customHeight="1" x14ac:dyDescent="0.2">
      <c r="A941" s="125"/>
      <c r="B941" s="45"/>
      <c r="C941" s="126"/>
      <c r="D941" s="126"/>
      <c r="E941" s="91"/>
      <c r="F941" s="91"/>
      <c r="G941" s="91"/>
      <c r="H941" s="91"/>
      <c r="I941" s="91"/>
      <c r="J941" s="91"/>
      <c r="K941" s="92"/>
      <c r="L941" s="121"/>
      <c r="M941" s="118"/>
      <c r="N941" s="122"/>
      <c r="O941" s="102"/>
      <c r="P941" s="102"/>
      <c r="Q941" s="102"/>
      <c r="R941" s="102"/>
      <c r="S941" s="123"/>
      <c r="T941" s="124"/>
      <c r="U941" s="42"/>
      <c r="V941" s="42"/>
      <c r="W941" s="42"/>
      <c r="X941" s="42"/>
      <c r="Y941" s="42"/>
      <c r="Z941" s="102"/>
      <c r="AA941" s="102"/>
      <c r="AB941" s="44"/>
    </row>
    <row r="942" spans="1:28" ht="12.4" customHeight="1" x14ac:dyDescent="0.2">
      <c r="A942" s="125"/>
      <c r="B942" s="45"/>
      <c r="C942" s="126"/>
      <c r="D942" s="126"/>
      <c r="E942" s="91"/>
      <c r="F942" s="91"/>
      <c r="G942" s="91"/>
      <c r="H942" s="91"/>
      <c r="I942" s="91"/>
      <c r="J942" s="91"/>
      <c r="K942" s="92"/>
      <c r="L942" s="121"/>
      <c r="M942" s="118"/>
      <c r="N942" s="122"/>
      <c r="O942" s="102"/>
      <c r="P942" s="102"/>
      <c r="Q942" s="102"/>
      <c r="R942" s="102"/>
      <c r="S942" s="123"/>
      <c r="T942" s="124"/>
      <c r="U942" s="42"/>
      <c r="V942" s="42"/>
      <c r="W942" s="42"/>
      <c r="X942" s="42"/>
      <c r="Y942" s="42"/>
      <c r="Z942" s="102"/>
      <c r="AA942" s="102"/>
      <c r="AB942" s="44"/>
    </row>
    <row r="943" spans="1:28" ht="12.4" customHeight="1" x14ac:dyDescent="0.2">
      <c r="A943" s="125"/>
      <c r="B943" s="45"/>
      <c r="C943" s="126"/>
      <c r="D943" s="126"/>
      <c r="E943" s="91"/>
      <c r="F943" s="91"/>
      <c r="G943" s="91"/>
      <c r="H943" s="91"/>
      <c r="I943" s="91"/>
      <c r="J943" s="91"/>
      <c r="K943" s="92"/>
      <c r="L943" s="121"/>
      <c r="M943" s="118"/>
      <c r="N943" s="122"/>
      <c r="O943" s="102"/>
      <c r="P943" s="102"/>
      <c r="Q943" s="102"/>
      <c r="R943" s="102"/>
      <c r="S943" s="123"/>
      <c r="T943" s="124"/>
      <c r="U943" s="42"/>
      <c r="V943" s="42"/>
      <c r="W943" s="42"/>
      <c r="X943" s="42"/>
      <c r="Y943" s="42"/>
      <c r="Z943" s="102"/>
      <c r="AA943" s="102"/>
      <c r="AB943" s="44"/>
    </row>
    <row r="944" spans="1:28" ht="12.4" customHeight="1" x14ac:dyDescent="0.2">
      <c r="A944" s="125"/>
      <c r="B944" s="45"/>
      <c r="C944" s="126"/>
      <c r="D944" s="126"/>
      <c r="E944" s="91"/>
      <c r="F944" s="91"/>
      <c r="G944" s="91"/>
      <c r="H944" s="91"/>
      <c r="I944" s="91"/>
      <c r="J944" s="91"/>
      <c r="K944" s="92"/>
      <c r="L944" s="121"/>
      <c r="M944" s="118"/>
      <c r="N944" s="122"/>
      <c r="O944" s="102"/>
      <c r="P944" s="102"/>
      <c r="Q944" s="102"/>
      <c r="R944" s="102"/>
      <c r="S944" s="123"/>
      <c r="T944" s="124"/>
      <c r="U944" s="42"/>
      <c r="V944" s="42"/>
      <c r="W944" s="42"/>
      <c r="X944" s="42"/>
      <c r="Y944" s="42"/>
      <c r="Z944" s="102"/>
      <c r="AA944" s="102"/>
      <c r="AB944" s="44"/>
    </row>
    <row r="945" spans="1:28" ht="12.4" customHeight="1" x14ac:dyDescent="0.2">
      <c r="A945" s="125"/>
      <c r="B945" s="45"/>
      <c r="C945" s="126"/>
      <c r="D945" s="126"/>
      <c r="E945" s="91"/>
      <c r="F945" s="91"/>
      <c r="G945" s="91"/>
      <c r="H945" s="91"/>
      <c r="I945" s="91"/>
      <c r="J945" s="91"/>
      <c r="K945" s="92"/>
      <c r="L945" s="121"/>
      <c r="M945" s="118"/>
      <c r="N945" s="122"/>
      <c r="O945" s="102"/>
      <c r="P945" s="102"/>
      <c r="Q945" s="102"/>
      <c r="R945" s="102"/>
      <c r="S945" s="123"/>
      <c r="T945" s="124"/>
      <c r="U945" s="42"/>
      <c r="V945" s="42"/>
      <c r="W945" s="42"/>
      <c r="X945" s="42"/>
      <c r="Y945" s="42"/>
      <c r="Z945" s="102"/>
      <c r="AA945" s="102"/>
      <c r="AB945" s="44"/>
    </row>
    <row r="946" spans="1:28" ht="12.4" customHeight="1" x14ac:dyDescent="0.2">
      <c r="A946" s="125"/>
      <c r="B946" s="45"/>
      <c r="C946" s="126"/>
      <c r="D946" s="126"/>
      <c r="E946" s="91"/>
      <c r="F946" s="91"/>
      <c r="G946" s="91"/>
      <c r="H946" s="91"/>
      <c r="I946" s="91"/>
      <c r="J946" s="91"/>
      <c r="K946" s="92"/>
      <c r="L946" s="121"/>
      <c r="M946" s="118"/>
      <c r="N946" s="122"/>
      <c r="O946" s="102"/>
      <c r="P946" s="102"/>
      <c r="Q946" s="102"/>
      <c r="R946" s="102"/>
      <c r="S946" s="123"/>
      <c r="T946" s="124"/>
      <c r="U946" s="42"/>
      <c r="V946" s="42"/>
      <c r="W946" s="42"/>
      <c r="X946" s="42"/>
      <c r="Y946" s="42"/>
      <c r="Z946" s="102"/>
      <c r="AA946" s="102"/>
      <c r="AB946" s="44"/>
    </row>
    <row r="947" spans="1:28" ht="12.4" customHeight="1" x14ac:dyDescent="0.2">
      <c r="A947" s="125"/>
      <c r="B947" s="45"/>
      <c r="C947" s="126"/>
      <c r="D947" s="126"/>
      <c r="E947" s="91"/>
      <c r="F947" s="91"/>
      <c r="G947" s="91"/>
      <c r="H947" s="91"/>
      <c r="I947" s="91"/>
      <c r="J947" s="91"/>
      <c r="K947" s="92"/>
      <c r="L947" s="121"/>
      <c r="M947" s="118"/>
      <c r="N947" s="122"/>
      <c r="O947" s="102"/>
      <c r="P947" s="102"/>
      <c r="Q947" s="102"/>
      <c r="R947" s="102"/>
      <c r="S947" s="123"/>
      <c r="T947" s="124"/>
      <c r="U947" s="42"/>
      <c r="V947" s="42"/>
      <c r="W947" s="42"/>
      <c r="X947" s="42"/>
      <c r="Y947" s="42"/>
      <c r="Z947" s="102"/>
      <c r="AA947" s="102"/>
      <c r="AB947" s="44"/>
    </row>
    <row r="948" spans="1:28" ht="12.4" customHeight="1" x14ac:dyDescent="0.2">
      <c r="A948" s="125"/>
      <c r="B948" s="45"/>
      <c r="C948" s="126"/>
      <c r="D948" s="126"/>
      <c r="E948" s="91"/>
      <c r="F948" s="91"/>
      <c r="G948" s="91"/>
      <c r="H948" s="91"/>
      <c r="I948" s="91"/>
      <c r="J948" s="91"/>
      <c r="K948" s="92"/>
      <c r="L948" s="121"/>
      <c r="M948" s="118"/>
      <c r="N948" s="122"/>
      <c r="O948" s="102"/>
      <c r="P948" s="102"/>
      <c r="Q948" s="102"/>
      <c r="R948" s="102"/>
      <c r="S948" s="123"/>
      <c r="T948" s="124"/>
      <c r="U948" s="42"/>
      <c r="V948" s="42"/>
      <c r="W948" s="42"/>
      <c r="X948" s="42"/>
      <c r="Y948" s="42"/>
      <c r="Z948" s="102"/>
      <c r="AA948" s="102"/>
      <c r="AB948" s="44"/>
    </row>
    <row r="949" spans="1:28" ht="12.4" customHeight="1" x14ac:dyDescent="0.2">
      <c r="A949" s="125"/>
      <c r="B949" s="45"/>
      <c r="C949" s="126"/>
      <c r="D949" s="126"/>
      <c r="E949" s="91"/>
      <c r="F949" s="91"/>
      <c r="G949" s="91"/>
      <c r="H949" s="91"/>
      <c r="I949" s="91"/>
      <c r="J949" s="91"/>
      <c r="K949" s="92"/>
      <c r="L949" s="121"/>
      <c r="M949" s="118"/>
      <c r="N949" s="122"/>
      <c r="O949" s="102"/>
      <c r="P949" s="102"/>
      <c r="Q949" s="102"/>
      <c r="R949" s="102"/>
      <c r="S949" s="123"/>
      <c r="T949" s="124"/>
      <c r="U949" s="42"/>
      <c r="V949" s="42"/>
      <c r="W949" s="42"/>
      <c r="X949" s="42"/>
      <c r="Y949" s="42"/>
      <c r="Z949" s="102"/>
      <c r="AA949" s="102"/>
      <c r="AB949" s="44"/>
    </row>
    <row r="950" spans="1:28" ht="12.4" customHeight="1" x14ac:dyDescent="0.2">
      <c r="A950" s="125"/>
      <c r="B950" s="45"/>
      <c r="C950" s="126"/>
      <c r="D950" s="126"/>
      <c r="E950" s="91"/>
      <c r="F950" s="91"/>
      <c r="G950" s="91"/>
      <c r="H950" s="91"/>
      <c r="I950" s="91"/>
      <c r="J950" s="91"/>
      <c r="K950" s="92"/>
      <c r="L950" s="121"/>
      <c r="M950" s="118"/>
      <c r="N950" s="122"/>
      <c r="O950" s="102"/>
      <c r="P950" s="102"/>
      <c r="Q950" s="102"/>
      <c r="R950" s="102"/>
      <c r="S950" s="123"/>
      <c r="T950" s="124"/>
      <c r="U950" s="42"/>
      <c r="V950" s="42"/>
      <c r="W950" s="42"/>
      <c r="X950" s="42"/>
      <c r="Y950" s="42"/>
      <c r="Z950" s="102"/>
      <c r="AA950" s="102"/>
      <c r="AB950" s="44"/>
    </row>
    <row r="951" spans="1:28" ht="12.4" customHeight="1" x14ac:dyDescent="0.2">
      <c r="A951" s="125"/>
      <c r="B951" s="45"/>
      <c r="C951" s="126"/>
      <c r="D951" s="126"/>
      <c r="E951" s="91"/>
      <c r="F951" s="91"/>
      <c r="G951" s="91"/>
      <c r="H951" s="91"/>
      <c r="I951" s="91"/>
      <c r="J951" s="91"/>
      <c r="K951" s="92"/>
      <c r="L951" s="121"/>
      <c r="M951" s="118"/>
      <c r="N951" s="122"/>
      <c r="O951" s="102"/>
      <c r="P951" s="102"/>
      <c r="Q951" s="102"/>
      <c r="R951" s="102"/>
      <c r="S951" s="123"/>
      <c r="T951" s="124"/>
      <c r="U951" s="42"/>
      <c r="V951" s="42"/>
      <c r="W951" s="42"/>
      <c r="X951" s="42"/>
      <c r="Y951" s="42"/>
      <c r="Z951" s="102"/>
      <c r="AA951" s="102"/>
      <c r="AB951" s="44"/>
    </row>
    <row r="952" spans="1:28" ht="12.4" customHeight="1" x14ac:dyDescent="0.2">
      <c r="A952" s="125"/>
      <c r="B952" s="45"/>
      <c r="C952" s="126"/>
      <c r="D952" s="126"/>
      <c r="E952" s="91"/>
      <c r="F952" s="91"/>
      <c r="G952" s="91"/>
      <c r="H952" s="91"/>
      <c r="I952" s="91"/>
      <c r="J952" s="91"/>
      <c r="K952" s="92"/>
      <c r="L952" s="121"/>
      <c r="M952" s="118"/>
      <c r="N952" s="122"/>
      <c r="O952" s="102"/>
      <c r="P952" s="102"/>
      <c r="Q952" s="102"/>
      <c r="R952" s="102"/>
      <c r="S952" s="123"/>
      <c r="T952" s="124"/>
      <c r="U952" s="42"/>
      <c r="V952" s="42"/>
      <c r="W952" s="42"/>
      <c r="X952" s="42"/>
      <c r="Y952" s="42"/>
      <c r="Z952" s="102"/>
      <c r="AA952" s="102"/>
      <c r="AB952" s="44"/>
    </row>
    <row r="953" spans="1:28" ht="12.4" customHeight="1" x14ac:dyDescent="0.2">
      <c r="A953" s="125"/>
      <c r="B953" s="45"/>
      <c r="C953" s="126"/>
      <c r="D953" s="126"/>
      <c r="E953" s="91"/>
      <c r="F953" s="91"/>
      <c r="G953" s="91"/>
      <c r="H953" s="91"/>
      <c r="I953" s="91"/>
      <c r="J953" s="91"/>
      <c r="K953" s="92"/>
      <c r="L953" s="121"/>
      <c r="M953" s="118"/>
      <c r="N953" s="122"/>
      <c r="O953" s="102"/>
      <c r="P953" s="102"/>
      <c r="Q953" s="102"/>
      <c r="R953" s="102"/>
      <c r="S953" s="123"/>
      <c r="T953" s="124"/>
      <c r="U953" s="42"/>
      <c r="V953" s="42"/>
      <c r="W953" s="42"/>
      <c r="X953" s="42"/>
      <c r="Y953" s="42"/>
      <c r="Z953" s="102"/>
      <c r="AA953" s="102"/>
      <c r="AB953" s="44"/>
    </row>
    <row r="954" spans="1:28" ht="12.4" customHeight="1" x14ac:dyDescent="0.2">
      <c r="A954" s="125"/>
      <c r="B954" s="45"/>
      <c r="C954" s="126"/>
      <c r="D954" s="126"/>
      <c r="E954" s="91"/>
      <c r="F954" s="91"/>
      <c r="G954" s="91"/>
      <c r="H954" s="91"/>
      <c r="I954" s="91"/>
      <c r="J954" s="91"/>
      <c r="K954" s="92"/>
      <c r="L954" s="121"/>
      <c r="M954" s="118"/>
      <c r="N954" s="122"/>
      <c r="O954" s="102"/>
      <c r="P954" s="102"/>
      <c r="Q954" s="102"/>
      <c r="R954" s="102"/>
      <c r="S954" s="123"/>
      <c r="T954" s="124"/>
      <c r="U954" s="42"/>
      <c r="V954" s="42"/>
      <c r="W954" s="42"/>
      <c r="X954" s="42"/>
      <c r="Y954" s="42"/>
      <c r="Z954" s="102"/>
      <c r="AA954" s="102"/>
      <c r="AB954" s="44"/>
    </row>
    <row r="955" spans="1:28" ht="12.4" customHeight="1" x14ac:dyDescent="0.2">
      <c r="A955" s="125"/>
      <c r="B955" s="45"/>
      <c r="C955" s="126"/>
      <c r="D955" s="126"/>
      <c r="E955" s="91"/>
      <c r="F955" s="91"/>
      <c r="G955" s="91"/>
      <c r="H955" s="91"/>
      <c r="I955" s="91"/>
      <c r="J955" s="91"/>
      <c r="K955" s="92"/>
      <c r="L955" s="121"/>
      <c r="M955" s="118"/>
      <c r="N955" s="122"/>
      <c r="O955" s="102"/>
      <c r="P955" s="102"/>
      <c r="Q955" s="102"/>
      <c r="R955" s="102"/>
      <c r="S955" s="123"/>
      <c r="T955" s="124"/>
      <c r="U955" s="42"/>
      <c r="V955" s="42"/>
      <c r="W955" s="42"/>
      <c r="X955" s="42"/>
      <c r="Y955" s="42"/>
      <c r="Z955" s="102"/>
      <c r="AA955" s="102"/>
      <c r="AB955" s="44"/>
    </row>
    <row r="956" spans="1:28" ht="12.4" customHeight="1" x14ac:dyDescent="0.2">
      <c r="A956" s="125"/>
      <c r="B956" s="45"/>
      <c r="C956" s="126"/>
      <c r="D956" s="126"/>
      <c r="E956" s="91"/>
      <c r="F956" s="91"/>
      <c r="G956" s="91"/>
      <c r="H956" s="91"/>
      <c r="I956" s="91"/>
      <c r="J956" s="91"/>
      <c r="K956" s="92"/>
      <c r="L956" s="121"/>
      <c r="M956" s="118"/>
      <c r="N956" s="122"/>
      <c r="O956" s="102"/>
      <c r="P956" s="102"/>
      <c r="Q956" s="102"/>
      <c r="R956" s="102"/>
      <c r="S956" s="123"/>
      <c r="T956" s="124"/>
      <c r="U956" s="42"/>
      <c r="V956" s="42"/>
      <c r="W956" s="42"/>
      <c r="X956" s="42"/>
      <c r="Y956" s="42"/>
      <c r="Z956" s="102"/>
      <c r="AA956" s="102"/>
      <c r="AB956" s="44"/>
    </row>
    <row r="957" spans="1:28" ht="12.4" customHeight="1" x14ac:dyDescent="0.2">
      <c r="A957" s="125"/>
      <c r="B957" s="45"/>
      <c r="C957" s="126"/>
      <c r="D957" s="126"/>
      <c r="E957" s="91"/>
      <c r="F957" s="91"/>
      <c r="G957" s="91"/>
      <c r="H957" s="91"/>
      <c r="I957" s="91"/>
      <c r="J957" s="91"/>
      <c r="K957" s="92"/>
      <c r="L957" s="121"/>
      <c r="M957" s="118"/>
      <c r="N957" s="122"/>
      <c r="O957" s="102"/>
      <c r="P957" s="102"/>
      <c r="Q957" s="102"/>
      <c r="R957" s="102"/>
      <c r="S957" s="123"/>
      <c r="T957" s="124"/>
      <c r="U957" s="42"/>
      <c r="V957" s="42"/>
      <c r="W957" s="42"/>
      <c r="X957" s="42"/>
      <c r="Y957" s="42"/>
      <c r="Z957" s="102"/>
      <c r="AA957" s="102"/>
      <c r="AB957" s="44"/>
    </row>
    <row r="958" spans="1:28" ht="12.4" customHeight="1" x14ac:dyDescent="0.2">
      <c r="A958" s="125"/>
      <c r="B958" s="45"/>
      <c r="C958" s="126"/>
      <c r="D958" s="126"/>
      <c r="E958" s="91"/>
      <c r="F958" s="91"/>
      <c r="G958" s="91"/>
      <c r="H958" s="91"/>
      <c r="I958" s="91"/>
      <c r="J958" s="91"/>
      <c r="K958" s="92"/>
      <c r="L958" s="121"/>
      <c r="M958" s="118"/>
      <c r="N958" s="122"/>
      <c r="O958" s="102"/>
      <c r="P958" s="102"/>
      <c r="Q958" s="102"/>
      <c r="R958" s="102"/>
      <c r="S958" s="123"/>
      <c r="T958" s="124"/>
      <c r="U958" s="42"/>
      <c r="V958" s="42"/>
      <c r="W958" s="42"/>
      <c r="X958" s="42"/>
      <c r="Y958" s="42"/>
      <c r="Z958" s="102"/>
      <c r="AA958" s="102"/>
      <c r="AB958" s="44"/>
    </row>
    <row r="959" spans="1:28" ht="12.4" customHeight="1" x14ac:dyDescent="0.2">
      <c r="A959" s="125"/>
      <c r="B959" s="45"/>
      <c r="C959" s="126"/>
      <c r="D959" s="126"/>
      <c r="E959" s="91"/>
      <c r="F959" s="91"/>
      <c r="G959" s="91"/>
      <c r="H959" s="91"/>
      <c r="I959" s="91"/>
      <c r="J959" s="91"/>
      <c r="K959" s="92"/>
      <c r="L959" s="121"/>
      <c r="M959" s="118"/>
      <c r="N959" s="122"/>
      <c r="O959" s="102"/>
      <c r="P959" s="102"/>
      <c r="Q959" s="102"/>
      <c r="R959" s="102"/>
      <c r="S959" s="123"/>
      <c r="T959" s="124"/>
      <c r="U959" s="42"/>
      <c r="V959" s="42"/>
      <c r="W959" s="42"/>
      <c r="X959" s="42"/>
      <c r="Y959" s="42"/>
      <c r="Z959" s="102"/>
      <c r="AA959" s="102"/>
      <c r="AB959" s="44"/>
    </row>
    <row r="960" spans="1:28" ht="12.4" customHeight="1" x14ac:dyDescent="0.2">
      <c r="A960" s="125"/>
      <c r="B960" s="45"/>
      <c r="C960" s="126"/>
      <c r="D960" s="126"/>
      <c r="E960" s="91"/>
      <c r="F960" s="91"/>
      <c r="G960" s="91"/>
      <c r="H960" s="91"/>
      <c r="I960" s="91"/>
      <c r="J960" s="91"/>
      <c r="K960" s="92"/>
      <c r="L960" s="121"/>
      <c r="M960" s="118"/>
      <c r="N960" s="122"/>
      <c r="O960" s="102"/>
      <c r="P960" s="102"/>
      <c r="Q960" s="102"/>
      <c r="R960" s="102"/>
      <c r="S960" s="123"/>
      <c r="T960" s="124"/>
      <c r="U960" s="42"/>
      <c r="V960" s="42"/>
      <c r="W960" s="42"/>
      <c r="X960" s="42"/>
      <c r="Y960" s="42"/>
      <c r="Z960" s="102"/>
      <c r="AA960" s="102"/>
      <c r="AB960" s="44"/>
    </row>
    <row r="961" spans="1:28" ht="12.4" customHeight="1" x14ac:dyDescent="0.2">
      <c r="A961" s="125"/>
      <c r="B961" s="45"/>
      <c r="C961" s="126"/>
      <c r="D961" s="126"/>
      <c r="E961" s="91"/>
      <c r="F961" s="91"/>
      <c r="G961" s="91"/>
      <c r="H961" s="91"/>
      <c r="I961" s="91"/>
      <c r="J961" s="91"/>
      <c r="K961" s="92"/>
      <c r="L961" s="121"/>
      <c r="M961" s="118"/>
      <c r="N961" s="122"/>
      <c r="O961" s="102"/>
      <c r="P961" s="102"/>
      <c r="Q961" s="102"/>
      <c r="R961" s="102"/>
      <c r="S961" s="123"/>
      <c r="T961" s="124"/>
      <c r="U961" s="42"/>
      <c r="V961" s="42"/>
      <c r="W961" s="42"/>
      <c r="X961" s="42"/>
      <c r="Y961" s="42"/>
      <c r="Z961" s="102"/>
      <c r="AA961" s="102"/>
      <c r="AB961" s="44"/>
    </row>
    <row r="962" spans="1:28" ht="12.4" customHeight="1" x14ac:dyDescent="0.2">
      <c r="A962" s="125"/>
      <c r="B962" s="45"/>
      <c r="C962" s="126"/>
      <c r="D962" s="126"/>
      <c r="E962" s="91"/>
      <c r="F962" s="91"/>
      <c r="G962" s="91"/>
      <c r="H962" s="91"/>
      <c r="I962" s="91"/>
      <c r="J962" s="91"/>
      <c r="K962" s="92"/>
      <c r="L962" s="121"/>
      <c r="M962" s="118"/>
      <c r="N962" s="122"/>
      <c r="O962" s="102"/>
      <c r="P962" s="102"/>
      <c r="Q962" s="102"/>
      <c r="R962" s="102"/>
      <c r="S962" s="123"/>
      <c r="T962" s="124"/>
      <c r="U962" s="42"/>
      <c r="V962" s="42"/>
      <c r="W962" s="42"/>
      <c r="X962" s="42"/>
      <c r="Y962" s="42"/>
      <c r="Z962" s="102"/>
      <c r="AA962" s="102"/>
      <c r="AB962" s="44"/>
    </row>
    <row r="963" spans="1:28" ht="12.4" customHeight="1" x14ac:dyDescent="0.2">
      <c r="A963" s="125"/>
      <c r="B963" s="45"/>
      <c r="C963" s="126"/>
      <c r="D963" s="126"/>
      <c r="E963" s="91"/>
      <c r="F963" s="91"/>
      <c r="G963" s="91"/>
      <c r="H963" s="91"/>
      <c r="I963" s="91"/>
      <c r="J963" s="91"/>
      <c r="K963" s="92"/>
      <c r="L963" s="121"/>
      <c r="M963" s="118"/>
      <c r="N963" s="122"/>
      <c r="O963" s="102"/>
      <c r="P963" s="102"/>
      <c r="Q963" s="102"/>
      <c r="R963" s="102"/>
      <c r="S963" s="123"/>
      <c r="T963" s="124"/>
      <c r="U963" s="42"/>
      <c r="V963" s="42"/>
      <c r="W963" s="42"/>
      <c r="X963" s="42"/>
      <c r="Y963" s="42"/>
      <c r="Z963" s="102"/>
      <c r="AA963" s="102"/>
      <c r="AB963" s="44"/>
    </row>
    <row r="964" spans="1:28" ht="12.4" customHeight="1" x14ac:dyDescent="0.2">
      <c r="A964" s="125"/>
      <c r="B964" s="45"/>
      <c r="C964" s="126"/>
      <c r="D964" s="126"/>
      <c r="E964" s="91"/>
      <c r="F964" s="91"/>
      <c r="G964" s="91"/>
      <c r="H964" s="91"/>
      <c r="I964" s="91"/>
      <c r="J964" s="91"/>
      <c r="K964" s="92"/>
      <c r="L964" s="121"/>
      <c r="M964" s="118"/>
      <c r="N964" s="122"/>
      <c r="O964" s="102"/>
      <c r="P964" s="102"/>
      <c r="Q964" s="102"/>
      <c r="R964" s="102"/>
      <c r="S964" s="123"/>
      <c r="T964" s="124"/>
      <c r="U964" s="42"/>
      <c r="V964" s="42"/>
      <c r="W964" s="42"/>
      <c r="X964" s="42"/>
      <c r="Y964" s="42"/>
      <c r="Z964" s="102"/>
      <c r="AA964" s="102"/>
      <c r="AB964" s="44"/>
    </row>
    <row r="965" spans="1:28" ht="12.4" customHeight="1" x14ac:dyDescent="0.2">
      <c r="A965" s="125"/>
      <c r="B965" s="45"/>
      <c r="C965" s="126"/>
      <c r="D965" s="126"/>
      <c r="E965" s="91"/>
      <c r="F965" s="91"/>
      <c r="G965" s="91"/>
      <c r="H965" s="91"/>
      <c r="I965" s="91"/>
      <c r="J965" s="91"/>
      <c r="K965" s="92"/>
      <c r="L965" s="121"/>
      <c r="M965" s="118"/>
      <c r="N965" s="122"/>
      <c r="O965" s="102"/>
      <c r="P965" s="102"/>
      <c r="Q965" s="102"/>
      <c r="R965" s="102"/>
      <c r="S965" s="123"/>
      <c r="T965" s="124"/>
      <c r="U965" s="42"/>
      <c r="V965" s="42"/>
      <c r="W965" s="42"/>
      <c r="X965" s="42"/>
      <c r="Y965" s="42"/>
      <c r="Z965" s="102"/>
      <c r="AA965" s="102"/>
      <c r="AB965" s="44"/>
    </row>
    <row r="966" spans="1:28" ht="12.4" customHeight="1" x14ac:dyDescent="0.2">
      <c r="A966" s="125"/>
      <c r="B966" s="45"/>
      <c r="C966" s="126"/>
      <c r="D966" s="126"/>
      <c r="E966" s="91"/>
      <c r="F966" s="91"/>
      <c r="G966" s="91"/>
      <c r="H966" s="91"/>
      <c r="I966" s="91"/>
      <c r="J966" s="91"/>
      <c r="K966" s="92"/>
      <c r="L966" s="121"/>
      <c r="M966" s="118"/>
      <c r="N966" s="122"/>
      <c r="O966" s="102"/>
      <c r="P966" s="102"/>
      <c r="Q966" s="102"/>
      <c r="R966" s="102"/>
      <c r="S966" s="123"/>
      <c r="T966" s="124"/>
      <c r="U966" s="42"/>
      <c r="V966" s="42"/>
      <c r="W966" s="42"/>
      <c r="X966" s="42"/>
      <c r="Y966" s="42"/>
      <c r="Z966" s="102"/>
      <c r="AA966" s="102"/>
      <c r="AB966" s="44"/>
    </row>
    <row r="967" spans="1:28" ht="12.4" customHeight="1" x14ac:dyDescent="0.2">
      <c r="A967" s="125"/>
      <c r="B967" s="45"/>
      <c r="C967" s="126"/>
      <c r="D967" s="126"/>
      <c r="E967" s="91"/>
      <c r="F967" s="91"/>
      <c r="G967" s="91"/>
      <c r="H967" s="91"/>
      <c r="I967" s="91"/>
      <c r="J967" s="91"/>
      <c r="K967" s="92"/>
      <c r="L967" s="121"/>
      <c r="M967" s="118"/>
      <c r="N967" s="122"/>
      <c r="O967" s="102"/>
      <c r="P967" s="102"/>
      <c r="Q967" s="102"/>
      <c r="R967" s="102"/>
      <c r="S967" s="123"/>
      <c r="T967" s="124"/>
      <c r="U967" s="42"/>
      <c r="V967" s="42"/>
      <c r="W967" s="42"/>
      <c r="X967" s="42"/>
      <c r="Y967" s="42"/>
      <c r="Z967" s="102"/>
      <c r="AA967" s="102"/>
      <c r="AB967" s="44"/>
    </row>
    <row r="968" spans="1:28" ht="12.4" customHeight="1" x14ac:dyDescent="0.2">
      <c r="A968" s="125"/>
      <c r="B968" s="45"/>
      <c r="C968" s="126"/>
      <c r="D968" s="126"/>
      <c r="E968" s="91"/>
      <c r="F968" s="91"/>
      <c r="G968" s="91"/>
      <c r="H968" s="91"/>
      <c r="I968" s="91"/>
      <c r="J968" s="91"/>
      <c r="K968" s="92"/>
      <c r="L968" s="121"/>
      <c r="M968" s="118"/>
      <c r="N968" s="122"/>
      <c r="O968" s="102"/>
      <c r="P968" s="102"/>
      <c r="Q968" s="102"/>
      <c r="R968" s="102"/>
      <c r="S968" s="123"/>
      <c r="T968" s="124"/>
      <c r="U968" s="42"/>
      <c r="V968" s="42"/>
      <c r="W968" s="42"/>
      <c r="X968" s="42"/>
      <c r="Y968" s="42"/>
      <c r="Z968" s="102"/>
      <c r="AA968" s="102"/>
      <c r="AB968" s="44"/>
    </row>
    <row r="969" spans="1:28" ht="12.4" customHeight="1" x14ac:dyDescent="0.2">
      <c r="A969" s="125"/>
      <c r="B969" s="45"/>
      <c r="C969" s="126"/>
      <c r="D969" s="126"/>
      <c r="E969" s="91"/>
      <c r="F969" s="91"/>
      <c r="G969" s="91"/>
      <c r="H969" s="91"/>
      <c r="I969" s="91"/>
      <c r="J969" s="91"/>
      <c r="K969" s="92"/>
      <c r="L969" s="121"/>
      <c r="M969" s="118"/>
      <c r="N969" s="122"/>
      <c r="O969" s="102"/>
      <c r="P969" s="102"/>
      <c r="Q969" s="102"/>
      <c r="R969" s="102"/>
      <c r="S969" s="123"/>
      <c r="T969" s="124"/>
      <c r="U969" s="42"/>
      <c r="V969" s="42"/>
      <c r="W969" s="42"/>
      <c r="X969" s="42"/>
      <c r="Y969" s="42"/>
      <c r="Z969" s="102"/>
      <c r="AA969" s="102"/>
      <c r="AB969" s="44"/>
    </row>
    <row r="970" spans="1:28" ht="12.4" customHeight="1" x14ac:dyDescent="0.2">
      <c r="A970" s="125"/>
      <c r="B970" s="45"/>
      <c r="C970" s="126"/>
      <c r="D970" s="126"/>
      <c r="E970" s="91"/>
      <c r="F970" s="91"/>
      <c r="G970" s="91"/>
      <c r="H970" s="91"/>
      <c r="I970" s="91"/>
      <c r="J970" s="91"/>
      <c r="K970" s="92"/>
      <c r="L970" s="121"/>
      <c r="M970" s="118"/>
      <c r="N970" s="122"/>
      <c r="O970" s="102"/>
      <c r="P970" s="102"/>
      <c r="Q970" s="102"/>
      <c r="R970" s="102"/>
      <c r="S970" s="123"/>
      <c r="T970" s="124"/>
      <c r="U970" s="42"/>
      <c r="V970" s="42"/>
      <c r="W970" s="42"/>
      <c r="X970" s="42"/>
      <c r="Y970" s="42"/>
      <c r="Z970" s="102"/>
      <c r="AA970" s="102"/>
      <c r="AB970" s="44"/>
    </row>
    <row r="971" spans="1:28" ht="12.4" customHeight="1" x14ac:dyDescent="0.2">
      <c r="A971" s="125"/>
      <c r="B971" s="45"/>
      <c r="C971" s="126"/>
      <c r="D971" s="126"/>
      <c r="E971" s="91"/>
      <c r="F971" s="91"/>
      <c r="G971" s="91"/>
      <c r="H971" s="91"/>
      <c r="I971" s="91"/>
      <c r="J971" s="91"/>
      <c r="K971" s="92"/>
      <c r="L971" s="121"/>
      <c r="M971" s="118"/>
      <c r="N971" s="122"/>
      <c r="O971" s="102"/>
      <c r="P971" s="102"/>
      <c r="Q971" s="102"/>
      <c r="R971" s="102"/>
      <c r="S971" s="123"/>
      <c r="T971" s="124"/>
      <c r="U971" s="42"/>
      <c r="V971" s="42"/>
      <c r="W971" s="42"/>
      <c r="X971" s="42"/>
      <c r="Y971" s="42"/>
      <c r="Z971" s="102"/>
      <c r="AA971" s="102"/>
      <c r="AB971" s="44"/>
    </row>
    <row r="972" spans="1:28" ht="12.4" customHeight="1" x14ac:dyDescent="0.2">
      <c r="A972" s="125"/>
      <c r="B972" s="45"/>
      <c r="C972" s="126"/>
      <c r="D972" s="126"/>
      <c r="E972" s="91"/>
      <c r="F972" s="91"/>
      <c r="G972" s="91"/>
      <c r="H972" s="91"/>
      <c r="I972" s="91"/>
      <c r="J972" s="91"/>
      <c r="K972" s="92"/>
      <c r="L972" s="121"/>
      <c r="M972" s="118"/>
      <c r="N972" s="122"/>
      <c r="O972" s="102"/>
      <c r="P972" s="102"/>
      <c r="Q972" s="102"/>
      <c r="R972" s="102"/>
      <c r="S972" s="123"/>
      <c r="T972" s="124"/>
      <c r="U972" s="42"/>
      <c r="V972" s="42"/>
      <c r="W972" s="42"/>
      <c r="X972" s="42"/>
      <c r="Y972" s="42"/>
      <c r="Z972" s="102"/>
      <c r="AA972" s="102"/>
      <c r="AB972" s="44"/>
    </row>
    <row r="973" spans="1:28" ht="12.4" customHeight="1" x14ac:dyDescent="0.2">
      <c r="A973" s="125"/>
      <c r="B973" s="45"/>
      <c r="C973" s="126"/>
      <c r="D973" s="126"/>
      <c r="E973" s="91"/>
      <c r="F973" s="91"/>
      <c r="G973" s="91"/>
      <c r="H973" s="91"/>
      <c r="I973" s="91"/>
      <c r="J973" s="91"/>
      <c r="K973" s="92"/>
      <c r="L973" s="121"/>
      <c r="M973" s="118"/>
      <c r="N973" s="122"/>
      <c r="O973" s="102"/>
      <c r="P973" s="102"/>
      <c r="Q973" s="102"/>
      <c r="R973" s="102"/>
      <c r="S973" s="123"/>
      <c r="T973" s="124"/>
      <c r="U973" s="42"/>
      <c r="V973" s="42"/>
      <c r="W973" s="42"/>
      <c r="X973" s="42"/>
      <c r="Y973" s="42"/>
      <c r="Z973" s="102"/>
      <c r="AA973" s="102"/>
      <c r="AB973" s="44"/>
    </row>
    <row r="974" spans="1:28" ht="12.4" customHeight="1" x14ac:dyDescent="0.2">
      <c r="A974" s="125"/>
      <c r="B974" s="45"/>
      <c r="C974" s="126"/>
      <c r="D974" s="126"/>
      <c r="E974" s="91"/>
      <c r="F974" s="91"/>
      <c r="G974" s="91"/>
      <c r="H974" s="91"/>
      <c r="I974" s="91"/>
      <c r="J974" s="91"/>
      <c r="K974" s="92"/>
      <c r="L974" s="121"/>
      <c r="M974" s="118"/>
      <c r="N974" s="122"/>
      <c r="O974" s="102"/>
      <c r="P974" s="102"/>
      <c r="Q974" s="102"/>
      <c r="R974" s="102"/>
      <c r="S974" s="123"/>
      <c r="T974" s="124"/>
      <c r="U974" s="42"/>
      <c r="V974" s="42"/>
      <c r="W974" s="42"/>
      <c r="X974" s="42"/>
      <c r="Y974" s="42"/>
      <c r="Z974" s="102"/>
      <c r="AA974" s="102"/>
      <c r="AB974" s="44"/>
    </row>
    <row r="975" spans="1:28" ht="12.4" customHeight="1" x14ac:dyDescent="0.2">
      <c r="A975" s="125"/>
      <c r="B975" s="45"/>
      <c r="C975" s="126"/>
      <c r="D975" s="126"/>
      <c r="E975" s="91"/>
      <c r="F975" s="91"/>
      <c r="G975" s="91"/>
      <c r="H975" s="91"/>
      <c r="I975" s="91"/>
      <c r="J975" s="91"/>
      <c r="K975" s="92"/>
      <c r="L975" s="121"/>
      <c r="M975" s="118"/>
      <c r="N975" s="122"/>
      <c r="O975" s="102"/>
      <c r="P975" s="102"/>
      <c r="Q975" s="102"/>
      <c r="R975" s="102"/>
      <c r="S975" s="123"/>
      <c r="T975" s="124"/>
      <c r="U975" s="42"/>
      <c r="V975" s="42"/>
      <c r="W975" s="42"/>
      <c r="X975" s="42"/>
      <c r="Y975" s="42"/>
      <c r="Z975" s="102"/>
      <c r="AA975" s="102"/>
      <c r="AB975" s="44"/>
    </row>
    <row r="976" spans="1:28" ht="12.4" customHeight="1" x14ac:dyDescent="0.2">
      <c r="A976" s="125"/>
      <c r="B976" s="45"/>
      <c r="C976" s="126"/>
      <c r="D976" s="126"/>
      <c r="E976" s="91"/>
      <c r="F976" s="91"/>
      <c r="G976" s="91"/>
      <c r="H976" s="91"/>
      <c r="I976" s="91"/>
      <c r="J976" s="91"/>
      <c r="K976" s="92"/>
      <c r="L976" s="121"/>
      <c r="M976" s="118"/>
      <c r="N976" s="122"/>
      <c r="O976" s="102"/>
      <c r="P976" s="102"/>
      <c r="Q976" s="102"/>
      <c r="R976" s="102"/>
      <c r="S976" s="123"/>
      <c r="T976" s="124"/>
      <c r="U976" s="42"/>
      <c r="V976" s="42"/>
      <c r="W976" s="42"/>
      <c r="X976" s="42"/>
      <c r="Y976" s="42"/>
      <c r="Z976" s="102"/>
      <c r="AA976" s="102"/>
      <c r="AB976" s="44"/>
    </row>
    <row r="977" spans="1:28" ht="12.4" customHeight="1" x14ac:dyDescent="0.2">
      <c r="A977" s="125"/>
      <c r="B977" s="45"/>
      <c r="C977" s="126"/>
      <c r="D977" s="126"/>
      <c r="E977" s="91"/>
      <c r="F977" s="91"/>
      <c r="G977" s="91"/>
      <c r="H977" s="91"/>
      <c r="I977" s="91"/>
      <c r="J977" s="91"/>
      <c r="K977" s="92"/>
      <c r="L977" s="121"/>
      <c r="M977" s="118"/>
      <c r="N977" s="122"/>
      <c r="O977" s="102"/>
      <c r="P977" s="102"/>
      <c r="Q977" s="102"/>
      <c r="R977" s="102"/>
      <c r="S977" s="123"/>
      <c r="T977" s="124"/>
      <c r="U977" s="42"/>
      <c r="V977" s="42"/>
      <c r="W977" s="42"/>
      <c r="X977" s="42"/>
      <c r="Y977" s="42"/>
      <c r="Z977" s="102"/>
      <c r="AA977" s="102"/>
      <c r="AB977" s="44"/>
    </row>
    <row r="978" spans="1:28" ht="12.4" customHeight="1" x14ac:dyDescent="0.2">
      <c r="A978" s="125"/>
      <c r="B978" s="45"/>
      <c r="C978" s="126"/>
      <c r="D978" s="126"/>
      <c r="E978" s="91"/>
      <c r="F978" s="91"/>
      <c r="G978" s="91"/>
      <c r="H978" s="91"/>
      <c r="I978" s="91"/>
      <c r="J978" s="91"/>
      <c r="K978" s="92"/>
      <c r="L978" s="121"/>
      <c r="M978" s="118"/>
      <c r="N978" s="122"/>
      <c r="O978" s="102"/>
      <c r="P978" s="102"/>
      <c r="Q978" s="102"/>
      <c r="R978" s="102"/>
      <c r="S978" s="123"/>
      <c r="T978" s="124"/>
      <c r="U978" s="42"/>
      <c r="V978" s="42"/>
      <c r="W978" s="42"/>
      <c r="X978" s="42"/>
      <c r="Y978" s="42"/>
      <c r="Z978" s="102"/>
      <c r="AA978" s="102"/>
      <c r="AB978" s="44"/>
    </row>
    <row r="979" spans="1:28" ht="12.4" customHeight="1" x14ac:dyDescent="0.2">
      <c r="A979" s="125"/>
      <c r="B979" s="45"/>
      <c r="C979" s="126"/>
      <c r="D979" s="126"/>
      <c r="E979" s="91"/>
      <c r="F979" s="91"/>
      <c r="G979" s="91"/>
      <c r="H979" s="91"/>
      <c r="I979" s="91"/>
      <c r="J979" s="91"/>
      <c r="K979" s="92"/>
      <c r="L979" s="121"/>
      <c r="M979" s="118"/>
      <c r="N979" s="122"/>
      <c r="O979" s="102"/>
      <c r="P979" s="102"/>
      <c r="Q979" s="102"/>
      <c r="R979" s="102"/>
      <c r="S979" s="123"/>
      <c r="T979" s="124"/>
      <c r="U979" s="42"/>
      <c r="V979" s="42"/>
      <c r="W979" s="42"/>
      <c r="X979" s="42"/>
      <c r="Y979" s="42"/>
      <c r="Z979" s="102"/>
      <c r="AA979" s="102"/>
      <c r="AB979" s="44"/>
    </row>
    <row r="980" spans="1:28" ht="12.4" customHeight="1" x14ac:dyDescent="0.2">
      <c r="A980" s="125"/>
      <c r="B980" s="45"/>
      <c r="C980" s="126"/>
      <c r="D980" s="126"/>
      <c r="E980" s="91"/>
      <c r="F980" s="91"/>
      <c r="G980" s="91"/>
      <c r="H980" s="91"/>
      <c r="I980" s="91"/>
      <c r="J980" s="91"/>
      <c r="K980" s="92"/>
      <c r="L980" s="121"/>
      <c r="M980" s="118"/>
      <c r="N980" s="122"/>
      <c r="O980" s="102"/>
      <c r="P980" s="102"/>
      <c r="Q980" s="102"/>
      <c r="R980" s="102"/>
      <c r="S980" s="123"/>
      <c r="T980" s="124"/>
      <c r="U980" s="42"/>
      <c r="V980" s="42"/>
      <c r="W980" s="42"/>
      <c r="X980" s="42"/>
      <c r="Y980" s="42"/>
      <c r="Z980" s="102"/>
      <c r="AA980" s="102"/>
      <c r="AB980" s="44"/>
    </row>
    <row r="981" spans="1:28" ht="12.4" customHeight="1" x14ac:dyDescent="0.2">
      <c r="A981" s="125"/>
      <c r="B981" s="45"/>
      <c r="C981" s="126"/>
      <c r="D981" s="126"/>
      <c r="E981" s="91"/>
      <c r="F981" s="91"/>
      <c r="G981" s="91"/>
      <c r="H981" s="91"/>
      <c r="I981" s="91"/>
      <c r="J981" s="91"/>
      <c r="K981" s="92"/>
      <c r="L981" s="121"/>
      <c r="M981" s="118"/>
      <c r="N981" s="122"/>
      <c r="O981" s="102"/>
      <c r="P981" s="102"/>
      <c r="Q981" s="102"/>
      <c r="R981" s="102"/>
      <c r="S981" s="123"/>
      <c r="T981" s="124"/>
      <c r="U981" s="42"/>
      <c r="V981" s="42"/>
      <c r="W981" s="42"/>
      <c r="X981" s="42"/>
      <c r="Y981" s="42"/>
      <c r="Z981" s="102"/>
      <c r="AA981" s="102"/>
      <c r="AB981" s="44"/>
    </row>
    <row r="982" spans="1:28" ht="12.4" customHeight="1" x14ac:dyDescent="0.2">
      <c r="A982" s="125"/>
      <c r="B982" s="45"/>
      <c r="C982" s="126"/>
      <c r="D982" s="126"/>
      <c r="E982" s="91"/>
      <c r="F982" s="91"/>
      <c r="G982" s="91"/>
      <c r="H982" s="91"/>
      <c r="I982" s="91"/>
      <c r="J982" s="91"/>
      <c r="K982" s="92"/>
      <c r="L982" s="121"/>
      <c r="M982" s="118"/>
      <c r="N982" s="122"/>
      <c r="O982" s="102"/>
      <c r="P982" s="102"/>
      <c r="Q982" s="102"/>
      <c r="R982" s="102"/>
      <c r="S982" s="123"/>
      <c r="T982" s="124"/>
      <c r="U982" s="42"/>
      <c r="V982" s="42"/>
      <c r="W982" s="42"/>
      <c r="X982" s="42"/>
      <c r="Y982" s="42"/>
      <c r="Z982" s="102"/>
      <c r="AA982" s="102"/>
      <c r="AB982" s="44"/>
    </row>
    <row r="983" spans="1:28" ht="12.4" customHeight="1" x14ac:dyDescent="0.2">
      <c r="A983" s="125"/>
      <c r="B983" s="45"/>
      <c r="C983" s="126"/>
      <c r="D983" s="126"/>
      <c r="E983" s="91"/>
      <c r="F983" s="91"/>
      <c r="G983" s="91"/>
      <c r="H983" s="91"/>
      <c r="I983" s="91"/>
      <c r="J983" s="91"/>
      <c r="K983" s="92"/>
      <c r="L983" s="121"/>
      <c r="M983" s="118"/>
      <c r="N983" s="122"/>
      <c r="O983" s="102"/>
      <c r="P983" s="102"/>
      <c r="Q983" s="102"/>
      <c r="R983" s="102"/>
      <c r="S983" s="123"/>
      <c r="T983" s="124"/>
      <c r="U983" s="42"/>
      <c r="V983" s="42"/>
      <c r="W983" s="42"/>
      <c r="X983" s="42"/>
      <c r="Y983" s="42"/>
      <c r="Z983" s="102"/>
      <c r="AA983" s="102"/>
      <c r="AB983" s="44"/>
    </row>
    <row r="984" spans="1:28" ht="12.4" customHeight="1" x14ac:dyDescent="0.2">
      <c r="A984" s="125"/>
      <c r="B984" s="45"/>
      <c r="C984" s="126"/>
      <c r="D984" s="126"/>
      <c r="E984" s="91"/>
      <c r="F984" s="91"/>
      <c r="G984" s="91"/>
      <c r="H984" s="91"/>
      <c r="I984" s="91"/>
      <c r="J984" s="91"/>
      <c r="K984" s="92"/>
      <c r="L984" s="121"/>
      <c r="M984" s="118"/>
      <c r="N984" s="122"/>
      <c r="O984" s="102"/>
      <c r="P984" s="102"/>
      <c r="Q984" s="102"/>
      <c r="R984" s="102"/>
      <c r="S984" s="123"/>
      <c r="T984" s="124"/>
      <c r="U984" s="42"/>
      <c r="V984" s="42"/>
      <c r="W984" s="42"/>
      <c r="X984" s="42"/>
      <c r="Y984" s="42"/>
      <c r="Z984" s="102"/>
      <c r="AA984" s="102"/>
      <c r="AB984" s="44"/>
    </row>
    <row r="985" spans="1:28" ht="12.4" customHeight="1" x14ac:dyDescent="0.2">
      <c r="A985" s="125"/>
      <c r="B985" s="45"/>
      <c r="C985" s="126"/>
      <c r="D985" s="126"/>
      <c r="E985" s="91"/>
      <c r="F985" s="91"/>
      <c r="G985" s="91"/>
      <c r="H985" s="91"/>
      <c r="I985" s="91"/>
      <c r="J985" s="91"/>
      <c r="K985" s="92"/>
      <c r="L985" s="121"/>
      <c r="M985" s="118"/>
      <c r="N985" s="122"/>
      <c r="O985" s="102"/>
      <c r="P985" s="102"/>
      <c r="Q985" s="102"/>
      <c r="R985" s="102"/>
      <c r="S985" s="123"/>
      <c r="T985" s="124"/>
      <c r="U985" s="42"/>
      <c r="V985" s="42"/>
      <c r="W985" s="42"/>
      <c r="X985" s="42"/>
      <c r="Y985" s="42"/>
      <c r="Z985" s="102"/>
      <c r="AA985" s="102"/>
      <c r="AB985" s="44"/>
    </row>
    <row r="986" spans="1:28" ht="12.4" customHeight="1" x14ac:dyDescent="0.2">
      <c r="A986" s="125"/>
      <c r="B986" s="45"/>
      <c r="C986" s="126"/>
      <c r="D986" s="126"/>
      <c r="E986" s="91"/>
      <c r="F986" s="91"/>
      <c r="G986" s="91"/>
      <c r="H986" s="91"/>
      <c r="I986" s="91"/>
      <c r="J986" s="91"/>
      <c r="K986" s="92"/>
      <c r="L986" s="121"/>
      <c r="M986" s="118"/>
      <c r="N986" s="122"/>
      <c r="O986" s="102"/>
      <c r="P986" s="102"/>
      <c r="Q986" s="102"/>
      <c r="R986" s="102"/>
      <c r="S986" s="123"/>
      <c r="T986" s="124"/>
      <c r="U986" s="42"/>
      <c r="V986" s="42"/>
      <c r="W986" s="42"/>
      <c r="X986" s="42"/>
      <c r="Y986" s="42"/>
      <c r="Z986" s="102"/>
      <c r="AA986" s="102"/>
      <c r="AB986" s="44"/>
    </row>
    <row r="987" spans="1:28" ht="12.4" customHeight="1" x14ac:dyDescent="0.2">
      <c r="A987" s="125"/>
      <c r="B987" s="45"/>
      <c r="C987" s="126"/>
      <c r="D987" s="126"/>
      <c r="E987" s="91"/>
      <c r="F987" s="91"/>
      <c r="G987" s="91"/>
      <c r="H987" s="91"/>
      <c r="I987" s="91"/>
      <c r="J987" s="91"/>
      <c r="K987" s="92"/>
      <c r="L987" s="121"/>
      <c r="M987" s="118"/>
      <c r="N987" s="122"/>
      <c r="O987" s="102"/>
      <c r="P987" s="102"/>
      <c r="Q987" s="102"/>
      <c r="R987" s="102"/>
      <c r="S987" s="123"/>
      <c r="T987" s="124"/>
      <c r="U987" s="42"/>
      <c r="V987" s="42"/>
      <c r="W987" s="42"/>
      <c r="X987" s="42"/>
      <c r="Y987" s="42"/>
      <c r="Z987" s="102"/>
      <c r="AA987" s="102"/>
      <c r="AB987" s="44"/>
    </row>
    <row r="988" spans="1:28" ht="12.4" customHeight="1" x14ac:dyDescent="0.2">
      <c r="A988" s="125"/>
      <c r="B988" s="45"/>
      <c r="C988" s="126"/>
      <c r="D988" s="126"/>
      <c r="E988" s="91"/>
      <c r="F988" s="91"/>
      <c r="G988" s="91"/>
      <c r="H988" s="91"/>
      <c r="I988" s="91"/>
      <c r="J988" s="91"/>
      <c r="K988" s="92"/>
      <c r="L988" s="121"/>
      <c r="M988" s="118"/>
      <c r="N988" s="122"/>
      <c r="O988" s="102"/>
      <c r="P988" s="102"/>
      <c r="Q988" s="102"/>
      <c r="R988" s="102"/>
      <c r="S988" s="123"/>
      <c r="T988" s="124"/>
      <c r="U988" s="42"/>
      <c r="V988" s="42"/>
      <c r="W988" s="42"/>
      <c r="X988" s="42"/>
      <c r="Y988" s="42"/>
      <c r="Z988" s="102"/>
      <c r="AA988" s="102"/>
      <c r="AB988" s="44"/>
    </row>
    <row r="989" spans="1:28" ht="12.4" customHeight="1" x14ac:dyDescent="0.2">
      <c r="A989" s="125"/>
      <c r="B989" s="45"/>
      <c r="C989" s="126"/>
      <c r="D989" s="126"/>
      <c r="E989" s="91"/>
      <c r="F989" s="91"/>
      <c r="G989" s="91"/>
      <c r="H989" s="91"/>
      <c r="I989" s="91"/>
      <c r="J989" s="91"/>
      <c r="K989" s="92"/>
      <c r="L989" s="121"/>
      <c r="M989" s="118"/>
      <c r="N989" s="122"/>
      <c r="O989" s="102"/>
      <c r="P989" s="102"/>
      <c r="Q989" s="102"/>
      <c r="R989" s="102"/>
      <c r="S989" s="123"/>
      <c r="T989" s="124"/>
      <c r="U989" s="42"/>
      <c r="V989" s="42"/>
      <c r="W989" s="42"/>
      <c r="X989" s="42"/>
      <c r="Y989" s="42"/>
      <c r="Z989" s="102"/>
      <c r="AA989" s="102"/>
      <c r="AB989" s="44"/>
    </row>
    <row r="990" spans="1:28" ht="12.4" customHeight="1" x14ac:dyDescent="0.2">
      <c r="A990" s="125"/>
      <c r="B990" s="45"/>
      <c r="C990" s="126"/>
      <c r="D990" s="126"/>
      <c r="E990" s="91"/>
      <c r="F990" s="91"/>
      <c r="G990" s="91"/>
      <c r="H990" s="91"/>
      <c r="I990" s="91"/>
      <c r="J990" s="91"/>
      <c r="K990" s="92"/>
      <c r="L990" s="121"/>
      <c r="M990" s="118"/>
      <c r="N990" s="122"/>
      <c r="O990" s="102"/>
      <c r="P990" s="102"/>
      <c r="Q990" s="102"/>
      <c r="R990" s="102"/>
      <c r="S990" s="123"/>
      <c r="T990" s="124"/>
      <c r="U990" s="42"/>
      <c r="V990" s="42"/>
      <c r="W990" s="42"/>
      <c r="X990" s="42"/>
      <c r="Y990" s="42"/>
      <c r="Z990" s="102"/>
      <c r="AA990" s="102"/>
      <c r="AB990" s="44"/>
    </row>
    <row r="991" spans="1:28" ht="12.4" customHeight="1" x14ac:dyDescent="0.2">
      <c r="A991" s="125"/>
      <c r="B991" s="45"/>
      <c r="C991" s="126"/>
      <c r="D991" s="126"/>
      <c r="E991" s="91"/>
      <c r="F991" s="91"/>
      <c r="G991" s="91"/>
      <c r="H991" s="91"/>
      <c r="I991" s="91"/>
      <c r="J991" s="91"/>
      <c r="K991" s="92"/>
      <c r="L991" s="121"/>
      <c r="M991" s="118"/>
      <c r="N991" s="122"/>
      <c r="O991" s="102"/>
      <c r="P991" s="102"/>
      <c r="Q991" s="102"/>
      <c r="R991" s="102"/>
      <c r="S991" s="123"/>
      <c r="T991" s="124"/>
      <c r="U991" s="42"/>
      <c r="V991" s="42"/>
      <c r="W991" s="42"/>
      <c r="X991" s="42"/>
      <c r="Y991" s="42"/>
      <c r="Z991" s="102"/>
      <c r="AA991" s="102"/>
      <c r="AB991" s="44"/>
    </row>
    <row r="992" spans="1:28" ht="12.4" customHeight="1" x14ac:dyDescent="0.2">
      <c r="A992" s="125"/>
      <c r="B992" s="45"/>
      <c r="C992" s="126"/>
      <c r="D992" s="126"/>
      <c r="E992" s="91"/>
      <c r="F992" s="91"/>
      <c r="G992" s="91"/>
      <c r="H992" s="91"/>
      <c r="I992" s="91"/>
      <c r="J992" s="91"/>
      <c r="K992" s="92"/>
      <c r="L992" s="121"/>
      <c r="M992" s="118"/>
      <c r="N992" s="122"/>
      <c r="O992" s="102"/>
      <c r="P992" s="102"/>
      <c r="Q992" s="102"/>
      <c r="R992" s="102"/>
      <c r="S992" s="123"/>
      <c r="T992" s="124"/>
      <c r="U992" s="42"/>
      <c r="V992" s="42"/>
      <c r="W992" s="42"/>
      <c r="X992" s="42"/>
      <c r="Y992" s="42"/>
      <c r="Z992" s="102"/>
      <c r="AA992" s="102"/>
      <c r="AB992" s="44"/>
    </row>
    <row r="993" spans="1:28" ht="12.4" customHeight="1" x14ac:dyDescent="0.2">
      <c r="A993" s="125"/>
      <c r="B993" s="45"/>
      <c r="C993" s="126"/>
      <c r="D993" s="126"/>
      <c r="E993" s="91"/>
      <c r="F993" s="91"/>
      <c r="G993" s="91"/>
      <c r="H993" s="91"/>
      <c r="I993" s="91"/>
      <c r="J993" s="91"/>
      <c r="K993" s="92"/>
      <c r="L993" s="121"/>
      <c r="M993" s="118"/>
      <c r="N993" s="122"/>
      <c r="O993" s="102"/>
      <c r="P993" s="102"/>
      <c r="Q993" s="102"/>
      <c r="R993" s="102"/>
      <c r="S993" s="123"/>
      <c r="T993" s="124"/>
      <c r="U993" s="42"/>
      <c r="V993" s="42"/>
      <c r="W993" s="42"/>
      <c r="X993" s="42"/>
      <c r="Y993" s="42"/>
      <c r="Z993" s="102"/>
      <c r="AA993" s="102"/>
      <c r="AB993" s="44"/>
    </row>
    <row r="994" spans="1:28" ht="12.4" customHeight="1" x14ac:dyDescent="0.2">
      <c r="A994" s="125"/>
      <c r="B994" s="45"/>
      <c r="C994" s="126"/>
      <c r="D994" s="126"/>
      <c r="E994" s="91"/>
      <c r="F994" s="91"/>
      <c r="G994" s="91"/>
      <c r="H994" s="91"/>
      <c r="I994" s="91"/>
      <c r="J994" s="91"/>
      <c r="K994" s="92"/>
      <c r="L994" s="121"/>
      <c r="M994" s="118"/>
      <c r="N994" s="122"/>
      <c r="O994" s="102"/>
      <c r="P994" s="102"/>
      <c r="Q994" s="102"/>
      <c r="R994" s="102"/>
      <c r="S994" s="123"/>
      <c r="T994" s="124"/>
      <c r="U994" s="42"/>
      <c r="V994" s="42"/>
      <c r="W994" s="42"/>
      <c r="X994" s="42"/>
      <c r="Y994" s="42"/>
      <c r="Z994" s="102"/>
      <c r="AA994" s="102"/>
      <c r="AB994" s="44"/>
    </row>
    <row r="995" spans="1:28" ht="12.4" customHeight="1" x14ac:dyDescent="0.2">
      <c r="A995" s="125"/>
      <c r="B995" s="45"/>
      <c r="C995" s="126"/>
      <c r="D995" s="126"/>
      <c r="E995" s="91"/>
      <c r="F995" s="91"/>
      <c r="G995" s="91"/>
      <c r="H995" s="91"/>
      <c r="I995" s="91"/>
      <c r="J995" s="91"/>
      <c r="K995" s="92"/>
      <c r="L995" s="121"/>
      <c r="M995" s="118"/>
      <c r="N995" s="122"/>
      <c r="O995" s="102"/>
      <c r="P995" s="102"/>
      <c r="Q995" s="102"/>
      <c r="R995" s="102"/>
      <c r="S995" s="123"/>
      <c r="T995" s="124"/>
      <c r="U995" s="42"/>
      <c r="V995" s="42"/>
      <c r="W995" s="42"/>
      <c r="X995" s="42"/>
      <c r="Y995" s="42"/>
      <c r="Z995" s="102"/>
      <c r="AA995" s="102"/>
      <c r="AB995" s="44"/>
    </row>
    <row r="996" spans="1:28" ht="12.4" customHeight="1" x14ac:dyDescent="0.2">
      <c r="A996" s="125"/>
      <c r="B996" s="45"/>
      <c r="C996" s="126"/>
      <c r="D996" s="126"/>
      <c r="E996" s="91"/>
      <c r="F996" s="91"/>
      <c r="G996" s="91"/>
      <c r="H996" s="91"/>
      <c r="I996" s="91"/>
      <c r="J996" s="91"/>
      <c r="K996" s="92"/>
      <c r="L996" s="121"/>
      <c r="M996" s="118"/>
      <c r="N996" s="122"/>
      <c r="O996" s="102"/>
      <c r="P996" s="102"/>
      <c r="Q996" s="102"/>
      <c r="R996" s="102"/>
      <c r="S996" s="123"/>
      <c r="T996" s="124"/>
      <c r="U996" s="42"/>
      <c r="V996" s="42"/>
      <c r="W996" s="42"/>
      <c r="X996" s="42"/>
      <c r="Y996" s="42"/>
      <c r="Z996" s="102"/>
      <c r="AA996" s="102"/>
      <c r="AB996" s="44"/>
    </row>
    <row r="997" spans="1:28" ht="12.4" customHeight="1" x14ac:dyDescent="0.2">
      <c r="A997" s="125"/>
      <c r="B997" s="45"/>
      <c r="C997" s="126"/>
      <c r="D997" s="126"/>
      <c r="E997" s="91"/>
      <c r="F997" s="91"/>
      <c r="G997" s="91"/>
      <c r="H997" s="91"/>
      <c r="I997" s="91"/>
      <c r="J997" s="91"/>
      <c r="K997" s="92"/>
      <c r="L997" s="121"/>
      <c r="M997" s="118"/>
      <c r="N997" s="122"/>
      <c r="O997" s="102"/>
      <c r="P997" s="102"/>
      <c r="Q997" s="102"/>
      <c r="R997" s="102"/>
      <c r="S997" s="123"/>
      <c r="T997" s="124"/>
      <c r="U997" s="42"/>
      <c r="V997" s="42"/>
      <c r="W997" s="42"/>
      <c r="X997" s="42"/>
      <c r="Y997" s="42"/>
      <c r="Z997" s="102"/>
      <c r="AA997" s="102"/>
      <c r="AB997" s="44"/>
    </row>
    <row r="998" spans="1:28" ht="12.4" customHeight="1" x14ac:dyDescent="0.2">
      <c r="A998" s="125"/>
      <c r="B998" s="45"/>
      <c r="C998" s="126"/>
      <c r="D998" s="126"/>
      <c r="E998" s="91"/>
      <c r="F998" s="91"/>
      <c r="G998" s="91"/>
      <c r="H998" s="91"/>
      <c r="I998" s="91"/>
      <c r="J998" s="91"/>
      <c r="K998" s="92"/>
      <c r="L998" s="121"/>
      <c r="M998" s="118"/>
      <c r="N998" s="122"/>
      <c r="O998" s="102"/>
      <c r="P998" s="102"/>
      <c r="Q998" s="102"/>
      <c r="R998" s="102"/>
      <c r="S998" s="123"/>
      <c r="T998" s="124"/>
      <c r="U998" s="42"/>
      <c r="V998" s="42"/>
      <c r="W998" s="42"/>
      <c r="X998" s="42"/>
      <c r="Y998" s="42"/>
      <c r="Z998" s="102"/>
      <c r="AA998" s="102"/>
      <c r="AB998" s="44"/>
    </row>
    <row r="999" spans="1:28" ht="12.4" customHeight="1" x14ac:dyDescent="0.2">
      <c r="A999" s="125"/>
      <c r="B999" s="45"/>
      <c r="C999" s="126"/>
      <c r="D999" s="126"/>
      <c r="E999" s="91"/>
      <c r="F999" s="91"/>
      <c r="G999" s="91"/>
      <c r="H999" s="91"/>
      <c r="I999" s="91"/>
      <c r="J999" s="91"/>
      <c r="K999" s="92"/>
      <c r="L999" s="121"/>
      <c r="M999" s="118"/>
      <c r="N999" s="122"/>
      <c r="O999" s="102"/>
      <c r="P999" s="102"/>
      <c r="Q999" s="102"/>
      <c r="R999" s="102"/>
      <c r="S999" s="123"/>
      <c r="T999" s="124"/>
      <c r="U999" s="42"/>
      <c r="V999" s="42"/>
      <c r="W999" s="42"/>
      <c r="X999" s="42"/>
      <c r="Y999" s="42"/>
      <c r="Z999" s="102"/>
      <c r="AA999" s="102"/>
      <c r="AB999" s="44"/>
    </row>
    <row r="1000" spans="1:28" ht="12.4" customHeight="1" thickBot="1" x14ac:dyDescent="0.25">
      <c r="A1000" s="128"/>
      <c r="B1000" s="129"/>
      <c r="C1000" s="130"/>
      <c r="D1000" s="130"/>
      <c r="E1000" s="91"/>
      <c r="F1000" s="91"/>
      <c r="G1000" s="91"/>
      <c r="H1000" s="91"/>
      <c r="I1000" s="91"/>
      <c r="J1000" s="91"/>
      <c r="K1000" s="131"/>
      <c r="L1000" s="132"/>
      <c r="M1000" s="133"/>
      <c r="N1000" s="134"/>
      <c r="O1000" s="135"/>
      <c r="P1000" s="135"/>
      <c r="Q1000" s="135"/>
      <c r="R1000" s="135"/>
      <c r="S1000" s="136"/>
      <c r="T1000" s="137"/>
      <c r="U1000" s="138"/>
      <c r="V1000" s="138"/>
      <c r="W1000" s="138"/>
      <c r="X1000" s="138"/>
      <c r="Y1000" s="138"/>
      <c r="Z1000" s="135"/>
      <c r="AA1000" s="135"/>
      <c r="AB1000" s="139"/>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67"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75" zoomScaleNormal="75" workbookViewId="0">
      <pane xSplit="6" ySplit="10" topLeftCell="S143" activePane="bottomRight" state="frozen"/>
      <selection pane="topRight" activeCell="G1" sqref="G1"/>
      <selection pane="bottomLeft" activeCell="A11" sqref="A11"/>
      <selection pane="bottomRight" activeCell="AH156" sqref="AH156"/>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1" t="str">
        <f>CODE!A1</f>
        <v>Woodland Property Name : Berkshire, Oxfordshire, and Buckinghamshire</v>
      </c>
      <c r="B1" s="23"/>
      <c r="C1" s="149"/>
      <c r="D1" s="149"/>
      <c r="E1" s="149"/>
      <c r="F1" s="149"/>
      <c r="G1" s="149"/>
      <c r="H1" s="149"/>
      <c r="I1" s="149"/>
      <c r="J1" s="149"/>
      <c r="K1" s="149"/>
      <c r="L1" s="149"/>
      <c r="M1" s="149"/>
      <c r="N1" s="149"/>
      <c r="O1" s="149"/>
      <c r="P1" s="149"/>
      <c r="Q1" s="149"/>
      <c r="R1" s="149"/>
    </row>
    <row r="2" spans="1:38" ht="3" customHeight="1" x14ac:dyDescent="0.2">
      <c r="A2" s="24"/>
      <c r="B2" s="23"/>
      <c r="C2" s="149"/>
      <c r="D2" s="149"/>
      <c r="E2" s="149"/>
      <c r="F2" s="149"/>
      <c r="G2" s="149"/>
      <c r="H2" s="149"/>
      <c r="I2" s="149"/>
      <c r="J2" s="149"/>
      <c r="K2" s="149"/>
      <c r="L2" s="149"/>
      <c r="M2" s="149"/>
      <c r="N2" s="149"/>
      <c r="O2" s="149"/>
      <c r="P2" s="149"/>
      <c r="Q2" s="149"/>
      <c r="R2" s="149"/>
    </row>
    <row r="3" spans="1:38" ht="2.25" customHeight="1" thickBot="1" x14ac:dyDescent="0.25">
      <c r="C3" s="150"/>
      <c r="D3" s="150"/>
      <c r="E3" s="150"/>
      <c r="F3" s="150"/>
      <c r="G3" s="150"/>
      <c r="H3" s="150"/>
      <c r="I3" s="150"/>
      <c r="J3" s="150"/>
      <c r="K3" s="150"/>
      <c r="L3" s="150"/>
      <c r="M3" s="150"/>
      <c r="N3" s="150"/>
      <c r="O3" s="150"/>
      <c r="P3" s="150"/>
      <c r="Q3" s="150"/>
      <c r="R3" s="150"/>
    </row>
    <row r="4" spans="1:38" ht="12.75" customHeight="1" x14ac:dyDescent="0.2">
      <c r="A4" s="483" t="s">
        <v>14</v>
      </c>
      <c r="B4" s="484"/>
      <c r="C4" s="484"/>
      <c r="D4" s="484"/>
      <c r="E4" s="484"/>
      <c r="F4" s="485"/>
      <c r="G4" s="461" t="s">
        <v>15</v>
      </c>
      <c r="H4" s="462"/>
      <c r="I4" s="22"/>
      <c r="J4" s="22"/>
      <c r="K4" s="144"/>
      <c r="L4" s="144"/>
      <c r="M4" s="144"/>
      <c r="N4" s="144"/>
      <c r="O4" s="144"/>
      <c r="P4" s="144"/>
      <c r="Q4" s="144"/>
      <c r="R4" s="20"/>
      <c r="S4" s="452" t="s">
        <v>16</v>
      </c>
      <c r="T4" s="453"/>
      <c r="U4" s="453"/>
      <c r="V4" s="453"/>
      <c r="W4" s="453"/>
      <c r="X4" s="453"/>
      <c r="Y4" s="453"/>
      <c r="Z4" s="453"/>
      <c r="AA4" s="453"/>
      <c r="AB4" s="453"/>
      <c r="AC4" s="453"/>
      <c r="AD4" s="453"/>
      <c r="AE4" s="453"/>
      <c r="AF4" s="453"/>
      <c r="AG4" s="453"/>
      <c r="AH4" s="453"/>
      <c r="AI4" s="454"/>
      <c r="AJ4" s="26" t="s">
        <v>485</v>
      </c>
    </row>
    <row r="5" spans="1:38" ht="17.25" customHeight="1" x14ac:dyDescent="0.2">
      <c r="A5" s="486"/>
      <c r="B5" s="487"/>
      <c r="C5" s="487"/>
      <c r="D5" s="487"/>
      <c r="E5" s="487"/>
      <c r="F5" s="488"/>
      <c r="G5" s="463"/>
      <c r="H5" s="464"/>
      <c r="I5" s="145"/>
      <c r="J5" s="145"/>
      <c r="K5" s="145"/>
      <c r="L5" s="145"/>
      <c r="M5" s="145"/>
      <c r="N5" s="145"/>
      <c r="O5" s="145"/>
      <c r="P5" s="145"/>
      <c r="Q5" s="145"/>
      <c r="R5" s="21"/>
      <c r="S5" s="455"/>
      <c r="T5" s="456"/>
      <c r="U5" s="456"/>
      <c r="V5" s="456"/>
      <c r="W5" s="456"/>
      <c r="X5" s="456"/>
      <c r="Y5" s="456"/>
      <c r="Z5" s="456"/>
      <c r="AA5" s="456"/>
      <c r="AB5" s="456"/>
      <c r="AC5" s="456"/>
      <c r="AD5" s="456"/>
      <c r="AE5" s="456"/>
      <c r="AF5" s="456"/>
      <c r="AG5" s="456"/>
      <c r="AH5" s="456"/>
      <c r="AI5" s="457"/>
      <c r="AJ5" s="25"/>
    </row>
    <row r="6" spans="1:38" ht="13.5" customHeight="1" thickBot="1" x14ac:dyDescent="0.25">
      <c r="A6" s="489"/>
      <c r="B6" s="490"/>
      <c r="C6" s="490"/>
      <c r="D6" s="490"/>
      <c r="E6" s="490"/>
      <c r="F6" s="491"/>
      <c r="G6" s="476" t="s">
        <v>17</v>
      </c>
      <c r="H6" s="477"/>
      <c r="I6" s="477"/>
      <c r="J6" s="477"/>
      <c r="K6" s="477"/>
      <c r="L6" s="477"/>
      <c r="M6" s="477"/>
      <c r="N6" s="477"/>
      <c r="O6" s="477"/>
      <c r="P6" s="477"/>
      <c r="Q6" s="477"/>
      <c r="R6" s="478"/>
      <c r="S6" s="458"/>
      <c r="T6" s="459"/>
      <c r="U6" s="459"/>
      <c r="V6" s="459"/>
      <c r="W6" s="459"/>
      <c r="X6" s="459"/>
      <c r="Y6" s="459"/>
      <c r="Z6" s="459"/>
      <c r="AA6" s="459"/>
      <c r="AB6" s="459"/>
      <c r="AC6" s="459"/>
      <c r="AD6" s="459"/>
      <c r="AE6" s="459"/>
      <c r="AF6" s="459"/>
      <c r="AG6" s="459"/>
      <c r="AH6" s="459"/>
      <c r="AI6" s="460"/>
      <c r="AJ6" s="25"/>
    </row>
    <row r="7" spans="1:38" s="147" customFormat="1" ht="38.25" customHeight="1" x14ac:dyDescent="0.2">
      <c r="A7" s="498" t="s">
        <v>35</v>
      </c>
      <c r="B7" s="500" t="s">
        <v>461</v>
      </c>
      <c r="C7" s="471" t="s">
        <v>36</v>
      </c>
      <c r="D7" s="471"/>
      <c r="E7" s="502" t="s">
        <v>37</v>
      </c>
      <c r="F7" s="502" t="s">
        <v>38</v>
      </c>
      <c r="G7" s="480" t="s">
        <v>18</v>
      </c>
      <c r="H7" s="471" t="s">
        <v>19</v>
      </c>
      <c r="I7" s="492" t="s">
        <v>781</v>
      </c>
      <c r="J7" s="493"/>
      <c r="K7" s="493"/>
      <c r="L7" s="493"/>
      <c r="M7" s="493"/>
      <c r="N7" s="494"/>
      <c r="O7" s="471" t="s">
        <v>20</v>
      </c>
      <c r="P7" s="471" t="s">
        <v>21</v>
      </c>
      <c r="Q7" s="471" t="s">
        <v>22</v>
      </c>
      <c r="R7" s="474" t="s">
        <v>788</v>
      </c>
      <c r="S7" s="467" t="s">
        <v>23</v>
      </c>
      <c r="T7" s="469" t="s">
        <v>763</v>
      </c>
      <c r="U7" s="471" t="s">
        <v>24</v>
      </c>
      <c r="V7" s="471"/>
      <c r="W7" s="471"/>
      <c r="X7" s="471"/>
      <c r="Y7" s="471"/>
      <c r="Z7" s="471"/>
      <c r="AA7" s="471"/>
      <c r="AB7" s="471"/>
      <c r="AC7" s="471"/>
      <c r="AD7" s="471"/>
      <c r="AE7" s="471"/>
      <c r="AF7" s="471"/>
      <c r="AG7" s="472" t="s">
        <v>765</v>
      </c>
      <c r="AH7" s="472" t="s">
        <v>764</v>
      </c>
      <c r="AI7" s="465" t="s">
        <v>25</v>
      </c>
      <c r="AJ7" s="450" t="s">
        <v>782</v>
      </c>
    </row>
    <row r="8" spans="1:38" s="147" customFormat="1" ht="22.5" customHeight="1" thickBot="1" x14ac:dyDescent="0.25">
      <c r="A8" s="499"/>
      <c r="B8" s="501"/>
      <c r="C8" s="49" t="s">
        <v>26</v>
      </c>
      <c r="D8" s="49" t="s">
        <v>27</v>
      </c>
      <c r="E8" s="503"/>
      <c r="F8" s="503"/>
      <c r="G8" s="481"/>
      <c r="H8" s="482"/>
      <c r="I8" s="495"/>
      <c r="J8" s="496"/>
      <c r="K8" s="496"/>
      <c r="L8" s="496"/>
      <c r="M8" s="496"/>
      <c r="N8" s="497"/>
      <c r="O8" s="479"/>
      <c r="P8" s="479"/>
      <c r="Q8" s="479"/>
      <c r="R8" s="475"/>
      <c r="S8" s="468"/>
      <c r="T8" s="470"/>
      <c r="U8" s="148" t="s">
        <v>828</v>
      </c>
      <c r="V8" s="148" t="s">
        <v>28</v>
      </c>
      <c r="W8" s="148" t="s">
        <v>828</v>
      </c>
      <c r="X8" s="148" t="s">
        <v>28</v>
      </c>
      <c r="Y8" s="148" t="s">
        <v>828</v>
      </c>
      <c r="Z8" s="148" t="s">
        <v>28</v>
      </c>
      <c r="AA8" s="148" t="s">
        <v>828</v>
      </c>
      <c r="AB8" s="148" t="s">
        <v>28</v>
      </c>
      <c r="AC8" s="148" t="s">
        <v>828</v>
      </c>
      <c r="AD8" s="148" t="s">
        <v>28</v>
      </c>
      <c r="AE8" s="148" t="s">
        <v>828</v>
      </c>
      <c r="AF8" s="148" t="s">
        <v>28</v>
      </c>
      <c r="AG8" s="473"/>
      <c r="AH8" s="473"/>
      <c r="AI8" s="466"/>
      <c r="AJ8" s="451"/>
    </row>
    <row r="9" spans="1:38" x14ac:dyDescent="0.2">
      <c r="A9" s="267">
        <v>1</v>
      </c>
      <c r="B9" s="240" t="s">
        <v>39</v>
      </c>
      <c r="C9" s="241">
        <v>0.9</v>
      </c>
      <c r="D9" s="241">
        <v>0.76500000000000001</v>
      </c>
      <c r="E9" s="283" t="s">
        <v>776</v>
      </c>
      <c r="F9" s="268" t="s">
        <v>46</v>
      </c>
      <c r="G9" s="269">
        <v>0.75</v>
      </c>
      <c r="H9" s="246" t="s">
        <v>47</v>
      </c>
      <c r="I9" s="241" t="str">
        <f>IF('Sub-Cpt Record'!E9&lt;&gt;"",'Sub-Cpt Record'!E9,"")</f>
        <v>JL</v>
      </c>
      <c r="J9" s="241" t="str">
        <f>IF('Sub-Cpt Record'!F9&lt;&gt;"",'Sub-Cpt Record'!F9,"")</f>
        <v>SS</v>
      </c>
      <c r="K9" s="241" t="str">
        <f>IF('Sub-Cpt Record'!G9&lt;&gt;"",'Sub-Cpt Record'!G9,"")</f>
        <v>MC</v>
      </c>
      <c r="L9" s="246"/>
      <c r="M9" s="246" t="str">
        <f>IF('Sub-Cpt Record'!I9&lt;&gt;"",'Sub-Cpt Record'!I9,"")</f>
        <v/>
      </c>
      <c r="N9" s="246" t="str">
        <f>IF('Sub-Cpt Record'!I9&lt;&gt;"",'Sub-Cpt Record'!I9,"")</f>
        <v/>
      </c>
      <c r="O9" s="246">
        <v>175</v>
      </c>
      <c r="P9" s="246"/>
      <c r="Q9" s="246" t="s">
        <v>49</v>
      </c>
      <c r="R9" s="270"/>
      <c r="S9" s="269">
        <v>0.75</v>
      </c>
      <c r="T9" s="246">
        <v>15</v>
      </c>
      <c r="U9" s="241" t="s">
        <v>30</v>
      </c>
      <c r="V9" s="246">
        <v>70</v>
      </c>
      <c r="W9" s="241" t="s">
        <v>50</v>
      </c>
      <c r="X9" s="246">
        <v>15</v>
      </c>
      <c r="Y9" s="241"/>
      <c r="Z9" s="246"/>
      <c r="AA9" s="246"/>
      <c r="AB9" s="246"/>
      <c r="AC9" s="246"/>
      <c r="AD9" s="246"/>
      <c r="AE9" s="246"/>
      <c r="AF9" s="246"/>
      <c r="AG9" s="246">
        <v>100</v>
      </c>
      <c r="AH9" s="247">
        <v>1250</v>
      </c>
      <c r="AI9" s="271">
        <v>0</v>
      </c>
      <c r="AJ9" s="272" t="s">
        <v>481</v>
      </c>
      <c r="AK9" s="6"/>
      <c r="AL9" s="6"/>
    </row>
    <row r="10" spans="1:38" ht="13.5" thickBot="1" x14ac:dyDescent="0.25">
      <c r="A10" s="273">
        <v>2</v>
      </c>
      <c r="B10" s="274" t="s">
        <v>39</v>
      </c>
      <c r="C10" s="275">
        <v>1.1499999999999999</v>
      </c>
      <c r="D10" s="275">
        <v>0.97749999999999992</v>
      </c>
      <c r="E10" s="275" t="s">
        <v>51</v>
      </c>
      <c r="F10" s="276" t="s">
        <v>52</v>
      </c>
      <c r="G10" s="277">
        <v>1</v>
      </c>
      <c r="H10" s="261" t="s">
        <v>31</v>
      </c>
      <c r="I10" s="257" t="str">
        <f>IF('Sub-Cpt Record'!E10&lt;&gt;"",'Sub-Cpt Record'!E10,"")</f>
        <v>OK</v>
      </c>
      <c r="J10" s="257" t="str">
        <f>IF('Sub-Cpt Record'!F10&lt;&gt;"",'Sub-Cpt Record'!F10,"")</f>
        <v>AH</v>
      </c>
      <c r="K10" s="257" t="str">
        <f>IF('Sub-Cpt Record'!G10&lt;&gt;"",'Sub-Cpt Record'!G10,"")</f>
        <v/>
      </c>
      <c r="L10" s="261" t="str">
        <f>IF('Sub-Cpt Record'!H10&lt;&gt;"",'Sub-Cpt Record'!H10,"")</f>
        <v/>
      </c>
      <c r="M10" s="261" t="str">
        <f>IF('Sub-Cpt Record'!I10&lt;&gt;"",'Sub-Cpt Record'!I10,"")</f>
        <v/>
      </c>
      <c r="N10" s="261" t="str">
        <f>IF('Sub-Cpt Record'!I10&lt;&gt;"",'Sub-Cpt Record'!I10,"")</f>
        <v/>
      </c>
      <c r="O10" s="261"/>
      <c r="P10" s="261">
        <v>15</v>
      </c>
      <c r="Q10" s="261"/>
      <c r="R10" s="278"/>
      <c r="S10" s="279" t="s">
        <v>40</v>
      </c>
      <c r="T10" s="261"/>
      <c r="U10" s="257"/>
      <c r="V10" s="261"/>
      <c r="W10" s="257"/>
      <c r="X10" s="261"/>
      <c r="Y10" s="257"/>
      <c r="Z10" s="261"/>
      <c r="AA10" s="261"/>
      <c r="AB10" s="261"/>
      <c r="AC10" s="261"/>
      <c r="AD10" s="261"/>
      <c r="AE10" s="261"/>
      <c r="AF10" s="261"/>
      <c r="AG10" s="261">
        <v>0</v>
      </c>
      <c r="AH10" s="258"/>
      <c r="AI10" s="265"/>
      <c r="AJ10" s="280"/>
      <c r="AK10" s="6"/>
      <c r="AL10" s="6"/>
    </row>
    <row r="11" spans="1:38" x14ac:dyDescent="0.2">
      <c r="A11" s="152" t="str">
        <f>IF('Sub-Cpt Record'!A11="","",'Sub-Cpt Record'!A11)</f>
        <v>A1</v>
      </c>
      <c r="B11" s="153" t="str">
        <f>IF('Sub-Cpt Record'!B11="","",'Sub-Cpt Record'!B11)</f>
        <v>a</v>
      </c>
      <c r="C11" s="154">
        <f>IF('Sub-Cpt Record'!C11="","",'Sub-Cpt Record'!C11)</f>
        <v>9.58995</v>
      </c>
      <c r="D11" s="154">
        <f>IF('Sub-Cpt Record'!D11="","",'Sub-Cpt Record'!D11)</f>
        <v>9.58995</v>
      </c>
      <c r="E11" s="154" t="str">
        <f>CODE!I11</f>
        <v xml:space="preserve">AH  POK  HAZ  </v>
      </c>
      <c r="F11" s="155" t="str">
        <f>IF('Sub-Cpt Record'!K11="","",'Sub-Cpt Record'!K11)</f>
        <v>AONB RPG ASNW</v>
      </c>
      <c r="G11" s="9">
        <v>1</v>
      </c>
      <c r="H11" s="15" t="s">
        <v>492</v>
      </c>
      <c r="I11" s="11" t="str">
        <f>IF('Sub-Cpt Record'!E11&lt;&gt;"",'Sub-Cpt Record'!E11,"")</f>
        <v>AH</v>
      </c>
      <c r="J11" s="11" t="str">
        <f>IF('Sub-Cpt Record'!F11&lt;&gt;"",'Sub-Cpt Record'!F11,"")</f>
        <v>POK</v>
      </c>
      <c r="K11" s="11" t="str">
        <f>IF('Sub-Cpt Record'!G11&lt;&gt;"",'Sub-Cpt Record'!G11,"")</f>
        <v>HAZ</v>
      </c>
      <c r="L11" s="11" t="str">
        <f>IF('Sub-Cpt Record'!H11&lt;&gt;"",'Sub-Cpt Record'!H11,"")</f>
        <v/>
      </c>
      <c r="M11" s="11" t="str">
        <f>IF('Sub-Cpt Record'!I11&lt;&gt;"",'Sub-Cpt Record'!I11,"")</f>
        <v/>
      </c>
      <c r="N11" s="11" t="str">
        <f>IF('Sub-Cpt Record'!J11&lt;&gt;"",'Sub-Cpt Record'!J11,"")</f>
        <v/>
      </c>
      <c r="O11" s="210">
        <v>0</v>
      </c>
      <c r="P11" s="210">
        <v>350</v>
      </c>
      <c r="Q11" s="27">
        <v>2023</v>
      </c>
      <c r="R11" s="28" t="s">
        <v>869</v>
      </c>
      <c r="S11" s="29"/>
      <c r="T11" s="216"/>
      <c r="U11" s="30"/>
      <c r="V11" s="31"/>
      <c r="W11" s="30"/>
      <c r="X11" s="31"/>
      <c r="Y11" s="30"/>
      <c r="Z11" s="31"/>
      <c r="AA11" s="30"/>
      <c r="AB11" s="31"/>
      <c r="AC11" s="30"/>
      <c r="AD11" s="31"/>
      <c r="AE11" s="30"/>
      <c r="AF11" s="31"/>
      <c r="AG11" s="193" t="str">
        <f t="shared" ref="AG11:AG74" si="0">IF(SUM(T11,V11,X11,Z11,AB11,AD11,AF11)&lt;&gt;0,SUM(T11,V11,X11,Z11,AB11,AD11,AF11),"")</f>
        <v/>
      </c>
      <c r="AH11" s="304"/>
      <c r="AI11" s="213"/>
      <c r="AJ11" s="169" t="s">
        <v>789</v>
      </c>
      <c r="AL11" s="6"/>
    </row>
    <row r="12" spans="1:38" x14ac:dyDescent="0.2">
      <c r="A12" s="156" t="str">
        <f>IF('Sub-Cpt Record'!A12="","",'Sub-Cpt Record'!A12)</f>
        <v>A1</v>
      </c>
      <c r="B12" s="157" t="str">
        <f>IF('Sub-Cpt Record'!B12="","",'Sub-Cpt Record'!B12)</f>
        <v>b</v>
      </c>
      <c r="C12" s="158">
        <f>IF('Sub-Cpt Record'!C12="","",'Sub-Cpt Record'!C12)</f>
        <v>12.2469</v>
      </c>
      <c r="D12" s="158">
        <f>IF('Sub-Cpt Record'!D12="","",'Sub-Cpt Record'!D12)</f>
        <v>12</v>
      </c>
      <c r="E12" s="158" t="str">
        <f>CODE!I12</f>
        <v xml:space="preserve">AH  POK  HAZ  HL  MC  </v>
      </c>
      <c r="F12" s="159" t="str">
        <f>IF('Sub-Cpt Record'!K12="","",'Sub-Cpt Record'!K12)</f>
        <v>AONB RPG ASNW PAWS</v>
      </c>
      <c r="G12" s="10">
        <v>1</v>
      </c>
      <c r="H12" s="11" t="s">
        <v>492</v>
      </c>
      <c r="I12" s="11" t="str">
        <f>IF('Sub-Cpt Record'!E12&lt;&gt;"",'Sub-Cpt Record'!E12,"")</f>
        <v>AH</v>
      </c>
      <c r="J12" s="11" t="str">
        <f>IF('Sub-Cpt Record'!F12&lt;&gt;"",'Sub-Cpt Record'!F12,"")</f>
        <v>POK</v>
      </c>
      <c r="K12" s="11" t="str">
        <f>IF('Sub-Cpt Record'!G12&lt;&gt;"",'Sub-Cpt Record'!G12,"")</f>
        <v>HAZ</v>
      </c>
      <c r="L12" s="11" t="str">
        <f>IF('Sub-Cpt Record'!H12&lt;&gt;"",'Sub-Cpt Record'!H12,"")</f>
        <v>HL</v>
      </c>
      <c r="M12" s="11" t="str">
        <f>IF('Sub-Cpt Record'!I12&lt;&gt;"",'Sub-Cpt Record'!I12,"")</f>
        <v>MC</v>
      </c>
      <c r="N12" s="11" t="str">
        <f>IF('Sub-Cpt Record'!J12&lt;&gt;"",'Sub-Cpt Record'!J12,"")</f>
        <v/>
      </c>
      <c r="O12" s="211">
        <v>175</v>
      </c>
      <c r="P12" s="211">
        <v>175</v>
      </c>
      <c r="Q12" s="33">
        <v>2023</v>
      </c>
      <c r="R12" s="34" t="s">
        <v>873</v>
      </c>
      <c r="S12" s="29"/>
      <c r="T12" s="217"/>
      <c r="U12" s="35"/>
      <c r="V12" s="32"/>
      <c r="W12" s="35"/>
      <c r="X12" s="32"/>
      <c r="Y12" s="35"/>
      <c r="Z12" s="32"/>
      <c r="AA12" s="35"/>
      <c r="AB12" s="32"/>
      <c r="AC12" s="35"/>
      <c r="AD12" s="32"/>
      <c r="AE12" s="35"/>
      <c r="AF12" s="32"/>
      <c r="AG12" s="193" t="str">
        <f t="shared" si="0"/>
        <v/>
      </c>
      <c r="AH12" s="304"/>
      <c r="AI12" s="214"/>
      <c r="AJ12" s="36" t="s">
        <v>789</v>
      </c>
      <c r="AL12" s="6"/>
    </row>
    <row r="13" spans="1:38" x14ac:dyDescent="0.2">
      <c r="A13" s="156" t="str">
        <f>IF('Sub-Cpt Record'!A13="","",'Sub-Cpt Record'!A13)</f>
        <v>A1</v>
      </c>
      <c r="B13" s="157" t="str">
        <f>IF('Sub-Cpt Record'!B13="","",'Sub-Cpt Record'!B13)</f>
        <v>c</v>
      </c>
      <c r="C13" s="158">
        <f>IF('Sub-Cpt Record'!C13="","",'Sub-Cpt Record'!C13)</f>
        <v>12.5388</v>
      </c>
      <c r="D13" s="158">
        <f>IF('Sub-Cpt Record'!D13="","",'Sub-Cpt Record'!D13)</f>
        <v>12.4</v>
      </c>
      <c r="E13" s="158" t="str">
        <f>CODE!I13</f>
        <v xml:space="preserve">AH  POK  HAZ  </v>
      </c>
      <c r="F13" s="159" t="str">
        <f>IF('Sub-Cpt Record'!K13="","",'Sub-Cpt Record'!K13)</f>
        <v>AONB RPG ASNW</v>
      </c>
      <c r="G13" s="10">
        <v>1</v>
      </c>
      <c r="H13" s="11" t="s">
        <v>492</v>
      </c>
      <c r="I13" s="11" t="str">
        <f>IF('Sub-Cpt Record'!E13&lt;&gt;"",'Sub-Cpt Record'!E13,"")</f>
        <v>AH</v>
      </c>
      <c r="J13" s="11" t="str">
        <f>IF('Sub-Cpt Record'!F13&lt;&gt;"",'Sub-Cpt Record'!F13,"")</f>
        <v>POK</v>
      </c>
      <c r="K13" s="11" t="str">
        <f>IF('Sub-Cpt Record'!G13&lt;&gt;"",'Sub-Cpt Record'!G13,"")</f>
        <v>HAZ</v>
      </c>
      <c r="L13" s="11" t="str">
        <f>IF('Sub-Cpt Record'!H13&lt;&gt;"",'Sub-Cpt Record'!H13,"")</f>
        <v/>
      </c>
      <c r="M13" s="11" t="str">
        <f>IF('Sub-Cpt Record'!I13&lt;&gt;"",'Sub-Cpt Record'!I13,"")</f>
        <v/>
      </c>
      <c r="N13" s="11" t="str">
        <f>IF('Sub-Cpt Record'!J13&lt;&gt;"",'Sub-Cpt Record'!J13,"")</f>
        <v/>
      </c>
      <c r="O13" s="211">
        <v>0</v>
      </c>
      <c r="P13" s="211">
        <v>350</v>
      </c>
      <c r="Q13" s="33">
        <v>2023</v>
      </c>
      <c r="R13" s="34" t="s">
        <v>869</v>
      </c>
      <c r="S13" s="29"/>
      <c r="T13" s="217"/>
      <c r="U13" s="35"/>
      <c r="V13" s="32"/>
      <c r="W13" s="35"/>
      <c r="X13" s="32"/>
      <c r="Y13" s="35"/>
      <c r="Z13" s="32"/>
      <c r="AA13" s="35"/>
      <c r="AB13" s="32"/>
      <c r="AC13" s="35"/>
      <c r="AD13" s="32"/>
      <c r="AE13" s="35"/>
      <c r="AF13" s="32"/>
      <c r="AG13" s="193" t="str">
        <f t="shared" si="0"/>
        <v/>
      </c>
      <c r="AH13" s="304"/>
      <c r="AI13" s="214"/>
      <c r="AJ13" s="36" t="s">
        <v>789</v>
      </c>
      <c r="AL13" s="6"/>
    </row>
    <row r="14" spans="1:38" x14ac:dyDescent="0.2">
      <c r="A14" s="156" t="str">
        <f>IF('Sub-Cpt Record'!A14="","",'Sub-Cpt Record'!A14)</f>
        <v>A1</v>
      </c>
      <c r="B14" s="157" t="str">
        <f>IF('Sub-Cpt Record'!B14="","",'Sub-Cpt Record'!B14)</f>
        <v>d</v>
      </c>
      <c r="C14" s="158">
        <f>IF('Sub-Cpt Record'!C14="","",'Sub-Cpt Record'!C14)</f>
        <v>14.496</v>
      </c>
      <c r="D14" s="158">
        <f>IF('Sub-Cpt Record'!D14="","",'Sub-Cpt Record'!D14)</f>
        <v>14.496</v>
      </c>
      <c r="E14" s="158" t="str">
        <f>CODE!I14</f>
        <v xml:space="preserve">LI  AH  POK  HAZ  </v>
      </c>
      <c r="F14" s="159" t="str">
        <f>IF('Sub-Cpt Record'!K14="","",'Sub-Cpt Record'!K14)</f>
        <v>AONB RPG ASNW</v>
      </c>
      <c r="G14" s="10">
        <v>1</v>
      </c>
      <c r="H14" s="11" t="s">
        <v>492</v>
      </c>
      <c r="I14" s="11" t="str">
        <f>IF('Sub-Cpt Record'!E14&lt;&gt;"",'Sub-Cpt Record'!E14,"")</f>
        <v>LI</v>
      </c>
      <c r="J14" s="11" t="str">
        <f>IF('Sub-Cpt Record'!F14&lt;&gt;"",'Sub-Cpt Record'!F14,"")</f>
        <v>AH</v>
      </c>
      <c r="K14" s="11" t="str">
        <f>IF('Sub-Cpt Record'!G14&lt;&gt;"",'Sub-Cpt Record'!G14,"")</f>
        <v>POK</v>
      </c>
      <c r="L14" s="11" t="str">
        <f>IF('Sub-Cpt Record'!H14&lt;&gt;"",'Sub-Cpt Record'!H14,"")</f>
        <v>HAZ</v>
      </c>
      <c r="M14" s="11" t="str">
        <f>IF('Sub-Cpt Record'!I14&lt;&gt;"",'Sub-Cpt Record'!I14,"")</f>
        <v/>
      </c>
      <c r="N14" s="11" t="str">
        <f>IF('Sub-Cpt Record'!J14&lt;&gt;"",'Sub-Cpt Record'!J14,"")</f>
        <v/>
      </c>
      <c r="O14" s="211">
        <v>0</v>
      </c>
      <c r="P14" s="211">
        <v>350</v>
      </c>
      <c r="Q14" s="33">
        <v>2023</v>
      </c>
      <c r="R14" s="34" t="s">
        <v>869</v>
      </c>
      <c r="S14" s="29"/>
      <c r="T14" s="217"/>
      <c r="U14" s="35"/>
      <c r="V14" s="32"/>
      <c r="W14" s="35"/>
      <c r="X14" s="32"/>
      <c r="Y14" s="35"/>
      <c r="Z14" s="32"/>
      <c r="AA14" s="35"/>
      <c r="AB14" s="32"/>
      <c r="AC14" s="35"/>
      <c r="AD14" s="32"/>
      <c r="AE14" s="35"/>
      <c r="AF14" s="32"/>
      <c r="AG14" s="193" t="str">
        <f t="shared" si="0"/>
        <v/>
      </c>
      <c r="AH14" s="304"/>
      <c r="AI14" s="214"/>
      <c r="AJ14" s="36" t="s">
        <v>789</v>
      </c>
      <c r="AL14" s="6"/>
    </row>
    <row r="15" spans="1:38" x14ac:dyDescent="0.2">
      <c r="A15" s="156" t="str">
        <f>IF('Sub-Cpt Record'!A15="","",'Sub-Cpt Record'!A15)</f>
        <v>A2</v>
      </c>
      <c r="B15" s="157" t="str">
        <f>IF('Sub-Cpt Record'!B15="","",'Sub-Cpt Record'!B15)</f>
        <v>a</v>
      </c>
      <c r="C15" s="158">
        <f>IF('Sub-Cpt Record'!C15="","",'Sub-Cpt Record'!C15)</f>
        <v>4.2469799999999998</v>
      </c>
      <c r="D15" s="158">
        <f>IF('Sub-Cpt Record'!D15="","",'Sub-Cpt Record'!D15)</f>
        <v>4.2</v>
      </c>
      <c r="E15" s="158" t="str">
        <f>CODE!I15</f>
        <v xml:space="preserve">HAZ  BI  YEW  AH  </v>
      </c>
      <c r="F15" s="159" t="str">
        <f>IF('Sub-Cpt Record'!K15="","",'Sub-Cpt Record'!K15)</f>
        <v>AONB RPG ASNW</v>
      </c>
      <c r="G15" s="10"/>
      <c r="H15" s="11"/>
      <c r="I15" s="11"/>
      <c r="J15" s="11"/>
      <c r="K15" s="11"/>
      <c r="L15" s="11"/>
      <c r="M15" s="11"/>
      <c r="N15" s="11" t="str">
        <f>IF('Sub-Cpt Record'!J15&lt;&gt;"",'Sub-Cpt Record'!J15,"")</f>
        <v/>
      </c>
      <c r="O15" s="211"/>
      <c r="P15" s="211"/>
      <c r="Q15" s="33"/>
      <c r="R15" s="34"/>
      <c r="S15" s="29"/>
      <c r="T15" s="217"/>
      <c r="U15" s="35"/>
      <c r="V15" s="32"/>
      <c r="W15" s="35"/>
      <c r="X15" s="32"/>
      <c r="Y15" s="35"/>
      <c r="Z15" s="32"/>
      <c r="AA15" s="35"/>
      <c r="AB15" s="32"/>
      <c r="AC15" s="35"/>
      <c r="AD15" s="32"/>
      <c r="AE15" s="35"/>
      <c r="AF15" s="32"/>
      <c r="AG15" s="193" t="str">
        <f t="shared" si="0"/>
        <v/>
      </c>
      <c r="AH15" s="304"/>
      <c r="AI15" s="214"/>
      <c r="AJ15" s="36"/>
      <c r="AL15" s="6"/>
    </row>
    <row r="16" spans="1:38" x14ac:dyDescent="0.2">
      <c r="A16" s="160" t="str">
        <f>IF('Sub-Cpt Record'!A16="","",'Sub-Cpt Record'!A16)</f>
        <v>A2</v>
      </c>
      <c r="B16" s="161" t="str">
        <f>IF('Sub-Cpt Record'!B16="","",'Sub-Cpt Record'!B16)</f>
        <v>b</v>
      </c>
      <c r="C16" s="162">
        <f>IF('Sub-Cpt Record'!C16="","",'Sub-Cpt Record'!C16)</f>
        <v>5.2675400000000003</v>
      </c>
      <c r="D16" s="162">
        <f>IF('Sub-Cpt Record'!D16="","",'Sub-Cpt Record'!D16)</f>
        <v>5.2675400000000003</v>
      </c>
      <c r="E16" s="162" t="str">
        <f>CODE!I16</f>
        <v xml:space="preserve">AH  </v>
      </c>
      <c r="F16" s="163" t="str">
        <f>IF('Sub-Cpt Record'!K16="","",'Sub-Cpt Record'!K16)</f>
        <v>AONB RPG ASNW</v>
      </c>
      <c r="G16" s="18"/>
      <c r="H16" s="19"/>
      <c r="I16" s="11"/>
      <c r="J16" s="11"/>
      <c r="K16" s="11"/>
      <c r="L16" s="11"/>
      <c r="M16" s="11"/>
      <c r="N16" s="11" t="str">
        <f>IF('Sub-Cpt Record'!J16&lt;&gt;"",'Sub-Cpt Record'!J16,"")</f>
        <v/>
      </c>
      <c r="O16" s="212"/>
      <c r="P16" s="212"/>
      <c r="Q16" s="37"/>
      <c r="R16" s="38"/>
      <c r="S16" s="29"/>
      <c r="T16" s="216"/>
      <c r="U16" s="30"/>
      <c r="V16" s="31"/>
      <c r="W16" s="30"/>
      <c r="X16" s="31"/>
      <c r="Y16" s="30"/>
      <c r="Z16" s="32"/>
      <c r="AA16" s="30"/>
      <c r="AB16" s="31"/>
      <c r="AC16" s="30"/>
      <c r="AD16" s="31"/>
      <c r="AE16" s="30"/>
      <c r="AF16" s="31"/>
      <c r="AG16" s="193" t="str">
        <f t="shared" si="0"/>
        <v/>
      </c>
      <c r="AH16" s="304"/>
      <c r="AI16" s="213"/>
      <c r="AJ16" s="36"/>
      <c r="AL16" s="6"/>
    </row>
    <row r="17" spans="1:38" x14ac:dyDescent="0.2">
      <c r="A17" s="156" t="str">
        <f>IF('Sub-Cpt Record'!A17="","",'Sub-Cpt Record'!A17)</f>
        <v>A2</v>
      </c>
      <c r="B17" s="157" t="str">
        <f>IF('Sub-Cpt Record'!B17="","",'Sub-Cpt Record'!B17)</f>
        <v>c</v>
      </c>
      <c r="C17" s="158">
        <f>IF('Sub-Cpt Record'!C17="","",'Sub-Cpt Record'!C17)</f>
        <v>3.1506400000000001</v>
      </c>
      <c r="D17" s="158">
        <f>IF('Sub-Cpt Record'!D17="","",'Sub-Cpt Record'!D17)</f>
        <v>3.1506400000000001</v>
      </c>
      <c r="E17" s="158" t="str">
        <f>CODE!I17</f>
        <v xml:space="preserve">AH  HAZ  POK  </v>
      </c>
      <c r="F17" s="159" t="str">
        <f>IF('Sub-Cpt Record'!K17="","",'Sub-Cpt Record'!K17)</f>
        <v>AONB RPG ASNW</v>
      </c>
      <c r="G17" s="10"/>
      <c r="H17" s="11"/>
      <c r="I17" s="11"/>
      <c r="J17" s="11"/>
      <c r="K17" s="11"/>
      <c r="L17" s="11"/>
      <c r="M17" s="11"/>
      <c r="N17" s="11" t="str">
        <f>IF('Sub-Cpt Record'!J17&lt;&gt;"",'Sub-Cpt Record'!J17,"")</f>
        <v/>
      </c>
      <c r="O17" s="211"/>
      <c r="P17" s="211"/>
      <c r="Q17" s="33"/>
      <c r="R17" s="34"/>
      <c r="S17" s="29"/>
      <c r="T17" s="217"/>
      <c r="U17" s="35"/>
      <c r="V17" s="32"/>
      <c r="W17" s="35"/>
      <c r="X17" s="32"/>
      <c r="Y17" s="35"/>
      <c r="Z17" s="32"/>
      <c r="AA17" s="35"/>
      <c r="AB17" s="32"/>
      <c r="AC17" s="35"/>
      <c r="AD17" s="32"/>
      <c r="AE17" s="35"/>
      <c r="AF17" s="32"/>
      <c r="AG17" s="193" t="str">
        <f t="shared" si="0"/>
        <v/>
      </c>
      <c r="AH17" s="304"/>
      <c r="AI17" s="214"/>
      <c r="AJ17" s="36"/>
      <c r="AL17" s="6"/>
    </row>
    <row r="18" spans="1:38" x14ac:dyDescent="0.2">
      <c r="A18" s="156" t="str">
        <f>IF('Sub-Cpt Record'!A18="","",'Sub-Cpt Record'!A18)</f>
        <v>A2</v>
      </c>
      <c r="B18" s="157" t="str">
        <f>IF('Sub-Cpt Record'!B18="","",'Sub-Cpt Record'!B18)</f>
        <v>d</v>
      </c>
      <c r="C18" s="158">
        <f>IF('Sub-Cpt Record'!C18="","",'Sub-Cpt Record'!C18)</f>
        <v>6.1049499999999997</v>
      </c>
      <c r="D18" s="158">
        <f>IF('Sub-Cpt Record'!D18="","",'Sub-Cpt Record'!D18)</f>
        <v>6.1049499999999997</v>
      </c>
      <c r="E18" s="158" t="str">
        <f>CODE!I18</f>
        <v xml:space="preserve">POK  HAZ  AH  </v>
      </c>
      <c r="F18" s="159" t="str">
        <f>IF('Sub-Cpt Record'!K18="","",'Sub-Cpt Record'!K18)</f>
        <v>AONB RPG ASNW</v>
      </c>
      <c r="G18" s="10"/>
      <c r="H18" s="11"/>
      <c r="I18" s="11"/>
      <c r="J18" s="11"/>
      <c r="K18" s="11"/>
      <c r="L18" s="11"/>
      <c r="M18" s="11"/>
      <c r="N18" s="11" t="str">
        <f>IF('Sub-Cpt Record'!J18&lt;&gt;"",'Sub-Cpt Record'!J18,"")</f>
        <v/>
      </c>
      <c r="O18" s="211"/>
      <c r="P18" s="211"/>
      <c r="Q18" s="33"/>
      <c r="R18" s="34"/>
      <c r="S18" s="29"/>
      <c r="T18" s="217"/>
      <c r="U18" s="35"/>
      <c r="V18" s="32"/>
      <c r="W18" s="35"/>
      <c r="X18" s="32"/>
      <c r="Y18" s="35"/>
      <c r="Z18" s="32"/>
      <c r="AA18" s="35"/>
      <c r="AB18" s="32"/>
      <c r="AC18" s="35"/>
      <c r="AD18" s="32"/>
      <c r="AE18" s="35"/>
      <c r="AF18" s="32"/>
      <c r="AG18" s="193" t="str">
        <f t="shared" si="0"/>
        <v/>
      </c>
      <c r="AH18" s="304"/>
      <c r="AI18" s="214"/>
      <c r="AJ18" s="36"/>
      <c r="AL18" s="6"/>
    </row>
    <row r="19" spans="1:38" x14ac:dyDescent="0.2">
      <c r="A19" s="156" t="str">
        <f>IF('Sub-Cpt Record'!A19="","",'Sub-Cpt Record'!A19)</f>
        <v>A2</v>
      </c>
      <c r="B19" s="157" t="str">
        <f>IF('Sub-Cpt Record'!B19="","",'Sub-Cpt Record'!B19)</f>
        <v>e</v>
      </c>
      <c r="C19" s="158">
        <f>IF('Sub-Cpt Record'!C19="","",'Sub-Cpt Record'!C19)</f>
        <v>3.6296499999999998</v>
      </c>
      <c r="D19" s="158">
        <f>IF('Sub-Cpt Record'!D19="","",'Sub-Cpt Record'!D19)</f>
        <v>3.6296499999999998</v>
      </c>
      <c r="E19" s="158" t="str">
        <f>CODE!I19</f>
        <v xml:space="preserve">AH  BE  POK  WCH  </v>
      </c>
      <c r="F19" s="159" t="str">
        <f>IF('Sub-Cpt Record'!K19="","",'Sub-Cpt Record'!K19)</f>
        <v>AONB RPG ASNW</v>
      </c>
      <c r="G19" s="10">
        <v>3.63</v>
      </c>
      <c r="H19" s="11" t="s">
        <v>41</v>
      </c>
      <c r="I19" s="11" t="str">
        <f>IF('Sub-Cpt Record'!E19&lt;&gt;"",'Sub-Cpt Record'!E19,"")</f>
        <v>AH</v>
      </c>
      <c r="J19" s="11" t="str">
        <f>IF('Sub-Cpt Record'!F19&lt;&gt;"",'Sub-Cpt Record'!F19,"")</f>
        <v>BE</v>
      </c>
      <c r="K19" s="11" t="str">
        <f>IF('Sub-Cpt Record'!G19&lt;&gt;"",'Sub-Cpt Record'!G19,"")</f>
        <v>POK</v>
      </c>
      <c r="L19" s="11" t="str">
        <f>IF('Sub-Cpt Record'!H19&lt;&gt;"",'Sub-Cpt Record'!H19,"")</f>
        <v>WCH</v>
      </c>
      <c r="M19" s="11" t="str">
        <f>IF('Sub-Cpt Record'!I19&lt;&gt;"",'Sub-Cpt Record'!I19,"")</f>
        <v/>
      </c>
      <c r="N19" s="11" t="str">
        <f>IF('Sub-Cpt Record'!J19&lt;&gt;"",'Sub-Cpt Record'!J19,"")</f>
        <v/>
      </c>
      <c r="O19" s="211">
        <v>0</v>
      </c>
      <c r="P19" s="211">
        <v>272.25</v>
      </c>
      <c r="Q19" s="33">
        <v>2023</v>
      </c>
      <c r="R19" s="34" t="s">
        <v>878</v>
      </c>
      <c r="S19" s="29"/>
      <c r="T19" s="217"/>
      <c r="U19" s="35"/>
      <c r="V19" s="32"/>
      <c r="W19" s="35"/>
      <c r="X19" s="32"/>
      <c r="Y19" s="35"/>
      <c r="Z19" s="32"/>
      <c r="AA19" s="35"/>
      <c r="AB19" s="32"/>
      <c r="AC19" s="35"/>
      <c r="AD19" s="32"/>
      <c r="AE19" s="35"/>
      <c r="AF19" s="32"/>
      <c r="AG19" s="193" t="str">
        <f t="shared" si="0"/>
        <v/>
      </c>
      <c r="AH19" s="304"/>
      <c r="AI19" s="214"/>
      <c r="AJ19" s="36" t="s">
        <v>789</v>
      </c>
      <c r="AL19" s="6"/>
    </row>
    <row r="20" spans="1:38" x14ac:dyDescent="0.2">
      <c r="A20" s="156" t="str">
        <f>IF('Sub-Cpt Record'!A20="","",'Sub-Cpt Record'!A20)</f>
        <v>A2</v>
      </c>
      <c r="B20" s="157" t="str">
        <f>IF('Sub-Cpt Record'!B20="","",'Sub-Cpt Record'!B20)</f>
        <v>f</v>
      </c>
      <c r="C20" s="158">
        <f>IF('Sub-Cpt Record'!C20="","",'Sub-Cpt Record'!C20)</f>
        <v>11.485900000000001</v>
      </c>
      <c r="D20" s="158">
        <f>IF('Sub-Cpt Record'!D20="","",'Sub-Cpt Record'!D20)</f>
        <v>11</v>
      </c>
      <c r="E20" s="158" t="str">
        <f>CODE!I20</f>
        <v xml:space="preserve">AH  BE  POK  </v>
      </c>
      <c r="F20" s="159" t="str">
        <f>IF('Sub-Cpt Record'!K20="","",'Sub-Cpt Record'!K20)</f>
        <v>AONB RPG ASNW</v>
      </c>
      <c r="G20" s="10"/>
      <c r="H20" s="11"/>
      <c r="I20" s="11"/>
      <c r="J20" s="11"/>
      <c r="K20" s="11"/>
      <c r="L20" s="11" t="str">
        <f>IF('Sub-Cpt Record'!H20&lt;&gt;"",'Sub-Cpt Record'!H20,"")</f>
        <v/>
      </c>
      <c r="M20" s="11" t="str">
        <f>IF('Sub-Cpt Record'!I20&lt;&gt;"",'Sub-Cpt Record'!I20,"")</f>
        <v/>
      </c>
      <c r="N20" s="11" t="str">
        <f>IF('Sub-Cpt Record'!J20&lt;&gt;"",'Sub-Cpt Record'!J20,"")</f>
        <v/>
      </c>
      <c r="O20" s="211"/>
      <c r="P20" s="211"/>
      <c r="Q20" s="33"/>
      <c r="R20" s="34"/>
      <c r="S20" s="29"/>
      <c r="T20" s="217"/>
      <c r="U20" s="35"/>
      <c r="V20" s="32"/>
      <c r="W20" s="35"/>
      <c r="X20" s="32"/>
      <c r="Y20" s="35"/>
      <c r="Z20" s="32"/>
      <c r="AA20" s="35"/>
      <c r="AB20" s="32"/>
      <c r="AC20" s="35"/>
      <c r="AD20" s="32"/>
      <c r="AE20" s="35"/>
      <c r="AF20" s="32"/>
      <c r="AG20" s="193" t="str">
        <f t="shared" si="0"/>
        <v/>
      </c>
      <c r="AH20" s="304"/>
      <c r="AI20" s="214"/>
      <c r="AJ20" s="36"/>
      <c r="AL20" s="6"/>
    </row>
    <row r="21" spans="1:38" x14ac:dyDescent="0.2">
      <c r="A21" s="156" t="str">
        <f>IF('Sub-Cpt Record'!A21="","",'Sub-Cpt Record'!A21)</f>
        <v/>
      </c>
      <c r="B21" s="157" t="str">
        <f>IF('Sub-Cpt Record'!B21="","",'Sub-Cpt Record'!B21)</f>
        <v/>
      </c>
      <c r="C21" s="158" t="str">
        <f>IF('Sub-Cpt Record'!C21="","",'Sub-Cpt Record'!C21)</f>
        <v/>
      </c>
      <c r="D21" s="158" t="str">
        <f>IF('Sub-Cpt Record'!D21="","",'Sub-Cpt Record'!D21)</f>
        <v/>
      </c>
      <c r="E21" s="158" t="str">
        <f>CODE!I21</f>
        <v/>
      </c>
      <c r="F21" s="159" t="str">
        <f>IF('Sub-Cpt Record'!K21="","",'Sub-Cpt Record'!K21)</f>
        <v/>
      </c>
      <c r="G21" s="10"/>
      <c r="H21" s="11"/>
      <c r="I21" s="11" t="str">
        <f>IF('Sub-Cpt Record'!E21&lt;&gt;"",'Sub-Cpt Record'!E21,"")</f>
        <v/>
      </c>
      <c r="J21" s="11" t="str">
        <f>IF('Sub-Cpt Record'!F21&lt;&gt;"",'Sub-Cpt Record'!F21,"")</f>
        <v/>
      </c>
      <c r="K21" s="11" t="str">
        <f>IF('Sub-Cpt Record'!G21&lt;&gt;"",'Sub-Cpt Record'!G21,"")</f>
        <v/>
      </c>
      <c r="L21" s="11" t="str">
        <f>IF('Sub-Cpt Record'!H21&lt;&gt;"",'Sub-Cpt Record'!H21,"")</f>
        <v/>
      </c>
      <c r="M21" s="11" t="str">
        <f>IF('Sub-Cpt Record'!I21&lt;&gt;"",'Sub-Cpt Record'!I21,"")</f>
        <v/>
      </c>
      <c r="N21" s="11" t="str">
        <f>IF('Sub-Cpt Record'!J21&lt;&gt;"",'Sub-Cpt Record'!J21,"")</f>
        <v/>
      </c>
      <c r="O21" s="211"/>
      <c r="P21" s="211"/>
      <c r="Q21" s="33"/>
      <c r="R21" s="34"/>
      <c r="S21" s="29"/>
      <c r="T21" s="217"/>
      <c r="U21" s="35"/>
      <c r="V21" s="32"/>
      <c r="W21" s="35"/>
      <c r="X21" s="32"/>
      <c r="Y21" s="35"/>
      <c r="Z21" s="32"/>
      <c r="AA21" s="35"/>
      <c r="AB21" s="32"/>
      <c r="AC21" s="35"/>
      <c r="AD21" s="32"/>
      <c r="AE21" s="35"/>
      <c r="AF21" s="32"/>
      <c r="AG21" s="193" t="str">
        <f t="shared" si="0"/>
        <v/>
      </c>
      <c r="AH21" s="304"/>
      <c r="AI21" s="214"/>
      <c r="AJ21" s="36"/>
      <c r="AL21" s="6"/>
    </row>
    <row r="22" spans="1:38" x14ac:dyDescent="0.2">
      <c r="A22" s="156" t="str">
        <f>IF('Sub-Cpt Record'!A22="","",'Sub-Cpt Record'!A22)</f>
        <v>AS1</v>
      </c>
      <c r="B22" s="157" t="str">
        <f>IF('Sub-Cpt Record'!B22="","",'Sub-Cpt Record'!B22)</f>
        <v>a</v>
      </c>
      <c r="C22" s="158">
        <f>IF('Sub-Cpt Record'!C22="","",'Sub-Cpt Record'!C22)</f>
        <v>6.67035</v>
      </c>
      <c r="D22" s="158">
        <f>IF('Sub-Cpt Record'!D22="","",'Sub-Cpt Record'!D22)</f>
        <v>6.67035</v>
      </c>
      <c r="E22" s="158" t="str">
        <f>CODE!I22</f>
        <v xml:space="preserve">AH  BE  PSP  SYC  </v>
      </c>
      <c r="F22" s="159" t="str">
        <f>IF('Sub-Cpt Record'!K22="","",'Sub-Cpt Record'!K22)</f>
        <v>SSSI SAC AONB ASNW</v>
      </c>
      <c r="G22" s="10"/>
      <c r="H22" s="11"/>
      <c r="I22" s="11"/>
      <c r="J22" s="11"/>
      <c r="K22" s="11"/>
      <c r="L22" s="11"/>
      <c r="M22" s="11"/>
      <c r="N22" s="11" t="str">
        <f>IF('Sub-Cpt Record'!J22&lt;&gt;"",'Sub-Cpt Record'!J22,"")</f>
        <v/>
      </c>
      <c r="O22" s="211"/>
      <c r="P22" s="211"/>
      <c r="Q22" s="33"/>
      <c r="R22" s="34"/>
      <c r="S22" s="29"/>
      <c r="T22" s="217"/>
      <c r="U22" s="35"/>
      <c r="V22" s="32"/>
      <c r="W22" s="35"/>
      <c r="X22" s="32"/>
      <c r="Y22" s="35"/>
      <c r="Z22" s="32"/>
      <c r="AA22" s="35"/>
      <c r="AB22" s="32"/>
      <c r="AC22" s="35"/>
      <c r="AD22" s="32"/>
      <c r="AE22" s="35"/>
      <c r="AF22" s="32"/>
      <c r="AG22" s="193" t="str">
        <f t="shared" si="0"/>
        <v/>
      </c>
      <c r="AH22" s="304"/>
      <c r="AI22" s="214"/>
      <c r="AJ22" s="36"/>
      <c r="AL22" s="6"/>
    </row>
    <row r="23" spans="1:38" x14ac:dyDescent="0.2">
      <c r="A23" s="156" t="str">
        <f>IF('Sub-Cpt Record'!A23="","",'Sub-Cpt Record'!A23)</f>
        <v>AS1</v>
      </c>
      <c r="B23" s="157" t="str">
        <f>IF('Sub-Cpt Record'!B23="","",'Sub-Cpt Record'!B23)</f>
        <v>b</v>
      </c>
      <c r="C23" s="158">
        <f>IF('Sub-Cpt Record'!C23="","",'Sub-Cpt Record'!C23)</f>
        <v>8.98</v>
      </c>
      <c r="D23" s="158">
        <f>IF('Sub-Cpt Record'!D23="","",'Sub-Cpt Record'!D23)</f>
        <v>8.98</v>
      </c>
      <c r="E23" s="158" t="str">
        <f>CODE!I23</f>
        <v xml:space="preserve">AH  BE  SYC  POK  </v>
      </c>
      <c r="F23" s="159" t="str">
        <f>IF('Sub-Cpt Record'!K23="","",'Sub-Cpt Record'!K23)</f>
        <v>SSSI SAC AONB ASNW</v>
      </c>
      <c r="G23" s="10">
        <v>8.98</v>
      </c>
      <c r="H23" s="11" t="s">
        <v>41</v>
      </c>
      <c r="I23" s="11" t="str">
        <f>IF('Sub-Cpt Record'!E23&lt;&gt;"",'Sub-Cpt Record'!E23,"")</f>
        <v>AH</v>
      </c>
      <c r="J23" s="11" t="str">
        <f>IF('Sub-Cpt Record'!F23&lt;&gt;"",'Sub-Cpt Record'!F23,"")</f>
        <v>BE</v>
      </c>
      <c r="K23" s="11" t="str">
        <f>IF('Sub-Cpt Record'!G23&lt;&gt;"",'Sub-Cpt Record'!G23,"")</f>
        <v>SYC</v>
      </c>
      <c r="L23" s="11" t="str">
        <f>IF('Sub-Cpt Record'!H23&lt;&gt;"",'Sub-Cpt Record'!H23,"")</f>
        <v>POK</v>
      </c>
      <c r="M23" s="11" t="str">
        <f>IF('Sub-Cpt Record'!I23&lt;&gt;"",'Sub-Cpt Record'!I23,"")</f>
        <v/>
      </c>
      <c r="N23" s="11" t="str">
        <f>IF('Sub-Cpt Record'!J23&lt;&gt;"",'Sub-Cpt Record'!J23,"")</f>
        <v/>
      </c>
      <c r="O23" s="211">
        <v>0</v>
      </c>
      <c r="P23" s="211">
        <v>314.3</v>
      </c>
      <c r="Q23" s="33">
        <v>2023</v>
      </c>
      <c r="R23" s="34" t="s">
        <v>883</v>
      </c>
      <c r="S23" s="29"/>
      <c r="T23" s="217"/>
      <c r="U23" s="35"/>
      <c r="V23" s="32"/>
      <c r="W23" s="35"/>
      <c r="X23" s="32"/>
      <c r="Y23" s="35"/>
      <c r="Z23" s="32"/>
      <c r="AA23" s="35"/>
      <c r="AB23" s="32"/>
      <c r="AC23" s="35"/>
      <c r="AD23" s="32"/>
      <c r="AE23" s="35"/>
      <c r="AF23" s="32"/>
      <c r="AG23" s="193" t="str">
        <f t="shared" si="0"/>
        <v/>
      </c>
      <c r="AH23" s="304"/>
      <c r="AI23" s="214"/>
      <c r="AJ23" s="36" t="s">
        <v>789</v>
      </c>
      <c r="AL23" s="6"/>
    </row>
    <row r="24" spans="1:38" x14ac:dyDescent="0.2">
      <c r="A24" s="156" t="str">
        <f>IF('Sub-Cpt Record'!A24="","",'Sub-Cpt Record'!A24)</f>
        <v>AS2</v>
      </c>
      <c r="B24" s="157" t="str">
        <f>IF('Sub-Cpt Record'!B24="","",'Sub-Cpt Record'!B24)</f>
        <v>a</v>
      </c>
      <c r="C24" s="158">
        <f>IF('Sub-Cpt Record'!C24="","",'Sub-Cpt Record'!C24)</f>
        <v>8.3867999999999991</v>
      </c>
      <c r="D24" s="158">
        <f>IF('Sub-Cpt Record'!D24="","",'Sub-Cpt Record'!D24)</f>
        <v>8.3867999999999991</v>
      </c>
      <c r="E24" s="158" t="str">
        <f>CODE!I24</f>
        <v xml:space="preserve">AH  SYC  BE  </v>
      </c>
      <c r="F24" s="159" t="str">
        <f>IF('Sub-Cpt Record'!K24="","",'Sub-Cpt Record'!K24)</f>
        <v>SSSI SAC AONB ASNW</v>
      </c>
      <c r="G24" s="10"/>
      <c r="H24" s="11"/>
      <c r="I24" s="11"/>
      <c r="J24" s="11"/>
      <c r="K24" s="11"/>
      <c r="L24" s="11" t="str">
        <f>IF('Sub-Cpt Record'!H24&lt;&gt;"",'Sub-Cpt Record'!H24,"")</f>
        <v/>
      </c>
      <c r="M24" s="11" t="str">
        <f>IF('Sub-Cpt Record'!I24&lt;&gt;"",'Sub-Cpt Record'!I24,"")</f>
        <v/>
      </c>
      <c r="N24" s="11" t="str">
        <f>IF('Sub-Cpt Record'!J24&lt;&gt;"",'Sub-Cpt Record'!J24,"")</f>
        <v/>
      </c>
      <c r="O24" s="211"/>
      <c r="P24" s="211"/>
      <c r="Q24" s="33"/>
      <c r="R24" s="34"/>
      <c r="S24" s="29"/>
      <c r="T24" s="217"/>
      <c r="U24" s="30"/>
      <c r="V24" s="31"/>
      <c r="W24" s="30"/>
      <c r="X24" s="31"/>
      <c r="Y24" s="30"/>
      <c r="Z24" s="32"/>
      <c r="AA24" s="30"/>
      <c r="AB24" s="31"/>
      <c r="AC24" s="30"/>
      <c r="AD24" s="31"/>
      <c r="AE24" s="30"/>
      <c r="AF24" s="31"/>
      <c r="AG24" s="193" t="str">
        <f t="shared" si="0"/>
        <v/>
      </c>
      <c r="AH24" s="304"/>
      <c r="AI24" s="214"/>
      <c r="AJ24" s="36"/>
      <c r="AL24" s="6"/>
    </row>
    <row r="25" spans="1:38" x14ac:dyDescent="0.2">
      <c r="A25" s="156" t="str">
        <f>IF('Sub-Cpt Record'!A25="","",'Sub-Cpt Record'!A25)</f>
        <v>AS2</v>
      </c>
      <c r="B25" s="157" t="str">
        <f>IF('Sub-Cpt Record'!B25="","",'Sub-Cpt Record'!B25)</f>
        <v>b</v>
      </c>
      <c r="C25" s="158">
        <f>IF('Sub-Cpt Record'!C25="","",'Sub-Cpt Record'!C25)</f>
        <v>17.7072</v>
      </c>
      <c r="D25" s="158">
        <f>IF('Sub-Cpt Record'!D25="","",'Sub-Cpt Record'!D25)</f>
        <v>17.7072</v>
      </c>
      <c r="E25" s="158" t="str">
        <f>CODE!I25</f>
        <v xml:space="preserve">AH  SYC  HOL  POK  HAZ  </v>
      </c>
      <c r="F25" s="159" t="str">
        <f>IF('Sub-Cpt Record'!K25="","",'Sub-Cpt Record'!K25)</f>
        <v>SSSI SAC AONB ASNW</v>
      </c>
      <c r="G25" s="10">
        <v>17.71</v>
      </c>
      <c r="H25" s="11" t="s">
        <v>41</v>
      </c>
      <c r="I25" s="11" t="str">
        <f>IF('Sub-Cpt Record'!E25&lt;&gt;"",'Sub-Cpt Record'!E25,"")</f>
        <v>AH</v>
      </c>
      <c r="J25" s="11" t="str">
        <f>IF('Sub-Cpt Record'!F25&lt;&gt;"",'Sub-Cpt Record'!F25,"")</f>
        <v>SYC</v>
      </c>
      <c r="K25" s="11" t="str">
        <f>IF('Sub-Cpt Record'!G25&lt;&gt;"",'Sub-Cpt Record'!G25,"")</f>
        <v>HOL</v>
      </c>
      <c r="L25" s="11" t="str">
        <f>IF('Sub-Cpt Record'!H25&lt;&gt;"",'Sub-Cpt Record'!H25,"")</f>
        <v>POK</v>
      </c>
      <c r="M25" s="11" t="str">
        <f>IF('Sub-Cpt Record'!I25&lt;&gt;"",'Sub-Cpt Record'!I25,"")</f>
        <v>HAZ</v>
      </c>
      <c r="N25" s="11" t="str">
        <f>IF('Sub-Cpt Record'!J25&lt;&gt;"",'Sub-Cpt Record'!J25,"")</f>
        <v/>
      </c>
      <c r="O25" s="211">
        <v>0</v>
      </c>
      <c r="P25" s="211">
        <v>708.28800000000001</v>
      </c>
      <c r="Q25" s="33">
        <v>2023</v>
      </c>
      <c r="R25" s="34" t="s">
        <v>883</v>
      </c>
      <c r="S25" s="29"/>
      <c r="T25" s="217"/>
      <c r="U25" s="35"/>
      <c r="V25" s="32"/>
      <c r="W25" s="35"/>
      <c r="X25" s="32"/>
      <c r="Y25" s="35"/>
      <c r="Z25" s="32"/>
      <c r="AA25" s="35"/>
      <c r="AB25" s="32"/>
      <c r="AC25" s="35"/>
      <c r="AD25" s="32"/>
      <c r="AE25" s="35"/>
      <c r="AF25" s="32"/>
      <c r="AG25" s="193" t="str">
        <f t="shared" si="0"/>
        <v/>
      </c>
      <c r="AH25" s="304"/>
      <c r="AI25" s="214"/>
      <c r="AJ25" s="36" t="s">
        <v>789</v>
      </c>
      <c r="AL25" s="6"/>
    </row>
    <row r="26" spans="1:38" x14ac:dyDescent="0.2">
      <c r="A26" s="156" t="str">
        <f>IF('Sub-Cpt Record'!A26="","",'Sub-Cpt Record'!A26)</f>
        <v/>
      </c>
      <c r="B26" s="157" t="str">
        <f>IF('Sub-Cpt Record'!B26="","",'Sub-Cpt Record'!B26)</f>
        <v/>
      </c>
      <c r="C26" s="158" t="str">
        <f>IF('Sub-Cpt Record'!C26="","",'Sub-Cpt Record'!C26)</f>
        <v/>
      </c>
      <c r="D26" s="158" t="str">
        <f>IF('Sub-Cpt Record'!D26="","",'Sub-Cpt Record'!D26)</f>
        <v/>
      </c>
      <c r="E26" s="158" t="str">
        <f>CODE!I26</f>
        <v/>
      </c>
      <c r="F26" s="159" t="str">
        <f>IF('Sub-Cpt Record'!K26="","",'Sub-Cpt Record'!K26)</f>
        <v/>
      </c>
      <c r="G26" s="10"/>
      <c r="H26" s="11"/>
      <c r="I26" s="11" t="str">
        <f>IF('Sub-Cpt Record'!E26&lt;&gt;"",'Sub-Cpt Record'!E26,"")</f>
        <v/>
      </c>
      <c r="J26" s="11" t="str">
        <f>IF('Sub-Cpt Record'!F26&lt;&gt;"",'Sub-Cpt Record'!F26,"")</f>
        <v/>
      </c>
      <c r="K26" s="11" t="str">
        <f>IF('Sub-Cpt Record'!G26&lt;&gt;"",'Sub-Cpt Record'!G26,"")</f>
        <v/>
      </c>
      <c r="L26" s="11" t="str">
        <f>IF('Sub-Cpt Record'!H26&lt;&gt;"",'Sub-Cpt Record'!H26,"")</f>
        <v/>
      </c>
      <c r="M26" s="11" t="str">
        <f>IF('Sub-Cpt Record'!I26&lt;&gt;"",'Sub-Cpt Record'!I26,"")</f>
        <v/>
      </c>
      <c r="N26" s="11" t="str">
        <f>IF('Sub-Cpt Record'!J26&lt;&gt;"",'Sub-Cpt Record'!J26,"")</f>
        <v/>
      </c>
      <c r="O26" s="211"/>
      <c r="P26" s="211"/>
      <c r="Q26" s="33"/>
      <c r="R26" s="34"/>
      <c r="S26" s="29"/>
      <c r="T26" s="217"/>
      <c r="U26" s="35"/>
      <c r="V26" s="32"/>
      <c r="W26" s="35"/>
      <c r="X26" s="32"/>
      <c r="Y26" s="35"/>
      <c r="Z26" s="32"/>
      <c r="AA26" s="35"/>
      <c r="AB26" s="32"/>
      <c r="AC26" s="35"/>
      <c r="AD26" s="32"/>
      <c r="AE26" s="35"/>
      <c r="AF26" s="32"/>
      <c r="AG26" s="193" t="str">
        <f t="shared" si="0"/>
        <v/>
      </c>
      <c r="AH26" s="304"/>
      <c r="AI26" s="214"/>
      <c r="AJ26" s="36"/>
      <c r="AL26" s="6"/>
    </row>
    <row r="27" spans="1:38" x14ac:dyDescent="0.2">
      <c r="A27" s="156" t="str">
        <f>IF('Sub-Cpt Record'!A27="","",'Sub-Cpt Record'!A27)</f>
        <v>B1</v>
      </c>
      <c r="B27" s="157" t="str">
        <f>IF('Sub-Cpt Record'!B27="","",'Sub-Cpt Record'!B27)</f>
        <v/>
      </c>
      <c r="C27" s="158">
        <f>IF('Sub-Cpt Record'!C27="","",'Sub-Cpt Record'!C27)</f>
        <v>7.3255699999999999</v>
      </c>
      <c r="D27" s="158">
        <f>IF('Sub-Cpt Record'!D27="","",'Sub-Cpt Record'!D27)</f>
        <v>7.3255699999999999</v>
      </c>
      <c r="E27" s="158" t="str">
        <f>CODE!I27</f>
        <v xml:space="preserve">AH  YEW  HAZ  PSP  HOL  </v>
      </c>
      <c r="F27" s="159" t="str">
        <f>IF('Sub-Cpt Record'!K27="","",'Sub-Cpt Record'!K27)</f>
        <v>AONB SSSI SAC</v>
      </c>
      <c r="G27" s="10"/>
      <c r="H27" s="11"/>
      <c r="I27" s="11"/>
      <c r="J27" s="11"/>
      <c r="K27" s="11"/>
      <c r="L27" s="11"/>
      <c r="M27" s="11"/>
      <c r="N27" s="11"/>
      <c r="O27" s="211"/>
      <c r="P27" s="211"/>
      <c r="Q27" s="33"/>
      <c r="R27" s="34"/>
      <c r="S27" s="29"/>
      <c r="T27" s="217"/>
      <c r="U27" s="35"/>
      <c r="V27" s="32"/>
      <c r="W27" s="35"/>
      <c r="X27" s="32"/>
      <c r="Y27" s="35"/>
      <c r="Z27" s="32"/>
      <c r="AA27" s="35"/>
      <c r="AB27" s="32"/>
      <c r="AC27" s="35"/>
      <c r="AD27" s="32"/>
      <c r="AE27" s="35"/>
      <c r="AF27" s="32"/>
      <c r="AG27" s="193" t="str">
        <f t="shared" si="0"/>
        <v/>
      </c>
      <c r="AH27" s="304"/>
      <c r="AI27" s="214"/>
      <c r="AJ27" s="36"/>
      <c r="AL27" s="6"/>
    </row>
    <row r="28" spans="1:38" x14ac:dyDescent="0.2">
      <c r="A28" s="156" t="str">
        <f>IF('Sub-Cpt Record'!A28="","",'Sub-Cpt Record'!A28)</f>
        <v>B2</v>
      </c>
      <c r="B28" s="157" t="str">
        <f>IF('Sub-Cpt Record'!B28="","",'Sub-Cpt Record'!B28)</f>
        <v>a</v>
      </c>
      <c r="C28" s="158">
        <f>IF('Sub-Cpt Record'!C28="","",'Sub-Cpt Record'!C28)</f>
        <v>2.4087800000000001</v>
      </c>
      <c r="D28" s="158">
        <f>IF('Sub-Cpt Record'!D28="","",'Sub-Cpt Record'!D28)</f>
        <v>2.2999999999999998</v>
      </c>
      <c r="E28" s="158" t="str">
        <f>CODE!I28</f>
        <v xml:space="preserve">WSH  </v>
      </c>
      <c r="F28" s="159" t="str">
        <f>IF('Sub-Cpt Record'!K28="","",'Sub-Cpt Record'!K28)</f>
        <v>AONB SSSI SAC</v>
      </c>
      <c r="G28" s="10"/>
      <c r="H28" s="11"/>
      <c r="I28" s="11"/>
      <c r="J28" s="11"/>
      <c r="K28" s="11"/>
      <c r="L28" s="11"/>
      <c r="M28" s="11"/>
      <c r="N28" s="11"/>
      <c r="O28" s="211"/>
      <c r="P28" s="211"/>
      <c r="Q28" s="33"/>
      <c r="R28" s="34"/>
      <c r="S28" s="29"/>
      <c r="T28" s="217"/>
      <c r="U28" s="35"/>
      <c r="V28" s="32"/>
      <c r="W28" s="35"/>
      <c r="X28" s="32"/>
      <c r="Y28" s="35"/>
      <c r="Z28" s="32"/>
      <c r="AA28" s="35"/>
      <c r="AB28" s="32"/>
      <c r="AC28" s="35"/>
      <c r="AD28" s="32"/>
      <c r="AE28" s="35"/>
      <c r="AF28" s="32"/>
      <c r="AG28" s="193" t="str">
        <f t="shared" si="0"/>
        <v/>
      </c>
      <c r="AH28" s="304"/>
      <c r="AI28" s="214"/>
      <c r="AJ28" s="36"/>
      <c r="AL28" s="6"/>
    </row>
    <row r="29" spans="1:38" x14ac:dyDescent="0.2">
      <c r="A29" s="156" t="str">
        <f>IF('Sub-Cpt Record'!A29="","",'Sub-Cpt Record'!A29)</f>
        <v>B2</v>
      </c>
      <c r="B29" s="157" t="str">
        <f>IF('Sub-Cpt Record'!B29="","",'Sub-Cpt Record'!B29)</f>
        <v>b</v>
      </c>
      <c r="C29" s="158">
        <f>IF('Sub-Cpt Record'!C29="","",'Sub-Cpt Record'!C29)</f>
        <v>10.5037</v>
      </c>
      <c r="D29" s="158">
        <f>IF('Sub-Cpt Record'!D29="","",'Sub-Cpt Record'!D29)</f>
        <v>10.5037</v>
      </c>
      <c r="E29" s="158" t="str">
        <f>CODE!I29</f>
        <v xml:space="preserve">AH  BE  YEW  HOL  POK  </v>
      </c>
      <c r="F29" s="159" t="str">
        <f>IF('Sub-Cpt Record'!K29="","",'Sub-Cpt Record'!K29)</f>
        <v>AONB ASNW SSSI SAC</v>
      </c>
      <c r="G29" s="10"/>
      <c r="H29" s="11"/>
      <c r="I29" s="11"/>
      <c r="J29" s="11"/>
      <c r="K29" s="11"/>
      <c r="L29" s="11"/>
      <c r="M29" s="11"/>
      <c r="N29" s="11"/>
      <c r="O29" s="211"/>
      <c r="P29" s="211"/>
      <c r="Q29" s="33"/>
      <c r="R29" s="34"/>
      <c r="S29" s="29"/>
      <c r="T29" s="217"/>
      <c r="U29" s="35"/>
      <c r="V29" s="32"/>
      <c r="W29" s="35"/>
      <c r="X29" s="32"/>
      <c r="Y29" s="35"/>
      <c r="Z29" s="32"/>
      <c r="AA29" s="35"/>
      <c r="AB29" s="32"/>
      <c r="AC29" s="35"/>
      <c r="AD29" s="32"/>
      <c r="AE29" s="35"/>
      <c r="AF29" s="32"/>
      <c r="AG29" s="193" t="str">
        <f t="shared" si="0"/>
        <v/>
      </c>
      <c r="AH29" s="304"/>
      <c r="AI29" s="214"/>
      <c r="AJ29" s="36"/>
      <c r="AL29" s="6"/>
    </row>
    <row r="30" spans="1:38" x14ac:dyDescent="0.2">
      <c r="A30" s="156" t="str">
        <f>IF('Sub-Cpt Record'!A30="","",'Sub-Cpt Record'!A30)</f>
        <v>B2</v>
      </c>
      <c r="B30" s="157" t="str">
        <f>IF('Sub-Cpt Record'!B30="","",'Sub-Cpt Record'!B30)</f>
        <v>c</v>
      </c>
      <c r="C30" s="158">
        <f>IF('Sub-Cpt Record'!C30="","",'Sub-Cpt Record'!C30)</f>
        <v>1.0043200000000001</v>
      </c>
      <c r="D30" s="158">
        <f>IF('Sub-Cpt Record'!D30="","",'Sub-Cpt Record'!D30)</f>
        <v>1.0043200000000001</v>
      </c>
      <c r="E30" s="158" t="str">
        <f>CODE!I30</f>
        <v xml:space="preserve">AH  HAZ  </v>
      </c>
      <c r="F30" s="159" t="str">
        <f>IF('Sub-Cpt Record'!K30="","",'Sub-Cpt Record'!K30)</f>
        <v>AONB SSSI SAC</v>
      </c>
      <c r="G30" s="10"/>
      <c r="H30" s="11"/>
      <c r="I30" s="11"/>
      <c r="J30" s="11"/>
      <c r="K30" s="11"/>
      <c r="L30" s="11"/>
      <c r="M30" s="11"/>
      <c r="N30" s="11"/>
      <c r="O30" s="211"/>
      <c r="P30" s="211"/>
      <c r="Q30" s="33"/>
      <c r="R30" s="34"/>
      <c r="S30" s="29"/>
      <c r="T30" s="217"/>
      <c r="U30" s="35"/>
      <c r="V30" s="32"/>
      <c r="W30" s="35"/>
      <c r="X30" s="32"/>
      <c r="Y30" s="35"/>
      <c r="Z30" s="32"/>
      <c r="AA30" s="35"/>
      <c r="AB30" s="32"/>
      <c r="AC30" s="35"/>
      <c r="AD30" s="32"/>
      <c r="AE30" s="35"/>
      <c r="AF30" s="32"/>
      <c r="AG30" s="193" t="str">
        <f t="shared" si="0"/>
        <v/>
      </c>
      <c r="AH30" s="304"/>
      <c r="AI30" s="214"/>
      <c r="AJ30" s="36"/>
      <c r="AL30" s="6"/>
    </row>
    <row r="31" spans="1:38" x14ac:dyDescent="0.2">
      <c r="A31" s="156" t="str">
        <f>IF('Sub-Cpt Record'!A31="","",'Sub-Cpt Record'!A31)</f>
        <v>B2</v>
      </c>
      <c r="B31" s="157" t="str">
        <f>IF('Sub-Cpt Record'!B31="","",'Sub-Cpt Record'!B31)</f>
        <v>d</v>
      </c>
      <c r="C31" s="158">
        <f>IF('Sub-Cpt Record'!C31="","",'Sub-Cpt Record'!C31)</f>
        <v>1.25668</v>
      </c>
      <c r="D31" s="158">
        <f>IF('Sub-Cpt Record'!D31="","",'Sub-Cpt Record'!D31)</f>
        <v>1.25668</v>
      </c>
      <c r="E31" s="158" t="str">
        <f>CODE!I31</f>
        <v xml:space="preserve">AH  BE  WCH  </v>
      </c>
      <c r="F31" s="159" t="str">
        <f>IF('Sub-Cpt Record'!K31="","",'Sub-Cpt Record'!K31)</f>
        <v>AONB ASNW SSSI SAC</v>
      </c>
      <c r="G31" s="10"/>
      <c r="H31" s="11"/>
      <c r="I31" s="11"/>
      <c r="J31" s="11"/>
      <c r="K31" s="11"/>
      <c r="L31" s="11"/>
      <c r="M31" s="11"/>
      <c r="N31" s="11"/>
      <c r="O31" s="211"/>
      <c r="P31" s="211"/>
      <c r="Q31" s="33"/>
      <c r="R31" s="34"/>
      <c r="S31" s="29"/>
      <c r="T31" s="217"/>
      <c r="U31" s="35"/>
      <c r="V31" s="32"/>
      <c r="W31" s="35"/>
      <c r="X31" s="32"/>
      <c r="Y31" s="35"/>
      <c r="Z31" s="32"/>
      <c r="AA31" s="35"/>
      <c r="AB31" s="32"/>
      <c r="AC31" s="35"/>
      <c r="AD31" s="32"/>
      <c r="AE31" s="35"/>
      <c r="AF31" s="32"/>
      <c r="AG31" s="193" t="str">
        <f t="shared" si="0"/>
        <v/>
      </c>
      <c r="AH31" s="304"/>
      <c r="AI31" s="214"/>
      <c r="AJ31" s="36"/>
      <c r="AL31" s="6"/>
    </row>
    <row r="32" spans="1:38" x14ac:dyDescent="0.2">
      <c r="A32" s="156" t="str">
        <f>IF('Sub-Cpt Record'!A32="","",'Sub-Cpt Record'!A32)</f>
        <v>B2</v>
      </c>
      <c r="B32" s="157" t="str">
        <f>IF('Sub-Cpt Record'!B32="","",'Sub-Cpt Record'!B32)</f>
        <v>e</v>
      </c>
      <c r="C32" s="158">
        <f>IF('Sub-Cpt Record'!C32="","",'Sub-Cpt Record'!C32)</f>
        <v>3.3637700000000001</v>
      </c>
      <c r="D32" s="158">
        <f>IF('Sub-Cpt Record'!D32="","",'Sub-Cpt Record'!D32)</f>
        <v>3.3637700000000001</v>
      </c>
      <c r="E32" s="158" t="str">
        <f>CODE!I32</f>
        <v xml:space="preserve">HAZ  BE  POK  </v>
      </c>
      <c r="F32" s="159" t="str">
        <f>IF('Sub-Cpt Record'!K32="","",'Sub-Cpt Record'!K32)</f>
        <v>AONB</v>
      </c>
      <c r="G32" s="10"/>
      <c r="H32" s="11"/>
      <c r="I32" s="11"/>
      <c r="J32" s="11"/>
      <c r="K32" s="11"/>
      <c r="L32" s="11"/>
      <c r="M32" s="11"/>
      <c r="N32" s="11"/>
      <c r="O32" s="211"/>
      <c r="P32" s="211"/>
      <c r="Q32" s="33"/>
      <c r="R32" s="34"/>
      <c r="S32" s="29"/>
      <c r="T32" s="217"/>
      <c r="U32" s="35"/>
      <c r="V32" s="32"/>
      <c r="W32" s="35"/>
      <c r="X32" s="32"/>
      <c r="Y32" s="35"/>
      <c r="Z32" s="32"/>
      <c r="AA32" s="35"/>
      <c r="AB32" s="32"/>
      <c r="AC32" s="35"/>
      <c r="AD32" s="32"/>
      <c r="AE32" s="35"/>
      <c r="AF32" s="32"/>
      <c r="AG32" s="193" t="str">
        <f t="shared" si="0"/>
        <v/>
      </c>
      <c r="AH32" s="304"/>
      <c r="AI32" s="214"/>
      <c r="AJ32" s="36"/>
      <c r="AL32" s="6"/>
    </row>
    <row r="33" spans="1:42" x14ac:dyDescent="0.2">
      <c r="A33" s="156" t="str">
        <f>IF('Sub-Cpt Record'!A33="","",'Sub-Cpt Record'!A33)</f>
        <v>B2</v>
      </c>
      <c r="B33" s="157" t="str">
        <f>IF('Sub-Cpt Record'!B33="","",'Sub-Cpt Record'!B33)</f>
        <v>f</v>
      </c>
      <c r="C33" s="158">
        <f>IF('Sub-Cpt Record'!C33="","",'Sub-Cpt Record'!C33)</f>
        <v>1.2094100000000001</v>
      </c>
      <c r="D33" s="158">
        <f>IF('Sub-Cpt Record'!D33="","",'Sub-Cpt Record'!D33)</f>
        <v>1.2094100000000001</v>
      </c>
      <c r="E33" s="158" t="str">
        <f>CODE!I33</f>
        <v xml:space="preserve">BE  YEW  HOL  </v>
      </c>
      <c r="F33" s="159" t="str">
        <f>IF('Sub-Cpt Record'!K33="","",'Sub-Cpt Record'!K33)</f>
        <v>AONB ASNW SSSI SAC</v>
      </c>
      <c r="G33" s="10"/>
      <c r="H33" s="11"/>
      <c r="I33" s="11"/>
      <c r="J33" s="11"/>
      <c r="K33" s="11"/>
      <c r="L33" s="11"/>
      <c r="M33" s="11"/>
      <c r="N33" s="11"/>
      <c r="O33" s="211"/>
      <c r="P33" s="211"/>
      <c r="Q33" s="33"/>
      <c r="R33" s="34"/>
      <c r="S33" s="29"/>
      <c r="T33" s="217"/>
      <c r="U33" s="35"/>
      <c r="V33" s="32"/>
      <c r="W33" s="35"/>
      <c r="X33" s="32"/>
      <c r="Y33" s="35"/>
      <c r="Z33" s="32"/>
      <c r="AA33" s="35"/>
      <c r="AB33" s="32"/>
      <c r="AC33" s="35"/>
      <c r="AD33" s="32"/>
      <c r="AE33" s="35"/>
      <c r="AF33" s="32"/>
      <c r="AG33" s="193" t="str">
        <f t="shared" si="0"/>
        <v/>
      </c>
      <c r="AH33" s="304"/>
      <c r="AI33" s="214"/>
      <c r="AJ33" s="36"/>
      <c r="AL33" s="6"/>
    </row>
    <row r="34" spans="1:42" x14ac:dyDescent="0.2">
      <c r="A34" s="156" t="str">
        <f>IF('Sub-Cpt Record'!A34="","",'Sub-Cpt Record'!A34)</f>
        <v>B2</v>
      </c>
      <c r="B34" s="157" t="str">
        <f>IF('Sub-Cpt Record'!B34="","",'Sub-Cpt Record'!B34)</f>
        <v>g</v>
      </c>
      <c r="C34" s="158">
        <f>IF('Sub-Cpt Record'!C34="","",'Sub-Cpt Record'!C34)</f>
        <v>6.2399199999999997</v>
      </c>
      <c r="D34" s="158">
        <f>IF('Sub-Cpt Record'!D34="","",'Sub-Cpt Record'!D34)</f>
        <v>6.2399199999999997</v>
      </c>
      <c r="E34" s="158" t="str">
        <f>CODE!I34</f>
        <v xml:space="preserve">AH  YEW  BE  HL  </v>
      </c>
      <c r="F34" s="159" t="str">
        <f>IF('Sub-Cpt Record'!K34="","",'Sub-Cpt Record'!K34)</f>
        <v>AONB ASNW SSSI SAC</v>
      </c>
      <c r="G34" s="10"/>
      <c r="H34" s="11"/>
      <c r="I34" s="11"/>
      <c r="J34" s="11"/>
      <c r="K34" s="11"/>
      <c r="L34" s="11"/>
      <c r="M34" s="11"/>
      <c r="N34" s="11"/>
      <c r="O34" s="211"/>
      <c r="P34" s="211"/>
      <c r="Q34" s="33"/>
      <c r="R34" s="34"/>
      <c r="S34" s="29"/>
      <c r="T34" s="217"/>
      <c r="U34" s="35"/>
      <c r="V34" s="32"/>
      <c r="W34" s="35"/>
      <c r="X34" s="32"/>
      <c r="Y34" s="35"/>
      <c r="Z34" s="32"/>
      <c r="AA34" s="35"/>
      <c r="AB34" s="32"/>
      <c r="AC34" s="35"/>
      <c r="AD34" s="32"/>
      <c r="AE34" s="35"/>
      <c r="AF34" s="32"/>
      <c r="AG34" s="193" t="str">
        <f t="shared" si="0"/>
        <v/>
      </c>
      <c r="AH34" s="304"/>
      <c r="AI34" s="214"/>
      <c r="AJ34" s="36"/>
      <c r="AL34" s="6"/>
    </row>
    <row r="35" spans="1:42" x14ac:dyDescent="0.2">
      <c r="A35" s="156" t="str">
        <f>IF('Sub-Cpt Record'!A35="","",'Sub-Cpt Record'!A35)</f>
        <v>B2</v>
      </c>
      <c r="B35" s="157" t="str">
        <f>IF('Sub-Cpt Record'!B35="","",'Sub-Cpt Record'!B35)</f>
        <v>h</v>
      </c>
      <c r="C35" s="158">
        <f>IF('Sub-Cpt Record'!C35="","",'Sub-Cpt Record'!C35)</f>
        <v>1.3030200000000001</v>
      </c>
      <c r="D35" s="158">
        <f>IF('Sub-Cpt Record'!D35="","",'Sub-Cpt Record'!D35)</f>
        <v>1</v>
      </c>
      <c r="E35" s="158" t="str">
        <f>CODE!I35</f>
        <v xml:space="preserve">WSH  </v>
      </c>
      <c r="F35" s="159" t="str">
        <f>IF('Sub-Cpt Record'!K35="","",'Sub-Cpt Record'!K35)</f>
        <v>AONB SSSI SAC</v>
      </c>
      <c r="G35" s="10"/>
      <c r="H35" s="11"/>
      <c r="I35" s="11"/>
      <c r="J35" s="11"/>
      <c r="K35" s="11"/>
      <c r="L35" s="11"/>
      <c r="M35" s="11"/>
      <c r="N35" s="11"/>
      <c r="O35" s="211"/>
      <c r="P35" s="211"/>
      <c r="Q35" s="33"/>
      <c r="R35" s="34"/>
      <c r="S35" s="29"/>
      <c r="T35" s="217"/>
      <c r="U35" s="35"/>
      <c r="V35" s="32"/>
      <c r="W35" s="35"/>
      <c r="X35" s="32"/>
      <c r="Y35" s="35"/>
      <c r="Z35" s="32"/>
      <c r="AA35" s="35"/>
      <c r="AB35" s="32"/>
      <c r="AC35" s="35"/>
      <c r="AD35" s="32"/>
      <c r="AE35" s="35"/>
      <c r="AF35" s="32"/>
      <c r="AG35" s="193" t="str">
        <f t="shared" si="0"/>
        <v/>
      </c>
      <c r="AH35" s="304"/>
      <c r="AI35" s="214"/>
      <c r="AJ35" s="36"/>
      <c r="AL35" s="6"/>
    </row>
    <row r="36" spans="1:42" x14ac:dyDescent="0.2">
      <c r="A36" s="156" t="str">
        <f>IF('Sub-Cpt Record'!A36="","",'Sub-Cpt Record'!A36)</f>
        <v>B2</v>
      </c>
      <c r="B36" s="157" t="str">
        <f>IF('Sub-Cpt Record'!B36="","",'Sub-Cpt Record'!B36)</f>
        <v>i</v>
      </c>
      <c r="C36" s="158">
        <f>IF('Sub-Cpt Record'!C36="","",'Sub-Cpt Record'!C36)</f>
        <v>1.14707</v>
      </c>
      <c r="D36" s="158">
        <f>IF('Sub-Cpt Record'!D36="","",'Sub-Cpt Record'!D36)</f>
        <v>1.14707</v>
      </c>
      <c r="E36" s="158" t="str">
        <f>CODE!I36</f>
        <v xml:space="preserve">AH  WCH  BE  POK  </v>
      </c>
      <c r="F36" s="159" t="str">
        <f>IF('Sub-Cpt Record'!K36="","",'Sub-Cpt Record'!K36)</f>
        <v>AONB PAWS SSSI SAC</v>
      </c>
      <c r="G36" s="10"/>
      <c r="H36" s="11"/>
      <c r="I36" s="11"/>
      <c r="J36" s="11"/>
      <c r="K36" s="11"/>
      <c r="L36" s="11"/>
      <c r="M36" s="11"/>
      <c r="N36" s="11"/>
      <c r="O36" s="211"/>
      <c r="P36" s="211"/>
      <c r="Q36" s="33"/>
      <c r="R36" s="34"/>
      <c r="S36" s="29"/>
      <c r="T36" s="217"/>
      <c r="U36" s="35"/>
      <c r="V36" s="32"/>
      <c r="W36" s="35"/>
      <c r="X36" s="32"/>
      <c r="Y36" s="35"/>
      <c r="Z36" s="32"/>
      <c r="AA36" s="35"/>
      <c r="AB36" s="32"/>
      <c r="AC36" s="35"/>
      <c r="AD36" s="32"/>
      <c r="AE36" s="35"/>
      <c r="AF36" s="32"/>
      <c r="AG36" s="193" t="str">
        <f t="shared" si="0"/>
        <v/>
      </c>
      <c r="AH36" s="304"/>
      <c r="AI36" s="214"/>
      <c r="AJ36" s="36"/>
      <c r="AL36" s="6"/>
    </row>
    <row r="37" spans="1:42" x14ac:dyDescent="0.2">
      <c r="A37" s="156" t="str">
        <f>IF('Sub-Cpt Record'!A37="","",'Sub-Cpt Record'!A37)</f>
        <v>B2</v>
      </c>
      <c r="B37" s="157" t="str">
        <f>IF('Sub-Cpt Record'!B37="","",'Sub-Cpt Record'!B37)</f>
        <v>j</v>
      </c>
      <c r="C37" s="158">
        <f>IF('Sub-Cpt Record'!C37="","",'Sub-Cpt Record'!C37)</f>
        <v>23.851800000000001</v>
      </c>
      <c r="D37" s="158">
        <f>IF('Sub-Cpt Record'!D37="","",'Sub-Cpt Record'!D37)</f>
        <v>23.851800000000001</v>
      </c>
      <c r="E37" s="158" t="str">
        <f>CODE!I37</f>
        <v xml:space="preserve">POK  BE  YEW  HOL  HAZ  </v>
      </c>
      <c r="F37" s="159" t="str">
        <f>IF('Sub-Cpt Record'!K37="","",'Sub-Cpt Record'!K37)</f>
        <v>AONB ASNW SAM SSSI SAC</v>
      </c>
      <c r="G37" s="10">
        <v>4.7703600000000002</v>
      </c>
      <c r="H37" s="11" t="s">
        <v>492</v>
      </c>
      <c r="I37" s="11" t="str">
        <f>IF('Sub-Cpt Record'!E37&lt;&gt;"",'Sub-Cpt Record'!E37,"")</f>
        <v>POK</v>
      </c>
      <c r="J37" s="11" t="str">
        <f>IF('Sub-Cpt Record'!F37&lt;&gt;"",'Sub-Cpt Record'!F37,"")</f>
        <v>BE</v>
      </c>
      <c r="K37" s="11"/>
      <c r="L37" s="11" t="str">
        <f>IF('Sub-Cpt Record'!H37&lt;&gt;"",'Sub-Cpt Record'!H37,"")</f>
        <v>HOL</v>
      </c>
      <c r="M37" s="11" t="str">
        <f>IF('Sub-Cpt Record'!I37&lt;&gt;"",'Sub-Cpt Record'!I37,"")</f>
        <v>HAZ</v>
      </c>
      <c r="N37" s="11" t="str">
        <f>IF('Sub-Cpt Record'!J37&lt;&gt;"",'Sub-Cpt Record'!J37,"")</f>
        <v/>
      </c>
      <c r="O37" s="211">
        <v>0</v>
      </c>
      <c r="P37" s="211">
        <v>477.03600000000006</v>
      </c>
      <c r="Q37" s="33">
        <v>2023</v>
      </c>
      <c r="R37" s="34" t="s">
        <v>897</v>
      </c>
      <c r="S37" s="29"/>
      <c r="T37" s="217"/>
      <c r="U37" s="35"/>
      <c r="V37" s="32"/>
      <c r="W37" s="35"/>
      <c r="X37" s="32"/>
      <c r="Y37" s="35"/>
      <c r="Z37" s="32"/>
      <c r="AA37" s="35"/>
      <c r="AB37" s="32"/>
      <c r="AC37" s="35"/>
      <c r="AD37" s="32"/>
      <c r="AE37" s="35"/>
      <c r="AF37" s="32"/>
      <c r="AG37" s="193" t="str">
        <f t="shared" si="0"/>
        <v/>
      </c>
      <c r="AH37" s="304"/>
      <c r="AI37" s="214"/>
      <c r="AJ37" s="36" t="s">
        <v>789</v>
      </c>
      <c r="AL37" s="6"/>
    </row>
    <row r="38" spans="1:42" x14ac:dyDescent="0.2">
      <c r="A38" s="156" t="str">
        <f>IF('Sub-Cpt Record'!A38="","",'Sub-Cpt Record'!A38)</f>
        <v>B2</v>
      </c>
      <c r="B38" s="157" t="str">
        <f>IF('Sub-Cpt Record'!B38="","",'Sub-Cpt Record'!B38)</f>
        <v>k</v>
      </c>
      <c r="C38" s="158">
        <f>IF('Sub-Cpt Record'!C38="","",'Sub-Cpt Record'!C38)</f>
        <v>1.4564699999999999</v>
      </c>
      <c r="D38" s="158">
        <f>IF('Sub-Cpt Record'!D38="","",'Sub-Cpt Record'!D38)</f>
        <v>1.4564699999999999</v>
      </c>
      <c r="E38" s="158" t="str">
        <f>CODE!I38</f>
        <v xml:space="preserve">BE  AH  HL  MC  MB  </v>
      </c>
      <c r="F38" s="159" t="str">
        <f>IF('Sub-Cpt Record'!K38="","",'Sub-Cpt Record'!K38)</f>
        <v>AONB PAWS  SSSI SAC</v>
      </c>
      <c r="G38" s="10"/>
      <c r="H38" s="11"/>
      <c r="I38" s="11"/>
      <c r="J38" s="11"/>
      <c r="K38" s="11"/>
      <c r="L38" s="11"/>
      <c r="M38" s="11"/>
      <c r="N38" s="11"/>
      <c r="O38" s="211"/>
      <c r="P38" s="211"/>
      <c r="Q38" s="33"/>
      <c r="R38" s="34"/>
      <c r="S38" s="29"/>
      <c r="T38" s="217"/>
      <c r="U38" s="35"/>
      <c r="V38" s="32"/>
      <c r="W38" s="35"/>
      <c r="X38" s="32"/>
      <c r="Y38" s="35"/>
      <c r="Z38" s="32"/>
      <c r="AA38" s="35"/>
      <c r="AB38" s="32"/>
      <c r="AC38" s="35"/>
      <c r="AD38" s="32"/>
      <c r="AE38" s="35"/>
      <c r="AF38" s="32"/>
      <c r="AG38" s="193" t="str">
        <f t="shared" si="0"/>
        <v/>
      </c>
      <c r="AH38" s="304"/>
      <c r="AI38" s="214"/>
      <c r="AJ38" s="36"/>
      <c r="AL38" s="6"/>
    </row>
    <row r="39" spans="1:42" x14ac:dyDescent="0.2">
      <c r="A39" s="156" t="str">
        <f>IF('Sub-Cpt Record'!A39="","",'Sub-Cpt Record'!A39)</f>
        <v>B2</v>
      </c>
      <c r="B39" s="157" t="str">
        <f>IF('Sub-Cpt Record'!B39="","",'Sub-Cpt Record'!B39)</f>
        <v>l</v>
      </c>
      <c r="C39" s="158">
        <f>IF('Sub-Cpt Record'!C39="","",'Sub-Cpt Record'!C39)</f>
        <v>1.23488</v>
      </c>
      <c r="D39" s="158">
        <f>IF('Sub-Cpt Record'!D39="","",'Sub-Cpt Record'!D39)</f>
        <v>1.23488</v>
      </c>
      <c r="E39" s="158" t="str">
        <f>CODE!I39</f>
        <v xml:space="preserve">BE  POK  HL  MC  </v>
      </c>
      <c r="F39" s="159" t="str">
        <f>IF('Sub-Cpt Record'!K39="","",'Sub-Cpt Record'!K39)</f>
        <v>AONB PAWS SSSI SAC</v>
      </c>
      <c r="G39" s="10">
        <v>1.1113919999999999</v>
      </c>
      <c r="H39" s="11" t="s">
        <v>288</v>
      </c>
      <c r="I39" s="11" t="str">
        <f>IF('Sub-Cpt Record'!E39&lt;&gt;"",'Sub-Cpt Record'!E39,"")</f>
        <v>BE</v>
      </c>
      <c r="J39" s="11" t="str">
        <f>IF('Sub-Cpt Record'!F39&lt;&gt;"",'Sub-Cpt Record'!F39,"")</f>
        <v>POK</v>
      </c>
      <c r="K39" s="11" t="str">
        <f>IF('Sub-Cpt Record'!G39&lt;&gt;"",'Sub-Cpt Record'!G39,"")</f>
        <v>HL</v>
      </c>
      <c r="L39" s="11" t="str">
        <f>IF('Sub-Cpt Record'!H39&lt;&gt;"",'Sub-Cpt Record'!H39,"")</f>
        <v>MC</v>
      </c>
      <c r="M39" s="11" t="str">
        <f>IF('Sub-Cpt Record'!I39&lt;&gt;"",'Sub-Cpt Record'!I39,"")</f>
        <v/>
      </c>
      <c r="N39" s="11" t="str">
        <f>IF('Sub-Cpt Record'!J39&lt;&gt;"",'Sub-Cpt Record'!J39,"")</f>
        <v/>
      </c>
      <c r="O39" s="211">
        <v>311.18975999999998</v>
      </c>
      <c r="P39" s="211">
        <v>77.797439999999995</v>
      </c>
      <c r="Q39" s="33">
        <v>2023</v>
      </c>
      <c r="R39" s="34" t="s">
        <v>900</v>
      </c>
      <c r="S39" s="29">
        <v>1.1113919999999999</v>
      </c>
      <c r="T39" s="217"/>
      <c r="U39" s="35" t="s">
        <v>276</v>
      </c>
      <c r="V39" s="32">
        <v>30</v>
      </c>
      <c r="W39" s="35" t="s">
        <v>164</v>
      </c>
      <c r="X39" s="32">
        <v>30</v>
      </c>
      <c r="Y39" s="35" t="s">
        <v>309</v>
      </c>
      <c r="Z39" s="32">
        <v>30</v>
      </c>
      <c r="AA39" s="35" t="s">
        <v>361</v>
      </c>
      <c r="AB39" s="32">
        <v>10</v>
      </c>
      <c r="AC39" s="35"/>
      <c r="AD39" s="32"/>
      <c r="AE39" s="35"/>
      <c r="AF39" s="32"/>
      <c r="AG39" s="193">
        <f t="shared" si="0"/>
        <v>100</v>
      </c>
      <c r="AH39" s="304">
        <v>1100</v>
      </c>
      <c r="AI39" s="214">
        <v>0</v>
      </c>
      <c r="AJ39" s="36" t="s">
        <v>481</v>
      </c>
      <c r="AL39" s="6"/>
    </row>
    <row r="40" spans="1:42" x14ac:dyDescent="0.2">
      <c r="A40" s="156" t="str">
        <f>IF('Sub-Cpt Record'!A40="","",'Sub-Cpt Record'!A40)</f>
        <v>B2</v>
      </c>
      <c r="B40" s="157" t="str">
        <f>IF('Sub-Cpt Record'!B40="","",'Sub-Cpt Record'!B40)</f>
        <v>m</v>
      </c>
      <c r="C40" s="158">
        <f>IF('Sub-Cpt Record'!C40="","",'Sub-Cpt Record'!C40)</f>
        <v>0.82060999999999995</v>
      </c>
      <c r="D40" s="158">
        <f>IF('Sub-Cpt Record'!D40="","",'Sub-Cpt Record'!D40)</f>
        <v>0.82060999999999995</v>
      </c>
      <c r="E40" s="158" t="str">
        <f>CODE!I40</f>
        <v xml:space="preserve">BE  MC  </v>
      </c>
      <c r="F40" s="159" t="str">
        <f>IF('Sub-Cpt Record'!K40="","",'Sub-Cpt Record'!K40)</f>
        <v>AONB PAWS SSSI SAC</v>
      </c>
      <c r="G40" s="10"/>
      <c r="H40" s="11"/>
      <c r="I40" s="11" t="str">
        <f>IF('Sub-Cpt Record'!E40&lt;&gt;"",'Sub-Cpt Record'!E40,"")</f>
        <v>BE</v>
      </c>
      <c r="J40" s="11" t="str">
        <f>IF('Sub-Cpt Record'!F40&lt;&gt;"",'Sub-Cpt Record'!F40,"")</f>
        <v>MC</v>
      </c>
      <c r="K40" s="11" t="str">
        <f>IF('Sub-Cpt Record'!G40&lt;&gt;"",'Sub-Cpt Record'!G40,"")</f>
        <v/>
      </c>
      <c r="L40" s="11" t="str">
        <f>IF('Sub-Cpt Record'!H40&lt;&gt;"",'Sub-Cpt Record'!H40,"")</f>
        <v/>
      </c>
      <c r="M40" s="11" t="str">
        <f>IF('Sub-Cpt Record'!I40&lt;&gt;"",'Sub-Cpt Record'!I40,"")</f>
        <v/>
      </c>
      <c r="N40" s="11" t="str">
        <f>IF('Sub-Cpt Record'!J40&lt;&gt;"",'Sub-Cpt Record'!J40,"")</f>
        <v/>
      </c>
      <c r="O40" s="211"/>
      <c r="P40" s="211"/>
      <c r="Q40" s="33"/>
      <c r="R40" s="34"/>
      <c r="S40" s="29"/>
      <c r="T40" s="217"/>
      <c r="U40" s="35"/>
      <c r="V40" s="32"/>
      <c r="W40" s="35"/>
      <c r="X40" s="32"/>
      <c r="Y40" s="35"/>
      <c r="Z40" s="32"/>
      <c r="AA40" s="35"/>
      <c r="AB40" s="32"/>
      <c r="AC40" s="35"/>
      <c r="AD40" s="32"/>
      <c r="AE40" s="35"/>
      <c r="AF40" s="32"/>
      <c r="AG40" s="193" t="str">
        <f t="shared" si="0"/>
        <v/>
      </c>
      <c r="AH40" s="304"/>
      <c r="AI40" s="214"/>
      <c r="AJ40" s="36"/>
    </row>
    <row r="41" spans="1:42" x14ac:dyDescent="0.2">
      <c r="A41" s="156" t="str">
        <f>IF('Sub-Cpt Record'!A41="","",'Sub-Cpt Record'!A41)</f>
        <v>B2</v>
      </c>
      <c r="B41" s="157" t="str">
        <f>IF('Sub-Cpt Record'!B41="","",'Sub-Cpt Record'!B41)</f>
        <v>n</v>
      </c>
      <c r="C41" s="158">
        <f>IF('Sub-Cpt Record'!C41="","",'Sub-Cpt Record'!C41)</f>
        <v>1.47495</v>
      </c>
      <c r="D41" s="158">
        <f>IF('Sub-Cpt Record'!D41="","",'Sub-Cpt Record'!D41)</f>
        <v>1.47495</v>
      </c>
      <c r="E41" s="158" t="str">
        <f>CODE!I41</f>
        <v xml:space="preserve">AH  WCH  HAZ  HOL  HL  </v>
      </c>
      <c r="F41" s="159" t="str">
        <f>IF('Sub-Cpt Record'!K41="","",'Sub-Cpt Record'!K41)</f>
        <v>AONB PAWS SSSI SAC</v>
      </c>
      <c r="G41" s="10"/>
      <c r="H41" s="11"/>
      <c r="I41" s="11"/>
      <c r="J41" s="11"/>
      <c r="K41" s="11"/>
      <c r="L41" s="11"/>
      <c r="M41" s="11"/>
      <c r="N41" s="11"/>
      <c r="O41" s="211"/>
      <c r="P41" s="211"/>
      <c r="Q41" s="33"/>
      <c r="R41" s="34"/>
      <c r="S41" s="29"/>
      <c r="T41" s="217"/>
      <c r="U41" s="35"/>
      <c r="V41" s="32"/>
      <c r="W41" s="35"/>
      <c r="X41" s="32"/>
      <c r="Y41" s="35"/>
      <c r="Z41" s="32"/>
      <c r="AA41" s="35"/>
      <c r="AB41" s="32"/>
      <c r="AC41" s="35"/>
      <c r="AD41" s="32"/>
      <c r="AE41" s="35"/>
      <c r="AF41" s="32"/>
      <c r="AG41" s="193" t="str">
        <f t="shared" si="0"/>
        <v/>
      </c>
      <c r="AH41" s="304"/>
      <c r="AI41" s="214"/>
      <c r="AJ41" s="36"/>
    </row>
    <row r="42" spans="1:42" x14ac:dyDescent="0.2">
      <c r="A42" s="156" t="str">
        <f>IF('Sub-Cpt Record'!A42="","",'Sub-Cpt Record'!A42)</f>
        <v>B2</v>
      </c>
      <c r="B42" s="157" t="str">
        <f>IF('Sub-Cpt Record'!B42="","",'Sub-Cpt Record'!B42)</f>
        <v>o</v>
      </c>
      <c r="C42" s="158">
        <f>IF('Sub-Cpt Record'!C42="","",'Sub-Cpt Record'!C42)</f>
        <v>1.54121</v>
      </c>
      <c r="D42" s="158">
        <f>IF('Sub-Cpt Record'!D42="","",'Sub-Cpt Record'!D42)</f>
        <v>1E-3</v>
      </c>
      <c r="E42" s="158" t="str">
        <f>CODE!I42</f>
        <v/>
      </c>
      <c r="F42" s="159" t="str">
        <f>IF('Sub-Cpt Record'!K42="","",'Sub-Cpt Record'!K42)</f>
        <v>AONB PAWS SSSI SAC</v>
      </c>
      <c r="G42" s="10"/>
      <c r="H42" s="11"/>
      <c r="I42" s="11" t="str">
        <f>IF('Sub-Cpt Record'!E42&lt;&gt;"",'Sub-Cpt Record'!E42,"")</f>
        <v/>
      </c>
      <c r="J42" s="11" t="str">
        <f>IF('Sub-Cpt Record'!F42&lt;&gt;"",'Sub-Cpt Record'!F42,"")</f>
        <v/>
      </c>
      <c r="K42" s="11" t="str">
        <f>IF('Sub-Cpt Record'!G42&lt;&gt;"",'Sub-Cpt Record'!G42,"")</f>
        <v/>
      </c>
      <c r="L42" s="11" t="str">
        <f>IF('Sub-Cpt Record'!H42&lt;&gt;"",'Sub-Cpt Record'!H42,"")</f>
        <v/>
      </c>
      <c r="M42" s="11" t="str">
        <f>IF('Sub-Cpt Record'!I42&lt;&gt;"",'Sub-Cpt Record'!I42,"")</f>
        <v/>
      </c>
      <c r="N42" s="11" t="str">
        <f>IF('Sub-Cpt Record'!J42&lt;&gt;"",'Sub-Cpt Record'!J42,"")</f>
        <v/>
      </c>
      <c r="O42" s="211"/>
      <c r="P42" s="211"/>
      <c r="Q42" s="33"/>
      <c r="R42" s="34"/>
      <c r="S42" s="29"/>
      <c r="T42" s="217"/>
      <c r="U42" s="35"/>
      <c r="V42" s="32"/>
      <c r="W42" s="35"/>
      <c r="X42" s="32"/>
      <c r="Y42" s="35"/>
      <c r="Z42" s="32"/>
      <c r="AA42" s="35"/>
      <c r="AB42" s="32"/>
      <c r="AC42" s="35"/>
      <c r="AD42" s="32"/>
      <c r="AE42" s="35"/>
      <c r="AF42" s="32"/>
      <c r="AG42" s="193" t="str">
        <f t="shared" si="0"/>
        <v/>
      </c>
      <c r="AH42" s="304"/>
      <c r="AI42" s="214"/>
      <c r="AJ42" s="36"/>
      <c r="AK42" s="7"/>
      <c r="AL42" s="7"/>
      <c r="AN42" s="7"/>
      <c r="AO42" s="8"/>
      <c r="AP42" s="8"/>
    </row>
    <row r="43" spans="1:42" x14ac:dyDescent="0.2">
      <c r="A43" s="156" t="str">
        <f>IF('Sub-Cpt Record'!A43="","",'Sub-Cpt Record'!A43)</f>
        <v>B2</v>
      </c>
      <c r="B43" s="157" t="str">
        <f>IF('Sub-Cpt Record'!B43="","",'Sub-Cpt Record'!B43)</f>
        <v>p</v>
      </c>
      <c r="C43" s="158">
        <f>IF('Sub-Cpt Record'!C43="","",'Sub-Cpt Record'!C43)</f>
        <v>0.57321999999999995</v>
      </c>
      <c r="D43" s="158">
        <f>IF('Sub-Cpt Record'!D43="","",'Sub-Cpt Record'!D43)</f>
        <v>0.57321999999999995</v>
      </c>
      <c r="E43" s="158" t="str">
        <f>CODE!I43</f>
        <v xml:space="preserve">HL  CP  SP  </v>
      </c>
      <c r="F43" s="159" t="str">
        <f>IF('Sub-Cpt Record'!K43="","",'Sub-Cpt Record'!K43)</f>
        <v>AONB PAWS SSSI SAC</v>
      </c>
      <c r="G43" s="10">
        <v>0.57321999999999995</v>
      </c>
      <c r="H43" s="11" t="s">
        <v>47</v>
      </c>
      <c r="I43" s="11" t="str">
        <f>IF('Sub-Cpt Record'!E43&lt;&gt;"",'Sub-Cpt Record'!E43,"")</f>
        <v>HL</v>
      </c>
      <c r="J43" s="11" t="str">
        <f>IF('Sub-Cpt Record'!F43&lt;&gt;"",'Sub-Cpt Record'!F43,"")</f>
        <v>CP</v>
      </c>
      <c r="K43" s="11" t="str">
        <f>IF('Sub-Cpt Record'!G43&lt;&gt;"",'Sub-Cpt Record'!G43,"")</f>
        <v>SP</v>
      </c>
      <c r="L43" s="11" t="str">
        <f>IF('Sub-Cpt Record'!H43&lt;&gt;"",'Sub-Cpt Record'!H43,"")</f>
        <v/>
      </c>
      <c r="M43" s="11" t="str">
        <f>IF('Sub-Cpt Record'!I43&lt;&gt;"",'Sub-Cpt Record'!I43,"")</f>
        <v/>
      </c>
      <c r="N43" s="11" t="str">
        <f>IF('Sub-Cpt Record'!J43&lt;&gt;"",'Sub-Cpt Record'!J43,"")</f>
        <v/>
      </c>
      <c r="O43" s="211">
        <v>200.62699999999998</v>
      </c>
      <c r="P43" s="211">
        <v>0</v>
      </c>
      <c r="Q43" s="33">
        <v>2023</v>
      </c>
      <c r="R43" s="34" t="s">
        <v>900</v>
      </c>
      <c r="S43" s="29">
        <v>0.57321999999999995</v>
      </c>
      <c r="T43" s="217"/>
      <c r="U43" s="35" t="s">
        <v>276</v>
      </c>
      <c r="V43" s="32">
        <v>30</v>
      </c>
      <c r="W43" s="35" t="s">
        <v>164</v>
      </c>
      <c r="X43" s="32">
        <v>30</v>
      </c>
      <c r="Y43" s="35" t="s">
        <v>309</v>
      </c>
      <c r="Z43" s="32">
        <v>30</v>
      </c>
      <c r="AA43" s="35" t="s">
        <v>361</v>
      </c>
      <c r="AB43" s="32">
        <v>10</v>
      </c>
      <c r="AC43" s="35"/>
      <c r="AD43" s="32"/>
      <c r="AE43" s="35"/>
      <c r="AF43" s="32"/>
      <c r="AG43" s="193">
        <f t="shared" si="0"/>
        <v>100</v>
      </c>
      <c r="AH43" s="304">
        <v>1100</v>
      </c>
      <c r="AI43" s="214">
        <v>0</v>
      </c>
      <c r="AJ43" s="36" t="s">
        <v>481</v>
      </c>
    </row>
    <row r="44" spans="1:42" x14ac:dyDescent="0.2">
      <c r="A44" s="156" t="str">
        <f>IF('Sub-Cpt Record'!A44="","",'Sub-Cpt Record'!A44)</f>
        <v>B2</v>
      </c>
      <c r="B44" s="157" t="str">
        <f>IF('Sub-Cpt Record'!B44="","",'Sub-Cpt Record'!B44)</f>
        <v>q</v>
      </c>
      <c r="C44" s="158">
        <f>IF('Sub-Cpt Record'!C44="","",'Sub-Cpt Record'!C44)</f>
        <v>26.2776</v>
      </c>
      <c r="D44" s="158">
        <f>IF('Sub-Cpt Record'!D44="","",'Sub-Cpt Record'!D44)</f>
        <v>25.8</v>
      </c>
      <c r="E44" s="158" t="str">
        <f>CODE!I44</f>
        <v xml:space="preserve">BE  BI  HOL  POK  HAZ  AH  </v>
      </c>
      <c r="F44" s="159" t="str">
        <f>IF('Sub-Cpt Record'!K44="","",'Sub-Cpt Record'!K44)</f>
        <v>AONB ASNW SAM RPG  SSSI SAC</v>
      </c>
      <c r="G44" s="10">
        <v>2.58</v>
      </c>
      <c r="H44" s="11" t="s">
        <v>492</v>
      </c>
      <c r="I44" s="11" t="str">
        <f>IF('Sub-Cpt Record'!E44&lt;&gt;"",'Sub-Cpt Record'!E44,"")</f>
        <v>BE</v>
      </c>
      <c r="J44" s="11" t="str">
        <f>IF('Sub-Cpt Record'!F44&lt;&gt;"",'Sub-Cpt Record'!F44,"")</f>
        <v>BI</v>
      </c>
      <c r="K44" s="11" t="str">
        <f>IF('Sub-Cpt Record'!G44&lt;&gt;"",'Sub-Cpt Record'!G44,"")</f>
        <v>HOL</v>
      </c>
      <c r="L44" s="11" t="str">
        <f>IF('Sub-Cpt Record'!H44&lt;&gt;"",'Sub-Cpt Record'!H44,"")</f>
        <v>POK</v>
      </c>
      <c r="M44" s="11" t="str">
        <f>IF('Sub-Cpt Record'!I44&lt;&gt;"",'Sub-Cpt Record'!I44,"")</f>
        <v>HAZ</v>
      </c>
      <c r="N44" s="11" t="str">
        <f>IF('Sub-Cpt Record'!J44&lt;&gt;"",'Sub-Cpt Record'!J44,"")</f>
        <v>AH</v>
      </c>
      <c r="O44" s="211">
        <v>0</v>
      </c>
      <c r="P44" s="211">
        <v>1161</v>
      </c>
      <c r="Q44" s="33">
        <v>2023</v>
      </c>
      <c r="R44" s="34" t="s">
        <v>897</v>
      </c>
      <c r="S44" s="29"/>
      <c r="T44" s="217"/>
      <c r="U44" s="35"/>
      <c r="V44" s="32"/>
      <c r="W44" s="35"/>
      <c r="X44" s="32"/>
      <c r="Y44" s="35"/>
      <c r="Z44" s="32"/>
      <c r="AA44" s="35"/>
      <c r="AB44" s="32"/>
      <c r="AC44" s="35"/>
      <c r="AD44" s="32"/>
      <c r="AE44" s="35"/>
      <c r="AF44" s="32"/>
      <c r="AG44" s="193" t="str">
        <f t="shared" si="0"/>
        <v/>
      </c>
      <c r="AH44" s="304"/>
      <c r="AI44" s="214"/>
      <c r="AJ44" s="36" t="s">
        <v>789</v>
      </c>
    </row>
    <row r="45" spans="1:42" x14ac:dyDescent="0.2">
      <c r="A45" s="156" t="str">
        <f>IF('Sub-Cpt Record'!A45="","",'Sub-Cpt Record'!A45)</f>
        <v>B2</v>
      </c>
      <c r="B45" s="157" t="str">
        <f>IF('Sub-Cpt Record'!B45="","",'Sub-Cpt Record'!B45)</f>
        <v>r</v>
      </c>
      <c r="C45" s="158">
        <f>IF('Sub-Cpt Record'!C45="","",'Sub-Cpt Record'!C45)</f>
        <v>0.90556199999999998</v>
      </c>
      <c r="D45" s="158">
        <f>IF('Sub-Cpt Record'!D45="","",'Sub-Cpt Record'!D45)</f>
        <v>0.90556199999999998</v>
      </c>
      <c r="E45" s="158" t="str">
        <f>CODE!I45</f>
        <v/>
      </c>
      <c r="F45" s="159" t="str">
        <f>IF('Sub-Cpt Record'!K45="","",'Sub-Cpt Record'!K45)</f>
        <v>AONB ASNW  SSSI SAC</v>
      </c>
      <c r="G45" s="10"/>
      <c r="H45" s="11"/>
      <c r="I45" s="11" t="str">
        <f>IF('Sub-Cpt Record'!E45&lt;&gt;"",'Sub-Cpt Record'!E45,"")</f>
        <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1"/>
      <c r="P45" s="211"/>
      <c r="Q45" s="33"/>
      <c r="R45" s="34"/>
      <c r="S45" s="29"/>
      <c r="T45" s="217"/>
      <c r="U45" s="35"/>
      <c r="V45" s="32"/>
      <c r="W45" s="35"/>
      <c r="X45" s="32"/>
      <c r="Y45" s="35"/>
      <c r="Z45" s="32"/>
      <c r="AA45" s="35"/>
      <c r="AB45" s="32"/>
      <c r="AC45" s="35"/>
      <c r="AD45" s="32"/>
      <c r="AE45" s="35"/>
      <c r="AF45" s="32"/>
      <c r="AG45" s="193" t="str">
        <f t="shared" si="0"/>
        <v/>
      </c>
      <c r="AH45" s="304"/>
      <c r="AI45" s="214"/>
      <c r="AJ45" s="36"/>
    </row>
    <row r="46" spans="1:42" x14ac:dyDescent="0.2">
      <c r="A46" s="156" t="str">
        <f>IF('Sub-Cpt Record'!A46="","",'Sub-Cpt Record'!A46)</f>
        <v>B2</v>
      </c>
      <c r="B46" s="157" t="str">
        <f>IF('Sub-Cpt Record'!B46="","",'Sub-Cpt Record'!B46)</f>
        <v>s</v>
      </c>
      <c r="C46" s="158">
        <f>IF('Sub-Cpt Record'!C46="","",'Sub-Cpt Record'!C46)</f>
        <v>2.4665400000000002</v>
      </c>
      <c r="D46" s="158">
        <f>IF('Sub-Cpt Record'!D46="","",'Sub-Cpt Record'!D46)</f>
        <v>2.4665400000000002</v>
      </c>
      <c r="E46" s="158" t="str">
        <f>CODE!I46</f>
        <v xml:space="preserve">BE  AH  HOL  YEW  </v>
      </c>
      <c r="F46" s="159" t="str">
        <f>IF('Sub-Cpt Record'!K46="","",'Sub-Cpt Record'!K46)</f>
        <v>AONB ASNW  SSSI SAC</v>
      </c>
      <c r="G46" s="10">
        <v>2.4700000000000002</v>
      </c>
      <c r="H46" s="11" t="s">
        <v>41</v>
      </c>
      <c r="I46" s="11" t="str">
        <f>IF('Sub-Cpt Record'!E46&lt;&gt;"",'Sub-Cpt Record'!E46,"")</f>
        <v>BE</v>
      </c>
      <c r="J46" s="11" t="str">
        <f>IF('Sub-Cpt Record'!F46&lt;&gt;"",'Sub-Cpt Record'!F46,"")</f>
        <v>AH</v>
      </c>
      <c r="K46" s="11" t="str">
        <f>IF('Sub-Cpt Record'!G46&lt;&gt;"",'Sub-Cpt Record'!G46,"")</f>
        <v>HOL</v>
      </c>
      <c r="L46" s="11"/>
      <c r="M46" s="11" t="str">
        <f>IF('Sub-Cpt Record'!I46&lt;&gt;"",'Sub-Cpt Record'!I46,"")</f>
        <v/>
      </c>
      <c r="N46" s="11" t="str">
        <f>IF('Sub-Cpt Record'!J46&lt;&gt;"",'Sub-Cpt Record'!J46,"")</f>
        <v/>
      </c>
      <c r="O46" s="211">
        <v>0</v>
      </c>
      <c r="P46" s="211">
        <v>295.98480000000001</v>
      </c>
      <c r="Q46" s="33">
        <v>2023</v>
      </c>
      <c r="R46" s="34" t="s">
        <v>914</v>
      </c>
      <c r="S46" s="29"/>
      <c r="T46" s="217">
        <v>100</v>
      </c>
      <c r="U46" s="35"/>
      <c r="V46" s="32"/>
      <c r="W46" s="35"/>
      <c r="X46" s="32"/>
      <c r="Y46" s="35"/>
      <c r="Z46" s="32"/>
      <c r="AA46" s="35"/>
      <c r="AB46" s="32"/>
      <c r="AC46" s="35"/>
      <c r="AD46" s="32"/>
      <c r="AE46" s="35"/>
      <c r="AF46" s="32"/>
      <c r="AG46" s="193">
        <f t="shared" si="0"/>
        <v>100</v>
      </c>
      <c r="AH46" s="304"/>
      <c r="AI46" s="214"/>
      <c r="AJ46" s="36" t="s">
        <v>789</v>
      </c>
    </row>
    <row r="47" spans="1:42" x14ac:dyDescent="0.2">
      <c r="A47" s="156" t="str">
        <f>IF('Sub-Cpt Record'!A47="","",'Sub-Cpt Record'!A47)</f>
        <v>B2</v>
      </c>
      <c r="B47" s="157" t="str">
        <f>IF('Sub-Cpt Record'!B47="","",'Sub-Cpt Record'!B47)</f>
        <v>t</v>
      </c>
      <c r="C47" s="158">
        <f>IF('Sub-Cpt Record'!C47="","",'Sub-Cpt Record'!C47)</f>
        <v>0.80384599999999995</v>
      </c>
      <c r="D47" s="158">
        <f>IF('Sub-Cpt Record'!D47="","",'Sub-Cpt Record'!D47)</f>
        <v>0.80384599999999995</v>
      </c>
      <c r="E47" s="158" t="str">
        <f>CODE!I47</f>
        <v xml:space="preserve">HL  BE  HOL  WCH  </v>
      </c>
      <c r="F47" s="159" t="str">
        <f>IF('Sub-Cpt Record'!K47="","",'Sub-Cpt Record'!K47)</f>
        <v>AONB SSSI SAC</v>
      </c>
      <c r="G47" s="10"/>
      <c r="H47" s="11"/>
      <c r="I47" s="11"/>
      <c r="J47" s="11"/>
      <c r="K47" s="11"/>
      <c r="L47" s="11"/>
      <c r="M47" s="11"/>
      <c r="N47" s="11"/>
      <c r="O47" s="211"/>
      <c r="P47" s="211"/>
      <c r="Q47" s="33"/>
      <c r="R47" s="34"/>
      <c r="S47" s="29"/>
      <c r="T47" s="217"/>
      <c r="U47" s="35"/>
      <c r="V47" s="32"/>
      <c r="W47" s="35"/>
      <c r="X47" s="32"/>
      <c r="Y47" s="35"/>
      <c r="Z47" s="32"/>
      <c r="AA47" s="35"/>
      <c r="AB47" s="32"/>
      <c r="AC47" s="35"/>
      <c r="AD47" s="32"/>
      <c r="AE47" s="35"/>
      <c r="AF47" s="32"/>
      <c r="AG47" s="193" t="str">
        <f t="shared" si="0"/>
        <v/>
      </c>
      <c r="AH47" s="304"/>
      <c r="AI47" s="214"/>
      <c r="AJ47" s="36"/>
    </row>
    <row r="48" spans="1:42" x14ac:dyDescent="0.2">
      <c r="A48" s="156" t="str">
        <f>IF('Sub-Cpt Record'!A48="","",'Sub-Cpt Record'!A48)</f>
        <v>B2</v>
      </c>
      <c r="B48" s="157" t="str">
        <f>IF('Sub-Cpt Record'!B48="","",'Sub-Cpt Record'!B48)</f>
        <v>u</v>
      </c>
      <c r="C48" s="158">
        <f>IF('Sub-Cpt Record'!C48="","",'Sub-Cpt Record'!C48)</f>
        <v>1.2835099999999999</v>
      </c>
      <c r="D48" s="158">
        <f>IF('Sub-Cpt Record'!D48="","",'Sub-Cpt Record'!D48)</f>
        <v>1.2835099999999999</v>
      </c>
      <c r="E48" s="158" t="str">
        <f>CODE!I48</f>
        <v xml:space="preserve">POK  </v>
      </c>
      <c r="F48" s="159" t="str">
        <f>IF('Sub-Cpt Record'!K48="","",'Sub-Cpt Record'!K48)</f>
        <v>AONB SAM SSSI SAC</v>
      </c>
      <c r="G48" s="10">
        <v>1.28</v>
      </c>
      <c r="H48" s="11" t="s">
        <v>41</v>
      </c>
      <c r="I48" s="11" t="str">
        <f>IF('Sub-Cpt Record'!E48&lt;&gt;"",'Sub-Cpt Record'!E48,"")</f>
        <v>POK</v>
      </c>
      <c r="J48" s="11" t="str">
        <f>IF('Sub-Cpt Record'!F48&lt;&gt;"",'Sub-Cpt Record'!F48,"")</f>
        <v/>
      </c>
      <c r="K48" s="11" t="str">
        <f>IF('Sub-Cpt Record'!G48&lt;&gt;"",'Sub-Cpt Record'!G48,"")</f>
        <v/>
      </c>
      <c r="L48" s="11" t="str">
        <f>IF('Sub-Cpt Record'!H48&lt;&gt;"",'Sub-Cpt Record'!H48,"")</f>
        <v/>
      </c>
      <c r="M48" s="11" t="str">
        <f>IF('Sub-Cpt Record'!I48&lt;&gt;"",'Sub-Cpt Record'!I48,"")</f>
        <v/>
      </c>
      <c r="N48" s="11" t="str">
        <f>IF('Sub-Cpt Record'!J48&lt;&gt;"",'Sub-Cpt Record'!J48,"")</f>
        <v/>
      </c>
      <c r="O48" s="211">
        <v>0</v>
      </c>
      <c r="P48" s="211">
        <v>154.02119999999999</v>
      </c>
      <c r="Q48" s="33">
        <v>2023</v>
      </c>
      <c r="R48" s="34" t="s">
        <v>919</v>
      </c>
      <c r="S48" s="29"/>
      <c r="T48" s="217"/>
      <c r="U48" s="35"/>
      <c r="V48" s="32"/>
      <c r="W48" s="35"/>
      <c r="X48" s="32"/>
      <c r="Y48" s="35"/>
      <c r="Z48" s="32"/>
      <c r="AA48" s="35"/>
      <c r="AB48" s="32"/>
      <c r="AC48" s="35"/>
      <c r="AD48" s="32"/>
      <c r="AE48" s="35"/>
      <c r="AF48" s="32"/>
      <c r="AG48" s="193" t="str">
        <f t="shared" si="0"/>
        <v/>
      </c>
      <c r="AH48" s="304"/>
      <c r="AI48" s="214"/>
      <c r="AJ48" s="36" t="s">
        <v>789</v>
      </c>
    </row>
    <row r="49" spans="1:36" x14ac:dyDescent="0.2">
      <c r="A49" s="156" t="str">
        <f>IF('Sub-Cpt Record'!A49="","",'Sub-Cpt Record'!A49)</f>
        <v>B2</v>
      </c>
      <c r="B49" s="157" t="str">
        <f>IF('Sub-Cpt Record'!B49="","",'Sub-Cpt Record'!B49)</f>
        <v>v</v>
      </c>
      <c r="C49" s="158">
        <f>IF('Sub-Cpt Record'!C49="","",'Sub-Cpt Record'!C49)</f>
        <v>4.83195</v>
      </c>
      <c r="D49" s="158">
        <f>IF('Sub-Cpt Record'!D49="","",'Sub-Cpt Record'!D49)</f>
        <v>4</v>
      </c>
      <c r="E49" s="158" t="str">
        <f>CODE!I49</f>
        <v xml:space="preserve">BE  YEW  </v>
      </c>
      <c r="F49" s="159" t="str">
        <f>IF('Sub-Cpt Record'!K49="","",'Sub-Cpt Record'!K49)</f>
        <v>AONB</v>
      </c>
      <c r="G49" s="10"/>
      <c r="H49" s="11"/>
      <c r="I49" s="11"/>
      <c r="J49" s="11"/>
      <c r="K49" s="11" t="str">
        <f>IF('Sub-Cpt Record'!G49&lt;&gt;"",'Sub-Cpt Record'!G49,"")</f>
        <v/>
      </c>
      <c r="L49" s="11" t="str">
        <f>IF('Sub-Cpt Record'!H49&lt;&gt;"",'Sub-Cpt Record'!H49,"")</f>
        <v/>
      </c>
      <c r="M49" s="11" t="str">
        <f>IF('Sub-Cpt Record'!I49&lt;&gt;"",'Sub-Cpt Record'!I49,"")</f>
        <v/>
      </c>
      <c r="N49" s="11" t="str">
        <f>IF('Sub-Cpt Record'!J49&lt;&gt;"",'Sub-Cpt Record'!J49,"")</f>
        <v/>
      </c>
      <c r="O49" s="211"/>
      <c r="P49" s="211"/>
      <c r="Q49" s="33"/>
      <c r="R49" s="34"/>
      <c r="S49" s="29"/>
      <c r="T49" s="217"/>
      <c r="U49" s="35"/>
      <c r="V49" s="32"/>
      <c r="W49" s="35"/>
      <c r="X49" s="32"/>
      <c r="Y49" s="35"/>
      <c r="Z49" s="32"/>
      <c r="AA49" s="35"/>
      <c r="AB49" s="32"/>
      <c r="AC49" s="35"/>
      <c r="AD49" s="32"/>
      <c r="AE49" s="35"/>
      <c r="AF49" s="32"/>
      <c r="AG49" s="193" t="str">
        <f t="shared" si="0"/>
        <v/>
      </c>
      <c r="AH49" s="304"/>
      <c r="AI49" s="214"/>
      <c r="AJ49" s="36"/>
    </row>
    <row r="50" spans="1:36" x14ac:dyDescent="0.2">
      <c r="A50" s="156" t="str">
        <f>IF('Sub-Cpt Record'!A50="","",'Sub-Cpt Record'!A50)</f>
        <v>B2</v>
      </c>
      <c r="B50" s="157" t="str">
        <f>IF('Sub-Cpt Record'!B50="","",'Sub-Cpt Record'!B50)</f>
        <v>w</v>
      </c>
      <c r="C50" s="158">
        <f>IF('Sub-Cpt Record'!C50="","",'Sub-Cpt Record'!C50)</f>
        <v>1.5889500000000001</v>
      </c>
      <c r="D50" s="158">
        <f>IF('Sub-Cpt Record'!D50="","",'Sub-Cpt Record'!D50)</f>
        <v>1E-3</v>
      </c>
      <c r="E50" s="158" t="str">
        <f>CODE!I50</f>
        <v/>
      </c>
      <c r="F50" s="159" t="str">
        <f>IF('Sub-Cpt Record'!K50="","",'Sub-Cpt Record'!K50)</f>
        <v>AONB</v>
      </c>
      <c r="G50" s="10"/>
      <c r="H50" s="11"/>
      <c r="I50" s="11" t="str">
        <f>IF('Sub-Cpt Record'!E50&lt;&gt;"",'Sub-Cpt Record'!E50,"")</f>
        <v/>
      </c>
      <c r="J50" s="11" t="str">
        <f>IF('Sub-Cpt Record'!F50&lt;&gt;"",'Sub-Cpt Record'!F50,"")</f>
        <v/>
      </c>
      <c r="K50" s="11" t="str">
        <f>IF('Sub-Cpt Record'!G50&lt;&gt;"",'Sub-Cpt Record'!G50,"")</f>
        <v/>
      </c>
      <c r="L50" s="11" t="str">
        <f>IF('Sub-Cpt Record'!H50&lt;&gt;"",'Sub-Cpt Record'!H50,"")</f>
        <v/>
      </c>
      <c r="M50" s="11" t="str">
        <f>IF('Sub-Cpt Record'!I50&lt;&gt;"",'Sub-Cpt Record'!I50,"")</f>
        <v/>
      </c>
      <c r="N50" s="11" t="str">
        <f>IF('Sub-Cpt Record'!J50&lt;&gt;"",'Sub-Cpt Record'!J50,"")</f>
        <v/>
      </c>
      <c r="O50" s="211"/>
      <c r="P50" s="211"/>
      <c r="Q50" s="33"/>
      <c r="R50" s="34"/>
      <c r="S50" s="29"/>
      <c r="T50" s="217"/>
      <c r="U50" s="35"/>
      <c r="V50" s="32"/>
      <c r="W50" s="35"/>
      <c r="X50" s="32"/>
      <c r="Y50" s="35"/>
      <c r="Z50" s="32"/>
      <c r="AA50" s="35"/>
      <c r="AB50" s="32"/>
      <c r="AC50" s="35"/>
      <c r="AD50" s="32"/>
      <c r="AE50" s="35"/>
      <c r="AF50" s="32"/>
      <c r="AG50" s="193" t="str">
        <f t="shared" si="0"/>
        <v/>
      </c>
      <c r="AH50" s="304"/>
      <c r="AI50" s="214"/>
      <c r="AJ50" s="36"/>
    </row>
    <row r="51" spans="1:36" x14ac:dyDescent="0.2">
      <c r="A51" s="156" t="str">
        <f>IF('Sub-Cpt Record'!A51="","",'Sub-Cpt Record'!A51)</f>
        <v>B2</v>
      </c>
      <c r="B51" s="157" t="str">
        <f>IF('Sub-Cpt Record'!B51="","",'Sub-Cpt Record'!B51)</f>
        <v>x</v>
      </c>
      <c r="C51" s="158">
        <f>IF('Sub-Cpt Record'!C51="","",'Sub-Cpt Record'!C51)</f>
        <v>4.8524599999999998</v>
      </c>
      <c r="D51" s="158">
        <f>IF('Sub-Cpt Record'!D51="","",'Sub-Cpt Record'!D51)</f>
        <v>4.8524599999999998</v>
      </c>
      <c r="E51" s="158" t="str">
        <f>CODE!I51</f>
        <v xml:space="preserve">BE  POK  HOL  </v>
      </c>
      <c r="F51" s="159" t="str">
        <f>IF('Sub-Cpt Record'!K51="","",'Sub-Cpt Record'!K51)</f>
        <v>AONB ASNW  SSSI SAC</v>
      </c>
      <c r="G51" s="10"/>
      <c r="H51" s="11"/>
      <c r="I51" s="11"/>
      <c r="J51" s="11"/>
      <c r="K51" s="11"/>
      <c r="L51" s="11" t="str">
        <f>IF('Sub-Cpt Record'!H51&lt;&gt;"",'Sub-Cpt Record'!H51,"")</f>
        <v/>
      </c>
      <c r="M51" s="11" t="str">
        <f>IF('Sub-Cpt Record'!I51&lt;&gt;"",'Sub-Cpt Record'!I51,"")</f>
        <v/>
      </c>
      <c r="N51" s="11" t="str">
        <f>IF('Sub-Cpt Record'!J51&lt;&gt;"",'Sub-Cpt Record'!J51,"")</f>
        <v/>
      </c>
      <c r="O51" s="211"/>
      <c r="P51" s="211"/>
      <c r="Q51" s="33"/>
      <c r="R51" s="34"/>
      <c r="S51" s="29"/>
      <c r="T51" s="217"/>
      <c r="U51" s="35"/>
      <c r="V51" s="32"/>
      <c r="W51" s="35"/>
      <c r="X51" s="32"/>
      <c r="Y51" s="35"/>
      <c r="Z51" s="32"/>
      <c r="AA51" s="35"/>
      <c r="AB51" s="32"/>
      <c r="AC51" s="35"/>
      <c r="AD51" s="32"/>
      <c r="AE51" s="35"/>
      <c r="AF51" s="32"/>
      <c r="AG51" s="193" t="str">
        <f t="shared" si="0"/>
        <v/>
      </c>
      <c r="AH51" s="304"/>
      <c r="AI51" s="214"/>
      <c r="AJ51" s="36"/>
    </row>
    <row r="52" spans="1:36" x14ac:dyDescent="0.2">
      <c r="A52" s="156" t="str">
        <f>IF('Sub-Cpt Record'!A52="","",'Sub-Cpt Record'!A52)</f>
        <v>B2</v>
      </c>
      <c r="B52" s="157" t="str">
        <f>IF('Sub-Cpt Record'!B52="","",'Sub-Cpt Record'!B52)</f>
        <v>y</v>
      </c>
      <c r="C52" s="158">
        <f>IF('Sub-Cpt Record'!C52="","",'Sub-Cpt Record'!C52)</f>
        <v>0.87695900000000004</v>
      </c>
      <c r="D52" s="158">
        <f>IF('Sub-Cpt Record'!D52="","",'Sub-Cpt Record'!D52)</f>
        <v>0.87695900000000004</v>
      </c>
      <c r="E52" s="158" t="str">
        <f>CODE!I52</f>
        <v xml:space="preserve">HL  BE  </v>
      </c>
      <c r="F52" s="159" t="str">
        <f>IF('Sub-Cpt Record'!K52="","",'Sub-Cpt Record'!K52)</f>
        <v>AONB ASNW  SSSI SAC</v>
      </c>
      <c r="G52" s="10">
        <v>0.87695900000000004</v>
      </c>
      <c r="H52" s="11" t="s">
        <v>47</v>
      </c>
      <c r="I52" s="11" t="str">
        <f>IF('Sub-Cpt Record'!E52&lt;&gt;"",'Sub-Cpt Record'!E52,"")</f>
        <v>HL</v>
      </c>
      <c r="J52" s="11" t="str">
        <f>IF('Sub-Cpt Record'!F52&lt;&gt;"",'Sub-Cpt Record'!F52,"")</f>
        <v>BE</v>
      </c>
      <c r="K52" s="11" t="str">
        <f>IF('Sub-Cpt Record'!G52&lt;&gt;"",'Sub-Cpt Record'!G52,"")</f>
        <v/>
      </c>
      <c r="L52" s="11" t="str">
        <f>IF('Sub-Cpt Record'!H52&lt;&gt;"",'Sub-Cpt Record'!H52,"")</f>
        <v/>
      </c>
      <c r="M52" s="11" t="str">
        <f>IF('Sub-Cpt Record'!I52&lt;&gt;"",'Sub-Cpt Record'!I52,"")</f>
        <v/>
      </c>
      <c r="N52" s="11" t="str">
        <f>IF('Sub-Cpt Record'!J52&lt;&gt;"",'Sub-Cpt Record'!J52,"")</f>
        <v/>
      </c>
      <c r="O52" s="211">
        <v>153.467825</v>
      </c>
      <c r="P52" s="211">
        <v>65.771924999999996</v>
      </c>
      <c r="Q52" s="33">
        <v>2023</v>
      </c>
      <c r="R52" s="34" t="s">
        <v>924</v>
      </c>
      <c r="S52" s="29">
        <v>0.87695900000000004</v>
      </c>
      <c r="T52" s="217"/>
      <c r="U52" s="35" t="s">
        <v>276</v>
      </c>
      <c r="V52" s="32">
        <v>30</v>
      </c>
      <c r="W52" s="35" t="s">
        <v>164</v>
      </c>
      <c r="X52" s="32">
        <v>30</v>
      </c>
      <c r="Y52" s="35" t="s">
        <v>309</v>
      </c>
      <c r="Z52" s="32">
        <v>30</v>
      </c>
      <c r="AA52" s="35" t="s">
        <v>361</v>
      </c>
      <c r="AB52" s="32">
        <v>10</v>
      </c>
      <c r="AC52" s="35"/>
      <c r="AD52" s="32"/>
      <c r="AE52" s="35"/>
      <c r="AF52" s="32"/>
      <c r="AG52" s="193">
        <f t="shared" si="0"/>
        <v>100</v>
      </c>
      <c r="AH52" s="304">
        <v>1100</v>
      </c>
      <c r="AI52" s="214">
        <v>0</v>
      </c>
      <c r="AJ52" s="36" t="s">
        <v>481</v>
      </c>
    </row>
    <row r="53" spans="1:36" x14ac:dyDescent="0.2">
      <c r="A53" s="156" t="str">
        <f>IF('Sub-Cpt Record'!A53="","",'Sub-Cpt Record'!A53)</f>
        <v>B3</v>
      </c>
      <c r="B53" s="157" t="str">
        <f>IF('Sub-Cpt Record'!B53="","",'Sub-Cpt Record'!B53)</f>
        <v/>
      </c>
      <c r="C53" s="158">
        <f>IF('Sub-Cpt Record'!C53="","",'Sub-Cpt Record'!C53)</f>
        <v>2.37</v>
      </c>
      <c r="D53" s="158">
        <f>IF('Sub-Cpt Record'!D53="","",'Sub-Cpt Record'!D53)</f>
        <v>2.37</v>
      </c>
      <c r="E53" s="158" t="str">
        <f>CODE!I53</f>
        <v xml:space="preserve">BE  POK  HOL  HAZ  </v>
      </c>
      <c r="F53" s="159" t="str">
        <f>IF('Sub-Cpt Record'!K53="","",'Sub-Cpt Record'!K53)</f>
        <v>AONB ASNW SAM</v>
      </c>
      <c r="G53" s="10"/>
      <c r="H53" s="11"/>
      <c r="I53" s="11"/>
      <c r="J53" s="11"/>
      <c r="K53" s="11"/>
      <c r="L53" s="11"/>
      <c r="M53" s="11" t="str">
        <f>IF('Sub-Cpt Record'!I53&lt;&gt;"",'Sub-Cpt Record'!I53,"")</f>
        <v/>
      </c>
      <c r="N53" s="11" t="str">
        <f>IF('Sub-Cpt Record'!J53&lt;&gt;"",'Sub-Cpt Record'!J53,"")</f>
        <v/>
      </c>
      <c r="O53" s="211"/>
      <c r="P53" s="211"/>
      <c r="Q53" s="33"/>
      <c r="R53" s="34"/>
      <c r="S53" s="29"/>
      <c r="T53" s="217"/>
      <c r="U53" s="35"/>
      <c r="V53" s="32"/>
      <c r="W53" s="35"/>
      <c r="X53" s="32"/>
      <c r="Y53" s="35"/>
      <c r="Z53" s="32"/>
      <c r="AA53" s="35"/>
      <c r="AB53" s="32"/>
      <c r="AC53" s="35"/>
      <c r="AD53" s="32"/>
      <c r="AE53" s="35"/>
      <c r="AF53" s="32"/>
      <c r="AG53" s="193" t="str">
        <f t="shared" si="0"/>
        <v/>
      </c>
      <c r="AH53" s="304"/>
      <c r="AI53" s="214"/>
      <c r="AJ53" s="36"/>
    </row>
    <row r="54" spans="1:36" x14ac:dyDescent="0.2">
      <c r="A54" s="156" t="str">
        <f>IF('Sub-Cpt Record'!A54="","",'Sub-Cpt Record'!A54)</f>
        <v>B4</v>
      </c>
      <c r="B54" s="157" t="str">
        <f>IF('Sub-Cpt Record'!B54="","",'Sub-Cpt Record'!B54)</f>
        <v>a</v>
      </c>
      <c r="C54" s="158">
        <f>IF('Sub-Cpt Record'!C54="","",'Sub-Cpt Record'!C54)</f>
        <v>8.19937</v>
      </c>
      <c r="D54" s="158">
        <f>IF('Sub-Cpt Record'!D54="","",'Sub-Cpt Record'!D54)</f>
        <v>8.19937</v>
      </c>
      <c r="E54" s="158" t="str">
        <f>CODE!I54</f>
        <v xml:space="preserve">BE  HOL  POK  </v>
      </c>
      <c r="F54" s="159" t="str">
        <f>IF('Sub-Cpt Record'!K54="","",'Sub-Cpt Record'!K54)</f>
        <v>AONB  SSSI SAC ASNW</v>
      </c>
      <c r="G54" s="10">
        <v>8.1999999999999993</v>
      </c>
      <c r="H54" s="11" t="s">
        <v>41</v>
      </c>
      <c r="I54" s="11" t="str">
        <f>IF('Sub-Cpt Record'!E54&lt;&gt;"",'Sub-Cpt Record'!E54,"")</f>
        <v>BE</v>
      </c>
      <c r="J54" s="11" t="str">
        <f>IF('Sub-Cpt Record'!F54&lt;&gt;"",'Sub-Cpt Record'!F54,"")</f>
        <v>HOL</v>
      </c>
      <c r="K54" s="11" t="str">
        <f>IF('Sub-Cpt Record'!G54&lt;&gt;"",'Sub-Cpt Record'!G54,"")</f>
        <v>POK</v>
      </c>
      <c r="L54" s="11" t="str">
        <f>IF('Sub-Cpt Record'!H54&lt;&gt;"",'Sub-Cpt Record'!H54,"")</f>
        <v/>
      </c>
      <c r="M54" s="11" t="str">
        <f>IF('Sub-Cpt Record'!I54&lt;&gt;"",'Sub-Cpt Record'!I54,"")</f>
        <v/>
      </c>
      <c r="N54" s="11" t="str">
        <f>IF('Sub-Cpt Record'!J54&lt;&gt;"",'Sub-Cpt Record'!J54,"")</f>
        <v/>
      </c>
      <c r="O54" s="211">
        <v>0</v>
      </c>
      <c r="P54" s="211">
        <v>491.9622</v>
      </c>
      <c r="Q54" s="33"/>
      <c r="R54" s="34"/>
      <c r="S54" s="29"/>
      <c r="T54" s="217"/>
      <c r="U54" s="35"/>
      <c r="V54" s="32"/>
      <c r="W54" s="35"/>
      <c r="X54" s="32"/>
      <c r="Y54" s="35"/>
      <c r="Z54" s="32"/>
      <c r="AA54" s="35"/>
      <c r="AB54" s="32"/>
      <c r="AC54" s="35"/>
      <c r="AD54" s="32"/>
      <c r="AE54" s="35"/>
      <c r="AF54" s="32"/>
      <c r="AG54" s="193" t="str">
        <f t="shared" si="0"/>
        <v/>
      </c>
      <c r="AH54" s="304"/>
      <c r="AI54" s="214"/>
      <c r="AJ54" s="36"/>
    </row>
    <row r="55" spans="1:36" x14ac:dyDescent="0.2">
      <c r="A55" s="156" t="str">
        <f>IF('Sub-Cpt Record'!A55="","",'Sub-Cpt Record'!A55)</f>
        <v>B4</v>
      </c>
      <c r="B55" s="157" t="str">
        <f>IF('Sub-Cpt Record'!B55="","",'Sub-Cpt Record'!B55)</f>
        <v>b</v>
      </c>
      <c r="C55" s="158">
        <f>IF('Sub-Cpt Record'!C55="","",'Sub-Cpt Record'!C55)</f>
        <v>23.518999999999998</v>
      </c>
      <c r="D55" s="158">
        <f>IF('Sub-Cpt Record'!D55="","",'Sub-Cpt Record'!D55)</f>
        <v>23.518999999999998</v>
      </c>
      <c r="E55" s="158" t="str">
        <f>CODE!I55</f>
        <v xml:space="preserve">BE  HOL  POK  YEW  AH  </v>
      </c>
      <c r="F55" s="159" t="str">
        <f>IF('Sub-Cpt Record'!K55="","",'Sub-Cpt Record'!K55)</f>
        <v>AONB  SSSI SAC ASNW RPG</v>
      </c>
      <c r="G55" s="10">
        <v>23.52</v>
      </c>
      <c r="H55" s="11" t="s">
        <v>41</v>
      </c>
      <c r="I55" s="11" t="str">
        <f>IF('Sub-Cpt Record'!E55&lt;&gt;"",'Sub-Cpt Record'!E55,"")</f>
        <v>BE</v>
      </c>
      <c r="J55" s="11" t="str">
        <f>IF('Sub-Cpt Record'!F55&lt;&gt;"",'Sub-Cpt Record'!F55,"")</f>
        <v>HOL</v>
      </c>
      <c r="K55" s="11" t="str">
        <f>IF('Sub-Cpt Record'!G55&lt;&gt;"",'Sub-Cpt Record'!G55,"")</f>
        <v>POK</v>
      </c>
      <c r="L55" s="11"/>
      <c r="M55" s="11" t="str">
        <f>IF('Sub-Cpt Record'!I55&lt;&gt;"",'Sub-Cpt Record'!I55,"")</f>
        <v>AH</v>
      </c>
      <c r="N55" s="11" t="str">
        <f>IF('Sub-Cpt Record'!J55&lt;&gt;"",'Sub-Cpt Record'!J55,"")</f>
        <v/>
      </c>
      <c r="O55" s="211">
        <v>0</v>
      </c>
      <c r="P55" s="211">
        <v>1646.33</v>
      </c>
      <c r="Q55" s="33">
        <v>2023</v>
      </c>
      <c r="R55" s="34" t="s">
        <v>919</v>
      </c>
      <c r="S55" s="29"/>
      <c r="T55" s="217"/>
      <c r="U55" s="35"/>
      <c r="V55" s="32"/>
      <c r="W55" s="35"/>
      <c r="X55" s="32"/>
      <c r="Y55" s="35"/>
      <c r="Z55" s="32"/>
      <c r="AA55" s="35"/>
      <c r="AB55" s="32"/>
      <c r="AC55" s="35"/>
      <c r="AD55" s="32"/>
      <c r="AE55" s="35"/>
      <c r="AF55" s="32"/>
      <c r="AG55" s="193" t="str">
        <f t="shared" si="0"/>
        <v/>
      </c>
      <c r="AH55" s="304"/>
      <c r="AI55" s="214"/>
      <c r="AJ55" s="36" t="s">
        <v>789</v>
      </c>
    </row>
    <row r="56" spans="1:36" x14ac:dyDescent="0.2">
      <c r="A56" s="156" t="str">
        <f>IF('Sub-Cpt Record'!A56="","",'Sub-Cpt Record'!A56)</f>
        <v>B4</v>
      </c>
      <c r="B56" s="157" t="str">
        <f>IF('Sub-Cpt Record'!B56="","",'Sub-Cpt Record'!B56)</f>
        <v>c</v>
      </c>
      <c r="C56" s="158">
        <f>IF('Sub-Cpt Record'!C56="","",'Sub-Cpt Record'!C56)</f>
        <v>0.75143000000000004</v>
      </c>
      <c r="D56" s="158">
        <f>IF('Sub-Cpt Record'!D56="","",'Sub-Cpt Record'!D56)</f>
        <v>0.75143000000000004</v>
      </c>
      <c r="E56" s="158" t="str">
        <f>CODE!I56</f>
        <v xml:space="preserve">AH  HL  WCH  BE  </v>
      </c>
      <c r="F56" s="159" t="str">
        <f>IF('Sub-Cpt Record'!K56="","",'Sub-Cpt Record'!K56)</f>
        <v>AONB  SSSI SAC PAWS</v>
      </c>
      <c r="G56" s="10">
        <v>0.37571500000000002</v>
      </c>
      <c r="H56" s="11" t="s">
        <v>288</v>
      </c>
      <c r="I56" s="11" t="str">
        <f>IF('Sub-Cpt Record'!E56&lt;&gt;"",'Sub-Cpt Record'!E56,"")</f>
        <v>AH</v>
      </c>
      <c r="J56" s="11" t="str">
        <f>IF('Sub-Cpt Record'!F56&lt;&gt;"",'Sub-Cpt Record'!F56,"")</f>
        <v>HL</v>
      </c>
      <c r="K56" s="11" t="str">
        <f>IF('Sub-Cpt Record'!G56&lt;&gt;"",'Sub-Cpt Record'!G56,"")</f>
        <v>WCH</v>
      </c>
      <c r="L56" s="11" t="str">
        <f>IF('Sub-Cpt Record'!H56&lt;&gt;"",'Sub-Cpt Record'!H56,"")</f>
        <v>BE</v>
      </c>
      <c r="M56" s="11" t="str">
        <f>IF('Sub-Cpt Record'!I56&lt;&gt;"",'Sub-Cpt Record'!I56,"")</f>
        <v/>
      </c>
      <c r="N56" s="11" t="str">
        <f>IF('Sub-Cpt Record'!J56&lt;&gt;"",'Sub-Cpt Record'!J56,"")</f>
        <v/>
      </c>
      <c r="O56" s="211">
        <v>75.143000000000015</v>
      </c>
      <c r="P56" s="211">
        <v>18.785750000000004</v>
      </c>
      <c r="Q56" s="33">
        <v>2023</v>
      </c>
      <c r="R56" s="34" t="s">
        <v>900</v>
      </c>
      <c r="S56" s="29">
        <v>0.37571500000000002</v>
      </c>
      <c r="T56" s="217"/>
      <c r="U56" s="35" t="s">
        <v>276</v>
      </c>
      <c r="V56" s="32">
        <v>30</v>
      </c>
      <c r="W56" s="35" t="s">
        <v>164</v>
      </c>
      <c r="X56" s="32">
        <v>30</v>
      </c>
      <c r="Y56" s="35" t="s">
        <v>309</v>
      </c>
      <c r="Z56" s="32">
        <v>30</v>
      </c>
      <c r="AA56" s="35" t="s">
        <v>361</v>
      </c>
      <c r="AB56" s="32">
        <v>10</v>
      </c>
      <c r="AC56" s="35"/>
      <c r="AD56" s="32"/>
      <c r="AE56" s="35"/>
      <c r="AF56" s="32"/>
      <c r="AG56" s="193">
        <f t="shared" si="0"/>
        <v>100</v>
      </c>
      <c r="AH56" s="304">
        <v>1100</v>
      </c>
      <c r="AI56" s="214">
        <v>0</v>
      </c>
      <c r="AJ56" s="36" t="s">
        <v>481</v>
      </c>
    </row>
    <row r="57" spans="1:36" x14ac:dyDescent="0.2">
      <c r="A57" s="156" t="str">
        <f>IF('Sub-Cpt Record'!A57="","",'Sub-Cpt Record'!A57)</f>
        <v>B4</v>
      </c>
      <c r="B57" s="157" t="str">
        <f>IF('Sub-Cpt Record'!B57="","",'Sub-Cpt Record'!B57)</f>
        <v>d</v>
      </c>
      <c r="C57" s="158">
        <f>IF('Sub-Cpt Record'!C57="","",'Sub-Cpt Record'!C57)</f>
        <v>0.94480699999999995</v>
      </c>
      <c r="D57" s="158">
        <f>IF('Sub-Cpt Record'!D57="","",'Sub-Cpt Record'!D57)</f>
        <v>0.94480699999999995</v>
      </c>
      <c r="E57" s="158" t="str">
        <f>CODE!I57</f>
        <v xml:space="preserve">HL  BE  </v>
      </c>
      <c r="F57" s="159" t="str">
        <f>IF('Sub-Cpt Record'!K57="","",'Sub-Cpt Record'!K57)</f>
        <v>AONB  SSSI SAC PAWS</v>
      </c>
      <c r="G57" s="10">
        <v>0.94480699999999995</v>
      </c>
      <c r="H57" s="11" t="s">
        <v>47</v>
      </c>
      <c r="I57" s="11" t="str">
        <f>IF('Sub-Cpt Record'!E57&lt;&gt;"",'Sub-Cpt Record'!E57,"")</f>
        <v>HL</v>
      </c>
      <c r="J57" s="11" t="str">
        <f>IF('Sub-Cpt Record'!F57&lt;&gt;"",'Sub-Cpt Record'!F57,"")</f>
        <v>BE</v>
      </c>
      <c r="K57" s="11" t="str">
        <f>IF('Sub-Cpt Record'!G57&lt;&gt;"",'Sub-Cpt Record'!G57,"")</f>
        <v/>
      </c>
      <c r="L57" s="11" t="str">
        <f>IF('Sub-Cpt Record'!H57&lt;&gt;"",'Sub-Cpt Record'!H57,"")</f>
        <v/>
      </c>
      <c r="M57" s="11" t="str">
        <f>IF('Sub-Cpt Record'!I57&lt;&gt;"",'Sub-Cpt Record'!I57,"")</f>
        <v/>
      </c>
      <c r="N57" s="11" t="str">
        <f>IF('Sub-Cpt Record'!J57&lt;&gt;"",'Sub-Cpt Record'!J57,"")</f>
        <v/>
      </c>
      <c r="O57" s="211">
        <v>264.54595999999998</v>
      </c>
      <c r="P57" s="211">
        <v>66.136489999999995</v>
      </c>
      <c r="Q57" s="33">
        <v>2023</v>
      </c>
      <c r="R57" s="34" t="s">
        <v>900</v>
      </c>
      <c r="S57" s="29">
        <v>0.94480699999999995</v>
      </c>
      <c r="T57" s="217"/>
      <c r="U57" s="35" t="s">
        <v>276</v>
      </c>
      <c r="V57" s="32">
        <v>30</v>
      </c>
      <c r="W57" s="35" t="s">
        <v>164</v>
      </c>
      <c r="X57" s="32">
        <v>30</v>
      </c>
      <c r="Y57" s="35" t="s">
        <v>309</v>
      </c>
      <c r="Z57" s="32">
        <v>30</v>
      </c>
      <c r="AA57" s="35" t="s">
        <v>361</v>
      </c>
      <c r="AB57" s="32">
        <v>10</v>
      </c>
      <c r="AC57" s="35"/>
      <c r="AD57" s="32"/>
      <c r="AE57" s="35"/>
      <c r="AF57" s="32"/>
      <c r="AG57" s="193">
        <f t="shared" si="0"/>
        <v>100</v>
      </c>
      <c r="AH57" s="304">
        <v>1100</v>
      </c>
      <c r="AI57" s="214">
        <v>0</v>
      </c>
      <c r="AJ57" s="36" t="s">
        <v>481</v>
      </c>
    </row>
    <row r="58" spans="1:36" x14ac:dyDescent="0.2">
      <c r="A58" s="156" t="str">
        <f>IF('Sub-Cpt Record'!A58="","",'Sub-Cpt Record'!A58)</f>
        <v>B4</v>
      </c>
      <c r="B58" s="157" t="str">
        <f>IF('Sub-Cpt Record'!B58="","",'Sub-Cpt Record'!B58)</f>
        <v>e</v>
      </c>
      <c r="C58" s="158">
        <f>IF('Sub-Cpt Record'!C58="","",'Sub-Cpt Record'!C58)</f>
        <v>1.4851799999999999</v>
      </c>
      <c r="D58" s="158">
        <f>IF('Sub-Cpt Record'!D58="","",'Sub-Cpt Record'!D58)</f>
        <v>1.4851799999999999</v>
      </c>
      <c r="E58" s="158" t="str">
        <f>CODE!I58</f>
        <v xml:space="preserve">HL  BE  </v>
      </c>
      <c r="F58" s="159" t="str">
        <f>IF('Sub-Cpt Record'!K58="","",'Sub-Cpt Record'!K58)</f>
        <v>AONB  SSSI SAC ASNW PAWS</v>
      </c>
      <c r="G58" s="10">
        <v>1.4851799999999999</v>
      </c>
      <c r="H58" s="11" t="s">
        <v>47</v>
      </c>
      <c r="I58" s="11" t="str">
        <f>IF('Sub-Cpt Record'!E58&lt;&gt;"",'Sub-Cpt Record'!E58,"")</f>
        <v>HL</v>
      </c>
      <c r="J58" s="11" t="str">
        <f>IF('Sub-Cpt Record'!F58&lt;&gt;"",'Sub-Cpt Record'!F58,"")</f>
        <v>BE</v>
      </c>
      <c r="K58" s="11" t="str">
        <f>IF('Sub-Cpt Record'!G58&lt;&gt;"",'Sub-Cpt Record'!G58,"")</f>
        <v/>
      </c>
      <c r="L58" s="11" t="str">
        <f>IF('Sub-Cpt Record'!H58&lt;&gt;"",'Sub-Cpt Record'!H58,"")</f>
        <v/>
      </c>
      <c r="M58" s="11" t="str">
        <f>IF('Sub-Cpt Record'!I58&lt;&gt;"",'Sub-Cpt Record'!I58,"")</f>
        <v/>
      </c>
      <c r="N58" s="11" t="str">
        <f>IF('Sub-Cpt Record'!J58&lt;&gt;"",'Sub-Cpt Record'!J58,"")</f>
        <v/>
      </c>
      <c r="O58" s="211">
        <v>415.85040000000004</v>
      </c>
      <c r="P58" s="211">
        <v>103.96260000000001</v>
      </c>
      <c r="Q58" s="33">
        <v>2023</v>
      </c>
      <c r="R58" s="34" t="s">
        <v>900</v>
      </c>
      <c r="S58" s="29">
        <v>1.4851799999999999</v>
      </c>
      <c r="T58" s="217"/>
      <c r="U58" s="35" t="s">
        <v>276</v>
      </c>
      <c r="V58" s="32">
        <v>30</v>
      </c>
      <c r="W58" s="35" t="s">
        <v>164</v>
      </c>
      <c r="X58" s="32">
        <v>30</v>
      </c>
      <c r="Y58" s="35" t="s">
        <v>309</v>
      </c>
      <c r="Z58" s="32">
        <v>30</v>
      </c>
      <c r="AA58" s="35" t="s">
        <v>361</v>
      </c>
      <c r="AB58" s="32">
        <v>10</v>
      </c>
      <c r="AC58" s="35"/>
      <c r="AD58" s="32"/>
      <c r="AE58" s="35"/>
      <c r="AF58" s="32"/>
      <c r="AG58" s="193">
        <f t="shared" si="0"/>
        <v>100</v>
      </c>
      <c r="AH58" s="304">
        <v>1100</v>
      </c>
      <c r="AI58" s="214">
        <v>0</v>
      </c>
      <c r="AJ58" s="36" t="s">
        <v>481</v>
      </c>
    </row>
    <row r="59" spans="1:36" x14ac:dyDescent="0.2">
      <c r="A59" s="156" t="str">
        <f>IF('Sub-Cpt Record'!A59="","",'Sub-Cpt Record'!A59)</f>
        <v>B4</v>
      </c>
      <c r="B59" s="157" t="str">
        <f>IF('Sub-Cpt Record'!B59="","",'Sub-Cpt Record'!B59)</f>
        <v>f</v>
      </c>
      <c r="C59" s="158">
        <f>IF('Sub-Cpt Record'!C59="","",'Sub-Cpt Record'!C59)</f>
        <v>5.8581300000000001</v>
      </c>
      <c r="D59" s="158">
        <f>IF('Sub-Cpt Record'!D59="","",'Sub-Cpt Record'!D59)</f>
        <v>5.2</v>
      </c>
      <c r="E59" s="158" t="str">
        <f>CODE!I59</f>
        <v xml:space="preserve">POK  AH  HAZ  WCH  BE  YEW  </v>
      </c>
      <c r="F59" s="159" t="str">
        <f>IF('Sub-Cpt Record'!K59="","",'Sub-Cpt Record'!K59)</f>
        <v>AONB</v>
      </c>
      <c r="G59" s="10"/>
      <c r="H59" s="11"/>
      <c r="I59" s="11"/>
      <c r="J59" s="11"/>
      <c r="K59" s="11"/>
      <c r="L59" s="11"/>
      <c r="M59" s="11"/>
      <c r="N59" s="11"/>
      <c r="O59" s="211"/>
      <c r="P59" s="211"/>
      <c r="Q59" s="33"/>
      <c r="R59" s="34" t="s">
        <v>215</v>
      </c>
      <c r="S59" s="29"/>
      <c r="T59" s="217"/>
      <c r="U59" s="35"/>
      <c r="V59" s="32"/>
      <c r="W59" s="35"/>
      <c r="X59" s="32"/>
      <c r="Y59" s="35"/>
      <c r="Z59" s="32"/>
      <c r="AA59" s="35"/>
      <c r="AB59" s="32"/>
      <c r="AC59" s="35"/>
      <c r="AD59" s="32"/>
      <c r="AE59" s="35"/>
      <c r="AF59" s="32"/>
      <c r="AG59" s="193" t="str">
        <f t="shared" si="0"/>
        <v/>
      </c>
      <c r="AH59" s="304"/>
      <c r="AI59" s="214"/>
      <c r="AJ59" s="36"/>
    </row>
    <row r="60" spans="1:36" x14ac:dyDescent="0.2">
      <c r="A60" s="156" t="str">
        <f>IF('Sub-Cpt Record'!A60="","",'Sub-Cpt Record'!A60)</f>
        <v>B4</v>
      </c>
      <c r="B60" s="157" t="str">
        <f>IF('Sub-Cpt Record'!B60="","",'Sub-Cpt Record'!B60)</f>
        <v>g</v>
      </c>
      <c r="C60" s="158">
        <f>IF('Sub-Cpt Record'!C60="","",'Sub-Cpt Record'!C60)</f>
        <v>6.5871000000000004</v>
      </c>
      <c r="D60" s="158">
        <f>IF('Sub-Cpt Record'!D60="","",'Sub-Cpt Record'!D60)</f>
        <v>6.5871000000000004</v>
      </c>
      <c r="E60" s="158" t="str">
        <f>CODE!I60</f>
        <v xml:space="preserve">BE  YEW  POK  WCH  </v>
      </c>
      <c r="F60" s="159" t="str">
        <f>IF('Sub-Cpt Record'!K60="","",'Sub-Cpt Record'!K60)</f>
        <v>AONB ASNW</v>
      </c>
      <c r="G60" s="10">
        <v>6.59</v>
      </c>
      <c r="H60" s="11" t="s">
        <v>41</v>
      </c>
      <c r="I60" s="11" t="str">
        <f>IF('Sub-Cpt Record'!E60&lt;&gt;"",'Sub-Cpt Record'!E60,"")</f>
        <v>BE</v>
      </c>
      <c r="J60" s="11"/>
      <c r="K60" s="11" t="str">
        <f>IF('Sub-Cpt Record'!G60&lt;&gt;"",'Sub-Cpt Record'!G60,"")</f>
        <v>POK</v>
      </c>
      <c r="L60" s="11" t="str">
        <f>IF('Sub-Cpt Record'!H60&lt;&gt;"",'Sub-Cpt Record'!H60,"")</f>
        <v>WCH</v>
      </c>
      <c r="M60" s="11" t="str">
        <f>IF('Sub-Cpt Record'!I60&lt;&gt;"",'Sub-Cpt Record'!I60,"")</f>
        <v/>
      </c>
      <c r="N60" s="11" t="str">
        <f>IF('Sub-Cpt Record'!J60&lt;&gt;"",'Sub-Cpt Record'!J60,"")</f>
        <v/>
      </c>
      <c r="O60" s="211">
        <v>0</v>
      </c>
      <c r="P60" s="211">
        <v>263.48400000000004</v>
      </c>
      <c r="Q60" s="33">
        <v>2023</v>
      </c>
      <c r="R60" s="34" t="s">
        <v>934</v>
      </c>
      <c r="S60" s="29"/>
      <c r="T60" s="217"/>
      <c r="U60" s="35"/>
      <c r="V60" s="32"/>
      <c r="W60" s="35"/>
      <c r="X60" s="32"/>
      <c r="Y60" s="35"/>
      <c r="Z60" s="32"/>
      <c r="AA60" s="35"/>
      <c r="AB60" s="32"/>
      <c r="AC60" s="35"/>
      <c r="AD60" s="32"/>
      <c r="AE60" s="35"/>
      <c r="AF60" s="32"/>
      <c r="AG60" s="193" t="str">
        <f t="shared" si="0"/>
        <v/>
      </c>
      <c r="AH60" s="304"/>
      <c r="AI60" s="214"/>
      <c r="AJ60" s="36" t="s">
        <v>789</v>
      </c>
    </row>
    <row r="61" spans="1:36" x14ac:dyDescent="0.2">
      <c r="A61" s="156" t="str">
        <f>IF('Sub-Cpt Record'!A61="","",'Sub-Cpt Record'!A61)</f>
        <v>B4</v>
      </c>
      <c r="B61" s="157" t="str">
        <f>IF('Sub-Cpt Record'!B61="","",'Sub-Cpt Record'!B61)</f>
        <v>h</v>
      </c>
      <c r="C61" s="158">
        <f>IF('Sub-Cpt Record'!C61="","",'Sub-Cpt Record'!C61)</f>
        <v>1.0285</v>
      </c>
      <c r="D61" s="158">
        <f>IF('Sub-Cpt Record'!D61="","",'Sub-Cpt Record'!D61)</f>
        <v>1.0285</v>
      </c>
      <c r="E61" s="158" t="str">
        <f>CODE!I61</f>
        <v xml:space="preserve">BE  HL  AH  </v>
      </c>
      <c r="F61" s="159" t="str">
        <f>IF('Sub-Cpt Record'!K61="","",'Sub-Cpt Record'!K61)</f>
        <v>AONB PAWS</v>
      </c>
      <c r="G61" s="10">
        <v>0.71994999999999998</v>
      </c>
      <c r="H61" s="11" t="s">
        <v>288</v>
      </c>
      <c r="I61" s="11"/>
      <c r="J61" s="11" t="str">
        <f>IF('Sub-Cpt Record'!F61&lt;&gt;"",'Sub-Cpt Record'!F61,"")</f>
        <v>HL</v>
      </c>
      <c r="K61" s="11"/>
      <c r="L61" s="11" t="str">
        <f>IF('Sub-Cpt Record'!H61&lt;&gt;"",'Sub-Cpt Record'!H61,"")</f>
        <v/>
      </c>
      <c r="M61" s="11" t="str">
        <f>IF('Sub-Cpt Record'!I61&lt;&gt;"",'Sub-Cpt Record'!I61,"")</f>
        <v/>
      </c>
      <c r="N61" s="11" t="str">
        <f>IF('Sub-Cpt Record'!J61&lt;&gt;"",'Sub-Cpt Record'!J61,"")</f>
        <v/>
      </c>
      <c r="O61" s="211">
        <v>215.98500000000001</v>
      </c>
      <c r="P61" s="211">
        <v>0</v>
      </c>
      <c r="Q61" s="33">
        <v>2023</v>
      </c>
      <c r="R61" s="34" t="s">
        <v>936</v>
      </c>
      <c r="S61" s="29">
        <v>0.71994999999999998</v>
      </c>
      <c r="T61" s="217"/>
      <c r="U61" s="35" t="s">
        <v>276</v>
      </c>
      <c r="V61" s="32">
        <v>30</v>
      </c>
      <c r="W61" s="35" t="s">
        <v>164</v>
      </c>
      <c r="X61" s="32">
        <v>30</v>
      </c>
      <c r="Y61" s="35" t="s">
        <v>309</v>
      </c>
      <c r="Z61" s="32">
        <v>30</v>
      </c>
      <c r="AA61" s="35" t="s">
        <v>361</v>
      </c>
      <c r="AB61" s="32">
        <v>10</v>
      </c>
      <c r="AC61" s="35"/>
      <c r="AD61" s="32"/>
      <c r="AE61" s="35"/>
      <c r="AF61" s="32"/>
      <c r="AG61" s="193">
        <f t="shared" si="0"/>
        <v>100</v>
      </c>
      <c r="AH61" s="304">
        <v>1100</v>
      </c>
      <c r="AI61" s="214">
        <v>0</v>
      </c>
      <c r="AJ61" s="36" t="s">
        <v>481</v>
      </c>
    </row>
    <row r="62" spans="1:36" x14ac:dyDescent="0.2">
      <c r="A62" s="156" t="str">
        <f>IF('Sub-Cpt Record'!A62="","",'Sub-Cpt Record'!A62)</f>
        <v>B4</v>
      </c>
      <c r="B62" s="157" t="str">
        <f>IF('Sub-Cpt Record'!B62="","",'Sub-Cpt Record'!B62)</f>
        <v>I</v>
      </c>
      <c r="C62" s="158">
        <f>IF('Sub-Cpt Record'!C62="","",'Sub-Cpt Record'!C62)</f>
        <v>0.5</v>
      </c>
      <c r="D62" s="158">
        <f>IF('Sub-Cpt Record'!D62="","",'Sub-Cpt Record'!D62)</f>
        <v>0.5</v>
      </c>
      <c r="E62" s="158" t="str">
        <f>CODE!I62</f>
        <v xml:space="preserve">HL  BE  HAZ  </v>
      </c>
      <c r="F62" s="159" t="str">
        <f>IF('Sub-Cpt Record'!K62="","",'Sub-Cpt Record'!K62)</f>
        <v>AONB PAWS</v>
      </c>
      <c r="G62" s="10">
        <v>0.35</v>
      </c>
      <c r="H62" s="11" t="s">
        <v>288</v>
      </c>
      <c r="I62" s="11" t="str">
        <f>IF('Sub-Cpt Record'!E62&lt;&gt;"",'Sub-Cpt Record'!E62,"")</f>
        <v>HL</v>
      </c>
      <c r="J62" s="11"/>
      <c r="K62" s="11"/>
      <c r="L62" s="11" t="str">
        <f>IF('Sub-Cpt Record'!H62&lt;&gt;"",'Sub-Cpt Record'!H62,"")</f>
        <v/>
      </c>
      <c r="M62" s="11" t="str">
        <f>IF('Sub-Cpt Record'!I62&lt;&gt;"",'Sub-Cpt Record'!I62,"")</f>
        <v/>
      </c>
      <c r="N62" s="11" t="str">
        <f>IF('Sub-Cpt Record'!J62&lt;&gt;"",'Sub-Cpt Record'!J62,"")</f>
        <v/>
      </c>
      <c r="O62" s="211">
        <v>105</v>
      </c>
      <c r="P62" s="211">
        <v>0</v>
      </c>
      <c r="Q62" s="33">
        <v>2023</v>
      </c>
      <c r="R62" s="34" t="s">
        <v>936</v>
      </c>
      <c r="S62" s="29">
        <v>0.35</v>
      </c>
      <c r="T62" s="217"/>
      <c r="U62" s="35" t="s">
        <v>276</v>
      </c>
      <c r="V62" s="32">
        <v>30</v>
      </c>
      <c r="W62" s="35" t="s">
        <v>164</v>
      </c>
      <c r="X62" s="32">
        <v>30</v>
      </c>
      <c r="Y62" s="35" t="s">
        <v>309</v>
      </c>
      <c r="Z62" s="32">
        <v>30</v>
      </c>
      <c r="AA62" s="35" t="s">
        <v>361</v>
      </c>
      <c r="AB62" s="32">
        <v>10</v>
      </c>
      <c r="AC62" s="35"/>
      <c r="AD62" s="32"/>
      <c r="AE62" s="35"/>
      <c r="AF62" s="32"/>
      <c r="AG62" s="193">
        <f t="shared" si="0"/>
        <v>100</v>
      </c>
      <c r="AH62" s="304">
        <v>1100</v>
      </c>
      <c r="AI62" s="214">
        <v>0</v>
      </c>
      <c r="AJ62" s="36" t="s">
        <v>481</v>
      </c>
    </row>
    <row r="63" spans="1:36" x14ac:dyDescent="0.2">
      <c r="A63" s="156" t="str">
        <f>IF('Sub-Cpt Record'!A63="","",'Sub-Cpt Record'!A63)</f>
        <v>B5</v>
      </c>
      <c r="B63" s="157" t="str">
        <f>IF('Sub-Cpt Record'!B63="","",'Sub-Cpt Record'!B63)</f>
        <v/>
      </c>
      <c r="C63" s="158">
        <f>IF('Sub-Cpt Record'!C63="","",'Sub-Cpt Record'!C63)</f>
        <v>4.78</v>
      </c>
      <c r="D63" s="158" t="str">
        <f>IF('Sub-Cpt Record'!D63="","",'Sub-Cpt Record'!D63)</f>
        <v/>
      </c>
      <c r="E63" s="158" t="str">
        <f>CODE!I63</f>
        <v xml:space="preserve">BE  POK  </v>
      </c>
      <c r="F63" s="159" t="str">
        <f>IF('Sub-Cpt Record'!K63="","",'Sub-Cpt Record'!K63)</f>
        <v>AONB</v>
      </c>
      <c r="G63" s="10">
        <v>4.78</v>
      </c>
      <c r="H63" s="11" t="s">
        <v>41</v>
      </c>
      <c r="I63" s="11" t="str">
        <f>IF('Sub-Cpt Record'!E63&lt;&gt;"",'Sub-Cpt Record'!E63,"")</f>
        <v>BE</v>
      </c>
      <c r="J63" s="11" t="str">
        <f>IF('Sub-Cpt Record'!F63&lt;&gt;"",'Sub-Cpt Record'!F63,"")</f>
        <v>POK</v>
      </c>
      <c r="K63" s="11" t="str">
        <f>IF('Sub-Cpt Record'!G63&lt;&gt;"",'Sub-Cpt Record'!G63,"")</f>
        <v/>
      </c>
      <c r="L63" s="11" t="str">
        <f>IF('Sub-Cpt Record'!H63&lt;&gt;"",'Sub-Cpt Record'!H63,"")</f>
        <v/>
      </c>
      <c r="M63" s="11" t="str">
        <f>IF('Sub-Cpt Record'!I63&lt;&gt;"",'Sub-Cpt Record'!I63,"")</f>
        <v/>
      </c>
      <c r="N63" s="11" t="str">
        <f>IF('Sub-Cpt Record'!J63&lt;&gt;"",'Sub-Cpt Record'!J63,"")</f>
        <v/>
      </c>
      <c r="O63" s="211"/>
      <c r="P63" s="211">
        <v>100</v>
      </c>
      <c r="Q63" s="33" t="s">
        <v>1105</v>
      </c>
      <c r="R63" s="34" t="s">
        <v>1104</v>
      </c>
      <c r="S63" s="29"/>
      <c r="T63" s="217"/>
      <c r="U63" s="35"/>
      <c r="V63" s="32"/>
      <c r="W63" s="35"/>
      <c r="X63" s="32"/>
      <c r="Y63" s="35"/>
      <c r="Z63" s="32"/>
      <c r="AA63" s="35"/>
      <c r="AB63" s="32"/>
      <c r="AC63" s="35"/>
      <c r="AD63" s="32"/>
      <c r="AE63" s="35"/>
      <c r="AF63" s="32"/>
      <c r="AG63" s="193" t="str">
        <f t="shared" si="0"/>
        <v/>
      </c>
      <c r="AH63" s="304"/>
      <c r="AI63" s="214"/>
      <c r="AJ63" s="36"/>
    </row>
    <row r="64" spans="1:36" x14ac:dyDescent="0.2">
      <c r="A64" s="156" t="str">
        <f>IF('Sub-Cpt Record'!A64="","",'Sub-Cpt Record'!A64)</f>
        <v>BA1</v>
      </c>
      <c r="B64" s="157" t="str">
        <f>IF('Sub-Cpt Record'!B64="","",'Sub-Cpt Record'!B64)</f>
        <v/>
      </c>
      <c r="C64" s="158">
        <f>IF('Sub-Cpt Record'!C64="","",'Sub-Cpt Record'!C64)</f>
        <v>5.0480999999999998</v>
      </c>
      <c r="D64" s="158">
        <f>IF('Sub-Cpt Record'!D64="","",'Sub-Cpt Record'!D64)</f>
        <v>5.0480999999999998</v>
      </c>
      <c r="E64" s="158" t="str">
        <f>CODE!I64</f>
        <v xml:space="preserve">BE  YEW  AH  HAZ  DF  MB  </v>
      </c>
      <c r="F64" s="159" t="str">
        <f>IF('Sub-Cpt Record'!K64="","",'Sub-Cpt Record'!K64)</f>
        <v>AONB RPG ASNW</v>
      </c>
      <c r="G64" s="10">
        <v>5.0480999999999998</v>
      </c>
      <c r="H64" s="11" t="s">
        <v>41</v>
      </c>
      <c r="I64" s="11" t="str">
        <f>IF('Sub-Cpt Record'!E64&lt;&gt;"",'Sub-Cpt Record'!E64,"")</f>
        <v>BE</v>
      </c>
      <c r="J64" s="11" t="str">
        <f>IF('Sub-Cpt Record'!F64&lt;&gt;"",'Sub-Cpt Record'!F64,"")</f>
        <v>YEW</v>
      </c>
      <c r="K64" s="11" t="str">
        <f>IF('Sub-Cpt Record'!G64&lt;&gt;"",'Sub-Cpt Record'!G64,"")</f>
        <v>AH</v>
      </c>
      <c r="L64" s="11" t="str">
        <f>IF('Sub-Cpt Record'!H64&lt;&gt;"",'Sub-Cpt Record'!H64,"")</f>
        <v>HAZ</v>
      </c>
      <c r="M64" s="11" t="str">
        <f>IF('Sub-Cpt Record'!I64&lt;&gt;"",'Sub-Cpt Record'!I64,"")</f>
        <v>DF</v>
      </c>
      <c r="N64" s="11" t="str">
        <f>IF('Sub-Cpt Record'!J64&lt;&gt;"",'Sub-Cpt Record'!J64,"")</f>
        <v>MB</v>
      </c>
      <c r="O64" s="211">
        <v>151.44299999999998</v>
      </c>
      <c r="P64" s="211">
        <v>151.44299999999998</v>
      </c>
      <c r="Q64" s="33"/>
      <c r="R64" s="34"/>
      <c r="S64" s="29"/>
      <c r="T64" s="217"/>
      <c r="U64" s="35"/>
      <c r="V64" s="32"/>
      <c r="W64" s="35"/>
      <c r="X64" s="32"/>
      <c r="Y64" s="35"/>
      <c r="Z64" s="32"/>
      <c r="AA64" s="35"/>
      <c r="AB64" s="32"/>
      <c r="AC64" s="35"/>
      <c r="AD64" s="32"/>
      <c r="AE64" s="35"/>
      <c r="AF64" s="32"/>
      <c r="AG64" s="193" t="str">
        <f t="shared" si="0"/>
        <v/>
      </c>
      <c r="AH64" s="304"/>
      <c r="AI64" s="214"/>
      <c r="AJ64" s="36"/>
    </row>
    <row r="65" spans="1:36" x14ac:dyDescent="0.2">
      <c r="A65" s="156" t="str">
        <f>IF('Sub-Cpt Record'!A65="","",'Sub-Cpt Record'!A65)</f>
        <v>BA2</v>
      </c>
      <c r="B65" s="157" t="str">
        <f>IF('Sub-Cpt Record'!B65="","",'Sub-Cpt Record'!B65)</f>
        <v>a</v>
      </c>
      <c r="C65" s="158">
        <f>IF('Sub-Cpt Record'!C65="","",'Sub-Cpt Record'!C65)</f>
        <v>6.7892999999999999</v>
      </c>
      <c r="D65" s="158">
        <f>IF('Sub-Cpt Record'!D65="","",'Sub-Cpt Record'!D65)</f>
        <v>6.7892999999999999</v>
      </c>
      <c r="E65" s="158" t="str">
        <f>CODE!I65</f>
        <v xml:space="preserve">AH  YEW  BE  POK  HAZ  MB  </v>
      </c>
      <c r="F65" s="159" t="str">
        <f>IF('Sub-Cpt Record'!K65="","",'Sub-Cpt Record'!K65)</f>
        <v>AONB RPG ASNW</v>
      </c>
      <c r="G65" s="10">
        <v>6.7892999999999999</v>
      </c>
      <c r="H65" s="11" t="s">
        <v>41</v>
      </c>
      <c r="I65" s="11" t="str">
        <f>IF('Sub-Cpt Record'!E65&lt;&gt;"",'Sub-Cpt Record'!E65,"")</f>
        <v>AH</v>
      </c>
      <c r="J65" s="11"/>
      <c r="K65" s="11" t="str">
        <f>IF('Sub-Cpt Record'!G65&lt;&gt;"",'Sub-Cpt Record'!G65,"")</f>
        <v>BE</v>
      </c>
      <c r="L65" s="11" t="str">
        <f>IF('Sub-Cpt Record'!H65&lt;&gt;"",'Sub-Cpt Record'!H65,"")</f>
        <v>POK</v>
      </c>
      <c r="M65" s="11" t="str">
        <f>IF('Sub-Cpt Record'!I65&lt;&gt;"",'Sub-Cpt Record'!I65,"")</f>
        <v>HAZ</v>
      </c>
      <c r="N65" s="11" t="str">
        <f>IF('Sub-Cpt Record'!J65&lt;&gt;"",'Sub-Cpt Record'!J65,"")</f>
        <v>MB</v>
      </c>
      <c r="O65" s="211">
        <v>0</v>
      </c>
      <c r="P65" s="211">
        <v>814.71599999999989</v>
      </c>
      <c r="Q65" s="33"/>
      <c r="R65" s="34"/>
      <c r="S65" s="29"/>
      <c r="T65" s="217"/>
      <c r="U65" s="35"/>
      <c r="V65" s="32"/>
      <c r="W65" s="35"/>
      <c r="X65" s="32"/>
      <c r="Y65" s="35"/>
      <c r="Z65" s="32"/>
      <c r="AA65" s="35"/>
      <c r="AB65" s="32"/>
      <c r="AC65" s="35"/>
      <c r="AD65" s="32"/>
      <c r="AE65" s="35"/>
      <c r="AF65" s="32"/>
      <c r="AG65" s="193" t="str">
        <f t="shared" si="0"/>
        <v/>
      </c>
      <c r="AH65" s="304"/>
      <c r="AI65" s="214"/>
      <c r="AJ65" s="36"/>
    </row>
    <row r="66" spans="1:36" x14ac:dyDescent="0.2">
      <c r="A66" s="156" t="str">
        <f>IF('Sub-Cpt Record'!A66="","",'Sub-Cpt Record'!A66)</f>
        <v>BA2</v>
      </c>
      <c r="B66" s="157" t="str">
        <f>IF('Sub-Cpt Record'!B66="","",'Sub-Cpt Record'!B66)</f>
        <v>b</v>
      </c>
      <c r="C66" s="158">
        <f>IF('Sub-Cpt Record'!C66="","",'Sub-Cpt Record'!C66)</f>
        <v>12.9826</v>
      </c>
      <c r="D66" s="158">
        <f>IF('Sub-Cpt Record'!D66="","",'Sub-Cpt Record'!D66)</f>
        <v>12.9826</v>
      </c>
      <c r="E66" s="158" t="str">
        <f>CODE!I66</f>
        <v xml:space="preserve">POK  WCH  YEW  WSH  MC  </v>
      </c>
      <c r="F66" s="159" t="str">
        <f>IF('Sub-Cpt Record'!K66="","",'Sub-Cpt Record'!K66)</f>
        <v>AONB RPG ASNW</v>
      </c>
      <c r="G66" s="10">
        <v>12.98</v>
      </c>
      <c r="H66" s="11" t="s">
        <v>41</v>
      </c>
      <c r="I66" s="11" t="str">
        <f>IF('Sub-Cpt Record'!E66&lt;&gt;"",'Sub-Cpt Record'!E66,"")</f>
        <v>POK</v>
      </c>
      <c r="J66" s="11" t="str">
        <f>IF('Sub-Cpt Record'!F66&lt;&gt;"",'Sub-Cpt Record'!F66,"")</f>
        <v>WCH</v>
      </c>
      <c r="K66" s="11" t="str">
        <f>IF('Sub-Cpt Record'!G66&lt;&gt;"",'Sub-Cpt Record'!G66,"")</f>
        <v>YEW</v>
      </c>
      <c r="L66" s="11" t="str">
        <f>IF('Sub-Cpt Record'!H66&lt;&gt;"",'Sub-Cpt Record'!H66,"")</f>
        <v>WSH</v>
      </c>
      <c r="M66" s="11" t="str">
        <f>IF('Sub-Cpt Record'!I66&lt;&gt;"",'Sub-Cpt Record'!I66,"")</f>
        <v>MC</v>
      </c>
      <c r="N66" s="11" t="str">
        <f>IF('Sub-Cpt Record'!J66&lt;&gt;"",'Sub-Cpt Record'!J66,"")</f>
        <v/>
      </c>
      <c r="O66" s="211">
        <v>233.68680000000001</v>
      </c>
      <c r="P66" s="211">
        <v>155.7912</v>
      </c>
      <c r="Q66" s="33">
        <v>2023</v>
      </c>
      <c r="R66" s="34" t="s">
        <v>878</v>
      </c>
      <c r="S66" s="29"/>
      <c r="T66" s="217"/>
      <c r="U66" s="35"/>
      <c r="V66" s="32"/>
      <c r="W66" s="35"/>
      <c r="X66" s="32"/>
      <c r="Y66" s="35"/>
      <c r="Z66" s="32"/>
      <c r="AA66" s="35"/>
      <c r="AB66" s="32"/>
      <c r="AC66" s="35"/>
      <c r="AD66" s="32"/>
      <c r="AE66" s="35"/>
      <c r="AF66" s="32"/>
      <c r="AG66" s="193" t="str">
        <f t="shared" si="0"/>
        <v/>
      </c>
      <c r="AH66" s="304"/>
      <c r="AI66" s="214"/>
      <c r="AJ66" s="36" t="s">
        <v>789</v>
      </c>
    </row>
    <row r="67" spans="1:36" x14ac:dyDescent="0.2">
      <c r="A67" s="156" t="str">
        <f>IF('Sub-Cpt Record'!A67="","",'Sub-Cpt Record'!A67)</f>
        <v>BA2</v>
      </c>
      <c r="B67" s="157" t="str">
        <f>IF('Sub-Cpt Record'!B67="","",'Sub-Cpt Record'!B67)</f>
        <v>c</v>
      </c>
      <c r="C67" s="158">
        <f>IF('Sub-Cpt Record'!C67="","",'Sub-Cpt Record'!C67)</f>
        <v>0.55493000000000003</v>
      </c>
      <c r="D67" s="158">
        <f>IF('Sub-Cpt Record'!D67="","",'Sub-Cpt Record'!D67)</f>
        <v>0.55493000000000003</v>
      </c>
      <c r="E67" s="158" t="str">
        <f>CODE!I67</f>
        <v xml:space="preserve">BI  POK  WCH  BE  SYC  </v>
      </c>
      <c r="F67" s="159" t="str">
        <f>IF('Sub-Cpt Record'!K67="","",'Sub-Cpt Record'!K67)</f>
        <v>AONB RPG</v>
      </c>
      <c r="G67" s="10"/>
      <c r="H67" s="11"/>
      <c r="I67" s="11"/>
      <c r="J67" s="11"/>
      <c r="K67" s="11"/>
      <c r="L67" s="11"/>
      <c r="M67" s="11"/>
      <c r="N67" s="11"/>
      <c r="O67" s="211"/>
      <c r="P67" s="211"/>
      <c r="Q67" s="33"/>
      <c r="R67" s="34"/>
      <c r="S67" s="29"/>
      <c r="T67" s="217"/>
      <c r="U67" s="35"/>
      <c r="V67" s="32"/>
      <c r="W67" s="35"/>
      <c r="X67" s="32"/>
      <c r="Y67" s="35"/>
      <c r="Z67" s="32"/>
      <c r="AA67" s="35"/>
      <c r="AB67" s="32"/>
      <c r="AC67" s="35"/>
      <c r="AD67" s="32"/>
      <c r="AE67" s="35"/>
      <c r="AF67" s="32"/>
      <c r="AG67" s="193" t="str">
        <f t="shared" si="0"/>
        <v/>
      </c>
      <c r="AH67" s="304"/>
      <c r="AI67" s="214"/>
      <c r="AJ67" s="36"/>
    </row>
    <row r="68" spans="1:36" x14ac:dyDescent="0.2">
      <c r="A68" s="156" t="str">
        <f>IF('Sub-Cpt Record'!A68="","",'Sub-Cpt Record'!A68)</f>
        <v>BA2</v>
      </c>
      <c r="B68" s="157" t="str">
        <f>IF('Sub-Cpt Record'!B68="","",'Sub-Cpt Record'!B68)</f>
        <v>d</v>
      </c>
      <c r="C68" s="158">
        <f>IF('Sub-Cpt Record'!C68="","",'Sub-Cpt Record'!C68)</f>
        <v>1.18588</v>
      </c>
      <c r="D68" s="158">
        <f>IF('Sub-Cpt Record'!D68="","",'Sub-Cpt Record'!D68)</f>
        <v>1.18588</v>
      </c>
      <c r="E68" s="158" t="str">
        <f>CODE!I68</f>
        <v xml:space="preserve">BE  BI  WCH  WSH  POK  </v>
      </c>
      <c r="F68" s="159" t="str">
        <f>IF('Sub-Cpt Record'!K68="","",'Sub-Cpt Record'!K68)</f>
        <v>AONB RPG</v>
      </c>
      <c r="G68" s="10"/>
      <c r="H68" s="11"/>
      <c r="I68" s="11"/>
      <c r="J68" s="11"/>
      <c r="K68" s="11"/>
      <c r="L68" s="11"/>
      <c r="M68" s="11"/>
      <c r="N68" s="11"/>
      <c r="O68" s="211"/>
      <c r="P68" s="211"/>
      <c r="Q68" s="33"/>
      <c r="R68" s="34"/>
      <c r="S68" s="29"/>
      <c r="T68" s="217"/>
      <c r="U68" s="35"/>
      <c r="V68" s="32"/>
      <c r="W68" s="35"/>
      <c r="X68" s="32"/>
      <c r="Y68" s="35"/>
      <c r="Z68" s="32"/>
      <c r="AA68" s="35"/>
      <c r="AB68" s="32"/>
      <c r="AC68" s="35"/>
      <c r="AD68" s="32"/>
      <c r="AE68" s="35"/>
      <c r="AF68" s="32"/>
      <c r="AG68" s="193" t="str">
        <f t="shared" si="0"/>
        <v/>
      </c>
      <c r="AH68" s="304"/>
      <c r="AI68" s="214"/>
      <c r="AJ68" s="36"/>
    </row>
    <row r="69" spans="1:36" x14ac:dyDescent="0.2">
      <c r="A69" s="156" t="str">
        <f>IF('Sub-Cpt Record'!A69="","",'Sub-Cpt Record'!A69)</f>
        <v>BA2</v>
      </c>
      <c r="B69" s="157" t="str">
        <f>IF('Sub-Cpt Record'!B69="","",'Sub-Cpt Record'!B69)</f>
        <v>e</v>
      </c>
      <c r="C69" s="158">
        <f>IF('Sub-Cpt Record'!C69="","",'Sub-Cpt Record'!C69)</f>
        <v>6.5682600000000004</v>
      </c>
      <c r="D69" s="158">
        <f>IF('Sub-Cpt Record'!D69="","",'Sub-Cpt Record'!D69)</f>
        <v>6.5682600000000004</v>
      </c>
      <c r="E69" s="158" t="str">
        <f>CODE!I69</f>
        <v xml:space="preserve">AH  BE  YEW  WSH  SC  MC  </v>
      </c>
      <c r="F69" s="159" t="str">
        <f>IF('Sub-Cpt Record'!K69="","",'Sub-Cpt Record'!K69)</f>
        <v>AONB RPG ASNW</v>
      </c>
      <c r="G69" s="10"/>
      <c r="H69" s="11"/>
      <c r="I69" s="11"/>
      <c r="J69" s="11"/>
      <c r="K69" s="11"/>
      <c r="L69" s="11"/>
      <c r="M69" s="11"/>
      <c r="N69" s="11"/>
      <c r="O69" s="211"/>
      <c r="P69" s="211"/>
      <c r="Q69" s="33"/>
      <c r="R69" s="34"/>
      <c r="S69" s="29"/>
      <c r="T69" s="217"/>
      <c r="U69" s="35"/>
      <c r="V69" s="32"/>
      <c r="W69" s="35"/>
      <c r="X69" s="32"/>
      <c r="Y69" s="35"/>
      <c r="Z69" s="32"/>
      <c r="AA69" s="35"/>
      <c r="AB69" s="32"/>
      <c r="AC69" s="35"/>
      <c r="AD69" s="32"/>
      <c r="AE69" s="35"/>
      <c r="AF69" s="32"/>
      <c r="AG69" s="193" t="str">
        <f t="shared" si="0"/>
        <v/>
      </c>
      <c r="AH69" s="304"/>
      <c r="AI69" s="214"/>
      <c r="AJ69" s="36"/>
    </row>
    <row r="70" spans="1:36" x14ac:dyDescent="0.2">
      <c r="A70" s="156" t="str">
        <f>IF('Sub-Cpt Record'!A70="","",'Sub-Cpt Record'!A70)</f>
        <v>BA2</v>
      </c>
      <c r="B70" s="157" t="str">
        <f>IF('Sub-Cpt Record'!B70="","",'Sub-Cpt Record'!B70)</f>
        <v>f</v>
      </c>
      <c r="C70" s="158">
        <f>IF('Sub-Cpt Record'!C70="","",'Sub-Cpt Record'!C70)</f>
        <v>6.3142800000000001</v>
      </c>
      <c r="D70" s="158">
        <f>IF('Sub-Cpt Record'!D70="","",'Sub-Cpt Record'!D70)</f>
        <v>6.3142800000000001</v>
      </c>
      <c r="E70" s="158" t="str">
        <f>CODE!I70</f>
        <v xml:space="preserve">POK  SYC  AH  HAZ  MB  MC  </v>
      </c>
      <c r="F70" s="159" t="str">
        <f>IF('Sub-Cpt Record'!K70="","",'Sub-Cpt Record'!K70)</f>
        <v>AONB RPG ASNW</v>
      </c>
      <c r="G70" s="10"/>
      <c r="H70" s="11"/>
      <c r="I70" s="11"/>
      <c r="J70" s="11"/>
      <c r="K70" s="11"/>
      <c r="L70" s="11"/>
      <c r="M70" s="11"/>
      <c r="N70" s="11"/>
      <c r="O70" s="211"/>
      <c r="P70" s="211"/>
      <c r="Q70" s="33"/>
      <c r="R70" s="34"/>
      <c r="S70" s="29"/>
      <c r="T70" s="217"/>
      <c r="U70" s="35"/>
      <c r="V70" s="32"/>
      <c r="W70" s="35"/>
      <c r="X70" s="32"/>
      <c r="Y70" s="35"/>
      <c r="Z70" s="32"/>
      <c r="AA70" s="35"/>
      <c r="AB70" s="32"/>
      <c r="AC70" s="35"/>
      <c r="AD70" s="32"/>
      <c r="AE70" s="35"/>
      <c r="AF70" s="32"/>
      <c r="AG70" s="193" t="str">
        <f t="shared" si="0"/>
        <v/>
      </c>
      <c r="AH70" s="304"/>
      <c r="AI70" s="214"/>
      <c r="AJ70" s="36"/>
    </row>
    <row r="71" spans="1:36" x14ac:dyDescent="0.2">
      <c r="A71" s="156" t="str">
        <f>IF('Sub-Cpt Record'!A71="","",'Sub-Cpt Record'!A71)</f>
        <v>BA2</v>
      </c>
      <c r="B71" s="157" t="str">
        <f>IF('Sub-Cpt Record'!B71="","",'Sub-Cpt Record'!B71)</f>
        <v>g</v>
      </c>
      <c r="C71" s="158">
        <f>IF('Sub-Cpt Record'!C71="","",'Sub-Cpt Record'!C71)</f>
        <v>3.9448300000000001</v>
      </c>
      <c r="D71" s="158">
        <f>IF('Sub-Cpt Record'!D71="","",'Sub-Cpt Record'!D71)</f>
        <v>3.9448300000000001</v>
      </c>
      <c r="E71" s="158" t="str">
        <f>CODE!I71</f>
        <v xml:space="preserve">POK  HBM  SYC  BE  SC  MB  </v>
      </c>
      <c r="F71" s="159" t="str">
        <f>IF('Sub-Cpt Record'!K71="","",'Sub-Cpt Record'!K71)</f>
        <v>AONB RPG</v>
      </c>
      <c r="G71" s="10"/>
      <c r="H71" s="11"/>
      <c r="I71" s="11"/>
      <c r="J71" s="11"/>
      <c r="K71" s="11"/>
      <c r="L71" s="11"/>
      <c r="M71" s="11"/>
      <c r="N71" s="11"/>
      <c r="O71" s="211"/>
      <c r="P71" s="211"/>
      <c r="Q71" s="33"/>
      <c r="R71" s="34"/>
      <c r="S71" s="29"/>
      <c r="T71" s="217"/>
      <c r="U71" s="35"/>
      <c r="V71" s="32"/>
      <c r="W71" s="35"/>
      <c r="X71" s="32"/>
      <c r="Y71" s="35"/>
      <c r="Z71" s="32"/>
      <c r="AA71" s="35"/>
      <c r="AB71" s="32"/>
      <c r="AC71" s="35"/>
      <c r="AD71" s="32"/>
      <c r="AE71" s="35"/>
      <c r="AF71" s="32"/>
      <c r="AG71" s="193" t="str">
        <f t="shared" si="0"/>
        <v/>
      </c>
      <c r="AH71" s="304"/>
      <c r="AI71" s="214"/>
      <c r="AJ71" s="36"/>
    </row>
    <row r="72" spans="1:36" x14ac:dyDescent="0.2">
      <c r="A72" s="156" t="str">
        <f>IF('Sub-Cpt Record'!A72="","",'Sub-Cpt Record'!A72)</f>
        <v>BA2</v>
      </c>
      <c r="B72" s="157" t="str">
        <f>IF('Sub-Cpt Record'!B72="","",'Sub-Cpt Record'!B72)</f>
        <v>h</v>
      </c>
      <c r="C72" s="158">
        <f>IF('Sub-Cpt Record'!C72="","",'Sub-Cpt Record'!C72)</f>
        <v>14.878</v>
      </c>
      <c r="D72" s="158">
        <f>IF('Sub-Cpt Record'!D72="","",'Sub-Cpt Record'!D72)</f>
        <v>14.878</v>
      </c>
      <c r="E72" s="158" t="str">
        <f>CODE!I72</f>
        <v xml:space="preserve">BE  AH  HAZ  FM  POK  MC  </v>
      </c>
      <c r="F72" s="159" t="str">
        <f>IF('Sub-Cpt Record'!K72="","",'Sub-Cpt Record'!K72)</f>
        <v>AONB RPG ASNW</v>
      </c>
      <c r="G72" s="10"/>
      <c r="H72" s="11"/>
      <c r="I72" s="11"/>
      <c r="J72" s="11"/>
      <c r="K72" s="11"/>
      <c r="L72" s="11"/>
      <c r="M72" s="11"/>
      <c r="N72" s="11"/>
      <c r="O72" s="211"/>
      <c r="P72" s="211"/>
      <c r="Q72" s="33"/>
      <c r="R72" s="34"/>
      <c r="S72" s="29"/>
      <c r="T72" s="217"/>
      <c r="U72" s="35"/>
      <c r="V72" s="32"/>
      <c r="W72" s="35"/>
      <c r="X72" s="32"/>
      <c r="Y72" s="35"/>
      <c r="Z72" s="32"/>
      <c r="AA72" s="35"/>
      <c r="AB72" s="32"/>
      <c r="AC72" s="35"/>
      <c r="AD72" s="32"/>
      <c r="AE72" s="35"/>
      <c r="AF72" s="32"/>
      <c r="AG72" s="193" t="str">
        <f t="shared" si="0"/>
        <v/>
      </c>
      <c r="AH72" s="304"/>
      <c r="AI72" s="214"/>
      <c r="AJ72" s="36"/>
    </row>
    <row r="73" spans="1:36" x14ac:dyDescent="0.2">
      <c r="A73" s="156" t="str">
        <f>IF('Sub-Cpt Record'!A73="","",'Sub-Cpt Record'!A73)</f>
        <v>BA3</v>
      </c>
      <c r="B73" s="157" t="str">
        <f>IF('Sub-Cpt Record'!B73="","",'Sub-Cpt Record'!B73)</f>
        <v/>
      </c>
      <c r="C73" s="158">
        <f>IF('Sub-Cpt Record'!C73="","",'Sub-Cpt Record'!C73)</f>
        <v>1.45156</v>
      </c>
      <c r="D73" s="158">
        <f>IF('Sub-Cpt Record'!D73="","",'Sub-Cpt Record'!D73)</f>
        <v>1.45156</v>
      </c>
      <c r="E73" s="158" t="str">
        <f>CODE!I73</f>
        <v xml:space="preserve">YEW  AH  BE  SYC  HAZ  MB  </v>
      </c>
      <c r="F73" s="159" t="str">
        <f>IF('Sub-Cpt Record'!K73="","",'Sub-Cpt Record'!K73)</f>
        <v>AONB RPG</v>
      </c>
      <c r="G73" s="10"/>
      <c r="H73" s="11"/>
      <c r="I73" s="11"/>
      <c r="J73" s="11"/>
      <c r="K73" s="11"/>
      <c r="L73" s="11"/>
      <c r="M73" s="11"/>
      <c r="N73" s="11"/>
      <c r="O73" s="211"/>
      <c r="P73" s="211"/>
      <c r="Q73" s="33"/>
      <c r="R73" s="34"/>
      <c r="S73" s="29"/>
      <c r="T73" s="217"/>
      <c r="U73" s="35"/>
      <c r="V73" s="32"/>
      <c r="W73" s="35"/>
      <c r="X73" s="32"/>
      <c r="Y73" s="35"/>
      <c r="Z73" s="32"/>
      <c r="AA73" s="35"/>
      <c r="AB73" s="32"/>
      <c r="AC73" s="35"/>
      <c r="AD73" s="32"/>
      <c r="AE73" s="35"/>
      <c r="AF73" s="32"/>
      <c r="AG73" s="193" t="str">
        <f t="shared" si="0"/>
        <v/>
      </c>
      <c r="AH73" s="304"/>
      <c r="AI73" s="214"/>
      <c r="AJ73" s="36"/>
    </row>
    <row r="74" spans="1:36" x14ac:dyDescent="0.2">
      <c r="A74" s="156" t="str">
        <f>IF('Sub-Cpt Record'!A74="","",'Sub-Cpt Record'!A74)</f>
        <v>BA4</v>
      </c>
      <c r="B74" s="157" t="str">
        <f>IF('Sub-Cpt Record'!B74="","",'Sub-Cpt Record'!B74)</f>
        <v/>
      </c>
      <c r="C74" s="158">
        <f>IF('Sub-Cpt Record'!C74="","",'Sub-Cpt Record'!C74)</f>
        <v>2.8007900000000001</v>
      </c>
      <c r="D74" s="158">
        <f>IF('Sub-Cpt Record'!D74="","",'Sub-Cpt Record'!D74)</f>
        <v>2.8007900000000001</v>
      </c>
      <c r="E74" s="158" t="str">
        <f>CODE!I74</f>
        <v xml:space="preserve">POK  SC  WSH  HAZ  MB  </v>
      </c>
      <c r="F74" s="159" t="str">
        <f>IF('Sub-Cpt Record'!K74="","",'Sub-Cpt Record'!K74)</f>
        <v>AONB RPG</v>
      </c>
      <c r="G74" s="10"/>
      <c r="H74" s="11"/>
      <c r="I74" s="11"/>
      <c r="J74" s="11"/>
      <c r="K74" s="11"/>
      <c r="L74" s="11"/>
      <c r="M74" s="11"/>
      <c r="N74" s="11"/>
      <c r="O74" s="211"/>
      <c r="P74" s="211"/>
      <c r="Q74" s="33"/>
      <c r="R74" s="34"/>
      <c r="S74" s="29"/>
      <c r="T74" s="217"/>
      <c r="U74" s="35"/>
      <c r="V74" s="32"/>
      <c r="W74" s="35"/>
      <c r="X74" s="32"/>
      <c r="Y74" s="35"/>
      <c r="Z74" s="32"/>
      <c r="AA74" s="35"/>
      <c r="AB74" s="32"/>
      <c r="AC74" s="35"/>
      <c r="AD74" s="32"/>
      <c r="AE74" s="35"/>
      <c r="AF74" s="32"/>
      <c r="AG74" s="193" t="str">
        <f t="shared" si="0"/>
        <v/>
      </c>
      <c r="AH74" s="304"/>
      <c r="AI74" s="214"/>
      <c r="AJ74" s="36"/>
    </row>
    <row r="75" spans="1:36" x14ac:dyDescent="0.2">
      <c r="A75" s="156" t="str">
        <f>IF('Sub-Cpt Record'!A75="","",'Sub-Cpt Record'!A75)</f>
        <v>BA5</v>
      </c>
      <c r="B75" s="157" t="str">
        <f>IF('Sub-Cpt Record'!B75="","",'Sub-Cpt Record'!B75)</f>
        <v/>
      </c>
      <c r="C75" s="158">
        <f>IF('Sub-Cpt Record'!C75="","",'Sub-Cpt Record'!C75)</f>
        <v>2.5950000000000002</v>
      </c>
      <c r="D75" s="158">
        <f>IF('Sub-Cpt Record'!D75="","",'Sub-Cpt Record'!D75)</f>
        <v>2.5950000000000002</v>
      </c>
      <c r="E75" s="158" t="str">
        <f>CODE!I75</f>
        <v xml:space="preserve">AH  LI  BE  HOL  POK  </v>
      </c>
      <c r="F75" s="159" t="str">
        <f>IF('Sub-Cpt Record'!K75="","",'Sub-Cpt Record'!K75)</f>
        <v>AONB RPG</v>
      </c>
      <c r="G75" s="10">
        <v>2.6</v>
      </c>
      <c r="H75" s="11" t="s">
        <v>41</v>
      </c>
      <c r="I75" s="11" t="str">
        <f>IF('Sub-Cpt Record'!E75&lt;&gt;"",'Sub-Cpt Record'!E75,"")</f>
        <v>AH</v>
      </c>
      <c r="J75" s="11" t="str">
        <f>IF('Sub-Cpt Record'!F75&lt;&gt;"",'Sub-Cpt Record'!F75,"")</f>
        <v>LI</v>
      </c>
      <c r="K75" s="11" t="str">
        <f>IF('Sub-Cpt Record'!G75&lt;&gt;"",'Sub-Cpt Record'!G75,"")</f>
        <v>BE</v>
      </c>
      <c r="L75" s="11" t="str">
        <f>IF('Sub-Cpt Record'!H75&lt;&gt;"",'Sub-Cpt Record'!H75,"")</f>
        <v>HOL</v>
      </c>
      <c r="M75" s="11" t="str">
        <f>IF('Sub-Cpt Record'!I75&lt;&gt;"",'Sub-Cpt Record'!I75,"")</f>
        <v>POK</v>
      </c>
      <c r="N75" s="11" t="str">
        <f>IF('Sub-Cpt Record'!J75&lt;&gt;"",'Sub-Cpt Record'!J75,"")</f>
        <v/>
      </c>
      <c r="O75" s="211">
        <v>0</v>
      </c>
      <c r="P75" s="211">
        <v>103.80000000000001</v>
      </c>
      <c r="Q75" s="33">
        <v>2023</v>
      </c>
      <c r="R75" s="34" t="s">
        <v>944</v>
      </c>
      <c r="S75" s="29"/>
      <c r="T75" s="217"/>
      <c r="U75" s="35"/>
      <c r="V75" s="32"/>
      <c r="W75" s="35"/>
      <c r="X75" s="32"/>
      <c r="Y75" s="35"/>
      <c r="Z75" s="32"/>
      <c r="AA75" s="35"/>
      <c r="AB75" s="32"/>
      <c r="AC75" s="35"/>
      <c r="AD75" s="32"/>
      <c r="AE75" s="35"/>
      <c r="AF75" s="32"/>
      <c r="AG75" s="193" t="str">
        <f t="shared" ref="AG75:AG138" si="1">IF(SUM(T75,V75,X75,Z75,AB75,AD75,AF75)&lt;&gt;0,SUM(T75,V75,X75,Z75,AB75,AD75,AF75),"")</f>
        <v/>
      </c>
      <c r="AH75" s="304"/>
      <c r="AI75" s="214"/>
      <c r="AJ75" s="36" t="s">
        <v>789</v>
      </c>
    </row>
    <row r="76" spans="1:36" x14ac:dyDescent="0.2">
      <c r="A76" s="156" t="str">
        <f>IF('Sub-Cpt Record'!A76="","",'Sub-Cpt Record'!A76)</f>
        <v>BA6</v>
      </c>
      <c r="B76" s="157" t="str">
        <f>IF('Sub-Cpt Record'!B76="","",'Sub-Cpt Record'!B76)</f>
        <v/>
      </c>
      <c r="C76" s="158">
        <f>IF('Sub-Cpt Record'!C76="","",'Sub-Cpt Record'!C76)</f>
        <v>0.85537600000000003</v>
      </c>
      <c r="D76" s="158">
        <f>IF('Sub-Cpt Record'!D76="","",'Sub-Cpt Record'!D76)</f>
        <v>0.85537600000000003</v>
      </c>
      <c r="E76" s="158" t="str">
        <f>CODE!I76</f>
        <v xml:space="preserve">AH  BE  WCH  WSH  HL  </v>
      </c>
      <c r="F76" s="159" t="str">
        <f>IF('Sub-Cpt Record'!K76="","",'Sub-Cpt Record'!K76)</f>
        <v>AONB RPG</v>
      </c>
      <c r="G76" s="10">
        <v>0.85537600000000003</v>
      </c>
      <c r="H76" s="11" t="s">
        <v>41</v>
      </c>
      <c r="I76" s="11" t="str">
        <f>IF('Sub-Cpt Record'!E76&lt;&gt;"",'Sub-Cpt Record'!E76,"")</f>
        <v>AH</v>
      </c>
      <c r="J76" s="11" t="str">
        <f>IF('Sub-Cpt Record'!F76&lt;&gt;"",'Sub-Cpt Record'!F76,"")</f>
        <v>BE</v>
      </c>
      <c r="K76" s="11" t="str">
        <f>IF('Sub-Cpt Record'!G76&lt;&gt;"",'Sub-Cpt Record'!G76,"")</f>
        <v>WCH</v>
      </c>
      <c r="L76" s="11" t="str">
        <f>IF('Sub-Cpt Record'!H76&lt;&gt;"",'Sub-Cpt Record'!H76,"")</f>
        <v>WSH</v>
      </c>
      <c r="M76" s="11" t="str">
        <f>IF('Sub-Cpt Record'!I76&lt;&gt;"",'Sub-Cpt Record'!I76,"")</f>
        <v>HL</v>
      </c>
      <c r="N76" s="11" t="str">
        <f>IF('Sub-Cpt Record'!J76&lt;&gt;"",'Sub-Cpt Record'!J76,"")</f>
        <v/>
      </c>
      <c r="O76" s="211">
        <v>25.661279999999998</v>
      </c>
      <c r="P76" s="211">
        <v>38.49192</v>
      </c>
      <c r="Q76" s="33"/>
      <c r="R76" s="34"/>
      <c r="S76" s="29"/>
      <c r="T76" s="217"/>
      <c r="U76" s="35"/>
      <c r="V76" s="32"/>
      <c r="W76" s="35"/>
      <c r="X76" s="32"/>
      <c r="Y76" s="35"/>
      <c r="Z76" s="32"/>
      <c r="AA76" s="35"/>
      <c r="AB76" s="32"/>
      <c r="AC76" s="35"/>
      <c r="AD76" s="32"/>
      <c r="AE76" s="35"/>
      <c r="AF76" s="32"/>
      <c r="AG76" s="193" t="str">
        <f t="shared" si="1"/>
        <v/>
      </c>
      <c r="AH76" s="304"/>
      <c r="AI76" s="214"/>
      <c r="AJ76" s="36"/>
    </row>
    <row r="77" spans="1:36" x14ac:dyDescent="0.2">
      <c r="A77" s="156" t="str">
        <f>IF('Sub-Cpt Record'!A77="","",'Sub-Cpt Record'!A77)</f>
        <v/>
      </c>
      <c r="B77" s="157" t="str">
        <f>IF('Sub-Cpt Record'!B77="","",'Sub-Cpt Record'!B77)</f>
        <v/>
      </c>
      <c r="C77" s="158" t="str">
        <f>IF('Sub-Cpt Record'!C77="","",'Sub-Cpt Record'!C77)</f>
        <v/>
      </c>
      <c r="D77" s="158" t="str">
        <f>IF('Sub-Cpt Record'!D77="","",'Sub-Cpt Record'!D77)</f>
        <v/>
      </c>
      <c r="E77" s="158" t="str">
        <f>CODE!I77</f>
        <v/>
      </c>
      <c r="F77" s="159" t="str">
        <f>IF('Sub-Cpt Record'!K77="","",'Sub-Cpt Record'!K77)</f>
        <v/>
      </c>
      <c r="G77" s="10"/>
      <c r="H77" s="11"/>
      <c r="I77" s="11" t="str">
        <f>IF('Sub-Cpt Record'!E77&lt;&gt;"",'Sub-Cpt Record'!E77,"")</f>
        <v/>
      </c>
      <c r="J77" s="11" t="str">
        <f>IF('Sub-Cpt Record'!F77&lt;&gt;"",'Sub-Cpt Record'!F77,"")</f>
        <v/>
      </c>
      <c r="K77" s="11" t="str">
        <f>IF('Sub-Cpt Record'!G77&lt;&gt;"",'Sub-Cpt Record'!G77,"")</f>
        <v/>
      </c>
      <c r="L77" s="11" t="str">
        <f>IF('Sub-Cpt Record'!H77&lt;&gt;"",'Sub-Cpt Record'!H77,"")</f>
        <v/>
      </c>
      <c r="M77" s="11" t="str">
        <f>IF('Sub-Cpt Record'!I77&lt;&gt;"",'Sub-Cpt Record'!I77,"")</f>
        <v/>
      </c>
      <c r="N77" s="11" t="str">
        <f>IF('Sub-Cpt Record'!J77&lt;&gt;"",'Sub-Cpt Record'!J77,"")</f>
        <v/>
      </c>
      <c r="O77" s="211"/>
      <c r="P77" s="211"/>
      <c r="Q77" s="33"/>
      <c r="R77" s="34"/>
      <c r="S77" s="29"/>
      <c r="T77" s="217"/>
      <c r="U77" s="35"/>
      <c r="V77" s="32"/>
      <c r="W77" s="35"/>
      <c r="X77" s="32"/>
      <c r="Y77" s="35"/>
      <c r="Z77" s="32"/>
      <c r="AA77" s="35"/>
      <c r="AB77" s="32"/>
      <c r="AC77" s="35"/>
      <c r="AD77" s="32"/>
      <c r="AE77" s="35"/>
      <c r="AF77" s="32"/>
      <c r="AG77" s="193" t="str">
        <f t="shared" si="1"/>
        <v/>
      </c>
      <c r="AH77" s="304"/>
      <c r="AI77" s="214"/>
      <c r="AJ77" s="36"/>
    </row>
    <row r="78" spans="1:36" x14ac:dyDescent="0.2">
      <c r="A78" s="156" t="str">
        <f>IF('Sub-Cpt Record'!A78="","",'Sub-Cpt Record'!A78)</f>
        <v>BU1</v>
      </c>
      <c r="B78" s="157" t="str">
        <f>IF('Sub-Cpt Record'!B78="","",'Sub-Cpt Record'!B78)</f>
        <v/>
      </c>
      <c r="C78" s="158">
        <f>IF('Sub-Cpt Record'!C78="","",'Sub-Cpt Record'!C78)</f>
        <v>0.42805799999999999</v>
      </c>
      <c r="D78" s="158">
        <f>IF('Sub-Cpt Record'!D78="","",'Sub-Cpt Record'!D78)</f>
        <v>0.42805799999999999</v>
      </c>
      <c r="E78" s="158" t="str">
        <f>CODE!I78</f>
        <v xml:space="preserve">SP  HL  BE  </v>
      </c>
      <c r="F78" s="159" t="str">
        <f>IF('Sub-Cpt Record'!K78="","",'Sub-Cpt Record'!K78)</f>
        <v xml:space="preserve"> RPG</v>
      </c>
      <c r="G78" s="10"/>
      <c r="H78" s="11"/>
      <c r="I78" s="11"/>
      <c r="J78" s="11"/>
      <c r="K78" s="11"/>
      <c r="L78" s="11"/>
      <c r="M78" s="11"/>
      <c r="N78" s="11"/>
      <c r="O78" s="211"/>
      <c r="P78" s="211"/>
      <c r="Q78" s="33"/>
      <c r="R78" s="34"/>
      <c r="S78" s="29"/>
      <c r="T78" s="217"/>
      <c r="U78" s="35"/>
      <c r="V78" s="32"/>
      <c r="W78" s="35"/>
      <c r="X78" s="32"/>
      <c r="Y78" s="35"/>
      <c r="Z78" s="32"/>
      <c r="AA78" s="35"/>
      <c r="AB78" s="32"/>
      <c r="AC78" s="35"/>
      <c r="AD78" s="32"/>
      <c r="AE78" s="35"/>
      <c r="AF78" s="32"/>
      <c r="AG78" s="193" t="str">
        <f t="shared" si="1"/>
        <v/>
      </c>
      <c r="AH78" s="304"/>
      <c r="AI78" s="214"/>
      <c r="AJ78" s="36"/>
    </row>
    <row r="79" spans="1:36" x14ac:dyDescent="0.2">
      <c r="A79" s="156" t="str">
        <f>IF('Sub-Cpt Record'!A79="","",'Sub-Cpt Record'!A79)</f>
        <v>BU2</v>
      </c>
      <c r="B79" s="157" t="str">
        <f>IF('Sub-Cpt Record'!B79="","",'Sub-Cpt Record'!B79)</f>
        <v/>
      </c>
      <c r="C79" s="158">
        <f>IF('Sub-Cpt Record'!C79="","",'Sub-Cpt Record'!C79)</f>
        <v>1.0244500000000001</v>
      </c>
      <c r="D79" s="158">
        <f>IF('Sub-Cpt Record'!D79="","",'Sub-Cpt Record'!D79)</f>
        <v>1.0244500000000001</v>
      </c>
      <c r="E79" s="158" t="str">
        <f>CODE!I79</f>
        <v xml:space="preserve">FM  AH  </v>
      </c>
      <c r="F79" s="159" t="str">
        <f>IF('Sub-Cpt Record'!K79="","",'Sub-Cpt Record'!K79)</f>
        <v>ASNW</v>
      </c>
      <c r="G79" s="10"/>
      <c r="H79" s="11"/>
      <c r="I79" s="11"/>
      <c r="J79" s="11"/>
      <c r="K79" s="11"/>
      <c r="L79" s="11"/>
      <c r="M79" s="11"/>
      <c r="N79" s="11"/>
      <c r="O79" s="211"/>
      <c r="P79" s="211"/>
      <c r="Q79" s="33"/>
      <c r="R79" s="34"/>
      <c r="S79" s="29"/>
      <c r="T79" s="217"/>
      <c r="U79" s="35"/>
      <c r="V79" s="32"/>
      <c r="W79" s="35"/>
      <c r="X79" s="32"/>
      <c r="Y79" s="35"/>
      <c r="Z79" s="32"/>
      <c r="AA79" s="35"/>
      <c r="AB79" s="32"/>
      <c r="AC79" s="35"/>
      <c r="AD79" s="32"/>
      <c r="AE79" s="35"/>
      <c r="AF79" s="32"/>
      <c r="AG79" s="193" t="str">
        <f t="shared" si="1"/>
        <v/>
      </c>
      <c r="AH79" s="304"/>
      <c r="AI79" s="214"/>
      <c r="AJ79" s="36"/>
    </row>
    <row r="80" spans="1:36" x14ac:dyDescent="0.2">
      <c r="A80" s="156" t="str">
        <f>IF('Sub-Cpt Record'!A80="","",'Sub-Cpt Record'!A80)</f>
        <v>BU3</v>
      </c>
      <c r="B80" s="157" t="str">
        <f>IF('Sub-Cpt Record'!B80="","",'Sub-Cpt Record'!B80)</f>
        <v/>
      </c>
      <c r="C80" s="158">
        <f>IF('Sub-Cpt Record'!C80="","",'Sub-Cpt Record'!C80)</f>
        <v>13.27</v>
      </c>
      <c r="D80" s="158">
        <f>IF('Sub-Cpt Record'!D80="","",'Sub-Cpt Record'!D80)</f>
        <v>13.27</v>
      </c>
      <c r="E80" s="158" t="str">
        <f>CODE!I80</f>
        <v xml:space="preserve">POK  SP  HAZ  AH  </v>
      </c>
      <c r="F80" s="159" t="str">
        <f>IF('Sub-Cpt Record'!K80="","",'Sub-Cpt Record'!K80)</f>
        <v>ASNW PAWS</v>
      </c>
      <c r="G80" s="10">
        <v>2.6539999999999999</v>
      </c>
      <c r="H80" s="11" t="s">
        <v>288</v>
      </c>
      <c r="I80" s="11" t="s">
        <v>56</v>
      </c>
      <c r="J80" s="11"/>
      <c r="K80" s="11"/>
      <c r="L80" s="11"/>
      <c r="M80" s="11" t="str">
        <f>IF('Sub-Cpt Record'!I80&lt;&gt;"",'Sub-Cpt Record'!I80,"")</f>
        <v/>
      </c>
      <c r="N80" s="11" t="str">
        <f>IF('Sub-Cpt Record'!J80&lt;&gt;"",'Sub-Cpt Record'!J80,"")</f>
        <v/>
      </c>
      <c r="O80" s="211">
        <v>530.80000000000007</v>
      </c>
      <c r="P80" s="211">
        <v>0</v>
      </c>
      <c r="Q80" s="33">
        <v>2023</v>
      </c>
      <c r="R80" s="34" t="s">
        <v>951</v>
      </c>
      <c r="S80" s="29">
        <v>2.6539999999999999</v>
      </c>
      <c r="T80" s="217"/>
      <c r="U80" s="35" t="s">
        <v>276</v>
      </c>
      <c r="V80" s="32">
        <v>30</v>
      </c>
      <c r="W80" s="35" t="s">
        <v>164</v>
      </c>
      <c r="X80" s="32">
        <v>30</v>
      </c>
      <c r="Y80" s="35" t="s">
        <v>309</v>
      </c>
      <c r="Z80" s="32">
        <v>30</v>
      </c>
      <c r="AA80" s="35" t="s">
        <v>361</v>
      </c>
      <c r="AB80" s="32">
        <v>10</v>
      </c>
      <c r="AC80" s="35"/>
      <c r="AD80" s="32"/>
      <c r="AE80" s="35"/>
      <c r="AF80" s="32"/>
      <c r="AG80" s="193">
        <f t="shared" si="1"/>
        <v>100</v>
      </c>
      <c r="AH80" s="304">
        <v>1100</v>
      </c>
      <c r="AI80" s="214">
        <v>0</v>
      </c>
      <c r="AJ80" s="36" t="s">
        <v>481</v>
      </c>
    </row>
    <row r="81" spans="1:36" x14ac:dyDescent="0.2">
      <c r="A81" s="156" t="str">
        <f>IF('Sub-Cpt Record'!A81="","",'Sub-Cpt Record'!A81)</f>
        <v>BU4</v>
      </c>
      <c r="B81" s="157" t="str">
        <f>IF('Sub-Cpt Record'!B81="","",'Sub-Cpt Record'!B81)</f>
        <v/>
      </c>
      <c r="C81" s="158">
        <f>IF('Sub-Cpt Record'!C81="","",'Sub-Cpt Record'!C81)</f>
        <v>3.4794299999999998</v>
      </c>
      <c r="D81" s="158">
        <f>IF('Sub-Cpt Record'!D81="","",'Sub-Cpt Record'!D81)</f>
        <v>3.4794299999999998</v>
      </c>
      <c r="E81" s="158" t="str">
        <f>CODE!I81</f>
        <v xml:space="preserve">FM  POK  AH  HAZ  SP  </v>
      </c>
      <c r="F81" s="159" t="str">
        <f>IF('Sub-Cpt Record'!K81="","",'Sub-Cpt Record'!K81)</f>
        <v/>
      </c>
      <c r="G81" s="10">
        <v>3.4794299999999998</v>
      </c>
      <c r="H81" s="11" t="s">
        <v>41</v>
      </c>
      <c r="I81" s="11" t="str">
        <f>IF('Sub-Cpt Record'!E81&lt;&gt;"",'Sub-Cpt Record'!E81,"")</f>
        <v>FM</v>
      </c>
      <c r="J81" s="11" t="str">
        <f>IF('Sub-Cpt Record'!F81&lt;&gt;"",'Sub-Cpt Record'!F81,"")</f>
        <v>POK</v>
      </c>
      <c r="K81" s="11" t="str">
        <f>IF('Sub-Cpt Record'!G81&lt;&gt;"",'Sub-Cpt Record'!G81,"")</f>
        <v>AH</v>
      </c>
      <c r="L81" s="11" t="str">
        <f>IF('Sub-Cpt Record'!H81&lt;&gt;"",'Sub-Cpt Record'!H81,"")</f>
        <v>HAZ</v>
      </c>
      <c r="M81" s="11" t="str">
        <f>IF('Sub-Cpt Record'!I81&lt;&gt;"",'Sub-Cpt Record'!I81,"")</f>
        <v>SP</v>
      </c>
      <c r="N81" s="11" t="str">
        <f>IF('Sub-Cpt Record'!J81&lt;&gt;"",'Sub-Cpt Record'!J81,"")</f>
        <v/>
      </c>
      <c r="O81" s="211">
        <v>62.629739999999991</v>
      </c>
      <c r="P81" s="211">
        <v>146.13605999999999</v>
      </c>
      <c r="Q81" s="33"/>
      <c r="R81" s="34"/>
      <c r="S81" s="29"/>
      <c r="T81" s="217"/>
      <c r="U81" s="35"/>
      <c r="V81" s="32"/>
      <c r="W81" s="35"/>
      <c r="X81" s="32"/>
      <c r="Y81" s="35"/>
      <c r="Z81" s="32"/>
      <c r="AA81" s="35"/>
      <c r="AB81" s="32"/>
      <c r="AC81" s="35"/>
      <c r="AD81" s="32"/>
      <c r="AE81" s="35"/>
      <c r="AF81" s="32"/>
      <c r="AG81" s="193" t="str">
        <f t="shared" si="1"/>
        <v/>
      </c>
      <c r="AH81" s="304"/>
      <c r="AI81" s="214"/>
      <c r="AJ81" s="36"/>
    </row>
    <row r="82" spans="1:36" x14ac:dyDescent="0.2">
      <c r="A82" s="156" t="str">
        <f>IF('Sub-Cpt Record'!A82="","",'Sub-Cpt Record'!A82)</f>
        <v>BU5</v>
      </c>
      <c r="B82" s="157" t="str">
        <f>IF('Sub-Cpt Record'!B82="","",'Sub-Cpt Record'!B82)</f>
        <v/>
      </c>
      <c r="C82" s="158">
        <f>IF('Sub-Cpt Record'!C82="","",'Sub-Cpt Record'!C82)</f>
        <v>2.0354199999999998</v>
      </c>
      <c r="D82" s="158">
        <f>IF('Sub-Cpt Record'!D82="","",'Sub-Cpt Record'!D82)</f>
        <v>2.0354199999999998</v>
      </c>
      <c r="E82" s="158" t="str">
        <f>CODE!I82</f>
        <v xml:space="preserve">POK  AH  </v>
      </c>
      <c r="F82" s="159" t="str">
        <f>IF('Sub-Cpt Record'!K82="","",'Sub-Cpt Record'!K82)</f>
        <v>ASNW</v>
      </c>
      <c r="G82" s="10">
        <v>2.0354199999999998</v>
      </c>
      <c r="H82" s="11" t="s">
        <v>41</v>
      </c>
      <c r="I82" s="11" t="str">
        <f>IF('Sub-Cpt Record'!E82&lt;&gt;"",'Sub-Cpt Record'!E82,"")</f>
        <v>POK</v>
      </c>
      <c r="J82" s="11" t="str">
        <f>IF('Sub-Cpt Record'!F82&lt;&gt;"",'Sub-Cpt Record'!F82,"")</f>
        <v>AH</v>
      </c>
      <c r="K82" s="11" t="str">
        <f>IF('Sub-Cpt Record'!G82&lt;&gt;"",'Sub-Cpt Record'!G82,"")</f>
        <v/>
      </c>
      <c r="L82" s="11" t="str">
        <f>IF('Sub-Cpt Record'!H82&lt;&gt;"",'Sub-Cpt Record'!H82,"")</f>
        <v/>
      </c>
      <c r="M82" s="11" t="str">
        <f>IF('Sub-Cpt Record'!I82&lt;&gt;"",'Sub-Cpt Record'!I82,"")</f>
        <v/>
      </c>
      <c r="N82" s="11" t="str">
        <f>IF('Sub-Cpt Record'!J82&lt;&gt;"",'Sub-Cpt Record'!J82,"")</f>
        <v/>
      </c>
      <c r="O82" s="211">
        <v>0</v>
      </c>
      <c r="P82" s="211">
        <v>122.12519999999999</v>
      </c>
      <c r="Q82" s="33"/>
      <c r="R82" s="34"/>
      <c r="S82" s="29"/>
      <c r="T82" s="217"/>
      <c r="U82" s="35"/>
      <c r="V82" s="32"/>
      <c r="W82" s="35"/>
      <c r="X82" s="32"/>
      <c r="Y82" s="35"/>
      <c r="Z82" s="32"/>
      <c r="AA82" s="35"/>
      <c r="AB82" s="32"/>
      <c r="AC82" s="35"/>
      <c r="AD82" s="32"/>
      <c r="AE82" s="35"/>
      <c r="AF82" s="32"/>
      <c r="AG82" s="193" t="str">
        <f t="shared" si="1"/>
        <v/>
      </c>
      <c r="AH82" s="304"/>
      <c r="AI82" s="214"/>
      <c r="AJ82" s="36"/>
    </row>
    <row r="83" spans="1:36" x14ac:dyDescent="0.2">
      <c r="A83" s="156" t="str">
        <f>IF('Sub-Cpt Record'!A83="","",'Sub-Cpt Record'!A83)</f>
        <v>BU6</v>
      </c>
      <c r="B83" s="157" t="str">
        <f>IF('Sub-Cpt Record'!B83="","",'Sub-Cpt Record'!B83)</f>
        <v>a</v>
      </c>
      <c r="C83" s="158">
        <f>IF('Sub-Cpt Record'!C83="","",'Sub-Cpt Record'!C83)</f>
        <v>3.0579800000000001</v>
      </c>
      <c r="D83" s="158">
        <f>IF('Sub-Cpt Record'!D83="","",'Sub-Cpt Record'!D83)</f>
        <v>3.0579800000000001</v>
      </c>
      <c r="E83" s="158" t="str">
        <f>CODE!I83</f>
        <v xml:space="preserve">POK  BI  HAZ  ASP  </v>
      </c>
      <c r="F83" s="159" t="str">
        <f>IF('Sub-Cpt Record'!K83="","",'Sub-Cpt Record'!K83)</f>
        <v>ASNW RPG LB</v>
      </c>
      <c r="G83" s="10"/>
      <c r="H83" s="11"/>
      <c r="I83" s="11"/>
      <c r="J83" s="11"/>
      <c r="K83" s="11"/>
      <c r="L83" s="11"/>
      <c r="M83" s="11"/>
      <c r="N83" s="11"/>
      <c r="O83" s="211"/>
      <c r="P83" s="211"/>
      <c r="Q83" s="33"/>
      <c r="R83" s="34"/>
      <c r="S83" s="29"/>
      <c r="T83" s="217"/>
      <c r="U83" s="35"/>
      <c r="V83" s="32"/>
      <c r="W83" s="35"/>
      <c r="X83" s="32"/>
      <c r="Y83" s="35"/>
      <c r="Z83" s="32"/>
      <c r="AA83" s="35"/>
      <c r="AB83" s="32"/>
      <c r="AC83" s="35"/>
      <c r="AD83" s="32"/>
      <c r="AE83" s="35"/>
      <c r="AF83" s="32"/>
      <c r="AG83" s="193" t="str">
        <f t="shared" si="1"/>
        <v/>
      </c>
      <c r="AH83" s="304"/>
      <c r="AI83" s="214"/>
      <c r="AJ83" s="36"/>
    </row>
    <row r="84" spans="1:36" x14ac:dyDescent="0.2">
      <c r="A84" s="156" t="str">
        <f>IF('Sub-Cpt Record'!A84="","",'Sub-Cpt Record'!A84)</f>
        <v>BU6</v>
      </c>
      <c r="B84" s="157" t="str">
        <f>IF('Sub-Cpt Record'!B84="","",'Sub-Cpt Record'!B84)</f>
        <v>b</v>
      </c>
      <c r="C84" s="158">
        <f>IF('Sub-Cpt Record'!C84="","",'Sub-Cpt Record'!C84)</f>
        <v>4.97464</v>
      </c>
      <c r="D84" s="158">
        <f>IF('Sub-Cpt Record'!D84="","",'Sub-Cpt Record'!D84)</f>
        <v>4.97464</v>
      </c>
      <c r="E84" s="158" t="str">
        <f>CODE!I84</f>
        <v xml:space="preserve">POK  SP  NS  AR  HAZ  </v>
      </c>
      <c r="F84" s="159" t="str">
        <f>IF('Sub-Cpt Record'!K84="","",'Sub-Cpt Record'!K84)</f>
        <v>ASNW RPG</v>
      </c>
      <c r="G84" s="10"/>
      <c r="H84" s="11"/>
      <c r="I84" s="11"/>
      <c r="J84" s="11"/>
      <c r="K84" s="11"/>
      <c r="L84" s="11"/>
      <c r="M84" s="11"/>
      <c r="N84" s="11"/>
      <c r="O84" s="211"/>
      <c r="P84" s="211"/>
      <c r="Q84" s="33"/>
      <c r="R84" s="34"/>
      <c r="S84" s="29"/>
      <c r="T84" s="217"/>
      <c r="U84" s="35"/>
      <c r="V84" s="32"/>
      <c r="W84" s="35"/>
      <c r="X84" s="32"/>
      <c r="Y84" s="35"/>
      <c r="Z84" s="32"/>
      <c r="AA84" s="35"/>
      <c r="AB84" s="32"/>
      <c r="AC84" s="35"/>
      <c r="AD84" s="32"/>
      <c r="AE84" s="35"/>
      <c r="AF84" s="32"/>
      <c r="AG84" s="193" t="str">
        <f t="shared" si="1"/>
        <v/>
      </c>
      <c r="AH84" s="304"/>
      <c r="AI84" s="214"/>
      <c r="AJ84" s="36"/>
    </row>
    <row r="85" spans="1:36" x14ac:dyDescent="0.2">
      <c r="A85" s="156" t="str">
        <f>IF('Sub-Cpt Record'!A85="","",'Sub-Cpt Record'!A85)</f>
        <v>BU6</v>
      </c>
      <c r="B85" s="157" t="str">
        <f>IF('Sub-Cpt Record'!B85="","",'Sub-Cpt Record'!B85)</f>
        <v>c</v>
      </c>
      <c r="C85" s="158">
        <f>IF('Sub-Cpt Record'!C85="","",'Sub-Cpt Record'!C85)</f>
        <v>2.0770599999999999</v>
      </c>
      <c r="D85" s="158">
        <f>IF('Sub-Cpt Record'!D85="","",'Sub-Cpt Record'!D85)</f>
        <v>2.0770599999999999</v>
      </c>
      <c r="E85" s="158" t="str">
        <f>CODE!I85</f>
        <v xml:space="preserve">POK  HAZ  MB  </v>
      </c>
      <c r="F85" s="159" t="str">
        <f>IF('Sub-Cpt Record'!K85="","",'Sub-Cpt Record'!K85)</f>
        <v>ASNW</v>
      </c>
      <c r="G85" s="10"/>
      <c r="H85" s="11"/>
      <c r="I85" s="11"/>
      <c r="J85" s="11"/>
      <c r="K85" s="11"/>
      <c r="L85" s="11"/>
      <c r="M85" s="11" t="str">
        <f>IF('Sub-Cpt Record'!I85&lt;&gt;"",'Sub-Cpt Record'!I85,"")</f>
        <v/>
      </c>
      <c r="N85" s="11" t="str">
        <f>IF('Sub-Cpt Record'!J85&lt;&gt;"",'Sub-Cpt Record'!J85,"")</f>
        <v/>
      </c>
      <c r="O85" s="211"/>
      <c r="P85" s="211"/>
      <c r="Q85" s="33"/>
      <c r="R85" s="34"/>
      <c r="S85" s="29"/>
      <c r="T85" s="217"/>
      <c r="U85" s="35"/>
      <c r="V85" s="32"/>
      <c r="W85" s="35"/>
      <c r="X85" s="32"/>
      <c r="Y85" s="35"/>
      <c r="Z85" s="32"/>
      <c r="AA85" s="35"/>
      <c r="AB85" s="32"/>
      <c r="AC85" s="35"/>
      <c r="AD85" s="32"/>
      <c r="AE85" s="35"/>
      <c r="AF85" s="32"/>
      <c r="AG85" s="193" t="str">
        <f t="shared" si="1"/>
        <v/>
      </c>
      <c r="AH85" s="304"/>
      <c r="AI85" s="214"/>
      <c r="AJ85" s="36"/>
    </row>
    <row r="86" spans="1:36" x14ac:dyDescent="0.2">
      <c r="A86" s="156" t="str">
        <f>IF('Sub-Cpt Record'!A86="","",'Sub-Cpt Record'!A86)</f>
        <v>BU6</v>
      </c>
      <c r="B86" s="157" t="str">
        <f>IF('Sub-Cpt Record'!B86="","",'Sub-Cpt Record'!B86)</f>
        <v>d</v>
      </c>
      <c r="C86" s="158">
        <f>IF('Sub-Cpt Record'!C86="","",'Sub-Cpt Record'!C86)</f>
        <v>1.75529</v>
      </c>
      <c r="D86" s="158">
        <f>IF('Sub-Cpt Record'!D86="","",'Sub-Cpt Record'!D86)</f>
        <v>1.75529</v>
      </c>
      <c r="E86" s="158" t="str">
        <f>CODE!I86</f>
        <v xml:space="preserve">BE  POK  HAZ  NS  </v>
      </c>
      <c r="F86" s="159" t="str">
        <f>IF('Sub-Cpt Record'!K86="","",'Sub-Cpt Record'!K86)</f>
        <v>RPG</v>
      </c>
      <c r="G86" s="10"/>
      <c r="H86" s="11"/>
      <c r="I86" s="11"/>
      <c r="J86" s="11"/>
      <c r="K86" s="11"/>
      <c r="L86" s="11"/>
      <c r="M86" s="11" t="str">
        <f>IF('Sub-Cpt Record'!I86&lt;&gt;"",'Sub-Cpt Record'!I86,"")</f>
        <v/>
      </c>
      <c r="N86" s="11" t="str">
        <f>IF('Sub-Cpt Record'!J86&lt;&gt;"",'Sub-Cpt Record'!J86,"")</f>
        <v/>
      </c>
      <c r="O86" s="211"/>
      <c r="P86" s="211"/>
      <c r="Q86" s="33"/>
      <c r="R86" s="34"/>
      <c r="S86" s="29"/>
      <c r="T86" s="217"/>
      <c r="U86" s="35"/>
      <c r="V86" s="32"/>
      <c r="W86" s="35"/>
      <c r="X86" s="32"/>
      <c r="Y86" s="35"/>
      <c r="Z86" s="32"/>
      <c r="AA86" s="35"/>
      <c r="AB86" s="32"/>
      <c r="AC86" s="35"/>
      <c r="AD86" s="32"/>
      <c r="AE86" s="35"/>
      <c r="AF86" s="32"/>
      <c r="AG86" s="193" t="str">
        <f t="shared" si="1"/>
        <v/>
      </c>
      <c r="AH86" s="304"/>
      <c r="AI86" s="214"/>
      <c r="AJ86" s="36"/>
    </row>
    <row r="87" spans="1:36" x14ac:dyDescent="0.2">
      <c r="A87" s="156" t="str">
        <f>IF('Sub-Cpt Record'!A87="","",'Sub-Cpt Record'!A87)</f>
        <v>BU6</v>
      </c>
      <c r="B87" s="157" t="str">
        <f>IF('Sub-Cpt Record'!B87="","",'Sub-Cpt Record'!B87)</f>
        <v>e</v>
      </c>
      <c r="C87" s="158">
        <f>IF('Sub-Cpt Record'!C87="","",'Sub-Cpt Record'!C87)</f>
        <v>0.74929100000000004</v>
      </c>
      <c r="D87" s="158">
        <f>IF('Sub-Cpt Record'!D87="","",'Sub-Cpt Record'!D87)</f>
        <v>0.74929100000000004</v>
      </c>
      <c r="E87" s="158" t="str">
        <f>CODE!I87</f>
        <v xml:space="preserve">POK  AH  PSP  </v>
      </c>
      <c r="F87" s="159" t="str">
        <f>IF('Sub-Cpt Record'!K87="","",'Sub-Cpt Record'!K87)</f>
        <v>ASNW</v>
      </c>
      <c r="G87" s="10"/>
      <c r="H87" s="11"/>
      <c r="I87" s="11"/>
      <c r="J87" s="11"/>
      <c r="K87" s="11"/>
      <c r="L87" s="11"/>
      <c r="M87" s="11" t="str">
        <f>IF('Sub-Cpt Record'!I87&lt;&gt;"",'Sub-Cpt Record'!I87,"")</f>
        <v/>
      </c>
      <c r="N87" s="11" t="str">
        <f>IF('Sub-Cpt Record'!J87&lt;&gt;"",'Sub-Cpt Record'!J87,"")</f>
        <v/>
      </c>
      <c r="O87" s="211"/>
      <c r="P87" s="211"/>
      <c r="Q87" s="33"/>
      <c r="R87" s="34"/>
      <c r="S87" s="29"/>
      <c r="T87" s="217"/>
      <c r="U87" s="35"/>
      <c r="V87" s="32"/>
      <c r="W87" s="35"/>
      <c r="X87" s="32"/>
      <c r="Y87" s="35"/>
      <c r="Z87" s="32"/>
      <c r="AA87" s="35"/>
      <c r="AB87" s="32"/>
      <c r="AC87" s="35"/>
      <c r="AD87" s="32"/>
      <c r="AE87" s="35"/>
      <c r="AF87" s="32"/>
      <c r="AG87" s="193" t="str">
        <f t="shared" si="1"/>
        <v/>
      </c>
      <c r="AH87" s="304"/>
      <c r="AI87" s="214"/>
      <c r="AJ87" s="36"/>
    </row>
    <row r="88" spans="1:36" x14ac:dyDescent="0.2">
      <c r="A88" s="156" t="str">
        <f>IF('Sub-Cpt Record'!A88="","",'Sub-Cpt Record'!A88)</f>
        <v>BU7</v>
      </c>
      <c r="B88" s="157" t="str">
        <f>IF('Sub-Cpt Record'!B88="","",'Sub-Cpt Record'!B88)</f>
        <v/>
      </c>
      <c r="C88" s="158">
        <f>IF('Sub-Cpt Record'!C88="","",'Sub-Cpt Record'!C88)</f>
        <v>0.22057099999999999</v>
      </c>
      <c r="D88" s="158">
        <f>IF('Sub-Cpt Record'!D88="","",'Sub-Cpt Record'!D88)</f>
        <v>0.22057099999999999</v>
      </c>
      <c r="E88" s="158" t="str">
        <f>CODE!I88</f>
        <v xml:space="preserve">LI  POK  </v>
      </c>
      <c r="F88" s="159" t="str">
        <f>IF('Sub-Cpt Record'!K88="","",'Sub-Cpt Record'!K88)</f>
        <v/>
      </c>
      <c r="G88" s="10">
        <v>0.22057099999999999</v>
      </c>
      <c r="H88" s="11" t="s">
        <v>41</v>
      </c>
      <c r="I88" s="11" t="str">
        <f>IF('Sub-Cpt Record'!E88&lt;&gt;"",'Sub-Cpt Record'!E88,"")</f>
        <v>LI</v>
      </c>
      <c r="J88" s="11" t="str">
        <f>IF('Sub-Cpt Record'!F88&lt;&gt;"",'Sub-Cpt Record'!F88,"")</f>
        <v>POK</v>
      </c>
      <c r="K88" s="11" t="str">
        <f>IF('Sub-Cpt Record'!G88&lt;&gt;"",'Sub-Cpt Record'!G88,"")</f>
        <v/>
      </c>
      <c r="L88" s="11" t="str">
        <f>IF('Sub-Cpt Record'!H88&lt;&gt;"",'Sub-Cpt Record'!H88,"")</f>
        <v/>
      </c>
      <c r="M88" s="11" t="str">
        <f>IF('Sub-Cpt Record'!I88&lt;&gt;"",'Sub-Cpt Record'!I88,"")</f>
        <v/>
      </c>
      <c r="N88" s="11" t="str">
        <f>IF('Sub-Cpt Record'!J88&lt;&gt;"",'Sub-Cpt Record'!J88,"")</f>
        <v/>
      </c>
      <c r="O88" s="211">
        <v>0</v>
      </c>
      <c r="P88" s="211">
        <v>11.910833999999999</v>
      </c>
      <c r="Q88" s="33"/>
      <c r="R88" s="34" t="s">
        <v>905</v>
      </c>
      <c r="S88" s="29"/>
      <c r="T88" s="217"/>
      <c r="U88" s="35"/>
      <c r="V88" s="32"/>
      <c r="W88" s="35"/>
      <c r="X88" s="32"/>
      <c r="Y88" s="35"/>
      <c r="Z88" s="32"/>
      <c r="AA88" s="35"/>
      <c r="AB88" s="32"/>
      <c r="AC88" s="35"/>
      <c r="AD88" s="32"/>
      <c r="AE88" s="35"/>
      <c r="AF88" s="32"/>
      <c r="AG88" s="193" t="str">
        <f t="shared" si="1"/>
        <v/>
      </c>
      <c r="AH88" s="304"/>
      <c r="AI88" s="214"/>
      <c r="AJ88" s="36"/>
    </row>
    <row r="89" spans="1:36" x14ac:dyDescent="0.2">
      <c r="A89" s="156" t="str">
        <f>IF('Sub-Cpt Record'!A89="","",'Sub-Cpt Record'!A89)</f>
        <v>BU8</v>
      </c>
      <c r="B89" s="157" t="str">
        <f>IF('Sub-Cpt Record'!B89="","",'Sub-Cpt Record'!B89)</f>
        <v/>
      </c>
      <c r="C89" s="158">
        <f>IF('Sub-Cpt Record'!C89="","",'Sub-Cpt Record'!C89)</f>
        <v>4.0473100000000004</v>
      </c>
      <c r="D89" s="158">
        <f>IF('Sub-Cpt Record'!D89="","",'Sub-Cpt Record'!D89)</f>
        <v>4.0473100000000004</v>
      </c>
      <c r="E89" s="158" t="str">
        <f>CODE!I89</f>
        <v xml:space="preserve">POK  WCH  AH  BI  </v>
      </c>
      <c r="F89" s="159" t="str">
        <f>IF('Sub-Cpt Record'!K89="","",'Sub-Cpt Record'!K89)</f>
        <v/>
      </c>
      <c r="G89" s="10">
        <v>4.0473100000000004</v>
      </c>
      <c r="H89" s="11" t="s">
        <v>41</v>
      </c>
      <c r="I89" s="11" t="str">
        <f>IF('Sub-Cpt Record'!E89&lt;&gt;"",'Sub-Cpt Record'!E89,"")</f>
        <v>POK</v>
      </c>
      <c r="J89" s="11" t="str">
        <f>IF('Sub-Cpt Record'!F89&lt;&gt;"",'Sub-Cpt Record'!F89,"")</f>
        <v>WCH</v>
      </c>
      <c r="K89" s="11" t="str">
        <f>IF('Sub-Cpt Record'!G89&lt;&gt;"",'Sub-Cpt Record'!G89,"")</f>
        <v>AH</v>
      </c>
      <c r="L89" s="11" t="str">
        <f>IF('Sub-Cpt Record'!H89&lt;&gt;"",'Sub-Cpt Record'!H89,"")</f>
        <v>BI</v>
      </c>
      <c r="M89" s="11" t="str">
        <f>IF('Sub-Cpt Record'!I89&lt;&gt;"",'Sub-Cpt Record'!I89,"")</f>
        <v/>
      </c>
      <c r="N89" s="11" t="str">
        <f>IF('Sub-Cpt Record'!J89&lt;&gt;"",'Sub-Cpt Record'!J89,"")</f>
        <v/>
      </c>
      <c r="O89" s="211">
        <v>0</v>
      </c>
      <c r="P89" s="211">
        <v>121.41930000000001</v>
      </c>
      <c r="Q89" s="33"/>
      <c r="R89" s="34" t="s">
        <v>905</v>
      </c>
      <c r="S89" s="29"/>
      <c r="T89" s="217"/>
      <c r="U89" s="35"/>
      <c r="V89" s="32"/>
      <c r="W89" s="35"/>
      <c r="X89" s="32"/>
      <c r="Y89" s="35"/>
      <c r="Z89" s="32"/>
      <c r="AA89" s="35"/>
      <c r="AB89" s="32"/>
      <c r="AC89" s="35"/>
      <c r="AD89" s="32"/>
      <c r="AE89" s="35"/>
      <c r="AF89" s="32"/>
      <c r="AG89" s="193" t="str">
        <f t="shared" si="1"/>
        <v/>
      </c>
      <c r="AH89" s="304"/>
      <c r="AI89" s="214"/>
      <c r="AJ89" s="36"/>
    </row>
    <row r="90" spans="1:36" x14ac:dyDescent="0.2">
      <c r="A90" s="156" t="str">
        <f>IF('Sub-Cpt Record'!A90="","",'Sub-Cpt Record'!A90)</f>
        <v>BU9</v>
      </c>
      <c r="B90" s="157" t="str">
        <f>IF('Sub-Cpt Record'!B90="","",'Sub-Cpt Record'!B90)</f>
        <v/>
      </c>
      <c r="C90" s="158">
        <f>IF('Sub-Cpt Record'!C90="","",'Sub-Cpt Record'!C90)</f>
        <v>1.07613</v>
      </c>
      <c r="D90" s="158">
        <f>IF('Sub-Cpt Record'!D90="","",'Sub-Cpt Record'!D90)</f>
        <v>1.07613</v>
      </c>
      <c r="E90" s="158" t="str">
        <f>CODE!I90</f>
        <v xml:space="preserve">POK  AH  WSH  </v>
      </c>
      <c r="F90" s="159" t="str">
        <f>IF('Sub-Cpt Record'!K90="","",'Sub-Cpt Record'!K90)</f>
        <v>ASNW</v>
      </c>
      <c r="G90" s="10"/>
      <c r="H90" s="11"/>
      <c r="I90" s="11"/>
      <c r="J90" s="11"/>
      <c r="K90" s="11"/>
      <c r="L90" s="11" t="str">
        <f>IF('Sub-Cpt Record'!H90&lt;&gt;"",'Sub-Cpt Record'!H90,"")</f>
        <v/>
      </c>
      <c r="M90" s="11" t="str">
        <f>IF('Sub-Cpt Record'!I90&lt;&gt;"",'Sub-Cpt Record'!I90,"")</f>
        <v/>
      </c>
      <c r="N90" s="11" t="str">
        <f>IF('Sub-Cpt Record'!J90&lt;&gt;"",'Sub-Cpt Record'!J90,"")</f>
        <v/>
      </c>
      <c r="O90" s="211"/>
      <c r="P90" s="211"/>
      <c r="Q90" s="33"/>
      <c r="R90" s="34"/>
      <c r="S90" s="29"/>
      <c r="T90" s="217"/>
      <c r="U90" s="35"/>
      <c r="V90" s="32"/>
      <c r="W90" s="35"/>
      <c r="X90" s="32"/>
      <c r="Y90" s="35"/>
      <c r="Z90" s="32"/>
      <c r="AA90" s="35"/>
      <c r="AB90" s="32"/>
      <c r="AC90" s="35"/>
      <c r="AD90" s="32"/>
      <c r="AE90" s="35"/>
      <c r="AF90" s="32"/>
      <c r="AG90" s="193" t="str">
        <f t="shared" si="1"/>
        <v/>
      </c>
      <c r="AH90" s="304"/>
      <c r="AI90" s="214"/>
      <c r="AJ90" s="36"/>
    </row>
    <row r="91" spans="1:36" x14ac:dyDescent="0.2">
      <c r="A91" s="156" t="str">
        <f>IF('Sub-Cpt Record'!A91="","",'Sub-Cpt Record'!A91)</f>
        <v>BU10</v>
      </c>
      <c r="B91" s="157" t="str">
        <f>IF('Sub-Cpt Record'!B91="","",'Sub-Cpt Record'!B91)</f>
        <v/>
      </c>
      <c r="C91" s="158">
        <f>IF('Sub-Cpt Record'!C91="","",'Sub-Cpt Record'!C91)</f>
        <v>4.0146199999999999</v>
      </c>
      <c r="D91" s="158">
        <f>IF('Sub-Cpt Record'!D91="","",'Sub-Cpt Record'!D91)</f>
        <v>4.0146199999999999</v>
      </c>
      <c r="E91" s="158" t="str">
        <f>CODE!I91</f>
        <v xml:space="preserve">AH  POK  NS  </v>
      </c>
      <c r="F91" s="159" t="str">
        <f>IF('Sub-Cpt Record'!K91="","",'Sub-Cpt Record'!K91)</f>
        <v>ASNW</v>
      </c>
      <c r="G91" s="10"/>
      <c r="H91" s="11"/>
      <c r="I91" s="11"/>
      <c r="J91" s="11"/>
      <c r="K91" s="11"/>
      <c r="L91" s="11" t="str">
        <f>IF('Sub-Cpt Record'!H91&lt;&gt;"",'Sub-Cpt Record'!H91,"")</f>
        <v/>
      </c>
      <c r="M91" s="11" t="str">
        <f>IF('Sub-Cpt Record'!I91&lt;&gt;"",'Sub-Cpt Record'!I91,"")</f>
        <v/>
      </c>
      <c r="N91" s="11" t="str">
        <f>IF('Sub-Cpt Record'!J91&lt;&gt;"",'Sub-Cpt Record'!J91,"")</f>
        <v/>
      </c>
      <c r="O91" s="211"/>
      <c r="P91" s="211"/>
      <c r="Q91" s="33"/>
      <c r="R91" s="34"/>
      <c r="S91" s="29"/>
      <c r="T91" s="217"/>
      <c r="U91" s="35"/>
      <c r="V91" s="32"/>
      <c r="W91" s="35"/>
      <c r="X91" s="32"/>
      <c r="Y91" s="35"/>
      <c r="Z91" s="32"/>
      <c r="AA91" s="35"/>
      <c r="AB91" s="32"/>
      <c r="AC91" s="35"/>
      <c r="AD91" s="32"/>
      <c r="AE91" s="35"/>
      <c r="AF91" s="32"/>
      <c r="AG91" s="193" t="str">
        <f t="shared" si="1"/>
        <v/>
      </c>
      <c r="AH91" s="304"/>
      <c r="AI91" s="214"/>
      <c r="AJ91" s="36"/>
    </row>
    <row r="92" spans="1:36" x14ac:dyDescent="0.2">
      <c r="A92" s="156" t="str">
        <f>IF('Sub-Cpt Record'!A92="","",'Sub-Cpt Record'!A92)</f>
        <v>BU11</v>
      </c>
      <c r="B92" s="157" t="str">
        <f>IF('Sub-Cpt Record'!B92="","",'Sub-Cpt Record'!B92)</f>
        <v/>
      </c>
      <c r="C92" s="158">
        <f>IF('Sub-Cpt Record'!C92="","",'Sub-Cpt Record'!C92)</f>
        <v>2.0307300000000001</v>
      </c>
      <c r="D92" s="158">
        <f>IF('Sub-Cpt Record'!D92="","",'Sub-Cpt Record'!D92)</f>
        <v>2.0307300000000001</v>
      </c>
      <c r="E92" s="158" t="str">
        <f>CODE!I92</f>
        <v xml:space="preserve">BE  SP  POK  </v>
      </c>
      <c r="F92" s="159" t="str">
        <f>IF('Sub-Cpt Record'!K92="","",'Sub-Cpt Record'!K92)</f>
        <v/>
      </c>
      <c r="G92" s="10">
        <v>2.0299999999999998</v>
      </c>
      <c r="H92" s="11" t="s">
        <v>41</v>
      </c>
      <c r="I92" s="11" t="str">
        <f>IF('Sub-Cpt Record'!E92&lt;&gt;"",'Sub-Cpt Record'!E92,"")</f>
        <v>BE</v>
      </c>
      <c r="J92" s="11" t="str">
        <f>IF('Sub-Cpt Record'!F92&lt;&gt;"",'Sub-Cpt Record'!F92,"")</f>
        <v>SP</v>
      </c>
      <c r="K92" s="11" t="str">
        <f>IF('Sub-Cpt Record'!G92&lt;&gt;"",'Sub-Cpt Record'!G92,"")</f>
        <v>POK</v>
      </c>
      <c r="L92" s="11" t="str">
        <f>IF('Sub-Cpt Record'!H92&lt;&gt;"",'Sub-Cpt Record'!H92,"")</f>
        <v/>
      </c>
      <c r="M92" s="11" t="str">
        <f>IF('Sub-Cpt Record'!I92&lt;&gt;"",'Sub-Cpt Record'!I92,"")</f>
        <v/>
      </c>
      <c r="N92" s="11" t="str">
        <f>IF('Sub-Cpt Record'!J92&lt;&gt;"",'Sub-Cpt Record'!J92,"")</f>
        <v/>
      </c>
      <c r="O92" s="211">
        <v>24.368760000000002</v>
      </c>
      <c r="P92" s="211">
        <v>97.475040000000007</v>
      </c>
      <c r="Q92" s="33">
        <v>2023</v>
      </c>
      <c r="R92" s="34" t="s">
        <v>962</v>
      </c>
      <c r="S92" s="29"/>
      <c r="T92" s="217"/>
      <c r="U92" s="35"/>
      <c r="V92" s="32"/>
      <c r="W92" s="35"/>
      <c r="X92" s="32"/>
      <c r="Y92" s="35"/>
      <c r="Z92" s="32"/>
      <c r="AA92" s="35"/>
      <c r="AB92" s="32"/>
      <c r="AC92" s="35"/>
      <c r="AD92" s="32"/>
      <c r="AE92" s="35"/>
      <c r="AF92" s="32"/>
      <c r="AG92" s="193" t="str">
        <f t="shared" si="1"/>
        <v/>
      </c>
      <c r="AH92" s="304"/>
      <c r="AI92" s="214"/>
      <c r="AJ92" s="36" t="s">
        <v>789</v>
      </c>
    </row>
    <row r="93" spans="1:36" x14ac:dyDescent="0.2">
      <c r="A93" s="156" t="str">
        <f>IF('Sub-Cpt Record'!A93="","",'Sub-Cpt Record'!A93)</f>
        <v>BU12</v>
      </c>
      <c r="B93" s="157" t="str">
        <f>IF('Sub-Cpt Record'!B93="","",'Sub-Cpt Record'!B93)</f>
        <v/>
      </c>
      <c r="C93" s="158">
        <f>IF('Sub-Cpt Record'!C93="","",'Sub-Cpt Record'!C93)</f>
        <v>3.4969299999999999</v>
      </c>
      <c r="D93" s="158">
        <f>IF('Sub-Cpt Record'!D93="","",'Sub-Cpt Record'!D93)</f>
        <v>3.4969299999999999</v>
      </c>
      <c r="E93" s="158" t="str">
        <f>CODE!I93</f>
        <v xml:space="preserve">SP  POK  SC  </v>
      </c>
      <c r="F93" s="159" t="str">
        <f>IF('Sub-Cpt Record'!K93="","",'Sub-Cpt Record'!K93)</f>
        <v/>
      </c>
      <c r="G93" s="10">
        <v>3.4969299999999999</v>
      </c>
      <c r="H93" s="11" t="s">
        <v>41</v>
      </c>
      <c r="I93" s="11" t="str">
        <f>IF('Sub-Cpt Record'!E93&lt;&gt;"",'Sub-Cpt Record'!E93,"")</f>
        <v>SP</v>
      </c>
      <c r="J93" s="11" t="str">
        <f>IF('Sub-Cpt Record'!F93&lt;&gt;"",'Sub-Cpt Record'!F93,"")</f>
        <v>POK</v>
      </c>
      <c r="K93" s="11" t="str">
        <f>IF('Sub-Cpt Record'!G93&lt;&gt;"",'Sub-Cpt Record'!G93,"")</f>
        <v>SC</v>
      </c>
      <c r="L93" s="11" t="str">
        <f>IF('Sub-Cpt Record'!H93&lt;&gt;"",'Sub-Cpt Record'!H93,"")</f>
        <v/>
      </c>
      <c r="M93" s="11" t="str">
        <f>IF('Sub-Cpt Record'!I93&lt;&gt;"",'Sub-Cpt Record'!I93,"")</f>
        <v/>
      </c>
      <c r="N93" s="11" t="str">
        <f>IF('Sub-Cpt Record'!J93&lt;&gt;"",'Sub-Cpt Record'!J93,"")</f>
        <v/>
      </c>
      <c r="O93" s="211">
        <v>31.472370000000002</v>
      </c>
      <c r="P93" s="211">
        <v>73.43553</v>
      </c>
      <c r="Q93" s="33"/>
      <c r="R93" s="34" t="s">
        <v>905</v>
      </c>
      <c r="S93" s="29"/>
      <c r="T93" s="217"/>
      <c r="U93" s="35"/>
      <c r="V93" s="32"/>
      <c r="W93" s="35"/>
      <c r="X93" s="32"/>
      <c r="Y93" s="35"/>
      <c r="Z93" s="32"/>
      <c r="AA93" s="35"/>
      <c r="AB93" s="32"/>
      <c r="AC93" s="35"/>
      <c r="AD93" s="32"/>
      <c r="AE93" s="35"/>
      <c r="AF93" s="32"/>
      <c r="AG93" s="193" t="str">
        <f t="shared" si="1"/>
        <v/>
      </c>
      <c r="AH93" s="304"/>
      <c r="AI93" s="214"/>
      <c r="AJ93" s="36"/>
    </row>
    <row r="94" spans="1:36" x14ac:dyDescent="0.2">
      <c r="A94" s="156" t="str">
        <f>IF('Sub-Cpt Record'!A94="","",'Sub-Cpt Record'!A94)</f>
        <v>BU13</v>
      </c>
      <c r="B94" s="157" t="str">
        <f>IF('Sub-Cpt Record'!B94="","",'Sub-Cpt Record'!B94)</f>
        <v/>
      </c>
      <c r="C94" s="158">
        <f>IF('Sub-Cpt Record'!C94="","",'Sub-Cpt Record'!C94)</f>
        <v>5.86</v>
      </c>
      <c r="D94" s="158">
        <f>IF('Sub-Cpt Record'!D94="","",'Sub-Cpt Record'!D94)</f>
        <v>5.86</v>
      </c>
      <c r="E94" s="158" t="str">
        <f>CODE!I94</f>
        <v xml:space="preserve">POK  FM  YEW  BE  HAZ  SYC  </v>
      </c>
      <c r="F94" s="159" t="str">
        <f>IF('Sub-Cpt Record'!K94="","",'Sub-Cpt Record'!K94)</f>
        <v>ASNW</v>
      </c>
      <c r="G94" s="10">
        <v>5.86</v>
      </c>
      <c r="H94" s="11" t="s">
        <v>41</v>
      </c>
      <c r="I94" s="11" t="str">
        <f>IF('Sub-Cpt Record'!E94&lt;&gt;"",'Sub-Cpt Record'!E94,"")</f>
        <v>POK</v>
      </c>
      <c r="J94" s="11" t="str">
        <f>IF('Sub-Cpt Record'!F94&lt;&gt;"",'Sub-Cpt Record'!F94,"")</f>
        <v>FM</v>
      </c>
      <c r="K94" s="11"/>
      <c r="L94" s="11" t="str">
        <f>IF('Sub-Cpt Record'!H94&lt;&gt;"",'Sub-Cpt Record'!H94,"")</f>
        <v>BE</v>
      </c>
      <c r="M94" s="11" t="str">
        <f>IF('Sub-Cpt Record'!I94&lt;&gt;"",'Sub-Cpt Record'!I94,"")</f>
        <v>HAZ</v>
      </c>
      <c r="N94" s="11" t="str">
        <f>IF('Sub-Cpt Record'!J94&lt;&gt;"",'Sub-Cpt Record'!J94,"")</f>
        <v>SYC</v>
      </c>
      <c r="O94" s="211">
        <v>0</v>
      </c>
      <c r="P94" s="211">
        <v>527.4</v>
      </c>
      <c r="Q94" s="33"/>
      <c r="R94" s="34" t="s">
        <v>905</v>
      </c>
      <c r="S94" s="29"/>
      <c r="T94" s="217"/>
      <c r="U94" s="35"/>
      <c r="V94" s="32"/>
      <c r="W94" s="35"/>
      <c r="X94" s="32"/>
      <c r="Y94" s="35"/>
      <c r="Z94" s="32"/>
      <c r="AA94" s="35"/>
      <c r="AB94" s="32"/>
      <c r="AC94" s="35"/>
      <c r="AD94" s="32"/>
      <c r="AE94" s="35"/>
      <c r="AF94" s="32"/>
      <c r="AG94" s="193" t="str">
        <f t="shared" si="1"/>
        <v/>
      </c>
      <c r="AH94" s="304"/>
      <c r="AI94" s="214"/>
      <c r="AJ94" s="36"/>
    </row>
    <row r="95" spans="1:36" x14ac:dyDescent="0.2">
      <c r="A95" s="156" t="str">
        <f>IF('Sub-Cpt Record'!A95="","",'Sub-Cpt Record'!A95)</f>
        <v>BU14</v>
      </c>
      <c r="B95" s="157" t="str">
        <f>IF('Sub-Cpt Record'!B95="","",'Sub-Cpt Record'!B95)</f>
        <v/>
      </c>
      <c r="C95" s="158">
        <f>IF('Sub-Cpt Record'!C95="","",'Sub-Cpt Record'!C95)</f>
        <v>1.1396299999999999</v>
      </c>
      <c r="D95" s="158">
        <f>IF('Sub-Cpt Record'!D95="","",'Sub-Cpt Record'!D95)</f>
        <v>1.1396299999999999</v>
      </c>
      <c r="E95" s="158" t="str">
        <f>CODE!I95</f>
        <v xml:space="preserve">SYC  YEW  WCH  </v>
      </c>
      <c r="F95" s="159" t="str">
        <f>IF('Sub-Cpt Record'!K95="","",'Sub-Cpt Record'!K95)</f>
        <v>LB</v>
      </c>
      <c r="G95" s="10"/>
      <c r="H95" s="11"/>
      <c r="I95" s="11"/>
      <c r="J95" s="11"/>
      <c r="K95" s="11"/>
      <c r="L95" s="11" t="str">
        <f>IF('Sub-Cpt Record'!H95&lt;&gt;"",'Sub-Cpt Record'!H95,"")</f>
        <v/>
      </c>
      <c r="M95" s="11" t="str">
        <f>IF('Sub-Cpt Record'!I95&lt;&gt;"",'Sub-Cpt Record'!I95,"")</f>
        <v/>
      </c>
      <c r="N95" s="11" t="str">
        <f>IF('Sub-Cpt Record'!J95&lt;&gt;"",'Sub-Cpt Record'!J95,"")</f>
        <v/>
      </c>
      <c r="O95" s="211"/>
      <c r="P95" s="211"/>
      <c r="Q95" s="33"/>
      <c r="R95" s="34"/>
      <c r="S95" s="29"/>
      <c r="T95" s="217"/>
      <c r="U95" s="35"/>
      <c r="V95" s="32"/>
      <c r="W95" s="35"/>
      <c r="X95" s="32"/>
      <c r="Y95" s="35"/>
      <c r="Z95" s="32"/>
      <c r="AA95" s="35"/>
      <c r="AB95" s="32"/>
      <c r="AC95" s="35"/>
      <c r="AD95" s="32"/>
      <c r="AE95" s="35"/>
      <c r="AF95" s="32"/>
      <c r="AG95" s="193" t="str">
        <f t="shared" si="1"/>
        <v/>
      </c>
      <c r="AH95" s="304"/>
      <c r="AI95" s="214"/>
      <c r="AJ95" s="36"/>
    </row>
    <row r="96" spans="1:36" x14ac:dyDescent="0.2">
      <c r="A96" s="156" t="str">
        <f>IF('Sub-Cpt Record'!A96="","",'Sub-Cpt Record'!A96)</f>
        <v>BU15</v>
      </c>
      <c r="B96" s="157" t="str">
        <f>IF('Sub-Cpt Record'!B96="","",'Sub-Cpt Record'!B96)</f>
        <v/>
      </c>
      <c r="C96" s="158">
        <f>IF('Sub-Cpt Record'!C96="","",'Sub-Cpt Record'!C96)</f>
        <v>21.76</v>
      </c>
      <c r="D96" s="158">
        <f>IF('Sub-Cpt Record'!D96="","",'Sub-Cpt Record'!D96)</f>
        <v>20.43</v>
      </c>
      <c r="E96" s="158" t="str">
        <f>CODE!I96</f>
        <v xml:space="preserve">SYC  AH  POK  YEW  NS  MB  </v>
      </c>
      <c r="F96" s="159" t="str">
        <f>IF('Sub-Cpt Record'!K96="","",'Sub-Cpt Record'!K96)</f>
        <v>ASNW PAWS</v>
      </c>
      <c r="G96" s="10">
        <v>20.43</v>
      </c>
      <c r="H96" s="11" t="s">
        <v>41</v>
      </c>
      <c r="I96" s="11" t="str">
        <f>IF('Sub-Cpt Record'!E96&lt;&gt;"",'Sub-Cpt Record'!E96,"")</f>
        <v>SYC</v>
      </c>
      <c r="J96" s="11" t="str">
        <f>IF('Sub-Cpt Record'!F96&lt;&gt;"",'Sub-Cpt Record'!F96,"")</f>
        <v>AH</v>
      </c>
      <c r="K96" s="11" t="str">
        <f>IF('Sub-Cpt Record'!G96&lt;&gt;"",'Sub-Cpt Record'!G96,"")</f>
        <v>POK</v>
      </c>
      <c r="L96" s="11" t="str">
        <f>IF('Sub-Cpt Record'!H96&lt;&gt;"",'Sub-Cpt Record'!H96,"")</f>
        <v>YEW</v>
      </c>
      <c r="M96" s="11" t="str">
        <f>IF('Sub-Cpt Record'!I96&lt;&gt;"",'Sub-Cpt Record'!I96,"")</f>
        <v>NS</v>
      </c>
      <c r="N96" s="11" t="str">
        <f>IF('Sub-Cpt Record'!J96&lt;&gt;"",'Sub-Cpt Record'!J96,"")</f>
        <v>MB</v>
      </c>
      <c r="O96" s="211">
        <v>367.74</v>
      </c>
      <c r="P96" s="211">
        <v>858.06</v>
      </c>
      <c r="Q96" s="33">
        <v>2023</v>
      </c>
      <c r="R96" s="34" t="s">
        <v>968</v>
      </c>
      <c r="S96" s="29"/>
      <c r="T96" s="217"/>
      <c r="U96" s="35"/>
      <c r="V96" s="32"/>
      <c r="W96" s="35"/>
      <c r="X96" s="32"/>
      <c r="Y96" s="35"/>
      <c r="Z96" s="32"/>
      <c r="AA96" s="35"/>
      <c r="AB96" s="32"/>
      <c r="AC96" s="35"/>
      <c r="AD96" s="32"/>
      <c r="AE96" s="35"/>
      <c r="AF96" s="32"/>
      <c r="AG96" s="193" t="str">
        <f t="shared" si="1"/>
        <v/>
      </c>
      <c r="AH96" s="304"/>
      <c r="AI96" s="214"/>
      <c r="AJ96" s="36" t="s">
        <v>789</v>
      </c>
    </row>
    <row r="97" spans="1:36" x14ac:dyDescent="0.2">
      <c r="A97" s="156" t="str">
        <f>IF('Sub-Cpt Record'!A97="","",'Sub-Cpt Record'!A97)</f>
        <v>BU16</v>
      </c>
      <c r="B97" s="157" t="str">
        <f>IF('Sub-Cpt Record'!B97="","",'Sub-Cpt Record'!B97)</f>
        <v/>
      </c>
      <c r="C97" s="158">
        <f>IF('Sub-Cpt Record'!C97="","",'Sub-Cpt Record'!C97)</f>
        <v>6.5700599999999998</v>
      </c>
      <c r="D97" s="158">
        <f>IF('Sub-Cpt Record'!D97="","",'Sub-Cpt Record'!D97)</f>
        <v>5.8</v>
      </c>
      <c r="E97" s="158" t="str">
        <f>CODE!I97</f>
        <v xml:space="preserve">POK  </v>
      </c>
      <c r="F97" s="159" t="str">
        <f>IF('Sub-Cpt Record'!K97="","",'Sub-Cpt Record'!K97)</f>
        <v>ASNW</v>
      </c>
      <c r="G97" s="10">
        <v>5.8</v>
      </c>
      <c r="H97" s="11" t="s">
        <v>41</v>
      </c>
      <c r="I97" s="11" t="str">
        <f>IF('Sub-Cpt Record'!E97&lt;&gt;"",'Sub-Cpt Record'!E97,"")</f>
        <v>POK</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1">
        <v>0</v>
      </c>
      <c r="P97" s="211">
        <v>348</v>
      </c>
      <c r="Q97" s="33"/>
      <c r="R97" s="34" t="s">
        <v>971</v>
      </c>
      <c r="S97" s="29"/>
      <c r="T97" s="217"/>
      <c r="U97" s="35"/>
      <c r="V97" s="32"/>
      <c r="W97" s="35"/>
      <c r="X97" s="32"/>
      <c r="Y97" s="35"/>
      <c r="Z97" s="32"/>
      <c r="AA97" s="35"/>
      <c r="AB97" s="32"/>
      <c r="AC97" s="35"/>
      <c r="AD97" s="32"/>
      <c r="AE97" s="35"/>
      <c r="AF97" s="32"/>
      <c r="AG97" s="193" t="str">
        <f t="shared" si="1"/>
        <v/>
      </c>
      <c r="AH97" s="304"/>
      <c r="AI97" s="214"/>
      <c r="AJ97" s="36"/>
    </row>
    <row r="98" spans="1:36" x14ac:dyDescent="0.2">
      <c r="A98" s="156" t="str">
        <f>IF('Sub-Cpt Record'!A98="","",'Sub-Cpt Record'!A98)</f>
        <v>BU17</v>
      </c>
      <c r="B98" s="157" t="str">
        <f>IF('Sub-Cpt Record'!B98="","",'Sub-Cpt Record'!B98)</f>
        <v/>
      </c>
      <c r="C98" s="158">
        <f>IF('Sub-Cpt Record'!C98="","",'Sub-Cpt Record'!C98)</f>
        <v>3.4242900000000001</v>
      </c>
      <c r="D98" s="158">
        <f>IF('Sub-Cpt Record'!D98="","",'Sub-Cpt Record'!D98)</f>
        <v>3.4242900000000001</v>
      </c>
      <c r="E98" s="158" t="str">
        <f>CODE!I98</f>
        <v xml:space="preserve">POK  AH  HAZ  HAW  </v>
      </c>
      <c r="F98" s="159" t="str">
        <f>IF('Sub-Cpt Record'!K98="","",'Sub-Cpt Record'!K98)</f>
        <v/>
      </c>
      <c r="G98" s="10"/>
      <c r="H98" s="11"/>
      <c r="I98" s="11"/>
      <c r="J98" s="11"/>
      <c r="K98" s="11"/>
      <c r="L98" s="11"/>
      <c r="M98" s="11"/>
      <c r="N98" s="11" t="str">
        <f>IF('Sub-Cpt Record'!J98&lt;&gt;"",'Sub-Cpt Record'!J98,"")</f>
        <v/>
      </c>
      <c r="O98" s="211"/>
      <c r="P98" s="211"/>
      <c r="Q98" s="33"/>
      <c r="R98" s="34"/>
      <c r="S98" s="29"/>
      <c r="T98" s="217"/>
      <c r="U98" s="35"/>
      <c r="V98" s="32"/>
      <c r="W98" s="35"/>
      <c r="X98" s="32"/>
      <c r="Y98" s="35"/>
      <c r="Z98" s="32"/>
      <c r="AA98" s="35"/>
      <c r="AB98" s="32"/>
      <c r="AC98" s="35"/>
      <c r="AD98" s="32"/>
      <c r="AE98" s="35"/>
      <c r="AF98" s="32"/>
      <c r="AG98" s="193" t="str">
        <f t="shared" si="1"/>
        <v/>
      </c>
      <c r="AH98" s="304"/>
      <c r="AI98" s="214"/>
      <c r="AJ98" s="36"/>
    </row>
    <row r="99" spans="1:36" x14ac:dyDescent="0.2">
      <c r="A99" s="156" t="str">
        <f>IF('Sub-Cpt Record'!A99="","",'Sub-Cpt Record'!A99)</f>
        <v>BU18</v>
      </c>
      <c r="B99" s="157" t="str">
        <f>IF('Sub-Cpt Record'!B99="","",'Sub-Cpt Record'!B99)</f>
        <v/>
      </c>
      <c r="C99" s="158">
        <f>IF('Sub-Cpt Record'!C99="","",'Sub-Cpt Record'!C99)</f>
        <v>2.9900799999999998</v>
      </c>
      <c r="D99" s="158">
        <f>IF('Sub-Cpt Record'!D99="","",'Sub-Cpt Record'!D99)</f>
        <v>2.9900799999999998</v>
      </c>
      <c r="E99" s="158" t="str">
        <f>CODE!I99</f>
        <v xml:space="preserve">AH  NS  HAZ  </v>
      </c>
      <c r="F99" s="159" t="str">
        <f>IF('Sub-Cpt Record'!K99="","",'Sub-Cpt Record'!K99)</f>
        <v/>
      </c>
      <c r="G99" s="10"/>
      <c r="H99" s="11"/>
      <c r="I99" s="11"/>
      <c r="J99" s="11"/>
      <c r="K99" s="11"/>
      <c r="L99" s="11"/>
      <c r="M99" s="11"/>
      <c r="N99" s="11" t="str">
        <f>IF('Sub-Cpt Record'!J99&lt;&gt;"",'Sub-Cpt Record'!J99,"")</f>
        <v/>
      </c>
      <c r="O99" s="211"/>
      <c r="P99" s="211"/>
      <c r="Q99" s="33"/>
      <c r="R99" s="34"/>
      <c r="S99" s="29"/>
      <c r="T99" s="217"/>
      <c r="U99" s="35"/>
      <c r="V99" s="32"/>
      <c r="W99" s="35"/>
      <c r="X99" s="32"/>
      <c r="Y99" s="35"/>
      <c r="Z99" s="32"/>
      <c r="AA99" s="35"/>
      <c r="AB99" s="32"/>
      <c r="AC99" s="35"/>
      <c r="AD99" s="32"/>
      <c r="AE99" s="35"/>
      <c r="AF99" s="32"/>
      <c r="AG99" s="193" t="str">
        <f t="shared" si="1"/>
        <v/>
      </c>
      <c r="AH99" s="304"/>
      <c r="AI99" s="214"/>
      <c r="AJ99" s="36"/>
    </row>
    <row r="100" spans="1:36" x14ac:dyDescent="0.2">
      <c r="A100" s="156" t="str">
        <f>IF('Sub-Cpt Record'!A100="","",'Sub-Cpt Record'!A100)</f>
        <v>BU19</v>
      </c>
      <c r="B100" s="157" t="str">
        <f>IF('Sub-Cpt Record'!B100="","",'Sub-Cpt Record'!B100)</f>
        <v/>
      </c>
      <c r="C100" s="158">
        <f>IF('Sub-Cpt Record'!C100="","",'Sub-Cpt Record'!C100)</f>
        <v>8.0465400000000002</v>
      </c>
      <c r="D100" s="158">
        <f>IF('Sub-Cpt Record'!D100="","",'Sub-Cpt Record'!D100)</f>
        <v>8.0465400000000002</v>
      </c>
      <c r="E100" s="158" t="str">
        <f>CODE!I100</f>
        <v xml:space="preserve">AH  POK  HAZ  NS  SC  </v>
      </c>
      <c r="F100" s="159" t="str">
        <f>IF('Sub-Cpt Record'!K100="","",'Sub-Cpt Record'!K100)</f>
        <v>ASNW</v>
      </c>
      <c r="G100" s="10"/>
      <c r="H100" s="11"/>
      <c r="I100" s="11"/>
      <c r="J100" s="11"/>
      <c r="K100" s="11"/>
      <c r="L100" s="11"/>
      <c r="M100" s="11"/>
      <c r="N100" s="11" t="str">
        <f>IF('Sub-Cpt Record'!J100&lt;&gt;"",'Sub-Cpt Record'!J100,"")</f>
        <v/>
      </c>
      <c r="O100" s="211"/>
      <c r="P100" s="211"/>
      <c r="Q100" s="33"/>
      <c r="R100" s="34"/>
      <c r="S100" s="29"/>
      <c r="T100" s="217"/>
      <c r="U100" s="35"/>
      <c r="V100" s="32"/>
      <c r="W100" s="35"/>
      <c r="X100" s="32"/>
      <c r="Y100" s="35"/>
      <c r="Z100" s="32"/>
      <c r="AA100" s="35"/>
      <c r="AB100" s="32"/>
      <c r="AC100" s="35"/>
      <c r="AD100" s="32"/>
      <c r="AE100" s="35"/>
      <c r="AF100" s="32"/>
      <c r="AG100" s="193" t="str">
        <f t="shared" si="1"/>
        <v/>
      </c>
      <c r="AH100" s="304"/>
      <c r="AI100" s="214"/>
      <c r="AJ100" s="36"/>
    </row>
    <row r="101" spans="1:36" x14ac:dyDescent="0.2">
      <c r="A101" s="156" t="str">
        <f>IF('Sub-Cpt Record'!A101="","",'Sub-Cpt Record'!A101)</f>
        <v>BU20</v>
      </c>
      <c r="B101" s="157" t="str">
        <f>IF('Sub-Cpt Record'!B101="","",'Sub-Cpt Record'!B101)</f>
        <v/>
      </c>
      <c r="C101" s="158">
        <f>IF('Sub-Cpt Record'!C101="","",'Sub-Cpt Record'!C101)</f>
        <v>3.1750500000000001</v>
      </c>
      <c r="D101" s="158">
        <f>IF('Sub-Cpt Record'!D101="","",'Sub-Cpt Record'!D101)</f>
        <v>3.1750500000000001</v>
      </c>
      <c r="E101" s="158" t="str">
        <f>CODE!I101</f>
        <v xml:space="preserve">POK  AH  WSH  </v>
      </c>
      <c r="F101" s="159" t="str">
        <f>IF('Sub-Cpt Record'!K101="","",'Sub-Cpt Record'!K101)</f>
        <v/>
      </c>
      <c r="G101" s="10"/>
      <c r="H101" s="11"/>
      <c r="I101" s="11"/>
      <c r="J101" s="11"/>
      <c r="K101" s="11"/>
      <c r="L101" s="11"/>
      <c r="M101" s="11"/>
      <c r="N101" s="11" t="str">
        <f>IF('Sub-Cpt Record'!J101&lt;&gt;"",'Sub-Cpt Record'!J101,"")</f>
        <v/>
      </c>
      <c r="O101" s="211"/>
      <c r="P101" s="211"/>
      <c r="Q101" s="33"/>
      <c r="R101" s="34"/>
      <c r="S101" s="29"/>
      <c r="T101" s="217"/>
      <c r="U101" s="35"/>
      <c r="V101" s="32"/>
      <c r="W101" s="35"/>
      <c r="X101" s="32"/>
      <c r="Y101" s="35"/>
      <c r="Z101" s="32"/>
      <c r="AA101" s="35"/>
      <c r="AB101" s="32"/>
      <c r="AC101" s="35"/>
      <c r="AD101" s="32"/>
      <c r="AE101" s="35"/>
      <c r="AF101" s="32"/>
      <c r="AG101" s="193" t="str">
        <f t="shared" si="1"/>
        <v/>
      </c>
      <c r="AH101" s="304"/>
      <c r="AI101" s="214"/>
      <c r="AJ101" s="36"/>
    </row>
    <row r="102" spans="1:36" x14ac:dyDescent="0.2">
      <c r="A102" s="156" t="str">
        <f>IF('Sub-Cpt Record'!A102="","",'Sub-Cpt Record'!A102)</f>
        <v>BU21</v>
      </c>
      <c r="B102" s="157" t="str">
        <f>IF('Sub-Cpt Record'!B102="","",'Sub-Cpt Record'!B102)</f>
        <v/>
      </c>
      <c r="C102" s="158">
        <f>IF('Sub-Cpt Record'!C102="","",'Sub-Cpt Record'!C102)</f>
        <v>1.03216</v>
      </c>
      <c r="D102" s="158">
        <f>IF('Sub-Cpt Record'!D102="","",'Sub-Cpt Record'!D102)</f>
        <v>1.03216</v>
      </c>
      <c r="E102" s="158" t="str">
        <f>CODE!I102</f>
        <v xml:space="preserve">BPO  AH  POK  FM  </v>
      </c>
      <c r="F102" s="159" t="str">
        <f>IF('Sub-Cpt Record'!K102="","",'Sub-Cpt Record'!K102)</f>
        <v/>
      </c>
      <c r="G102" s="10"/>
      <c r="H102" s="11"/>
      <c r="I102" s="11"/>
      <c r="J102" s="11"/>
      <c r="K102" s="11"/>
      <c r="L102" s="11"/>
      <c r="M102" s="11"/>
      <c r="N102" s="11" t="str">
        <f>IF('Sub-Cpt Record'!J102&lt;&gt;"",'Sub-Cpt Record'!J102,"")</f>
        <v/>
      </c>
      <c r="O102" s="211"/>
      <c r="P102" s="211"/>
      <c r="Q102" s="33"/>
      <c r="R102" s="34"/>
      <c r="S102" s="29"/>
      <c r="T102" s="217"/>
      <c r="U102" s="35"/>
      <c r="V102" s="32"/>
      <c r="W102" s="35"/>
      <c r="X102" s="32"/>
      <c r="Y102" s="35"/>
      <c r="Z102" s="32"/>
      <c r="AA102" s="35"/>
      <c r="AB102" s="32"/>
      <c r="AC102" s="35"/>
      <c r="AD102" s="32"/>
      <c r="AE102" s="35"/>
      <c r="AF102" s="32"/>
      <c r="AG102" s="193" t="str">
        <f t="shared" si="1"/>
        <v/>
      </c>
      <c r="AH102" s="304"/>
      <c r="AI102" s="214"/>
      <c r="AJ102" s="36"/>
    </row>
    <row r="103" spans="1:36" x14ac:dyDescent="0.2">
      <c r="A103" s="156" t="str">
        <f>IF('Sub-Cpt Record'!A103="","",'Sub-Cpt Record'!A103)</f>
        <v>BU22</v>
      </c>
      <c r="B103" s="157" t="str">
        <f>IF('Sub-Cpt Record'!B103="","",'Sub-Cpt Record'!B103)</f>
        <v/>
      </c>
      <c r="C103" s="158">
        <f>IF('Sub-Cpt Record'!C103="","",'Sub-Cpt Record'!C103)</f>
        <v>1.05152</v>
      </c>
      <c r="D103" s="158">
        <f>IF('Sub-Cpt Record'!D103="","",'Sub-Cpt Record'!D103)</f>
        <v>1.05152</v>
      </c>
      <c r="E103" s="158" t="str">
        <f>CODE!I103</f>
        <v xml:space="preserve">POK  HAZ  </v>
      </c>
      <c r="F103" s="159" t="str">
        <f>IF('Sub-Cpt Record'!K103="","",'Sub-Cpt Record'!K103)</f>
        <v>ASNW</v>
      </c>
      <c r="G103" s="10"/>
      <c r="H103" s="11"/>
      <c r="I103" s="11"/>
      <c r="J103" s="11"/>
      <c r="K103" s="11"/>
      <c r="L103" s="11"/>
      <c r="M103" s="11"/>
      <c r="N103" s="11" t="str">
        <f>IF('Sub-Cpt Record'!J103&lt;&gt;"",'Sub-Cpt Record'!J103,"")</f>
        <v/>
      </c>
      <c r="O103" s="211"/>
      <c r="P103" s="211"/>
      <c r="Q103" s="33"/>
      <c r="R103" s="34"/>
      <c r="S103" s="29"/>
      <c r="T103" s="217"/>
      <c r="U103" s="35"/>
      <c r="V103" s="32"/>
      <c r="W103" s="35"/>
      <c r="X103" s="32"/>
      <c r="Y103" s="35"/>
      <c r="Z103" s="32"/>
      <c r="AA103" s="35"/>
      <c r="AB103" s="32"/>
      <c r="AC103" s="35"/>
      <c r="AD103" s="32"/>
      <c r="AE103" s="35"/>
      <c r="AF103" s="32"/>
      <c r="AG103" s="193" t="str">
        <f t="shared" si="1"/>
        <v/>
      </c>
      <c r="AH103" s="304"/>
      <c r="AI103" s="214"/>
      <c r="AJ103" s="36"/>
    </row>
    <row r="104" spans="1:36" x14ac:dyDescent="0.2">
      <c r="A104" s="156" t="str">
        <f>IF('Sub-Cpt Record'!A104="","",'Sub-Cpt Record'!A104)</f>
        <v>BU23</v>
      </c>
      <c r="B104" s="157" t="str">
        <f>IF('Sub-Cpt Record'!B104="","",'Sub-Cpt Record'!B104)</f>
        <v/>
      </c>
      <c r="C104" s="158">
        <f>IF('Sub-Cpt Record'!C104="","",'Sub-Cpt Record'!C104)</f>
        <v>0.86242300000000005</v>
      </c>
      <c r="D104" s="158">
        <f>IF('Sub-Cpt Record'!D104="","",'Sub-Cpt Record'!D104)</f>
        <v>0.86242300000000005</v>
      </c>
      <c r="E104" s="158" t="str">
        <f>CODE!I104</f>
        <v xml:space="preserve">SP  POK  </v>
      </c>
      <c r="F104" s="159" t="str">
        <f>IF('Sub-Cpt Record'!K104="","",'Sub-Cpt Record'!K104)</f>
        <v/>
      </c>
      <c r="G104" s="10">
        <v>0.86242300000000005</v>
      </c>
      <c r="H104" s="11" t="s">
        <v>41</v>
      </c>
      <c r="I104" s="11" t="str">
        <f>IF('Sub-Cpt Record'!E104&lt;&gt;"",'Sub-Cpt Record'!E104,"")</f>
        <v>SP</v>
      </c>
      <c r="J104" s="11" t="str">
        <f>IF('Sub-Cpt Record'!F104&lt;&gt;"",'Sub-Cpt Record'!F104,"")</f>
        <v>POK</v>
      </c>
      <c r="K104" s="11" t="str">
        <f>IF('Sub-Cpt Record'!G104&lt;&gt;"",'Sub-Cpt Record'!G104,"")</f>
        <v/>
      </c>
      <c r="L104" s="11" t="str">
        <f>IF('Sub-Cpt Record'!H104&lt;&gt;"",'Sub-Cpt Record'!H104,"")</f>
        <v/>
      </c>
      <c r="M104" s="11" t="str">
        <f>IF('Sub-Cpt Record'!I104&lt;&gt;"",'Sub-Cpt Record'!I104,"")</f>
        <v/>
      </c>
      <c r="N104" s="11" t="str">
        <f>IF('Sub-Cpt Record'!J104&lt;&gt;"",'Sub-Cpt Record'!J104,"")</f>
        <v/>
      </c>
      <c r="O104" s="211">
        <v>12.936344999999999</v>
      </c>
      <c r="P104" s="211">
        <v>12.936344999999999</v>
      </c>
      <c r="Q104" s="33"/>
      <c r="R104" s="34" t="s">
        <v>905</v>
      </c>
      <c r="S104" s="29"/>
      <c r="T104" s="217"/>
      <c r="U104" s="35"/>
      <c r="V104" s="32"/>
      <c r="W104" s="35"/>
      <c r="X104" s="32"/>
      <c r="Y104" s="35"/>
      <c r="Z104" s="32"/>
      <c r="AA104" s="35"/>
      <c r="AB104" s="32"/>
      <c r="AC104" s="35"/>
      <c r="AD104" s="32"/>
      <c r="AE104" s="35"/>
      <c r="AF104" s="32"/>
      <c r="AG104" s="193" t="str">
        <f t="shared" si="1"/>
        <v/>
      </c>
      <c r="AH104" s="304"/>
      <c r="AI104" s="214"/>
      <c r="AJ104" s="36"/>
    </row>
    <row r="105" spans="1:36" x14ac:dyDescent="0.2">
      <c r="A105" s="156" t="str">
        <f>IF('Sub-Cpt Record'!A105="","",'Sub-Cpt Record'!A105)</f>
        <v>BU24</v>
      </c>
      <c r="B105" s="157" t="str">
        <f>IF('Sub-Cpt Record'!B105="","",'Sub-Cpt Record'!B105)</f>
        <v/>
      </c>
      <c r="C105" s="158">
        <f>IF('Sub-Cpt Record'!C105="","",'Sub-Cpt Record'!C105)</f>
        <v>1.0109300000000001</v>
      </c>
      <c r="D105" s="158">
        <f>IF('Sub-Cpt Record'!D105="","",'Sub-Cpt Record'!D105)</f>
        <v>0.95</v>
      </c>
      <c r="E105" s="158" t="str">
        <f>CODE!I105</f>
        <v xml:space="preserve">HAW  AH  </v>
      </c>
      <c r="F105" s="159" t="str">
        <f>IF('Sub-Cpt Record'!K105="","",'Sub-Cpt Record'!K105)</f>
        <v/>
      </c>
      <c r="G105" s="10"/>
      <c r="H105" s="11"/>
      <c r="I105" s="11"/>
      <c r="J105" s="11"/>
      <c r="K105" s="11"/>
      <c r="L105" s="11"/>
      <c r="M105" s="11"/>
      <c r="N105" s="11" t="str">
        <f>IF('Sub-Cpt Record'!J105&lt;&gt;"",'Sub-Cpt Record'!J105,"")</f>
        <v/>
      </c>
      <c r="O105" s="211"/>
      <c r="P105" s="211"/>
      <c r="Q105" s="33"/>
      <c r="R105" s="34"/>
      <c r="S105" s="29"/>
      <c r="T105" s="217"/>
      <c r="U105" s="35"/>
      <c r="V105" s="32"/>
      <c r="W105" s="35"/>
      <c r="X105" s="32"/>
      <c r="Y105" s="35"/>
      <c r="Z105" s="32"/>
      <c r="AA105" s="35"/>
      <c r="AB105" s="32"/>
      <c r="AC105" s="35"/>
      <c r="AD105" s="32"/>
      <c r="AE105" s="35"/>
      <c r="AF105" s="32"/>
      <c r="AG105" s="193" t="str">
        <f t="shared" si="1"/>
        <v/>
      </c>
      <c r="AH105" s="304"/>
      <c r="AI105" s="214"/>
      <c r="AJ105" s="36"/>
    </row>
    <row r="106" spans="1:36" x14ac:dyDescent="0.2">
      <c r="A106" s="156" t="str">
        <f>IF('Sub-Cpt Record'!A106="","",'Sub-Cpt Record'!A106)</f>
        <v>BU25</v>
      </c>
      <c r="B106" s="157" t="str">
        <f>IF('Sub-Cpt Record'!B106="","",'Sub-Cpt Record'!B106)</f>
        <v/>
      </c>
      <c r="C106" s="158">
        <f>IF('Sub-Cpt Record'!C106="","",'Sub-Cpt Record'!C106)</f>
        <v>2.50549</v>
      </c>
      <c r="D106" s="158">
        <f>IF('Sub-Cpt Record'!D106="","",'Sub-Cpt Record'!D106)</f>
        <v>2.50549</v>
      </c>
      <c r="E106" s="158" t="str">
        <f>CODE!I106</f>
        <v xml:space="preserve">AH  NS  WSH  </v>
      </c>
      <c r="F106" s="159" t="str">
        <f>IF('Sub-Cpt Record'!K106="","",'Sub-Cpt Record'!K106)</f>
        <v/>
      </c>
      <c r="G106" s="10"/>
      <c r="H106" s="11"/>
      <c r="I106" s="11"/>
      <c r="J106" s="11"/>
      <c r="K106" s="11"/>
      <c r="L106" s="11"/>
      <c r="M106" s="11"/>
      <c r="N106" s="11" t="str">
        <f>IF('Sub-Cpt Record'!J106&lt;&gt;"",'Sub-Cpt Record'!J106,"")</f>
        <v/>
      </c>
      <c r="O106" s="211"/>
      <c r="P106" s="211"/>
      <c r="Q106" s="33"/>
      <c r="R106" s="34"/>
      <c r="S106" s="29"/>
      <c r="T106" s="217"/>
      <c r="U106" s="35"/>
      <c r="V106" s="32"/>
      <c r="W106" s="35"/>
      <c r="X106" s="32"/>
      <c r="Y106" s="35"/>
      <c r="Z106" s="32"/>
      <c r="AA106" s="35"/>
      <c r="AB106" s="32"/>
      <c r="AC106" s="35"/>
      <c r="AD106" s="32"/>
      <c r="AE106" s="35"/>
      <c r="AF106" s="32"/>
      <c r="AG106" s="193" t="str">
        <f t="shared" si="1"/>
        <v/>
      </c>
      <c r="AH106" s="304"/>
      <c r="AI106" s="214"/>
      <c r="AJ106" s="36"/>
    </row>
    <row r="107" spans="1:36" x14ac:dyDescent="0.2">
      <c r="A107" s="156" t="str">
        <f>IF('Sub-Cpt Record'!A107="","",'Sub-Cpt Record'!A107)</f>
        <v>BU26</v>
      </c>
      <c r="B107" s="157" t="str">
        <f>IF('Sub-Cpt Record'!B107="","",'Sub-Cpt Record'!B107)</f>
        <v/>
      </c>
      <c r="C107" s="158">
        <f>IF('Sub-Cpt Record'!C107="","",'Sub-Cpt Record'!C107)</f>
        <v>0.84136</v>
      </c>
      <c r="D107" s="158">
        <f>IF('Sub-Cpt Record'!D107="","",'Sub-Cpt Record'!D107)</f>
        <v>0.84136</v>
      </c>
      <c r="E107" s="158" t="str">
        <f>CODE!I107</f>
        <v xml:space="preserve">BI  WCH  POK  </v>
      </c>
      <c r="F107" s="159" t="str">
        <f>IF('Sub-Cpt Record'!K107="","",'Sub-Cpt Record'!K107)</f>
        <v/>
      </c>
      <c r="G107" s="10"/>
      <c r="H107" s="11"/>
      <c r="I107" s="11"/>
      <c r="J107" s="11"/>
      <c r="K107" s="11"/>
      <c r="L107" s="11"/>
      <c r="M107" s="11"/>
      <c r="N107" s="11" t="str">
        <f>IF('Sub-Cpt Record'!J107&lt;&gt;"",'Sub-Cpt Record'!J107,"")</f>
        <v/>
      </c>
      <c r="O107" s="211"/>
      <c r="P107" s="211"/>
      <c r="Q107" s="33"/>
      <c r="R107" s="34"/>
      <c r="S107" s="29"/>
      <c r="T107" s="217"/>
      <c r="U107" s="35"/>
      <c r="V107" s="32"/>
      <c r="W107" s="35"/>
      <c r="X107" s="32"/>
      <c r="Y107" s="35"/>
      <c r="Z107" s="32"/>
      <c r="AA107" s="35"/>
      <c r="AB107" s="32"/>
      <c r="AC107" s="35"/>
      <c r="AD107" s="32"/>
      <c r="AE107" s="35"/>
      <c r="AF107" s="32"/>
      <c r="AG107" s="193" t="str">
        <f t="shared" si="1"/>
        <v/>
      </c>
      <c r="AH107" s="304"/>
      <c r="AI107" s="214"/>
      <c r="AJ107" s="36"/>
    </row>
    <row r="108" spans="1:36" x14ac:dyDescent="0.2">
      <c r="A108" s="156" t="str">
        <f>IF('Sub-Cpt Record'!A108="","",'Sub-Cpt Record'!A108)</f>
        <v>BU27</v>
      </c>
      <c r="B108" s="157" t="str">
        <f>IF('Sub-Cpt Record'!B108="","",'Sub-Cpt Record'!B108)</f>
        <v/>
      </c>
      <c r="C108" s="158">
        <f>IF('Sub-Cpt Record'!C108="","",'Sub-Cpt Record'!C108)</f>
        <v>3.66344</v>
      </c>
      <c r="D108" s="158">
        <f>IF('Sub-Cpt Record'!D108="","",'Sub-Cpt Record'!D108)</f>
        <v>3.66344</v>
      </c>
      <c r="E108" s="158" t="str">
        <f>CODE!I108</f>
        <v xml:space="preserve">AH  FM  </v>
      </c>
      <c r="F108" s="159" t="str">
        <f>IF('Sub-Cpt Record'!K108="","",'Sub-Cpt Record'!K108)</f>
        <v>ASNW</v>
      </c>
      <c r="G108" s="10"/>
      <c r="H108" s="11"/>
      <c r="I108" s="11"/>
      <c r="J108" s="11"/>
      <c r="K108" s="11"/>
      <c r="L108" s="11"/>
      <c r="M108" s="11"/>
      <c r="N108" s="11" t="str">
        <f>IF('Sub-Cpt Record'!J108&lt;&gt;"",'Sub-Cpt Record'!J108,"")</f>
        <v/>
      </c>
      <c r="O108" s="211"/>
      <c r="P108" s="211"/>
      <c r="Q108" s="33"/>
      <c r="R108" s="34"/>
      <c r="S108" s="29"/>
      <c r="T108" s="217"/>
      <c r="U108" s="35"/>
      <c r="V108" s="32"/>
      <c r="W108" s="35"/>
      <c r="X108" s="32"/>
      <c r="Y108" s="35"/>
      <c r="Z108" s="32"/>
      <c r="AA108" s="35"/>
      <c r="AB108" s="32"/>
      <c r="AC108" s="35"/>
      <c r="AD108" s="32"/>
      <c r="AE108" s="35"/>
      <c r="AF108" s="32"/>
      <c r="AG108" s="193" t="str">
        <f t="shared" si="1"/>
        <v/>
      </c>
      <c r="AH108" s="304"/>
      <c r="AI108" s="214"/>
      <c r="AJ108" s="36"/>
    </row>
    <row r="109" spans="1:36" x14ac:dyDescent="0.2">
      <c r="A109" s="156" t="str">
        <f>IF('Sub-Cpt Record'!A109="","",'Sub-Cpt Record'!A109)</f>
        <v/>
      </c>
      <c r="B109" s="157" t="str">
        <f>IF('Sub-Cpt Record'!B109="","",'Sub-Cpt Record'!B109)</f>
        <v/>
      </c>
      <c r="C109" s="158" t="str">
        <f>IF('Sub-Cpt Record'!C109="","",'Sub-Cpt Record'!C109)</f>
        <v/>
      </c>
      <c r="D109" s="158" t="str">
        <f>IF('Sub-Cpt Record'!D109="","",'Sub-Cpt Record'!D109)</f>
        <v/>
      </c>
      <c r="E109" s="158" t="str">
        <f>CODE!I109</f>
        <v/>
      </c>
      <c r="F109" s="159" t="str">
        <f>IF('Sub-Cpt Record'!K109="","",'Sub-Cpt Record'!K109)</f>
        <v/>
      </c>
      <c r="G109" s="10"/>
      <c r="H109" s="11"/>
      <c r="I109" s="11"/>
      <c r="J109" s="11"/>
      <c r="K109" s="11"/>
      <c r="L109" s="11"/>
      <c r="M109" s="11"/>
      <c r="N109" s="11" t="str">
        <f>IF('Sub-Cpt Record'!J109&lt;&gt;"",'Sub-Cpt Record'!J109,"")</f>
        <v/>
      </c>
      <c r="O109" s="211"/>
      <c r="P109" s="211"/>
      <c r="Q109" s="33"/>
      <c r="R109" s="34"/>
      <c r="S109" s="29"/>
      <c r="T109" s="217"/>
      <c r="U109" s="35"/>
      <c r="V109" s="32"/>
      <c r="W109" s="35"/>
      <c r="X109" s="32"/>
      <c r="Y109" s="35"/>
      <c r="Z109" s="32"/>
      <c r="AA109" s="35"/>
      <c r="AB109" s="32"/>
      <c r="AC109" s="35"/>
      <c r="AD109" s="32"/>
      <c r="AE109" s="35"/>
      <c r="AF109" s="32"/>
      <c r="AG109" s="193" t="str">
        <f t="shared" si="1"/>
        <v/>
      </c>
      <c r="AH109" s="304"/>
      <c r="AI109" s="214"/>
      <c r="AJ109" s="36"/>
    </row>
    <row r="110" spans="1:36" x14ac:dyDescent="0.2">
      <c r="A110" s="156" t="str">
        <f>IF('Sub-Cpt Record'!A110="","",'Sub-Cpt Record'!A110)</f>
        <v>C1</v>
      </c>
      <c r="B110" s="157" t="str">
        <f>IF('Sub-Cpt Record'!B110="","",'Sub-Cpt Record'!B110)</f>
        <v/>
      </c>
      <c r="C110" s="158">
        <f>IF('Sub-Cpt Record'!C110="","",'Sub-Cpt Record'!C110)</f>
        <v>6.3914499999999999</v>
      </c>
      <c r="D110" s="158">
        <f>IF('Sub-Cpt Record'!D110="","",'Sub-Cpt Record'!D110)</f>
        <v>6.2</v>
      </c>
      <c r="E110" s="158" t="str">
        <f>CODE!I110</f>
        <v xml:space="preserve">AH  WSH  </v>
      </c>
      <c r="F110" s="159" t="str">
        <f>IF('Sub-Cpt Record'!K110="","",'Sub-Cpt Record'!K110)</f>
        <v>AONB SSSI</v>
      </c>
      <c r="G110" s="10"/>
      <c r="H110" s="11"/>
      <c r="I110" s="11"/>
      <c r="J110" s="11"/>
      <c r="K110" s="11"/>
      <c r="L110" s="11"/>
      <c r="M110" s="11"/>
      <c r="N110" s="11" t="str">
        <f>IF('Sub-Cpt Record'!J110&lt;&gt;"",'Sub-Cpt Record'!J110,"")</f>
        <v/>
      </c>
      <c r="O110" s="211"/>
      <c r="P110" s="211"/>
      <c r="Q110" s="33"/>
      <c r="R110" s="34"/>
      <c r="S110" s="29"/>
      <c r="T110" s="217"/>
      <c r="U110" s="35"/>
      <c r="V110" s="32"/>
      <c r="W110" s="35"/>
      <c r="X110" s="32"/>
      <c r="Y110" s="35"/>
      <c r="Z110" s="32"/>
      <c r="AA110" s="35"/>
      <c r="AB110" s="32"/>
      <c r="AC110" s="35"/>
      <c r="AD110" s="32"/>
      <c r="AE110" s="35"/>
      <c r="AF110" s="32"/>
      <c r="AG110" s="193" t="str">
        <f t="shared" si="1"/>
        <v/>
      </c>
      <c r="AH110" s="304"/>
      <c r="AI110" s="214"/>
      <c r="AJ110" s="36"/>
    </row>
    <row r="111" spans="1:36" x14ac:dyDescent="0.2">
      <c r="A111" s="156" t="str">
        <f>IF('Sub-Cpt Record'!A111="","",'Sub-Cpt Record'!A111)</f>
        <v>C2</v>
      </c>
      <c r="B111" s="157" t="str">
        <f>IF('Sub-Cpt Record'!B111="","",'Sub-Cpt Record'!B111)</f>
        <v/>
      </c>
      <c r="C111" s="158">
        <f>IF('Sub-Cpt Record'!C111="","",'Sub-Cpt Record'!C111)</f>
        <v>1.97197</v>
      </c>
      <c r="D111" s="158">
        <f>IF('Sub-Cpt Record'!D111="","",'Sub-Cpt Record'!D111)</f>
        <v>1.97197</v>
      </c>
      <c r="E111" s="158" t="str">
        <f>CODE!I111</f>
        <v xml:space="preserve">AH  SYC  WCH  WSH  BE  </v>
      </c>
      <c r="F111" s="159" t="str">
        <f>IF('Sub-Cpt Record'!K111="","",'Sub-Cpt Record'!K111)</f>
        <v>AONB SSSI</v>
      </c>
      <c r="G111" s="10"/>
      <c r="H111" s="11"/>
      <c r="I111" s="11"/>
      <c r="J111" s="11"/>
      <c r="K111" s="11"/>
      <c r="L111" s="11"/>
      <c r="M111" s="11"/>
      <c r="N111" s="11" t="str">
        <f>IF('Sub-Cpt Record'!J111&lt;&gt;"",'Sub-Cpt Record'!J111,"")</f>
        <v/>
      </c>
      <c r="O111" s="211"/>
      <c r="P111" s="211"/>
      <c r="Q111" s="33"/>
      <c r="R111" s="34"/>
      <c r="S111" s="29"/>
      <c r="T111" s="217"/>
      <c r="U111" s="35"/>
      <c r="V111" s="32"/>
      <c r="W111" s="35"/>
      <c r="X111" s="32"/>
      <c r="Y111" s="35"/>
      <c r="Z111" s="32"/>
      <c r="AA111" s="35"/>
      <c r="AB111" s="32"/>
      <c r="AC111" s="35"/>
      <c r="AD111" s="32"/>
      <c r="AE111" s="35"/>
      <c r="AF111" s="32"/>
      <c r="AG111" s="193" t="str">
        <f t="shared" si="1"/>
        <v/>
      </c>
      <c r="AH111" s="304"/>
      <c r="AI111" s="214"/>
      <c r="AJ111" s="36"/>
    </row>
    <row r="112" spans="1:36" x14ac:dyDescent="0.2">
      <c r="A112" s="156" t="str">
        <f>IF('Sub-Cpt Record'!A112="","",'Sub-Cpt Record'!A112)</f>
        <v>C3</v>
      </c>
      <c r="B112" s="157" t="str">
        <f>IF('Sub-Cpt Record'!B112="","",'Sub-Cpt Record'!B112)</f>
        <v/>
      </c>
      <c r="C112" s="158">
        <f>IF('Sub-Cpt Record'!C112="","",'Sub-Cpt Record'!C112)</f>
        <v>3.0241400000000001</v>
      </c>
      <c r="D112" s="158">
        <f>IF('Sub-Cpt Record'!D112="","",'Sub-Cpt Record'!D112)</f>
        <v>2.85</v>
      </c>
      <c r="E112" s="158" t="str">
        <f>CODE!I112</f>
        <v xml:space="preserve">AH  YEW  BE  SYC  </v>
      </c>
      <c r="F112" s="159" t="str">
        <f>IF('Sub-Cpt Record'!K112="","",'Sub-Cpt Record'!K112)</f>
        <v>AONB SSSI</v>
      </c>
      <c r="G112" s="10"/>
      <c r="H112" s="11"/>
      <c r="I112" s="11"/>
      <c r="J112" s="11"/>
      <c r="K112" s="11"/>
      <c r="L112" s="11"/>
      <c r="M112" s="11"/>
      <c r="N112" s="11" t="str">
        <f>IF('Sub-Cpt Record'!J112&lt;&gt;"",'Sub-Cpt Record'!J112,"")</f>
        <v/>
      </c>
      <c r="O112" s="211"/>
      <c r="P112" s="211"/>
      <c r="Q112" s="33"/>
      <c r="R112" s="34"/>
      <c r="S112" s="29"/>
      <c r="T112" s="217"/>
      <c r="U112" s="35"/>
      <c r="V112" s="32"/>
      <c r="W112" s="35"/>
      <c r="X112" s="32"/>
      <c r="Y112" s="35"/>
      <c r="Z112" s="32"/>
      <c r="AA112" s="35"/>
      <c r="AB112" s="32"/>
      <c r="AC112" s="35"/>
      <c r="AD112" s="32"/>
      <c r="AE112" s="35"/>
      <c r="AF112" s="32"/>
      <c r="AG112" s="193" t="str">
        <f t="shared" si="1"/>
        <v/>
      </c>
      <c r="AH112" s="304"/>
      <c r="AI112" s="214"/>
      <c r="AJ112" s="36"/>
    </row>
    <row r="113" spans="1:36" x14ac:dyDescent="0.2">
      <c r="A113" s="156" t="str">
        <f>IF('Sub-Cpt Record'!A113="","",'Sub-Cpt Record'!A113)</f>
        <v>C4</v>
      </c>
      <c r="B113" s="157" t="str">
        <f>IF('Sub-Cpt Record'!B113="","",'Sub-Cpt Record'!B113)</f>
        <v>a</v>
      </c>
      <c r="C113" s="158">
        <f>IF('Sub-Cpt Record'!C113="","",'Sub-Cpt Record'!C113)</f>
        <v>2.6716899999999999</v>
      </c>
      <c r="D113" s="158">
        <f>IF('Sub-Cpt Record'!D113="","",'Sub-Cpt Record'!D113)</f>
        <v>2.6716899999999999</v>
      </c>
      <c r="E113" s="158" t="str">
        <f>CODE!I113</f>
        <v xml:space="preserve">SYC  BE  AH  </v>
      </c>
      <c r="F113" s="159" t="str">
        <f>IF('Sub-Cpt Record'!K113="","",'Sub-Cpt Record'!K113)</f>
        <v>AONB SSSI</v>
      </c>
      <c r="G113" s="10">
        <v>0.8</v>
      </c>
      <c r="H113" s="11" t="s">
        <v>492</v>
      </c>
      <c r="I113" s="11" t="s">
        <v>357</v>
      </c>
      <c r="J113" s="11" t="s">
        <v>53</v>
      </c>
      <c r="K113" s="11" t="s">
        <v>32</v>
      </c>
      <c r="L113" s="11"/>
      <c r="M113" s="11"/>
      <c r="N113" s="11" t="str">
        <f>IF('Sub-Cpt Record'!J113&lt;&gt;"",'Sub-Cpt Record'!J113,"")</f>
        <v/>
      </c>
      <c r="O113" s="211"/>
      <c r="P113" s="211">
        <v>200</v>
      </c>
      <c r="Q113" s="33" t="s">
        <v>1100</v>
      </c>
      <c r="R113" s="34" t="s">
        <v>1099</v>
      </c>
      <c r="S113" s="29"/>
      <c r="T113" s="217"/>
      <c r="U113" s="35"/>
      <c r="V113" s="32"/>
      <c r="W113" s="35"/>
      <c r="X113" s="32"/>
      <c r="Y113" s="35"/>
      <c r="Z113" s="32"/>
      <c r="AA113" s="35"/>
      <c r="AB113" s="32"/>
      <c r="AC113" s="35"/>
      <c r="AD113" s="32"/>
      <c r="AE113" s="35"/>
      <c r="AF113" s="32"/>
      <c r="AG113" s="193" t="str">
        <f t="shared" si="1"/>
        <v/>
      </c>
      <c r="AH113" s="304"/>
      <c r="AI113" s="214"/>
      <c r="AJ113" s="36"/>
    </row>
    <row r="114" spans="1:36" x14ac:dyDescent="0.2">
      <c r="A114" s="156" t="str">
        <f>IF('Sub-Cpt Record'!A114="","",'Sub-Cpt Record'!A114)</f>
        <v>C4</v>
      </c>
      <c r="B114" s="157" t="str">
        <f>IF('Sub-Cpt Record'!B114="","",'Sub-Cpt Record'!B114)</f>
        <v>b</v>
      </c>
      <c r="C114" s="158">
        <f>IF('Sub-Cpt Record'!C114="","",'Sub-Cpt Record'!C114)</f>
        <v>3.7970000000000002</v>
      </c>
      <c r="D114" s="158">
        <f>IF('Sub-Cpt Record'!D114="","",'Sub-Cpt Record'!D114)</f>
        <v>2.2999999999999998</v>
      </c>
      <c r="E114" s="158" t="str">
        <f>CODE!I114</f>
        <v xml:space="preserve">POK  WSH  </v>
      </c>
      <c r="F114" s="159" t="str">
        <f>IF('Sub-Cpt Record'!K114="","",'Sub-Cpt Record'!K114)</f>
        <v>AONB SSSI</v>
      </c>
      <c r="G114" s="10">
        <v>0.7</v>
      </c>
      <c r="H114" s="11" t="s">
        <v>492</v>
      </c>
      <c r="I114" s="11" t="s">
        <v>276</v>
      </c>
      <c r="J114" s="11" t="s">
        <v>361</v>
      </c>
      <c r="K114" s="11" t="str">
        <f>IF('Sub-Cpt Record'!G114&lt;&gt;"",'Sub-Cpt Record'!G114,"")</f>
        <v/>
      </c>
      <c r="L114" s="11" t="str">
        <f>IF('Sub-Cpt Record'!H114&lt;&gt;"",'Sub-Cpt Record'!H114,"")</f>
        <v/>
      </c>
      <c r="M114" s="11" t="str">
        <f>IF('Sub-Cpt Record'!I114&lt;&gt;"",'Sub-Cpt Record'!I114,"")</f>
        <v/>
      </c>
      <c r="N114" s="11" t="str">
        <f>IF('Sub-Cpt Record'!J114&lt;&gt;"",'Sub-Cpt Record'!J114,"")</f>
        <v/>
      </c>
      <c r="O114" s="211"/>
      <c r="P114" s="211">
        <v>70</v>
      </c>
      <c r="Q114" s="33" t="s">
        <v>1100</v>
      </c>
      <c r="R114" s="34" t="s">
        <v>1099</v>
      </c>
      <c r="S114" s="29"/>
      <c r="T114" s="217"/>
      <c r="U114" s="35"/>
      <c r="V114" s="32"/>
      <c r="W114" s="35"/>
      <c r="X114" s="32"/>
      <c r="Y114" s="35"/>
      <c r="Z114" s="32"/>
      <c r="AA114" s="35"/>
      <c r="AB114" s="32"/>
      <c r="AC114" s="35"/>
      <c r="AD114" s="32"/>
      <c r="AE114" s="35"/>
      <c r="AF114" s="32"/>
      <c r="AG114" s="193" t="str">
        <f t="shared" si="1"/>
        <v/>
      </c>
      <c r="AH114" s="304"/>
      <c r="AI114" s="214"/>
      <c r="AJ114" s="36"/>
    </row>
    <row r="115" spans="1:36" x14ac:dyDescent="0.2">
      <c r="A115" s="156" t="str">
        <f>IF('Sub-Cpt Record'!A115="","",'Sub-Cpt Record'!A115)</f>
        <v>C4</v>
      </c>
      <c r="B115" s="157" t="str">
        <f>IF('Sub-Cpt Record'!B115="","",'Sub-Cpt Record'!B115)</f>
        <v>c</v>
      </c>
      <c r="C115" s="158">
        <f>IF('Sub-Cpt Record'!C115="","",'Sub-Cpt Record'!C115)</f>
        <v>4.9211099999999997</v>
      </c>
      <c r="D115" s="158">
        <f>IF('Sub-Cpt Record'!D115="","",'Sub-Cpt Record'!D115)</f>
        <v>4.9211099999999997</v>
      </c>
      <c r="E115" s="158" t="str">
        <f>CODE!I115</f>
        <v xml:space="preserve">POK  BE  HOL  HL  WSH  </v>
      </c>
      <c r="F115" s="159" t="str">
        <f>IF('Sub-Cpt Record'!K115="","",'Sub-Cpt Record'!K115)</f>
        <v>AONB SSSI</v>
      </c>
      <c r="G115" s="10">
        <v>1</v>
      </c>
      <c r="H115" s="11" t="s">
        <v>492</v>
      </c>
      <c r="I115" s="11" t="str">
        <f>IF('Sub-Cpt Record'!E115&lt;&gt;"",'Sub-Cpt Record'!E115,"")</f>
        <v>POK</v>
      </c>
      <c r="J115" s="11" t="str">
        <f>IF('Sub-Cpt Record'!F115&lt;&gt;"",'Sub-Cpt Record'!F115,"")</f>
        <v>BE</v>
      </c>
      <c r="K115" s="11" t="str">
        <f>IF('Sub-Cpt Record'!G115&lt;&gt;"",'Sub-Cpt Record'!G115,"")</f>
        <v>HOL</v>
      </c>
      <c r="L115" s="11" t="str">
        <f>IF('Sub-Cpt Record'!H115&lt;&gt;"",'Sub-Cpt Record'!H115,"")</f>
        <v>HL</v>
      </c>
      <c r="M115" s="11" t="str">
        <f>IF('Sub-Cpt Record'!I115&lt;&gt;"",'Sub-Cpt Record'!I115,"")</f>
        <v>WSH</v>
      </c>
      <c r="N115" s="11" t="str">
        <f>IF('Sub-Cpt Record'!J115&lt;&gt;"",'Sub-Cpt Record'!J115,"")</f>
        <v/>
      </c>
      <c r="O115" s="211">
        <v>60</v>
      </c>
      <c r="P115" s="211">
        <v>280</v>
      </c>
      <c r="Q115" s="33">
        <v>2023</v>
      </c>
      <c r="R115" s="34" t="s">
        <v>988</v>
      </c>
      <c r="S115" s="29"/>
      <c r="T115" s="217">
        <v>100</v>
      </c>
      <c r="U115" s="35"/>
      <c r="V115" s="32"/>
      <c r="W115" s="35"/>
      <c r="X115" s="32"/>
      <c r="Y115" s="35"/>
      <c r="Z115" s="32"/>
      <c r="AA115" s="35"/>
      <c r="AB115" s="32"/>
      <c r="AC115" s="35"/>
      <c r="AD115" s="32"/>
      <c r="AE115" s="35"/>
      <c r="AF115" s="32"/>
      <c r="AG115" s="193">
        <f t="shared" si="1"/>
        <v>100</v>
      </c>
      <c r="AH115" s="304"/>
      <c r="AI115" s="214"/>
      <c r="AJ115" s="36" t="s">
        <v>789</v>
      </c>
    </row>
    <row r="116" spans="1:36" x14ac:dyDescent="0.2">
      <c r="A116" s="156" t="str">
        <f>IF('Sub-Cpt Record'!A116="","",'Sub-Cpt Record'!A116)</f>
        <v/>
      </c>
      <c r="B116" s="157" t="str">
        <f>IF('Sub-Cpt Record'!B116="","",'Sub-Cpt Record'!B116)</f>
        <v/>
      </c>
      <c r="C116" s="158" t="str">
        <f>IF('Sub-Cpt Record'!C116="","",'Sub-Cpt Record'!C116)</f>
        <v/>
      </c>
      <c r="D116" s="158" t="str">
        <f>IF('Sub-Cpt Record'!D116="","",'Sub-Cpt Record'!D116)</f>
        <v/>
      </c>
      <c r="E116" s="158" t="str">
        <f>CODE!I116</f>
        <v/>
      </c>
      <c r="F116" s="159"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1"/>
      <c r="P116" s="211"/>
      <c r="Q116" s="33"/>
      <c r="R116" s="34"/>
      <c r="S116" s="29"/>
      <c r="T116" s="217"/>
      <c r="U116" s="35"/>
      <c r="V116" s="32"/>
      <c r="W116" s="35"/>
      <c r="X116" s="32"/>
      <c r="Y116" s="35"/>
      <c r="Z116" s="32"/>
      <c r="AA116" s="35"/>
      <c r="AB116" s="32"/>
      <c r="AC116" s="35"/>
      <c r="AD116" s="32"/>
      <c r="AE116" s="35"/>
      <c r="AF116" s="32"/>
      <c r="AG116" s="193" t="str">
        <f t="shared" si="1"/>
        <v/>
      </c>
      <c r="AH116" s="304"/>
      <c r="AI116" s="214"/>
      <c r="AJ116" s="36"/>
    </row>
    <row r="117" spans="1:36" x14ac:dyDescent="0.2">
      <c r="A117" s="156" t="str">
        <f>IF('Sub-Cpt Record'!A117="","",'Sub-Cpt Record'!A117)</f>
        <v>CL1</v>
      </c>
      <c r="B117" s="157" t="str">
        <f>IF('Sub-Cpt Record'!B117="","",'Sub-Cpt Record'!B117)</f>
        <v/>
      </c>
      <c r="C117" s="158">
        <f>IF('Sub-Cpt Record'!C117="","",'Sub-Cpt Record'!C117)</f>
        <v>4.81609</v>
      </c>
      <c r="D117" s="158">
        <f>IF('Sub-Cpt Record'!D117="","",'Sub-Cpt Record'!D117)</f>
        <v>4.81609</v>
      </c>
      <c r="E117" s="158" t="str">
        <f>CODE!I117</f>
        <v xml:space="preserve">POK  HAZ  YEW  BE  HOL  MB  </v>
      </c>
      <c r="F117" s="159" t="str">
        <f>IF('Sub-Cpt Record'!K117="","",'Sub-Cpt Record'!K117)</f>
        <v>RPG</v>
      </c>
      <c r="G117" s="10">
        <v>0.48160900000000001</v>
      </c>
      <c r="H117" s="11" t="s">
        <v>492</v>
      </c>
      <c r="I117" s="11" t="str">
        <f>IF('Sub-Cpt Record'!E117&lt;&gt;"",'Sub-Cpt Record'!E117,"")</f>
        <v>POK</v>
      </c>
      <c r="J117" s="11" t="str">
        <f>IF('Sub-Cpt Record'!F117&lt;&gt;"",'Sub-Cpt Record'!F117,"")</f>
        <v>HAZ</v>
      </c>
      <c r="K117" s="11"/>
      <c r="L117" s="11" t="str">
        <f>IF('Sub-Cpt Record'!H117&lt;&gt;"",'Sub-Cpt Record'!H117,"")</f>
        <v>BE</v>
      </c>
      <c r="M117" s="11" t="str">
        <f>IF('Sub-Cpt Record'!I117&lt;&gt;"",'Sub-Cpt Record'!I117,"")</f>
        <v>HOL</v>
      </c>
      <c r="N117" s="11" t="str">
        <f>IF('Sub-Cpt Record'!J117&lt;&gt;"",'Sub-Cpt Record'!J117,"")</f>
        <v>MB</v>
      </c>
      <c r="O117" s="211">
        <v>0</v>
      </c>
      <c r="P117" s="211">
        <v>57.793080000000003</v>
      </c>
      <c r="Q117" s="33">
        <v>2023</v>
      </c>
      <c r="R117" s="34" t="s">
        <v>990</v>
      </c>
      <c r="S117" s="29"/>
      <c r="T117" s="217">
        <v>100</v>
      </c>
      <c r="U117" s="35"/>
      <c r="V117" s="32"/>
      <c r="W117" s="35"/>
      <c r="X117" s="32"/>
      <c r="Y117" s="35"/>
      <c r="Z117" s="32"/>
      <c r="AA117" s="35"/>
      <c r="AB117" s="32"/>
      <c r="AC117" s="35"/>
      <c r="AD117" s="32"/>
      <c r="AE117" s="35"/>
      <c r="AF117" s="32"/>
      <c r="AG117" s="193">
        <f t="shared" si="1"/>
        <v>100</v>
      </c>
      <c r="AH117" s="304"/>
      <c r="AI117" s="214"/>
      <c r="AJ117" s="36" t="s">
        <v>789</v>
      </c>
    </row>
    <row r="118" spans="1:36" x14ac:dyDescent="0.2">
      <c r="A118" s="156" t="str">
        <f>IF('Sub-Cpt Record'!A118="","",'Sub-Cpt Record'!A118)</f>
        <v>CL3</v>
      </c>
      <c r="B118" s="157" t="str">
        <f>IF('Sub-Cpt Record'!B118="","",'Sub-Cpt Record'!B118)</f>
        <v/>
      </c>
      <c r="C118" s="158">
        <f>IF('Sub-Cpt Record'!C118="","",'Sub-Cpt Record'!C118)</f>
        <v>2.0099999999999998</v>
      </c>
      <c r="D118" s="158">
        <f>IF('Sub-Cpt Record'!D118="","",'Sub-Cpt Record'!D118)</f>
        <v>2.0099999999999998</v>
      </c>
      <c r="E118" s="158" t="str">
        <f>CODE!I118</f>
        <v xml:space="preserve">BE  POK  HOL  MC  AH  </v>
      </c>
      <c r="F118" s="159" t="str">
        <f>IF('Sub-Cpt Record'!K118="","",'Sub-Cpt Record'!K118)</f>
        <v>RPG</v>
      </c>
      <c r="G118" s="10"/>
      <c r="H118" s="11"/>
      <c r="I118" s="11"/>
      <c r="J118" s="11"/>
      <c r="K118" s="11"/>
      <c r="L118" s="11"/>
      <c r="M118" s="11"/>
      <c r="N118" s="11" t="str">
        <f>IF('Sub-Cpt Record'!J118&lt;&gt;"",'Sub-Cpt Record'!J118,"")</f>
        <v/>
      </c>
      <c r="O118" s="211"/>
      <c r="P118" s="211"/>
      <c r="Q118" s="33"/>
      <c r="R118" s="34"/>
      <c r="S118" s="29"/>
      <c r="T118" s="217"/>
      <c r="U118" s="35"/>
      <c r="V118" s="32"/>
      <c r="W118" s="35"/>
      <c r="X118" s="32"/>
      <c r="Y118" s="35"/>
      <c r="Z118" s="32"/>
      <c r="AA118" s="35"/>
      <c r="AB118" s="32"/>
      <c r="AC118" s="35"/>
      <c r="AD118" s="32"/>
      <c r="AE118" s="35"/>
      <c r="AF118" s="32"/>
      <c r="AG118" s="193" t="str">
        <f t="shared" si="1"/>
        <v/>
      </c>
      <c r="AH118" s="304"/>
      <c r="AI118" s="214"/>
      <c r="AJ118" s="36"/>
    </row>
    <row r="119" spans="1:36" x14ac:dyDescent="0.2">
      <c r="A119" s="156" t="str">
        <f>IF('Sub-Cpt Record'!A119="","",'Sub-Cpt Record'!A119)</f>
        <v>CL4</v>
      </c>
      <c r="B119" s="157" t="str">
        <f>IF('Sub-Cpt Record'!B119="","",'Sub-Cpt Record'!B119)</f>
        <v/>
      </c>
      <c r="C119" s="158">
        <f>IF('Sub-Cpt Record'!C119="","",'Sub-Cpt Record'!C119)</f>
        <v>0.35514499999999999</v>
      </c>
      <c r="D119" s="158">
        <f>IF('Sub-Cpt Record'!D119="","",'Sub-Cpt Record'!D119)</f>
        <v>0.35514499999999999</v>
      </c>
      <c r="E119" s="158" t="str">
        <f>CODE!I119</f>
        <v xml:space="preserve">HBM  POK  YEW  BE  HOL  </v>
      </c>
      <c r="F119" s="159" t="str">
        <f>IF('Sub-Cpt Record'!K119="","",'Sub-Cpt Record'!K119)</f>
        <v>RPG</v>
      </c>
      <c r="G119" s="10">
        <v>0.35514499999999999</v>
      </c>
      <c r="H119" s="11" t="s">
        <v>41</v>
      </c>
      <c r="I119" s="11" t="str">
        <f>IF('Sub-Cpt Record'!E119&lt;&gt;"",'Sub-Cpt Record'!E119,"")</f>
        <v>HBM</v>
      </c>
      <c r="J119" s="11" t="str">
        <f>IF('Sub-Cpt Record'!F119&lt;&gt;"",'Sub-Cpt Record'!F119,"")</f>
        <v>POK</v>
      </c>
      <c r="K119" s="11"/>
      <c r="L119" s="11" t="str">
        <f>IF('Sub-Cpt Record'!H119&lt;&gt;"",'Sub-Cpt Record'!H119,"")</f>
        <v>BE</v>
      </c>
      <c r="M119" s="11" t="str">
        <f>IF('Sub-Cpt Record'!I119&lt;&gt;"",'Sub-Cpt Record'!I119,"")</f>
        <v>HOL</v>
      </c>
      <c r="N119" s="11" t="str">
        <f>IF('Sub-Cpt Record'!J119&lt;&gt;"",'Sub-Cpt Record'!J119,"")</f>
        <v/>
      </c>
      <c r="O119" s="211">
        <v>0</v>
      </c>
      <c r="P119" s="211">
        <v>8.8786249999999995</v>
      </c>
      <c r="Q119" s="33"/>
      <c r="R119" s="34" t="s">
        <v>993</v>
      </c>
      <c r="S119" s="29"/>
      <c r="T119" s="217"/>
      <c r="U119" s="35"/>
      <c r="V119" s="32"/>
      <c r="W119" s="35"/>
      <c r="X119" s="32"/>
      <c r="Y119" s="35"/>
      <c r="Z119" s="32"/>
      <c r="AA119" s="35"/>
      <c r="AB119" s="32"/>
      <c r="AC119" s="35"/>
      <c r="AD119" s="32"/>
      <c r="AE119" s="35"/>
      <c r="AF119" s="32"/>
      <c r="AG119" s="193" t="str">
        <f t="shared" si="1"/>
        <v/>
      </c>
      <c r="AH119" s="304"/>
      <c r="AI119" s="214"/>
      <c r="AJ119" s="36"/>
    </row>
    <row r="120" spans="1:36" x14ac:dyDescent="0.2">
      <c r="A120" s="156" t="str">
        <f>IF('Sub-Cpt Record'!A120="","",'Sub-Cpt Record'!A120)</f>
        <v>CL5</v>
      </c>
      <c r="B120" s="157" t="str">
        <f>IF('Sub-Cpt Record'!B120="","",'Sub-Cpt Record'!B120)</f>
        <v/>
      </c>
      <c r="C120" s="158">
        <f>IF('Sub-Cpt Record'!C120="","",'Sub-Cpt Record'!C120)</f>
        <v>1.2820199999999999</v>
      </c>
      <c r="D120" s="158">
        <f>IF('Sub-Cpt Record'!D120="","",'Sub-Cpt Record'!D120)</f>
        <v>1.2820199999999999</v>
      </c>
      <c r="E120" s="158" t="str">
        <f>CODE!I120</f>
        <v xml:space="preserve">POK  HOL  BI  BE  </v>
      </c>
      <c r="F120" s="159" t="str">
        <f>IF('Sub-Cpt Record'!K120="","",'Sub-Cpt Record'!K120)</f>
        <v>RPG</v>
      </c>
      <c r="G120" s="10">
        <v>1.2820199999999999</v>
      </c>
      <c r="H120" s="11" t="s">
        <v>41</v>
      </c>
      <c r="I120" s="11" t="str">
        <f>IF('Sub-Cpt Record'!E120&lt;&gt;"",'Sub-Cpt Record'!E120,"")</f>
        <v>POK</v>
      </c>
      <c r="J120" s="11" t="str">
        <f>IF('Sub-Cpt Record'!F120&lt;&gt;"",'Sub-Cpt Record'!F120,"")</f>
        <v>HOL</v>
      </c>
      <c r="K120" s="11" t="str">
        <f>IF('Sub-Cpt Record'!G120&lt;&gt;"",'Sub-Cpt Record'!G120,"")</f>
        <v>BI</v>
      </c>
      <c r="L120" s="11" t="str">
        <f>IF('Sub-Cpt Record'!H120&lt;&gt;"",'Sub-Cpt Record'!H120,"")</f>
        <v>BE</v>
      </c>
      <c r="M120" s="11" t="str">
        <f>IF('Sub-Cpt Record'!I120&lt;&gt;"",'Sub-Cpt Record'!I120,"")</f>
        <v/>
      </c>
      <c r="N120" s="11" t="str">
        <f>IF('Sub-Cpt Record'!J120&lt;&gt;"",'Sub-Cpt Record'!J120,"")</f>
        <v/>
      </c>
      <c r="O120" s="211">
        <v>0</v>
      </c>
      <c r="P120" s="211">
        <v>35.896560000000001</v>
      </c>
      <c r="Q120" s="33"/>
      <c r="R120" s="34" t="s">
        <v>993</v>
      </c>
      <c r="S120" s="29"/>
      <c r="T120" s="217"/>
      <c r="U120" s="35"/>
      <c r="V120" s="32"/>
      <c r="W120" s="35"/>
      <c r="X120" s="32"/>
      <c r="Y120" s="35"/>
      <c r="Z120" s="32"/>
      <c r="AA120" s="35"/>
      <c r="AB120" s="32"/>
      <c r="AC120" s="35"/>
      <c r="AD120" s="32"/>
      <c r="AE120" s="35"/>
      <c r="AF120" s="32"/>
      <c r="AG120" s="193" t="str">
        <f t="shared" si="1"/>
        <v/>
      </c>
      <c r="AH120" s="304"/>
      <c r="AI120" s="214"/>
      <c r="AJ120" s="36"/>
    </row>
    <row r="121" spans="1:36" x14ac:dyDescent="0.2">
      <c r="A121" s="156" t="str">
        <f>IF('Sub-Cpt Record'!A121="","",'Sub-Cpt Record'!A121)</f>
        <v>CL6</v>
      </c>
      <c r="B121" s="157" t="str">
        <f>IF('Sub-Cpt Record'!B121="","",'Sub-Cpt Record'!B121)</f>
        <v/>
      </c>
      <c r="C121" s="158">
        <f>IF('Sub-Cpt Record'!C121="","",'Sub-Cpt Record'!C121)</f>
        <v>1.46</v>
      </c>
      <c r="D121" s="158">
        <f>IF('Sub-Cpt Record'!D121="","",'Sub-Cpt Record'!D121)</f>
        <v>1.46</v>
      </c>
      <c r="E121" s="158" t="str">
        <f>CODE!I121</f>
        <v xml:space="preserve">POK  MC  LI  HOL  </v>
      </c>
      <c r="F121" s="159" t="str">
        <f>IF('Sub-Cpt Record'!K121="","",'Sub-Cpt Record'!K121)</f>
        <v>RPG</v>
      </c>
      <c r="G121" s="10">
        <v>1.46</v>
      </c>
      <c r="H121" s="11" t="s">
        <v>41</v>
      </c>
      <c r="I121" s="11" t="str">
        <f>IF('Sub-Cpt Record'!E121&lt;&gt;"",'Sub-Cpt Record'!E121,"")</f>
        <v>POK</v>
      </c>
      <c r="J121" s="11" t="str">
        <f>IF('Sub-Cpt Record'!F121&lt;&gt;"",'Sub-Cpt Record'!F121,"")</f>
        <v>MC</v>
      </c>
      <c r="K121" s="11" t="str">
        <f>IF('Sub-Cpt Record'!G121&lt;&gt;"",'Sub-Cpt Record'!G121,"")</f>
        <v>LI</v>
      </c>
      <c r="L121" s="11" t="str">
        <f>IF('Sub-Cpt Record'!H121&lt;&gt;"",'Sub-Cpt Record'!H121,"")</f>
        <v>HOL</v>
      </c>
      <c r="M121" s="11" t="str">
        <f>IF('Sub-Cpt Record'!I121&lt;&gt;"",'Sub-Cpt Record'!I121,"")</f>
        <v/>
      </c>
      <c r="N121" s="11" t="str">
        <f>IF('Sub-Cpt Record'!J121&lt;&gt;"",'Sub-Cpt Record'!J121,"")</f>
        <v/>
      </c>
      <c r="O121" s="211">
        <v>61.32</v>
      </c>
      <c r="P121" s="211">
        <v>61.32</v>
      </c>
      <c r="Q121" s="33"/>
      <c r="R121" s="34" t="s">
        <v>993</v>
      </c>
      <c r="S121" s="29"/>
      <c r="T121" s="217"/>
      <c r="U121" s="35"/>
      <c r="V121" s="32"/>
      <c r="W121" s="35"/>
      <c r="X121" s="32"/>
      <c r="Y121" s="35"/>
      <c r="Z121" s="32"/>
      <c r="AA121" s="35"/>
      <c r="AB121" s="32"/>
      <c r="AC121" s="35"/>
      <c r="AD121" s="32"/>
      <c r="AE121" s="35"/>
      <c r="AF121" s="32"/>
      <c r="AG121" s="193" t="str">
        <f t="shared" si="1"/>
        <v/>
      </c>
      <c r="AH121" s="304"/>
      <c r="AI121" s="214"/>
      <c r="AJ121" s="36"/>
    </row>
    <row r="122" spans="1:36" x14ac:dyDescent="0.2">
      <c r="A122" s="156" t="str">
        <f>IF('Sub-Cpt Record'!A122="","",'Sub-Cpt Record'!A122)</f>
        <v>CL8</v>
      </c>
      <c r="B122" s="157" t="str">
        <f>IF('Sub-Cpt Record'!B122="","",'Sub-Cpt Record'!B122)</f>
        <v>a</v>
      </c>
      <c r="C122" s="158">
        <f>IF('Sub-Cpt Record'!C122="","",'Sub-Cpt Record'!C122)</f>
        <v>8.2796599999999998</v>
      </c>
      <c r="D122" s="158">
        <f>IF('Sub-Cpt Record'!D122="","",'Sub-Cpt Record'!D122)</f>
        <v>8.1999999999999993</v>
      </c>
      <c r="E122" s="158" t="str">
        <f>CODE!I122</f>
        <v xml:space="preserve">POK  LI  YEW  BE  HAZ  HL  </v>
      </c>
      <c r="F122" s="159" t="str">
        <f>IF('Sub-Cpt Record'!K122="","",'Sub-Cpt Record'!K122)</f>
        <v>RPG LB</v>
      </c>
      <c r="G122" s="10"/>
      <c r="H122" s="11"/>
      <c r="I122" s="11"/>
      <c r="J122" s="11"/>
      <c r="K122" s="11"/>
      <c r="L122" s="11"/>
      <c r="M122" s="11"/>
      <c r="N122" s="11"/>
      <c r="O122" s="211"/>
      <c r="P122" s="211"/>
      <c r="Q122" s="33"/>
      <c r="R122" s="34"/>
      <c r="S122" s="29"/>
      <c r="T122" s="217"/>
      <c r="U122" s="35"/>
      <c r="V122" s="32"/>
      <c r="W122" s="35"/>
      <c r="X122" s="32"/>
      <c r="Y122" s="35"/>
      <c r="Z122" s="32"/>
      <c r="AA122" s="35"/>
      <c r="AB122" s="32"/>
      <c r="AC122" s="35"/>
      <c r="AD122" s="32"/>
      <c r="AE122" s="35"/>
      <c r="AF122" s="32"/>
      <c r="AG122" s="193" t="str">
        <f t="shared" si="1"/>
        <v/>
      </c>
      <c r="AH122" s="304"/>
      <c r="AI122" s="214"/>
      <c r="AJ122" s="36"/>
    </row>
    <row r="123" spans="1:36" x14ac:dyDescent="0.2">
      <c r="A123" s="156" t="str">
        <f>IF('Sub-Cpt Record'!A123="","",'Sub-Cpt Record'!A123)</f>
        <v>CL8</v>
      </c>
      <c r="B123" s="157" t="str">
        <f>IF('Sub-Cpt Record'!B123="","",'Sub-Cpt Record'!B123)</f>
        <v>b</v>
      </c>
      <c r="C123" s="158">
        <f>IF('Sub-Cpt Record'!C123="","",'Sub-Cpt Record'!C123)</f>
        <v>2.1136499999999998</v>
      </c>
      <c r="D123" s="158">
        <f>IF('Sub-Cpt Record'!D123="","",'Sub-Cpt Record'!D123)</f>
        <v>2.1136499999999998</v>
      </c>
      <c r="E123" s="158" t="str">
        <f>CODE!I123</f>
        <v xml:space="preserve">AH  POK  HOL  SP  YEW  HAZ  </v>
      </c>
      <c r="F123" s="159" t="str">
        <f>IF('Sub-Cpt Record'!K123="","",'Sub-Cpt Record'!K123)</f>
        <v>RPG</v>
      </c>
      <c r="G123" s="10">
        <v>2.11</v>
      </c>
      <c r="H123" s="11" t="s">
        <v>41</v>
      </c>
      <c r="I123" s="11" t="str">
        <f>IF('Sub-Cpt Record'!E123&lt;&gt;"",'Sub-Cpt Record'!E123,"")</f>
        <v>AH</v>
      </c>
      <c r="J123" s="11" t="str">
        <f>IF('Sub-Cpt Record'!F123&lt;&gt;"",'Sub-Cpt Record'!F123,"")</f>
        <v>POK</v>
      </c>
      <c r="K123" s="11" t="str">
        <f>IF('Sub-Cpt Record'!G123&lt;&gt;"",'Sub-Cpt Record'!G123,"")</f>
        <v>HOL</v>
      </c>
      <c r="L123" s="11" t="str">
        <f>IF('Sub-Cpt Record'!H123&lt;&gt;"",'Sub-Cpt Record'!H123,"")</f>
        <v>SP</v>
      </c>
      <c r="M123" s="11" t="str">
        <f>IF('Sub-Cpt Record'!I123&lt;&gt;"",'Sub-Cpt Record'!I123,"")</f>
        <v>YEW</v>
      </c>
      <c r="N123" s="11" t="str">
        <f>IF('Sub-Cpt Record'!J123&lt;&gt;"",'Sub-Cpt Record'!J123,"")</f>
        <v>HAZ</v>
      </c>
      <c r="O123" s="211">
        <v>2.1136499999999998</v>
      </c>
      <c r="P123" s="211">
        <v>19.022849999999998</v>
      </c>
      <c r="Q123" s="33">
        <v>2023</v>
      </c>
      <c r="R123" s="34" t="s">
        <v>990</v>
      </c>
      <c r="S123" s="29"/>
      <c r="T123" s="217"/>
      <c r="U123" s="35"/>
      <c r="V123" s="32"/>
      <c r="W123" s="35"/>
      <c r="X123" s="32"/>
      <c r="Y123" s="35"/>
      <c r="Z123" s="32"/>
      <c r="AA123" s="35"/>
      <c r="AB123" s="32"/>
      <c r="AC123" s="35"/>
      <c r="AD123" s="32"/>
      <c r="AE123" s="35"/>
      <c r="AF123" s="32"/>
      <c r="AG123" s="193" t="str">
        <f t="shared" si="1"/>
        <v/>
      </c>
      <c r="AH123" s="304"/>
      <c r="AI123" s="214"/>
      <c r="AJ123" s="36" t="s">
        <v>789</v>
      </c>
    </row>
    <row r="124" spans="1:36" x14ac:dyDescent="0.2">
      <c r="A124" s="156" t="str">
        <f>IF('Sub-Cpt Record'!A124="","",'Sub-Cpt Record'!A124)</f>
        <v>CL8</v>
      </c>
      <c r="B124" s="157" t="str">
        <f>IF('Sub-Cpt Record'!B124="","",'Sub-Cpt Record'!B124)</f>
        <v>c</v>
      </c>
      <c r="C124" s="158">
        <f>IF('Sub-Cpt Record'!C124="","",'Sub-Cpt Record'!C124)</f>
        <v>9.8183199999999999</v>
      </c>
      <c r="D124" s="158">
        <f>IF('Sub-Cpt Record'!D124="","",'Sub-Cpt Record'!D124)</f>
        <v>9.8183199999999999</v>
      </c>
      <c r="E124" s="158" t="str">
        <f>CODE!I124</f>
        <v xml:space="preserve">SYC  YEW  BE  POK  BI  SP  </v>
      </c>
      <c r="F124" s="159" t="str">
        <f>IF('Sub-Cpt Record'!K124="","",'Sub-Cpt Record'!K124)</f>
        <v>RPG</v>
      </c>
      <c r="G124" s="10">
        <v>9.82</v>
      </c>
      <c r="H124" s="11" t="s">
        <v>41</v>
      </c>
      <c r="I124" s="11" t="str">
        <f>IF('Sub-Cpt Record'!E124&lt;&gt;"",'Sub-Cpt Record'!E124,"")</f>
        <v>SYC</v>
      </c>
      <c r="J124" s="11" t="str">
        <f>IF('Sub-Cpt Record'!F124&lt;&gt;"",'Sub-Cpt Record'!F124,"")</f>
        <v>YEW</v>
      </c>
      <c r="K124" s="11" t="str">
        <f>IF('Sub-Cpt Record'!G124&lt;&gt;"",'Sub-Cpt Record'!G124,"")</f>
        <v>BE</v>
      </c>
      <c r="L124" s="11" t="str">
        <f>IF('Sub-Cpt Record'!H124&lt;&gt;"",'Sub-Cpt Record'!H124,"")</f>
        <v>POK</v>
      </c>
      <c r="M124" s="11" t="str">
        <f>IF('Sub-Cpt Record'!I124&lt;&gt;"",'Sub-Cpt Record'!I124,"")</f>
        <v>BI</v>
      </c>
      <c r="N124" s="11" t="str">
        <f>IF('Sub-Cpt Record'!J124&lt;&gt;"",'Sub-Cpt Record'!J124,"")</f>
        <v>SP</v>
      </c>
      <c r="O124" s="211">
        <v>24.5458</v>
      </c>
      <c r="P124" s="211">
        <v>220.91220000000001</v>
      </c>
      <c r="Q124" s="33">
        <v>2023</v>
      </c>
      <c r="R124" s="34" t="s">
        <v>998</v>
      </c>
      <c r="S124" s="29"/>
      <c r="T124" s="217"/>
      <c r="U124" s="35"/>
      <c r="V124" s="32"/>
      <c r="W124" s="35"/>
      <c r="X124" s="32"/>
      <c r="Y124" s="35"/>
      <c r="Z124" s="32"/>
      <c r="AA124" s="35"/>
      <c r="AB124" s="32"/>
      <c r="AC124" s="35"/>
      <c r="AD124" s="32"/>
      <c r="AE124" s="35"/>
      <c r="AF124" s="32"/>
      <c r="AG124" s="193" t="str">
        <f t="shared" si="1"/>
        <v/>
      </c>
      <c r="AH124" s="304"/>
      <c r="AI124" s="214"/>
      <c r="AJ124" s="36" t="s">
        <v>789</v>
      </c>
    </row>
    <row r="125" spans="1:36" x14ac:dyDescent="0.2">
      <c r="A125" s="156" t="str">
        <f>IF('Sub-Cpt Record'!A125="","",'Sub-Cpt Record'!A125)</f>
        <v>CL8</v>
      </c>
      <c r="B125" s="157" t="str">
        <f>IF('Sub-Cpt Record'!B125="","",'Sub-Cpt Record'!B125)</f>
        <v>d</v>
      </c>
      <c r="C125" s="158">
        <f>IF('Sub-Cpt Record'!C125="","",'Sub-Cpt Record'!C125)</f>
        <v>3.1976200000000001</v>
      </c>
      <c r="D125" s="158">
        <f>IF('Sub-Cpt Record'!D125="","",'Sub-Cpt Record'!D125)</f>
        <v>3.1976200000000001</v>
      </c>
      <c r="E125" s="158" t="str">
        <f>CODE!I125</f>
        <v xml:space="preserve">POK  BE  AH  MC  SYC  YEW  </v>
      </c>
      <c r="F125" s="159" t="str">
        <f>IF('Sub-Cpt Record'!K125="","",'Sub-Cpt Record'!K125)</f>
        <v>RPG</v>
      </c>
      <c r="G125" s="10">
        <v>3.2</v>
      </c>
      <c r="H125" s="11" t="s">
        <v>41</v>
      </c>
      <c r="I125" s="11" t="str">
        <f>IF('Sub-Cpt Record'!E125&lt;&gt;"",'Sub-Cpt Record'!E125,"")</f>
        <v>POK</v>
      </c>
      <c r="J125" s="11" t="str">
        <f>IF('Sub-Cpt Record'!F125&lt;&gt;"",'Sub-Cpt Record'!F125,"")</f>
        <v>BE</v>
      </c>
      <c r="K125" s="11" t="str">
        <f>IF('Sub-Cpt Record'!G125&lt;&gt;"",'Sub-Cpt Record'!G125,"")</f>
        <v>AH</v>
      </c>
      <c r="L125" s="11" t="str">
        <f>IF('Sub-Cpt Record'!H125&lt;&gt;"",'Sub-Cpt Record'!H125,"")</f>
        <v>MC</v>
      </c>
      <c r="M125" s="11" t="str">
        <f>IF('Sub-Cpt Record'!I125&lt;&gt;"",'Sub-Cpt Record'!I125,"")</f>
        <v>SYC</v>
      </c>
      <c r="N125" s="11" t="str">
        <f>IF('Sub-Cpt Record'!J125&lt;&gt;"",'Sub-Cpt Record'!J125,"")</f>
        <v>YEW</v>
      </c>
      <c r="O125" s="211">
        <v>67.150019999999998</v>
      </c>
      <c r="P125" s="211">
        <v>268.60007999999999</v>
      </c>
      <c r="Q125" s="33">
        <v>2023</v>
      </c>
      <c r="R125" s="34" t="s">
        <v>998</v>
      </c>
      <c r="S125" s="29"/>
      <c r="T125" s="217"/>
      <c r="U125" s="35"/>
      <c r="V125" s="32"/>
      <c r="W125" s="35"/>
      <c r="X125" s="32"/>
      <c r="Y125" s="35"/>
      <c r="Z125" s="32"/>
      <c r="AA125" s="35"/>
      <c r="AB125" s="32"/>
      <c r="AC125" s="35"/>
      <c r="AD125" s="32"/>
      <c r="AE125" s="35"/>
      <c r="AF125" s="32"/>
      <c r="AG125" s="193" t="str">
        <f t="shared" si="1"/>
        <v/>
      </c>
      <c r="AH125" s="304"/>
      <c r="AI125" s="214"/>
      <c r="AJ125" s="36" t="s">
        <v>789</v>
      </c>
    </row>
    <row r="126" spans="1:36" x14ac:dyDescent="0.2">
      <c r="A126" s="156" t="str">
        <f>IF('Sub-Cpt Record'!A126="","",'Sub-Cpt Record'!A126)</f>
        <v>CL8</v>
      </c>
      <c r="B126" s="157" t="str">
        <f>IF('Sub-Cpt Record'!B126="","",'Sub-Cpt Record'!B126)</f>
        <v>e</v>
      </c>
      <c r="C126" s="158">
        <f>IF('Sub-Cpt Record'!C126="","",'Sub-Cpt Record'!C126)</f>
        <v>4.0726699999999996</v>
      </c>
      <c r="D126" s="158">
        <f>IF('Sub-Cpt Record'!D126="","",'Sub-Cpt Record'!D126)</f>
        <v>4.0726699999999996</v>
      </c>
      <c r="E126" s="158" t="str">
        <f>CODE!I126</f>
        <v xml:space="preserve">SYC  MC  YEW  POK  HAZ  </v>
      </c>
      <c r="F126" s="159" t="str">
        <f>IF('Sub-Cpt Record'!K126="","",'Sub-Cpt Record'!K126)</f>
        <v>RPG</v>
      </c>
      <c r="G126" s="10"/>
      <c r="H126" s="11"/>
      <c r="I126" s="11"/>
      <c r="J126" s="11"/>
      <c r="K126" s="11"/>
      <c r="L126" s="11"/>
      <c r="M126" s="11"/>
      <c r="N126" s="11"/>
      <c r="O126" s="211"/>
      <c r="P126" s="211"/>
      <c r="Q126" s="33"/>
      <c r="R126" s="34"/>
      <c r="S126" s="29"/>
      <c r="T126" s="217"/>
      <c r="U126" s="35"/>
      <c r="V126" s="32"/>
      <c r="W126" s="35"/>
      <c r="X126" s="32"/>
      <c r="Y126" s="35"/>
      <c r="Z126" s="32"/>
      <c r="AA126" s="35"/>
      <c r="AB126" s="32"/>
      <c r="AC126" s="35"/>
      <c r="AD126" s="32"/>
      <c r="AE126" s="35"/>
      <c r="AF126" s="32"/>
      <c r="AG126" s="193" t="str">
        <f t="shared" si="1"/>
        <v/>
      </c>
      <c r="AH126" s="304"/>
      <c r="AI126" s="214"/>
      <c r="AJ126" s="36"/>
    </row>
    <row r="127" spans="1:36" x14ac:dyDescent="0.2">
      <c r="A127" s="156" t="str">
        <f>IF('Sub-Cpt Record'!A127="","",'Sub-Cpt Record'!A127)</f>
        <v>CL8</v>
      </c>
      <c r="B127" s="157" t="str">
        <f>IF('Sub-Cpt Record'!B127="","",'Sub-Cpt Record'!B127)</f>
        <v>f</v>
      </c>
      <c r="C127" s="158">
        <f>IF('Sub-Cpt Record'!C127="","",'Sub-Cpt Record'!C127)</f>
        <v>3.6862499999999998</v>
      </c>
      <c r="D127" s="158">
        <f>IF('Sub-Cpt Record'!D127="","",'Sub-Cpt Record'!D127)</f>
        <v>3.6862499999999998</v>
      </c>
      <c r="E127" s="158" t="str">
        <f>CODE!I127</f>
        <v xml:space="preserve">YEW  POK  LI  WCH  HOL  </v>
      </c>
      <c r="F127" s="159" t="str">
        <f>IF('Sub-Cpt Record'!K127="","",'Sub-Cpt Record'!K127)</f>
        <v>RPG</v>
      </c>
      <c r="G127" s="10">
        <v>0.36862499999999998</v>
      </c>
      <c r="H127" s="11" t="s">
        <v>492</v>
      </c>
      <c r="I127" s="11"/>
      <c r="J127" s="11" t="str">
        <f>IF('Sub-Cpt Record'!F127&lt;&gt;"",'Sub-Cpt Record'!F127,"")</f>
        <v>POK</v>
      </c>
      <c r="K127" s="11" t="str">
        <f>IF('Sub-Cpt Record'!G127&lt;&gt;"",'Sub-Cpt Record'!G127,"")</f>
        <v>LI</v>
      </c>
      <c r="L127" s="11" t="str">
        <f>IF('Sub-Cpt Record'!H127&lt;&gt;"",'Sub-Cpt Record'!H127,"")</f>
        <v>WCH</v>
      </c>
      <c r="M127" s="11" t="str">
        <f>IF('Sub-Cpt Record'!I127&lt;&gt;"",'Sub-Cpt Record'!I127,"")</f>
        <v>HOL</v>
      </c>
      <c r="N127" s="11" t="str">
        <f>IF('Sub-Cpt Record'!J127&lt;&gt;"",'Sub-Cpt Record'!J127,"")</f>
        <v/>
      </c>
      <c r="O127" s="211">
        <v>0</v>
      </c>
      <c r="P127" s="211">
        <v>92.15625</v>
      </c>
      <c r="Q127" s="33">
        <v>2023</v>
      </c>
      <c r="R127" s="34" t="s">
        <v>990</v>
      </c>
      <c r="S127" s="29"/>
      <c r="T127" s="217">
        <v>100</v>
      </c>
      <c r="U127" s="35"/>
      <c r="V127" s="32"/>
      <c r="W127" s="35"/>
      <c r="X127" s="32"/>
      <c r="Y127" s="35"/>
      <c r="Z127" s="32"/>
      <c r="AA127" s="35"/>
      <c r="AB127" s="32"/>
      <c r="AC127" s="35"/>
      <c r="AD127" s="32"/>
      <c r="AE127" s="35"/>
      <c r="AF127" s="32"/>
      <c r="AG127" s="193">
        <f t="shared" si="1"/>
        <v>100</v>
      </c>
      <c r="AH127" s="304"/>
      <c r="AI127" s="214"/>
      <c r="AJ127" s="36" t="s">
        <v>789</v>
      </c>
    </row>
    <row r="128" spans="1:36" x14ac:dyDescent="0.2">
      <c r="A128" s="156" t="str">
        <f>IF('Sub-Cpt Record'!A128="","",'Sub-Cpt Record'!A128)</f>
        <v>CL8</v>
      </c>
      <c r="B128" s="157" t="str">
        <f>IF('Sub-Cpt Record'!B128="","",'Sub-Cpt Record'!B128)</f>
        <v>g</v>
      </c>
      <c r="C128" s="158">
        <f>IF('Sub-Cpt Record'!C128="","",'Sub-Cpt Record'!C128)</f>
        <v>1.51</v>
      </c>
      <c r="D128" s="158">
        <f>IF('Sub-Cpt Record'!D128="","",'Sub-Cpt Record'!D128)</f>
        <v>1.51</v>
      </c>
      <c r="E128" s="158" t="str">
        <f>CODE!I128</f>
        <v xml:space="preserve">LI  WCH  AH  BE  SYC  </v>
      </c>
      <c r="F128" s="159" t="str">
        <f>IF('Sub-Cpt Record'!K128="","",'Sub-Cpt Record'!K128)</f>
        <v>RPG</v>
      </c>
      <c r="G128" s="10">
        <v>1.51</v>
      </c>
      <c r="H128" s="11" t="s">
        <v>41</v>
      </c>
      <c r="I128" s="11" t="str">
        <f>IF('Sub-Cpt Record'!E128&lt;&gt;"",'Sub-Cpt Record'!E128,"")</f>
        <v>LI</v>
      </c>
      <c r="J128" s="11" t="str">
        <f>IF('Sub-Cpt Record'!F128&lt;&gt;"",'Sub-Cpt Record'!F128,"")</f>
        <v>WCH</v>
      </c>
      <c r="K128" s="11" t="str">
        <f>IF('Sub-Cpt Record'!G128&lt;&gt;"",'Sub-Cpt Record'!G128,"")</f>
        <v>AH</v>
      </c>
      <c r="L128" s="11" t="str">
        <f>IF('Sub-Cpt Record'!H128&lt;&gt;"",'Sub-Cpt Record'!H128,"")</f>
        <v>BE</v>
      </c>
      <c r="M128" s="11" t="str">
        <f>IF('Sub-Cpt Record'!I128&lt;&gt;"",'Sub-Cpt Record'!I128,"")</f>
        <v>SYC</v>
      </c>
      <c r="N128" s="11" t="str">
        <f>IF('Sub-Cpt Record'!J128&lt;&gt;"",'Sub-Cpt Record'!J128,"")</f>
        <v/>
      </c>
      <c r="O128" s="211">
        <v>0</v>
      </c>
      <c r="P128" s="211">
        <v>90.6</v>
      </c>
      <c r="Q128" s="33"/>
      <c r="R128" s="34"/>
      <c r="S128" s="29"/>
      <c r="T128" s="217"/>
      <c r="U128" s="35"/>
      <c r="V128" s="32"/>
      <c r="W128" s="35"/>
      <c r="X128" s="32"/>
      <c r="Y128" s="35"/>
      <c r="Z128" s="32"/>
      <c r="AA128" s="35"/>
      <c r="AB128" s="32"/>
      <c r="AC128" s="35"/>
      <c r="AD128" s="32"/>
      <c r="AE128" s="35"/>
      <c r="AF128" s="32"/>
      <c r="AG128" s="193" t="str">
        <f t="shared" si="1"/>
        <v/>
      </c>
      <c r="AH128" s="304"/>
      <c r="AI128" s="214"/>
      <c r="AJ128" s="36"/>
    </row>
    <row r="129" spans="1:36" x14ac:dyDescent="0.2">
      <c r="A129" s="156" t="str">
        <f>IF('Sub-Cpt Record'!A129="","",'Sub-Cpt Record'!A129)</f>
        <v>CL8</v>
      </c>
      <c r="B129" s="157" t="str">
        <f>IF('Sub-Cpt Record'!B129="","",'Sub-Cpt Record'!B129)</f>
        <v>h</v>
      </c>
      <c r="C129" s="158">
        <f>IF('Sub-Cpt Record'!C129="","",'Sub-Cpt Record'!C129)</f>
        <v>2.71665</v>
      </c>
      <c r="D129" s="158">
        <f>IF('Sub-Cpt Record'!D129="","",'Sub-Cpt Record'!D129)</f>
        <v>2.71665</v>
      </c>
      <c r="E129" s="158" t="str">
        <f>CODE!I129</f>
        <v xml:space="preserve">HBM  POK  MC  SYC  WCH  </v>
      </c>
      <c r="F129" s="159" t="str">
        <f>IF('Sub-Cpt Record'!K129="","",'Sub-Cpt Record'!K129)</f>
        <v>RPG</v>
      </c>
      <c r="G129" s="10">
        <v>0.27166499999999999</v>
      </c>
      <c r="H129" s="11" t="s">
        <v>492</v>
      </c>
      <c r="I129" s="11" t="str">
        <f>IF('Sub-Cpt Record'!E129&lt;&gt;"",'Sub-Cpt Record'!E129,"")</f>
        <v>HBM</v>
      </c>
      <c r="J129" s="11" t="str">
        <f>IF('Sub-Cpt Record'!F129&lt;&gt;"",'Sub-Cpt Record'!F129,"")</f>
        <v>POK</v>
      </c>
      <c r="K129" s="11" t="str">
        <f>IF('Sub-Cpt Record'!G129&lt;&gt;"",'Sub-Cpt Record'!G129,"")</f>
        <v>MC</v>
      </c>
      <c r="L129" s="11" t="str">
        <f>IF('Sub-Cpt Record'!H129&lt;&gt;"",'Sub-Cpt Record'!H129,"")</f>
        <v>SYC</v>
      </c>
      <c r="M129" s="11" t="str">
        <f>IF('Sub-Cpt Record'!I129&lt;&gt;"",'Sub-Cpt Record'!I129,"")</f>
        <v>WCH</v>
      </c>
      <c r="N129" s="11" t="str">
        <f>IF('Sub-Cpt Record'!J129&lt;&gt;"",'Sub-Cpt Record'!J129,"")</f>
        <v/>
      </c>
      <c r="O129" s="211">
        <v>8.1499500000000005</v>
      </c>
      <c r="P129" s="211">
        <v>32.599800000000002</v>
      </c>
      <c r="Q129" s="33">
        <v>2023</v>
      </c>
      <c r="R129" s="34" t="s">
        <v>990</v>
      </c>
      <c r="S129" s="29"/>
      <c r="T129" s="217">
        <v>100</v>
      </c>
      <c r="U129" s="35"/>
      <c r="V129" s="32"/>
      <c r="W129" s="35"/>
      <c r="X129" s="32"/>
      <c r="Y129" s="35"/>
      <c r="Z129" s="32"/>
      <c r="AA129" s="35"/>
      <c r="AB129" s="32"/>
      <c r="AC129" s="35"/>
      <c r="AD129" s="32"/>
      <c r="AE129" s="35"/>
      <c r="AF129" s="32"/>
      <c r="AG129" s="193">
        <f t="shared" si="1"/>
        <v>100</v>
      </c>
      <c r="AH129" s="304"/>
      <c r="AI129" s="214"/>
      <c r="AJ129" s="36" t="s">
        <v>789</v>
      </c>
    </row>
    <row r="130" spans="1:36" x14ac:dyDescent="0.2">
      <c r="A130" s="156" t="str">
        <f>IF('Sub-Cpt Record'!A130="","",'Sub-Cpt Record'!A130)</f>
        <v>CL9</v>
      </c>
      <c r="B130" s="157" t="str">
        <f>IF('Sub-Cpt Record'!B130="","",'Sub-Cpt Record'!B130)</f>
        <v>a</v>
      </c>
      <c r="C130" s="158">
        <f>IF('Sub-Cpt Record'!C130="","",'Sub-Cpt Record'!C130)</f>
        <v>0.51627500000000004</v>
      </c>
      <c r="D130" s="158">
        <f>IF('Sub-Cpt Record'!D130="","",'Sub-Cpt Record'!D130)</f>
        <v>0.51627500000000004</v>
      </c>
      <c r="E130" s="158" t="str">
        <f>CODE!I130</f>
        <v xml:space="preserve">BE  YEW  BI  </v>
      </c>
      <c r="F130" s="159" t="str">
        <f>IF('Sub-Cpt Record'!K130="","",'Sub-Cpt Record'!K130)</f>
        <v>RPG</v>
      </c>
      <c r="G130" s="10"/>
      <c r="H130" s="11"/>
      <c r="I130" s="11"/>
      <c r="J130" s="11"/>
      <c r="K130" s="11"/>
      <c r="L130" s="11" t="str">
        <f>IF('Sub-Cpt Record'!H130&lt;&gt;"",'Sub-Cpt Record'!H130,"")</f>
        <v/>
      </c>
      <c r="M130" s="11" t="str">
        <f>IF('Sub-Cpt Record'!I130&lt;&gt;"",'Sub-Cpt Record'!I130,"")</f>
        <v/>
      </c>
      <c r="N130" s="11" t="str">
        <f>IF('Sub-Cpt Record'!J130&lt;&gt;"",'Sub-Cpt Record'!J130,"")</f>
        <v/>
      </c>
      <c r="O130" s="211"/>
      <c r="P130" s="211"/>
      <c r="Q130" s="33"/>
      <c r="R130" s="34"/>
      <c r="S130" s="29"/>
      <c r="T130" s="217"/>
      <c r="U130" s="35"/>
      <c r="V130" s="32"/>
      <c r="W130" s="35"/>
      <c r="X130" s="32"/>
      <c r="Y130" s="35"/>
      <c r="Z130" s="32"/>
      <c r="AA130" s="35"/>
      <c r="AB130" s="32"/>
      <c r="AC130" s="35"/>
      <c r="AD130" s="32"/>
      <c r="AE130" s="35"/>
      <c r="AF130" s="32"/>
      <c r="AG130" s="193" t="str">
        <f t="shared" si="1"/>
        <v/>
      </c>
      <c r="AH130" s="304"/>
      <c r="AI130" s="214"/>
      <c r="AJ130" s="36"/>
    </row>
    <row r="131" spans="1:36" x14ac:dyDescent="0.2">
      <c r="A131" s="156" t="str">
        <f>IF('Sub-Cpt Record'!A131="","",'Sub-Cpt Record'!A131)</f>
        <v>CL9</v>
      </c>
      <c r="B131" s="157" t="str">
        <f>IF('Sub-Cpt Record'!B131="","",'Sub-Cpt Record'!B131)</f>
        <v>b</v>
      </c>
      <c r="C131" s="158">
        <f>IF('Sub-Cpt Record'!C131="","",'Sub-Cpt Record'!C131)</f>
        <v>2.3499599999999998</v>
      </c>
      <c r="D131" s="158">
        <f>IF('Sub-Cpt Record'!D131="","",'Sub-Cpt Record'!D131)</f>
        <v>2.3499599999999998</v>
      </c>
      <c r="E131" s="158" t="str">
        <f>CODE!I131</f>
        <v xml:space="preserve">BE  YEW  SYC  AH  SC  </v>
      </c>
      <c r="F131" s="159" t="str">
        <f>IF('Sub-Cpt Record'!K131="","",'Sub-Cpt Record'!K131)</f>
        <v>RPG</v>
      </c>
      <c r="G131" s="10">
        <v>0.23499599999999998</v>
      </c>
      <c r="H131" s="11" t="s">
        <v>492</v>
      </c>
      <c r="I131" s="11" t="str">
        <f>IF('Sub-Cpt Record'!E131&lt;&gt;"",'Sub-Cpt Record'!E131,"")</f>
        <v>BE</v>
      </c>
      <c r="J131" s="11"/>
      <c r="K131" s="11" t="str">
        <f>IF('Sub-Cpt Record'!G131&lt;&gt;"",'Sub-Cpt Record'!G131,"")</f>
        <v>SYC</v>
      </c>
      <c r="L131" s="11" t="str">
        <f>IF('Sub-Cpt Record'!H131&lt;&gt;"",'Sub-Cpt Record'!H131,"")</f>
        <v>AH</v>
      </c>
      <c r="M131" s="11" t="str">
        <f>IF('Sub-Cpt Record'!I131&lt;&gt;"",'Sub-Cpt Record'!I131,"")</f>
        <v>SC</v>
      </c>
      <c r="N131" s="11" t="str">
        <f>IF('Sub-Cpt Record'!J131&lt;&gt;"",'Sub-Cpt Record'!J131,"")</f>
        <v/>
      </c>
      <c r="O131" s="211">
        <v>0</v>
      </c>
      <c r="P131" s="211">
        <v>23.499600000000001</v>
      </c>
      <c r="Q131" s="33">
        <v>2023</v>
      </c>
      <c r="R131" s="34" t="s">
        <v>990</v>
      </c>
      <c r="S131" s="29"/>
      <c r="T131" s="217">
        <v>100</v>
      </c>
      <c r="U131" s="35"/>
      <c r="V131" s="32"/>
      <c r="W131" s="35"/>
      <c r="X131" s="32"/>
      <c r="Y131" s="35"/>
      <c r="Z131" s="32"/>
      <c r="AA131" s="35"/>
      <c r="AB131" s="32"/>
      <c r="AC131" s="35"/>
      <c r="AD131" s="32"/>
      <c r="AE131" s="35"/>
      <c r="AF131" s="32"/>
      <c r="AG131" s="193">
        <f t="shared" si="1"/>
        <v>100</v>
      </c>
      <c r="AH131" s="304"/>
      <c r="AI131" s="214"/>
      <c r="AJ131" s="36" t="s">
        <v>789</v>
      </c>
    </row>
    <row r="132" spans="1:36" x14ac:dyDescent="0.2">
      <c r="A132" s="156" t="str">
        <f>IF('Sub-Cpt Record'!A132="","",'Sub-Cpt Record'!A132)</f>
        <v>CL10</v>
      </c>
      <c r="B132" s="157" t="str">
        <f>IF('Sub-Cpt Record'!B132="","",'Sub-Cpt Record'!B132)</f>
        <v>a</v>
      </c>
      <c r="C132" s="158">
        <f>IF('Sub-Cpt Record'!C132="","",'Sub-Cpt Record'!C132)</f>
        <v>2.5354399999999999</v>
      </c>
      <c r="D132" s="158">
        <f>IF('Sub-Cpt Record'!D132="","",'Sub-Cpt Record'!D132)</f>
        <v>2.5354399999999999</v>
      </c>
      <c r="E132" s="158" t="str">
        <f>CODE!I132</f>
        <v xml:space="preserve">POK  BE  SC  HOL  </v>
      </c>
      <c r="F132" s="159" t="str">
        <f>IF('Sub-Cpt Record'!K132="","",'Sub-Cpt Record'!K132)</f>
        <v>RPG</v>
      </c>
      <c r="G132" s="10">
        <v>2.5354399999999999</v>
      </c>
      <c r="H132" s="11" t="s">
        <v>41</v>
      </c>
      <c r="I132" s="11" t="str">
        <f>IF('Sub-Cpt Record'!E132&lt;&gt;"",'Sub-Cpt Record'!E132,"")</f>
        <v>POK</v>
      </c>
      <c r="J132" s="11" t="str">
        <f>IF('Sub-Cpt Record'!F132&lt;&gt;"",'Sub-Cpt Record'!F132,"")</f>
        <v>BE</v>
      </c>
      <c r="K132" s="11" t="str">
        <f>IF('Sub-Cpt Record'!G132&lt;&gt;"",'Sub-Cpt Record'!G132,"")</f>
        <v>SC</v>
      </c>
      <c r="L132" s="11" t="str">
        <f>IF('Sub-Cpt Record'!H132&lt;&gt;"",'Sub-Cpt Record'!H132,"")</f>
        <v>HOL</v>
      </c>
      <c r="M132" s="11" t="str">
        <f>IF('Sub-Cpt Record'!I132&lt;&gt;"",'Sub-Cpt Record'!I132,"")</f>
        <v/>
      </c>
      <c r="N132" s="11" t="str">
        <f>IF('Sub-Cpt Record'!J132&lt;&gt;"",'Sub-Cpt Record'!J132,"")</f>
        <v/>
      </c>
      <c r="O132" s="211">
        <v>0</v>
      </c>
      <c r="P132" s="211">
        <v>212.97695999999999</v>
      </c>
      <c r="Q132" s="33"/>
      <c r="R132" s="34" t="s">
        <v>990</v>
      </c>
      <c r="S132" s="29"/>
      <c r="T132" s="217"/>
      <c r="U132" s="35"/>
      <c r="V132" s="32"/>
      <c r="W132" s="35"/>
      <c r="X132" s="32"/>
      <c r="Y132" s="35"/>
      <c r="Z132" s="32"/>
      <c r="AA132" s="35"/>
      <c r="AB132" s="32"/>
      <c r="AC132" s="35"/>
      <c r="AD132" s="32"/>
      <c r="AE132" s="35"/>
      <c r="AF132" s="32"/>
      <c r="AG132" s="193" t="str">
        <f t="shared" si="1"/>
        <v/>
      </c>
      <c r="AH132" s="304"/>
      <c r="AI132" s="214"/>
      <c r="AJ132" s="36"/>
    </row>
    <row r="133" spans="1:36" x14ac:dyDescent="0.2">
      <c r="A133" s="156" t="str">
        <f>IF('Sub-Cpt Record'!A133="","",'Sub-Cpt Record'!A133)</f>
        <v>CL10</v>
      </c>
      <c r="B133" s="157" t="str">
        <f>IF('Sub-Cpt Record'!B133="","",'Sub-Cpt Record'!B133)</f>
        <v>b</v>
      </c>
      <c r="C133" s="158">
        <f>IF('Sub-Cpt Record'!C133="","",'Sub-Cpt Record'!C133)</f>
        <v>1.3190900000000001</v>
      </c>
      <c r="D133" s="158">
        <f>IF('Sub-Cpt Record'!D133="","",'Sub-Cpt Record'!D133)</f>
        <v>0.7</v>
      </c>
      <c r="E133" s="158" t="str">
        <f>CODE!I133</f>
        <v xml:space="preserve">HBM  HOL  WCH  BE  POK  YEW  </v>
      </c>
      <c r="F133" s="159" t="str">
        <f>IF('Sub-Cpt Record'!K133="","",'Sub-Cpt Record'!K133)</f>
        <v>RPG</v>
      </c>
      <c r="G133" s="10"/>
      <c r="H133" s="11"/>
      <c r="I133" s="11"/>
      <c r="J133" s="11"/>
      <c r="K133" s="11"/>
      <c r="L133" s="11"/>
      <c r="M133" s="11"/>
      <c r="N133" s="11"/>
      <c r="O133" s="211"/>
      <c r="P133" s="211"/>
      <c r="Q133" s="33"/>
      <c r="R133" s="34"/>
      <c r="S133" s="29"/>
      <c r="T133" s="217"/>
      <c r="U133" s="35"/>
      <c r="V133" s="32"/>
      <c r="W133" s="35"/>
      <c r="X133" s="32"/>
      <c r="Y133" s="35"/>
      <c r="Z133" s="32"/>
      <c r="AA133" s="35"/>
      <c r="AB133" s="32"/>
      <c r="AC133" s="35"/>
      <c r="AD133" s="32"/>
      <c r="AE133" s="35"/>
      <c r="AF133" s="32"/>
      <c r="AG133" s="193" t="str">
        <f t="shared" si="1"/>
        <v/>
      </c>
      <c r="AH133" s="304"/>
      <c r="AI133" s="214"/>
      <c r="AJ133" s="36"/>
    </row>
    <row r="134" spans="1:36" x14ac:dyDescent="0.2">
      <c r="A134" s="156" t="str">
        <f>IF('Sub-Cpt Record'!A134="","",'Sub-Cpt Record'!A134)</f>
        <v>CL11</v>
      </c>
      <c r="B134" s="157" t="str">
        <f>IF('Sub-Cpt Record'!B134="","",'Sub-Cpt Record'!B134)</f>
        <v/>
      </c>
      <c r="C134" s="158">
        <f>IF('Sub-Cpt Record'!C134="","",'Sub-Cpt Record'!C134)</f>
        <v>1.29677</v>
      </c>
      <c r="D134" s="158">
        <f>IF('Sub-Cpt Record'!D134="","",'Sub-Cpt Record'!D134)</f>
        <v>1.1000000000000001</v>
      </c>
      <c r="E134" s="158" t="str">
        <f>CODE!I134</f>
        <v xml:space="preserve">BE  HBM  POK  HOL  MB  MC  </v>
      </c>
      <c r="F134" s="159" t="str">
        <f>IF('Sub-Cpt Record'!K134="","",'Sub-Cpt Record'!K134)</f>
        <v>RPG LB</v>
      </c>
      <c r="G134" s="10"/>
      <c r="H134" s="11"/>
      <c r="I134" s="11"/>
      <c r="J134" s="11"/>
      <c r="K134" s="11"/>
      <c r="L134" s="11"/>
      <c r="M134" s="11"/>
      <c r="N134" s="11"/>
      <c r="O134" s="211"/>
      <c r="P134" s="211"/>
      <c r="Q134" s="33"/>
      <c r="R134" s="34"/>
      <c r="S134" s="29"/>
      <c r="T134" s="217"/>
      <c r="U134" s="35"/>
      <c r="V134" s="32"/>
      <c r="W134" s="35"/>
      <c r="X134" s="32"/>
      <c r="Y134" s="35"/>
      <c r="Z134" s="32"/>
      <c r="AA134" s="35"/>
      <c r="AB134" s="32"/>
      <c r="AC134" s="35"/>
      <c r="AD134" s="32"/>
      <c r="AE134" s="35"/>
      <c r="AF134" s="32"/>
      <c r="AG134" s="193" t="str">
        <f t="shared" si="1"/>
        <v/>
      </c>
      <c r="AH134" s="304"/>
      <c r="AI134" s="214"/>
      <c r="AJ134" s="36"/>
    </row>
    <row r="135" spans="1:36" x14ac:dyDescent="0.2">
      <c r="A135" s="156" t="str">
        <f>IF('Sub-Cpt Record'!A135="","",'Sub-Cpt Record'!A135)</f>
        <v>CL12</v>
      </c>
      <c r="B135" s="157" t="str">
        <f>IF('Sub-Cpt Record'!B135="","",'Sub-Cpt Record'!B135)</f>
        <v/>
      </c>
      <c r="C135" s="158">
        <f>IF('Sub-Cpt Record'!C135="","",'Sub-Cpt Record'!C135)</f>
        <v>2.6544400000000001</v>
      </c>
      <c r="D135" s="158">
        <f>IF('Sub-Cpt Record'!D135="","",'Sub-Cpt Record'!D135)</f>
        <v>2.6544400000000001</v>
      </c>
      <c r="E135" s="158" t="str">
        <f>CODE!I135</f>
        <v xml:space="preserve">MC  POK  BE  </v>
      </c>
      <c r="F135" s="159" t="str">
        <f>IF('Sub-Cpt Record'!K135="","",'Sub-Cpt Record'!K135)</f>
        <v>RPG</v>
      </c>
      <c r="G135" s="10">
        <v>2.6544400000000001</v>
      </c>
      <c r="H135" s="11" t="s">
        <v>41</v>
      </c>
      <c r="I135" s="11" t="str">
        <f>IF('Sub-Cpt Record'!E135&lt;&gt;"",'Sub-Cpt Record'!E135,"")</f>
        <v>MC</v>
      </c>
      <c r="J135" s="11" t="str">
        <f>IF('Sub-Cpt Record'!F135&lt;&gt;"",'Sub-Cpt Record'!F135,"")</f>
        <v>POK</v>
      </c>
      <c r="K135" s="11" t="str">
        <f>IF('Sub-Cpt Record'!G135&lt;&gt;"",'Sub-Cpt Record'!G135,"")</f>
        <v>BE</v>
      </c>
      <c r="L135" s="11" t="str">
        <f>IF('Sub-Cpt Record'!H135&lt;&gt;"",'Sub-Cpt Record'!H135,"")</f>
        <v/>
      </c>
      <c r="M135" s="11" t="str">
        <f>IF('Sub-Cpt Record'!I135&lt;&gt;"",'Sub-Cpt Record'!I135,"")</f>
        <v/>
      </c>
      <c r="N135" s="11" t="str">
        <f>IF('Sub-Cpt Record'!J135&lt;&gt;"",'Sub-Cpt Record'!J135,"")</f>
        <v/>
      </c>
      <c r="O135" s="211">
        <v>222.97296000000003</v>
      </c>
      <c r="P135" s="211">
        <v>95.559840000000008</v>
      </c>
      <c r="Q135" s="33"/>
      <c r="R135" s="34" t="s">
        <v>905</v>
      </c>
      <c r="S135" s="29"/>
      <c r="T135" s="217"/>
      <c r="U135" s="35"/>
      <c r="V135" s="32"/>
      <c r="W135" s="35"/>
      <c r="X135" s="32"/>
      <c r="Y135" s="35"/>
      <c r="Z135" s="32"/>
      <c r="AA135" s="35"/>
      <c r="AB135" s="32"/>
      <c r="AC135" s="35"/>
      <c r="AD135" s="32"/>
      <c r="AE135" s="35"/>
      <c r="AF135" s="32"/>
      <c r="AG135" s="193" t="str">
        <f t="shared" si="1"/>
        <v/>
      </c>
      <c r="AH135" s="304"/>
      <c r="AI135" s="214"/>
      <c r="AJ135" s="36"/>
    </row>
    <row r="136" spans="1:36" x14ac:dyDescent="0.2">
      <c r="A136" s="156" t="str">
        <f>IF('Sub-Cpt Record'!A136="","",'Sub-Cpt Record'!A136)</f>
        <v>CL13</v>
      </c>
      <c r="B136" s="157" t="str">
        <f>IF('Sub-Cpt Record'!B136="","",'Sub-Cpt Record'!B136)</f>
        <v/>
      </c>
      <c r="C136" s="158">
        <f>IF('Sub-Cpt Record'!C136="","",'Sub-Cpt Record'!C136)</f>
        <v>2.4562599999999999</v>
      </c>
      <c r="D136" s="158">
        <f>IF('Sub-Cpt Record'!D136="","",'Sub-Cpt Record'!D136)</f>
        <v>2.4562599999999999</v>
      </c>
      <c r="E136" s="158" t="str">
        <f>CODE!I136</f>
        <v xml:space="preserve">SYC  BE  POK  MC  YEW  </v>
      </c>
      <c r="F136" s="159" t="str">
        <f>IF('Sub-Cpt Record'!K136="","",'Sub-Cpt Record'!K136)</f>
        <v>RPG</v>
      </c>
      <c r="G136" s="10">
        <v>2.46</v>
      </c>
      <c r="H136" s="11" t="s">
        <v>41</v>
      </c>
      <c r="I136" s="11" t="str">
        <f>IF('Sub-Cpt Record'!E136&lt;&gt;"",'Sub-Cpt Record'!E136,"")</f>
        <v>SYC</v>
      </c>
      <c r="J136" s="11" t="str">
        <f>IF('Sub-Cpt Record'!F136&lt;&gt;"",'Sub-Cpt Record'!F136,"")</f>
        <v>BE</v>
      </c>
      <c r="K136" s="11" t="str">
        <f>IF('Sub-Cpt Record'!G136&lt;&gt;"",'Sub-Cpt Record'!G136,"")</f>
        <v>POK</v>
      </c>
      <c r="L136" s="11" t="str">
        <f>IF('Sub-Cpt Record'!H136&lt;&gt;"",'Sub-Cpt Record'!H136,"")</f>
        <v>MC</v>
      </c>
      <c r="M136" s="11" t="str">
        <f>IF('Sub-Cpt Record'!I136&lt;&gt;"",'Sub-Cpt Record'!I136,"")</f>
        <v>YEW</v>
      </c>
      <c r="N136" s="11" t="str">
        <f>IF('Sub-Cpt Record'!J136&lt;&gt;"",'Sub-Cpt Record'!J136,"")</f>
        <v/>
      </c>
      <c r="O136" s="211">
        <v>44.212679999999992</v>
      </c>
      <c r="P136" s="211">
        <v>176.85071999999997</v>
      </c>
      <c r="Q136" s="33">
        <v>2023</v>
      </c>
      <c r="R136" s="34" t="s">
        <v>1004</v>
      </c>
      <c r="S136" s="29"/>
      <c r="T136" s="217"/>
      <c r="U136" s="35"/>
      <c r="V136" s="32"/>
      <c r="W136" s="35"/>
      <c r="X136" s="32"/>
      <c r="Y136" s="35"/>
      <c r="Z136" s="32"/>
      <c r="AA136" s="35"/>
      <c r="AB136" s="32"/>
      <c r="AC136" s="35"/>
      <c r="AD136" s="32"/>
      <c r="AE136" s="35"/>
      <c r="AF136" s="32"/>
      <c r="AG136" s="193" t="str">
        <f t="shared" si="1"/>
        <v/>
      </c>
      <c r="AH136" s="304"/>
      <c r="AI136" s="214"/>
      <c r="AJ136" s="36" t="s">
        <v>789</v>
      </c>
    </row>
    <row r="137" spans="1:36" x14ac:dyDescent="0.2">
      <c r="A137" s="156" t="str">
        <f>IF('Sub-Cpt Record'!A137="","",'Sub-Cpt Record'!A137)</f>
        <v>CL14</v>
      </c>
      <c r="B137" s="157" t="str">
        <f>IF('Sub-Cpt Record'!B137="","",'Sub-Cpt Record'!B137)</f>
        <v/>
      </c>
      <c r="C137" s="158">
        <f>IF('Sub-Cpt Record'!C137="","",'Sub-Cpt Record'!C137)</f>
        <v>2.09</v>
      </c>
      <c r="D137" s="158">
        <f>IF('Sub-Cpt Record'!D137="","",'Sub-Cpt Record'!D137)</f>
        <v>2.09</v>
      </c>
      <c r="E137" s="158" t="str">
        <f>CODE!I137</f>
        <v xml:space="preserve">POK  BE  HOL  </v>
      </c>
      <c r="F137" s="159" t="str">
        <f>IF('Sub-Cpt Record'!K137="","",'Sub-Cpt Record'!K137)</f>
        <v>RPG</v>
      </c>
      <c r="G137" s="10">
        <v>2.09</v>
      </c>
      <c r="H137" s="11" t="s">
        <v>41</v>
      </c>
      <c r="I137" s="11" t="str">
        <f>IF('Sub-Cpt Record'!E137&lt;&gt;"",'Sub-Cpt Record'!E137,"")</f>
        <v>POK</v>
      </c>
      <c r="J137" s="11" t="str">
        <f>IF('Sub-Cpt Record'!F137&lt;&gt;"",'Sub-Cpt Record'!F137,"")</f>
        <v>BE</v>
      </c>
      <c r="K137" s="11" t="str">
        <f>IF('Sub-Cpt Record'!G137&lt;&gt;"",'Sub-Cpt Record'!G137,"")</f>
        <v>HOL</v>
      </c>
      <c r="L137" s="11" t="str">
        <f>IF('Sub-Cpt Record'!H137&lt;&gt;"",'Sub-Cpt Record'!H137,"")</f>
        <v/>
      </c>
      <c r="M137" s="11" t="str">
        <f>IF('Sub-Cpt Record'!I137&lt;&gt;"",'Sub-Cpt Record'!I137,"")</f>
        <v/>
      </c>
      <c r="N137" s="11" t="str">
        <f>IF('Sub-Cpt Record'!J137&lt;&gt;"",'Sub-Cpt Record'!J137,"")</f>
        <v/>
      </c>
      <c r="O137" s="211">
        <v>0</v>
      </c>
      <c r="P137" s="211">
        <v>188.1</v>
      </c>
      <c r="Q137" s="33"/>
      <c r="R137" s="34" t="s">
        <v>993</v>
      </c>
      <c r="S137" s="29"/>
      <c r="T137" s="217"/>
      <c r="U137" s="35"/>
      <c r="V137" s="32"/>
      <c r="W137" s="35"/>
      <c r="X137" s="32"/>
      <c r="Y137" s="35"/>
      <c r="Z137" s="32"/>
      <c r="AA137" s="35"/>
      <c r="AB137" s="32"/>
      <c r="AC137" s="35"/>
      <c r="AD137" s="32"/>
      <c r="AE137" s="35"/>
      <c r="AF137" s="32"/>
      <c r="AG137" s="193" t="str">
        <f t="shared" si="1"/>
        <v/>
      </c>
      <c r="AH137" s="304"/>
      <c r="AI137" s="214"/>
      <c r="AJ137" s="36"/>
    </row>
    <row r="138" spans="1:36" x14ac:dyDescent="0.2">
      <c r="A138" s="156" t="str">
        <f>IF('Sub-Cpt Record'!A138="","",'Sub-Cpt Record'!A138)</f>
        <v>CL15</v>
      </c>
      <c r="B138" s="157" t="str">
        <f>IF('Sub-Cpt Record'!B138="","",'Sub-Cpt Record'!B138)</f>
        <v/>
      </c>
      <c r="C138" s="158">
        <f>IF('Sub-Cpt Record'!C138="","",'Sub-Cpt Record'!C138)</f>
        <v>0.39314399999999999</v>
      </c>
      <c r="D138" s="158">
        <f>IF('Sub-Cpt Record'!D138="","",'Sub-Cpt Record'!D138)</f>
        <v>0.39314399999999999</v>
      </c>
      <c r="E138" s="158" t="str">
        <f>CODE!I138</f>
        <v xml:space="preserve">POK  HOL  HAZ  </v>
      </c>
      <c r="F138" s="159" t="str">
        <f>IF('Sub-Cpt Record'!K138="","",'Sub-Cpt Record'!K138)</f>
        <v>RPG</v>
      </c>
      <c r="G138" s="10"/>
      <c r="H138" s="11"/>
      <c r="I138" s="11"/>
      <c r="J138" s="11"/>
      <c r="K138" s="11"/>
      <c r="L138" s="11"/>
      <c r="M138" s="11"/>
      <c r="N138" s="11"/>
      <c r="O138" s="211"/>
      <c r="P138" s="211"/>
      <c r="Q138" s="33"/>
      <c r="R138" s="34"/>
      <c r="S138" s="29"/>
      <c r="T138" s="217"/>
      <c r="U138" s="35"/>
      <c r="V138" s="32"/>
      <c r="W138" s="35"/>
      <c r="X138" s="32"/>
      <c r="Y138" s="35"/>
      <c r="Z138" s="32"/>
      <c r="AA138" s="35"/>
      <c r="AB138" s="32"/>
      <c r="AC138" s="35"/>
      <c r="AD138" s="32"/>
      <c r="AE138" s="35"/>
      <c r="AF138" s="32"/>
      <c r="AG138" s="193" t="str">
        <f t="shared" si="1"/>
        <v/>
      </c>
      <c r="AH138" s="304"/>
      <c r="AI138" s="214"/>
      <c r="AJ138" s="36"/>
    </row>
    <row r="139" spans="1:36" x14ac:dyDescent="0.2">
      <c r="A139" s="156" t="str">
        <f>IF('Sub-Cpt Record'!A139="","",'Sub-Cpt Record'!A139)</f>
        <v>CL16</v>
      </c>
      <c r="B139" s="157" t="str">
        <f>IF('Sub-Cpt Record'!B139="","",'Sub-Cpt Record'!B139)</f>
        <v/>
      </c>
      <c r="C139" s="158">
        <f>IF('Sub-Cpt Record'!C139="","",'Sub-Cpt Record'!C139)</f>
        <v>3.1602999999999999</v>
      </c>
      <c r="D139" s="158">
        <f>IF('Sub-Cpt Record'!D139="","",'Sub-Cpt Record'!D139)</f>
        <v>2.85</v>
      </c>
      <c r="E139" s="158" t="str">
        <f>CODE!I139</f>
        <v xml:space="preserve">POK  AH  BE  SYC  NS  HL  </v>
      </c>
      <c r="F139" s="159" t="str">
        <f>IF('Sub-Cpt Record'!K139="","",'Sub-Cpt Record'!K139)</f>
        <v>RPG</v>
      </c>
      <c r="G139" s="10">
        <v>2.85</v>
      </c>
      <c r="H139" s="11" t="s">
        <v>41</v>
      </c>
      <c r="I139" s="11" t="str">
        <f>IF('Sub-Cpt Record'!E139&lt;&gt;"",'Sub-Cpt Record'!E139,"")</f>
        <v>POK</v>
      </c>
      <c r="J139" s="11" t="str">
        <f>IF('Sub-Cpt Record'!F139&lt;&gt;"",'Sub-Cpt Record'!F139,"")</f>
        <v>AH</v>
      </c>
      <c r="K139" s="11" t="str">
        <f>IF('Sub-Cpt Record'!G139&lt;&gt;"",'Sub-Cpt Record'!G139,"")</f>
        <v>BE</v>
      </c>
      <c r="L139" s="11" t="str">
        <f>IF('Sub-Cpt Record'!H139&lt;&gt;"",'Sub-Cpt Record'!H139,"")</f>
        <v>SYC</v>
      </c>
      <c r="M139" s="11" t="str">
        <f>IF('Sub-Cpt Record'!I139&lt;&gt;"",'Sub-Cpt Record'!I139,"")</f>
        <v>NS</v>
      </c>
      <c r="N139" s="11" t="str">
        <f>IF('Sub-Cpt Record'!J139&lt;&gt;"",'Sub-Cpt Record'!J139,"")</f>
        <v>HL</v>
      </c>
      <c r="O139" s="211">
        <v>59.85</v>
      </c>
      <c r="P139" s="211">
        <v>239.4</v>
      </c>
      <c r="Q139" s="33"/>
      <c r="R139" s="34" t="s">
        <v>990</v>
      </c>
      <c r="S139" s="29"/>
      <c r="T139" s="217"/>
      <c r="U139" s="35"/>
      <c r="V139" s="32"/>
      <c r="W139" s="35"/>
      <c r="X139" s="32"/>
      <c r="Y139" s="35"/>
      <c r="Z139" s="32"/>
      <c r="AA139" s="35"/>
      <c r="AB139" s="32"/>
      <c r="AC139" s="35"/>
      <c r="AD139" s="32"/>
      <c r="AE139" s="35"/>
      <c r="AF139" s="32"/>
      <c r="AG139" s="193" t="str">
        <f t="shared" ref="AG139:AG202" si="2">IF(SUM(T139,V139,X139,Z139,AB139,AD139,AF139)&lt;&gt;0,SUM(T139,V139,X139,Z139,AB139,AD139,AF139),"")</f>
        <v/>
      </c>
      <c r="AH139" s="304"/>
      <c r="AI139" s="214"/>
      <c r="AJ139" s="36"/>
    </row>
    <row r="140" spans="1:36" x14ac:dyDescent="0.2">
      <c r="A140" s="156" t="str">
        <f>IF('Sub-Cpt Record'!A140="","",'Sub-Cpt Record'!A140)</f>
        <v>CL17</v>
      </c>
      <c r="B140" s="157" t="str">
        <f>IF('Sub-Cpt Record'!B140="","",'Sub-Cpt Record'!B140)</f>
        <v/>
      </c>
      <c r="C140" s="158">
        <f>IF('Sub-Cpt Record'!C140="","",'Sub-Cpt Record'!C140)</f>
        <v>0.759768</v>
      </c>
      <c r="D140" s="158">
        <f>IF('Sub-Cpt Record'!D140="","",'Sub-Cpt Record'!D140)</f>
        <v>0.759768</v>
      </c>
      <c r="E140" s="158" t="str">
        <f>CODE!I140</f>
        <v xml:space="preserve">POK  SYC  BE  EM  </v>
      </c>
      <c r="F140" s="159" t="str">
        <f>IF('Sub-Cpt Record'!K140="","",'Sub-Cpt Record'!K140)</f>
        <v>RPG</v>
      </c>
      <c r="G140" s="10">
        <v>0.759768</v>
      </c>
      <c r="H140" s="11" t="s">
        <v>41</v>
      </c>
      <c r="I140" s="11" t="str">
        <f>IF('Sub-Cpt Record'!E140&lt;&gt;"",'Sub-Cpt Record'!E140,"")</f>
        <v>POK</v>
      </c>
      <c r="J140" s="11" t="str">
        <f>IF('Sub-Cpt Record'!F140&lt;&gt;"",'Sub-Cpt Record'!F140,"")</f>
        <v>SYC</v>
      </c>
      <c r="K140" s="11" t="str">
        <f>IF('Sub-Cpt Record'!G140&lt;&gt;"",'Sub-Cpt Record'!G140,"")</f>
        <v>BE</v>
      </c>
      <c r="L140" s="11" t="str">
        <f>IF('Sub-Cpt Record'!H140&lt;&gt;"",'Sub-Cpt Record'!H140,"")</f>
        <v>EM</v>
      </c>
      <c r="M140" s="11" t="str">
        <f>IF('Sub-Cpt Record'!I140&lt;&gt;"",'Sub-Cpt Record'!I140,"")</f>
        <v/>
      </c>
      <c r="N140" s="11" t="str">
        <f>IF('Sub-Cpt Record'!J140&lt;&gt;"",'Sub-Cpt Record'!J140,"")</f>
        <v/>
      </c>
      <c r="O140" s="211">
        <v>0</v>
      </c>
      <c r="P140" s="211">
        <v>68.37912</v>
      </c>
      <c r="Q140" s="33"/>
      <c r="R140" s="34" t="s">
        <v>990</v>
      </c>
      <c r="S140" s="29"/>
      <c r="T140" s="217"/>
      <c r="U140" s="35"/>
      <c r="V140" s="32"/>
      <c r="W140" s="35"/>
      <c r="X140" s="32"/>
      <c r="Y140" s="35"/>
      <c r="Z140" s="32"/>
      <c r="AA140" s="35"/>
      <c r="AB140" s="32"/>
      <c r="AC140" s="35"/>
      <c r="AD140" s="32"/>
      <c r="AE140" s="35"/>
      <c r="AF140" s="32"/>
      <c r="AG140" s="193" t="str">
        <f t="shared" si="2"/>
        <v/>
      </c>
      <c r="AH140" s="304"/>
      <c r="AI140" s="214"/>
      <c r="AJ140" s="36"/>
    </row>
    <row r="141" spans="1:36" x14ac:dyDescent="0.2">
      <c r="A141" s="156" t="str">
        <f>IF('Sub-Cpt Record'!A141="","",'Sub-Cpt Record'!A141)</f>
        <v>CL18</v>
      </c>
      <c r="B141" s="157" t="str">
        <f>IF('Sub-Cpt Record'!B141="","",'Sub-Cpt Record'!B141)</f>
        <v/>
      </c>
      <c r="C141" s="158">
        <f>IF('Sub-Cpt Record'!C141="","",'Sub-Cpt Record'!C141)</f>
        <v>0.81009200000000003</v>
      </c>
      <c r="D141" s="158">
        <f>IF('Sub-Cpt Record'!D141="","",'Sub-Cpt Record'!D141)</f>
        <v>0.81009200000000003</v>
      </c>
      <c r="E141" s="158" t="str">
        <f>CODE!I141</f>
        <v xml:space="preserve">POK  SYC  LI  HCH  </v>
      </c>
      <c r="F141" s="159" t="str">
        <f>IF('Sub-Cpt Record'!K141="","",'Sub-Cpt Record'!K141)</f>
        <v>RPG</v>
      </c>
      <c r="G141" s="10">
        <v>0.81009200000000003</v>
      </c>
      <c r="H141" s="11" t="s">
        <v>41</v>
      </c>
      <c r="I141" s="11" t="str">
        <f>IF('Sub-Cpt Record'!E141&lt;&gt;"",'Sub-Cpt Record'!E141,"")</f>
        <v>POK</v>
      </c>
      <c r="J141" s="11" t="str">
        <f>IF('Sub-Cpt Record'!F141&lt;&gt;"",'Sub-Cpt Record'!F141,"")</f>
        <v>SYC</v>
      </c>
      <c r="K141" s="11" t="str">
        <f>IF('Sub-Cpt Record'!G141&lt;&gt;"",'Sub-Cpt Record'!G141,"")</f>
        <v>LI</v>
      </c>
      <c r="L141" s="11" t="str">
        <f>IF('Sub-Cpt Record'!H141&lt;&gt;"",'Sub-Cpt Record'!H141,"")</f>
        <v>HCH</v>
      </c>
      <c r="M141" s="11" t="str">
        <f>IF('Sub-Cpt Record'!I141&lt;&gt;"",'Sub-Cpt Record'!I141,"")</f>
        <v/>
      </c>
      <c r="N141" s="11" t="str">
        <f>IF('Sub-Cpt Record'!J141&lt;&gt;"",'Sub-Cpt Record'!J141,"")</f>
        <v/>
      </c>
      <c r="O141" s="211">
        <v>0</v>
      </c>
      <c r="P141" s="211">
        <v>72.908280000000005</v>
      </c>
      <c r="Q141" s="33"/>
      <c r="R141" s="34" t="s">
        <v>990</v>
      </c>
      <c r="S141" s="29"/>
      <c r="T141" s="217"/>
      <c r="U141" s="35"/>
      <c r="V141" s="32"/>
      <c r="W141" s="35"/>
      <c r="X141" s="32"/>
      <c r="Y141" s="35"/>
      <c r="Z141" s="32"/>
      <c r="AA141" s="35"/>
      <c r="AB141" s="32"/>
      <c r="AC141" s="35"/>
      <c r="AD141" s="32"/>
      <c r="AE141" s="35"/>
      <c r="AF141" s="32"/>
      <c r="AG141" s="193" t="str">
        <f t="shared" si="2"/>
        <v/>
      </c>
      <c r="AH141" s="304"/>
      <c r="AI141" s="214"/>
      <c r="AJ141" s="36"/>
    </row>
    <row r="142" spans="1:36" x14ac:dyDescent="0.2">
      <c r="A142" s="156" t="str">
        <f>IF('Sub-Cpt Record'!A142="","",'Sub-Cpt Record'!A142)</f>
        <v/>
      </c>
      <c r="B142" s="157" t="str">
        <f>IF('Sub-Cpt Record'!B142="","",'Sub-Cpt Record'!B142)</f>
        <v/>
      </c>
      <c r="C142" s="158" t="str">
        <f>IF('Sub-Cpt Record'!C142="","",'Sub-Cpt Record'!C142)</f>
        <v/>
      </c>
      <c r="D142" s="158" t="str">
        <f>IF('Sub-Cpt Record'!D142="","",'Sub-Cpt Record'!D142)</f>
        <v/>
      </c>
      <c r="E142" s="158" t="str">
        <f>CODE!I142</f>
        <v/>
      </c>
      <c r="F142" s="159"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1"/>
      <c r="P142" s="211"/>
      <c r="Q142" s="33"/>
      <c r="R142" s="34"/>
      <c r="S142" s="29"/>
      <c r="T142" s="217"/>
      <c r="U142" s="35"/>
      <c r="V142" s="32"/>
      <c r="W142" s="35"/>
      <c r="X142" s="32"/>
      <c r="Y142" s="35"/>
      <c r="Z142" s="32"/>
      <c r="AA142" s="35"/>
      <c r="AB142" s="32"/>
      <c r="AC142" s="35"/>
      <c r="AD142" s="32"/>
      <c r="AE142" s="35"/>
      <c r="AF142" s="32"/>
      <c r="AG142" s="193" t="str">
        <f t="shared" si="2"/>
        <v/>
      </c>
      <c r="AH142" s="304"/>
      <c r="AI142" s="214"/>
      <c r="AJ142" s="36"/>
    </row>
    <row r="143" spans="1:36" x14ac:dyDescent="0.2">
      <c r="A143" s="156" t="str">
        <f>IF('Sub-Cpt Record'!A143="","",'Sub-Cpt Record'!A143)</f>
        <v>CO1</v>
      </c>
      <c r="B143" s="157" t="str">
        <f>IF('Sub-Cpt Record'!B143="","",'Sub-Cpt Record'!B143)</f>
        <v/>
      </c>
      <c r="C143" s="158">
        <f>IF('Sub-Cpt Record'!C143="","",'Sub-Cpt Record'!C143)</f>
        <v>0.289877</v>
      </c>
      <c r="D143" s="158">
        <f>IF('Sub-Cpt Record'!D143="","",'Sub-Cpt Record'!D143)</f>
        <v>0.289877</v>
      </c>
      <c r="E143" s="158" t="str">
        <f>CODE!I143</f>
        <v xml:space="preserve">YEW  CP  AH  EM  POK  </v>
      </c>
      <c r="F143" s="159" t="str">
        <f>IF('Sub-Cpt Record'!K143="","",'Sub-Cpt Record'!K143)</f>
        <v>AONB</v>
      </c>
      <c r="G143" s="10">
        <v>8.6963100000000002E-2</v>
      </c>
      <c r="H143" s="11" t="s">
        <v>288</v>
      </c>
      <c r="I143" s="11"/>
      <c r="J143" s="11" t="str">
        <f>IF('Sub-Cpt Record'!F143&lt;&gt;"",'Sub-Cpt Record'!F143,"")</f>
        <v>CP</v>
      </c>
      <c r="K143" s="11"/>
      <c r="L143" s="11"/>
      <c r="M143" s="11"/>
      <c r="N143" s="11" t="str">
        <f>IF('Sub-Cpt Record'!J143&lt;&gt;"",'Sub-Cpt Record'!J143,"")</f>
        <v/>
      </c>
      <c r="O143" s="211">
        <v>21.740774999999999</v>
      </c>
      <c r="P143" s="211">
        <v>0</v>
      </c>
      <c r="Q143" s="33">
        <v>2023</v>
      </c>
      <c r="R143" s="34" t="s">
        <v>1011</v>
      </c>
      <c r="S143" s="29">
        <v>8.6963100000000002E-2</v>
      </c>
      <c r="T143" s="217"/>
      <c r="U143" s="35" t="s">
        <v>276</v>
      </c>
      <c r="V143" s="32">
        <v>30</v>
      </c>
      <c r="W143" s="35" t="s">
        <v>164</v>
      </c>
      <c r="X143" s="32">
        <v>30</v>
      </c>
      <c r="Y143" s="35" t="s">
        <v>309</v>
      </c>
      <c r="Z143" s="32">
        <v>30</v>
      </c>
      <c r="AA143" s="35" t="s">
        <v>361</v>
      </c>
      <c r="AB143" s="32">
        <v>10</v>
      </c>
      <c r="AC143" s="35"/>
      <c r="AD143" s="32"/>
      <c r="AE143" s="35"/>
      <c r="AF143" s="32"/>
      <c r="AG143" s="193">
        <f t="shared" si="2"/>
        <v>100</v>
      </c>
      <c r="AH143" s="304">
        <v>1100</v>
      </c>
      <c r="AI143" s="214">
        <v>0</v>
      </c>
      <c r="AJ143" s="36" t="s">
        <v>481</v>
      </c>
    </row>
    <row r="144" spans="1:36" x14ac:dyDescent="0.2">
      <c r="A144" s="156" t="str">
        <f>IF('Sub-Cpt Record'!A144="","",'Sub-Cpt Record'!A144)</f>
        <v>CO2</v>
      </c>
      <c r="B144" s="157" t="str">
        <f>IF('Sub-Cpt Record'!B144="","",'Sub-Cpt Record'!B144)</f>
        <v/>
      </c>
      <c r="C144" s="158">
        <f>IF('Sub-Cpt Record'!C144="","",'Sub-Cpt Record'!C144)</f>
        <v>3.99498</v>
      </c>
      <c r="D144" s="158">
        <f>IF('Sub-Cpt Record'!D144="","",'Sub-Cpt Record'!D144)</f>
        <v>3.99498</v>
      </c>
      <c r="E144" s="158" t="str">
        <f>CODE!I144</f>
        <v xml:space="preserve">POK  SC  WSH  HAZ  MB  SP  </v>
      </c>
      <c r="F144" s="159" t="str">
        <f>IF('Sub-Cpt Record'!K144="","",'Sub-Cpt Record'!K144)</f>
        <v>AONB</v>
      </c>
      <c r="G144" s="10">
        <v>1.1984939999999999</v>
      </c>
      <c r="H144" s="11" t="s">
        <v>288</v>
      </c>
      <c r="I144" s="11"/>
      <c r="J144" s="11"/>
      <c r="K144" s="11"/>
      <c r="L144" s="11"/>
      <c r="M144" s="11"/>
      <c r="N144" s="11" t="str">
        <f>IF('Sub-Cpt Record'!J144&lt;&gt;"",'Sub-Cpt Record'!J144,"")</f>
        <v>SP</v>
      </c>
      <c r="O144" s="211">
        <v>299.62349999999998</v>
      </c>
      <c r="P144" s="211">
        <v>0</v>
      </c>
      <c r="Q144" s="33">
        <v>2023</v>
      </c>
      <c r="R144" s="34" t="s">
        <v>1011</v>
      </c>
      <c r="S144" s="29">
        <v>1.1984939999999999</v>
      </c>
      <c r="T144" s="217"/>
      <c r="U144" s="35" t="s">
        <v>276</v>
      </c>
      <c r="V144" s="32">
        <v>30</v>
      </c>
      <c r="W144" s="35" t="s">
        <v>164</v>
      </c>
      <c r="X144" s="32">
        <v>30</v>
      </c>
      <c r="Y144" s="35" t="s">
        <v>309</v>
      </c>
      <c r="Z144" s="32">
        <v>30</v>
      </c>
      <c r="AA144" s="35" t="s">
        <v>361</v>
      </c>
      <c r="AB144" s="32">
        <v>10</v>
      </c>
      <c r="AC144" s="35"/>
      <c r="AD144" s="32"/>
      <c r="AE144" s="35"/>
      <c r="AF144" s="32"/>
      <c r="AG144" s="193">
        <f t="shared" si="2"/>
        <v>100</v>
      </c>
      <c r="AH144" s="304">
        <v>1100</v>
      </c>
      <c r="AI144" s="214">
        <v>0</v>
      </c>
      <c r="AJ144" s="36" t="s">
        <v>481</v>
      </c>
    </row>
    <row r="145" spans="1:36" x14ac:dyDescent="0.2">
      <c r="A145" s="156" t="str">
        <f>IF('Sub-Cpt Record'!A145="","",'Sub-Cpt Record'!A145)</f>
        <v>CO3</v>
      </c>
      <c r="B145" s="157" t="str">
        <f>IF('Sub-Cpt Record'!B145="","",'Sub-Cpt Record'!B145)</f>
        <v/>
      </c>
      <c r="C145" s="158">
        <f>IF('Sub-Cpt Record'!C145="","",'Sub-Cpt Record'!C145)</f>
        <v>2.6361500000000002</v>
      </c>
      <c r="D145" s="158">
        <f>IF('Sub-Cpt Record'!D145="","",'Sub-Cpt Record'!D145)</f>
        <v>2.6361500000000002</v>
      </c>
      <c r="E145" s="158" t="str">
        <f>CODE!I145</f>
        <v xml:space="preserve">WCH  POK  HAZ  WSH  DF  SP  </v>
      </c>
      <c r="F145" s="159" t="str">
        <f>IF('Sub-Cpt Record'!K145="","",'Sub-Cpt Record'!K145)</f>
        <v>AONB</v>
      </c>
      <c r="G145" s="10">
        <v>2.64</v>
      </c>
      <c r="H145" s="11" t="s">
        <v>41</v>
      </c>
      <c r="I145" s="11" t="str">
        <f>IF('Sub-Cpt Record'!E145&lt;&gt;"",'Sub-Cpt Record'!E145,"")</f>
        <v>WCH</v>
      </c>
      <c r="J145" s="11" t="str">
        <f>IF('Sub-Cpt Record'!F145&lt;&gt;"",'Sub-Cpt Record'!F145,"")</f>
        <v>POK</v>
      </c>
      <c r="K145" s="11" t="str">
        <f>IF('Sub-Cpt Record'!G145&lt;&gt;"",'Sub-Cpt Record'!G145,"")</f>
        <v>HAZ</v>
      </c>
      <c r="L145" s="11" t="str">
        <f>IF('Sub-Cpt Record'!H145&lt;&gt;"",'Sub-Cpt Record'!H145,"")</f>
        <v>WSH</v>
      </c>
      <c r="M145" s="11" t="str">
        <f>IF('Sub-Cpt Record'!I145&lt;&gt;"",'Sub-Cpt Record'!I145,"")</f>
        <v>DF</v>
      </c>
      <c r="N145" s="11" t="str">
        <f>IF('Sub-Cpt Record'!J145&lt;&gt;"",'Sub-Cpt Record'!J145,"")</f>
        <v>SP</v>
      </c>
      <c r="O145" s="211">
        <v>23.725350000000002</v>
      </c>
      <c r="P145" s="211">
        <v>55.35915</v>
      </c>
      <c r="Q145" s="33">
        <v>2023</v>
      </c>
      <c r="R145" s="34" t="s">
        <v>1148</v>
      </c>
      <c r="S145" s="29"/>
      <c r="T145" s="217">
        <v>100</v>
      </c>
      <c r="U145" s="35"/>
      <c r="V145" s="32"/>
      <c r="W145" s="35"/>
      <c r="X145" s="32"/>
      <c r="Y145" s="35"/>
      <c r="Z145" s="32"/>
      <c r="AA145" s="35"/>
      <c r="AB145" s="32"/>
      <c r="AC145" s="35"/>
      <c r="AD145" s="32"/>
      <c r="AE145" s="35"/>
      <c r="AF145" s="32"/>
      <c r="AG145" s="193">
        <f t="shared" si="2"/>
        <v>100</v>
      </c>
      <c r="AH145" s="304"/>
      <c r="AI145" s="214"/>
      <c r="AJ145" s="36" t="s">
        <v>789</v>
      </c>
    </row>
    <row r="146" spans="1:36" x14ac:dyDescent="0.2">
      <c r="A146" s="156" t="str">
        <f>IF('Sub-Cpt Record'!A146="","",'Sub-Cpt Record'!A146)</f>
        <v>CO4</v>
      </c>
      <c r="B146" s="157" t="str">
        <f>IF('Sub-Cpt Record'!B146="","",'Sub-Cpt Record'!B146)</f>
        <v/>
      </c>
      <c r="C146" s="158">
        <f>IF('Sub-Cpt Record'!C146="","",'Sub-Cpt Record'!C146)</f>
        <v>0.78760399999999997</v>
      </c>
      <c r="D146" s="158">
        <f>IF('Sub-Cpt Record'!D146="","",'Sub-Cpt Record'!D146)</f>
        <v>0.78760399999999997</v>
      </c>
      <c r="E146" s="158" t="str">
        <f>CODE!I146</f>
        <v xml:space="preserve">AH  POK  YEW  WSH  </v>
      </c>
      <c r="F146" s="159" t="str">
        <f>IF('Sub-Cpt Record'!K146="","",'Sub-Cpt Record'!K146)</f>
        <v>AONB ASNW</v>
      </c>
      <c r="G146" s="10"/>
      <c r="H146" s="11"/>
      <c r="I146" s="11"/>
      <c r="J146" s="11"/>
      <c r="K146" s="11"/>
      <c r="L146" s="11"/>
      <c r="M146" s="11" t="str">
        <f>IF('Sub-Cpt Record'!I146&lt;&gt;"",'Sub-Cpt Record'!I146,"")</f>
        <v/>
      </c>
      <c r="N146" s="11" t="str">
        <f>IF('Sub-Cpt Record'!J146&lt;&gt;"",'Sub-Cpt Record'!J146,"")</f>
        <v/>
      </c>
      <c r="O146" s="211"/>
      <c r="P146" s="211"/>
      <c r="Q146" s="33"/>
      <c r="R146" s="34"/>
      <c r="S146" s="29"/>
      <c r="T146" s="217"/>
      <c r="U146" s="35"/>
      <c r="V146" s="32"/>
      <c r="W146" s="35"/>
      <c r="X146" s="32"/>
      <c r="Y146" s="35"/>
      <c r="Z146" s="32"/>
      <c r="AA146" s="35"/>
      <c r="AB146" s="32"/>
      <c r="AC146" s="35"/>
      <c r="AD146" s="32"/>
      <c r="AE146" s="35"/>
      <c r="AF146" s="32"/>
      <c r="AG146" s="193" t="str">
        <f t="shared" si="2"/>
        <v/>
      </c>
      <c r="AH146" s="304"/>
      <c r="AI146" s="214"/>
      <c r="AJ146" s="36"/>
    </row>
    <row r="147" spans="1:36" x14ac:dyDescent="0.2">
      <c r="A147" s="156" t="str">
        <f>IF('Sub-Cpt Record'!A147="","",'Sub-Cpt Record'!A147)</f>
        <v>CO5</v>
      </c>
      <c r="B147" s="157" t="str">
        <f>IF('Sub-Cpt Record'!B147="","",'Sub-Cpt Record'!B147)</f>
        <v/>
      </c>
      <c r="C147" s="158">
        <f>IF('Sub-Cpt Record'!C147="","",'Sub-Cpt Record'!C147)</f>
        <v>0.62580899999999995</v>
      </c>
      <c r="D147" s="158">
        <f>IF('Sub-Cpt Record'!D147="","",'Sub-Cpt Record'!D147)</f>
        <v>0.62580899999999995</v>
      </c>
      <c r="E147" s="158" t="str">
        <f>CODE!I147</f>
        <v xml:space="preserve">WCH  BE  HOL  POK  </v>
      </c>
      <c r="F147" s="159" t="str">
        <f>IF('Sub-Cpt Record'!K147="","",'Sub-Cpt Record'!K147)</f>
        <v>AONB</v>
      </c>
      <c r="G147" s="10"/>
      <c r="H147" s="11"/>
      <c r="I147" s="11"/>
      <c r="J147" s="11"/>
      <c r="K147" s="11"/>
      <c r="L147" s="11"/>
      <c r="M147" s="11" t="str">
        <f>IF('Sub-Cpt Record'!I147&lt;&gt;"",'Sub-Cpt Record'!I147,"")</f>
        <v/>
      </c>
      <c r="N147" s="11" t="str">
        <f>IF('Sub-Cpt Record'!J147&lt;&gt;"",'Sub-Cpt Record'!J147,"")</f>
        <v/>
      </c>
      <c r="O147" s="211"/>
      <c r="P147" s="211"/>
      <c r="Q147" s="33"/>
      <c r="R147" s="34"/>
      <c r="S147" s="29"/>
      <c r="T147" s="217"/>
      <c r="U147" s="35"/>
      <c r="V147" s="32"/>
      <c r="W147" s="35"/>
      <c r="X147" s="32"/>
      <c r="Y147" s="35"/>
      <c r="Z147" s="32"/>
      <c r="AA147" s="35"/>
      <c r="AB147" s="32"/>
      <c r="AC147" s="35"/>
      <c r="AD147" s="32"/>
      <c r="AE147" s="35"/>
      <c r="AF147" s="32"/>
      <c r="AG147" s="193" t="str">
        <f t="shared" si="2"/>
        <v/>
      </c>
      <c r="AH147" s="304"/>
      <c r="AI147" s="214"/>
      <c r="AJ147" s="36"/>
    </row>
    <row r="148" spans="1:36" x14ac:dyDescent="0.2">
      <c r="A148" s="156" t="str">
        <f>IF('Sub-Cpt Record'!A148="","",'Sub-Cpt Record'!A148)</f>
        <v>CO6</v>
      </c>
      <c r="B148" s="157" t="str">
        <f>IF('Sub-Cpt Record'!B148="","",'Sub-Cpt Record'!B148)</f>
        <v/>
      </c>
      <c r="C148" s="158">
        <f>IF('Sub-Cpt Record'!C148="","",'Sub-Cpt Record'!C148)</f>
        <v>0.25327</v>
      </c>
      <c r="D148" s="158">
        <f>IF('Sub-Cpt Record'!D148="","",'Sub-Cpt Record'!D148)</f>
        <v>0.25327</v>
      </c>
      <c r="E148" s="158" t="str">
        <f>CODE!I148</f>
        <v xml:space="preserve">POK  HOL  WSH  </v>
      </c>
      <c r="F148" s="159" t="str">
        <f>IF('Sub-Cpt Record'!K148="","",'Sub-Cpt Record'!K148)</f>
        <v>AONB</v>
      </c>
      <c r="G148" s="10"/>
      <c r="H148" s="11"/>
      <c r="I148" s="11"/>
      <c r="J148" s="11"/>
      <c r="K148" s="11"/>
      <c r="L148" s="11"/>
      <c r="M148" s="11" t="str">
        <f>IF('Sub-Cpt Record'!I148&lt;&gt;"",'Sub-Cpt Record'!I148,"")</f>
        <v/>
      </c>
      <c r="N148" s="11" t="str">
        <f>IF('Sub-Cpt Record'!J148&lt;&gt;"",'Sub-Cpt Record'!J148,"")</f>
        <v/>
      </c>
      <c r="O148" s="211"/>
      <c r="P148" s="211"/>
      <c r="Q148" s="33"/>
      <c r="R148" s="34"/>
      <c r="S148" s="29"/>
      <c r="T148" s="217"/>
      <c r="U148" s="35"/>
      <c r="V148" s="32"/>
      <c r="W148" s="35"/>
      <c r="X148" s="32"/>
      <c r="Y148" s="35"/>
      <c r="Z148" s="32"/>
      <c r="AA148" s="35"/>
      <c r="AB148" s="32"/>
      <c r="AC148" s="35"/>
      <c r="AD148" s="32"/>
      <c r="AE148" s="35"/>
      <c r="AF148" s="32"/>
      <c r="AG148" s="193" t="str">
        <f t="shared" si="2"/>
        <v/>
      </c>
      <c r="AH148" s="304"/>
      <c r="AI148" s="214"/>
      <c r="AJ148" s="36"/>
    </row>
    <row r="149" spans="1:36" x14ac:dyDescent="0.2">
      <c r="A149" s="156" t="str">
        <f>IF('Sub-Cpt Record'!A149="","",'Sub-Cpt Record'!A149)</f>
        <v/>
      </c>
      <c r="B149" s="157" t="str">
        <f>IF('Sub-Cpt Record'!B149="","",'Sub-Cpt Record'!B149)</f>
        <v/>
      </c>
      <c r="C149" s="158" t="str">
        <f>IF('Sub-Cpt Record'!C149="","",'Sub-Cpt Record'!C149)</f>
        <v/>
      </c>
      <c r="D149" s="158" t="str">
        <f>IF('Sub-Cpt Record'!D149="","",'Sub-Cpt Record'!D149)</f>
        <v/>
      </c>
      <c r="E149" s="158" t="str">
        <f>CODE!I149</f>
        <v/>
      </c>
      <c r="F149" s="159"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1"/>
      <c r="P149" s="211"/>
      <c r="Q149" s="33"/>
      <c r="R149" s="34"/>
      <c r="S149" s="29"/>
      <c r="T149" s="217"/>
      <c r="U149" s="35"/>
      <c r="V149" s="32"/>
      <c r="W149" s="35"/>
      <c r="X149" s="32"/>
      <c r="Y149" s="35"/>
      <c r="Z149" s="32"/>
      <c r="AA149" s="35"/>
      <c r="AB149" s="32"/>
      <c r="AC149" s="35"/>
      <c r="AD149" s="32"/>
      <c r="AE149" s="35"/>
      <c r="AF149" s="32"/>
      <c r="AG149" s="193" t="str">
        <f t="shared" si="2"/>
        <v/>
      </c>
      <c r="AH149" s="304"/>
      <c r="AI149" s="214"/>
      <c r="AJ149" s="36"/>
    </row>
    <row r="150" spans="1:36" x14ac:dyDescent="0.2">
      <c r="A150" s="156" t="str">
        <f>IF('Sub-Cpt Record'!A150="","",'Sub-Cpt Record'!A150)</f>
        <v>G1</v>
      </c>
      <c r="B150" s="157" t="str">
        <f>IF('Sub-Cpt Record'!B150="","",'Sub-Cpt Record'!B150)</f>
        <v/>
      </c>
      <c r="C150" s="158">
        <f>IF('Sub-Cpt Record'!C150="","",'Sub-Cpt Record'!C150)</f>
        <v>5.4347000000000003</v>
      </c>
      <c r="D150" s="158">
        <f>IF('Sub-Cpt Record'!D150="","",'Sub-Cpt Record'!D150)</f>
        <v>5.4347000000000003</v>
      </c>
      <c r="E150" s="158" t="str">
        <f>CODE!I150</f>
        <v xml:space="preserve">BE  HAW  HAZ  POK  MB  WH  </v>
      </c>
      <c r="F150" s="159" t="str">
        <f>IF('Sub-Cpt Record'!K150="","",'Sub-Cpt Record'!K150)</f>
        <v>AONB</v>
      </c>
      <c r="G150" s="10">
        <v>2.7173500000000002</v>
      </c>
      <c r="H150" s="11" t="s">
        <v>288</v>
      </c>
      <c r="I150" s="11" t="str">
        <f>IF('Sub-Cpt Record'!E150&lt;&gt;"",'Sub-Cpt Record'!E150,"")</f>
        <v>BE</v>
      </c>
      <c r="J150" s="11" t="str">
        <f>IF('Sub-Cpt Record'!F150&lt;&gt;"",'Sub-Cpt Record'!F150,"")</f>
        <v>HAW</v>
      </c>
      <c r="K150" s="11" t="str">
        <f>IF('Sub-Cpt Record'!G150&lt;&gt;"",'Sub-Cpt Record'!G150,"")</f>
        <v>HAZ</v>
      </c>
      <c r="L150" s="11" t="str">
        <f>IF('Sub-Cpt Record'!H150&lt;&gt;"",'Sub-Cpt Record'!H150,"")</f>
        <v>POK</v>
      </c>
      <c r="M150" s="11" t="str">
        <f>IF('Sub-Cpt Record'!I150&lt;&gt;"",'Sub-Cpt Record'!I150,"")</f>
        <v>MB</v>
      </c>
      <c r="N150" s="11" t="str">
        <f>IF('Sub-Cpt Record'!J150&lt;&gt;"",'Sub-Cpt Record'!J150,"")</f>
        <v>WH</v>
      </c>
      <c r="O150" s="211">
        <v>293.47380000000004</v>
      </c>
      <c r="P150" s="211">
        <v>195.64920000000001</v>
      </c>
      <c r="Q150" s="33">
        <v>2023</v>
      </c>
      <c r="R150" s="34" t="s">
        <v>1019</v>
      </c>
      <c r="S150" s="29">
        <v>2.72</v>
      </c>
      <c r="T150" s="217">
        <v>50</v>
      </c>
      <c r="U150" s="35" t="s">
        <v>276</v>
      </c>
      <c r="V150" s="32">
        <v>15</v>
      </c>
      <c r="W150" s="35" t="s">
        <v>164</v>
      </c>
      <c r="X150" s="32">
        <v>15</v>
      </c>
      <c r="Y150" s="35" t="s">
        <v>309</v>
      </c>
      <c r="Z150" s="32">
        <v>15</v>
      </c>
      <c r="AA150" s="35" t="s">
        <v>361</v>
      </c>
      <c r="AB150" s="32">
        <v>5</v>
      </c>
      <c r="AC150" s="35"/>
      <c r="AD150" s="32"/>
      <c r="AE150" s="35"/>
      <c r="AF150" s="32"/>
      <c r="AG150" s="193">
        <f t="shared" si="2"/>
        <v>100</v>
      </c>
      <c r="AH150" s="304">
        <v>1100</v>
      </c>
      <c r="AI150" s="214">
        <v>0</v>
      </c>
      <c r="AJ150" s="36" t="s">
        <v>481</v>
      </c>
    </row>
    <row r="151" spans="1:36" x14ac:dyDescent="0.2">
      <c r="A151" s="156" t="str">
        <f>IF('Sub-Cpt Record'!A151="","",'Sub-Cpt Record'!A151)</f>
        <v>G2</v>
      </c>
      <c r="B151" s="157" t="str">
        <f>IF('Sub-Cpt Record'!B151="","",'Sub-Cpt Record'!B151)</f>
        <v>a</v>
      </c>
      <c r="C151" s="158">
        <f>IF('Sub-Cpt Record'!C151="","",'Sub-Cpt Record'!C151)</f>
        <v>9.5041399999999996</v>
      </c>
      <c r="D151" s="158">
        <f>IF('Sub-Cpt Record'!D151="","",'Sub-Cpt Record'!D151)</f>
        <v>9.5041399999999996</v>
      </c>
      <c r="E151" s="158" t="str">
        <f>CODE!I151</f>
        <v xml:space="preserve">AH  SYC  FM  HAZ  MB  MC  </v>
      </c>
      <c r="F151" s="159" t="str">
        <f>IF('Sub-Cpt Record'!K151="","",'Sub-Cpt Record'!K151)</f>
        <v>AONB RPG ASNW</v>
      </c>
      <c r="G151" s="10">
        <v>0.5</v>
      </c>
      <c r="H151" s="11" t="s">
        <v>33</v>
      </c>
      <c r="I151" s="11" t="s">
        <v>164</v>
      </c>
      <c r="J151" s="11"/>
      <c r="K151" s="11"/>
      <c r="L151" s="11"/>
      <c r="M151" s="11"/>
      <c r="N151" s="11"/>
      <c r="O151" s="211"/>
      <c r="P151" s="211">
        <v>50</v>
      </c>
      <c r="Q151" s="33" t="s">
        <v>1100</v>
      </c>
      <c r="R151" s="34" t="s">
        <v>1150</v>
      </c>
      <c r="S151" s="29">
        <v>0.5</v>
      </c>
      <c r="T151" s="217"/>
      <c r="U151" s="35" t="s">
        <v>164</v>
      </c>
      <c r="V151" s="32">
        <v>100</v>
      </c>
      <c r="W151" s="35"/>
      <c r="X151" s="32"/>
      <c r="Y151" s="35"/>
      <c r="Z151" s="32"/>
      <c r="AA151" s="35"/>
      <c r="AB151" s="32"/>
      <c r="AC151" s="35"/>
      <c r="AD151" s="32"/>
      <c r="AE151" s="35"/>
      <c r="AF151" s="32"/>
      <c r="AG151" s="193">
        <f t="shared" si="2"/>
        <v>100</v>
      </c>
      <c r="AH151" s="304">
        <v>1100</v>
      </c>
      <c r="AI151" s="214"/>
      <c r="AJ151" s="36" t="s">
        <v>482</v>
      </c>
    </row>
    <row r="152" spans="1:36" x14ac:dyDescent="0.2">
      <c r="A152" s="156" t="str">
        <f>IF('Sub-Cpt Record'!A152="","",'Sub-Cpt Record'!A152)</f>
        <v>G2</v>
      </c>
      <c r="B152" s="157" t="str">
        <f>IF('Sub-Cpt Record'!B152="","",'Sub-Cpt Record'!B152)</f>
        <v>b</v>
      </c>
      <c r="C152" s="158">
        <f>IF('Sub-Cpt Record'!C152="","",'Sub-Cpt Record'!C152)</f>
        <v>5.1996900000000004</v>
      </c>
      <c r="D152" s="158">
        <f>IF('Sub-Cpt Record'!D152="","",'Sub-Cpt Record'!D152)</f>
        <v>5.1996900000000004</v>
      </c>
      <c r="E152" s="158" t="str">
        <f>CODE!I152</f>
        <v xml:space="preserve">BE  BI  AH  WCH  MC  </v>
      </c>
      <c r="F152" s="159" t="str">
        <f>IF('Sub-Cpt Record'!K152="","",'Sub-Cpt Record'!K152)</f>
        <v>AONB RPG ASNW PAWS</v>
      </c>
      <c r="G152" s="10">
        <v>1.5599070000000002</v>
      </c>
      <c r="H152" s="11" t="s">
        <v>288</v>
      </c>
      <c r="I152" s="11"/>
      <c r="J152" s="11"/>
      <c r="K152" s="11"/>
      <c r="L152" s="11"/>
      <c r="M152" s="11" t="str">
        <f>IF('Sub-Cpt Record'!I152&lt;&gt;"",'Sub-Cpt Record'!I152,"")</f>
        <v>MC</v>
      </c>
      <c r="N152" s="11" t="str">
        <f>IF('Sub-Cpt Record'!J152&lt;&gt;"",'Sub-Cpt Record'!J152,"")</f>
        <v/>
      </c>
      <c r="O152" s="211">
        <v>436.7739600000001</v>
      </c>
      <c r="P152" s="211">
        <v>0</v>
      </c>
      <c r="Q152" s="33">
        <v>2023</v>
      </c>
      <c r="R152" s="34" t="s">
        <v>1021</v>
      </c>
      <c r="S152" s="29">
        <v>1.5599070000000002</v>
      </c>
      <c r="T152" s="217"/>
      <c r="U152" s="35" t="s">
        <v>276</v>
      </c>
      <c r="V152" s="32">
        <v>30</v>
      </c>
      <c r="W152" s="35" t="s">
        <v>164</v>
      </c>
      <c r="X152" s="32">
        <v>30</v>
      </c>
      <c r="Y152" s="35" t="s">
        <v>309</v>
      </c>
      <c r="Z152" s="32">
        <v>30</v>
      </c>
      <c r="AA152" s="35" t="s">
        <v>361</v>
      </c>
      <c r="AB152" s="32">
        <v>10</v>
      </c>
      <c r="AC152" s="35"/>
      <c r="AD152" s="32"/>
      <c r="AE152" s="35"/>
      <c r="AF152" s="32"/>
      <c r="AG152" s="193">
        <f t="shared" si="2"/>
        <v>100</v>
      </c>
      <c r="AH152" s="304">
        <v>1100</v>
      </c>
      <c r="AI152" s="214">
        <v>0</v>
      </c>
      <c r="AJ152" s="36" t="s">
        <v>481</v>
      </c>
    </row>
    <row r="153" spans="1:36" x14ac:dyDescent="0.2">
      <c r="A153" s="156" t="str">
        <f>IF('Sub-Cpt Record'!A153="","",'Sub-Cpt Record'!A153)</f>
        <v>G2</v>
      </c>
      <c r="B153" s="157" t="str">
        <f>IF('Sub-Cpt Record'!B153="","",'Sub-Cpt Record'!B153)</f>
        <v>c</v>
      </c>
      <c r="C153" s="158">
        <f>IF('Sub-Cpt Record'!C153="","",'Sub-Cpt Record'!C153)</f>
        <v>8.7200000000000006</v>
      </c>
      <c r="D153" s="158">
        <f>IF('Sub-Cpt Record'!D153="","",'Sub-Cpt Record'!D153)</f>
        <v>8.7200000000000006</v>
      </c>
      <c r="E153" s="158" t="str">
        <f>CODE!I153</f>
        <v xml:space="preserve">POK  BE  HAZ  HOL  AH  </v>
      </c>
      <c r="F153" s="159" t="str">
        <f>IF('Sub-Cpt Record'!K153="","",'Sub-Cpt Record'!K153)</f>
        <v>AONB RPG ASNW</v>
      </c>
      <c r="G153" s="10">
        <v>8.7200000000000006</v>
      </c>
      <c r="H153" s="11" t="s">
        <v>41</v>
      </c>
      <c r="I153" s="11" t="str">
        <f>IF('Sub-Cpt Record'!E153&lt;&gt;"",'Sub-Cpt Record'!E153,"")</f>
        <v>POK</v>
      </c>
      <c r="J153" s="11" t="str">
        <f>IF('Sub-Cpt Record'!F153&lt;&gt;"",'Sub-Cpt Record'!F153,"")</f>
        <v>BE</v>
      </c>
      <c r="K153" s="11" t="str">
        <f>IF('Sub-Cpt Record'!G153&lt;&gt;"",'Sub-Cpt Record'!G153,"")</f>
        <v>HAZ</v>
      </c>
      <c r="L153" s="11" t="str">
        <f>IF('Sub-Cpt Record'!H153&lt;&gt;"",'Sub-Cpt Record'!H153,"")</f>
        <v>HOL</v>
      </c>
      <c r="M153" s="11" t="str">
        <f>IF('Sub-Cpt Record'!I153&lt;&gt;"",'Sub-Cpt Record'!I153,"")</f>
        <v>AH</v>
      </c>
      <c r="N153" s="11" t="str">
        <f>IF('Sub-Cpt Record'!J153&lt;&gt;"",'Sub-Cpt Record'!J153,"")</f>
        <v/>
      </c>
      <c r="O153" s="211">
        <v>0</v>
      </c>
      <c r="P153" s="211">
        <v>261.60000000000002</v>
      </c>
      <c r="Q153" s="33">
        <v>2023</v>
      </c>
      <c r="R153" s="34" t="s">
        <v>1022</v>
      </c>
      <c r="S153" s="29"/>
      <c r="T153" s="217"/>
      <c r="U153" s="35"/>
      <c r="V153" s="32"/>
      <c r="W153" s="35"/>
      <c r="X153" s="32"/>
      <c r="Y153" s="35"/>
      <c r="Z153" s="32"/>
      <c r="AA153" s="35"/>
      <c r="AB153" s="32"/>
      <c r="AC153" s="35"/>
      <c r="AD153" s="32"/>
      <c r="AE153" s="35"/>
      <c r="AF153" s="32"/>
      <c r="AG153" s="193" t="str">
        <f t="shared" si="2"/>
        <v/>
      </c>
      <c r="AH153" s="304"/>
      <c r="AI153" s="214"/>
      <c r="AJ153" s="36" t="s">
        <v>789</v>
      </c>
    </row>
    <row r="154" spans="1:36" x14ac:dyDescent="0.2">
      <c r="A154" s="156" t="str">
        <f>IF('Sub-Cpt Record'!A154="","",'Sub-Cpt Record'!A154)</f>
        <v>G2</v>
      </c>
      <c r="B154" s="157" t="str">
        <f>IF('Sub-Cpt Record'!B154="","",'Sub-Cpt Record'!B154)</f>
        <v>d</v>
      </c>
      <c r="C154" s="158">
        <f>IF('Sub-Cpt Record'!C154="","",'Sub-Cpt Record'!C154)</f>
        <v>0.89475000000000005</v>
      </c>
      <c r="D154" s="158">
        <f>IF('Sub-Cpt Record'!D154="","",'Sub-Cpt Record'!D154)</f>
        <v>0.89475000000000005</v>
      </c>
      <c r="E154" s="158" t="str">
        <f>CODE!I154</f>
        <v xml:space="preserve">POK  BE  HOL  </v>
      </c>
      <c r="F154" s="159" t="str">
        <f>IF('Sub-Cpt Record'!K154="","",'Sub-Cpt Record'!K154)</f>
        <v>AONB RPG ASNW</v>
      </c>
      <c r="G154" s="10"/>
      <c r="H154" s="11"/>
      <c r="I154" s="11"/>
      <c r="J154" s="11"/>
      <c r="K154" s="11"/>
      <c r="L154" s="11"/>
      <c r="M154" s="11" t="str">
        <f>IF('Sub-Cpt Record'!I154&lt;&gt;"",'Sub-Cpt Record'!I154,"")</f>
        <v/>
      </c>
      <c r="N154" s="11" t="str">
        <f>IF('Sub-Cpt Record'!J154&lt;&gt;"",'Sub-Cpt Record'!J154,"")</f>
        <v/>
      </c>
      <c r="O154" s="211"/>
      <c r="P154" s="211"/>
      <c r="Q154" s="33"/>
      <c r="R154" s="34"/>
      <c r="S154" s="29"/>
      <c r="T154" s="217"/>
      <c r="U154" s="35"/>
      <c r="V154" s="32"/>
      <c r="W154" s="35"/>
      <c r="X154" s="32"/>
      <c r="Y154" s="35"/>
      <c r="Z154" s="32"/>
      <c r="AA154" s="35"/>
      <c r="AB154" s="32"/>
      <c r="AC154" s="35"/>
      <c r="AD154" s="32"/>
      <c r="AE154" s="35"/>
      <c r="AF154" s="32"/>
      <c r="AG154" s="193" t="str">
        <f t="shared" si="2"/>
        <v/>
      </c>
      <c r="AH154" s="304"/>
      <c r="AI154" s="214"/>
      <c r="AJ154" s="36"/>
    </row>
    <row r="155" spans="1:36" x14ac:dyDescent="0.2">
      <c r="A155" s="156" t="str">
        <f>IF('Sub-Cpt Record'!A155="","",'Sub-Cpt Record'!A155)</f>
        <v>G3</v>
      </c>
      <c r="B155" s="157" t="str">
        <f>IF('Sub-Cpt Record'!B155="","",'Sub-Cpt Record'!B155)</f>
        <v/>
      </c>
      <c r="C155" s="158">
        <f>IF('Sub-Cpt Record'!C155="","",'Sub-Cpt Record'!C155)</f>
        <v>1.6354900000000001</v>
      </c>
      <c r="D155" s="158">
        <f>IF('Sub-Cpt Record'!D155="","",'Sub-Cpt Record'!D155)</f>
        <v>1.6354900000000001</v>
      </c>
      <c r="E155" s="158" t="str">
        <f>CODE!I155</f>
        <v xml:space="preserve">HL  BE  WCH  POK  MC  </v>
      </c>
      <c r="F155" s="159" t="str">
        <f>IF('Sub-Cpt Record'!K155="","",'Sub-Cpt Record'!K155)</f>
        <v>AONB RPG</v>
      </c>
      <c r="G155" s="10">
        <v>1.6354900000000001</v>
      </c>
      <c r="H155" s="11" t="s">
        <v>41</v>
      </c>
      <c r="I155" s="11" t="str">
        <f>IF('Sub-Cpt Record'!E155&lt;&gt;"",'Sub-Cpt Record'!E155,"")</f>
        <v>HL</v>
      </c>
      <c r="J155" s="11" t="str">
        <f>IF('Sub-Cpt Record'!F155&lt;&gt;"",'Sub-Cpt Record'!F155,"")</f>
        <v>BE</v>
      </c>
      <c r="K155" s="11" t="str">
        <f>IF('Sub-Cpt Record'!G155&lt;&gt;"",'Sub-Cpt Record'!G155,"")</f>
        <v>WCH</v>
      </c>
      <c r="L155" s="11" t="str">
        <f>IF('Sub-Cpt Record'!H155&lt;&gt;"",'Sub-Cpt Record'!H155,"")</f>
        <v>POK</v>
      </c>
      <c r="M155" s="11" t="str">
        <f>IF('Sub-Cpt Record'!I155&lt;&gt;"",'Sub-Cpt Record'!I155,"")</f>
        <v>MC</v>
      </c>
      <c r="N155" s="11" t="str">
        <f>IF('Sub-Cpt Record'!J155&lt;&gt;"",'Sub-Cpt Record'!J155,"")</f>
        <v/>
      </c>
      <c r="O155" s="211">
        <v>75.559638000000007</v>
      </c>
      <c r="P155" s="211">
        <v>32.382702000000002</v>
      </c>
      <c r="Q155" s="33"/>
      <c r="R155" s="34"/>
      <c r="S155" s="29"/>
      <c r="T155" s="217"/>
      <c r="U155" s="35"/>
      <c r="V155" s="32"/>
      <c r="W155" s="35"/>
      <c r="X155" s="32"/>
      <c r="Y155" s="35"/>
      <c r="Z155" s="32"/>
      <c r="AA155" s="35"/>
      <c r="AB155" s="32"/>
      <c r="AC155" s="35"/>
      <c r="AD155" s="32"/>
      <c r="AE155" s="35"/>
      <c r="AF155" s="32"/>
      <c r="AG155" s="193" t="str">
        <f t="shared" si="2"/>
        <v/>
      </c>
      <c r="AH155" s="304"/>
      <c r="AI155" s="214"/>
      <c r="AJ155" s="36"/>
    </row>
    <row r="156" spans="1:36" x14ac:dyDescent="0.2">
      <c r="A156" s="156" t="str">
        <f>IF('Sub-Cpt Record'!A156="","",'Sub-Cpt Record'!A156)</f>
        <v>G4</v>
      </c>
      <c r="B156" s="157" t="str">
        <f>IF('Sub-Cpt Record'!B156="","",'Sub-Cpt Record'!B156)</f>
        <v/>
      </c>
      <c r="C156" s="158">
        <f>IF('Sub-Cpt Record'!C156="","",'Sub-Cpt Record'!C156)</f>
        <v>3.9290500000000002</v>
      </c>
      <c r="D156" s="158">
        <f>IF('Sub-Cpt Record'!D156="","",'Sub-Cpt Record'!D156)</f>
        <v>3.9290500000000002</v>
      </c>
      <c r="E156" s="158" t="str">
        <f>CODE!I156</f>
        <v xml:space="preserve">AH  SC  WCH  BE  POK  </v>
      </c>
      <c r="F156" s="159" t="str">
        <f>IF('Sub-Cpt Record'!K156="","",'Sub-Cpt Record'!K156)</f>
        <v>AONB RPG ASNW</v>
      </c>
      <c r="G156" s="10">
        <v>3.9290500000000002</v>
      </c>
      <c r="H156" s="11" t="s">
        <v>41</v>
      </c>
      <c r="I156" s="11" t="str">
        <f>IF('Sub-Cpt Record'!E156&lt;&gt;"",'Sub-Cpt Record'!E156,"")</f>
        <v>AH</v>
      </c>
      <c r="J156" s="11" t="str">
        <f>IF('Sub-Cpt Record'!F156&lt;&gt;"",'Sub-Cpt Record'!F156,"")</f>
        <v>SC</v>
      </c>
      <c r="K156" s="11" t="str">
        <f>IF('Sub-Cpt Record'!G156&lt;&gt;"",'Sub-Cpt Record'!G156,"")</f>
        <v>WCH</v>
      </c>
      <c r="L156" s="11" t="str">
        <f>IF('Sub-Cpt Record'!H156&lt;&gt;"",'Sub-Cpt Record'!H156,"")</f>
        <v>BE</v>
      </c>
      <c r="M156" s="11" t="str">
        <f>IF('Sub-Cpt Record'!I156&lt;&gt;"",'Sub-Cpt Record'!I156,"")</f>
        <v>POK</v>
      </c>
      <c r="N156" s="11" t="str">
        <f>IF('Sub-Cpt Record'!J156&lt;&gt;"",'Sub-Cpt Record'!J156,"")</f>
        <v/>
      </c>
      <c r="O156" s="211">
        <v>0</v>
      </c>
      <c r="P156" s="211">
        <v>412.55025000000001</v>
      </c>
      <c r="Q156" s="33">
        <v>2023</v>
      </c>
      <c r="R156" s="34" t="s">
        <v>919</v>
      </c>
      <c r="S156" s="29"/>
      <c r="T156" s="217"/>
      <c r="U156" s="35"/>
      <c r="V156" s="32"/>
      <c r="W156" s="35"/>
      <c r="X156" s="32"/>
      <c r="Y156" s="35"/>
      <c r="Z156" s="32"/>
      <c r="AA156" s="35"/>
      <c r="AB156" s="32"/>
      <c r="AC156" s="35"/>
      <c r="AD156" s="32"/>
      <c r="AE156" s="35"/>
      <c r="AF156" s="32"/>
      <c r="AG156" s="193" t="str">
        <f t="shared" si="2"/>
        <v/>
      </c>
      <c r="AH156" s="304"/>
      <c r="AI156" s="214"/>
      <c r="AJ156" s="36" t="s">
        <v>789</v>
      </c>
    </row>
    <row r="157" spans="1:36" x14ac:dyDescent="0.2">
      <c r="A157" s="156" t="str">
        <f>IF('Sub-Cpt Record'!A157="","",'Sub-Cpt Record'!A157)</f>
        <v>G5</v>
      </c>
      <c r="B157" s="157" t="str">
        <f>IF('Sub-Cpt Record'!B157="","",'Sub-Cpt Record'!B157)</f>
        <v/>
      </c>
      <c r="C157" s="158">
        <f>IF('Sub-Cpt Record'!C157="","",'Sub-Cpt Record'!C157)</f>
        <v>1.01709</v>
      </c>
      <c r="D157" s="158">
        <f>IF('Sub-Cpt Record'!D157="","",'Sub-Cpt Record'!D157)</f>
        <v>1.01709</v>
      </c>
      <c r="E157" s="158" t="str">
        <f>CODE!I157</f>
        <v xml:space="preserve">AH  BE  HOL  WCH  NOM  SYC  </v>
      </c>
      <c r="F157" s="159" t="str">
        <f>IF('Sub-Cpt Record'!K157="","",'Sub-Cpt Record'!K157)</f>
        <v>AONB RPG</v>
      </c>
      <c r="G157" s="10"/>
      <c r="H157" s="11"/>
      <c r="I157" s="11"/>
      <c r="J157" s="11"/>
      <c r="K157" s="11"/>
      <c r="L157" s="11"/>
      <c r="M157" s="11"/>
      <c r="N157" s="11"/>
      <c r="O157" s="211"/>
      <c r="P157" s="211"/>
      <c r="Q157" s="33"/>
      <c r="R157" s="34"/>
      <c r="S157" s="29"/>
      <c r="T157" s="217"/>
      <c r="U157" s="35"/>
      <c r="V157" s="32"/>
      <c r="W157" s="35"/>
      <c r="X157" s="32"/>
      <c r="Y157" s="35"/>
      <c r="Z157" s="32"/>
      <c r="AA157" s="35"/>
      <c r="AB157" s="32"/>
      <c r="AC157" s="35"/>
      <c r="AD157" s="32"/>
      <c r="AE157" s="35"/>
      <c r="AF157" s="32"/>
      <c r="AG157" s="193" t="str">
        <f t="shared" si="2"/>
        <v/>
      </c>
      <c r="AH157" s="304"/>
      <c r="AI157" s="214"/>
      <c r="AJ157" s="36"/>
    </row>
    <row r="158" spans="1:36" x14ac:dyDescent="0.2">
      <c r="A158" s="156" t="str">
        <f>IF('Sub-Cpt Record'!A158="","",'Sub-Cpt Record'!A158)</f>
        <v>G6</v>
      </c>
      <c r="B158" s="157" t="str">
        <f>IF('Sub-Cpt Record'!B158="","",'Sub-Cpt Record'!B158)</f>
        <v/>
      </c>
      <c r="C158" s="158">
        <f>IF('Sub-Cpt Record'!C158="","",'Sub-Cpt Record'!C158)</f>
        <v>0.72353000000000001</v>
      </c>
      <c r="D158" s="158">
        <f>IF('Sub-Cpt Record'!D158="","",'Sub-Cpt Record'!D158)</f>
        <v>0.72353000000000001</v>
      </c>
      <c r="E158" s="158" t="str">
        <f>CODE!I158</f>
        <v xml:space="preserve">WCH  BE  AH  HAZ  HOL  </v>
      </c>
      <c r="F158" s="159" t="str">
        <f>IF('Sub-Cpt Record'!K158="","",'Sub-Cpt Record'!K158)</f>
        <v>AONB RPG</v>
      </c>
      <c r="G158" s="10"/>
      <c r="H158" s="11"/>
      <c r="I158" s="11"/>
      <c r="J158" s="11"/>
      <c r="K158" s="11"/>
      <c r="L158" s="11"/>
      <c r="M158" s="11"/>
      <c r="N158" s="11"/>
      <c r="O158" s="211"/>
      <c r="P158" s="211"/>
      <c r="Q158" s="33"/>
      <c r="R158" s="34"/>
      <c r="S158" s="29"/>
      <c r="T158" s="217"/>
      <c r="U158" s="35"/>
      <c r="V158" s="32"/>
      <c r="W158" s="35"/>
      <c r="X158" s="32"/>
      <c r="Y158" s="35"/>
      <c r="Z158" s="32"/>
      <c r="AA158" s="35"/>
      <c r="AB158" s="32"/>
      <c r="AC158" s="35"/>
      <c r="AD158" s="32"/>
      <c r="AE158" s="35"/>
      <c r="AF158" s="32"/>
      <c r="AG158" s="193" t="str">
        <f t="shared" si="2"/>
        <v/>
      </c>
      <c r="AH158" s="304"/>
      <c r="AI158" s="214"/>
      <c r="AJ158" s="36"/>
    </row>
    <row r="159" spans="1:36" x14ac:dyDescent="0.2">
      <c r="A159" s="156" t="str">
        <f>IF('Sub-Cpt Record'!A159="","",'Sub-Cpt Record'!A159)</f>
        <v/>
      </c>
      <c r="B159" s="157" t="str">
        <f>IF('Sub-Cpt Record'!B159="","",'Sub-Cpt Record'!B159)</f>
        <v/>
      </c>
      <c r="C159" s="158" t="str">
        <f>IF('Sub-Cpt Record'!C159="","",'Sub-Cpt Record'!C159)</f>
        <v/>
      </c>
      <c r="D159" s="158" t="str">
        <f>IF('Sub-Cpt Record'!D159="","",'Sub-Cpt Record'!D159)</f>
        <v/>
      </c>
      <c r="E159" s="158" t="str">
        <f>CODE!I159</f>
        <v/>
      </c>
      <c r="F159" s="159"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1"/>
      <c r="P159" s="211"/>
      <c r="Q159" s="33"/>
      <c r="R159" s="34"/>
      <c r="S159" s="29"/>
      <c r="T159" s="217"/>
      <c r="U159" s="35"/>
      <c r="V159" s="32"/>
      <c r="W159" s="35"/>
      <c r="X159" s="32"/>
      <c r="Y159" s="35"/>
      <c r="Z159" s="32"/>
      <c r="AA159" s="35"/>
      <c r="AB159" s="32"/>
      <c r="AC159" s="35"/>
      <c r="AD159" s="32"/>
      <c r="AE159" s="35"/>
      <c r="AF159" s="32"/>
      <c r="AG159" s="193" t="str">
        <f t="shared" si="2"/>
        <v/>
      </c>
      <c r="AH159" s="304"/>
      <c r="AI159" s="214"/>
      <c r="AJ159" s="36"/>
    </row>
    <row r="160" spans="1:36" x14ac:dyDescent="0.2">
      <c r="A160" s="156" t="str">
        <f>IF('Sub-Cpt Record'!A160="","",'Sub-Cpt Record'!A160)</f>
        <v>H1</v>
      </c>
      <c r="B160" s="157" t="str">
        <f>IF('Sub-Cpt Record'!B160="","",'Sub-Cpt Record'!B160)</f>
        <v>a</v>
      </c>
      <c r="C160" s="158">
        <f>IF('Sub-Cpt Record'!C160="","",'Sub-Cpt Record'!C160)</f>
        <v>2.97621</v>
      </c>
      <c r="D160" s="158">
        <f>IF('Sub-Cpt Record'!D160="","",'Sub-Cpt Record'!D160)</f>
        <v>2.97621</v>
      </c>
      <c r="E160" s="158" t="str">
        <f>CODE!I160</f>
        <v xml:space="preserve">BI  YEW  HOL  BE  AH  </v>
      </c>
      <c r="F160" s="159" t="str">
        <f>IF('Sub-Cpt Record'!K160="","",'Sub-Cpt Record'!K160)</f>
        <v>AONB ASNW RPG</v>
      </c>
      <c r="G160" s="10"/>
      <c r="H160" s="11"/>
      <c r="I160" s="11"/>
      <c r="J160" s="11"/>
      <c r="K160" s="11"/>
      <c r="L160" s="11"/>
      <c r="M160" s="11"/>
      <c r="N160" s="11" t="str">
        <f>IF('Sub-Cpt Record'!J160&lt;&gt;"",'Sub-Cpt Record'!J160,"")</f>
        <v/>
      </c>
      <c r="O160" s="211"/>
      <c r="P160" s="211"/>
      <c r="Q160" s="33"/>
      <c r="R160" s="34"/>
      <c r="S160" s="29"/>
      <c r="T160" s="217"/>
      <c r="U160" s="35"/>
      <c r="V160" s="32"/>
      <c r="W160" s="35"/>
      <c r="X160" s="32"/>
      <c r="Y160" s="35"/>
      <c r="Z160" s="32"/>
      <c r="AA160" s="35"/>
      <c r="AB160" s="32"/>
      <c r="AC160" s="35"/>
      <c r="AD160" s="32"/>
      <c r="AE160" s="35"/>
      <c r="AF160" s="32"/>
      <c r="AG160" s="193" t="str">
        <f t="shared" si="2"/>
        <v/>
      </c>
      <c r="AH160" s="304"/>
      <c r="AI160" s="214"/>
      <c r="AJ160" s="36"/>
    </row>
    <row r="161" spans="1:36" x14ac:dyDescent="0.2">
      <c r="A161" s="156" t="str">
        <f>IF('Sub-Cpt Record'!A161="","",'Sub-Cpt Record'!A161)</f>
        <v>H1</v>
      </c>
      <c r="B161" s="157" t="str">
        <f>IF('Sub-Cpt Record'!B161="","",'Sub-Cpt Record'!B161)</f>
        <v>b</v>
      </c>
      <c r="C161" s="158">
        <f>IF('Sub-Cpt Record'!C161="","",'Sub-Cpt Record'!C161)</f>
        <v>8.7029899999999998</v>
      </c>
      <c r="D161" s="158">
        <f>IF('Sub-Cpt Record'!D161="","",'Sub-Cpt Record'!D161)</f>
        <v>8.6</v>
      </c>
      <c r="E161" s="158" t="str">
        <f>CODE!I161</f>
        <v xml:space="preserve">POK  AH  HOL  BE  WCH  HL  </v>
      </c>
      <c r="F161" s="159" t="str">
        <f>IF('Sub-Cpt Record'!K161="","",'Sub-Cpt Record'!K161)</f>
        <v>AONB ASNW RPG</v>
      </c>
      <c r="G161" s="10">
        <v>8.6999999999999993</v>
      </c>
      <c r="H161" s="11" t="s">
        <v>41</v>
      </c>
      <c r="I161" s="11" t="str">
        <f>IF('Sub-Cpt Record'!E161&lt;&gt;"",'Sub-Cpt Record'!E161,"")</f>
        <v>POK</v>
      </c>
      <c r="J161" s="11" t="str">
        <f>IF('Sub-Cpt Record'!F161&lt;&gt;"",'Sub-Cpt Record'!F161,"")</f>
        <v>AH</v>
      </c>
      <c r="K161" s="11" t="str">
        <f>IF('Sub-Cpt Record'!G161&lt;&gt;"",'Sub-Cpt Record'!G161,"")</f>
        <v>HOL</v>
      </c>
      <c r="L161" s="11" t="str">
        <f>IF('Sub-Cpt Record'!H161&lt;&gt;"",'Sub-Cpt Record'!H161,"")</f>
        <v>BE</v>
      </c>
      <c r="M161" s="11" t="str">
        <f>IF('Sub-Cpt Record'!I161&lt;&gt;"",'Sub-Cpt Record'!I161,"")</f>
        <v>WCH</v>
      </c>
      <c r="N161" s="11" t="str">
        <f>IF('Sub-Cpt Record'!J161&lt;&gt;"",'Sub-Cpt Record'!J161,"")</f>
        <v>HL</v>
      </c>
      <c r="O161" s="211">
        <v>77.400000000000006</v>
      </c>
      <c r="P161" s="211">
        <v>180.6</v>
      </c>
      <c r="Q161" s="33">
        <v>2023</v>
      </c>
      <c r="R161" s="34" t="s">
        <v>1022</v>
      </c>
      <c r="S161" s="29"/>
      <c r="T161" s="217"/>
      <c r="U161" s="35"/>
      <c r="V161" s="32"/>
      <c r="W161" s="35"/>
      <c r="X161" s="32"/>
      <c r="Y161" s="35"/>
      <c r="Z161" s="32"/>
      <c r="AA161" s="35"/>
      <c r="AB161" s="32"/>
      <c r="AC161" s="35"/>
      <c r="AD161" s="32"/>
      <c r="AE161" s="35"/>
      <c r="AF161" s="32"/>
      <c r="AG161" s="193" t="str">
        <f t="shared" si="2"/>
        <v/>
      </c>
      <c r="AH161" s="304"/>
      <c r="AI161" s="214"/>
      <c r="AJ161" s="36" t="s">
        <v>789</v>
      </c>
    </row>
    <row r="162" spans="1:36" x14ac:dyDescent="0.2">
      <c r="A162" s="156" t="str">
        <f>IF('Sub-Cpt Record'!A162="","",'Sub-Cpt Record'!A162)</f>
        <v>H1</v>
      </c>
      <c r="B162" s="157" t="str">
        <f>IF('Sub-Cpt Record'!B162="","",'Sub-Cpt Record'!B162)</f>
        <v>c</v>
      </c>
      <c r="C162" s="158">
        <f>IF('Sub-Cpt Record'!C162="","",'Sub-Cpt Record'!C162)</f>
        <v>2.5426600000000001</v>
      </c>
      <c r="D162" s="158">
        <f>IF('Sub-Cpt Record'!D162="","",'Sub-Cpt Record'!D162)</f>
        <v>2.5426600000000001</v>
      </c>
      <c r="E162" s="158" t="str">
        <f>CODE!I162</f>
        <v xml:space="preserve">BE  WCH  HL  HAZ  </v>
      </c>
      <c r="F162" s="159" t="str">
        <f>IF('Sub-Cpt Record'!K162="","",'Sub-Cpt Record'!K162)</f>
        <v>AONB ASNW</v>
      </c>
      <c r="G162" s="10">
        <v>2.54</v>
      </c>
      <c r="H162" s="11" t="s">
        <v>41</v>
      </c>
      <c r="I162" s="11" t="str">
        <f>IF('Sub-Cpt Record'!E162&lt;&gt;"",'Sub-Cpt Record'!E162,"")</f>
        <v>BE</v>
      </c>
      <c r="J162" s="11" t="str">
        <f>IF('Sub-Cpt Record'!F162&lt;&gt;"",'Sub-Cpt Record'!F162,"")</f>
        <v>WCH</v>
      </c>
      <c r="K162" s="11" t="str">
        <f>IF('Sub-Cpt Record'!G162&lt;&gt;"",'Sub-Cpt Record'!G162,"")</f>
        <v>HL</v>
      </c>
      <c r="L162" s="11" t="str">
        <f>IF('Sub-Cpt Record'!H162&lt;&gt;"",'Sub-Cpt Record'!H162,"")</f>
        <v>HAZ</v>
      </c>
      <c r="M162" s="11" t="str">
        <f>IF('Sub-Cpt Record'!I162&lt;&gt;"",'Sub-Cpt Record'!I162,"")</f>
        <v/>
      </c>
      <c r="N162" s="11" t="str">
        <f>IF('Sub-Cpt Record'!J162&lt;&gt;"",'Sub-Cpt Record'!J162,"")</f>
        <v/>
      </c>
      <c r="O162" s="211">
        <v>30.511920000000003</v>
      </c>
      <c r="P162" s="211">
        <v>71.194480000000013</v>
      </c>
      <c r="Q162" s="33">
        <v>2023</v>
      </c>
      <c r="R162" s="34" t="s">
        <v>1022</v>
      </c>
      <c r="S162" s="29"/>
      <c r="T162" s="217"/>
      <c r="U162" s="35"/>
      <c r="V162" s="32"/>
      <c r="W162" s="35"/>
      <c r="X162" s="32"/>
      <c r="Y162" s="35"/>
      <c r="Z162" s="32"/>
      <c r="AA162" s="35"/>
      <c r="AB162" s="32"/>
      <c r="AC162" s="35"/>
      <c r="AD162" s="32"/>
      <c r="AE162" s="35"/>
      <c r="AF162" s="32"/>
      <c r="AG162" s="193" t="str">
        <f t="shared" si="2"/>
        <v/>
      </c>
      <c r="AH162" s="304"/>
      <c r="AI162" s="214"/>
      <c r="AJ162" s="36" t="s">
        <v>789</v>
      </c>
    </row>
    <row r="163" spans="1:36" x14ac:dyDescent="0.2">
      <c r="A163" s="156" t="str">
        <f>IF('Sub-Cpt Record'!A163="","",'Sub-Cpt Record'!A163)</f>
        <v>H1</v>
      </c>
      <c r="B163" s="157" t="str">
        <f>IF('Sub-Cpt Record'!B163="","",'Sub-Cpt Record'!B163)</f>
        <v>d</v>
      </c>
      <c r="C163" s="158">
        <f>IF('Sub-Cpt Record'!C163="","",'Sub-Cpt Record'!C163)</f>
        <v>1.2036199999999999</v>
      </c>
      <c r="D163" s="158">
        <f>IF('Sub-Cpt Record'!D163="","",'Sub-Cpt Record'!D163)</f>
        <v>1.2036199999999999</v>
      </c>
      <c r="E163" s="158" t="str">
        <f>CODE!I163</f>
        <v xml:space="preserve">YEW  AH  HOL  BE  </v>
      </c>
      <c r="F163" s="159" t="str">
        <f>IF('Sub-Cpt Record'!K163="","",'Sub-Cpt Record'!K163)</f>
        <v>AONB ASNW RPG</v>
      </c>
      <c r="G163" s="10"/>
      <c r="H163" s="11"/>
      <c r="I163" s="11"/>
      <c r="J163" s="11"/>
      <c r="K163" s="11"/>
      <c r="L163" s="11"/>
      <c r="M163" s="11" t="str">
        <f>IF('Sub-Cpt Record'!I163&lt;&gt;"",'Sub-Cpt Record'!I163,"")</f>
        <v/>
      </c>
      <c r="N163" s="11" t="str">
        <f>IF('Sub-Cpt Record'!J163&lt;&gt;"",'Sub-Cpt Record'!J163,"")</f>
        <v/>
      </c>
      <c r="O163" s="211"/>
      <c r="P163" s="211"/>
      <c r="Q163" s="33"/>
      <c r="R163" s="34"/>
      <c r="S163" s="29"/>
      <c r="T163" s="217"/>
      <c r="U163" s="35"/>
      <c r="V163" s="32"/>
      <c r="W163" s="35"/>
      <c r="X163" s="32"/>
      <c r="Y163" s="35"/>
      <c r="Z163" s="32"/>
      <c r="AA163" s="35"/>
      <c r="AB163" s="32"/>
      <c r="AC163" s="35"/>
      <c r="AD163" s="32"/>
      <c r="AE163" s="35"/>
      <c r="AF163" s="32"/>
      <c r="AG163" s="193" t="str">
        <f t="shared" si="2"/>
        <v/>
      </c>
      <c r="AH163" s="304"/>
      <c r="AI163" s="214"/>
      <c r="AJ163" s="36"/>
    </row>
    <row r="164" spans="1:36" ht="25.5" x14ac:dyDescent="0.2">
      <c r="A164" s="164" t="str">
        <f>IF('Sub-Cpt Record'!A164="","",'Sub-Cpt Record'!A164)</f>
        <v>H1</v>
      </c>
      <c r="B164" s="165" t="str">
        <f>IF('Sub-Cpt Record'!B164="","",'Sub-Cpt Record'!B164)</f>
        <v>e</v>
      </c>
      <c r="C164" s="166">
        <f>IF('Sub-Cpt Record'!C164="","",'Sub-Cpt Record'!C164)</f>
        <v>9.0694300000000005</v>
      </c>
      <c r="D164" s="166">
        <f>IF('Sub-Cpt Record'!D164="","",'Sub-Cpt Record'!D164)</f>
        <v>9.0694300000000005</v>
      </c>
      <c r="E164" s="166" t="str">
        <f>CODE!I164</f>
        <v xml:space="preserve">AH  POK  HOL  WCH  HAZ  </v>
      </c>
      <c r="F164" s="167" t="str">
        <f>IF('Sub-Cpt Record'!K164="","",'Sub-Cpt Record'!K164)</f>
        <v>AONB ASNW</v>
      </c>
      <c r="G164" s="16">
        <v>9.07</v>
      </c>
      <c r="H164" s="14" t="s">
        <v>41</v>
      </c>
      <c r="I164" s="11" t="str">
        <f>IF('Sub-Cpt Record'!E164&lt;&gt;"",'Sub-Cpt Record'!E164,"")</f>
        <v>AH</v>
      </c>
      <c r="J164" s="11" t="str">
        <f>IF('Sub-Cpt Record'!F164&lt;&gt;"",'Sub-Cpt Record'!F164,"")</f>
        <v>POK</v>
      </c>
      <c r="K164" s="11" t="str">
        <f>IF('Sub-Cpt Record'!G164&lt;&gt;"",'Sub-Cpt Record'!G164,"")</f>
        <v>HOL</v>
      </c>
      <c r="L164" s="11" t="str">
        <f>IF('Sub-Cpt Record'!H164&lt;&gt;"",'Sub-Cpt Record'!H164,"")</f>
        <v>WCH</v>
      </c>
      <c r="M164" s="11" t="str">
        <f>IF('Sub-Cpt Record'!I164&lt;&gt;"",'Sub-Cpt Record'!I164,"")</f>
        <v>HAZ</v>
      </c>
      <c r="N164" s="11" t="str">
        <f>IF('Sub-Cpt Record'!J164&lt;&gt;"",'Sub-Cpt Record'!J164,"")</f>
        <v/>
      </c>
      <c r="O164" s="17">
        <v>0</v>
      </c>
      <c r="P164" s="17">
        <v>317.43005000000005</v>
      </c>
      <c r="Q164" s="39">
        <v>2023</v>
      </c>
      <c r="R164" s="40" t="s">
        <v>1029</v>
      </c>
      <c r="S164" s="41"/>
      <c r="T164" s="218"/>
      <c r="U164" s="42"/>
      <c r="V164" s="43"/>
      <c r="W164" s="42"/>
      <c r="X164" s="43"/>
      <c r="Y164" s="42"/>
      <c r="Z164" s="32"/>
      <c r="AA164" s="42"/>
      <c r="AB164" s="43"/>
      <c r="AC164" s="42"/>
      <c r="AD164" s="43"/>
      <c r="AE164" s="42"/>
      <c r="AF164" s="43"/>
      <c r="AG164" s="193" t="str">
        <f t="shared" si="2"/>
        <v/>
      </c>
      <c r="AH164" s="305"/>
      <c r="AI164" s="215"/>
      <c r="AJ164" s="36" t="s">
        <v>789</v>
      </c>
    </row>
    <row r="165" spans="1:36" ht="38.25" x14ac:dyDescent="0.2">
      <c r="A165" s="164" t="str">
        <f>IF('Sub-Cpt Record'!A165="","",'Sub-Cpt Record'!A165)</f>
        <v>H1</v>
      </c>
      <c r="B165" s="165" t="str">
        <f>IF('Sub-Cpt Record'!B165="","",'Sub-Cpt Record'!B165)</f>
        <v>f</v>
      </c>
      <c r="C165" s="166">
        <f>IF('Sub-Cpt Record'!C165="","",'Sub-Cpt Record'!C165)</f>
        <v>10.979900000000001</v>
      </c>
      <c r="D165" s="166">
        <f>IF('Sub-Cpt Record'!D165="","",'Sub-Cpt Record'!D165)</f>
        <v>10.8</v>
      </c>
      <c r="E165" s="166" t="str">
        <f>CODE!I165</f>
        <v xml:space="preserve">BE  AH  YEW  HAZ  HOL  NOM  </v>
      </c>
      <c r="F165" s="167" t="str">
        <f>IF('Sub-Cpt Record'!K165="","",'Sub-Cpt Record'!K165)</f>
        <v>AONB ASNW RPG</v>
      </c>
      <c r="G165" s="16"/>
      <c r="H165" s="14"/>
      <c r="I165" s="11"/>
      <c r="J165" s="11"/>
      <c r="K165" s="11"/>
      <c r="L165" s="11"/>
      <c r="M165" s="11"/>
      <c r="N165" s="11"/>
      <c r="O165" s="17"/>
      <c r="P165" s="17"/>
      <c r="Q165" s="39"/>
      <c r="R165" s="40"/>
      <c r="S165" s="41"/>
      <c r="T165" s="218"/>
      <c r="U165" s="42"/>
      <c r="V165" s="43"/>
      <c r="W165" s="42"/>
      <c r="X165" s="43"/>
      <c r="Y165" s="42"/>
      <c r="Z165" s="32"/>
      <c r="AA165" s="42"/>
      <c r="AB165" s="43"/>
      <c r="AC165" s="42"/>
      <c r="AD165" s="43"/>
      <c r="AE165" s="42"/>
      <c r="AF165" s="43"/>
      <c r="AG165" s="193" t="str">
        <f t="shared" si="2"/>
        <v/>
      </c>
      <c r="AH165" s="305"/>
      <c r="AI165" s="215"/>
      <c r="AJ165" s="36"/>
    </row>
    <row r="166" spans="1:36" ht="25.5" x14ac:dyDescent="0.2">
      <c r="A166" s="164" t="str">
        <f>IF('Sub-Cpt Record'!A166="","",'Sub-Cpt Record'!A166)</f>
        <v>H1</v>
      </c>
      <c r="B166" s="165" t="str">
        <f>IF('Sub-Cpt Record'!B166="","",'Sub-Cpt Record'!B166)</f>
        <v>g</v>
      </c>
      <c r="C166" s="166">
        <f>IF('Sub-Cpt Record'!C166="","",'Sub-Cpt Record'!C166)</f>
        <v>2.4733800000000001</v>
      </c>
      <c r="D166" s="166">
        <f>IF('Sub-Cpt Record'!D166="","",'Sub-Cpt Record'!D166)</f>
        <v>2.4733800000000001</v>
      </c>
      <c r="E166" s="166" t="str">
        <f>CODE!I166</f>
        <v xml:space="preserve">AH  YEW  SYC  WCH  </v>
      </c>
      <c r="F166" s="167" t="str">
        <f>IF('Sub-Cpt Record'!K166="","",'Sub-Cpt Record'!K166)</f>
        <v>AONB RPG</v>
      </c>
      <c r="G166" s="16">
        <v>2.4733800000000001</v>
      </c>
      <c r="H166" s="14" t="s">
        <v>41</v>
      </c>
      <c r="I166" s="11" t="str">
        <f>IF('Sub-Cpt Record'!E166&lt;&gt;"",'Sub-Cpt Record'!E166,"")</f>
        <v>AH</v>
      </c>
      <c r="J166" s="11"/>
      <c r="K166" s="11" t="str">
        <f>IF('Sub-Cpt Record'!G166&lt;&gt;"",'Sub-Cpt Record'!G166,"")</f>
        <v>SYC</v>
      </c>
      <c r="L166" s="11" t="str">
        <f>IF('Sub-Cpt Record'!H166&lt;&gt;"",'Sub-Cpt Record'!H166,"")</f>
        <v>WCH</v>
      </c>
      <c r="M166" s="11" t="str">
        <f>IF('Sub-Cpt Record'!I166&lt;&gt;"",'Sub-Cpt Record'!I166,"")</f>
        <v/>
      </c>
      <c r="N166" s="11" t="str">
        <f>IF('Sub-Cpt Record'!J166&lt;&gt;"",'Sub-Cpt Record'!J166,"")</f>
        <v/>
      </c>
      <c r="O166" s="17">
        <v>0</v>
      </c>
      <c r="P166" s="17">
        <v>133.56252000000001</v>
      </c>
      <c r="Q166" s="39"/>
      <c r="R166" s="40" t="s">
        <v>1029</v>
      </c>
      <c r="S166" s="41"/>
      <c r="T166" s="218"/>
      <c r="U166" s="42"/>
      <c r="V166" s="43"/>
      <c r="W166" s="42"/>
      <c r="X166" s="43"/>
      <c r="Y166" s="42"/>
      <c r="Z166" s="32"/>
      <c r="AA166" s="42"/>
      <c r="AB166" s="43"/>
      <c r="AC166" s="42"/>
      <c r="AD166" s="43"/>
      <c r="AE166" s="42"/>
      <c r="AF166" s="43"/>
      <c r="AG166" s="193" t="str">
        <f t="shared" si="2"/>
        <v/>
      </c>
      <c r="AH166" s="305"/>
      <c r="AI166" s="215"/>
      <c r="AJ166" s="36"/>
    </row>
    <row r="167" spans="1:36" ht="25.5" x14ac:dyDescent="0.2">
      <c r="A167" s="164" t="str">
        <f>IF('Sub-Cpt Record'!A167="","",'Sub-Cpt Record'!A167)</f>
        <v>H2</v>
      </c>
      <c r="B167" s="165" t="str">
        <f>IF('Sub-Cpt Record'!B167="","",'Sub-Cpt Record'!B167)</f>
        <v/>
      </c>
      <c r="C167" s="166">
        <f>IF('Sub-Cpt Record'!C167="","",'Sub-Cpt Record'!C167)</f>
        <v>6.3290600000000001</v>
      </c>
      <c r="D167" s="166">
        <f>IF('Sub-Cpt Record'!D167="","",'Sub-Cpt Record'!D167)</f>
        <v>6.25</v>
      </c>
      <c r="E167" s="166" t="str">
        <f>CODE!I167</f>
        <v xml:space="preserve">HL  BE  WCH  HOL  </v>
      </c>
      <c r="F167" s="167" t="str">
        <f>IF('Sub-Cpt Record'!K167="","",'Sub-Cpt Record'!K167)</f>
        <v>AONB ASNW</v>
      </c>
      <c r="G167" s="16">
        <v>6.25</v>
      </c>
      <c r="H167" s="14" t="s">
        <v>41</v>
      </c>
      <c r="I167" s="11" t="s">
        <v>176</v>
      </c>
      <c r="J167" s="11" t="s">
        <v>53</v>
      </c>
      <c r="K167" s="11" t="s">
        <v>55</v>
      </c>
      <c r="L167" s="11" t="s">
        <v>166</v>
      </c>
      <c r="M167" s="11"/>
      <c r="N167" s="11" t="str">
        <f>IF('Sub-Cpt Record'!J167&lt;&gt;"",'Sub-Cpt Record'!J167,"")</f>
        <v/>
      </c>
      <c r="O167" s="17">
        <v>400</v>
      </c>
      <c r="P167" s="17">
        <v>200</v>
      </c>
      <c r="Q167" s="39" t="s">
        <v>1100</v>
      </c>
      <c r="R167" s="40" t="s">
        <v>1029</v>
      </c>
      <c r="S167" s="41"/>
      <c r="T167" s="218"/>
      <c r="U167" s="42"/>
      <c r="V167" s="43"/>
      <c r="W167" s="42"/>
      <c r="X167" s="43"/>
      <c r="Y167" s="42"/>
      <c r="Z167" s="32"/>
      <c r="AA167" s="42"/>
      <c r="AB167" s="43"/>
      <c r="AC167" s="42"/>
      <c r="AD167" s="43"/>
      <c r="AE167" s="42"/>
      <c r="AF167" s="43"/>
      <c r="AG167" s="193" t="str">
        <f t="shared" si="2"/>
        <v/>
      </c>
      <c r="AH167" s="305"/>
      <c r="AI167" s="215"/>
      <c r="AJ167" s="36"/>
    </row>
    <row r="168" spans="1:36" ht="25.5" x14ac:dyDescent="0.2">
      <c r="A168" s="164" t="str">
        <f>IF('Sub-Cpt Record'!A168="","",'Sub-Cpt Record'!A168)</f>
        <v>H3</v>
      </c>
      <c r="B168" s="165" t="str">
        <f>IF('Sub-Cpt Record'!B168="","",'Sub-Cpt Record'!B168)</f>
        <v>a</v>
      </c>
      <c r="C168" s="166">
        <f>IF('Sub-Cpt Record'!C168="","",'Sub-Cpt Record'!C168)</f>
        <v>6.3696700000000002</v>
      </c>
      <c r="D168" s="166">
        <f>IF('Sub-Cpt Record'!D168="","",'Sub-Cpt Record'!D168)</f>
        <v>6.3696700000000002</v>
      </c>
      <c r="E168" s="166" t="str">
        <f>CODE!I168</f>
        <v xml:space="preserve">AH  BE  HAZ  FM  WCH  YEW  </v>
      </c>
      <c r="F168" s="167" t="str">
        <f>IF('Sub-Cpt Record'!K168="","",'Sub-Cpt Record'!K168)</f>
        <v>AONB ASNW</v>
      </c>
      <c r="G168" s="16">
        <v>6.37</v>
      </c>
      <c r="H168" s="14" t="s">
        <v>41</v>
      </c>
      <c r="I168" s="11" t="str">
        <f>IF('Sub-Cpt Record'!E168&lt;&gt;"",'Sub-Cpt Record'!E168,"")</f>
        <v>AH</v>
      </c>
      <c r="J168" s="11" t="str">
        <f>IF('Sub-Cpt Record'!F168&lt;&gt;"",'Sub-Cpt Record'!F168,"")</f>
        <v>BE</v>
      </c>
      <c r="K168" s="11" t="str">
        <f>IF('Sub-Cpt Record'!G168&lt;&gt;"",'Sub-Cpt Record'!G168,"")</f>
        <v>HAZ</v>
      </c>
      <c r="L168" s="11" t="str">
        <f>IF('Sub-Cpt Record'!H168&lt;&gt;"",'Sub-Cpt Record'!H168,"")</f>
        <v>FM</v>
      </c>
      <c r="M168" s="11" t="str">
        <f>IF('Sub-Cpt Record'!I168&lt;&gt;"",'Sub-Cpt Record'!I168,"")</f>
        <v>WCH</v>
      </c>
      <c r="N168" s="11"/>
      <c r="O168" s="17">
        <v>0</v>
      </c>
      <c r="P168" s="17">
        <v>171.98108999999999</v>
      </c>
      <c r="Q168" s="39">
        <v>2023</v>
      </c>
      <c r="R168" s="40" t="s">
        <v>1022</v>
      </c>
      <c r="S168" s="41"/>
      <c r="T168" s="218"/>
      <c r="U168" s="42"/>
      <c r="V168" s="43"/>
      <c r="W168" s="42"/>
      <c r="X168" s="43"/>
      <c r="Y168" s="42"/>
      <c r="Z168" s="32"/>
      <c r="AA168" s="42"/>
      <c r="AB168" s="43"/>
      <c r="AC168" s="42"/>
      <c r="AD168" s="43"/>
      <c r="AE168" s="42"/>
      <c r="AF168" s="43"/>
      <c r="AG168" s="193" t="str">
        <f t="shared" si="2"/>
        <v/>
      </c>
      <c r="AH168" s="305"/>
      <c r="AI168" s="215"/>
      <c r="AJ168" s="36" t="s">
        <v>789</v>
      </c>
    </row>
    <row r="169" spans="1:36" x14ac:dyDescent="0.2">
      <c r="A169" s="164" t="str">
        <f>IF('Sub-Cpt Record'!A169="","",'Sub-Cpt Record'!A169)</f>
        <v>H3</v>
      </c>
      <c r="B169" s="165" t="str">
        <f>IF('Sub-Cpt Record'!B169="","",'Sub-Cpt Record'!B169)</f>
        <v>b</v>
      </c>
      <c r="C169" s="166">
        <f>IF('Sub-Cpt Record'!C169="","",'Sub-Cpt Record'!C169)</f>
        <v>3.0830099999999998</v>
      </c>
      <c r="D169" s="166">
        <f>IF('Sub-Cpt Record'!D169="","",'Sub-Cpt Record'!D169)</f>
        <v>2.2000000000000002</v>
      </c>
      <c r="E169" s="166" t="str">
        <f>CODE!I169</f>
        <v xml:space="preserve">FM  AH  HAW  </v>
      </c>
      <c r="F169" s="167" t="str">
        <f>IF('Sub-Cpt Record'!K169="","",'Sub-Cpt Record'!K169)</f>
        <v xml:space="preserve">AONB </v>
      </c>
      <c r="G169" s="16"/>
      <c r="H169" s="14"/>
      <c r="I169" s="11"/>
      <c r="J169" s="11"/>
      <c r="K169" s="11"/>
      <c r="L169" s="11" t="str">
        <f>IF('Sub-Cpt Record'!H169&lt;&gt;"",'Sub-Cpt Record'!H169,"")</f>
        <v/>
      </c>
      <c r="M169" s="11" t="str">
        <f>IF('Sub-Cpt Record'!I169&lt;&gt;"",'Sub-Cpt Record'!I169,"")</f>
        <v/>
      </c>
      <c r="N169" s="11" t="str">
        <f>IF('Sub-Cpt Record'!J169&lt;&gt;"",'Sub-Cpt Record'!J169,"")</f>
        <v/>
      </c>
      <c r="O169" s="17"/>
      <c r="P169" s="17"/>
      <c r="Q169" s="39"/>
      <c r="R169" s="40"/>
      <c r="S169" s="41"/>
      <c r="T169" s="218"/>
      <c r="U169" s="42"/>
      <c r="V169" s="43"/>
      <c r="W169" s="42"/>
      <c r="X169" s="43"/>
      <c r="Y169" s="42"/>
      <c r="Z169" s="32"/>
      <c r="AA169" s="42"/>
      <c r="AB169" s="43"/>
      <c r="AC169" s="42"/>
      <c r="AD169" s="43"/>
      <c r="AE169" s="42"/>
      <c r="AF169" s="43"/>
      <c r="AG169" s="193" t="str">
        <f t="shared" si="2"/>
        <v/>
      </c>
      <c r="AH169" s="305"/>
      <c r="AI169" s="215"/>
      <c r="AJ169" s="36"/>
    </row>
    <row r="170" spans="1:36" x14ac:dyDescent="0.2">
      <c r="A170" s="164" t="str">
        <f>IF('Sub-Cpt Record'!A170="","",'Sub-Cpt Record'!A170)</f>
        <v>H3</v>
      </c>
      <c r="B170" s="165" t="str">
        <f>IF('Sub-Cpt Record'!B170="","",'Sub-Cpt Record'!B170)</f>
        <v>c</v>
      </c>
      <c r="C170" s="166">
        <f>IF('Sub-Cpt Record'!C170="","",'Sub-Cpt Record'!C170)</f>
        <v>0.71750000000000003</v>
      </c>
      <c r="D170" s="166">
        <f>IF('Sub-Cpt Record'!D170="","",'Sub-Cpt Record'!D170)</f>
        <v>0.71750000000000003</v>
      </c>
      <c r="E170" s="166" t="str">
        <f>CODE!I170</f>
        <v xml:space="preserve">BE  WCH  HL  HAZ  </v>
      </c>
      <c r="F170" s="167" t="str">
        <f>IF('Sub-Cpt Record'!K170="","",'Sub-Cpt Record'!K170)</f>
        <v xml:space="preserve">AONB </v>
      </c>
      <c r="G170" s="16">
        <v>0.71750000000000003</v>
      </c>
      <c r="H170" s="14" t="s">
        <v>41</v>
      </c>
      <c r="I170" s="11" t="str">
        <f>IF('Sub-Cpt Record'!E170&lt;&gt;"",'Sub-Cpt Record'!E170,"")</f>
        <v>BE</v>
      </c>
      <c r="J170" s="11" t="str">
        <f>IF('Sub-Cpt Record'!F170&lt;&gt;"",'Sub-Cpt Record'!F170,"")</f>
        <v>WCH</v>
      </c>
      <c r="K170" s="11" t="str">
        <f>IF('Sub-Cpt Record'!G170&lt;&gt;"",'Sub-Cpt Record'!G170,"")</f>
        <v>HL</v>
      </c>
      <c r="L170" s="11" t="str">
        <f>IF('Sub-Cpt Record'!H170&lt;&gt;"",'Sub-Cpt Record'!H170,"")</f>
        <v>HAZ</v>
      </c>
      <c r="M170" s="11" t="str">
        <f>IF('Sub-Cpt Record'!I170&lt;&gt;"",'Sub-Cpt Record'!I170,"")</f>
        <v/>
      </c>
      <c r="N170" s="11" t="str">
        <f>IF('Sub-Cpt Record'!J170&lt;&gt;"",'Sub-Cpt Record'!J170,"")</f>
        <v/>
      </c>
      <c r="O170" s="17">
        <v>18.081</v>
      </c>
      <c r="P170" s="17">
        <v>42.188999999999993</v>
      </c>
      <c r="Q170" s="39" t="s">
        <v>1105</v>
      </c>
      <c r="R170" s="40" t="s">
        <v>1029</v>
      </c>
      <c r="S170" s="41"/>
      <c r="T170" s="218"/>
      <c r="U170" s="42"/>
      <c r="V170" s="43"/>
      <c r="W170" s="42"/>
      <c r="X170" s="43"/>
      <c r="Y170" s="42"/>
      <c r="Z170" s="32"/>
      <c r="AA170" s="42"/>
      <c r="AB170" s="43"/>
      <c r="AC170" s="42"/>
      <c r="AD170" s="43"/>
      <c r="AE170" s="42"/>
      <c r="AF170" s="43"/>
      <c r="AG170" s="193" t="str">
        <f t="shared" si="2"/>
        <v/>
      </c>
      <c r="AH170" s="305"/>
      <c r="AI170" s="215"/>
      <c r="AJ170" s="36"/>
    </row>
    <row r="171" spans="1:36" ht="25.5" x14ac:dyDescent="0.2">
      <c r="A171" s="164" t="str">
        <f>IF('Sub-Cpt Record'!A171="","",'Sub-Cpt Record'!A171)</f>
        <v>H3</v>
      </c>
      <c r="B171" s="165" t="str">
        <f>IF('Sub-Cpt Record'!B171="","",'Sub-Cpt Record'!B171)</f>
        <v>d</v>
      </c>
      <c r="C171" s="166">
        <f>IF('Sub-Cpt Record'!C171="","",'Sub-Cpt Record'!C171)</f>
        <v>0.77618200000000004</v>
      </c>
      <c r="D171" s="166">
        <f>IF('Sub-Cpt Record'!D171="","",'Sub-Cpt Record'!D171)</f>
        <v>0.77618200000000004</v>
      </c>
      <c r="E171" s="166" t="str">
        <f>CODE!I171</f>
        <v xml:space="preserve">AH  BE  YEW  WCH  HOL  FM  </v>
      </c>
      <c r="F171" s="167" t="str">
        <f>IF('Sub-Cpt Record'!K171="","",'Sub-Cpt Record'!K171)</f>
        <v xml:space="preserve">AONB </v>
      </c>
      <c r="G171" s="16">
        <v>0.78</v>
      </c>
      <c r="H171" s="14" t="s">
        <v>41</v>
      </c>
      <c r="I171" s="11" t="s">
        <v>32</v>
      </c>
      <c r="J171" s="11" t="s">
        <v>53</v>
      </c>
      <c r="K171" s="11" t="s">
        <v>55</v>
      </c>
      <c r="L171" s="11" t="s">
        <v>166</v>
      </c>
      <c r="M171" s="11" t="s">
        <v>147</v>
      </c>
      <c r="N171" s="11"/>
      <c r="O171" s="17"/>
      <c r="P171" s="17">
        <v>100</v>
      </c>
      <c r="Q171" s="39" t="s">
        <v>1100</v>
      </c>
      <c r="R171" s="40" t="s">
        <v>1029</v>
      </c>
      <c r="S171" s="41"/>
      <c r="T171" s="218"/>
      <c r="U171" s="42"/>
      <c r="V171" s="43"/>
      <c r="W171" s="42"/>
      <c r="X171" s="43"/>
      <c r="Y171" s="42"/>
      <c r="Z171" s="32"/>
      <c r="AA171" s="42"/>
      <c r="AB171" s="43"/>
      <c r="AC171" s="42"/>
      <c r="AD171" s="43"/>
      <c r="AE171" s="42"/>
      <c r="AF171" s="43"/>
      <c r="AG171" s="193" t="str">
        <f t="shared" si="2"/>
        <v/>
      </c>
      <c r="AH171" s="305"/>
      <c r="AI171" s="215"/>
      <c r="AJ171" s="36"/>
    </row>
    <row r="172" spans="1:36" ht="25.5" x14ac:dyDescent="0.2">
      <c r="A172" s="164" t="str">
        <f>IF('Sub-Cpt Record'!A172="","",'Sub-Cpt Record'!A172)</f>
        <v>H3</v>
      </c>
      <c r="B172" s="165" t="str">
        <f>IF('Sub-Cpt Record'!B172="","",'Sub-Cpt Record'!B172)</f>
        <v>e</v>
      </c>
      <c r="C172" s="166">
        <f>IF('Sub-Cpt Record'!C172="","",'Sub-Cpt Record'!C172)</f>
        <v>8.1942699999999995</v>
      </c>
      <c r="D172" s="166">
        <f>IF('Sub-Cpt Record'!D172="","",'Sub-Cpt Record'!D172)</f>
        <v>8.1942699999999995</v>
      </c>
      <c r="E172" s="166" t="str">
        <f>CODE!I172</f>
        <v xml:space="preserve">BE  HOL  POK  FM  EM  AH  </v>
      </c>
      <c r="F172" s="167" t="str">
        <f>IF('Sub-Cpt Record'!K172="","",'Sub-Cpt Record'!K172)</f>
        <v xml:space="preserve">AONB </v>
      </c>
      <c r="G172" s="16">
        <v>8.19</v>
      </c>
      <c r="H172" s="14" t="s">
        <v>41</v>
      </c>
      <c r="I172" s="11" t="str">
        <f>IF('Sub-Cpt Record'!E172&lt;&gt;"",'Sub-Cpt Record'!E172,"")</f>
        <v>BE</v>
      </c>
      <c r="J172" s="11" t="str">
        <f>IF('Sub-Cpt Record'!F172&lt;&gt;"",'Sub-Cpt Record'!F172,"")</f>
        <v>HOL</v>
      </c>
      <c r="K172" s="11" t="str">
        <f>IF('Sub-Cpt Record'!G172&lt;&gt;"",'Sub-Cpt Record'!G172,"")</f>
        <v>POK</v>
      </c>
      <c r="L172" s="11" t="str">
        <f>IF('Sub-Cpt Record'!H172&lt;&gt;"",'Sub-Cpt Record'!H172,"")</f>
        <v>FM</v>
      </c>
      <c r="M172" s="11" t="str">
        <f>IF('Sub-Cpt Record'!I172&lt;&gt;"",'Sub-Cpt Record'!I172,"")</f>
        <v>EM</v>
      </c>
      <c r="N172" s="11" t="str">
        <f>IF('Sub-Cpt Record'!J172&lt;&gt;"",'Sub-Cpt Record'!J172,"")</f>
        <v>AH</v>
      </c>
      <c r="O172" s="17">
        <v>0</v>
      </c>
      <c r="P172" s="17">
        <v>368.74215000000004</v>
      </c>
      <c r="Q172" s="39">
        <v>2023</v>
      </c>
      <c r="R172" s="40" t="s">
        <v>1022</v>
      </c>
      <c r="S172" s="41"/>
      <c r="T172" s="218">
        <v>100</v>
      </c>
      <c r="U172" s="42"/>
      <c r="V172" s="43"/>
      <c r="W172" s="42"/>
      <c r="X172" s="43"/>
      <c r="Y172" s="42"/>
      <c r="Z172" s="32"/>
      <c r="AA172" s="42"/>
      <c r="AB172" s="43"/>
      <c r="AC172" s="42"/>
      <c r="AD172" s="43"/>
      <c r="AE172" s="42"/>
      <c r="AF172" s="43"/>
      <c r="AG172" s="193">
        <f t="shared" si="2"/>
        <v>100</v>
      </c>
      <c r="AH172" s="305"/>
      <c r="AI172" s="215"/>
      <c r="AJ172" s="36" t="s">
        <v>789</v>
      </c>
    </row>
    <row r="173" spans="1:36" ht="25.5" x14ac:dyDescent="0.2">
      <c r="A173" s="164" t="str">
        <f>IF('Sub-Cpt Record'!A173="","",'Sub-Cpt Record'!A173)</f>
        <v>H4</v>
      </c>
      <c r="B173" s="165" t="str">
        <f>IF('Sub-Cpt Record'!B173="","",'Sub-Cpt Record'!B173)</f>
        <v/>
      </c>
      <c r="C173" s="166">
        <f>IF('Sub-Cpt Record'!C173="","",'Sub-Cpt Record'!C173)</f>
        <v>2.59674</v>
      </c>
      <c r="D173" s="166">
        <f>IF('Sub-Cpt Record'!D173="","",'Sub-Cpt Record'!D173)</f>
        <v>2.59674</v>
      </c>
      <c r="E173" s="166" t="str">
        <f>CODE!I173</f>
        <v xml:space="preserve">AH  FM  BE  HOL  </v>
      </c>
      <c r="F173" s="167" t="str">
        <f>IF('Sub-Cpt Record'!K173="","",'Sub-Cpt Record'!K173)</f>
        <v>AONB ASNW</v>
      </c>
      <c r="G173" s="16"/>
      <c r="H173" s="14"/>
      <c r="I173" s="11"/>
      <c r="J173" s="11"/>
      <c r="K173" s="11"/>
      <c r="L173" s="11"/>
      <c r="M173" s="11" t="str">
        <f>IF('Sub-Cpt Record'!I173&lt;&gt;"",'Sub-Cpt Record'!I173,"")</f>
        <v/>
      </c>
      <c r="N173" s="11" t="str">
        <f>IF('Sub-Cpt Record'!J173&lt;&gt;"",'Sub-Cpt Record'!J173,"")</f>
        <v/>
      </c>
      <c r="O173" s="17"/>
      <c r="P173" s="17"/>
      <c r="Q173" s="39"/>
      <c r="R173" s="40"/>
      <c r="S173" s="41"/>
      <c r="T173" s="218"/>
      <c r="U173" s="42"/>
      <c r="V173" s="43"/>
      <c r="W173" s="42"/>
      <c r="X173" s="43"/>
      <c r="Y173" s="42"/>
      <c r="Z173" s="32"/>
      <c r="AA173" s="42"/>
      <c r="AB173" s="43"/>
      <c r="AC173" s="42"/>
      <c r="AD173" s="43"/>
      <c r="AE173" s="42"/>
      <c r="AF173" s="43"/>
      <c r="AG173" s="193" t="str">
        <f t="shared" si="2"/>
        <v/>
      </c>
      <c r="AH173" s="305"/>
      <c r="AI173" s="215"/>
      <c r="AJ173" s="36"/>
    </row>
    <row r="174" spans="1:36" x14ac:dyDescent="0.2">
      <c r="A174" s="164" t="str">
        <f>IF('Sub-Cpt Record'!A174="","",'Sub-Cpt Record'!A174)</f>
        <v>H5</v>
      </c>
      <c r="B174" s="165" t="str">
        <f>IF('Sub-Cpt Record'!B174="","",'Sub-Cpt Record'!B174)</f>
        <v/>
      </c>
      <c r="C174" s="166">
        <f>IF('Sub-Cpt Record'!C174="","",'Sub-Cpt Record'!C174)</f>
        <v>1.08202</v>
      </c>
      <c r="D174" s="166">
        <f>IF('Sub-Cpt Record'!D174="","",'Sub-Cpt Record'!D174)</f>
        <v>0.75</v>
      </c>
      <c r="E174" s="166" t="str">
        <f>CODE!I174</f>
        <v xml:space="preserve">AH  BE  FM  </v>
      </c>
      <c r="F174" s="167" t="str">
        <f>IF('Sub-Cpt Record'!K174="","",'Sub-Cpt Record'!K174)</f>
        <v>AONB</v>
      </c>
      <c r="G174" s="16"/>
      <c r="H174" s="14"/>
      <c r="I174" s="11"/>
      <c r="J174" s="11"/>
      <c r="K174" s="11"/>
      <c r="L174" s="11"/>
      <c r="M174" s="11" t="str">
        <f>IF('Sub-Cpt Record'!I174&lt;&gt;"",'Sub-Cpt Record'!I174,"")</f>
        <v/>
      </c>
      <c r="N174" s="11" t="str">
        <f>IF('Sub-Cpt Record'!J174&lt;&gt;"",'Sub-Cpt Record'!J174,"")</f>
        <v/>
      </c>
      <c r="O174" s="17"/>
      <c r="P174" s="17"/>
      <c r="Q174" s="39"/>
      <c r="R174" s="40"/>
      <c r="S174" s="41"/>
      <c r="T174" s="218"/>
      <c r="U174" s="42"/>
      <c r="V174" s="43"/>
      <c r="W174" s="42"/>
      <c r="X174" s="43"/>
      <c r="Y174" s="42"/>
      <c r="Z174" s="32"/>
      <c r="AA174" s="42"/>
      <c r="AB174" s="43"/>
      <c r="AC174" s="42"/>
      <c r="AD174" s="43"/>
      <c r="AE174" s="42"/>
      <c r="AF174" s="43"/>
      <c r="AG174" s="193" t="str">
        <f t="shared" si="2"/>
        <v/>
      </c>
      <c r="AH174" s="305"/>
      <c r="AI174" s="215"/>
      <c r="AJ174" s="36"/>
    </row>
    <row r="175" spans="1:36" x14ac:dyDescent="0.2">
      <c r="A175" s="164" t="str">
        <f>IF('Sub-Cpt Record'!A175="","",'Sub-Cpt Record'!A175)</f>
        <v/>
      </c>
      <c r="B175" s="165" t="str">
        <f>IF('Sub-Cpt Record'!B175="","",'Sub-Cpt Record'!B175)</f>
        <v/>
      </c>
      <c r="C175" s="166" t="str">
        <f>IF('Sub-Cpt Record'!C175="","",'Sub-Cpt Record'!C175)</f>
        <v/>
      </c>
      <c r="D175" s="166" t="str">
        <f>IF('Sub-Cpt Record'!D175="","",'Sub-Cpt Record'!D175)</f>
        <v/>
      </c>
      <c r="E175" s="166" t="str">
        <f>CODE!I175</f>
        <v/>
      </c>
      <c r="F175" s="167"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18"/>
      <c r="U175" s="42"/>
      <c r="V175" s="43"/>
      <c r="W175" s="42"/>
      <c r="X175" s="43"/>
      <c r="Y175" s="42"/>
      <c r="Z175" s="32"/>
      <c r="AA175" s="42"/>
      <c r="AB175" s="43"/>
      <c r="AC175" s="42"/>
      <c r="AD175" s="43"/>
      <c r="AE175" s="42"/>
      <c r="AF175" s="43"/>
      <c r="AG175" s="193" t="str">
        <f t="shared" si="2"/>
        <v/>
      </c>
      <c r="AH175" s="305"/>
      <c r="AI175" s="215"/>
      <c r="AJ175" s="36"/>
    </row>
    <row r="176" spans="1:36" ht="25.5" x14ac:dyDescent="0.2">
      <c r="A176" s="164" t="str">
        <f>IF('Sub-Cpt Record'!A176="","",'Sub-Cpt Record'!A176)</f>
        <v>HO1</v>
      </c>
      <c r="B176" s="165" t="str">
        <f>IF('Sub-Cpt Record'!B176="","",'Sub-Cpt Record'!B176)</f>
        <v/>
      </c>
      <c r="C176" s="166">
        <f>IF('Sub-Cpt Record'!C176="","",'Sub-Cpt Record'!C176)</f>
        <v>9.7439800000000005</v>
      </c>
      <c r="D176" s="166">
        <f>IF('Sub-Cpt Record'!D176="","",'Sub-Cpt Record'!D176)</f>
        <v>9.7439800000000005</v>
      </c>
      <c r="E176" s="166" t="str">
        <f>CODE!I176</f>
        <v xml:space="preserve">BE  HOL  BI  POK  WCH  HAZ  </v>
      </c>
      <c r="F176" s="167" t="str">
        <f>IF('Sub-Cpt Record'!K176="","",'Sub-Cpt Record'!K176)</f>
        <v>AONB ASNW</v>
      </c>
      <c r="G176" s="16">
        <v>0.5</v>
      </c>
      <c r="H176" s="14" t="s">
        <v>33</v>
      </c>
      <c r="I176" s="11" t="s">
        <v>164</v>
      </c>
      <c r="J176" s="11"/>
      <c r="K176" s="11"/>
      <c r="L176" s="11"/>
      <c r="M176" s="11"/>
      <c r="N176" s="11"/>
      <c r="O176" s="17"/>
      <c r="P176" s="17">
        <v>100</v>
      </c>
      <c r="Q176" s="39"/>
      <c r="R176" s="40" t="s">
        <v>1138</v>
      </c>
      <c r="S176" s="41">
        <v>0.5</v>
      </c>
      <c r="T176" s="218"/>
      <c r="U176" s="42" t="s">
        <v>164</v>
      </c>
      <c r="V176" s="43">
        <v>100</v>
      </c>
      <c r="W176" s="42"/>
      <c r="X176" s="43"/>
      <c r="Y176" s="42"/>
      <c r="Z176" s="32"/>
      <c r="AA176" s="42"/>
      <c r="AB176" s="43"/>
      <c r="AC176" s="42"/>
      <c r="AD176" s="43"/>
      <c r="AE176" s="42"/>
      <c r="AF176" s="43"/>
      <c r="AG176" s="193">
        <f t="shared" si="2"/>
        <v>100</v>
      </c>
      <c r="AH176" s="305">
        <v>1100</v>
      </c>
      <c r="AI176" s="215"/>
      <c r="AJ176" s="36" t="s">
        <v>482</v>
      </c>
    </row>
    <row r="177" spans="1:36" x14ac:dyDescent="0.2">
      <c r="A177" s="164" t="str">
        <f>IF('Sub-Cpt Record'!A177="","",'Sub-Cpt Record'!A177)</f>
        <v/>
      </c>
      <c r="B177" s="165" t="str">
        <f>IF('Sub-Cpt Record'!B177="","",'Sub-Cpt Record'!B177)</f>
        <v/>
      </c>
      <c r="C177" s="166" t="str">
        <f>IF('Sub-Cpt Record'!C177="","",'Sub-Cpt Record'!C177)</f>
        <v/>
      </c>
      <c r="D177" s="166" t="str">
        <f>IF('Sub-Cpt Record'!D177="","",'Sub-Cpt Record'!D177)</f>
        <v/>
      </c>
      <c r="E177" s="166" t="str">
        <f>CODE!I177</f>
        <v/>
      </c>
      <c r="F177" s="167"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18"/>
      <c r="U177" s="42"/>
      <c r="V177" s="43"/>
      <c r="W177" s="42"/>
      <c r="X177" s="43"/>
      <c r="Y177" s="42"/>
      <c r="Z177" s="32"/>
      <c r="AA177" s="42"/>
      <c r="AB177" s="43"/>
      <c r="AC177" s="42"/>
      <c r="AD177" s="43"/>
      <c r="AE177" s="42"/>
      <c r="AF177" s="43"/>
      <c r="AG177" s="193" t="str">
        <f t="shared" si="2"/>
        <v/>
      </c>
      <c r="AH177" s="305"/>
      <c r="AI177" s="215"/>
      <c r="AJ177" s="36"/>
    </row>
    <row r="178" spans="1:36" x14ac:dyDescent="0.2">
      <c r="A178" s="164" t="str">
        <f>IF('Sub-Cpt Record'!A178="","",'Sub-Cpt Record'!A178)</f>
        <v>HOL1</v>
      </c>
      <c r="B178" s="165" t="str">
        <f>IF('Sub-Cpt Record'!B178="","",'Sub-Cpt Record'!B178)</f>
        <v/>
      </c>
      <c r="C178" s="166">
        <f>IF('Sub-Cpt Record'!C178="","",'Sub-Cpt Record'!C178)</f>
        <v>0.87314000000000003</v>
      </c>
      <c r="D178" s="166">
        <f>IF('Sub-Cpt Record'!D178="","",'Sub-Cpt Record'!D178)</f>
        <v>0.87314000000000003</v>
      </c>
      <c r="E178" s="166" t="str">
        <f>CODE!I178</f>
        <v xml:space="preserve">AH  YEW  WSH  </v>
      </c>
      <c r="F178" s="167" t="str">
        <f>IF('Sub-Cpt Record'!K178="","",'Sub-Cpt Record'!K178)</f>
        <v>AONB</v>
      </c>
      <c r="G178" s="16"/>
      <c r="H178" s="14"/>
      <c r="I178" s="11"/>
      <c r="J178" s="11"/>
      <c r="K178" s="11"/>
      <c r="L178" s="11" t="str">
        <f>IF('Sub-Cpt Record'!H178&lt;&gt;"",'Sub-Cpt Record'!H178,"")</f>
        <v/>
      </c>
      <c r="M178" s="11" t="str">
        <f>IF('Sub-Cpt Record'!I178&lt;&gt;"",'Sub-Cpt Record'!I178,"")</f>
        <v/>
      </c>
      <c r="N178" s="11" t="str">
        <f>IF('Sub-Cpt Record'!J178&lt;&gt;"",'Sub-Cpt Record'!J178,"")</f>
        <v/>
      </c>
      <c r="O178" s="17"/>
      <c r="P178" s="17"/>
      <c r="Q178" s="39"/>
      <c r="R178" s="40"/>
      <c r="S178" s="41"/>
      <c r="T178" s="218"/>
      <c r="U178" s="42"/>
      <c r="V178" s="43"/>
      <c r="W178" s="42"/>
      <c r="X178" s="43"/>
      <c r="Y178" s="42"/>
      <c r="Z178" s="32"/>
      <c r="AA178" s="42"/>
      <c r="AB178" s="43"/>
      <c r="AC178" s="42"/>
      <c r="AD178" s="43"/>
      <c r="AE178" s="42"/>
      <c r="AF178" s="43"/>
      <c r="AG178" s="193" t="str">
        <f t="shared" si="2"/>
        <v/>
      </c>
      <c r="AH178" s="305"/>
      <c r="AI178" s="215"/>
      <c r="AJ178" s="36"/>
    </row>
    <row r="179" spans="1:36" ht="25.5" x14ac:dyDescent="0.2">
      <c r="A179" s="164" t="str">
        <f>IF('Sub-Cpt Record'!A179="","",'Sub-Cpt Record'!A179)</f>
        <v>HOL2</v>
      </c>
      <c r="B179" s="165" t="str">
        <f>IF('Sub-Cpt Record'!B179="","",'Sub-Cpt Record'!B179)</f>
        <v/>
      </c>
      <c r="C179" s="166">
        <f>IF('Sub-Cpt Record'!C179="","",'Sub-Cpt Record'!C179)</f>
        <v>0.327482</v>
      </c>
      <c r="D179" s="166">
        <f>IF('Sub-Cpt Record'!D179="","",'Sub-Cpt Record'!D179)</f>
        <v>0.327482</v>
      </c>
      <c r="E179" s="166" t="str">
        <f>CODE!I179</f>
        <v xml:space="preserve">AH  BE  WSH  HOL  </v>
      </c>
      <c r="F179" s="167" t="str">
        <f>IF('Sub-Cpt Record'!K179="","",'Sub-Cpt Record'!K179)</f>
        <v>AONB SSSI</v>
      </c>
      <c r="G179" s="16">
        <v>0.327482</v>
      </c>
      <c r="H179" s="14" t="s">
        <v>41</v>
      </c>
      <c r="I179" s="11" t="str">
        <f>IF('Sub-Cpt Record'!E179&lt;&gt;"",'Sub-Cpt Record'!E179,"")</f>
        <v>AH</v>
      </c>
      <c r="J179" s="11" t="str">
        <f>IF('Sub-Cpt Record'!F179&lt;&gt;"",'Sub-Cpt Record'!F179,"")</f>
        <v>BE</v>
      </c>
      <c r="K179" s="11" t="str">
        <f>IF('Sub-Cpt Record'!G179&lt;&gt;"",'Sub-Cpt Record'!G179,"")</f>
        <v>WSH</v>
      </c>
      <c r="L179" s="11" t="str">
        <f>IF('Sub-Cpt Record'!H179&lt;&gt;"",'Sub-Cpt Record'!H179,"")</f>
        <v>HOL</v>
      </c>
      <c r="M179" s="11" t="str">
        <f>IF('Sub-Cpt Record'!I179&lt;&gt;"",'Sub-Cpt Record'!I179,"")</f>
        <v/>
      </c>
      <c r="N179" s="11" t="str">
        <f>IF('Sub-Cpt Record'!J179&lt;&gt;"",'Sub-Cpt Record'!J179,"")</f>
        <v/>
      </c>
      <c r="O179" s="17">
        <v>0</v>
      </c>
      <c r="P179" s="17">
        <v>17.192805</v>
      </c>
      <c r="Q179" s="39"/>
      <c r="R179" s="40"/>
      <c r="S179" s="41"/>
      <c r="T179" s="218"/>
      <c r="U179" s="42"/>
      <c r="V179" s="43"/>
      <c r="W179" s="42"/>
      <c r="X179" s="43"/>
      <c r="Y179" s="42"/>
      <c r="Z179" s="32"/>
      <c r="AA179" s="42"/>
      <c r="AB179" s="43"/>
      <c r="AC179" s="42"/>
      <c r="AD179" s="43"/>
      <c r="AE179" s="42"/>
      <c r="AF179" s="43"/>
      <c r="AG179" s="193" t="str">
        <f t="shared" si="2"/>
        <v/>
      </c>
      <c r="AH179" s="305"/>
      <c r="AI179" s="215"/>
      <c r="AJ179" s="36"/>
    </row>
    <row r="180" spans="1:36" ht="25.5" x14ac:dyDescent="0.2">
      <c r="A180" s="164" t="str">
        <f>IF('Sub-Cpt Record'!A180="","",'Sub-Cpt Record'!A180)</f>
        <v>HOL3</v>
      </c>
      <c r="B180" s="165" t="str">
        <f>IF('Sub-Cpt Record'!B180="","",'Sub-Cpt Record'!B180)</f>
        <v>a</v>
      </c>
      <c r="C180" s="166">
        <f>IF('Sub-Cpt Record'!C180="","",'Sub-Cpt Record'!C180)</f>
        <v>9.8470399999999998</v>
      </c>
      <c r="D180" s="166">
        <f>IF('Sub-Cpt Record'!D180="","",'Sub-Cpt Record'!D180)</f>
        <v>9.8470399999999998</v>
      </c>
      <c r="E180" s="166" t="str">
        <f>CODE!I180</f>
        <v xml:space="preserve">AH  BE  WCH  BI  HOL  </v>
      </c>
      <c r="F180" s="167" t="str">
        <f>IF('Sub-Cpt Record'!K180="","",'Sub-Cpt Record'!K180)</f>
        <v>AONB ASNW</v>
      </c>
      <c r="G180" s="16"/>
      <c r="H180" s="14"/>
      <c r="I180" s="11"/>
      <c r="J180" s="11"/>
      <c r="K180" s="11"/>
      <c r="L180" s="11"/>
      <c r="M180" s="11"/>
      <c r="N180" s="11"/>
      <c r="O180" s="17"/>
      <c r="P180" s="17"/>
      <c r="Q180" s="39"/>
      <c r="R180" s="40"/>
      <c r="S180" s="41"/>
      <c r="T180" s="218"/>
      <c r="U180" s="42"/>
      <c r="V180" s="43"/>
      <c r="W180" s="42"/>
      <c r="X180" s="43"/>
      <c r="Y180" s="42"/>
      <c r="Z180" s="32"/>
      <c r="AA180" s="42"/>
      <c r="AB180" s="43"/>
      <c r="AC180" s="42"/>
      <c r="AD180" s="43"/>
      <c r="AE180" s="42"/>
      <c r="AF180" s="43"/>
      <c r="AG180" s="193" t="str">
        <f t="shared" si="2"/>
        <v/>
      </c>
      <c r="AH180" s="305"/>
      <c r="AI180" s="215"/>
      <c r="AJ180" s="36"/>
    </row>
    <row r="181" spans="1:36" ht="25.5" x14ac:dyDescent="0.2">
      <c r="A181" s="164" t="str">
        <f>IF('Sub-Cpt Record'!A181="","",'Sub-Cpt Record'!A181)</f>
        <v>HOL3</v>
      </c>
      <c r="B181" s="165" t="str">
        <f>IF('Sub-Cpt Record'!B181="","",'Sub-Cpt Record'!B181)</f>
        <v>b</v>
      </c>
      <c r="C181" s="166">
        <f>IF('Sub-Cpt Record'!C181="","",'Sub-Cpt Record'!C181)</f>
        <v>4.2407300000000001</v>
      </c>
      <c r="D181" s="166">
        <f>IF('Sub-Cpt Record'!D181="","",'Sub-Cpt Record'!D181)</f>
        <v>4.2407300000000001</v>
      </c>
      <c r="E181" s="166" t="str">
        <f>CODE!I181</f>
        <v xml:space="preserve">AH  BE  WCH  POK  MC  </v>
      </c>
      <c r="F181" s="167" t="str">
        <f>IF('Sub-Cpt Record'!K181="","",'Sub-Cpt Record'!K181)</f>
        <v>AONB ASNW</v>
      </c>
      <c r="G181" s="16">
        <v>4.24</v>
      </c>
      <c r="H181" s="14" t="s">
        <v>41</v>
      </c>
      <c r="I181" s="11"/>
      <c r="J181" s="11"/>
      <c r="K181" s="11"/>
      <c r="L181" s="11"/>
      <c r="M181" s="11" t="str">
        <f>IF('Sub-Cpt Record'!I181&lt;&gt;"",'Sub-Cpt Record'!I181,"")</f>
        <v>MC</v>
      </c>
      <c r="N181" s="11" t="str">
        <f>IF('Sub-Cpt Record'!J181&lt;&gt;"",'Sub-Cpt Record'!J181,"")</f>
        <v/>
      </c>
      <c r="O181" s="17">
        <v>127.22190000000001</v>
      </c>
      <c r="P181" s="17">
        <v>0</v>
      </c>
      <c r="Q181" s="39">
        <v>2023</v>
      </c>
      <c r="R181" s="40" t="s">
        <v>1039</v>
      </c>
      <c r="S181" s="41"/>
      <c r="T181" s="218">
        <v>100</v>
      </c>
      <c r="U181" s="42"/>
      <c r="V181" s="43"/>
      <c r="W181" s="42"/>
      <c r="X181" s="43"/>
      <c r="Y181" s="42"/>
      <c r="Z181" s="32"/>
      <c r="AA181" s="42"/>
      <c r="AB181" s="43"/>
      <c r="AC181" s="42"/>
      <c r="AD181" s="43"/>
      <c r="AE181" s="42"/>
      <c r="AF181" s="43"/>
      <c r="AG181" s="193">
        <f t="shared" si="2"/>
        <v>100</v>
      </c>
      <c r="AH181" s="305"/>
      <c r="AI181" s="215"/>
      <c r="AJ181" s="36" t="s">
        <v>789</v>
      </c>
    </row>
    <row r="182" spans="1:36" ht="25.5" x14ac:dyDescent="0.2">
      <c r="A182" s="164" t="str">
        <f>IF('Sub-Cpt Record'!A182="","",'Sub-Cpt Record'!A182)</f>
        <v>HOL4</v>
      </c>
      <c r="B182" s="165" t="str">
        <f>IF('Sub-Cpt Record'!B182="","",'Sub-Cpt Record'!B182)</f>
        <v/>
      </c>
      <c r="C182" s="166">
        <f>IF('Sub-Cpt Record'!C182="","",'Sub-Cpt Record'!C182)</f>
        <v>2.2602699999999998</v>
      </c>
      <c r="D182" s="166">
        <f>IF('Sub-Cpt Record'!D182="","",'Sub-Cpt Record'!D182)</f>
        <v>2.1</v>
      </c>
      <c r="E182" s="166" t="str">
        <f>CODE!I182</f>
        <v xml:space="preserve">AH  BE  HAZ  </v>
      </c>
      <c r="F182" s="167" t="str">
        <f>IF('Sub-Cpt Record'!K182="","",'Sub-Cpt Record'!K182)</f>
        <v>AONB ASNW</v>
      </c>
      <c r="G182" s="16"/>
      <c r="H182" s="14"/>
      <c r="I182" s="11"/>
      <c r="J182" s="11"/>
      <c r="K182" s="11"/>
      <c r="L182" s="11"/>
      <c r="M182" s="11"/>
      <c r="N182" s="11"/>
      <c r="O182" s="17"/>
      <c r="P182" s="17"/>
      <c r="Q182" s="39"/>
      <c r="R182" s="40"/>
      <c r="S182" s="41"/>
      <c r="T182" s="218"/>
      <c r="U182" s="42"/>
      <c r="V182" s="43"/>
      <c r="W182" s="42"/>
      <c r="X182" s="43"/>
      <c r="Y182" s="42"/>
      <c r="Z182" s="32"/>
      <c r="AA182" s="42"/>
      <c r="AB182" s="43"/>
      <c r="AC182" s="42"/>
      <c r="AD182" s="43"/>
      <c r="AE182" s="42"/>
      <c r="AF182" s="43"/>
      <c r="AG182" s="193" t="str">
        <f t="shared" si="2"/>
        <v/>
      </c>
      <c r="AH182" s="305"/>
      <c r="AI182" s="215"/>
      <c r="AJ182" s="36"/>
    </row>
    <row r="183" spans="1:36" ht="25.5" x14ac:dyDescent="0.2">
      <c r="A183" s="164" t="str">
        <f>IF('Sub-Cpt Record'!A183="","",'Sub-Cpt Record'!A183)</f>
        <v>HOL5</v>
      </c>
      <c r="B183" s="165" t="str">
        <f>IF('Sub-Cpt Record'!B183="","",'Sub-Cpt Record'!B183)</f>
        <v/>
      </c>
      <c r="C183" s="166">
        <f>IF('Sub-Cpt Record'!C183="","",'Sub-Cpt Record'!C183)</f>
        <v>2.5824099999999999</v>
      </c>
      <c r="D183" s="166">
        <f>IF('Sub-Cpt Record'!D183="","",'Sub-Cpt Record'!D183)</f>
        <v>2.5824099999999999</v>
      </c>
      <c r="E183" s="166" t="str">
        <f>CODE!I183</f>
        <v xml:space="preserve">BE  AH  YEW  WSH  HAZ  BI  </v>
      </c>
      <c r="F183" s="167" t="str">
        <f>IF('Sub-Cpt Record'!K183="","",'Sub-Cpt Record'!K183)</f>
        <v>AONB</v>
      </c>
      <c r="G183" s="16"/>
      <c r="H183" s="14"/>
      <c r="I183" s="11"/>
      <c r="J183" s="11"/>
      <c r="K183" s="11"/>
      <c r="L183" s="11"/>
      <c r="M183" s="11"/>
      <c r="N183" s="11"/>
      <c r="O183" s="17"/>
      <c r="P183" s="17"/>
      <c r="Q183" s="39"/>
      <c r="R183" s="40"/>
      <c r="S183" s="41"/>
      <c r="T183" s="218"/>
      <c r="U183" s="42"/>
      <c r="V183" s="43"/>
      <c r="W183" s="42"/>
      <c r="X183" s="43"/>
      <c r="Y183" s="42"/>
      <c r="Z183" s="32"/>
      <c r="AA183" s="42"/>
      <c r="AB183" s="43"/>
      <c r="AC183" s="42"/>
      <c r="AD183" s="43"/>
      <c r="AE183" s="42"/>
      <c r="AF183" s="43"/>
      <c r="AG183" s="193" t="str">
        <f t="shared" si="2"/>
        <v/>
      </c>
      <c r="AH183" s="305"/>
      <c r="AI183" s="215"/>
      <c r="AJ183" s="36"/>
    </row>
    <row r="184" spans="1:36" x14ac:dyDescent="0.2">
      <c r="A184" s="164" t="str">
        <f>IF('Sub-Cpt Record'!A184="","",'Sub-Cpt Record'!A184)</f>
        <v/>
      </c>
      <c r="B184" s="165" t="str">
        <f>IF('Sub-Cpt Record'!B184="","",'Sub-Cpt Record'!B184)</f>
        <v/>
      </c>
      <c r="C184" s="166" t="str">
        <f>IF('Sub-Cpt Record'!C184="","",'Sub-Cpt Record'!C184)</f>
        <v/>
      </c>
      <c r="D184" s="166" t="str">
        <f>IF('Sub-Cpt Record'!D184="","",'Sub-Cpt Record'!D184)</f>
        <v/>
      </c>
      <c r="E184" s="166" t="str">
        <f>CODE!I184</f>
        <v/>
      </c>
      <c r="F184" s="167"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18"/>
      <c r="U184" s="42"/>
      <c r="V184" s="43"/>
      <c r="W184" s="42"/>
      <c r="X184" s="43"/>
      <c r="Y184" s="42"/>
      <c r="Z184" s="32"/>
      <c r="AA184" s="42"/>
      <c r="AB184" s="43"/>
      <c r="AC184" s="42"/>
      <c r="AD184" s="43"/>
      <c r="AE184" s="42"/>
      <c r="AF184" s="43"/>
      <c r="AG184" s="193" t="str">
        <f t="shared" si="2"/>
        <v/>
      </c>
      <c r="AH184" s="305"/>
      <c r="AI184" s="215"/>
      <c r="AJ184" s="36"/>
    </row>
    <row r="185" spans="1:36" ht="25.5" x14ac:dyDescent="0.2">
      <c r="A185" s="164" t="str">
        <f>IF('Sub-Cpt Record'!A185="","",'Sub-Cpt Record'!A185)</f>
        <v>LS1</v>
      </c>
      <c r="B185" s="165" t="str">
        <f>IF('Sub-Cpt Record'!B185="","",'Sub-Cpt Record'!B185)</f>
        <v>a</v>
      </c>
      <c r="C185" s="166">
        <f>IF('Sub-Cpt Record'!C185="","",'Sub-Cpt Record'!C185)</f>
        <v>3.9995400000000001</v>
      </c>
      <c r="D185" s="166">
        <f>IF('Sub-Cpt Record'!D185="","",'Sub-Cpt Record'!D185)</f>
        <v>3.9995400000000001</v>
      </c>
      <c r="E185" s="166" t="str">
        <f>CODE!I185</f>
        <v xml:space="preserve">BE  POK  HOL  MB  HBM  </v>
      </c>
      <c r="F185" s="167" t="str">
        <f>IF('Sub-Cpt Record'!K185="","",'Sub-Cpt Record'!K185)</f>
        <v>AONB ASNW</v>
      </c>
      <c r="G185" s="16">
        <v>4</v>
      </c>
      <c r="H185" s="14" t="s">
        <v>41</v>
      </c>
      <c r="I185" s="11" t="s">
        <v>53</v>
      </c>
      <c r="J185" s="11" t="s">
        <v>276</v>
      </c>
      <c r="K185" s="11" t="s">
        <v>166</v>
      </c>
      <c r="L185" s="11" t="s">
        <v>42</v>
      </c>
      <c r="M185" s="11" t="str">
        <f>IF('Sub-Cpt Record'!I185&lt;&gt;"",'Sub-Cpt Record'!I185,"")</f>
        <v>HBM</v>
      </c>
      <c r="N185" s="11" t="str">
        <f>IF('Sub-Cpt Record'!J185&lt;&gt;"",'Sub-Cpt Record'!J185,"")</f>
        <v/>
      </c>
      <c r="O185" s="17"/>
      <c r="P185" s="17">
        <v>100</v>
      </c>
      <c r="Q185" s="39" t="s">
        <v>1100</v>
      </c>
      <c r="R185" s="40" t="s">
        <v>1107</v>
      </c>
      <c r="S185" s="41"/>
      <c r="T185" s="218"/>
      <c r="U185" s="42"/>
      <c r="V185" s="43"/>
      <c r="W185" s="42"/>
      <c r="X185" s="43"/>
      <c r="Y185" s="42"/>
      <c r="Z185" s="32"/>
      <c r="AA185" s="42"/>
      <c r="AB185" s="43"/>
      <c r="AC185" s="42"/>
      <c r="AD185" s="43"/>
      <c r="AE185" s="42"/>
      <c r="AF185" s="43"/>
      <c r="AG185" s="193" t="str">
        <f t="shared" si="2"/>
        <v/>
      </c>
      <c r="AH185" s="305"/>
      <c r="AI185" s="215"/>
      <c r="AJ185" s="36"/>
    </row>
    <row r="186" spans="1:36" ht="25.5" x14ac:dyDescent="0.2">
      <c r="A186" s="164" t="str">
        <f>IF('Sub-Cpt Record'!A186="","",'Sub-Cpt Record'!A186)</f>
        <v>LS1</v>
      </c>
      <c r="B186" s="165" t="str">
        <f>IF('Sub-Cpt Record'!B186="","",'Sub-Cpt Record'!B186)</f>
        <v>b</v>
      </c>
      <c r="C186" s="166">
        <f>IF('Sub-Cpt Record'!C186="","",'Sub-Cpt Record'!C186)</f>
        <v>11.864000000000001</v>
      </c>
      <c r="D186" s="166">
        <f>IF('Sub-Cpt Record'!D186="","",'Sub-Cpt Record'!D186)</f>
        <v>11.864000000000001</v>
      </c>
      <c r="E186" s="166" t="str">
        <f>CODE!I186</f>
        <v xml:space="preserve">POK  BE  WSH  MB  </v>
      </c>
      <c r="F186" s="167" t="str">
        <f>IF('Sub-Cpt Record'!K186="","",'Sub-Cpt Record'!K186)</f>
        <v>AONB ASNW</v>
      </c>
      <c r="G186" s="16">
        <v>11.86</v>
      </c>
      <c r="H186" s="14" t="s">
        <v>41</v>
      </c>
      <c r="I186" s="11" t="str">
        <f>IF('Sub-Cpt Record'!E186&lt;&gt;"",'Sub-Cpt Record'!E186,"")</f>
        <v>POK</v>
      </c>
      <c r="J186" s="11" t="str">
        <f>IF('Sub-Cpt Record'!F186&lt;&gt;"",'Sub-Cpt Record'!F186,"")</f>
        <v>BE</v>
      </c>
      <c r="K186" s="11" t="str">
        <f>IF('Sub-Cpt Record'!G186&lt;&gt;"",'Sub-Cpt Record'!G186,"")</f>
        <v>WSH</v>
      </c>
      <c r="L186" s="11" t="str">
        <f>IF('Sub-Cpt Record'!H186&lt;&gt;"",'Sub-Cpt Record'!H186,"")</f>
        <v>MB</v>
      </c>
      <c r="M186" s="11" t="str">
        <f>IF('Sub-Cpt Record'!I186&lt;&gt;"",'Sub-Cpt Record'!I186,"")</f>
        <v/>
      </c>
      <c r="N186" s="11" t="str">
        <f>IF('Sub-Cpt Record'!J186&lt;&gt;"",'Sub-Cpt Record'!J186,"")</f>
        <v/>
      </c>
      <c r="O186" s="17">
        <v>0</v>
      </c>
      <c r="P186" s="17">
        <v>355.92000000000007</v>
      </c>
      <c r="Q186" s="39">
        <v>2023</v>
      </c>
      <c r="R186" s="40" t="s">
        <v>1014</v>
      </c>
      <c r="S186" s="41"/>
      <c r="T186" s="218"/>
      <c r="U186" s="42"/>
      <c r="V186" s="43"/>
      <c r="W186" s="42"/>
      <c r="X186" s="43"/>
      <c r="Y186" s="42"/>
      <c r="Z186" s="32"/>
      <c r="AA186" s="42"/>
      <c r="AB186" s="43"/>
      <c r="AC186" s="42"/>
      <c r="AD186" s="43"/>
      <c r="AE186" s="42"/>
      <c r="AF186" s="43"/>
      <c r="AG186" s="193" t="str">
        <f t="shared" si="2"/>
        <v/>
      </c>
      <c r="AH186" s="305"/>
      <c r="AI186" s="215"/>
      <c r="AJ186" s="36" t="s">
        <v>789</v>
      </c>
    </row>
    <row r="187" spans="1:36" ht="25.5" x14ac:dyDescent="0.2">
      <c r="A187" s="164" t="str">
        <f>IF('Sub-Cpt Record'!A187="","",'Sub-Cpt Record'!A187)</f>
        <v>LS1</v>
      </c>
      <c r="B187" s="165" t="str">
        <f>IF('Sub-Cpt Record'!B187="","",'Sub-Cpt Record'!B187)</f>
        <v>c</v>
      </c>
      <c r="C187" s="166">
        <f>IF('Sub-Cpt Record'!C187="","",'Sub-Cpt Record'!C187)</f>
        <v>3.7464400000000002</v>
      </c>
      <c r="D187" s="166">
        <f>IF('Sub-Cpt Record'!D187="","",'Sub-Cpt Record'!D187)</f>
        <v>3.7464400000000002</v>
      </c>
      <c r="E187" s="166" t="str">
        <f>CODE!I187</f>
        <v xml:space="preserve">BE  NOM  HOL  WCH  LI  MC  </v>
      </c>
      <c r="F187" s="167" t="str">
        <f>IF('Sub-Cpt Record'!K187="","",'Sub-Cpt Record'!K187)</f>
        <v xml:space="preserve">AONB </v>
      </c>
      <c r="G187" s="16">
        <v>2</v>
      </c>
      <c r="H187" s="14" t="s">
        <v>47</v>
      </c>
      <c r="I187" s="11" t="s">
        <v>53</v>
      </c>
      <c r="J187" s="11" t="s">
        <v>230</v>
      </c>
      <c r="K187" s="11" t="s">
        <v>166</v>
      </c>
      <c r="L187" s="11" t="s">
        <v>55</v>
      </c>
      <c r="M187" s="11" t="s">
        <v>199</v>
      </c>
      <c r="N187" s="11" t="s">
        <v>54</v>
      </c>
      <c r="O187" s="17">
        <v>600</v>
      </c>
      <c r="P187" s="17">
        <v>400</v>
      </c>
      <c r="Q187" s="39" t="s">
        <v>1100</v>
      </c>
      <c r="R187" s="40" t="s">
        <v>1109</v>
      </c>
      <c r="S187" s="41">
        <v>2</v>
      </c>
      <c r="T187" s="218"/>
      <c r="U187" s="42" t="s">
        <v>53</v>
      </c>
      <c r="V187" s="43">
        <v>20</v>
      </c>
      <c r="W187" s="42" t="s">
        <v>276</v>
      </c>
      <c r="X187" s="43">
        <v>20</v>
      </c>
      <c r="Y187" s="42" t="s">
        <v>55</v>
      </c>
      <c r="Z187" s="32">
        <v>20</v>
      </c>
      <c r="AA187" s="42" t="s">
        <v>199</v>
      </c>
      <c r="AB187" s="43">
        <v>20</v>
      </c>
      <c r="AC187" s="42" t="s">
        <v>361</v>
      </c>
      <c r="AD187" s="43">
        <v>20</v>
      </c>
      <c r="AE187" s="42"/>
      <c r="AF187" s="43"/>
      <c r="AG187" s="193">
        <f t="shared" si="2"/>
        <v>100</v>
      </c>
      <c r="AH187" s="305">
        <v>1100</v>
      </c>
      <c r="AI187" s="215">
        <v>25</v>
      </c>
      <c r="AJ187" s="36" t="s">
        <v>481</v>
      </c>
    </row>
    <row r="188" spans="1:36" ht="25.5" x14ac:dyDescent="0.2">
      <c r="A188" s="164" t="str">
        <f>IF('Sub-Cpt Record'!A188="","",'Sub-Cpt Record'!A188)</f>
        <v>LS1</v>
      </c>
      <c r="B188" s="165" t="str">
        <f>IF('Sub-Cpt Record'!B188="","",'Sub-Cpt Record'!B188)</f>
        <v>d</v>
      </c>
      <c r="C188" s="166">
        <f>IF('Sub-Cpt Record'!C188="","",'Sub-Cpt Record'!C188)</f>
        <v>3.7807400000000002</v>
      </c>
      <c r="D188" s="166">
        <f>IF('Sub-Cpt Record'!D188="","",'Sub-Cpt Record'!D188)</f>
        <v>2.1</v>
      </c>
      <c r="E188" s="166" t="str">
        <f>CODE!I188</f>
        <v xml:space="preserve">POK  WSH  </v>
      </c>
      <c r="F188" s="167" t="str">
        <f>IF('Sub-Cpt Record'!K188="","",'Sub-Cpt Record'!K188)</f>
        <v>AONB ASNW</v>
      </c>
      <c r="G188" s="16"/>
      <c r="H188" s="14"/>
      <c r="I188" s="11"/>
      <c r="J188" s="11"/>
      <c r="K188" s="11"/>
      <c r="L188" s="11"/>
      <c r="M188" s="11"/>
      <c r="N188" s="11"/>
      <c r="O188" s="17"/>
      <c r="P188" s="17"/>
      <c r="Q188" s="39"/>
      <c r="R188" s="40"/>
      <c r="S188" s="41"/>
      <c r="T188" s="218"/>
      <c r="U188" s="42"/>
      <c r="V188" s="43"/>
      <c r="W188" s="42"/>
      <c r="X188" s="43"/>
      <c r="Y188" s="42"/>
      <c r="Z188" s="32"/>
      <c r="AA188" s="42"/>
      <c r="AB188" s="43"/>
      <c r="AC188" s="42"/>
      <c r="AD188" s="43"/>
      <c r="AE188" s="42"/>
      <c r="AF188" s="43"/>
      <c r="AG188" s="193" t="str">
        <f t="shared" si="2"/>
        <v/>
      </c>
      <c r="AH188" s="305"/>
      <c r="AI188" s="215"/>
      <c r="AJ188" s="36"/>
    </row>
    <row r="189" spans="1:36" x14ac:dyDescent="0.2">
      <c r="A189" s="164" t="str">
        <f>IF('Sub-Cpt Record'!A189="","",'Sub-Cpt Record'!A189)</f>
        <v/>
      </c>
      <c r="B189" s="165" t="str">
        <f>IF('Sub-Cpt Record'!B189="","",'Sub-Cpt Record'!B189)</f>
        <v/>
      </c>
      <c r="C189" s="166" t="str">
        <f>IF('Sub-Cpt Record'!C189="","",'Sub-Cpt Record'!C189)</f>
        <v/>
      </c>
      <c r="D189" s="166" t="str">
        <f>IF('Sub-Cpt Record'!D189="","",'Sub-Cpt Record'!D189)</f>
        <v/>
      </c>
      <c r="E189" s="166" t="str">
        <f>CODE!I189</f>
        <v/>
      </c>
      <c r="F189" s="167"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18"/>
      <c r="U189" s="42"/>
      <c r="V189" s="43"/>
      <c r="W189" s="42"/>
      <c r="X189" s="43"/>
      <c r="Y189" s="42"/>
      <c r="Z189" s="32"/>
      <c r="AA189" s="42"/>
      <c r="AB189" s="43"/>
      <c r="AC189" s="42"/>
      <c r="AD189" s="43"/>
      <c r="AE189" s="42"/>
      <c r="AF189" s="43"/>
      <c r="AG189" s="193" t="str">
        <f t="shared" si="2"/>
        <v/>
      </c>
      <c r="AH189" s="305"/>
      <c r="AI189" s="215"/>
      <c r="AJ189" s="36"/>
    </row>
    <row r="190" spans="1:36" x14ac:dyDescent="0.2">
      <c r="A190" s="164" t="str">
        <f>IF('Sub-Cpt Record'!A190="","",'Sub-Cpt Record'!A190)</f>
        <v>M26</v>
      </c>
      <c r="B190" s="165" t="str">
        <f>IF('Sub-Cpt Record'!B190="","",'Sub-Cpt Record'!B190)</f>
        <v/>
      </c>
      <c r="C190" s="166">
        <f>IF('Sub-Cpt Record'!C190="","",'Sub-Cpt Record'!C190)</f>
        <v>3.5</v>
      </c>
      <c r="D190" s="166">
        <f>IF('Sub-Cpt Record'!D190="","",'Sub-Cpt Record'!D190)</f>
        <v>3.5</v>
      </c>
      <c r="E190" s="166" t="str">
        <f>CODE!I190</f>
        <v xml:space="preserve">AH  HAZ  WSH  </v>
      </c>
      <c r="F190" s="167" t="str">
        <f>IF('Sub-Cpt Record'!K190="","",'Sub-Cpt Record'!K190)</f>
        <v/>
      </c>
      <c r="G190" s="16"/>
      <c r="H190" s="14"/>
      <c r="I190" s="11"/>
      <c r="J190" s="11"/>
      <c r="K190" s="11"/>
      <c r="L190" s="11"/>
      <c r="M190" s="11"/>
      <c r="N190" s="11" t="str">
        <f>IF('Sub-Cpt Record'!J190&lt;&gt;"",'Sub-Cpt Record'!J190,"")</f>
        <v/>
      </c>
      <c r="O190" s="17"/>
      <c r="P190" s="17"/>
      <c r="Q190" s="39"/>
      <c r="R190" s="40"/>
      <c r="S190" s="41"/>
      <c r="T190" s="218"/>
      <c r="U190" s="42"/>
      <c r="V190" s="43"/>
      <c r="W190" s="42"/>
      <c r="X190" s="43"/>
      <c r="Y190" s="42"/>
      <c r="Z190" s="32"/>
      <c r="AA190" s="42"/>
      <c r="AB190" s="43"/>
      <c r="AC190" s="42"/>
      <c r="AD190" s="43"/>
      <c r="AE190" s="42"/>
      <c r="AF190" s="43"/>
      <c r="AG190" s="193" t="str">
        <f t="shared" si="2"/>
        <v/>
      </c>
      <c r="AH190" s="305"/>
      <c r="AI190" s="215"/>
      <c r="AJ190" s="36"/>
    </row>
    <row r="191" spans="1:36" ht="25.5" x14ac:dyDescent="0.2">
      <c r="A191" s="164" t="str">
        <f>IF('Sub-Cpt Record'!A191="","",'Sub-Cpt Record'!A191)</f>
        <v>M1</v>
      </c>
      <c r="B191" s="165" t="str">
        <f>IF('Sub-Cpt Record'!B191="","",'Sub-Cpt Record'!B191)</f>
        <v/>
      </c>
      <c r="C191" s="166">
        <f>IF('Sub-Cpt Record'!C191="","",'Sub-Cpt Record'!C191)</f>
        <v>0.66278899999999996</v>
      </c>
      <c r="D191" s="166">
        <f>IF('Sub-Cpt Record'!D191="","",'Sub-Cpt Record'!D191)</f>
        <v>0.66278899999999996</v>
      </c>
      <c r="E191" s="166" t="str">
        <f>CODE!I191</f>
        <v xml:space="preserve">WSH  SYC  FM  AH  EM  </v>
      </c>
      <c r="F191" s="167" t="str">
        <f>IF('Sub-Cpt Record'!K191="","",'Sub-Cpt Record'!K191)</f>
        <v/>
      </c>
      <c r="G191" s="16"/>
      <c r="H191" s="14"/>
      <c r="I191" s="11"/>
      <c r="J191" s="11"/>
      <c r="K191" s="11"/>
      <c r="L191" s="11"/>
      <c r="M191" s="11"/>
      <c r="N191" s="11" t="str">
        <f>IF('Sub-Cpt Record'!J191&lt;&gt;"",'Sub-Cpt Record'!J191,"")</f>
        <v/>
      </c>
      <c r="O191" s="17"/>
      <c r="P191" s="17"/>
      <c r="Q191" s="39"/>
      <c r="R191" s="40"/>
      <c r="S191" s="41"/>
      <c r="T191" s="218"/>
      <c r="U191" s="42"/>
      <c r="V191" s="43"/>
      <c r="W191" s="42"/>
      <c r="X191" s="43"/>
      <c r="Y191" s="42"/>
      <c r="Z191" s="32"/>
      <c r="AA191" s="42"/>
      <c r="AB191" s="43"/>
      <c r="AC191" s="42"/>
      <c r="AD191" s="43"/>
      <c r="AE191" s="42"/>
      <c r="AF191" s="43"/>
      <c r="AG191" s="193" t="str">
        <f t="shared" si="2"/>
        <v/>
      </c>
      <c r="AH191" s="305"/>
      <c r="AI191" s="215"/>
      <c r="AJ191" s="36"/>
    </row>
    <row r="192" spans="1:36" ht="25.5" x14ac:dyDescent="0.2">
      <c r="A192" s="164" t="str">
        <f>IF('Sub-Cpt Record'!A192="","",'Sub-Cpt Record'!A192)</f>
        <v>M2</v>
      </c>
      <c r="B192" s="165" t="str">
        <f>IF('Sub-Cpt Record'!B192="","",'Sub-Cpt Record'!B192)</f>
        <v/>
      </c>
      <c r="C192" s="166">
        <f>IF('Sub-Cpt Record'!C192="","",'Sub-Cpt Record'!C192)</f>
        <v>4.8231299999999999</v>
      </c>
      <c r="D192" s="166">
        <f>IF('Sub-Cpt Record'!D192="","",'Sub-Cpt Record'!D192)</f>
        <v>4.8231299999999999</v>
      </c>
      <c r="E192" s="166" t="str">
        <f>CODE!I192</f>
        <v xml:space="preserve">AH  WSH  FM  SYC  POK  </v>
      </c>
      <c r="F192" s="167" t="str">
        <f>IF('Sub-Cpt Record'!K192="","",'Sub-Cpt Record'!K192)</f>
        <v/>
      </c>
      <c r="G192" s="16">
        <v>2.411565</v>
      </c>
      <c r="H192" s="14" t="s">
        <v>492</v>
      </c>
      <c r="I192" s="11" t="str">
        <f>IF('Sub-Cpt Record'!E192&lt;&gt;"",'Sub-Cpt Record'!E192,"")</f>
        <v>AH</v>
      </c>
      <c r="J192" s="11" t="str">
        <f>IF('Sub-Cpt Record'!F192&lt;&gt;"",'Sub-Cpt Record'!F192,"")</f>
        <v>WSH</v>
      </c>
      <c r="K192" s="11" t="str">
        <f>IF('Sub-Cpt Record'!G192&lt;&gt;"",'Sub-Cpt Record'!G192,"")</f>
        <v>FM</v>
      </c>
      <c r="L192" s="11" t="str">
        <f>IF('Sub-Cpt Record'!H192&lt;&gt;"",'Sub-Cpt Record'!H192,"")</f>
        <v>SYC</v>
      </c>
      <c r="M192" s="11" t="str">
        <f>IF('Sub-Cpt Record'!I192&lt;&gt;"",'Sub-Cpt Record'!I192,"")</f>
        <v>POK</v>
      </c>
      <c r="N192" s="11" t="str">
        <f>IF('Sub-Cpt Record'!J192&lt;&gt;"",'Sub-Cpt Record'!J192,"")</f>
        <v/>
      </c>
      <c r="O192" s="17">
        <v>0</v>
      </c>
      <c r="P192" s="17">
        <v>434.08169999999996</v>
      </c>
      <c r="Q192" s="39">
        <v>2023</v>
      </c>
      <c r="R192" s="40" t="s">
        <v>1045</v>
      </c>
      <c r="S192" s="41"/>
      <c r="T192" s="218">
        <v>100</v>
      </c>
      <c r="U192" s="42"/>
      <c r="V192" s="43"/>
      <c r="W192" s="42"/>
      <c r="X192" s="43"/>
      <c r="Y192" s="42"/>
      <c r="Z192" s="32"/>
      <c r="AA192" s="42"/>
      <c r="AB192" s="43"/>
      <c r="AC192" s="42"/>
      <c r="AD192" s="43"/>
      <c r="AE192" s="42"/>
      <c r="AF192" s="43"/>
      <c r="AG192" s="193">
        <f t="shared" si="2"/>
        <v>100</v>
      </c>
      <c r="AH192" s="305"/>
      <c r="AI192" s="215"/>
      <c r="AJ192" s="36" t="s">
        <v>789</v>
      </c>
    </row>
    <row r="193" spans="1:36" x14ac:dyDescent="0.2">
      <c r="A193" s="164" t="str">
        <f>IF('Sub-Cpt Record'!A193="","",'Sub-Cpt Record'!A193)</f>
        <v>M3</v>
      </c>
      <c r="B193" s="165" t="str">
        <f>IF('Sub-Cpt Record'!B193="","",'Sub-Cpt Record'!B193)</f>
        <v/>
      </c>
      <c r="C193" s="166">
        <f>IF('Sub-Cpt Record'!C193="","",'Sub-Cpt Record'!C193)</f>
        <v>1.3662000000000001</v>
      </c>
      <c r="D193" s="166">
        <f>IF('Sub-Cpt Record'!D193="","",'Sub-Cpt Record'!D193)</f>
        <v>1.3662000000000001</v>
      </c>
      <c r="E193" s="166" t="str">
        <f>CODE!I193</f>
        <v xml:space="preserve">AH  SYC  WSH  </v>
      </c>
      <c r="F193" s="167" t="str">
        <f>IF('Sub-Cpt Record'!K193="","",'Sub-Cpt Record'!K193)</f>
        <v/>
      </c>
      <c r="G193" s="16"/>
      <c r="H193" s="14"/>
      <c r="I193" s="11"/>
      <c r="J193" s="11"/>
      <c r="K193" s="11"/>
      <c r="L193" s="11"/>
      <c r="M193" s="11"/>
      <c r="N193" s="11"/>
      <c r="O193" s="17"/>
      <c r="P193" s="17"/>
      <c r="Q193" s="39"/>
      <c r="R193" s="40"/>
      <c r="S193" s="41"/>
      <c r="T193" s="218"/>
      <c r="U193" s="42"/>
      <c r="V193" s="43"/>
      <c r="W193" s="42"/>
      <c r="X193" s="43"/>
      <c r="Y193" s="42"/>
      <c r="Z193" s="32"/>
      <c r="AA193" s="42"/>
      <c r="AB193" s="43"/>
      <c r="AC193" s="42"/>
      <c r="AD193" s="43"/>
      <c r="AE193" s="42"/>
      <c r="AF193" s="43"/>
      <c r="AG193" s="193" t="str">
        <f t="shared" si="2"/>
        <v/>
      </c>
      <c r="AH193" s="305"/>
      <c r="AI193" s="215"/>
      <c r="AJ193" s="36"/>
    </row>
    <row r="194" spans="1:36" ht="25.5" x14ac:dyDescent="0.2">
      <c r="A194" s="164" t="str">
        <f>IF('Sub-Cpt Record'!A194="","",'Sub-Cpt Record'!A194)</f>
        <v>M4</v>
      </c>
      <c r="B194" s="165" t="str">
        <f>IF('Sub-Cpt Record'!B194="","",'Sub-Cpt Record'!B194)</f>
        <v/>
      </c>
      <c r="C194" s="166">
        <f>IF('Sub-Cpt Record'!C194="","",'Sub-Cpt Record'!C194)</f>
        <v>1.9420599999999999</v>
      </c>
      <c r="D194" s="166">
        <f>IF('Sub-Cpt Record'!D194="","",'Sub-Cpt Record'!D194)</f>
        <v>1.9420599999999999</v>
      </c>
      <c r="E194" s="166" t="str">
        <f>CODE!I194</f>
        <v xml:space="preserve">POK  AH  SYC  HAZ  HOL  </v>
      </c>
      <c r="F194" s="167" t="str">
        <f>IF('Sub-Cpt Record'!K194="","",'Sub-Cpt Record'!K194)</f>
        <v/>
      </c>
      <c r="G194" s="16"/>
      <c r="H194" s="14"/>
      <c r="I194" s="11"/>
      <c r="J194" s="11"/>
      <c r="K194" s="11"/>
      <c r="L194" s="11"/>
      <c r="M194" s="11"/>
      <c r="N194" s="11"/>
      <c r="O194" s="17"/>
      <c r="P194" s="17"/>
      <c r="Q194" s="39"/>
      <c r="R194" s="40"/>
      <c r="S194" s="41"/>
      <c r="T194" s="218"/>
      <c r="U194" s="42"/>
      <c r="V194" s="43"/>
      <c r="W194" s="42"/>
      <c r="X194" s="43"/>
      <c r="Y194" s="42"/>
      <c r="Z194" s="32"/>
      <c r="AA194" s="42"/>
      <c r="AB194" s="43"/>
      <c r="AC194" s="42"/>
      <c r="AD194" s="43"/>
      <c r="AE194" s="42"/>
      <c r="AF194" s="43"/>
      <c r="AG194" s="193" t="str">
        <f t="shared" si="2"/>
        <v/>
      </c>
      <c r="AH194" s="305"/>
      <c r="AI194" s="215"/>
      <c r="AJ194" s="36"/>
    </row>
    <row r="195" spans="1:36" ht="25.5" x14ac:dyDescent="0.2">
      <c r="A195" s="164" t="str">
        <f>IF('Sub-Cpt Record'!A195="","",'Sub-Cpt Record'!A195)</f>
        <v>M5</v>
      </c>
      <c r="B195" s="165" t="str">
        <f>IF('Sub-Cpt Record'!B195="","",'Sub-Cpt Record'!B195)</f>
        <v/>
      </c>
      <c r="C195" s="166">
        <f>IF('Sub-Cpt Record'!C195="","",'Sub-Cpt Record'!C195)</f>
        <v>0.87630200000000003</v>
      </c>
      <c r="D195" s="166">
        <f>IF('Sub-Cpt Record'!D195="","",'Sub-Cpt Record'!D195)</f>
        <v>0.87630200000000003</v>
      </c>
      <c r="E195" s="166" t="str">
        <f>CODE!I195</f>
        <v xml:space="preserve">FM  POK  HOL  WSH  </v>
      </c>
      <c r="F195" s="167" t="str">
        <f>IF('Sub-Cpt Record'!K195="","",'Sub-Cpt Record'!K195)</f>
        <v/>
      </c>
      <c r="G195" s="16"/>
      <c r="H195" s="14"/>
      <c r="I195" s="11"/>
      <c r="J195" s="11"/>
      <c r="K195" s="11"/>
      <c r="L195" s="11"/>
      <c r="M195" s="11"/>
      <c r="N195" s="11"/>
      <c r="O195" s="17"/>
      <c r="P195" s="17"/>
      <c r="Q195" s="39"/>
      <c r="R195" s="40"/>
      <c r="S195" s="41"/>
      <c r="T195" s="218"/>
      <c r="U195" s="42"/>
      <c r="V195" s="43"/>
      <c r="W195" s="42"/>
      <c r="X195" s="43"/>
      <c r="Y195" s="42"/>
      <c r="Z195" s="32"/>
      <c r="AA195" s="42"/>
      <c r="AB195" s="43"/>
      <c r="AC195" s="42"/>
      <c r="AD195" s="43"/>
      <c r="AE195" s="42"/>
      <c r="AF195" s="43"/>
      <c r="AG195" s="193" t="str">
        <f t="shared" si="2"/>
        <v/>
      </c>
      <c r="AH195" s="305"/>
      <c r="AI195" s="215"/>
      <c r="AJ195" s="36"/>
    </row>
    <row r="196" spans="1:36" ht="25.5" x14ac:dyDescent="0.2">
      <c r="A196" s="164" t="str">
        <f>IF('Sub-Cpt Record'!A196="","",'Sub-Cpt Record'!A196)</f>
        <v>M6</v>
      </c>
      <c r="B196" s="165" t="str">
        <f>IF('Sub-Cpt Record'!B196="","",'Sub-Cpt Record'!B196)</f>
        <v/>
      </c>
      <c r="C196" s="166">
        <f>IF('Sub-Cpt Record'!C196="","",'Sub-Cpt Record'!C196)</f>
        <v>0.56831399999999999</v>
      </c>
      <c r="D196" s="166">
        <f>IF('Sub-Cpt Record'!D196="","",'Sub-Cpt Record'!D196)</f>
        <v>0.56831399999999999</v>
      </c>
      <c r="E196" s="166" t="str">
        <f>CODE!I196</f>
        <v xml:space="preserve">HOL  POK  SYC  AH  HOL  WCH  </v>
      </c>
      <c r="F196" s="167" t="str">
        <f>IF('Sub-Cpt Record'!K196="","",'Sub-Cpt Record'!K196)</f>
        <v/>
      </c>
      <c r="G196" s="16"/>
      <c r="H196" s="14"/>
      <c r="I196" s="11"/>
      <c r="J196" s="11"/>
      <c r="K196" s="11"/>
      <c r="L196" s="11"/>
      <c r="M196" s="11"/>
      <c r="N196" s="11"/>
      <c r="O196" s="17"/>
      <c r="P196" s="17"/>
      <c r="Q196" s="39"/>
      <c r="R196" s="40"/>
      <c r="S196" s="41"/>
      <c r="T196" s="218"/>
      <c r="U196" s="42"/>
      <c r="V196" s="43"/>
      <c r="W196" s="42"/>
      <c r="X196" s="43"/>
      <c r="Y196" s="42"/>
      <c r="Z196" s="32"/>
      <c r="AA196" s="42"/>
      <c r="AB196" s="43"/>
      <c r="AC196" s="42"/>
      <c r="AD196" s="43"/>
      <c r="AE196" s="42"/>
      <c r="AF196" s="43"/>
      <c r="AG196" s="193" t="str">
        <f t="shared" si="2"/>
        <v/>
      </c>
      <c r="AH196" s="305"/>
      <c r="AI196" s="215"/>
      <c r="AJ196" s="36"/>
    </row>
    <row r="197" spans="1:36" x14ac:dyDescent="0.2">
      <c r="A197" s="164" t="str">
        <f>IF('Sub-Cpt Record'!A197="","",'Sub-Cpt Record'!A197)</f>
        <v>M7</v>
      </c>
      <c r="B197" s="165" t="str">
        <f>IF('Sub-Cpt Record'!B197="","",'Sub-Cpt Record'!B197)</f>
        <v/>
      </c>
      <c r="C197" s="166">
        <f>IF('Sub-Cpt Record'!C197="","",'Sub-Cpt Record'!C197)</f>
        <v>2.7284700000000002</v>
      </c>
      <c r="D197" s="166">
        <f>IF('Sub-Cpt Record'!D197="","",'Sub-Cpt Record'!D197)</f>
        <v>2.7284700000000002</v>
      </c>
      <c r="E197" s="166" t="str">
        <f>CODE!I197</f>
        <v xml:space="preserve">POK  PSP  AH  MB  </v>
      </c>
      <c r="F197" s="167" t="str">
        <f>IF('Sub-Cpt Record'!K197="","",'Sub-Cpt Record'!K197)</f>
        <v/>
      </c>
      <c r="G197" s="16"/>
      <c r="H197" s="14"/>
      <c r="I197" s="11"/>
      <c r="J197" s="11"/>
      <c r="K197" s="11"/>
      <c r="L197" s="11"/>
      <c r="M197" s="11"/>
      <c r="N197" s="11"/>
      <c r="O197" s="17"/>
      <c r="P197" s="17"/>
      <c r="Q197" s="39"/>
      <c r="R197" s="40"/>
      <c r="S197" s="41"/>
      <c r="T197" s="218"/>
      <c r="U197" s="42"/>
      <c r="V197" s="43"/>
      <c r="W197" s="42"/>
      <c r="X197" s="43"/>
      <c r="Y197" s="42"/>
      <c r="Z197" s="32"/>
      <c r="AA197" s="42"/>
      <c r="AB197" s="43"/>
      <c r="AC197" s="42"/>
      <c r="AD197" s="43"/>
      <c r="AE197" s="42"/>
      <c r="AF197" s="43"/>
      <c r="AG197" s="193" t="str">
        <f t="shared" si="2"/>
        <v/>
      </c>
      <c r="AH197" s="305"/>
      <c r="AI197" s="215"/>
      <c r="AJ197" s="36"/>
    </row>
    <row r="198" spans="1:36" x14ac:dyDescent="0.2">
      <c r="A198" s="164" t="str">
        <f>IF('Sub-Cpt Record'!A198="","",'Sub-Cpt Record'!A198)</f>
        <v>M8</v>
      </c>
      <c r="B198" s="165" t="str">
        <f>IF('Sub-Cpt Record'!B198="","",'Sub-Cpt Record'!B198)</f>
        <v/>
      </c>
      <c r="C198" s="166">
        <f>IF('Sub-Cpt Record'!C198="","",'Sub-Cpt Record'!C198)</f>
        <v>0.13</v>
      </c>
      <c r="D198" s="166">
        <f>IF('Sub-Cpt Record'!D198="","",'Sub-Cpt Record'!D198)</f>
        <v>0.13</v>
      </c>
      <c r="E198" s="166" t="str">
        <f>CODE!I198</f>
        <v xml:space="preserve">BPO  AH  WSH  </v>
      </c>
      <c r="F198" s="167" t="str">
        <f>IF('Sub-Cpt Record'!K198="","",'Sub-Cpt Record'!K198)</f>
        <v/>
      </c>
      <c r="G198" s="16"/>
      <c r="H198" s="14"/>
      <c r="I198" s="11"/>
      <c r="J198" s="11"/>
      <c r="K198" s="11"/>
      <c r="L198" s="11"/>
      <c r="M198" s="11"/>
      <c r="N198" s="11"/>
      <c r="O198" s="17"/>
      <c r="P198" s="17"/>
      <c r="Q198" s="39"/>
      <c r="R198" s="40"/>
      <c r="S198" s="41"/>
      <c r="T198" s="218"/>
      <c r="U198" s="42"/>
      <c r="V198" s="43"/>
      <c r="W198" s="42"/>
      <c r="X198" s="43"/>
      <c r="Y198" s="42"/>
      <c r="Z198" s="32"/>
      <c r="AA198" s="42"/>
      <c r="AB198" s="43"/>
      <c r="AC198" s="42"/>
      <c r="AD198" s="43"/>
      <c r="AE198" s="42"/>
      <c r="AF198" s="43"/>
      <c r="AG198" s="193" t="str">
        <f t="shared" si="2"/>
        <v/>
      </c>
      <c r="AH198" s="305"/>
      <c r="AI198" s="215"/>
      <c r="AJ198" s="36"/>
    </row>
    <row r="199" spans="1:36" x14ac:dyDescent="0.2">
      <c r="A199" s="164" t="str">
        <f>IF('Sub-Cpt Record'!A199="","",'Sub-Cpt Record'!A199)</f>
        <v>M9</v>
      </c>
      <c r="B199" s="165" t="str">
        <f>IF('Sub-Cpt Record'!B199="","",'Sub-Cpt Record'!B199)</f>
        <v/>
      </c>
      <c r="C199" s="166">
        <f>IF('Sub-Cpt Record'!C199="","",'Sub-Cpt Record'!C199)</f>
        <v>0.42106199999999999</v>
      </c>
      <c r="D199" s="166">
        <f>IF('Sub-Cpt Record'!D199="","",'Sub-Cpt Record'!D199)</f>
        <v>0.3</v>
      </c>
      <c r="E199" s="166" t="str">
        <f>CODE!I199</f>
        <v xml:space="preserve">WWL  BPO  WSH  </v>
      </c>
      <c r="F199" s="167" t="str">
        <f>IF('Sub-Cpt Record'!K199="","",'Sub-Cpt Record'!K199)</f>
        <v/>
      </c>
      <c r="G199" s="16"/>
      <c r="H199" s="14"/>
      <c r="I199" s="11"/>
      <c r="J199" s="11"/>
      <c r="K199" s="11"/>
      <c r="L199" s="11"/>
      <c r="M199" s="11"/>
      <c r="N199" s="11"/>
      <c r="O199" s="17"/>
      <c r="P199" s="17"/>
      <c r="Q199" s="39"/>
      <c r="R199" s="40"/>
      <c r="S199" s="41"/>
      <c r="T199" s="218"/>
      <c r="U199" s="42"/>
      <c r="V199" s="43"/>
      <c r="W199" s="42"/>
      <c r="X199" s="43"/>
      <c r="Y199" s="42"/>
      <c r="Z199" s="32"/>
      <c r="AA199" s="42"/>
      <c r="AB199" s="43"/>
      <c r="AC199" s="42"/>
      <c r="AD199" s="43"/>
      <c r="AE199" s="42"/>
      <c r="AF199" s="43"/>
      <c r="AG199" s="193" t="str">
        <f t="shared" si="2"/>
        <v/>
      </c>
      <c r="AH199" s="305"/>
      <c r="AI199" s="215"/>
      <c r="AJ199" s="36"/>
    </row>
    <row r="200" spans="1:36" x14ac:dyDescent="0.2">
      <c r="A200" s="164" t="str">
        <f>IF('Sub-Cpt Record'!A200="","",'Sub-Cpt Record'!A200)</f>
        <v>M10</v>
      </c>
      <c r="B200" s="165" t="str">
        <f>IF('Sub-Cpt Record'!B200="","",'Sub-Cpt Record'!B200)</f>
        <v/>
      </c>
      <c r="C200" s="166">
        <f>IF('Sub-Cpt Record'!C200="","",'Sub-Cpt Record'!C200)</f>
        <v>0.122074</v>
      </c>
      <c r="D200" s="166">
        <f>IF('Sub-Cpt Record'!D200="","",'Sub-Cpt Record'!D200)</f>
        <v>0.122074</v>
      </c>
      <c r="E200" s="166" t="str">
        <f>CODE!I200</f>
        <v xml:space="preserve">WWL  AR  </v>
      </c>
      <c r="F200" s="167" t="str">
        <f>IF('Sub-Cpt Record'!K200="","",'Sub-Cpt Record'!K200)</f>
        <v/>
      </c>
      <c r="G200" s="16"/>
      <c r="H200" s="14"/>
      <c r="I200" s="11"/>
      <c r="J200" s="11"/>
      <c r="K200" s="11"/>
      <c r="L200" s="11"/>
      <c r="M200" s="11"/>
      <c r="N200" s="11"/>
      <c r="O200" s="17"/>
      <c r="P200" s="17"/>
      <c r="Q200" s="39"/>
      <c r="R200" s="40"/>
      <c r="S200" s="41"/>
      <c r="T200" s="218"/>
      <c r="U200" s="42"/>
      <c r="V200" s="43"/>
      <c r="W200" s="42"/>
      <c r="X200" s="43"/>
      <c r="Y200" s="42"/>
      <c r="Z200" s="32"/>
      <c r="AA200" s="42"/>
      <c r="AB200" s="43"/>
      <c r="AC200" s="42"/>
      <c r="AD200" s="43"/>
      <c r="AE200" s="42"/>
      <c r="AF200" s="43"/>
      <c r="AG200" s="193" t="str">
        <f t="shared" si="2"/>
        <v/>
      </c>
      <c r="AH200" s="305"/>
      <c r="AI200" s="215"/>
      <c r="AJ200" s="36"/>
    </row>
    <row r="201" spans="1:36" ht="25.5" x14ac:dyDescent="0.2">
      <c r="A201" s="164" t="str">
        <f>IF('Sub-Cpt Record'!A201="","",'Sub-Cpt Record'!A201)</f>
        <v>M11</v>
      </c>
      <c r="B201" s="165" t="str">
        <f>IF('Sub-Cpt Record'!B201="","",'Sub-Cpt Record'!B201)</f>
        <v/>
      </c>
      <c r="C201" s="166">
        <f>IF('Sub-Cpt Record'!C201="","",'Sub-Cpt Record'!C201)</f>
        <v>0.20331299999999999</v>
      </c>
      <c r="D201" s="166">
        <f>IF('Sub-Cpt Record'!D201="","",'Sub-Cpt Record'!D201)</f>
        <v>0.20331299999999999</v>
      </c>
      <c r="E201" s="166" t="str">
        <f>CODE!I201</f>
        <v xml:space="preserve">AH  AR  POK  GWL  SYC  WPO  </v>
      </c>
      <c r="F201" s="167" t="str">
        <f>IF('Sub-Cpt Record'!K201="","",'Sub-Cpt Record'!K201)</f>
        <v/>
      </c>
      <c r="G201" s="16"/>
      <c r="H201" s="14"/>
      <c r="I201" s="11"/>
      <c r="J201" s="11"/>
      <c r="K201" s="11"/>
      <c r="L201" s="11"/>
      <c r="M201" s="11"/>
      <c r="N201" s="11"/>
      <c r="O201" s="17"/>
      <c r="P201" s="17"/>
      <c r="Q201" s="39"/>
      <c r="R201" s="40"/>
      <c r="S201" s="41"/>
      <c r="T201" s="218"/>
      <c r="U201" s="42"/>
      <c r="V201" s="43"/>
      <c r="W201" s="42"/>
      <c r="X201" s="43"/>
      <c r="Y201" s="42"/>
      <c r="Z201" s="32"/>
      <c r="AA201" s="42"/>
      <c r="AB201" s="43"/>
      <c r="AC201" s="42"/>
      <c r="AD201" s="43"/>
      <c r="AE201" s="42"/>
      <c r="AF201" s="43"/>
      <c r="AG201" s="193" t="str">
        <f t="shared" si="2"/>
        <v/>
      </c>
      <c r="AH201" s="305"/>
      <c r="AI201" s="215"/>
      <c r="AJ201" s="36"/>
    </row>
    <row r="202" spans="1:36" ht="25.5" x14ac:dyDescent="0.2">
      <c r="A202" s="164" t="str">
        <f>IF('Sub-Cpt Record'!A202="","",'Sub-Cpt Record'!A202)</f>
        <v>M12</v>
      </c>
      <c r="B202" s="165" t="str">
        <f>IF('Sub-Cpt Record'!B202="","",'Sub-Cpt Record'!B202)</f>
        <v/>
      </c>
      <c r="C202" s="166">
        <f>IF('Sub-Cpt Record'!C202="","",'Sub-Cpt Record'!C202)</f>
        <v>5.05</v>
      </c>
      <c r="D202" s="166">
        <f>IF('Sub-Cpt Record'!D202="","",'Sub-Cpt Record'!D202)</f>
        <v>4.9400000000000004</v>
      </c>
      <c r="E202" s="166" t="str">
        <f>CODE!I202</f>
        <v xml:space="preserve">POK  HAZ  AH  WSH  SYC  HOL  </v>
      </c>
      <c r="F202" s="167" t="str">
        <f>IF('Sub-Cpt Record'!K202="","",'Sub-Cpt Record'!K202)</f>
        <v/>
      </c>
      <c r="G202" s="16">
        <v>4.9400000000000004</v>
      </c>
      <c r="H202" s="14" t="s">
        <v>41</v>
      </c>
      <c r="I202" s="11" t="str">
        <f>IF('Sub-Cpt Record'!E202&lt;&gt;"",'Sub-Cpt Record'!E202,"")</f>
        <v>POK</v>
      </c>
      <c r="J202" s="11" t="str">
        <f>IF('Sub-Cpt Record'!F202&lt;&gt;"",'Sub-Cpt Record'!F202,"")</f>
        <v>HAZ</v>
      </c>
      <c r="K202" s="11" t="str">
        <f>IF('Sub-Cpt Record'!G202&lt;&gt;"",'Sub-Cpt Record'!G202,"")</f>
        <v>AH</v>
      </c>
      <c r="L202" s="11" t="str">
        <f>IF('Sub-Cpt Record'!H202&lt;&gt;"",'Sub-Cpt Record'!H202,"")</f>
        <v>WSH</v>
      </c>
      <c r="M202" s="11" t="str">
        <f>IF('Sub-Cpt Record'!I202&lt;&gt;"",'Sub-Cpt Record'!I202,"")</f>
        <v>SYC</v>
      </c>
      <c r="N202" s="11" t="str">
        <f>IF('Sub-Cpt Record'!J202&lt;&gt;"",'Sub-Cpt Record'!J202,"")</f>
        <v>HOL</v>
      </c>
      <c r="O202" s="17">
        <v>0</v>
      </c>
      <c r="P202" s="17">
        <v>444.60000000000008</v>
      </c>
      <c r="Q202" s="39"/>
      <c r="R202" s="40"/>
      <c r="S202" s="41"/>
      <c r="T202" s="218"/>
      <c r="U202" s="42"/>
      <c r="V202" s="43"/>
      <c r="W202" s="42"/>
      <c r="X202" s="43"/>
      <c r="Y202" s="42"/>
      <c r="Z202" s="32"/>
      <c r="AA202" s="42"/>
      <c r="AB202" s="43"/>
      <c r="AC202" s="42"/>
      <c r="AD202" s="43"/>
      <c r="AE202" s="42"/>
      <c r="AF202" s="43"/>
      <c r="AG202" s="193" t="str">
        <f t="shared" si="2"/>
        <v/>
      </c>
      <c r="AH202" s="305"/>
      <c r="AI202" s="215"/>
      <c r="AJ202" s="36"/>
    </row>
    <row r="203" spans="1:36" x14ac:dyDescent="0.2">
      <c r="A203" s="164" t="str">
        <f>IF('Sub-Cpt Record'!A203="","",'Sub-Cpt Record'!A203)</f>
        <v>M13</v>
      </c>
      <c r="B203" s="165" t="str">
        <f>IF('Sub-Cpt Record'!B203="","",'Sub-Cpt Record'!B203)</f>
        <v/>
      </c>
      <c r="C203" s="166">
        <f>IF('Sub-Cpt Record'!C203="","",'Sub-Cpt Record'!C203)</f>
        <v>0.84865100000000004</v>
      </c>
      <c r="D203" s="166">
        <f>IF('Sub-Cpt Record'!D203="","",'Sub-Cpt Record'!D203)</f>
        <v>0.84865100000000004</v>
      </c>
      <c r="E203" s="166" t="str">
        <f>CODE!I203</f>
        <v xml:space="preserve">POK  WSH  </v>
      </c>
      <c r="F203" s="167" t="str">
        <f>IF('Sub-Cpt Record'!K203="","",'Sub-Cpt Record'!K203)</f>
        <v/>
      </c>
      <c r="G203" s="16"/>
      <c r="H203" s="14"/>
      <c r="I203" s="11"/>
      <c r="J203" s="11"/>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18"/>
      <c r="U203" s="42"/>
      <c r="V203" s="43"/>
      <c r="W203" s="42"/>
      <c r="X203" s="43"/>
      <c r="Y203" s="42"/>
      <c r="Z203" s="32"/>
      <c r="AA203" s="42"/>
      <c r="AB203" s="43"/>
      <c r="AC203" s="42"/>
      <c r="AD203" s="43"/>
      <c r="AE203" s="42"/>
      <c r="AF203" s="43"/>
      <c r="AG203" s="193" t="str">
        <f t="shared" ref="AG203:AG266" si="3">IF(SUM(T203,V203,X203,Z203,AB203,AD203,AF203)&lt;&gt;0,SUM(T203,V203,X203,Z203,AB203,AD203,AF203),"")</f>
        <v/>
      </c>
      <c r="AH203" s="305"/>
      <c r="AI203" s="215"/>
      <c r="AJ203" s="36"/>
    </row>
    <row r="204" spans="1:36" x14ac:dyDescent="0.2">
      <c r="A204" s="164" t="str">
        <f>IF('Sub-Cpt Record'!A204="","",'Sub-Cpt Record'!A204)</f>
        <v>M14</v>
      </c>
      <c r="B204" s="165" t="str">
        <f>IF('Sub-Cpt Record'!B204="","",'Sub-Cpt Record'!B204)</f>
        <v>a</v>
      </c>
      <c r="C204" s="166">
        <f>IF('Sub-Cpt Record'!C204="","",'Sub-Cpt Record'!C204)</f>
        <v>4.8023600000000002</v>
      </c>
      <c r="D204" s="166">
        <f>IF('Sub-Cpt Record'!D204="","",'Sub-Cpt Record'!D204)</f>
        <v>4.8023600000000002</v>
      </c>
      <c r="E204" s="166" t="str">
        <f>CODE!I204</f>
        <v xml:space="preserve">POK  BI  HAZ  BE  </v>
      </c>
      <c r="F204" s="167" t="str">
        <f>IF('Sub-Cpt Record'!K204="","",'Sub-Cpt Record'!K204)</f>
        <v/>
      </c>
      <c r="G204" s="16">
        <v>4.8023600000000002</v>
      </c>
      <c r="H204" s="14" t="s">
        <v>41</v>
      </c>
      <c r="I204" s="11" t="str">
        <f>IF('Sub-Cpt Record'!E204&lt;&gt;"",'Sub-Cpt Record'!E204,"")</f>
        <v>POK</v>
      </c>
      <c r="J204" s="11" t="str">
        <f>IF('Sub-Cpt Record'!F204&lt;&gt;"",'Sub-Cpt Record'!F204,"")</f>
        <v>BI</v>
      </c>
      <c r="K204" s="11" t="str">
        <f>IF('Sub-Cpt Record'!G204&lt;&gt;"",'Sub-Cpt Record'!G204,"")</f>
        <v>HAZ</v>
      </c>
      <c r="L204" s="11" t="str">
        <f>IF('Sub-Cpt Record'!H204&lt;&gt;"",'Sub-Cpt Record'!H204,"")</f>
        <v>BE</v>
      </c>
      <c r="M204" s="11" t="str">
        <f>IF('Sub-Cpt Record'!I204&lt;&gt;"",'Sub-Cpt Record'!I204,"")</f>
        <v/>
      </c>
      <c r="N204" s="11" t="str">
        <f>IF('Sub-Cpt Record'!J204&lt;&gt;"",'Sub-Cpt Record'!J204,"")</f>
        <v/>
      </c>
      <c r="O204" s="17">
        <v>0</v>
      </c>
      <c r="P204" s="17">
        <v>360.17700000000002</v>
      </c>
      <c r="Q204" s="39"/>
      <c r="R204" s="40"/>
      <c r="S204" s="41"/>
      <c r="T204" s="218"/>
      <c r="U204" s="42"/>
      <c r="V204" s="43"/>
      <c r="W204" s="42"/>
      <c r="X204" s="43"/>
      <c r="Y204" s="42"/>
      <c r="Z204" s="32"/>
      <c r="AA204" s="42"/>
      <c r="AB204" s="43"/>
      <c r="AC204" s="42"/>
      <c r="AD204" s="43"/>
      <c r="AE204" s="42"/>
      <c r="AF204" s="43"/>
      <c r="AG204" s="193" t="str">
        <f t="shared" si="3"/>
        <v/>
      </c>
      <c r="AH204" s="305"/>
      <c r="AI204" s="215"/>
      <c r="AJ204" s="36"/>
    </row>
    <row r="205" spans="1:36" x14ac:dyDescent="0.2">
      <c r="A205" s="164" t="str">
        <f>IF('Sub-Cpt Record'!A205="","",'Sub-Cpt Record'!A205)</f>
        <v>M14</v>
      </c>
      <c r="B205" s="165" t="str">
        <f>IF('Sub-Cpt Record'!B205="","",'Sub-Cpt Record'!B205)</f>
        <v>b</v>
      </c>
      <c r="C205" s="166">
        <f>IF('Sub-Cpt Record'!C205="","",'Sub-Cpt Record'!C205)</f>
        <v>2.6773699999999998</v>
      </c>
      <c r="D205" s="166">
        <f>IF('Sub-Cpt Record'!D205="","",'Sub-Cpt Record'!D205)</f>
        <v>2.6773699999999998</v>
      </c>
      <c r="E205" s="166" t="str">
        <f>CODE!I205</f>
        <v xml:space="preserve">POK  BI  HAZ  BE  </v>
      </c>
      <c r="F205" s="167" t="str">
        <f>IF('Sub-Cpt Record'!K205="","",'Sub-Cpt Record'!K205)</f>
        <v/>
      </c>
      <c r="G205" s="16">
        <v>2.6773699999999998</v>
      </c>
      <c r="H205" s="14" t="s">
        <v>41</v>
      </c>
      <c r="I205" s="11" t="str">
        <f>IF('Sub-Cpt Record'!E205&lt;&gt;"",'Sub-Cpt Record'!E205,"")</f>
        <v>POK</v>
      </c>
      <c r="J205" s="11" t="str">
        <f>IF('Sub-Cpt Record'!F205&lt;&gt;"",'Sub-Cpt Record'!F205,"")</f>
        <v>BI</v>
      </c>
      <c r="K205" s="11" t="str">
        <f>IF('Sub-Cpt Record'!G205&lt;&gt;"",'Sub-Cpt Record'!G205,"")</f>
        <v>HAZ</v>
      </c>
      <c r="L205" s="11" t="str">
        <f>IF('Sub-Cpt Record'!H205&lt;&gt;"",'Sub-Cpt Record'!H205,"")</f>
        <v>BE</v>
      </c>
      <c r="M205" s="11" t="str">
        <f>IF('Sub-Cpt Record'!I205&lt;&gt;"",'Sub-Cpt Record'!I205,"")</f>
        <v/>
      </c>
      <c r="N205" s="11" t="str">
        <f>IF('Sub-Cpt Record'!J205&lt;&gt;"",'Sub-Cpt Record'!J205,"")</f>
        <v/>
      </c>
      <c r="O205" s="17">
        <v>0</v>
      </c>
      <c r="P205" s="17">
        <v>160.64219999999997</v>
      </c>
      <c r="Q205" s="39"/>
      <c r="R205" s="40"/>
      <c r="S205" s="41"/>
      <c r="T205" s="218"/>
      <c r="U205" s="42"/>
      <c r="V205" s="43"/>
      <c r="W205" s="42"/>
      <c r="X205" s="43"/>
      <c r="Y205" s="42"/>
      <c r="Z205" s="32"/>
      <c r="AA205" s="42"/>
      <c r="AB205" s="43"/>
      <c r="AC205" s="42"/>
      <c r="AD205" s="43"/>
      <c r="AE205" s="42"/>
      <c r="AF205" s="43"/>
      <c r="AG205" s="193" t="str">
        <f t="shared" si="3"/>
        <v/>
      </c>
      <c r="AH205" s="305"/>
      <c r="AI205" s="215"/>
      <c r="AJ205" s="36"/>
    </row>
    <row r="206" spans="1:36" ht="25.5" x14ac:dyDescent="0.2">
      <c r="A206" s="164" t="str">
        <f>IF('Sub-Cpt Record'!A206="","",'Sub-Cpt Record'!A206)</f>
        <v>M14</v>
      </c>
      <c r="B206" s="165" t="str">
        <f>IF('Sub-Cpt Record'!B206="","",'Sub-Cpt Record'!B206)</f>
        <v>c</v>
      </c>
      <c r="C206" s="166">
        <f>IF('Sub-Cpt Record'!C206="","",'Sub-Cpt Record'!C206)</f>
        <v>4.2097600000000002</v>
      </c>
      <c r="D206" s="166">
        <f>IF('Sub-Cpt Record'!D206="","",'Sub-Cpt Record'!D206)</f>
        <v>4.2097600000000002</v>
      </c>
      <c r="E206" s="166" t="str">
        <f>CODE!I206</f>
        <v xml:space="preserve">POK  BI  HAZ  WCH  WSH  </v>
      </c>
      <c r="F206" s="167" t="str">
        <f>IF('Sub-Cpt Record'!K206="","",'Sub-Cpt Record'!K206)</f>
        <v/>
      </c>
      <c r="G206" s="16"/>
      <c r="H206" s="14"/>
      <c r="I206" s="11"/>
      <c r="J206" s="11"/>
      <c r="K206" s="11"/>
      <c r="L206" s="11"/>
      <c r="M206" s="11"/>
      <c r="N206" s="11" t="str">
        <f>IF('Sub-Cpt Record'!J206&lt;&gt;"",'Sub-Cpt Record'!J206,"")</f>
        <v/>
      </c>
      <c r="O206" s="17"/>
      <c r="P206" s="17"/>
      <c r="Q206" s="39"/>
      <c r="R206" s="40"/>
      <c r="S206" s="41"/>
      <c r="T206" s="218"/>
      <c r="U206" s="42"/>
      <c r="V206" s="43"/>
      <c r="W206" s="42"/>
      <c r="X206" s="43"/>
      <c r="Y206" s="42"/>
      <c r="Z206" s="32"/>
      <c r="AA206" s="42"/>
      <c r="AB206" s="43"/>
      <c r="AC206" s="42"/>
      <c r="AD206" s="43"/>
      <c r="AE206" s="42"/>
      <c r="AF206" s="43"/>
      <c r="AG206" s="193" t="str">
        <f t="shared" si="3"/>
        <v/>
      </c>
      <c r="AH206" s="305"/>
      <c r="AI206" s="215"/>
      <c r="AJ206" s="36"/>
    </row>
    <row r="207" spans="1:36" ht="25.5" x14ac:dyDescent="0.2">
      <c r="A207" s="164" t="str">
        <f>IF('Sub-Cpt Record'!A207="","",'Sub-Cpt Record'!A207)</f>
        <v>M14</v>
      </c>
      <c r="B207" s="165" t="str">
        <f>IF('Sub-Cpt Record'!B207="","",'Sub-Cpt Record'!B207)</f>
        <v>d</v>
      </c>
      <c r="C207" s="166">
        <f>IF('Sub-Cpt Record'!C207="","",'Sub-Cpt Record'!C207)</f>
        <v>1.2242500000000001</v>
      </c>
      <c r="D207" s="166">
        <f>IF('Sub-Cpt Record'!D207="","",'Sub-Cpt Record'!D207)</f>
        <v>1.2242500000000001</v>
      </c>
      <c r="E207" s="166" t="str">
        <f>CODE!I207</f>
        <v xml:space="preserve">SYC  POK  HAZ  AH  </v>
      </c>
      <c r="F207" s="167" t="str">
        <f>IF('Sub-Cpt Record'!K207="","",'Sub-Cpt Record'!K207)</f>
        <v/>
      </c>
      <c r="G207" s="16">
        <v>1.2242500000000001</v>
      </c>
      <c r="H207" s="14" t="s">
        <v>41</v>
      </c>
      <c r="I207" s="11" t="str">
        <f>IF('Sub-Cpt Record'!E207&lt;&gt;"",'Sub-Cpt Record'!E207,"")</f>
        <v>SYC</v>
      </c>
      <c r="J207" s="11" t="str">
        <f>IF('Sub-Cpt Record'!F207&lt;&gt;"",'Sub-Cpt Record'!F207,"")</f>
        <v>POK</v>
      </c>
      <c r="K207" s="11" t="str">
        <f>IF('Sub-Cpt Record'!G207&lt;&gt;"",'Sub-Cpt Record'!G207,"")</f>
        <v>HAZ</v>
      </c>
      <c r="L207" s="11" t="str">
        <f>IF('Sub-Cpt Record'!H207&lt;&gt;"",'Sub-Cpt Record'!H207,"")</f>
        <v>AH</v>
      </c>
      <c r="M207" s="11" t="str">
        <f>IF('Sub-Cpt Record'!I207&lt;&gt;"",'Sub-Cpt Record'!I207,"")</f>
        <v/>
      </c>
      <c r="N207" s="11" t="str">
        <f>IF('Sub-Cpt Record'!J207&lt;&gt;"",'Sub-Cpt Record'!J207,"")</f>
        <v/>
      </c>
      <c r="O207" s="17">
        <v>0</v>
      </c>
      <c r="P207" s="17">
        <v>61.212500000000006</v>
      </c>
      <c r="Q207" s="39">
        <v>2023</v>
      </c>
      <c r="R207" s="40" t="s">
        <v>1014</v>
      </c>
      <c r="S207" s="41"/>
      <c r="T207" s="218"/>
      <c r="U207" s="42"/>
      <c r="V207" s="43"/>
      <c r="W207" s="42"/>
      <c r="X207" s="43"/>
      <c r="Y207" s="42"/>
      <c r="Z207" s="32"/>
      <c r="AA207" s="42"/>
      <c r="AB207" s="43"/>
      <c r="AC207" s="42"/>
      <c r="AD207" s="43"/>
      <c r="AE207" s="42"/>
      <c r="AF207" s="43"/>
      <c r="AG207" s="193" t="str">
        <f t="shared" si="3"/>
        <v/>
      </c>
      <c r="AH207" s="305"/>
      <c r="AI207" s="215"/>
      <c r="AJ207" s="36" t="s">
        <v>789</v>
      </c>
    </row>
    <row r="208" spans="1:36" ht="25.5" x14ac:dyDescent="0.2">
      <c r="A208" s="164" t="str">
        <f>IF('Sub-Cpt Record'!A208="","",'Sub-Cpt Record'!A208)</f>
        <v>M15</v>
      </c>
      <c r="B208" s="165" t="str">
        <f>IF('Sub-Cpt Record'!B208="","",'Sub-Cpt Record'!B208)</f>
        <v/>
      </c>
      <c r="C208" s="166">
        <f>IF('Sub-Cpt Record'!C208="","",'Sub-Cpt Record'!C208)</f>
        <v>7.6698000000000004</v>
      </c>
      <c r="D208" s="166">
        <f>IF('Sub-Cpt Record'!D208="","",'Sub-Cpt Record'!D208)</f>
        <v>7.6698000000000004</v>
      </c>
      <c r="E208" s="166" t="str">
        <f>CODE!I208</f>
        <v xml:space="preserve">BI  POK  AH  HCH  GWL  WSH  </v>
      </c>
      <c r="F208" s="167" t="str">
        <f>IF('Sub-Cpt Record'!K208="","",'Sub-Cpt Record'!K208)</f>
        <v/>
      </c>
      <c r="G208" s="16">
        <v>7.67</v>
      </c>
      <c r="H208" s="14" t="s">
        <v>41</v>
      </c>
      <c r="I208" s="11" t="str">
        <f>IF('Sub-Cpt Record'!E208&lt;&gt;"",'Sub-Cpt Record'!E208,"")</f>
        <v>BI</v>
      </c>
      <c r="J208" s="11" t="str">
        <f>IF('Sub-Cpt Record'!F208&lt;&gt;"",'Sub-Cpt Record'!F208,"")</f>
        <v>POK</v>
      </c>
      <c r="K208" s="11" t="str">
        <f>IF('Sub-Cpt Record'!G208&lt;&gt;"",'Sub-Cpt Record'!G208,"")</f>
        <v>AH</v>
      </c>
      <c r="L208" s="11" t="str">
        <f>IF('Sub-Cpt Record'!H208&lt;&gt;"",'Sub-Cpt Record'!H208,"")</f>
        <v>HCH</v>
      </c>
      <c r="M208" s="11" t="str">
        <f>IF('Sub-Cpt Record'!I208&lt;&gt;"",'Sub-Cpt Record'!I208,"")</f>
        <v>GWL</v>
      </c>
      <c r="N208" s="11" t="str">
        <f>IF('Sub-Cpt Record'!J208&lt;&gt;"",'Sub-Cpt Record'!J208,"")</f>
        <v>WSH</v>
      </c>
      <c r="O208" s="17">
        <v>0</v>
      </c>
      <c r="P208" s="17">
        <v>153.39600000000002</v>
      </c>
      <c r="Q208" s="39">
        <v>2023</v>
      </c>
      <c r="R208" s="40" t="s">
        <v>1014</v>
      </c>
      <c r="S208" s="41"/>
      <c r="T208" s="218"/>
      <c r="U208" s="42"/>
      <c r="V208" s="43"/>
      <c r="W208" s="42"/>
      <c r="X208" s="43"/>
      <c r="Y208" s="42"/>
      <c r="Z208" s="32"/>
      <c r="AA208" s="42"/>
      <c r="AB208" s="43"/>
      <c r="AC208" s="42"/>
      <c r="AD208" s="43"/>
      <c r="AE208" s="42"/>
      <c r="AF208" s="43"/>
      <c r="AG208" s="193" t="str">
        <f t="shared" si="3"/>
        <v/>
      </c>
      <c r="AH208" s="305"/>
      <c r="AI208" s="215"/>
      <c r="AJ208" s="36" t="s">
        <v>789</v>
      </c>
    </row>
    <row r="209" spans="1:36" ht="25.5" x14ac:dyDescent="0.2">
      <c r="A209" s="164" t="str">
        <f>IF('Sub-Cpt Record'!A209="","",'Sub-Cpt Record'!A209)</f>
        <v>M16</v>
      </c>
      <c r="B209" s="165" t="str">
        <f>IF('Sub-Cpt Record'!B209="","",'Sub-Cpt Record'!B209)</f>
        <v/>
      </c>
      <c r="C209" s="166">
        <f>IF('Sub-Cpt Record'!C209="","",'Sub-Cpt Record'!C209)</f>
        <v>5.3799599999999996</v>
      </c>
      <c r="D209" s="166">
        <f>IF('Sub-Cpt Record'!D209="","",'Sub-Cpt Record'!D209)</f>
        <v>5</v>
      </c>
      <c r="E209" s="166" t="str">
        <f>CODE!I209</f>
        <v xml:space="preserve">POK  HAZ  SYC  WSH  </v>
      </c>
      <c r="F209" s="167" t="str">
        <f>IF('Sub-Cpt Record'!K209="","",'Sub-Cpt Record'!K209)</f>
        <v/>
      </c>
      <c r="G209" s="16"/>
      <c r="H209" s="14"/>
      <c r="I209" s="11"/>
      <c r="J209" s="11"/>
      <c r="K209" s="11"/>
      <c r="L209" s="11"/>
      <c r="M209" s="11"/>
      <c r="N209" s="11" t="str">
        <f>IF('Sub-Cpt Record'!J209&lt;&gt;"",'Sub-Cpt Record'!J209,"")</f>
        <v/>
      </c>
      <c r="O209" s="17"/>
      <c r="P209" s="17"/>
      <c r="Q209" s="39"/>
      <c r="R209" s="40"/>
      <c r="S209" s="41"/>
      <c r="T209" s="218"/>
      <c r="U209" s="42"/>
      <c r="V209" s="43"/>
      <c r="W209" s="42"/>
      <c r="X209" s="43"/>
      <c r="Y209" s="42"/>
      <c r="Z209" s="32"/>
      <c r="AA209" s="42"/>
      <c r="AB209" s="43"/>
      <c r="AC209" s="42"/>
      <c r="AD209" s="43"/>
      <c r="AE209" s="42"/>
      <c r="AF209" s="43"/>
      <c r="AG209" s="193" t="str">
        <f t="shared" si="3"/>
        <v/>
      </c>
      <c r="AH209" s="305"/>
      <c r="AI209" s="215"/>
      <c r="AJ209" s="36"/>
    </row>
    <row r="210" spans="1:36" x14ac:dyDescent="0.2">
      <c r="A210" s="164" t="str">
        <f>IF('Sub-Cpt Record'!A210="","",'Sub-Cpt Record'!A210)</f>
        <v>M17</v>
      </c>
      <c r="B210" s="165" t="str">
        <f>IF('Sub-Cpt Record'!B210="","",'Sub-Cpt Record'!B210)</f>
        <v/>
      </c>
      <c r="C210" s="166">
        <f>IF('Sub-Cpt Record'!C210="","",'Sub-Cpt Record'!C210)</f>
        <v>0.800145</v>
      </c>
      <c r="D210" s="166">
        <f>IF('Sub-Cpt Record'!D210="","",'Sub-Cpt Record'!D210)</f>
        <v>0.7</v>
      </c>
      <c r="E210" s="166" t="str">
        <f>CODE!I210</f>
        <v xml:space="preserve">POK  WSH  </v>
      </c>
      <c r="F210" s="167" t="str">
        <f>IF('Sub-Cpt Record'!K210="","",'Sub-Cpt Record'!K210)</f>
        <v/>
      </c>
      <c r="G210" s="16"/>
      <c r="H210" s="14"/>
      <c r="I210" s="11"/>
      <c r="J210" s="11"/>
      <c r="K210" s="11"/>
      <c r="L210" s="11"/>
      <c r="M210" s="11"/>
      <c r="N210" s="11" t="str">
        <f>IF('Sub-Cpt Record'!J210&lt;&gt;"",'Sub-Cpt Record'!J210,"")</f>
        <v/>
      </c>
      <c r="O210" s="17"/>
      <c r="P210" s="17"/>
      <c r="Q210" s="39"/>
      <c r="R210" s="40"/>
      <c r="S210" s="41"/>
      <c r="T210" s="218"/>
      <c r="U210" s="42"/>
      <c r="V210" s="43"/>
      <c r="W210" s="42"/>
      <c r="X210" s="43"/>
      <c r="Y210" s="42"/>
      <c r="Z210" s="32"/>
      <c r="AA210" s="42"/>
      <c r="AB210" s="43"/>
      <c r="AC210" s="42"/>
      <c r="AD210" s="43"/>
      <c r="AE210" s="42"/>
      <c r="AF210" s="43"/>
      <c r="AG210" s="193" t="str">
        <f t="shared" si="3"/>
        <v/>
      </c>
      <c r="AH210" s="305"/>
      <c r="AI210" s="215"/>
      <c r="AJ210" s="36"/>
    </row>
    <row r="211" spans="1:36" ht="25.5" x14ac:dyDescent="0.2">
      <c r="A211" s="164" t="str">
        <f>IF('Sub-Cpt Record'!A211="","",'Sub-Cpt Record'!A211)</f>
        <v>M18</v>
      </c>
      <c r="B211" s="165" t="str">
        <f>IF('Sub-Cpt Record'!B211="","",'Sub-Cpt Record'!B211)</f>
        <v/>
      </c>
      <c r="C211" s="166">
        <f>IF('Sub-Cpt Record'!C211="","",'Sub-Cpt Record'!C211)</f>
        <v>1.5940000000000001</v>
      </c>
      <c r="D211" s="166">
        <f>IF('Sub-Cpt Record'!D211="","",'Sub-Cpt Record'!D211)</f>
        <v>1.5</v>
      </c>
      <c r="E211" s="166" t="str">
        <f>CODE!I211</f>
        <v xml:space="preserve">POK  GWL  EM  AH  </v>
      </c>
      <c r="F211" s="167" t="str">
        <f>IF('Sub-Cpt Record'!K211="","",'Sub-Cpt Record'!K211)</f>
        <v/>
      </c>
      <c r="G211" s="16"/>
      <c r="H211" s="14"/>
      <c r="I211" s="11"/>
      <c r="J211" s="11"/>
      <c r="K211" s="11"/>
      <c r="L211" s="11"/>
      <c r="M211" s="11"/>
      <c r="N211" s="11" t="str">
        <f>IF('Sub-Cpt Record'!J211&lt;&gt;"",'Sub-Cpt Record'!J211,"")</f>
        <v/>
      </c>
      <c r="O211" s="17"/>
      <c r="P211" s="17"/>
      <c r="Q211" s="39"/>
      <c r="R211" s="40"/>
      <c r="S211" s="41"/>
      <c r="T211" s="218"/>
      <c r="U211" s="42"/>
      <c r="V211" s="43"/>
      <c r="W211" s="42"/>
      <c r="X211" s="43"/>
      <c r="Y211" s="42"/>
      <c r="Z211" s="32"/>
      <c r="AA211" s="42"/>
      <c r="AB211" s="43"/>
      <c r="AC211" s="42"/>
      <c r="AD211" s="43"/>
      <c r="AE211" s="42"/>
      <c r="AF211" s="43"/>
      <c r="AG211" s="193" t="str">
        <f t="shared" si="3"/>
        <v/>
      </c>
      <c r="AH211" s="305"/>
      <c r="AI211" s="215"/>
      <c r="AJ211" s="36"/>
    </row>
    <row r="212" spans="1:36" x14ac:dyDescent="0.2">
      <c r="A212" s="164" t="str">
        <f>IF('Sub-Cpt Record'!A212="","",'Sub-Cpt Record'!A212)</f>
        <v>M19</v>
      </c>
      <c r="B212" s="165" t="str">
        <f>IF('Sub-Cpt Record'!B212="","",'Sub-Cpt Record'!B212)</f>
        <v/>
      </c>
      <c r="C212" s="166">
        <f>IF('Sub-Cpt Record'!C212="","",'Sub-Cpt Record'!C212)</f>
        <v>11.9168</v>
      </c>
      <c r="D212" s="166">
        <f>IF('Sub-Cpt Record'!D212="","",'Sub-Cpt Record'!D212)</f>
        <v>11.9168</v>
      </c>
      <c r="E212" s="166" t="str">
        <f>CODE!I212</f>
        <v xml:space="preserve">NOM  BE  EM  POK  </v>
      </c>
      <c r="F212" s="167" t="str">
        <f>IF('Sub-Cpt Record'!K212="","",'Sub-Cpt Record'!K212)</f>
        <v/>
      </c>
      <c r="G212" s="16">
        <v>11.92</v>
      </c>
      <c r="H212" s="14" t="s">
        <v>41</v>
      </c>
      <c r="I212" s="11" t="str">
        <f>IF('Sub-Cpt Record'!E212&lt;&gt;"",'Sub-Cpt Record'!E212,"")</f>
        <v>NOM</v>
      </c>
      <c r="J212" s="11" t="str">
        <f>IF('Sub-Cpt Record'!F212&lt;&gt;"",'Sub-Cpt Record'!F212,"")</f>
        <v>BE</v>
      </c>
      <c r="K212" s="11" t="str">
        <f>IF('Sub-Cpt Record'!G212&lt;&gt;"",'Sub-Cpt Record'!G212,"")</f>
        <v>EM</v>
      </c>
      <c r="L212" s="11" t="str">
        <f>IF('Sub-Cpt Record'!H212&lt;&gt;"",'Sub-Cpt Record'!H212,"")</f>
        <v>POK</v>
      </c>
      <c r="M212" s="11" t="str">
        <f>IF('Sub-Cpt Record'!I212&lt;&gt;"",'Sub-Cpt Record'!I212,"")</f>
        <v/>
      </c>
      <c r="N212" s="11" t="str">
        <f>IF('Sub-Cpt Record'!J212&lt;&gt;"",'Sub-Cpt Record'!J212,"")</f>
        <v/>
      </c>
      <c r="O212" s="17">
        <v>0</v>
      </c>
      <c r="P212" s="17">
        <v>214.50239999999997</v>
      </c>
      <c r="Q212" s="39">
        <v>2023</v>
      </c>
      <c r="R212" s="40" t="s">
        <v>1014</v>
      </c>
      <c r="S212" s="41"/>
      <c r="T212" s="218"/>
      <c r="U212" s="42"/>
      <c r="V212" s="43"/>
      <c r="W212" s="42"/>
      <c r="X212" s="43"/>
      <c r="Y212" s="42"/>
      <c r="Z212" s="32"/>
      <c r="AA212" s="42"/>
      <c r="AB212" s="43"/>
      <c r="AC212" s="42"/>
      <c r="AD212" s="43"/>
      <c r="AE212" s="42"/>
      <c r="AF212" s="43"/>
      <c r="AG212" s="193" t="str">
        <f t="shared" si="3"/>
        <v/>
      </c>
      <c r="AH212" s="305"/>
      <c r="AI212" s="215"/>
      <c r="AJ212" s="36" t="s">
        <v>789</v>
      </c>
    </row>
    <row r="213" spans="1:36" ht="25.5" x14ac:dyDescent="0.2">
      <c r="A213" s="164" t="str">
        <f>IF('Sub-Cpt Record'!A213="","",'Sub-Cpt Record'!A213)</f>
        <v>M20</v>
      </c>
      <c r="B213" s="165" t="str">
        <f>IF('Sub-Cpt Record'!B213="","",'Sub-Cpt Record'!B213)</f>
        <v/>
      </c>
      <c r="C213" s="166">
        <f>IF('Sub-Cpt Record'!C213="","",'Sub-Cpt Record'!C213)</f>
        <v>3.0655999999999999</v>
      </c>
      <c r="D213" s="166">
        <f>IF('Sub-Cpt Record'!D213="","",'Sub-Cpt Record'!D213)</f>
        <v>3.0655999999999999</v>
      </c>
      <c r="E213" s="166" t="str">
        <f>CODE!I213</f>
        <v xml:space="preserve">HAZ  AH  POK  SYC  EM  NOM  </v>
      </c>
      <c r="F213" s="167" t="str">
        <f>IF('Sub-Cpt Record'!K213="","",'Sub-Cpt Record'!K213)</f>
        <v/>
      </c>
      <c r="G213" s="16">
        <v>3.07</v>
      </c>
      <c r="H213" s="14" t="s">
        <v>41</v>
      </c>
      <c r="I213" s="11" t="str">
        <f>IF('Sub-Cpt Record'!E213&lt;&gt;"",'Sub-Cpt Record'!E213,"")</f>
        <v>HAZ</v>
      </c>
      <c r="J213" s="11" t="str">
        <f>IF('Sub-Cpt Record'!F213&lt;&gt;"",'Sub-Cpt Record'!F213,"")</f>
        <v>AH</v>
      </c>
      <c r="K213" s="11" t="str">
        <f>IF('Sub-Cpt Record'!G213&lt;&gt;"",'Sub-Cpt Record'!G213,"")</f>
        <v>POK</v>
      </c>
      <c r="L213" s="11" t="str">
        <f>IF('Sub-Cpt Record'!H213&lt;&gt;"",'Sub-Cpt Record'!H213,"")</f>
        <v>SYC</v>
      </c>
      <c r="M213" s="11" t="str">
        <f>IF('Sub-Cpt Record'!I213&lt;&gt;"",'Sub-Cpt Record'!I213,"")</f>
        <v>EM</v>
      </c>
      <c r="N213" s="11" t="str">
        <f>IF('Sub-Cpt Record'!J213&lt;&gt;"",'Sub-Cpt Record'!J213,"")</f>
        <v>NOM</v>
      </c>
      <c r="O213" s="17">
        <v>0</v>
      </c>
      <c r="P213" s="17">
        <v>55.180800000000005</v>
      </c>
      <c r="Q213" s="39">
        <v>2023</v>
      </c>
      <c r="R213" s="40" t="s">
        <v>1014</v>
      </c>
      <c r="S213" s="41"/>
      <c r="T213" s="218"/>
      <c r="U213" s="42"/>
      <c r="V213" s="43"/>
      <c r="W213" s="42"/>
      <c r="X213" s="43"/>
      <c r="Y213" s="42"/>
      <c r="Z213" s="32"/>
      <c r="AA213" s="42"/>
      <c r="AB213" s="43"/>
      <c r="AC213" s="42"/>
      <c r="AD213" s="43"/>
      <c r="AE213" s="42"/>
      <c r="AF213" s="43"/>
      <c r="AG213" s="193" t="str">
        <f t="shared" si="3"/>
        <v/>
      </c>
      <c r="AH213" s="305"/>
      <c r="AI213" s="215"/>
      <c r="AJ213" s="36" t="s">
        <v>774</v>
      </c>
    </row>
    <row r="214" spans="1:36" ht="25.5" x14ac:dyDescent="0.2">
      <c r="A214" s="164" t="str">
        <f>IF('Sub-Cpt Record'!A214="","",'Sub-Cpt Record'!A214)</f>
        <v>M21</v>
      </c>
      <c r="B214" s="165" t="str">
        <f>IF('Sub-Cpt Record'!B214="","",'Sub-Cpt Record'!B214)</f>
        <v>a</v>
      </c>
      <c r="C214" s="166">
        <f>IF('Sub-Cpt Record'!C214="","",'Sub-Cpt Record'!C214)</f>
        <v>8.0092800000000004</v>
      </c>
      <c r="D214" s="166">
        <f>IF('Sub-Cpt Record'!D214="","",'Sub-Cpt Record'!D214)</f>
        <v>8.0092800000000004</v>
      </c>
      <c r="E214" s="166" t="str">
        <f>CODE!I214</f>
        <v xml:space="preserve">POK  WSH  EM  LI  SYC  AH  </v>
      </c>
      <c r="F214" s="167" t="str">
        <f>IF('Sub-Cpt Record'!K214="","",'Sub-Cpt Record'!K214)</f>
        <v/>
      </c>
      <c r="G214" s="16">
        <v>8.01</v>
      </c>
      <c r="H214" s="14" t="s">
        <v>41</v>
      </c>
      <c r="I214" s="11" t="str">
        <f>IF('Sub-Cpt Record'!E214&lt;&gt;"",'Sub-Cpt Record'!E214,"")</f>
        <v>POK</v>
      </c>
      <c r="J214" s="11" t="str">
        <f>IF('Sub-Cpt Record'!F214&lt;&gt;"",'Sub-Cpt Record'!F214,"")</f>
        <v>WSH</v>
      </c>
      <c r="K214" s="11" t="str">
        <f>IF('Sub-Cpt Record'!G214&lt;&gt;"",'Sub-Cpt Record'!G214,"")</f>
        <v>EM</v>
      </c>
      <c r="L214" s="11" t="str">
        <f>IF('Sub-Cpt Record'!H214&lt;&gt;"",'Sub-Cpt Record'!H214,"")</f>
        <v>LI</v>
      </c>
      <c r="M214" s="11" t="str">
        <f>IF('Sub-Cpt Record'!I214&lt;&gt;"",'Sub-Cpt Record'!I214,"")</f>
        <v>SYC</v>
      </c>
      <c r="N214" s="11" t="str">
        <f>IF('Sub-Cpt Record'!J214&lt;&gt;"",'Sub-Cpt Record'!J214,"")</f>
        <v>AH</v>
      </c>
      <c r="O214" s="17">
        <v>0</v>
      </c>
      <c r="P214" s="17">
        <v>240.27840000000003</v>
      </c>
      <c r="Q214" s="39">
        <v>2023</v>
      </c>
      <c r="R214" s="40" t="s">
        <v>1014</v>
      </c>
      <c r="S214" s="41"/>
      <c r="T214" s="218"/>
      <c r="U214" s="42"/>
      <c r="V214" s="43"/>
      <c r="W214" s="42"/>
      <c r="X214" s="43"/>
      <c r="Y214" s="42"/>
      <c r="Z214" s="32"/>
      <c r="AA214" s="42"/>
      <c r="AB214" s="43"/>
      <c r="AC214" s="42"/>
      <c r="AD214" s="43"/>
      <c r="AE214" s="42"/>
      <c r="AF214" s="43"/>
      <c r="AG214" s="193" t="str">
        <f t="shared" si="3"/>
        <v/>
      </c>
      <c r="AH214" s="305"/>
      <c r="AI214" s="215"/>
      <c r="AJ214" s="36" t="s">
        <v>789</v>
      </c>
    </row>
    <row r="215" spans="1:36" ht="25.5" x14ac:dyDescent="0.2">
      <c r="A215" s="164" t="str">
        <f>IF('Sub-Cpt Record'!A215="","",'Sub-Cpt Record'!A215)</f>
        <v>M21</v>
      </c>
      <c r="B215" s="165" t="str">
        <f>IF('Sub-Cpt Record'!B215="","",'Sub-Cpt Record'!B215)</f>
        <v>b</v>
      </c>
      <c r="C215" s="166">
        <f>IF('Sub-Cpt Record'!C215="","",'Sub-Cpt Record'!C215)</f>
        <v>7.4212499999999997</v>
      </c>
      <c r="D215" s="166">
        <f>IF('Sub-Cpt Record'!D215="","",'Sub-Cpt Record'!D215)</f>
        <v>7.4212499999999997</v>
      </c>
      <c r="E215" s="166" t="str">
        <f>CODE!I215</f>
        <v xml:space="preserve">AH  HAZ  BE  XOK  WSH  MB  </v>
      </c>
      <c r="F215" s="167" t="str">
        <f>IF('Sub-Cpt Record'!K215="","",'Sub-Cpt Record'!K215)</f>
        <v/>
      </c>
      <c r="G215" s="16">
        <v>7.42</v>
      </c>
      <c r="H215" s="14" t="s">
        <v>41</v>
      </c>
      <c r="I215" s="11" t="str">
        <f>IF('Sub-Cpt Record'!E215&lt;&gt;"",'Sub-Cpt Record'!E215,"")</f>
        <v>AH</v>
      </c>
      <c r="J215" s="11" t="str">
        <f>IF('Sub-Cpt Record'!F215&lt;&gt;"",'Sub-Cpt Record'!F215,"")</f>
        <v>HAZ</v>
      </c>
      <c r="K215" s="11" t="str">
        <f>IF('Sub-Cpt Record'!G215&lt;&gt;"",'Sub-Cpt Record'!G215,"")</f>
        <v>BE</v>
      </c>
      <c r="L215" s="11" t="str">
        <f>IF('Sub-Cpt Record'!H215&lt;&gt;"",'Sub-Cpt Record'!H215,"")</f>
        <v>XOK</v>
      </c>
      <c r="M215" s="11" t="str">
        <f>IF('Sub-Cpt Record'!I215&lt;&gt;"",'Sub-Cpt Record'!I215,"")</f>
        <v>WSH</v>
      </c>
      <c r="N215" s="11" t="str">
        <f>IF('Sub-Cpt Record'!J215&lt;&gt;"",'Sub-Cpt Record'!J215,"")</f>
        <v>MB</v>
      </c>
      <c r="O215" s="17">
        <v>0</v>
      </c>
      <c r="P215" s="17">
        <v>259.74375000000003</v>
      </c>
      <c r="Q215" s="39">
        <v>2023</v>
      </c>
      <c r="R215" s="40" t="s">
        <v>1014</v>
      </c>
      <c r="S215" s="41"/>
      <c r="T215" s="218"/>
      <c r="U215" s="42"/>
      <c r="V215" s="43"/>
      <c r="W215" s="42"/>
      <c r="X215" s="43"/>
      <c r="Y215" s="42"/>
      <c r="Z215" s="32"/>
      <c r="AA215" s="42"/>
      <c r="AB215" s="43"/>
      <c r="AC215" s="42"/>
      <c r="AD215" s="43"/>
      <c r="AE215" s="42"/>
      <c r="AF215" s="43"/>
      <c r="AG215" s="193" t="str">
        <f t="shared" si="3"/>
        <v/>
      </c>
      <c r="AH215" s="305"/>
      <c r="AI215" s="215"/>
      <c r="AJ215" s="36" t="s">
        <v>789</v>
      </c>
    </row>
    <row r="216" spans="1:36" ht="25.5" x14ac:dyDescent="0.2">
      <c r="A216" s="164" t="str">
        <f>IF('Sub-Cpt Record'!A216="","",'Sub-Cpt Record'!A216)</f>
        <v>M21</v>
      </c>
      <c r="B216" s="165" t="str">
        <f>IF('Sub-Cpt Record'!B216="","",'Sub-Cpt Record'!B216)</f>
        <v>c</v>
      </c>
      <c r="C216" s="166">
        <f>IF('Sub-Cpt Record'!C216="","",'Sub-Cpt Record'!C216)</f>
        <v>24.604900000000001</v>
      </c>
      <c r="D216" s="166">
        <f>IF('Sub-Cpt Record'!D216="","",'Sub-Cpt Record'!D216)</f>
        <v>24.604900000000001</v>
      </c>
      <c r="E216" s="166" t="str">
        <f>CODE!I216</f>
        <v xml:space="preserve">SYC  BI  WSH  POK  AH  LI  </v>
      </c>
      <c r="F216" s="167" t="str">
        <f>IF('Sub-Cpt Record'!K216="","",'Sub-Cpt Record'!K216)</f>
        <v>SAM</v>
      </c>
      <c r="G216" s="16">
        <v>24.6</v>
      </c>
      <c r="H216" s="14" t="s">
        <v>41</v>
      </c>
      <c r="I216" s="11" t="str">
        <f>IF('Sub-Cpt Record'!E216&lt;&gt;"",'Sub-Cpt Record'!E216,"")</f>
        <v>SYC</v>
      </c>
      <c r="J216" s="11" t="str">
        <f>IF('Sub-Cpt Record'!F216&lt;&gt;"",'Sub-Cpt Record'!F216,"")</f>
        <v>BI</v>
      </c>
      <c r="K216" s="11" t="str">
        <f>IF('Sub-Cpt Record'!G216&lt;&gt;"",'Sub-Cpt Record'!G216,"")</f>
        <v>WSH</v>
      </c>
      <c r="L216" s="11" t="str">
        <f>IF('Sub-Cpt Record'!H216&lt;&gt;"",'Sub-Cpt Record'!H216,"")</f>
        <v>POK</v>
      </c>
      <c r="M216" s="11" t="str">
        <f>IF('Sub-Cpt Record'!I216&lt;&gt;"",'Sub-Cpt Record'!I216,"")</f>
        <v>AH</v>
      </c>
      <c r="N216" s="11" t="str">
        <f>IF('Sub-Cpt Record'!J216&lt;&gt;"",'Sub-Cpt Record'!J216,"")</f>
        <v>LI</v>
      </c>
      <c r="O216" s="17">
        <v>0</v>
      </c>
      <c r="P216" s="17">
        <v>861.17150000000004</v>
      </c>
      <c r="Q216" s="39">
        <v>2023</v>
      </c>
      <c r="R216" s="40" t="s">
        <v>1014</v>
      </c>
      <c r="S216" s="41"/>
      <c r="T216" s="218"/>
      <c r="U216" s="42"/>
      <c r="V216" s="43"/>
      <c r="W216" s="42"/>
      <c r="X216" s="43"/>
      <c r="Y216" s="42"/>
      <c r="Z216" s="32"/>
      <c r="AA216" s="42"/>
      <c r="AB216" s="43"/>
      <c r="AC216" s="42"/>
      <c r="AD216" s="43"/>
      <c r="AE216" s="42"/>
      <c r="AF216" s="43"/>
      <c r="AG216" s="193" t="str">
        <f t="shared" si="3"/>
        <v/>
      </c>
      <c r="AH216" s="305"/>
      <c r="AI216" s="215"/>
      <c r="AJ216" s="36" t="s">
        <v>789</v>
      </c>
    </row>
    <row r="217" spans="1:36" ht="25.5" x14ac:dyDescent="0.2">
      <c r="A217" s="164" t="str">
        <f>IF('Sub-Cpt Record'!A217="","",'Sub-Cpt Record'!A217)</f>
        <v>M21</v>
      </c>
      <c r="B217" s="165" t="str">
        <f>IF('Sub-Cpt Record'!B217="","",'Sub-Cpt Record'!B217)</f>
        <v>d</v>
      </c>
      <c r="C217" s="166">
        <f>IF('Sub-Cpt Record'!C217="","",'Sub-Cpt Record'!C217)</f>
        <v>11.635899999999999</v>
      </c>
      <c r="D217" s="166">
        <f>IF('Sub-Cpt Record'!D217="","",'Sub-Cpt Record'!D217)</f>
        <v>11.1</v>
      </c>
      <c r="E217" s="166" t="str">
        <f>CODE!I217</f>
        <v xml:space="preserve">SYC  EM  POK  AH  XOK  WSH  </v>
      </c>
      <c r="F217" s="167" t="str">
        <f>IF('Sub-Cpt Record'!K217="","",'Sub-Cpt Record'!K217)</f>
        <v>SAM</v>
      </c>
      <c r="G217" s="16">
        <v>11.1</v>
      </c>
      <c r="H217" s="14" t="s">
        <v>41</v>
      </c>
      <c r="I217" s="11" t="str">
        <f>IF('Sub-Cpt Record'!E217&lt;&gt;"",'Sub-Cpt Record'!E217,"")</f>
        <v>SYC</v>
      </c>
      <c r="J217" s="11" t="str">
        <f>IF('Sub-Cpt Record'!F217&lt;&gt;"",'Sub-Cpt Record'!F217,"")</f>
        <v>EM</v>
      </c>
      <c r="K217" s="11" t="str">
        <f>IF('Sub-Cpt Record'!G217&lt;&gt;"",'Sub-Cpt Record'!G217,"")</f>
        <v>POK</v>
      </c>
      <c r="L217" s="11" t="str">
        <f>IF('Sub-Cpt Record'!H217&lt;&gt;"",'Sub-Cpt Record'!H217,"")</f>
        <v>AH</v>
      </c>
      <c r="M217" s="11" t="str">
        <f>IF('Sub-Cpt Record'!I217&lt;&gt;"",'Sub-Cpt Record'!I217,"")</f>
        <v>XOK</v>
      </c>
      <c r="N217" s="11" t="str">
        <f>IF('Sub-Cpt Record'!J217&lt;&gt;"",'Sub-Cpt Record'!J217,"")</f>
        <v>WSH</v>
      </c>
      <c r="O217" s="17">
        <v>0</v>
      </c>
      <c r="P217" s="17">
        <v>333</v>
      </c>
      <c r="Q217" s="39">
        <v>2023</v>
      </c>
      <c r="R217" s="40" t="s">
        <v>1014</v>
      </c>
      <c r="S217" s="41"/>
      <c r="T217" s="218"/>
      <c r="U217" s="42"/>
      <c r="V217" s="43"/>
      <c r="W217" s="42"/>
      <c r="X217" s="43"/>
      <c r="Y217" s="42"/>
      <c r="Z217" s="32"/>
      <c r="AA217" s="42"/>
      <c r="AB217" s="43"/>
      <c r="AC217" s="42"/>
      <c r="AD217" s="43"/>
      <c r="AE217" s="42"/>
      <c r="AF217" s="43"/>
      <c r="AG217" s="193" t="str">
        <f t="shared" si="3"/>
        <v/>
      </c>
      <c r="AH217" s="305"/>
      <c r="AI217" s="215"/>
      <c r="AJ217" s="36" t="s">
        <v>789</v>
      </c>
    </row>
    <row r="218" spans="1:36" ht="25.5" x14ac:dyDescent="0.2">
      <c r="A218" s="164" t="str">
        <f>IF('Sub-Cpt Record'!A218="","",'Sub-Cpt Record'!A218)</f>
        <v>M21</v>
      </c>
      <c r="B218" s="165" t="str">
        <f>IF('Sub-Cpt Record'!B218="","",'Sub-Cpt Record'!B218)</f>
        <v>e</v>
      </c>
      <c r="C218" s="166">
        <f>IF('Sub-Cpt Record'!C218="","",'Sub-Cpt Record'!C218)</f>
        <v>2.9066999999999998</v>
      </c>
      <c r="D218" s="166">
        <f>IF('Sub-Cpt Record'!D218="","",'Sub-Cpt Record'!D218)</f>
        <v>0.1</v>
      </c>
      <c r="E218" s="166" t="str">
        <f>CODE!I218</f>
        <v xml:space="preserve">POK  SP  BE  BI  WSH  MB  </v>
      </c>
      <c r="F218" s="167" t="str">
        <f>IF('Sub-Cpt Record'!K218="","",'Sub-Cpt Record'!K218)</f>
        <v/>
      </c>
      <c r="G218" s="16"/>
      <c r="H218" s="14"/>
      <c r="I218" s="11"/>
      <c r="J218" s="11"/>
      <c r="K218" s="11"/>
      <c r="L218" s="11"/>
      <c r="M218" s="11"/>
      <c r="N218" s="11"/>
      <c r="O218" s="17"/>
      <c r="P218" s="17"/>
      <c r="Q218" s="39"/>
      <c r="R218" s="40"/>
      <c r="S218" s="41"/>
      <c r="T218" s="218"/>
      <c r="U218" s="42"/>
      <c r="V218" s="43"/>
      <c r="W218" s="42"/>
      <c r="X218" s="43"/>
      <c r="Y218" s="42"/>
      <c r="Z218" s="32"/>
      <c r="AA218" s="42"/>
      <c r="AB218" s="43"/>
      <c r="AC218" s="42"/>
      <c r="AD218" s="43"/>
      <c r="AE218" s="42"/>
      <c r="AF218" s="43"/>
      <c r="AG218" s="193" t="str">
        <f t="shared" si="3"/>
        <v/>
      </c>
      <c r="AH218" s="305"/>
      <c r="AI218" s="215"/>
      <c r="AJ218" s="36"/>
    </row>
    <row r="219" spans="1:36" ht="25.5" x14ac:dyDescent="0.2">
      <c r="A219" s="164" t="str">
        <f>IF('Sub-Cpt Record'!A219="","",'Sub-Cpt Record'!A219)</f>
        <v>M21</v>
      </c>
      <c r="B219" s="165" t="str">
        <f>IF('Sub-Cpt Record'!B219="","",'Sub-Cpt Record'!B219)</f>
        <v>f</v>
      </c>
      <c r="C219" s="166">
        <f>IF('Sub-Cpt Record'!C219="","",'Sub-Cpt Record'!C219)</f>
        <v>3.1238100000000002</v>
      </c>
      <c r="D219" s="166">
        <f>IF('Sub-Cpt Record'!D219="","",'Sub-Cpt Record'!D219)</f>
        <v>3.1238100000000002</v>
      </c>
      <c r="E219" s="166" t="str">
        <f>CODE!I219</f>
        <v xml:space="preserve">AH  POK  XOK  WSH  HBM  SYC  </v>
      </c>
      <c r="F219" s="167" t="str">
        <f>IF('Sub-Cpt Record'!K219="","",'Sub-Cpt Record'!K219)</f>
        <v/>
      </c>
      <c r="G219" s="16"/>
      <c r="H219" s="14"/>
      <c r="I219" s="11"/>
      <c r="J219" s="11"/>
      <c r="K219" s="11"/>
      <c r="L219" s="11"/>
      <c r="M219" s="11"/>
      <c r="N219" s="11"/>
      <c r="O219" s="17"/>
      <c r="P219" s="17"/>
      <c r="Q219" s="39"/>
      <c r="R219" s="40"/>
      <c r="S219" s="41"/>
      <c r="T219" s="218"/>
      <c r="U219" s="42"/>
      <c r="V219" s="43"/>
      <c r="W219" s="42"/>
      <c r="X219" s="43"/>
      <c r="Y219" s="42"/>
      <c r="Z219" s="32"/>
      <c r="AA219" s="42"/>
      <c r="AB219" s="43"/>
      <c r="AC219" s="42"/>
      <c r="AD219" s="43"/>
      <c r="AE219" s="42"/>
      <c r="AF219" s="43"/>
      <c r="AG219" s="193" t="str">
        <f t="shared" si="3"/>
        <v/>
      </c>
      <c r="AH219" s="305"/>
      <c r="AI219" s="215"/>
      <c r="AJ219" s="36"/>
    </row>
    <row r="220" spans="1:36" ht="25.5" x14ac:dyDescent="0.2">
      <c r="A220" s="164" t="str">
        <f>IF('Sub-Cpt Record'!A220="","",'Sub-Cpt Record'!A220)</f>
        <v>M22</v>
      </c>
      <c r="B220" s="165" t="str">
        <f>IF('Sub-Cpt Record'!B220="","",'Sub-Cpt Record'!B220)</f>
        <v/>
      </c>
      <c r="C220" s="166">
        <f>IF('Sub-Cpt Record'!C220="","",'Sub-Cpt Record'!C220)</f>
        <v>0.102341</v>
      </c>
      <c r="D220" s="166">
        <f>IF('Sub-Cpt Record'!D220="","",'Sub-Cpt Record'!D220)</f>
        <v>0.102341</v>
      </c>
      <c r="E220" s="166" t="str">
        <f>CODE!I220</f>
        <v xml:space="preserve">NOM  FM  HAZ  POK  AH  </v>
      </c>
      <c r="F220" s="167" t="str">
        <f>IF('Sub-Cpt Record'!K220="","",'Sub-Cpt Record'!K220)</f>
        <v/>
      </c>
      <c r="G220" s="16"/>
      <c r="H220" s="14"/>
      <c r="I220" s="11"/>
      <c r="J220" s="11"/>
      <c r="K220" s="11"/>
      <c r="L220" s="11"/>
      <c r="M220" s="11"/>
      <c r="N220" s="11"/>
      <c r="O220" s="17"/>
      <c r="P220" s="17"/>
      <c r="Q220" s="39"/>
      <c r="R220" s="40"/>
      <c r="S220" s="41"/>
      <c r="T220" s="218"/>
      <c r="U220" s="42"/>
      <c r="V220" s="43"/>
      <c r="W220" s="42"/>
      <c r="X220" s="43"/>
      <c r="Y220" s="42"/>
      <c r="Z220" s="32"/>
      <c r="AA220" s="42"/>
      <c r="AB220" s="43"/>
      <c r="AC220" s="42"/>
      <c r="AD220" s="43"/>
      <c r="AE220" s="42"/>
      <c r="AF220" s="43"/>
      <c r="AG220" s="193" t="str">
        <f t="shared" si="3"/>
        <v/>
      </c>
      <c r="AH220" s="305"/>
      <c r="AI220" s="215"/>
      <c r="AJ220" s="36"/>
    </row>
    <row r="221" spans="1:36" ht="25.5" x14ac:dyDescent="0.2">
      <c r="A221" s="164" t="str">
        <f>IF('Sub-Cpt Record'!A221="","",'Sub-Cpt Record'!A221)</f>
        <v>M23</v>
      </c>
      <c r="B221" s="165" t="str">
        <f>IF('Sub-Cpt Record'!B221="","",'Sub-Cpt Record'!B221)</f>
        <v/>
      </c>
      <c r="C221" s="166">
        <f>IF('Sub-Cpt Record'!C221="","",'Sub-Cpt Record'!C221)</f>
        <v>1.1317999999999999</v>
      </c>
      <c r="D221" s="166">
        <f>IF('Sub-Cpt Record'!D221="","",'Sub-Cpt Record'!D221)</f>
        <v>1.1317999999999999</v>
      </c>
      <c r="E221" s="166" t="str">
        <f>CODE!I221</f>
        <v xml:space="preserve">AR  BE  AH  POK  YEW  WSH  </v>
      </c>
      <c r="F221" s="167" t="str">
        <f>IF('Sub-Cpt Record'!K221="","",'Sub-Cpt Record'!K221)</f>
        <v/>
      </c>
      <c r="G221" s="16">
        <v>0.22636000000000001</v>
      </c>
      <c r="H221" s="14" t="s">
        <v>33</v>
      </c>
      <c r="I221" s="11" t="str">
        <f>IF('Sub-Cpt Record'!E221&lt;&gt;"",'Sub-Cpt Record'!E221,"")</f>
        <v>AR</v>
      </c>
      <c r="J221" s="11"/>
      <c r="K221" s="11"/>
      <c r="L221" s="11"/>
      <c r="M221" s="11"/>
      <c r="N221" s="11"/>
      <c r="O221" s="17">
        <v>0</v>
      </c>
      <c r="P221" s="17">
        <v>27.163200000000003</v>
      </c>
      <c r="Q221" s="39">
        <v>2023</v>
      </c>
      <c r="R221" s="40" t="s">
        <v>1068</v>
      </c>
      <c r="S221" s="41">
        <v>0.22636000000000001</v>
      </c>
      <c r="T221" s="218"/>
      <c r="U221" s="42" t="s">
        <v>75</v>
      </c>
      <c r="V221" s="43">
        <v>100</v>
      </c>
      <c r="W221" s="42"/>
      <c r="X221" s="43"/>
      <c r="Y221" s="42"/>
      <c r="Z221" s="32"/>
      <c r="AA221" s="42"/>
      <c r="AB221" s="43"/>
      <c r="AC221" s="42"/>
      <c r="AD221" s="43"/>
      <c r="AE221" s="42"/>
      <c r="AF221" s="43"/>
      <c r="AG221" s="193">
        <f t="shared" si="3"/>
        <v>100</v>
      </c>
      <c r="AH221" s="305">
        <v>1100</v>
      </c>
      <c r="AI221" s="215">
        <v>0</v>
      </c>
      <c r="AJ221" s="36" t="s">
        <v>482</v>
      </c>
    </row>
    <row r="222" spans="1:36" ht="25.5" x14ac:dyDescent="0.2">
      <c r="A222" s="164" t="str">
        <f>IF('Sub-Cpt Record'!A222="","",'Sub-Cpt Record'!A222)</f>
        <v>M24</v>
      </c>
      <c r="B222" s="165" t="str">
        <f>IF('Sub-Cpt Record'!B222="","",'Sub-Cpt Record'!B222)</f>
        <v>a</v>
      </c>
      <c r="C222" s="166">
        <f>IF('Sub-Cpt Record'!C222="","",'Sub-Cpt Record'!C222)</f>
        <v>5.8397699999999997</v>
      </c>
      <c r="D222" s="166">
        <f>IF('Sub-Cpt Record'!D222="","",'Sub-Cpt Record'!D222)</f>
        <v>5.8397699999999997</v>
      </c>
      <c r="E222" s="166" t="str">
        <f>CODE!I222</f>
        <v xml:space="preserve">AH  SYC  PSP  HAW  BI  POK  </v>
      </c>
      <c r="F222" s="167" t="str">
        <f>IF('Sub-Cpt Record'!K222="","",'Sub-Cpt Record'!K222)</f>
        <v/>
      </c>
      <c r="G222" s="16"/>
      <c r="H222" s="14"/>
      <c r="I222" s="11"/>
      <c r="J222" s="11"/>
      <c r="K222" s="11"/>
      <c r="L222" s="11"/>
      <c r="M222" s="11"/>
      <c r="N222" s="11"/>
      <c r="O222" s="17"/>
      <c r="P222" s="17"/>
      <c r="Q222" s="39"/>
      <c r="R222" s="40"/>
      <c r="S222" s="41"/>
      <c r="T222" s="218"/>
      <c r="U222" s="42"/>
      <c r="V222" s="43"/>
      <c r="W222" s="42"/>
      <c r="X222" s="43"/>
      <c r="Y222" s="42"/>
      <c r="Z222" s="32"/>
      <c r="AA222" s="42"/>
      <c r="AB222" s="43"/>
      <c r="AC222" s="42"/>
      <c r="AD222" s="43"/>
      <c r="AE222" s="42"/>
      <c r="AF222" s="43"/>
      <c r="AG222" s="193" t="str">
        <f t="shared" si="3"/>
        <v/>
      </c>
      <c r="AH222" s="305"/>
      <c r="AI222" s="215"/>
      <c r="AJ222" s="36"/>
    </row>
    <row r="223" spans="1:36" ht="25.5" x14ac:dyDescent="0.2">
      <c r="A223" s="164" t="str">
        <f>IF('Sub-Cpt Record'!A223="","",'Sub-Cpt Record'!A223)</f>
        <v>M24</v>
      </c>
      <c r="B223" s="165" t="str">
        <f>IF('Sub-Cpt Record'!B223="","",'Sub-Cpt Record'!B223)</f>
        <v>b</v>
      </c>
      <c r="C223" s="166">
        <f>IF('Sub-Cpt Record'!C223="","",'Sub-Cpt Record'!C223)</f>
        <v>13.2865</v>
      </c>
      <c r="D223" s="166">
        <f>IF('Sub-Cpt Record'!D223="","",'Sub-Cpt Record'!D223)</f>
        <v>13.2865</v>
      </c>
      <c r="E223" s="166" t="str">
        <f>CODE!I223</f>
        <v xml:space="preserve">AH  WSH  POK  SYC  </v>
      </c>
      <c r="F223" s="167" t="str">
        <f>IF('Sub-Cpt Record'!K223="","",'Sub-Cpt Record'!K223)</f>
        <v/>
      </c>
      <c r="G223" s="16">
        <v>13.29</v>
      </c>
      <c r="H223" s="14" t="s">
        <v>41</v>
      </c>
      <c r="I223" s="11" t="str">
        <f>IF('Sub-Cpt Record'!E223&lt;&gt;"",'Sub-Cpt Record'!E223,"")</f>
        <v>AH</v>
      </c>
      <c r="J223" s="11" t="str">
        <f>IF('Sub-Cpt Record'!F223&lt;&gt;"",'Sub-Cpt Record'!F223,"")</f>
        <v>WSH</v>
      </c>
      <c r="K223" s="11" t="str">
        <f>IF('Sub-Cpt Record'!G223&lt;&gt;"",'Sub-Cpt Record'!G223,"")</f>
        <v>POK</v>
      </c>
      <c r="L223" s="11" t="str">
        <f>IF('Sub-Cpt Record'!H223&lt;&gt;"",'Sub-Cpt Record'!H223,"")</f>
        <v>SYC</v>
      </c>
      <c r="M223" s="11" t="str">
        <f>IF('Sub-Cpt Record'!I223&lt;&gt;"",'Sub-Cpt Record'!I223,"")</f>
        <v/>
      </c>
      <c r="N223" s="11" t="str">
        <f>IF('Sub-Cpt Record'!J223&lt;&gt;"",'Sub-Cpt Record'!J223,"")</f>
        <v/>
      </c>
      <c r="O223" s="17">
        <v>0</v>
      </c>
      <c r="P223" s="17">
        <v>239.15700000000004</v>
      </c>
      <c r="Q223" s="39">
        <v>2023</v>
      </c>
      <c r="R223" s="40" t="s">
        <v>1014</v>
      </c>
      <c r="S223" s="41"/>
      <c r="T223" s="218"/>
      <c r="U223" s="42"/>
      <c r="V223" s="43"/>
      <c r="W223" s="42"/>
      <c r="X223" s="43"/>
      <c r="Y223" s="42"/>
      <c r="Z223" s="32"/>
      <c r="AA223" s="42"/>
      <c r="AB223" s="43"/>
      <c r="AC223" s="42"/>
      <c r="AD223" s="43"/>
      <c r="AE223" s="42"/>
      <c r="AF223" s="43"/>
      <c r="AG223" s="193" t="str">
        <f t="shared" si="3"/>
        <v/>
      </c>
      <c r="AH223" s="305"/>
      <c r="AI223" s="215"/>
      <c r="AJ223" s="36" t="s">
        <v>789</v>
      </c>
    </row>
    <row r="224" spans="1:36" x14ac:dyDescent="0.2">
      <c r="A224" s="164" t="str">
        <f>IF('Sub-Cpt Record'!A224="","",'Sub-Cpt Record'!A224)</f>
        <v>M24</v>
      </c>
      <c r="B224" s="165" t="str">
        <f>IF('Sub-Cpt Record'!B224="","",'Sub-Cpt Record'!B224)</f>
        <v>c</v>
      </c>
      <c r="C224" s="166">
        <f>IF('Sub-Cpt Record'!C224="","",'Sub-Cpt Record'!C224)</f>
        <v>5.4077500000000001</v>
      </c>
      <c r="D224" s="166">
        <f>IF('Sub-Cpt Record'!D224="","",'Sub-Cpt Record'!D224)</f>
        <v>5.4077500000000001</v>
      </c>
      <c r="E224" s="166" t="str">
        <f>CODE!I224</f>
        <v xml:space="preserve">AH  SYC  </v>
      </c>
      <c r="F224" s="167" t="str">
        <f>IF('Sub-Cpt Record'!K224="","",'Sub-Cpt Record'!K224)</f>
        <v/>
      </c>
      <c r="G224" s="16"/>
      <c r="H224" s="14"/>
      <c r="I224" s="11"/>
      <c r="J224" s="11"/>
      <c r="K224" s="11"/>
      <c r="L224" s="11"/>
      <c r="M224" s="11"/>
      <c r="N224" s="11"/>
      <c r="O224" s="17"/>
      <c r="P224" s="17"/>
      <c r="Q224" s="39"/>
      <c r="R224" s="40"/>
      <c r="S224" s="41"/>
      <c r="T224" s="218"/>
      <c r="U224" s="42"/>
      <c r="V224" s="43"/>
      <c r="W224" s="42"/>
      <c r="X224" s="43"/>
      <c r="Y224" s="42"/>
      <c r="Z224" s="32"/>
      <c r="AA224" s="42"/>
      <c r="AB224" s="43"/>
      <c r="AC224" s="42"/>
      <c r="AD224" s="43"/>
      <c r="AE224" s="42"/>
      <c r="AF224" s="43"/>
      <c r="AG224" s="193" t="str">
        <f t="shared" si="3"/>
        <v/>
      </c>
      <c r="AH224" s="305"/>
      <c r="AI224" s="215"/>
      <c r="AJ224" s="36"/>
    </row>
    <row r="225" spans="1:36" x14ac:dyDescent="0.2">
      <c r="A225" s="164" t="str">
        <f>IF('Sub-Cpt Record'!A225="","",'Sub-Cpt Record'!A225)</f>
        <v>M24</v>
      </c>
      <c r="B225" s="165" t="str">
        <f>IF('Sub-Cpt Record'!B225="","",'Sub-Cpt Record'!B225)</f>
        <v>d</v>
      </c>
      <c r="C225" s="166">
        <f>IF('Sub-Cpt Record'!C225="","",'Sub-Cpt Record'!C225)</f>
        <v>3.7556699999999998</v>
      </c>
      <c r="D225" s="166">
        <f>IF('Sub-Cpt Record'!D225="","",'Sub-Cpt Record'!D225)</f>
        <v>3.7556699999999998</v>
      </c>
      <c r="E225" s="166" t="str">
        <f>CODE!I225</f>
        <v xml:space="preserve">SYC  AH  POK  </v>
      </c>
      <c r="F225" s="167" t="str">
        <f>IF('Sub-Cpt Record'!K225="","",'Sub-Cpt Record'!K225)</f>
        <v/>
      </c>
      <c r="G225" s="16"/>
      <c r="H225" s="14"/>
      <c r="I225" s="11"/>
      <c r="J225" s="11"/>
      <c r="K225" s="11"/>
      <c r="L225" s="11"/>
      <c r="M225" s="11"/>
      <c r="N225" s="11"/>
      <c r="O225" s="17"/>
      <c r="P225" s="17"/>
      <c r="Q225" s="39"/>
      <c r="R225" s="40"/>
      <c r="S225" s="41"/>
      <c r="T225" s="218"/>
      <c r="U225" s="42"/>
      <c r="V225" s="43"/>
      <c r="W225" s="42"/>
      <c r="X225" s="43"/>
      <c r="Y225" s="42"/>
      <c r="Z225" s="32"/>
      <c r="AA225" s="42"/>
      <c r="AB225" s="43"/>
      <c r="AC225" s="42"/>
      <c r="AD225" s="43"/>
      <c r="AE225" s="42"/>
      <c r="AF225" s="43"/>
      <c r="AG225" s="193" t="str">
        <f t="shared" si="3"/>
        <v/>
      </c>
      <c r="AH225" s="305"/>
      <c r="AI225" s="215"/>
      <c r="AJ225" s="36"/>
    </row>
    <row r="226" spans="1:36" ht="25.5" x14ac:dyDescent="0.2">
      <c r="A226" s="164" t="str">
        <f>IF('Sub-Cpt Record'!A226="","",'Sub-Cpt Record'!A226)</f>
        <v>M25</v>
      </c>
      <c r="B226" s="165" t="str">
        <f>IF('Sub-Cpt Record'!B226="","",'Sub-Cpt Record'!B226)</f>
        <v/>
      </c>
      <c r="C226" s="166">
        <f>IF('Sub-Cpt Record'!C226="","",'Sub-Cpt Record'!C226)</f>
        <v>2.5143800000000001</v>
      </c>
      <c r="D226" s="166">
        <f>IF('Sub-Cpt Record'!D226="","",'Sub-Cpt Record'!D226)</f>
        <v>2.5143800000000001</v>
      </c>
      <c r="E226" s="166" t="str">
        <f>CODE!I226</f>
        <v xml:space="preserve">SYC  WSH  EM  POK  HOL  NOM  </v>
      </c>
      <c r="F226" s="167" t="str">
        <f>IF('Sub-Cpt Record'!K226="","",'Sub-Cpt Record'!K226)</f>
        <v/>
      </c>
      <c r="G226" s="16"/>
      <c r="H226" s="14"/>
      <c r="I226" s="11"/>
      <c r="J226" s="11"/>
      <c r="K226" s="11"/>
      <c r="L226" s="11"/>
      <c r="M226" s="11"/>
      <c r="N226" s="11"/>
      <c r="O226" s="17"/>
      <c r="P226" s="17"/>
      <c r="Q226" s="39"/>
      <c r="R226" s="40"/>
      <c r="S226" s="41"/>
      <c r="T226" s="218"/>
      <c r="U226" s="42"/>
      <c r="V226" s="43"/>
      <c r="W226" s="42"/>
      <c r="X226" s="43"/>
      <c r="Y226" s="42"/>
      <c r="Z226" s="32"/>
      <c r="AA226" s="42"/>
      <c r="AB226" s="43"/>
      <c r="AC226" s="42"/>
      <c r="AD226" s="43"/>
      <c r="AE226" s="42"/>
      <c r="AF226" s="43"/>
      <c r="AG226" s="193" t="str">
        <f t="shared" si="3"/>
        <v/>
      </c>
      <c r="AH226" s="305"/>
      <c r="AI226" s="215"/>
      <c r="AJ226" s="36"/>
    </row>
    <row r="227" spans="1:36" x14ac:dyDescent="0.2">
      <c r="A227" s="164" t="str">
        <f>IF('Sub-Cpt Record'!A227="","",'Sub-Cpt Record'!A227)</f>
        <v/>
      </c>
      <c r="B227" s="165" t="str">
        <f>IF('Sub-Cpt Record'!B227="","",'Sub-Cpt Record'!B227)</f>
        <v/>
      </c>
      <c r="C227" s="166" t="str">
        <f>IF('Sub-Cpt Record'!C227="","",'Sub-Cpt Record'!C227)</f>
        <v/>
      </c>
      <c r="D227" s="166" t="str">
        <f>IF('Sub-Cpt Record'!D227="","",'Sub-Cpt Record'!D227)</f>
        <v/>
      </c>
      <c r="E227" s="166" t="str">
        <f>CODE!I227</f>
        <v/>
      </c>
      <c r="F227" s="167"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18"/>
      <c r="U227" s="42"/>
      <c r="V227" s="43"/>
      <c r="W227" s="42"/>
      <c r="X227" s="43"/>
      <c r="Y227" s="42"/>
      <c r="Z227" s="32"/>
      <c r="AA227" s="42"/>
      <c r="AB227" s="43"/>
      <c r="AC227" s="42"/>
      <c r="AD227" s="43"/>
      <c r="AE227" s="42"/>
      <c r="AF227" s="43"/>
      <c r="AG227" s="193" t="str">
        <f t="shared" si="3"/>
        <v/>
      </c>
      <c r="AH227" s="305"/>
      <c r="AI227" s="215"/>
      <c r="AJ227" s="36"/>
    </row>
    <row r="228" spans="1:36" ht="38.25" x14ac:dyDescent="0.2">
      <c r="A228" s="164" t="str">
        <f>IF('Sub-Cpt Record'!A228="","",'Sub-Cpt Record'!A228)</f>
        <v>W1</v>
      </c>
      <c r="B228" s="165" t="str">
        <f>IF('Sub-Cpt Record'!B228="","",'Sub-Cpt Record'!B228)</f>
        <v/>
      </c>
      <c r="C228" s="166">
        <f>IF('Sub-Cpt Record'!C228="","",'Sub-Cpt Record'!C228)</f>
        <v>7.2316399999999996</v>
      </c>
      <c r="D228" s="166">
        <f>IF('Sub-Cpt Record'!D228="","",'Sub-Cpt Record'!D228)</f>
        <v>6</v>
      </c>
      <c r="E228" s="166" t="str">
        <f>CODE!I228</f>
        <v xml:space="preserve">AH  YEW  HAW  POK  </v>
      </c>
      <c r="F228" s="167" t="str">
        <f>IF('Sub-Cpt Record'!K228="","",'Sub-Cpt Record'!K228)</f>
        <v>AONB ASNW SAM</v>
      </c>
      <c r="G228" s="16"/>
      <c r="H228" s="14"/>
      <c r="I228" s="11"/>
      <c r="J228" s="11"/>
      <c r="K228" s="11"/>
      <c r="L228" s="11"/>
      <c r="M228" s="11"/>
      <c r="N228" s="11"/>
      <c r="O228" s="17"/>
      <c r="P228" s="17"/>
      <c r="Q228" s="39"/>
      <c r="R228" s="40"/>
      <c r="S228" s="41"/>
      <c r="T228" s="218"/>
      <c r="U228" s="42"/>
      <c r="V228" s="43"/>
      <c r="W228" s="42"/>
      <c r="X228" s="43"/>
      <c r="Y228" s="42"/>
      <c r="Z228" s="32"/>
      <c r="AA228" s="42"/>
      <c r="AB228" s="43"/>
      <c r="AC228" s="42"/>
      <c r="AD228" s="43"/>
      <c r="AE228" s="42"/>
      <c r="AF228" s="43"/>
      <c r="AG228" s="193" t="str">
        <f t="shared" si="3"/>
        <v/>
      </c>
      <c r="AH228" s="305"/>
      <c r="AI228" s="215"/>
      <c r="AJ228" s="36"/>
    </row>
    <row r="229" spans="1:36" x14ac:dyDescent="0.2">
      <c r="A229" s="164" t="str">
        <f>IF('Sub-Cpt Record'!A229="","",'Sub-Cpt Record'!A229)</f>
        <v/>
      </c>
      <c r="B229" s="165" t="str">
        <f>IF('Sub-Cpt Record'!B229="","",'Sub-Cpt Record'!B229)</f>
        <v/>
      </c>
      <c r="C229" s="166" t="str">
        <f>IF('Sub-Cpt Record'!C229="","",'Sub-Cpt Record'!C229)</f>
        <v/>
      </c>
      <c r="D229" s="166" t="str">
        <f>IF('Sub-Cpt Record'!D229="","",'Sub-Cpt Record'!D229)</f>
        <v/>
      </c>
      <c r="E229" s="166" t="str">
        <f>CODE!I229</f>
        <v/>
      </c>
      <c r="F229" s="167" t="str">
        <f>IF('Sub-Cpt Record'!K229="","",'Sub-Cpt Record'!K229)</f>
        <v/>
      </c>
      <c r="G229" s="16"/>
      <c r="H229" s="14"/>
      <c r="I229" s="11"/>
      <c r="J229" s="11"/>
      <c r="K229" s="11"/>
      <c r="L229" s="11"/>
      <c r="M229" s="11"/>
      <c r="N229" s="11"/>
      <c r="O229" s="17"/>
      <c r="P229" s="17"/>
      <c r="Q229" s="39"/>
      <c r="R229" s="40"/>
      <c r="S229" s="41"/>
      <c r="T229" s="218"/>
      <c r="U229" s="42"/>
      <c r="V229" s="43"/>
      <c r="W229" s="42"/>
      <c r="X229" s="43"/>
      <c r="Y229" s="42"/>
      <c r="Z229" s="32"/>
      <c r="AA229" s="42"/>
      <c r="AB229" s="43"/>
      <c r="AC229" s="42"/>
      <c r="AD229" s="43"/>
      <c r="AE229" s="42"/>
      <c r="AF229" s="43"/>
      <c r="AG229" s="193" t="str">
        <f t="shared" si="3"/>
        <v/>
      </c>
      <c r="AH229" s="305"/>
      <c r="AI229" s="215"/>
      <c r="AJ229" s="36"/>
    </row>
    <row r="230" spans="1:36" ht="25.5" x14ac:dyDescent="0.2">
      <c r="A230" s="164" t="str">
        <f>IF('Sub-Cpt Record'!A230="","",'Sub-Cpt Record'!A230)</f>
        <v>WA1</v>
      </c>
      <c r="B230" s="165" t="str">
        <f>IF('Sub-Cpt Record'!B230="","",'Sub-Cpt Record'!B230)</f>
        <v/>
      </c>
      <c r="C230" s="166">
        <f>IF('Sub-Cpt Record'!C230="","",'Sub-Cpt Record'!C230)</f>
        <v>1.96895</v>
      </c>
      <c r="D230" s="166">
        <f>IF('Sub-Cpt Record'!D230="","",'Sub-Cpt Record'!D230)</f>
        <v>1.96895</v>
      </c>
      <c r="E230" s="166" t="str">
        <f>CODE!I230</f>
        <v xml:space="preserve">WSH  GWL  SYC  AH  EL  BE  </v>
      </c>
      <c r="F230" s="167" t="str">
        <f>IF('Sub-Cpt Record'!K230="","",'Sub-Cpt Record'!K230)</f>
        <v>AONB SSSI</v>
      </c>
      <c r="G230" s="16"/>
      <c r="H230" s="14"/>
      <c r="I230" s="11"/>
      <c r="J230" s="11"/>
      <c r="K230" s="11"/>
      <c r="L230" s="11"/>
      <c r="M230" s="11"/>
      <c r="N230" s="11"/>
      <c r="O230" s="17"/>
      <c r="P230" s="17"/>
      <c r="Q230" s="39"/>
      <c r="R230" s="40"/>
      <c r="S230" s="41"/>
      <c r="T230" s="218"/>
      <c r="U230" s="42"/>
      <c r="V230" s="43"/>
      <c r="W230" s="42"/>
      <c r="X230" s="43"/>
      <c r="Y230" s="42"/>
      <c r="Z230" s="32"/>
      <c r="AA230" s="42"/>
      <c r="AB230" s="43"/>
      <c r="AC230" s="42"/>
      <c r="AD230" s="43"/>
      <c r="AE230" s="42"/>
      <c r="AF230" s="43"/>
      <c r="AG230" s="193" t="str">
        <f t="shared" si="3"/>
        <v/>
      </c>
      <c r="AH230" s="305"/>
      <c r="AI230" s="215"/>
      <c r="AJ230" s="36"/>
    </row>
    <row r="231" spans="1:36" ht="25.5" x14ac:dyDescent="0.2">
      <c r="A231" s="164" t="str">
        <f>IF('Sub-Cpt Record'!A231="","",'Sub-Cpt Record'!A231)</f>
        <v>WA2</v>
      </c>
      <c r="B231" s="165" t="str">
        <f>IF('Sub-Cpt Record'!B231="","",'Sub-Cpt Record'!B231)</f>
        <v>a</v>
      </c>
      <c r="C231" s="166">
        <f>IF('Sub-Cpt Record'!C231="","",'Sub-Cpt Record'!C231)</f>
        <v>9.7977600000000002</v>
      </c>
      <c r="D231" s="166">
        <f>IF('Sub-Cpt Record'!D231="","",'Sub-Cpt Record'!D231)</f>
        <v>9</v>
      </c>
      <c r="E231" s="166" t="str">
        <f>CODE!I231</f>
        <v xml:space="preserve">HAZ  YEW  WHI  </v>
      </c>
      <c r="F231" s="167" t="str">
        <f>IF('Sub-Cpt Record'!K231="","",'Sub-Cpt Record'!K231)</f>
        <v>AONB SSSI</v>
      </c>
      <c r="G231" s="16"/>
      <c r="H231" s="14"/>
      <c r="I231" s="11"/>
      <c r="J231" s="11"/>
      <c r="K231" s="11"/>
      <c r="L231" s="11"/>
      <c r="M231" s="11"/>
      <c r="N231" s="11"/>
      <c r="O231" s="17"/>
      <c r="P231" s="17"/>
      <c r="Q231" s="39"/>
      <c r="R231" s="40"/>
      <c r="S231" s="41"/>
      <c r="T231" s="218"/>
      <c r="U231" s="42"/>
      <c r="V231" s="43"/>
      <c r="W231" s="42"/>
      <c r="X231" s="43"/>
      <c r="Y231" s="42"/>
      <c r="Z231" s="32"/>
      <c r="AA231" s="42"/>
      <c r="AB231" s="43"/>
      <c r="AC231" s="42"/>
      <c r="AD231" s="43"/>
      <c r="AE231" s="42"/>
      <c r="AF231" s="43"/>
      <c r="AG231" s="193" t="str">
        <f t="shared" si="3"/>
        <v/>
      </c>
      <c r="AH231" s="305"/>
      <c r="AI231" s="215"/>
      <c r="AJ231" s="36"/>
    </row>
    <row r="232" spans="1:36" ht="25.5" x14ac:dyDescent="0.2">
      <c r="A232" s="164" t="str">
        <f>IF('Sub-Cpt Record'!A232="","",'Sub-Cpt Record'!A232)</f>
        <v>WA2</v>
      </c>
      <c r="B232" s="165" t="str">
        <f>IF('Sub-Cpt Record'!B232="","",'Sub-Cpt Record'!B232)</f>
        <v>b</v>
      </c>
      <c r="C232" s="166">
        <f>IF('Sub-Cpt Record'!C232="","",'Sub-Cpt Record'!C232)</f>
        <v>8.9450500000000002</v>
      </c>
      <c r="D232" s="166">
        <f>IF('Sub-Cpt Record'!D232="","",'Sub-Cpt Record'!D232)</f>
        <v>7.8</v>
      </c>
      <c r="E232" s="166" t="str">
        <f>CODE!I232</f>
        <v xml:space="preserve">WSH  YEW  BE  POK  SP  </v>
      </c>
      <c r="F232" s="167" t="str">
        <f>IF('Sub-Cpt Record'!K232="","",'Sub-Cpt Record'!K232)</f>
        <v>AONB SSSI</v>
      </c>
      <c r="G232" s="16">
        <v>7.8</v>
      </c>
      <c r="H232" s="14" t="s">
        <v>41</v>
      </c>
      <c r="I232" s="11" t="str">
        <f>IF('Sub-Cpt Record'!E232&lt;&gt;"",'Sub-Cpt Record'!E232,"")</f>
        <v>WSH</v>
      </c>
      <c r="J232" s="11" t="str">
        <f>IF('Sub-Cpt Record'!F232&lt;&gt;"",'Sub-Cpt Record'!F232,"")</f>
        <v>YEW</v>
      </c>
      <c r="K232" s="11" t="str">
        <f>IF('Sub-Cpt Record'!G232&lt;&gt;"",'Sub-Cpt Record'!G232,"")</f>
        <v>BE</v>
      </c>
      <c r="L232" s="11" t="str">
        <f>IF('Sub-Cpt Record'!H232&lt;&gt;"",'Sub-Cpt Record'!H232,"")</f>
        <v>POK</v>
      </c>
      <c r="M232" s="11" t="str">
        <f>IF('Sub-Cpt Record'!I232&lt;&gt;"",'Sub-Cpt Record'!I232,"")</f>
        <v>SP</v>
      </c>
      <c r="N232" s="11" t="str">
        <f>IF('Sub-Cpt Record'!J232&lt;&gt;"",'Sub-Cpt Record'!J232,"")</f>
        <v/>
      </c>
      <c r="O232" s="17">
        <v>35.1</v>
      </c>
      <c r="P232" s="17">
        <v>81.900000000000006</v>
      </c>
      <c r="Q232" s="39">
        <v>2023</v>
      </c>
      <c r="R232" s="40" t="s">
        <v>1014</v>
      </c>
      <c r="S232" s="41"/>
      <c r="T232" s="218"/>
      <c r="U232" s="42"/>
      <c r="V232" s="43"/>
      <c r="W232" s="42"/>
      <c r="X232" s="43"/>
      <c r="Y232" s="42"/>
      <c r="Z232" s="32"/>
      <c r="AA232" s="42"/>
      <c r="AB232" s="43"/>
      <c r="AC232" s="42"/>
      <c r="AD232" s="43"/>
      <c r="AE232" s="42"/>
      <c r="AF232" s="43"/>
      <c r="AG232" s="193" t="str">
        <f t="shared" si="3"/>
        <v/>
      </c>
      <c r="AH232" s="305"/>
      <c r="AI232" s="215"/>
      <c r="AJ232" s="36" t="s">
        <v>789</v>
      </c>
    </row>
    <row r="233" spans="1:36" ht="25.5" x14ac:dyDescent="0.2">
      <c r="A233" s="164" t="str">
        <f>IF('Sub-Cpt Record'!A233="","",'Sub-Cpt Record'!A233)</f>
        <v>WA2</v>
      </c>
      <c r="B233" s="165" t="str">
        <f>IF('Sub-Cpt Record'!B233="","",'Sub-Cpt Record'!B233)</f>
        <v>c</v>
      </c>
      <c r="C233" s="166">
        <f>IF('Sub-Cpt Record'!C233="","",'Sub-Cpt Record'!C233)</f>
        <v>1.7755000000000001</v>
      </c>
      <c r="D233" s="166">
        <f>IF('Sub-Cpt Record'!D233="","",'Sub-Cpt Record'!D233)</f>
        <v>1.7755000000000001</v>
      </c>
      <c r="E233" s="166" t="str">
        <f>CODE!I233</f>
        <v xml:space="preserve">HAZ  BE  YEW  SP  </v>
      </c>
      <c r="F233" s="167" t="str">
        <f>IF('Sub-Cpt Record'!K233="","",'Sub-Cpt Record'!K233)</f>
        <v>AONB SSSI</v>
      </c>
      <c r="G233" s="16"/>
      <c r="H233" s="14"/>
      <c r="I233" s="11"/>
      <c r="J233" s="11"/>
      <c r="K233" s="11"/>
      <c r="L233" s="11"/>
      <c r="M233" s="11" t="str">
        <f>IF('Sub-Cpt Record'!I233&lt;&gt;"",'Sub-Cpt Record'!I233,"")</f>
        <v/>
      </c>
      <c r="N233" s="11" t="str">
        <f>IF('Sub-Cpt Record'!J233&lt;&gt;"",'Sub-Cpt Record'!J233,"")</f>
        <v/>
      </c>
      <c r="O233" s="17"/>
      <c r="P233" s="17"/>
      <c r="Q233" s="39"/>
      <c r="R233" s="40"/>
      <c r="S233" s="41"/>
      <c r="T233" s="218"/>
      <c r="U233" s="42"/>
      <c r="V233" s="43"/>
      <c r="W233" s="42"/>
      <c r="X233" s="43"/>
      <c r="Y233" s="42"/>
      <c r="Z233" s="32"/>
      <c r="AA233" s="42"/>
      <c r="AB233" s="43"/>
      <c r="AC233" s="42"/>
      <c r="AD233" s="43"/>
      <c r="AE233" s="42"/>
      <c r="AF233" s="43"/>
      <c r="AG233" s="193" t="str">
        <f t="shared" si="3"/>
        <v/>
      </c>
      <c r="AH233" s="305"/>
      <c r="AI233" s="215"/>
      <c r="AJ233" s="36"/>
    </row>
    <row r="234" spans="1:36" x14ac:dyDescent="0.2">
      <c r="A234" s="164" t="str">
        <f>IF('Sub-Cpt Record'!A234="","",'Sub-Cpt Record'!A234)</f>
        <v>WA2</v>
      </c>
      <c r="B234" s="165" t="str">
        <f>IF('Sub-Cpt Record'!B234="","",'Sub-Cpt Record'!B234)</f>
        <v>d</v>
      </c>
      <c r="C234" s="166">
        <f>IF('Sub-Cpt Record'!C234="","",'Sub-Cpt Record'!C234)</f>
        <v>1.8394299999999999</v>
      </c>
      <c r="D234" s="166">
        <f>IF('Sub-Cpt Record'!D234="","",'Sub-Cpt Record'!D234)</f>
        <v>1.6</v>
      </c>
      <c r="E234" s="166" t="str">
        <f>CODE!I234</f>
        <v xml:space="preserve">BE  AH  HL  </v>
      </c>
      <c r="F234" s="167" t="str">
        <f>IF('Sub-Cpt Record'!K234="","",'Sub-Cpt Record'!K234)</f>
        <v xml:space="preserve">AONB </v>
      </c>
      <c r="G234" s="16">
        <v>0.48</v>
      </c>
      <c r="H234" s="14" t="s">
        <v>288</v>
      </c>
      <c r="I234" s="11"/>
      <c r="J234" s="11"/>
      <c r="K234" s="11" t="str">
        <f>IF('Sub-Cpt Record'!G234&lt;&gt;"",'Sub-Cpt Record'!G234,"")</f>
        <v>HL</v>
      </c>
      <c r="L234" s="11" t="str">
        <f>IF('Sub-Cpt Record'!H234&lt;&gt;"",'Sub-Cpt Record'!H234,"")</f>
        <v/>
      </c>
      <c r="M234" s="11" t="str">
        <f>IF('Sub-Cpt Record'!I234&lt;&gt;"",'Sub-Cpt Record'!I234,"")</f>
        <v/>
      </c>
      <c r="N234" s="11" t="str">
        <f>IF('Sub-Cpt Record'!J234&lt;&gt;"",'Sub-Cpt Record'!J234,"")</f>
        <v/>
      </c>
      <c r="O234" s="17">
        <v>44.8</v>
      </c>
      <c r="P234" s="17">
        <v>0</v>
      </c>
      <c r="Q234" s="39">
        <v>2023</v>
      </c>
      <c r="R234" s="40" t="s">
        <v>1075</v>
      </c>
      <c r="S234" s="41">
        <v>0.48</v>
      </c>
      <c r="T234" s="218"/>
      <c r="U234" s="42" t="s">
        <v>276</v>
      </c>
      <c r="V234" s="43">
        <v>30</v>
      </c>
      <c r="W234" s="42" t="s">
        <v>164</v>
      </c>
      <c r="X234" s="43">
        <v>30</v>
      </c>
      <c r="Y234" s="42" t="s">
        <v>309</v>
      </c>
      <c r="Z234" s="32">
        <v>30</v>
      </c>
      <c r="AA234" s="42" t="s">
        <v>361</v>
      </c>
      <c r="AB234" s="43">
        <v>10</v>
      </c>
      <c r="AC234" s="42"/>
      <c r="AD234" s="43"/>
      <c r="AE234" s="42"/>
      <c r="AF234" s="43"/>
      <c r="AG234" s="193">
        <f t="shared" si="3"/>
        <v>100</v>
      </c>
      <c r="AH234" s="305">
        <v>1100</v>
      </c>
      <c r="AI234" s="215">
        <v>0</v>
      </c>
      <c r="AJ234" s="36" t="s">
        <v>481</v>
      </c>
    </row>
    <row r="235" spans="1:36" ht="38.25" x14ac:dyDescent="0.2">
      <c r="A235" s="164" t="str">
        <f>IF('Sub-Cpt Record'!A235="","",'Sub-Cpt Record'!A235)</f>
        <v>WA3</v>
      </c>
      <c r="B235" s="165" t="str">
        <f>IF('Sub-Cpt Record'!B235="","",'Sub-Cpt Record'!B235)</f>
        <v/>
      </c>
      <c r="C235" s="166">
        <f>IF('Sub-Cpt Record'!C235="","",'Sub-Cpt Record'!C235)</f>
        <v>12.8421</v>
      </c>
      <c r="D235" s="166">
        <f>IF('Sub-Cpt Record'!D235="","",'Sub-Cpt Record'!D235)</f>
        <v>12.8421</v>
      </c>
      <c r="E235" s="166" t="str">
        <f>CODE!I235</f>
        <v xml:space="preserve">AH  BE  POK  FM  MC  YEW  </v>
      </c>
      <c r="F235" s="167" t="str">
        <f>IF('Sub-Cpt Record'!K235="","",'Sub-Cpt Record'!K235)</f>
        <v>AONB ASNW PAWS</v>
      </c>
      <c r="G235" s="16">
        <v>12.84</v>
      </c>
      <c r="H235" s="14" t="s">
        <v>41</v>
      </c>
      <c r="I235" s="11"/>
      <c r="J235" s="11"/>
      <c r="K235" s="11"/>
      <c r="L235" s="11"/>
      <c r="M235" s="11" t="str">
        <f>IF('Sub-Cpt Record'!I235&lt;&gt;"",'Sub-Cpt Record'!I235,"")</f>
        <v>MC</v>
      </c>
      <c r="N235" s="11"/>
      <c r="O235" s="17">
        <v>256.84200000000004</v>
      </c>
      <c r="P235" s="17">
        <v>0</v>
      </c>
      <c r="Q235" s="39">
        <v>2023</v>
      </c>
      <c r="R235" s="40" t="s">
        <v>1078</v>
      </c>
      <c r="S235" s="41"/>
      <c r="T235" s="218"/>
      <c r="U235" s="42"/>
      <c r="V235" s="43"/>
      <c r="W235" s="42"/>
      <c r="X235" s="43"/>
      <c r="Y235" s="42"/>
      <c r="Z235" s="32"/>
      <c r="AA235" s="42"/>
      <c r="AB235" s="43"/>
      <c r="AC235" s="42"/>
      <c r="AD235" s="43"/>
      <c r="AE235" s="42"/>
      <c r="AF235" s="43"/>
      <c r="AG235" s="193" t="str">
        <f t="shared" si="3"/>
        <v/>
      </c>
      <c r="AH235" s="305"/>
      <c r="AI235" s="215"/>
      <c r="AJ235" s="36" t="s">
        <v>789</v>
      </c>
    </row>
    <row r="236" spans="1:36" ht="25.5" x14ac:dyDescent="0.2">
      <c r="A236" s="164" t="str">
        <f>IF('Sub-Cpt Record'!A236="","",'Sub-Cpt Record'!A236)</f>
        <v>WA4</v>
      </c>
      <c r="B236" s="165" t="str">
        <f>IF('Sub-Cpt Record'!B236="","",'Sub-Cpt Record'!B236)</f>
        <v>a</v>
      </c>
      <c r="C236" s="166">
        <f>IF('Sub-Cpt Record'!C236="","",'Sub-Cpt Record'!C236)</f>
        <v>6.8582299999999998</v>
      </c>
      <c r="D236" s="166">
        <f>IF('Sub-Cpt Record'!D236="","",'Sub-Cpt Record'!D236)</f>
        <v>6.8582299999999998</v>
      </c>
      <c r="E236" s="166" t="str">
        <f>CODE!I236</f>
        <v xml:space="preserve">BE  AH  SYC  WCH  </v>
      </c>
      <c r="F236" s="167" t="str">
        <f>IF('Sub-Cpt Record'!K236="","",'Sub-Cpt Record'!K236)</f>
        <v>AONB ASNW</v>
      </c>
      <c r="G236" s="16">
        <v>6.86</v>
      </c>
      <c r="H236" s="14" t="s">
        <v>41</v>
      </c>
      <c r="I236" s="11" t="str">
        <f>IF('Sub-Cpt Record'!E236&lt;&gt;"",'Sub-Cpt Record'!E236,"")</f>
        <v>BE</v>
      </c>
      <c r="J236" s="11" t="str">
        <f>IF('Sub-Cpt Record'!F236&lt;&gt;"",'Sub-Cpt Record'!F236,"")</f>
        <v>AH</v>
      </c>
      <c r="K236" s="11" t="str">
        <f>IF('Sub-Cpt Record'!G236&lt;&gt;"",'Sub-Cpt Record'!G236,"")</f>
        <v>SYC</v>
      </c>
      <c r="L236" s="11" t="str">
        <f>IF('Sub-Cpt Record'!H236&lt;&gt;"",'Sub-Cpt Record'!H236,"")</f>
        <v>WCH</v>
      </c>
      <c r="M236" s="11" t="str">
        <f>IF('Sub-Cpt Record'!I236&lt;&gt;"",'Sub-Cpt Record'!I236,"")</f>
        <v/>
      </c>
      <c r="N236" s="11" t="str">
        <f>IF('Sub-Cpt Record'!J236&lt;&gt;"",'Sub-Cpt Record'!J236,"")</f>
        <v/>
      </c>
      <c r="O236" s="17">
        <v>0</v>
      </c>
      <c r="P236" s="17">
        <v>240.03805</v>
      </c>
      <c r="Q236" s="39">
        <v>2023</v>
      </c>
      <c r="R236" s="40" t="s">
        <v>1080</v>
      </c>
      <c r="S236" s="41"/>
      <c r="T236" s="218"/>
      <c r="U236" s="42"/>
      <c r="V236" s="43"/>
      <c r="W236" s="42"/>
      <c r="X236" s="43"/>
      <c r="Y236" s="42"/>
      <c r="Z236" s="32"/>
      <c r="AA236" s="42"/>
      <c r="AB236" s="43"/>
      <c r="AC236" s="42"/>
      <c r="AD236" s="43"/>
      <c r="AE236" s="42"/>
      <c r="AF236" s="43"/>
      <c r="AG236" s="193" t="str">
        <f t="shared" si="3"/>
        <v/>
      </c>
      <c r="AH236" s="305"/>
      <c r="AI236" s="215"/>
      <c r="AJ236" s="36" t="s">
        <v>789</v>
      </c>
    </row>
    <row r="237" spans="1:36" ht="25.5" x14ac:dyDescent="0.2">
      <c r="A237" s="164" t="str">
        <f>IF('Sub-Cpt Record'!A237="","",'Sub-Cpt Record'!A237)</f>
        <v>WA4</v>
      </c>
      <c r="B237" s="165" t="str">
        <f>IF('Sub-Cpt Record'!B237="","",'Sub-Cpt Record'!B237)</f>
        <v>b</v>
      </c>
      <c r="C237" s="166">
        <f>IF('Sub-Cpt Record'!C237="","",'Sub-Cpt Record'!C237)</f>
        <v>8.9762599999999999</v>
      </c>
      <c r="D237" s="166">
        <f>IF('Sub-Cpt Record'!D237="","",'Sub-Cpt Record'!D237)</f>
        <v>8.9762599999999999</v>
      </c>
      <c r="E237" s="166" t="str">
        <f>CODE!I237</f>
        <v xml:space="preserve">BE  HOL  </v>
      </c>
      <c r="F237" s="167" t="str">
        <f>IF('Sub-Cpt Record'!K237="","",'Sub-Cpt Record'!K237)</f>
        <v>AONB ASNW</v>
      </c>
      <c r="G237" s="16">
        <v>8.98</v>
      </c>
      <c r="H237" s="14" t="s">
        <v>41</v>
      </c>
      <c r="I237" s="11" t="str">
        <f>IF('Sub-Cpt Record'!E237&lt;&gt;"",'Sub-Cpt Record'!E237,"")</f>
        <v>BE</v>
      </c>
      <c r="J237" s="11" t="str">
        <f>IF('Sub-Cpt Record'!F237&lt;&gt;"",'Sub-Cpt Record'!F237,"")</f>
        <v>HOL</v>
      </c>
      <c r="K237" s="11" t="str">
        <f>IF('Sub-Cpt Record'!G237&lt;&gt;"",'Sub-Cpt Record'!G237,"")</f>
        <v/>
      </c>
      <c r="L237" s="11" t="str">
        <f>IF('Sub-Cpt Record'!H237&lt;&gt;"",'Sub-Cpt Record'!H237,"")</f>
        <v/>
      </c>
      <c r="M237" s="11" t="str">
        <f>IF('Sub-Cpt Record'!I237&lt;&gt;"",'Sub-Cpt Record'!I237,"")</f>
        <v/>
      </c>
      <c r="N237" s="11" t="str">
        <f>IF('Sub-Cpt Record'!J237&lt;&gt;"",'Sub-Cpt Record'!J237,"")</f>
        <v/>
      </c>
      <c r="O237" s="17">
        <v>0</v>
      </c>
      <c r="P237" s="17">
        <v>359.05040000000002</v>
      </c>
      <c r="Q237" s="39">
        <v>2023</v>
      </c>
      <c r="R237" s="40" t="s">
        <v>1080</v>
      </c>
      <c r="S237" s="41"/>
      <c r="T237" s="218"/>
      <c r="U237" s="42"/>
      <c r="V237" s="43"/>
      <c r="W237" s="42"/>
      <c r="X237" s="43"/>
      <c r="Y237" s="42"/>
      <c r="Z237" s="32"/>
      <c r="AA237" s="42"/>
      <c r="AB237" s="43"/>
      <c r="AC237" s="42"/>
      <c r="AD237" s="43"/>
      <c r="AE237" s="42"/>
      <c r="AF237" s="43"/>
      <c r="AG237" s="193" t="str">
        <f t="shared" si="3"/>
        <v/>
      </c>
      <c r="AH237" s="305"/>
      <c r="AI237" s="215"/>
      <c r="AJ237" s="36" t="s">
        <v>789</v>
      </c>
    </row>
    <row r="238" spans="1:36" ht="25.5" x14ac:dyDescent="0.2">
      <c r="A238" s="164" t="str">
        <f>IF('Sub-Cpt Record'!A238="","",'Sub-Cpt Record'!A238)</f>
        <v>WA4</v>
      </c>
      <c r="B238" s="165" t="str">
        <f>IF('Sub-Cpt Record'!B238="","",'Sub-Cpt Record'!B238)</f>
        <v>c</v>
      </c>
      <c r="C238" s="166">
        <f>IF('Sub-Cpt Record'!C238="","",'Sub-Cpt Record'!C238)</f>
        <v>14.582599999999999</v>
      </c>
      <c r="D238" s="166">
        <f>IF('Sub-Cpt Record'!D238="","",'Sub-Cpt Record'!D238)</f>
        <v>14.582599999999999</v>
      </c>
      <c r="E238" s="166" t="str">
        <f>CODE!I238</f>
        <v xml:space="preserve">BE  HOL  </v>
      </c>
      <c r="F238" s="167" t="str">
        <f>IF('Sub-Cpt Record'!K238="","",'Sub-Cpt Record'!K238)</f>
        <v>AONB ASNW</v>
      </c>
      <c r="G238" s="16">
        <v>14.58</v>
      </c>
      <c r="H238" s="14" t="s">
        <v>41</v>
      </c>
      <c r="I238" s="11" t="str">
        <f>IF('Sub-Cpt Record'!E238&lt;&gt;"",'Sub-Cpt Record'!E238,"")</f>
        <v>BE</v>
      </c>
      <c r="J238" s="11" t="str">
        <f>IF('Sub-Cpt Record'!F238&lt;&gt;"",'Sub-Cpt Record'!F238,"")</f>
        <v>HOL</v>
      </c>
      <c r="K238" s="11" t="str">
        <f>IF('Sub-Cpt Record'!G238&lt;&gt;"",'Sub-Cpt Record'!G238,"")</f>
        <v/>
      </c>
      <c r="L238" s="11" t="str">
        <f>IF('Sub-Cpt Record'!H238&lt;&gt;"",'Sub-Cpt Record'!H238,"")</f>
        <v/>
      </c>
      <c r="M238" s="11" t="str">
        <f>IF('Sub-Cpt Record'!I238&lt;&gt;"",'Sub-Cpt Record'!I238,"")</f>
        <v/>
      </c>
      <c r="N238" s="11" t="str">
        <f>IF('Sub-Cpt Record'!J238&lt;&gt;"",'Sub-Cpt Record'!J238,"")</f>
        <v/>
      </c>
      <c r="O238" s="17">
        <v>0</v>
      </c>
      <c r="P238" s="17">
        <v>583.30399999999997</v>
      </c>
      <c r="Q238" s="39">
        <v>2023</v>
      </c>
      <c r="R238" s="40" t="s">
        <v>1080</v>
      </c>
      <c r="S238" s="41"/>
      <c r="T238" s="218"/>
      <c r="U238" s="42"/>
      <c r="V238" s="43"/>
      <c r="W238" s="42"/>
      <c r="X238" s="43"/>
      <c r="Y238" s="42"/>
      <c r="Z238" s="32"/>
      <c r="AA238" s="42"/>
      <c r="AB238" s="43"/>
      <c r="AC238" s="42"/>
      <c r="AD238" s="43"/>
      <c r="AE238" s="42"/>
      <c r="AF238" s="43"/>
      <c r="AG238" s="193" t="str">
        <f t="shared" si="3"/>
        <v/>
      </c>
      <c r="AH238" s="305"/>
      <c r="AI238" s="215"/>
      <c r="AJ238" s="36" t="s">
        <v>789</v>
      </c>
    </row>
    <row r="239" spans="1:36" ht="25.5" x14ac:dyDescent="0.2">
      <c r="A239" s="164" t="str">
        <f>IF('Sub-Cpt Record'!A239="","",'Sub-Cpt Record'!A239)</f>
        <v>WA5</v>
      </c>
      <c r="B239" s="165" t="str">
        <f>IF('Sub-Cpt Record'!B239="","",'Sub-Cpt Record'!B239)</f>
        <v/>
      </c>
      <c r="C239" s="166">
        <f>IF('Sub-Cpt Record'!C239="","",'Sub-Cpt Record'!C239)</f>
        <v>18.52</v>
      </c>
      <c r="D239" s="166">
        <f>IF('Sub-Cpt Record'!D239="","",'Sub-Cpt Record'!D239)</f>
        <v>18.52</v>
      </c>
      <c r="E239" s="166" t="str">
        <f>CODE!I239</f>
        <v xml:space="preserve">BE  SYC  AH  HOL  </v>
      </c>
      <c r="F239" s="167" t="str">
        <f>IF('Sub-Cpt Record'!K239="","",'Sub-Cpt Record'!K239)</f>
        <v>AONB ASNW</v>
      </c>
      <c r="G239" s="16"/>
      <c r="H239" s="14"/>
      <c r="I239" s="11"/>
      <c r="J239" s="11"/>
      <c r="K239" s="11"/>
      <c r="L239" s="11"/>
      <c r="M239" s="11" t="str">
        <f>IF('Sub-Cpt Record'!I239&lt;&gt;"",'Sub-Cpt Record'!I239,"")</f>
        <v/>
      </c>
      <c r="N239" s="11" t="str">
        <f>IF('Sub-Cpt Record'!J239&lt;&gt;"",'Sub-Cpt Record'!J239,"")</f>
        <v/>
      </c>
      <c r="O239" s="17"/>
      <c r="P239" s="17"/>
      <c r="Q239" s="39"/>
      <c r="R239" s="40"/>
      <c r="S239" s="41"/>
      <c r="T239" s="218"/>
      <c r="U239" s="42"/>
      <c r="V239" s="43"/>
      <c r="W239" s="42"/>
      <c r="X239" s="43"/>
      <c r="Y239" s="42"/>
      <c r="Z239" s="32"/>
      <c r="AA239" s="42"/>
      <c r="AB239" s="43"/>
      <c r="AC239" s="42"/>
      <c r="AD239" s="43"/>
      <c r="AE239" s="42"/>
      <c r="AF239" s="43"/>
      <c r="AG239" s="193" t="str">
        <f t="shared" si="3"/>
        <v/>
      </c>
      <c r="AH239" s="305"/>
      <c r="AI239" s="215"/>
      <c r="AJ239" s="36" t="s">
        <v>789</v>
      </c>
    </row>
    <row r="240" spans="1:36" x14ac:dyDescent="0.2">
      <c r="A240" s="164" t="str">
        <f>IF('Sub-Cpt Record'!A240="","",'Sub-Cpt Record'!A240)</f>
        <v/>
      </c>
      <c r="B240" s="165" t="str">
        <f>IF('Sub-Cpt Record'!B240="","",'Sub-Cpt Record'!B240)</f>
        <v/>
      </c>
      <c r="C240" s="166" t="str">
        <f>IF('Sub-Cpt Record'!C240="","",'Sub-Cpt Record'!C240)</f>
        <v/>
      </c>
      <c r="D240" s="166" t="str">
        <f>IF('Sub-Cpt Record'!D240="","",'Sub-Cpt Record'!D240)</f>
        <v/>
      </c>
      <c r="E240" s="166" t="str">
        <f>CODE!I240</f>
        <v/>
      </c>
      <c r="F240" s="167"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18"/>
      <c r="U240" s="42"/>
      <c r="V240" s="43"/>
      <c r="W240" s="42"/>
      <c r="X240" s="43"/>
      <c r="Y240" s="42"/>
      <c r="Z240" s="32"/>
      <c r="AA240" s="42"/>
      <c r="AB240" s="43"/>
      <c r="AC240" s="42"/>
      <c r="AD240" s="43"/>
      <c r="AE240" s="42"/>
      <c r="AF240" s="43"/>
      <c r="AG240" s="193" t="str">
        <f t="shared" si="3"/>
        <v/>
      </c>
      <c r="AH240" s="305"/>
      <c r="AI240" s="215"/>
      <c r="AJ240" s="36"/>
    </row>
    <row r="241" spans="1:36" x14ac:dyDescent="0.2">
      <c r="A241" s="164" t="str">
        <f>IF('Sub-Cpt Record'!A241="","",'Sub-Cpt Record'!A241)</f>
        <v/>
      </c>
      <c r="B241" s="165" t="str">
        <f>IF('Sub-Cpt Record'!B241="","",'Sub-Cpt Record'!B241)</f>
        <v/>
      </c>
      <c r="C241" s="166" t="str">
        <f>IF('Sub-Cpt Record'!C241="","",'Sub-Cpt Record'!C241)</f>
        <v/>
      </c>
      <c r="D241" s="166" t="str">
        <f>IF('Sub-Cpt Record'!D241="","",'Sub-Cpt Record'!D241)</f>
        <v/>
      </c>
      <c r="E241" s="166" t="str">
        <f>CODE!I241</f>
        <v/>
      </c>
      <c r="F241" s="167"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18"/>
      <c r="U241" s="42"/>
      <c r="V241" s="43"/>
      <c r="W241" s="42"/>
      <c r="X241" s="43"/>
      <c r="Y241" s="42"/>
      <c r="Z241" s="32"/>
      <c r="AA241" s="42"/>
      <c r="AB241" s="43"/>
      <c r="AC241" s="42"/>
      <c r="AD241" s="43"/>
      <c r="AE241" s="42"/>
      <c r="AF241" s="43"/>
      <c r="AG241" s="193" t="str">
        <f t="shared" si="3"/>
        <v/>
      </c>
      <c r="AH241" s="305"/>
      <c r="AI241" s="215"/>
      <c r="AJ241" s="36"/>
    </row>
    <row r="242" spans="1:36" x14ac:dyDescent="0.2">
      <c r="A242" s="164" t="str">
        <f>IF('Sub-Cpt Record'!A242="","",'Sub-Cpt Record'!A242)</f>
        <v/>
      </c>
      <c r="B242" s="165" t="str">
        <f>IF('Sub-Cpt Record'!B242="","",'Sub-Cpt Record'!B242)</f>
        <v/>
      </c>
      <c r="C242" s="166" t="str">
        <f>IF('Sub-Cpt Record'!C242="","",'Sub-Cpt Record'!C242)</f>
        <v/>
      </c>
      <c r="D242" s="166" t="str">
        <f>IF('Sub-Cpt Record'!D242="","",'Sub-Cpt Record'!D242)</f>
        <v/>
      </c>
      <c r="E242" s="166" t="str">
        <f>CODE!I242</f>
        <v/>
      </c>
      <c r="F242" s="167"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18"/>
      <c r="U242" s="42"/>
      <c r="V242" s="43"/>
      <c r="W242" s="42"/>
      <c r="X242" s="43"/>
      <c r="Y242" s="42"/>
      <c r="Z242" s="32"/>
      <c r="AA242" s="42"/>
      <c r="AB242" s="43"/>
      <c r="AC242" s="42"/>
      <c r="AD242" s="43"/>
      <c r="AE242" s="42"/>
      <c r="AF242" s="43"/>
      <c r="AG242" s="193" t="str">
        <f t="shared" si="3"/>
        <v/>
      </c>
      <c r="AH242" s="305"/>
      <c r="AI242" s="215"/>
      <c r="AJ242" s="36"/>
    </row>
    <row r="243" spans="1:36" x14ac:dyDescent="0.2">
      <c r="A243" s="164" t="str">
        <f>IF('Sub-Cpt Record'!A243="","",'Sub-Cpt Record'!A243)</f>
        <v/>
      </c>
      <c r="B243" s="165" t="str">
        <f>IF('Sub-Cpt Record'!B243="","",'Sub-Cpt Record'!B243)</f>
        <v/>
      </c>
      <c r="C243" s="166" t="str">
        <f>IF('Sub-Cpt Record'!C243="","",'Sub-Cpt Record'!C243)</f>
        <v/>
      </c>
      <c r="D243" s="166" t="str">
        <f>IF('Sub-Cpt Record'!D243="","",'Sub-Cpt Record'!D243)</f>
        <v/>
      </c>
      <c r="E243" s="166" t="str">
        <f>CODE!I243</f>
        <v/>
      </c>
      <c r="F243" s="167"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18"/>
      <c r="U243" s="42"/>
      <c r="V243" s="43"/>
      <c r="W243" s="42"/>
      <c r="X243" s="43"/>
      <c r="Y243" s="42"/>
      <c r="Z243" s="32"/>
      <c r="AA243" s="42"/>
      <c r="AB243" s="43"/>
      <c r="AC243" s="42"/>
      <c r="AD243" s="43"/>
      <c r="AE243" s="42"/>
      <c r="AF243" s="43"/>
      <c r="AG243" s="193" t="str">
        <f t="shared" si="3"/>
        <v/>
      </c>
      <c r="AH243" s="305"/>
      <c r="AI243" s="215"/>
      <c r="AJ243" s="36"/>
    </row>
    <row r="244" spans="1:36" x14ac:dyDescent="0.2">
      <c r="A244" s="164" t="str">
        <f>IF('Sub-Cpt Record'!A244="","",'Sub-Cpt Record'!A244)</f>
        <v/>
      </c>
      <c r="B244" s="165" t="str">
        <f>IF('Sub-Cpt Record'!B244="","",'Sub-Cpt Record'!B244)</f>
        <v/>
      </c>
      <c r="C244" s="166" t="str">
        <f>IF('Sub-Cpt Record'!C244="","",'Sub-Cpt Record'!C244)</f>
        <v/>
      </c>
      <c r="D244" s="166" t="str">
        <f>IF('Sub-Cpt Record'!D244="","",'Sub-Cpt Record'!D244)</f>
        <v/>
      </c>
      <c r="E244" s="166" t="str">
        <f>CODE!I244</f>
        <v/>
      </c>
      <c r="F244" s="167"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18"/>
      <c r="U244" s="42"/>
      <c r="V244" s="43"/>
      <c r="W244" s="42"/>
      <c r="X244" s="43"/>
      <c r="Y244" s="42"/>
      <c r="Z244" s="32"/>
      <c r="AA244" s="42"/>
      <c r="AB244" s="43"/>
      <c r="AC244" s="42"/>
      <c r="AD244" s="43"/>
      <c r="AE244" s="42"/>
      <c r="AF244" s="43"/>
      <c r="AG244" s="193" t="str">
        <f t="shared" si="3"/>
        <v/>
      </c>
      <c r="AH244" s="305"/>
      <c r="AI244" s="215"/>
      <c r="AJ244" s="36"/>
    </row>
    <row r="245" spans="1:36" x14ac:dyDescent="0.2">
      <c r="A245" s="164" t="str">
        <f>IF('Sub-Cpt Record'!A245="","",'Sub-Cpt Record'!A245)</f>
        <v/>
      </c>
      <c r="B245" s="165" t="str">
        <f>IF('Sub-Cpt Record'!B245="","",'Sub-Cpt Record'!B245)</f>
        <v/>
      </c>
      <c r="C245" s="166" t="str">
        <f>IF('Sub-Cpt Record'!C245="","",'Sub-Cpt Record'!C245)</f>
        <v/>
      </c>
      <c r="D245" s="166" t="str">
        <f>IF('Sub-Cpt Record'!D245="","",'Sub-Cpt Record'!D245)</f>
        <v/>
      </c>
      <c r="E245" s="166" t="str">
        <f>CODE!I245</f>
        <v/>
      </c>
      <c r="F245" s="167"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18"/>
      <c r="U245" s="42"/>
      <c r="V245" s="43"/>
      <c r="W245" s="42"/>
      <c r="X245" s="43"/>
      <c r="Y245" s="42"/>
      <c r="Z245" s="32"/>
      <c r="AA245" s="42"/>
      <c r="AB245" s="43"/>
      <c r="AC245" s="42"/>
      <c r="AD245" s="43"/>
      <c r="AE245" s="42"/>
      <c r="AF245" s="43"/>
      <c r="AG245" s="193" t="str">
        <f t="shared" si="3"/>
        <v/>
      </c>
      <c r="AH245" s="305"/>
      <c r="AI245" s="215"/>
      <c r="AJ245" s="36"/>
    </row>
    <row r="246" spans="1:36" x14ac:dyDescent="0.2">
      <c r="A246" s="164" t="str">
        <f>IF('Sub-Cpt Record'!A246="","",'Sub-Cpt Record'!A246)</f>
        <v/>
      </c>
      <c r="B246" s="165" t="str">
        <f>IF('Sub-Cpt Record'!B246="","",'Sub-Cpt Record'!B246)</f>
        <v/>
      </c>
      <c r="C246" s="166" t="str">
        <f>IF('Sub-Cpt Record'!C246="","",'Sub-Cpt Record'!C246)</f>
        <v/>
      </c>
      <c r="D246" s="166" t="str">
        <f>IF('Sub-Cpt Record'!D246="","",'Sub-Cpt Record'!D246)</f>
        <v/>
      </c>
      <c r="E246" s="166" t="str">
        <f>CODE!I246</f>
        <v/>
      </c>
      <c r="F246" s="167"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18"/>
      <c r="U246" s="42"/>
      <c r="V246" s="43"/>
      <c r="W246" s="42"/>
      <c r="X246" s="43"/>
      <c r="Y246" s="42"/>
      <c r="Z246" s="32"/>
      <c r="AA246" s="42"/>
      <c r="AB246" s="43"/>
      <c r="AC246" s="42"/>
      <c r="AD246" s="43"/>
      <c r="AE246" s="42"/>
      <c r="AF246" s="43"/>
      <c r="AG246" s="193" t="str">
        <f t="shared" si="3"/>
        <v/>
      </c>
      <c r="AH246" s="305"/>
      <c r="AI246" s="215"/>
      <c r="AJ246" s="36"/>
    </row>
    <row r="247" spans="1:36" x14ac:dyDescent="0.2">
      <c r="A247" s="164" t="str">
        <f>IF('Sub-Cpt Record'!A247="","",'Sub-Cpt Record'!A247)</f>
        <v/>
      </c>
      <c r="B247" s="165" t="str">
        <f>IF('Sub-Cpt Record'!B247="","",'Sub-Cpt Record'!B247)</f>
        <v/>
      </c>
      <c r="C247" s="166" t="str">
        <f>IF('Sub-Cpt Record'!C247="","",'Sub-Cpt Record'!C247)</f>
        <v/>
      </c>
      <c r="D247" s="166" t="str">
        <f>IF('Sub-Cpt Record'!D247="","",'Sub-Cpt Record'!D247)</f>
        <v/>
      </c>
      <c r="E247" s="166" t="str">
        <f>CODE!I247</f>
        <v/>
      </c>
      <c r="F247" s="167"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18"/>
      <c r="U247" s="42"/>
      <c r="V247" s="43"/>
      <c r="W247" s="42"/>
      <c r="X247" s="43"/>
      <c r="Y247" s="42"/>
      <c r="Z247" s="32"/>
      <c r="AA247" s="42"/>
      <c r="AB247" s="43"/>
      <c r="AC247" s="42"/>
      <c r="AD247" s="43"/>
      <c r="AE247" s="42"/>
      <c r="AF247" s="43"/>
      <c r="AG247" s="193" t="str">
        <f t="shared" si="3"/>
        <v/>
      </c>
      <c r="AH247" s="305"/>
      <c r="AI247" s="215"/>
      <c r="AJ247" s="36"/>
    </row>
    <row r="248" spans="1:36" x14ac:dyDescent="0.2">
      <c r="A248" s="164" t="str">
        <f>IF('Sub-Cpt Record'!A248="","",'Sub-Cpt Record'!A248)</f>
        <v/>
      </c>
      <c r="B248" s="165" t="str">
        <f>IF('Sub-Cpt Record'!B248="","",'Sub-Cpt Record'!B248)</f>
        <v/>
      </c>
      <c r="C248" s="166" t="str">
        <f>IF('Sub-Cpt Record'!C248="","",'Sub-Cpt Record'!C248)</f>
        <v/>
      </c>
      <c r="D248" s="166" t="str">
        <f>IF('Sub-Cpt Record'!D248="","",'Sub-Cpt Record'!D248)</f>
        <v/>
      </c>
      <c r="E248" s="166" t="str">
        <f>CODE!I248</f>
        <v/>
      </c>
      <c r="F248" s="167"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18"/>
      <c r="U248" s="42"/>
      <c r="V248" s="43"/>
      <c r="W248" s="42"/>
      <c r="X248" s="43"/>
      <c r="Y248" s="42"/>
      <c r="Z248" s="32"/>
      <c r="AA248" s="42"/>
      <c r="AB248" s="43"/>
      <c r="AC248" s="42"/>
      <c r="AD248" s="43"/>
      <c r="AE248" s="42"/>
      <c r="AF248" s="43"/>
      <c r="AG248" s="193" t="str">
        <f t="shared" si="3"/>
        <v/>
      </c>
      <c r="AH248" s="305"/>
      <c r="AI248" s="215"/>
      <c r="AJ248" s="36"/>
    </row>
    <row r="249" spans="1:36" x14ac:dyDescent="0.2">
      <c r="A249" s="164" t="str">
        <f>IF('Sub-Cpt Record'!A249="","",'Sub-Cpt Record'!A249)</f>
        <v/>
      </c>
      <c r="B249" s="165" t="str">
        <f>IF('Sub-Cpt Record'!B249="","",'Sub-Cpt Record'!B249)</f>
        <v/>
      </c>
      <c r="C249" s="166" t="str">
        <f>IF('Sub-Cpt Record'!C249="","",'Sub-Cpt Record'!C249)</f>
        <v/>
      </c>
      <c r="D249" s="166" t="str">
        <f>IF('Sub-Cpt Record'!D249="","",'Sub-Cpt Record'!D249)</f>
        <v/>
      </c>
      <c r="E249" s="166" t="str">
        <f>CODE!I249</f>
        <v/>
      </c>
      <c r="F249" s="167"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18"/>
      <c r="U249" s="42"/>
      <c r="V249" s="43"/>
      <c r="W249" s="42"/>
      <c r="X249" s="43"/>
      <c r="Y249" s="42"/>
      <c r="Z249" s="32"/>
      <c r="AA249" s="42"/>
      <c r="AB249" s="43"/>
      <c r="AC249" s="42"/>
      <c r="AD249" s="43"/>
      <c r="AE249" s="42"/>
      <c r="AF249" s="43"/>
      <c r="AG249" s="193" t="str">
        <f t="shared" si="3"/>
        <v/>
      </c>
      <c r="AH249" s="305"/>
      <c r="AI249" s="215"/>
      <c r="AJ249" s="36"/>
    </row>
    <row r="250" spans="1:36" x14ac:dyDescent="0.2">
      <c r="A250" s="164" t="str">
        <f>IF('Sub-Cpt Record'!A250="","",'Sub-Cpt Record'!A250)</f>
        <v/>
      </c>
      <c r="B250" s="165" t="str">
        <f>IF('Sub-Cpt Record'!B250="","",'Sub-Cpt Record'!B250)</f>
        <v/>
      </c>
      <c r="C250" s="166" t="str">
        <f>IF('Sub-Cpt Record'!C250="","",'Sub-Cpt Record'!C250)</f>
        <v/>
      </c>
      <c r="D250" s="166" t="str">
        <f>IF('Sub-Cpt Record'!D250="","",'Sub-Cpt Record'!D250)</f>
        <v/>
      </c>
      <c r="E250" s="166" t="str">
        <f>CODE!I250</f>
        <v/>
      </c>
      <c r="F250" s="167"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18"/>
      <c r="U250" s="42"/>
      <c r="V250" s="43"/>
      <c r="W250" s="42"/>
      <c r="X250" s="43"/>
      <c r="Y250" s="42"/>
      <c r="Z250" s="32"/>
      <c r="AA250" s="42"/>
      <c r="AB250" s="43"/>
      <c r="AC250" s="42"/>
      <c r="AD250" s="43"/>
      <c r="AE250" s="42"/>
      <c r="AF250" s="43"/>
      <c r="AG250" s="193" t="str">
        <f t="shared" si="3"/>
        <v/>
      </c>
      <c r="AH250" s="305"/>
      <c r="AI250" s="215"/>
      <c r="AJ250" s="36"/>
    </row>
    <row r="251" spans="1:36" x14ac:dyDescent="0.2">
      <c r="A251" s="164" t="str">
        <f>IF('Sub-Cpt Record'!A251="","",'Sub-Cpt Record'!A251)</f>
        <v/>
      </c>
      <c r="B251" s="165" t="str">
        <f>IF('Sub-Cpt Record'!B251="","",'Sub-Cpt Record'!B251)</f>
        <v/>
      </c>
      <c r="C251" s="166" t="str">
        <f>IF('Sub-Cpt Record'!C251="","",'Sub-Cpt Record'!C251)</f>
        <v/>
      </c>
      <c r="D251" s="166" t="str">
        <f>IF('Sub-Cpt Record'!D251="","",'Sub-Cpt Record'!D251)</f>
        <v/>
      </c>
      <c r="E251" s="166" t="str">
        <f>CODE!I251</f>
        <v/>
      </c>
      <c r="F251" s="167"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18"/>
      <c r="U251" s="42"/>
      <c r="V251" s="43"/>
      <c r="W251" s="42"/>
      <c r="X251" s="43"/>
      <c r="Y251" s="42"/>
      <c r="Z251" s="32"/>
      <c r="AA251" s="42"/>
      <c r="AB251" s="43"/>
      <c r="AC251" s="42"/>
      <c r="AD251" s="43"/>
      <c r="AE251" s="42"/>
      <c r="AF251" s="43"/>
      <c r="AG251" s="193" t="str">
        <f t="shared" si="3"/>
        <v/>
      </c>
      <c r="AH251" s="305"/>
      <c r="AI251" s="215"/>
      <c r="AJ251" s="36"/>
    </row>
    <row r="252" spans="1:36" x14ac:dyDescent="0.2">
      <c r="A252" s="164" t="str">
        <f>IF('Sub-Cpt Record'!A252="","",'Sub-Cpt Record'!A252)</f>
        <v/>
      </c>
      <c r="B252" s="165" t="str">
        <f>IF('Sub-Cpt Record'!B252="","",'Sub-Cpt Record'!B252)</f>
        <v/>
      </c>
      <c r="C252" s="166" t="str">
        <f>IF('Sub-Cpt Record'!C252="","",'Sub-Cpt Record'!C252)</f>
        <v/>
      </c>
      <c r="D252" s="166" t="str">
        <f>IF('Sub-Cpt Record'!D252="","",'Sub-Cpt Record'!D252)</f>
        <v/>
      </c>
      <c r="E252" s="166" t="str">
        <f>CODE!I252</f>
        <v/>
      </c>
      <c r="F252" s="167"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18"/>
      <c r="U252" s="42"/>
      <c r="V252" s="43"/>
      <c r="W252" s="42"/>
      <c r="X252" s="43"/>
      <c r="Y252" s="42"/>
      <c r="Z252" s="32"/>
      <c r="AA252" s="42"/>
      <c r="AB252" s="43"/>
      <c r="AC252" s="42"/>
      <c r="AD252" s="43"/>
      <c r="AE252" s="42"/>
      <c r="AF252" s="43"/>
      <c r="AG252" s="193" t="str">
        <f t="shared" si="3"/>
        <v/>
      </c>
      <c r="AH252" s="305"/>
      <c r="AI252" s="215"/>
      <c r="AJ252" s="36"/>
    </row>
    <row r="253" spans="1:36" x14ac:dyDescent="0.2">
      <c r="A253" s="164" t="str">
        <f>IF('Sub-Cpt Record'!A253="","",'Sub-Cpt Record'!A253)</f>
        <v/>
      </c>
      <c r="B253" s="165" t="str">
        <f>IF('Sub-Cpt Record'!B253="","",'Sub-Cpt Record'!B253)</f>
        <v/>
      </c>
      <c r="C253" s="166" t="str">
        <f>IF('Sub-Cpt Record'!C253="","",'Sub-Cpt Record'!C253)</f>
        <v/>
      </c>
      <c r="D253" s="166" t="str">
        <f>IF('Sub-Cpt Record'!D253="","",'Sub-Cpt Record'!D253)</f>
        <v/>
      </c>
      <c r="E253" s="166" t="str">
        <f>CODE!I253</f>
        <v/>
      </c>
      <c r="F253" s="167"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18"/>
      <c r="U253" s="42"/>
      <c r="V253" s="43"/>
      <c r="W253" s="42"/>
      <c r="X253" s="43"/>
      <c r="Y253" s="42"/>
      <c r="Z253" s="32"/>
      <c r="AA253" s="42"/>
      <c r="AB253" s="43"/>
      <c r="AC253" s="42"/>
      <c r="AD253" s="43"/>
      <c r="AE253" s="42"/>
      <c r="AF253" s="43"/>
      <c r="AG253" s="193" t="str">
        <f t="shared" si="3"/>
        <v/>
      </c>
      <c r="AH253" s="305"/>
      <c r="AI253" s="215"/>
      <c r="AJ253" s="36"/>
    </row>
    <row r="254" spans="1:36" x14ac:dyDescent="0.2">
      <c r="A254" s="164" t="str">
        <f>IF('Sub-Cpt Record'!A254="","",'Sub-Cpt Record'!A254)</f>
        <v/>
      </c>
      <c r="B254" s="165" t="str">
        <f>IF('Sub-Cpt Record'!B254="","",'Sub-Cpt Record'!B254)</f>
        <v/>
      </c>
      <c r="C254" s="166" t="str">
        <f>IF('Sub-Cpt Record'!C254="","",'Sub-Cpt Record'!C254)</f>
        <v/>
      </c>
      <c r="D254" s="166" t="str">
        <f>IF('Sub-Cpt Record'!D254="","",'Sub-Cpt Record'!D254)</f>
        <v/>
      </c>
      <c r="E254" s="166" t="str">
        <f>CODE!I254</f>
        <v/>
      </c>
      <c r="F254" s="167"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18"/>
      <c r="U254" s="42"/>
      <c r="V254" s="43"/>
      <c r="W254" s="42"/>
      <c r="X254" s="43"/>
      <c r="Y254" s="42"/>
      <c r="Z254" s="32"/>
      <c r="AA254" s="42"/>
      <c r="AB254" s="43"/>
      <c r="AC254" s="42"/>
      <c r="AD254" s="43"/>
      <c r="AE254" s="42"/>
      <c r="AF254" s="43"/>
      <c r="AG254" s="193" t="str">
        <f t="shared" si="3"/>
        <v/>
      </c>
      <c r="AH254" s="305"/>
      <c r="AI254" s="215"/>
      <c r="AJ254" s="36"/>
    </row>
    <row r="255" spans="1:36" x14ac:dyDescent="0.2">
      <c r="A255" s="164" t="str">
        <f>IF('Sub-Cpt Record'!A255="","",'Sub-Cpt Record'!A255)</f>
        <v/>
      </c>
      <c r="B255" s="165" t="str">
        <f>IF('Sub-Cpt Record'!B255="","",'Sub-Cpt Record'!B255)</f>
        <v/>
      </c>
      <c r="C255" s="166" t="str">
        <f>IF('Sub-Cpt Record'!C255="","",'Sub-Cpt Record'!C255)</f>
        <v/>
      </c>
      <c r="D255" s="166" t="str">
        <f>IF('Sub-Cpt Record'!D255="","",'Sub-Cpt Record'!D255)</f>
        <v/>
      </c>
      <c r="E255" s="166" t="str">
        <f>CODE!I255</f>
        <v/>
      </c>
      <c r="F255" s="167"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18"/>
      <c r="U255" s="42"/>
      <c r="V255" s="43"/>
      <c r="W255" s="42"/>
      <c r="X255" s="43"/>
      <c r="Y255" s="42"/>
      <c r="Z255" s="32"/>
      <c r="AA255" s="42"/>
      <c r="AB255" s="43"/>
      <c r="AC255" s="42"/>
      <c r="AD255" s="43"/>
      <c r="AE255" s="42"/>
      <c r="AF255" s="43"/>
      <c r="AG255" s="193" t="str">
        <f t="shared" si="3"/>
        <v/>
      </c>
      <c r="AH255" s="305"/>
      <c r="AI255" s="215"/>
      <c r="AJ255" s="36"/>
    </row>
    <row r="256" spans="1:36" x14ac:dyDescent="0.2">
      <c r="A256" s="164" t="str">
        <f>IF('Sub-Cpt Record'!A256="","",'Sub-Cpt Record'!A256)</f>
        <v/>
      </c>
      <c r="B256" s="165" t="str">
        <f>IF('Sub-Cpt Record'!B256="","",'Sub-Cpt Record'!B256)</f>
        <v/>
      </c>
      <c r="C256" s="166" t="str">
        <f>IF('Sub-Cpt Record'!C256="","",'Sub-Cpt Record'!C256)</f>
        <v/>
      </c>
      <c r="D256" s="166" t="str">
        <f>IF('Sub-Cpt Record'!D256="","",'Sub-Cpt Record'!D256)</f>
        <v/>
      </c>
      <c r="E256" s="166" t="str">
        <f>CODE!I256</f>
        <v/>
      </c>
      <c r="F256" s="167"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18"/>
      <c r="U256" s="42"/>
      <c r="V256" s="43"/>
      <c r="W256" s="42"/>
      <c r="X256" s="43"/>
      <c r="Y256" s="42"/>
      <c r="Z256" s="32"/>
      <c r="AA256" s="42"/>
      <c r="AB256" s="43"/>
      <c r="AC256" s="42"/>
      <c r="AD256" s="43"/>
      <c r="AE256" s="42"/>
      <c r="AF256" s="43"/>
      <c r="AG256" s="193" t="str">
        <f t="shared" si="3"/>
        <v/>
      </c>
      <c r="AH256" s="305"/>
      <c r="AI256" s="215"/>
      <c r="AJ256" s="36"/>
    </row>
    <row r="257" spans="1:36" x14ac:dyDescent="0.2">
      <c r="A257" s="164" t="str">
        <f>IF('Sub-Cpt Record'!A257="","",'Sub-Cpt Record'!A257)</f>
        <v/>
      </c>
      <c r="B257" s="165" t="str">
        <f>IF('Sub-Cpt Record'!B257="","",'Sub-Cpt Record'!B257)</f>
        <v/>
      </c>
      <c r="C257" s="166" t="str">
        <f>IF('Sub-Cpt Record'!C257="","",'Sub-Cpt Record'!C257)</f>
        <v/>
      </c>
      <c r="D257" s="166" t="str">
        <f>IF('Sub-Cpt Record'!D257="","",'Sub-Cpt Record'!D257)</f>
        <v/>
      </c>
      <c r="E257" s="166" t="str">
        <f>CODE!I257</f>
        <v/>
      </c>
      <c r="F257" s="167"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18"/>
      <c r="U257" s="42"/>
      <c r="V257" s="43"/>
      <c r="W257" s="42"/>
      <c r="X257" s="43"/>
      <c r="Y257" s="42"/>
      <c r="Z257" s="32"/>
      <c r="AA257" s="42"/>
      <c r="AB257" s="43"/>
      <c r="AC257" s="42"/>
      <c r="AD257" s="43"/>
      <c r="AE257" s="42"/>
      <c r="AF257" s="43"/>
      <c r="AG257" s="193" t="str">
        <f t="shared" si="3"/>
        <v/>
      </c>
      <c r="AH257" s="305"/>
      <c r="AI257" s="215"/>
      <c r="AJ257" s="36"/>
    </row>
    <row r="258" spans="1:36" x14ac:dyDescent="0.2">
      <c r="A258" s="164" t="str">
        <f>IF('Sub-Cpt Record'!A258="","",'Sub-Cpt Record'!A258)</f>
        <v/>
      </c>
      <c r="B258" s="165" t="str">
        <f>IF('Sub-Cpt Record'!B258="","",'Sub-Cpt Record'!B258)</f>
        <v/>
      </c>
      <c r="C258" s="166" t="str">
        <f>IF('Sub-Cpt Record'!C258="","",'Sub-Cpt Record'!C258)</f>
        <v/>
      </c>
      <c r="D258" s="166" t="str">
        <f>IF('Sub-Cpt Record'!D258="","",'Sub-Cpt Record'!D258)</f>
        <v/>
      </c>
      <c r="E258" s="166" t="str">
        <f>CODE!I258</f>
        <v/>
      </c>
      <c r="F258" s="167"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18"/>
      <c r="U258" s="42"/>
      <c r="V258" s="43"/>
      <c r="W258" s="42"/>
      <c r="X258" s="43"/>
      <c r="Y258" s="42"/>
      <c r="Z258" s="32"/>
      <c r="AA258" s="42"/>
      <c r="AB258" s="43"/>
      <c r="AC258" s="42"/>
      <c r="AD258" s="43"/>
      <c r="AE258" s="42"/>
      <c r="AF258" s="43"/>
      <c r="AG258" s="193" t="str">
        <f t="shared" si="3"/>
        <v/>
      </c>
      <c r="AH258" s="305"/>
      <c r="AI258" s="215"/>
      <c r="AJ258" s="36"/>
    </row>
    <row r="259" spans="1:36" x14ac:dyDescent="0.2">
      <c r="A259" s="164" t="str">
        <f>IF('Sub-Cpt Record'!A259="","",'Sub-Cpt Record'!A259)</f>
        <v/>
      </c>
      <c r="B259" s="165" t="str">
        <f>IF('Sub-Cpt Record'!B259="","",'Sub-Cpt Record'!B259)</f>
        <v/>
      </c>
      <c r="C259" s="166" t="str">
        <f>IF('Sub-Cpt Record'!C259="","",'Sub-Cpt Record'!C259)</f>
        <v/>
      </c>
      <c r="D259" s="166" t="str">
        <f>IF('Sub-Cpt Record'!D259="","",'Sub-Cpt Record'!D259)</f>
        <v/>
      </c>
      <c r="E259" s="166" t="str">
        <f>CODE!I259</f>
        <v/>
      </c>
      <c r="F259" s="167"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18"/>
      <c r="U259" s="42"/>
      <c r="V259" s="43"/>
      <c r="W259" s="42"/>
      <c r="X259" s="43"/>
      <c r="Y259" s="42"/>
      <c r="Z259" s="32"/>
      <c r="AA259" s="42"/>
      <c r="AB259" s="43"/>
      <c r="AC259" s="42"/>
      <c r="AD259" s="43"/>
      <c r="AE259" s="42"/>
      <c r="AF259" s="43"/>
      <c r="AG259" s="193" t="str">
        <f t="shared" si="3"/>
        <v/>
      </c>
      <c r="AH259" s="305"/>
      <c r="AI259" s="215"/>
      <c r="AJ259" s="36"/>
    </row>
    <row r="260" spans="1:36" x14ac:dyDescent="0.2">
      <c r="A260" s="164" t="str">
        <f>IF('Sub-Cpt Record'!A260="","",'Sub-Cpt Record'!A260)</f>
        <v/>
      </c>
      <c r="B260" s="165" t="str">
        <f>IF('Sub-Cpt Record'!B260="","",'Sub-Cpt Record'!B260)</f>
        <v/>
      </c>
      <c r="C260" s="166" t="str">
        <f>IF('Sub-Cpt Record'!C260="","",'Sub-Cpt Record'!C260)</f>
        <v/>
      </c>
      <c r="D260" s="166" t="str">
        <f>IF('Sub-Cpt Record'!D260="","",'Sub-Cpt Record'!D260)</f>
        <v/>
      </c>
      <c r="E260" s="166" t="str">
        <f>CODE!I260</f>
        <v/>
      </c>
      <c r="F260" s="167"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18"/>
      <c r="U260" s="42"/>
      <c r="V260" s="43"/>
      <c r="W260" s="42"/>
      <c r="X260" s="43"/>
      <c r="Y260" s="42"/>
      <c r="Z260" s="32"/>
      <c r="AA260" s="42"/>
      <c r="AB260" s="43"/>
      <c r="AC260" s="42"/>
      <c r="AD260" s="43"/>
      <c r="AE260" s="42"/>
      <c r="AF260" s="43"/>
      <c r="AG260" s="193" t="str">
        <f t="shared" si="3"/>
        <v/>
      </c>
      <c r="AH260" s="305"/>
      <c r="AI260" s="215"/>
      <c r="AJ260" s="36"/>
    </row>
    <row r="261" spans="1:36" x14ac:dyDescent="0.2">
      <c r="A261" s="164" t="str">
        <f>IF('Sub-Cpt Record'!A261="","",'Sub-Cpt Record'!A261)</f>
        <v/>
      </c>
      <c r="B261" s="165" t="str">
        <f>IF('Sub-Cpt Record'!B261="","",'Sub-Cpt Record'!B261)</f>
        <v/>
      </c>
      <c r="C261" s="166" t="str">
        <f>IF('Sub-Cpt Record'!C261="","",'Sub-Cpt Record'!C261)</f>
        <v/>
      </c>
      <c r="D261" s="166" t="str">
        <f>IF('Sub-Cpt Record'!D261="","",'Sub-Cpt Record'!D261)</f>
        <v/>
      </c>
      <c r="E261" s="166" t="str">
        <f>CODE!I261</f>
        <v/>
      </c>
      <c r="F261" s="167"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18"/>
      <c r="U261" s="42"/>
      <c r="V261" s="43"/>
      <c r="W261" s="42"/>
      <c r="X261" s="43"/>
      <c r="Y261" s="42"/>
      <c r="Z261" s="32"/>
      <c r="AA261" s="42"/>
      <c r="AB261" s="43"/>
      <c r="AC261" s="42"/>
      <c r="AD261" s="43"/>
      <c r="AE261" s="42"/>
      <c r="AF261" s="43"/>
      <c r="AG261" s="193" t="str">
        <f t="shared" si="3"/>
        <v/>
      </c>
      <c r="AH261" s="305"/>
      <c r="AI261" s="215"/>
      <c r="AJ261" s="36"/>
    </row>
    <row r="262" spans="1:36" x14ac:dyDescent="0.2">
      <c r="A262" s="164" t="str">
        <f>IF('Sub-Cpt Record'!A262="","",'Sub-Cpt Record'!A262)</f>
        <v/>
      </c>
      <c r="B262" s="165" t="str">
        <f>IF('Sub-Cpt Record'!B262="","",'Sub-Cpt Record'!B262)</f>
        <v/>
      </c>
      <c r="C262" s="166" t="str">
        <f>IF('Sub-Cpt Record'!C262="","",'Sub-Cpt Record'!C262)</f>
        <v/>
      </c>
      <c r="D262" s="166" t="str">
        <f>IF('Sub-Cpt Record'!D262="","",'Sub-Cpt Record'!D262)</f>
        <v/>
      </c>
      <c r="E262" s="166" t="str">
        <f>CODE!I262</f>
        <v/>
      </c>
      <c r="F262" s="167"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18"/>
      <c r="U262" s="42"/>
      <c r="V262" s="43"/>
      <c r="W262" s="42"/>
      <c r="X262" s="43"/>
      <c r="Y262" s="42"/>
      <c r="Z262" s="32"/>
      <c r="AA262" s="42"/>
      <c r="AB262" s="43"/>
      <c r="AC262" s="42"/>
      <c r="AD262" s="43"/>
      <c r="AE262" s="42"/>
      <c r="AF262" s="43"/>
      <c r="AG262" s="193" t="str">
        <f t="shared" si="3"/>
        <v/>
      </c>
      <c r="AH262" s="305"/>
      <c r="AI262" s="215"/>
      <c r="AJ262" s="36"/>
    </row>
    <row r="263" spans="1:36" x14ac:dyDescent="0.2">
      <c r="A263" s="164" t="str">
        <f>IF('Sub-Cpt Record'!A263="","",'Sub-Cpt Record'!A263)</f>
        <v/>
      </c>
      <c r="B263" s="165" t="str">
        <f>IF('Sub-Cpt Record'!B263="","",'Sub-Cpt Record'!B263)</f>
        <v/>
      </c>
      <c r="C263" s="166" t="str">
        <f>IF('Sub-Cpt Record'!C263="","",'Sub-Cpt Record'!C263)</f>
        <v/>
      </c>
      <c r="D263" s="166" t="str">
        <f>IF('Sub-Cpt Record'!D263="","",'Sub-Cpt Record'!D263)</f>
        <v/>
      </c>
      <c r="E263" s="166" t="str">
        <f>CODE!I263</f>
        <v/>
      </c>
      <c r="F263" s="167"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18"/>
      <c r="U263" s="42"/>
      <c r="V263" s="43"/>
      <c r="W263" s="42"/>
      <c r="X263" s="43"/>
      <c r="Y263" s="42"/>
      <c r="Z263" s="32"/>
      <c r="AA263" s="42"/>
      <c r="AB263" s="43"/>
      <c r="AC263" s="42"/>
      <c r="AD263" s="43"/>
      <c r="AE263" s="42"/>
      <c r="AF263" s="43"/>
      <c r="AG263" s="193" t="str">
        <f t="shared" si="3"/>
        <v/>
      </c>
      <c r="AH263" s="305"/>
      <c r="AI263" s="215"/>
      <c r="AJ263" s="36"/>
    </row>
    <row r="264" spans="1:36" x14ac:dyDescent="0.2">
      <c r="A264" s="164" t="str">
        <f>IF('Sub-Cpt Record'!A264="","",'Sub-Cpt Record'!A264)</f>
        <v/>
      </c>
      <c r="B264" s="165" t="str">
        <f>IF('Sub-Cpt Record'!B264="","",'Sub-Cpt Record'!B264)</f>
        <v/>
      </c>
      <c r="C264" s="166" t="str">
        <f>IF('Sub-Cpt Record'!C264="","",'Sub-Cpt Record'!C264)</f>
        <v/>
      </c>
      <c r="D264" s="166" t="str">
        <f>IF('Sub-Cpt Record'!D264="","",'Sub-Cpt Record'!D264)</f>
        <v/>
      </c>
      <c r="E264" s="166" t="str">
        <f>CODE!I264</f>
        <v/>
      </c>
      <c r="F264" s="167"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18"/>
      <c r="U264" s="42"/>
      <c r="V264" s="43"/>
      <c r="W264" s="42"/>
      <c r="X264" s="43"/>
      <c r="Y264" s="42"/>
      <c r="Z264" s="32"/>
      <c r="AA264" s="42"/>
      <c r="AB264" s="43"/>
      <c r="AC264" s="42"/>
      <c r="AD264" s="43"/>
      <c r="AE264" s="42"/>
      <c r="AF264" s="43"/>
      <c r="AG264" s="193" t="str">
        <f t="shared" si="3"/>
        <v/>
      </c>
      <c r="AH264" s="305"/>
      <c r="AI264" s="215"/>
      <c r="AJ264" s="36"/>
    </row>
    <row r="265" spans="1:36" x14ac:dyDescent="0.2">
      <c r="A265" s="164" t="str">
        <f>IF('Sub-Cpt Record'!A265="","",'Sub-Cpt Record'!A265)</f>
        <v/>
      </c>
      <c r="B265" s="165" t="str">
        <f>IF('Sub-Cpt Record'!B265="","",'Sub-Cpt Record'!B265)</f>
        <v/>
      </c>
      <c r="C265" s="166" t="str">
        <f>IF('Sub-Cpt Record'!C265="","",'Sub-Cpt Record'!C265)</f>
        <v/>
      </c>
      <c r="D265" s="166" t="str">
        <f>IF('Sub-Cpt Record'!D265="","",'Sub-Cpt Record'!D265)</f>
        <v/>
      </c>
      <c r="E265" s="166" t="str">
        <f>CODE!I265</f>
        <v/>
      </c>
      <c r="F265" s="167"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18"/>
      <c r="U265" s="42"/>
      <c r="V265" s="43"/>
      <c r="W265" s="42"/>
      <c r="X265" s="43"/>
      <c r="Y265" s="42"/>
      <c r="Z265" s="32"/>
      <c r="AA265" s="42"/>
      <c r="AB265" s="43"/>
      <c r="AC265" s="42"/>
      <c r="AD265" s="43"/>
      <c r="AE265" s="42"/>
      <c r="AF265" s="43"/>
      <c r="AG265" s="193" t="str">
        <f t="shared" si="3"/>
        <v/>
      </c>
      <c r="AH265" s="305"/>
      <c r="AI265" s="215"/>
      <c r="AJ265" s="36"/>
    </row>
    <row r="266" spans="1:36" x14ac:dyDescent="0.2">
      <c r="A266" s="164" t="str">
        <f>IF('Sub-Cpt Record'!A266="","",'Sub-Cpt Record'!A266)</f>
        <v/>
      </c>
      <c r="B266" s="165" t="str">
        <f>IF('Sub-Cpt Record'!B266="","",'Sub-Cpt Record'!B266)</f>
        <v/>
      </c>
      <c r="C266" s="166" t="str">
        <f>IF('Sub-Cpt Record'!C266="","",'Sub-Cpt Record'!C266)</f>
        <v/>
      </c>
      <c r="D266" s="166" t="str">
        <f>IF('Sub-Cpt Record'!D266="","",'Sub-Cpt Record'!D266)</f>
        <v/>
      </c>
      <c r="E266" s="166" t="str">
        <f>CODE!I266</f>
        <v/>
      </c>
      <c r="F266" s="167"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18"/>
      <c r="U266" s="42"/>
      <c r="V266" s="43"/>
      <c r="W266" s="42"/>
      <c r="X266" s="43"/>
      <c r="Y266" s="42"/>
      <c r="Z266" s="32"/>
      <c r="AA266" s="42"/>
      <c r="AB266" s="43"/>
      <c r="AC266" s="42"/>
      <c r="AD266" s="43"/>
      <c r="AE266" s="42"/>
      <c r="AF266" s="43"/>
      <c r="AG266" s="193" t="str">
        <f t="shared" si="3"/>
        <v/>
      </c>
      <c r="AH266" s="305"/>
      <c r="AI266" s="215"/>
      <c r="AJ266" s="36"/>
    </row>
    <row r="267" spans="1:36" x14ac:dyDescent="0.2">
      <c r="A267" s="164" t="str">
        <f>IF('Sub-Cpt Record'!A267="","",'Sub-Cpt Record'!A267)</f>
        <v/>
      </c>
      <c r="B267" s="165" t="str">
        <f>IF('Sub-Cpt Record'!B267="","",'Sub-Cpt Record'!B267)</f>
        <v/>
      </c>
      <c r="C267" s="166" t="str">
        <f>IF('Sub-Cpt Record'!C267="","",'Sub-Cpt Record'!C267)</f>
        <v/>
      </c>
      <c r="D267" s="166" t="str">
        <f>IF('Sub-Cpt Record'!D267="","",'Sub-Cpt Record'!D267)</f>
        <v/>
      </c>
      <c r="E267" s="166" t="str">
        <f>CODE!I267</f>
        <v/>
      </c>
      <c r="F267" s="167"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18"/>
      <c r="U267" s="42"/>
      <c r="V267" s="43"/>
      <c r="W267" s="42"/>
      <c r="X267" s="43"/>
      <c r="Y267" s="42"/>
      <c r="Z267" s="32"/>
      <c r="AA267" s="42"/>
      <c r="AB267" s="43"/>
      <c r="AC267" s="42"/>
      <c r="AD267" s="43"/>
      <c r="AE267" s="42"/>
      <c r="AF267" s="43"/>
      <c r="AG267" s="193" t="str">
        <f t="shared" ref="AG267:AG330" si="4">IF(SUM(T267,V267,X267,Z267,AB267,AD267,AF267)&lt;&gt;0,SUM(T267,V267,X267,Z267,AB267,AD267,AF267),"")</f>
        <v/>
      </c>
      <c r="AH267" s="305"/>
      <c r="AI267" s="215"/>
      <c r="AJ267" s="36"/>
    </row>
    <row r="268" spans="1:36" x14ac:dyDescent="0.2">
      <c r="A268" s="164" t="str">
        <f>IF('Sub-Cpt Record'!A268="","",'Sub-Cpt Record'!A268)</f>
        <v/>
      </c>
      <c r="B268" s="165" t="str">
        <f>IF('Sub-Cpt Record'!B268="","",'Sub-Cpt Record'!B268)</f>
        <v/>
      </c>
      <c r="C268" s="166" t="str">
        <f>IF('Sub-Cpt Record'!C268="","",'Sub-Cpt Record'!C268)</f>
        <v/>
      </c>
      <c r="D268" s="166" t="str">
        <f>IF('Sub-Cpt Record'!D268="","",'Sub-Cpt Record'!D268)</f>
        <v/>
      </c>
      <c r="E268" s="166" t="str">
        <f>CODE!I268</f>
        <v/>
      </c>
      <c r="F268" s="167"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18"/>
      <c r="U268" s="42"/>
      <c r="V268" s="43"/>
      <c r="W268" s="42"/>
      <c r="X268" s="43"/>
      <c r="Y268" s="42"/>
      <c r="Z268" s="32"/>
      <c r="AA268" s="42"/>
      <c r="AB268" s="43"/>
      <c r="AC268" s="42"/>
      <c r="AD268" s="43"/>
      <c r="AE268" s="42"/>
      <c r="AF268" s="43"/>
      <c r="AG268" s="193" t="str">
        <f t="shared" si="4"/>
        <v/>
      </c>
      <c r="AH268" s="305"/>
      <c r="AI268" s="215"/>
      <c r="AJ268" s="36"/>
    </row>
    <row r="269" spans="1:36" x14ac:dyDescent="0.2">
      <c r="A269" s="164" t="str">
        <f>IF('Sub-Cpt Record'!A269="","",'Sub-Cpt Record'!A269)</f>
        <v/>
      </c>
      <c r="B269" s="165" t="str">
        <f>IF('Sub-Cpt Record'!B269="","",'Sub-Cpt Record'!B269)</f>
        <v/>
      </c>
      <c r="C269" s="166" t="str">
        <f>IF('Sub-Cpt Record'!C269="","",'Sub-Cpt Record'!C269)</f>
        <v/>
      </c>
      <c r="D269" s="166" t="str">
        <f>IF('Sub-Cpt Record'!D269="","",'Sub-Cpt Record'!D269)</f>
        <v/>
      </c>
      <c r="E269" s="166" t="str">
        <f>CODE!I269</f>
        <v/>
      </c>
      <c r="F269" s="167"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18"/>
      <c r="U269" s="42"/>
      <c r="V269" s="43"/>
      <c r="W269" s="42"/>
      <c r="X269" s="43"/>
      <c r="Y269" s="42"/>
      <c r="Z269" s="32"/>
      <c r="AA269" s="42"/>
      <c r="AB269" s="43"/>
      <c r="AC269" s="42"/>
      <c r="AD269" s="43"/>
      <c r="AE269" s="42"/>
      <c r="AF269" s="43"/>
      <c r="AG269" s="193" t="str">
        <f t="shared" si="4"/>
        <v/>
      </c>
      <c r="AH269" s="305"/>
      <c r="AI269" s="215"/>
      <c r="AJ269" s="36"/>
    </row>
    <row r="270" spans="1:36" x14ac:dyDescent="0.2">
      <c r="A270" s="164" t="str">
        <f>IF('Sub-Cpt Record'!A270="","",'Sub-Cpt Record'!A270)</f>
        <v/>
      </c>
      <c r="B270" s="165" t="str">
        <f>IF('Sub-Cpt Record'!B270="","",'Sub-Cpt Record'!B270)</f>
        <v/>
      </c>
      <c r="C270" s="166" t="str">
        <f>IF('Sub-Cpt Record'!C270="","",'Sub-Cpt Record'!C270)</f>
        <v/>
      </c>
      <c r="D270" s="166" t="str">
        <f>IF('Sub-Cpt Record'!D270="","",'Sub-Cpt Record'!D270)</f>
        <v/>
      </c>
      <c r="E270" s="166" t="str">
        <f>CODE!I270</f>
        <v/>
      </c>
      <c r="F270" s="167"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18"/>
      <c r="U270" s="42"/>
      <c r="V270" s="43"/>
      <c r="W270" s="42"/>
      <c r="X270" s="43"/>
      <c r="Y270" s="42"/>
      <c r="Z270" s="32"/>
      <c r="AA270" s="42"/>
      <c r="AB270" s="43"/>
      <c r="AC270" s="42"/>
      <c r="AD270" s="43"/>
      <c r="AE270" s="42"/>
      <c r="AF270" s="43"/>
      <c r="AG270" s="193" t="str">
        <f t="shared" si="4"/>
        <v/>
      </c>
      <c r="AH270" s="305"/>
      <c r="AI270" s="215"/>
      <c r="AJ270" s="36"/>
    </row>
    <row r="271" spans="1:36" x14ac:dyDescent="0.2">
      <c r="A271" s="164" t="str">
        <f>IF('Sub-Cpt Record'!A271="","",'Sub-Cpt Record'!A271)</f>
        <v/>
      </c>
      <c r="B271" s="165" t="str">
        <f>IF('Sub-Cpt Record'!B271="","",'Sub-Cpt Record'!B271)</f>
        <v/>
      </c>
      <c r="C271" s="166" t="str">
        <f>IF('Sub-Cpt Record'!C271="","",'Sub-Cpt Record'!C271)</f>
        <v/>
      </c>
      <c r="D271" s="166" t="str">
        <f>IF('Sub-Cpt Record'!D271="","",'Sub-Cpt Record'!D271)</f>
        <v/>
      </c>
      <c r="E271" s="166" t="str">
        <f>CODE!I271</f>
        <v/>
      </c>
      <c r="F271" s="167"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18"/>
      <c r="U271" s="42"/>
      <c r="V271" s="43"/>
      <c r="W271" s="42"/>
      <c r="X271" s="43"/>
      <c r="Y271" s="42"/>
      <c r="Z271" s="32"/>
      <c r="AA271" s="42"/>
      <c r="AB271" s="43"/>
      <c r="AC271" s="42"/>
      <c r="AD271" s="43"/>
      <c r="AE271" s="42"/>
      <c r="AF271" s="43"/>
      <c r="AG271" s="193" t="str">
        <f t="shared" si="4"/>
        <v/>
      </c>
      <c r="AH271" s="305"/>
      <c r="AI271" s="215"/>
      <c r="AJ271" s="36"/>
    </row>
    <row r="272" spans="1:36" x14ac:dyDescent="0.2">
      <c r="A272" s="164" t="str">
        <f>IF('Sub-Cpt Record'!A272="","",'Sub-Cpt Record'!A272)</f>
        <v/>
      </c>
      <c r="B272" s="165" t="str">
        <f>IF('Sub-Cpt Record'!B272="","",'Sub-Cpt Record'!B272)</f>
        <v/>
      </c>
      <c r="C272" s="166" t="str">
        <f>IF('Sub-Cpt Record'!C272="","",'Sub-Cpt Record'!C272)</f>
        <v/>
      </c>
      <c r="D272" s="166" t="str">
        <f>IF('Sub-Cpt Record'!D272="","",'Sub-Cpt Record'!D272)</f>
        <v/>
      </c>
      <c r="E272" s="166" t="str">
        <f>CODE!I272</f>
        <v/>
      </c>
      <c r="F272" s="167"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18"/>
      <c r="U272" s="42"/>
      <c r="V272" s="43"/>
      <c r="W272" s="42"/>
      <c r="X272" s="43"/>
      <c r="Y272" s="42"/>
      <c r="Z272" s="32"/>
      <c r="AA272" s="42"/>
      <c r="AB272" s="43"/>
      <c r="AC272" s="42"/>
      <c r="AD272" s="43"/>
      <c r="AE272" s="42"/>
      <c r="AF272" s="43"/>
      <c r="AG272" s="193" t="str">
        <f t="shared" si="4"/>
        <v/>
      </c>
      <c r="AH272" s="305"/>
      <c r="AI272" s="215"/>
      <c r="AJ272" s="36"/>
    </row>
    <row r="273" spans="1:36" x14ac:dyDescent="0.2">
      <c r="A273" s="164" t="str">
        <f>IF('Sub-Cpt Record'!A273="","",'Sub-Cpt Record'!A273)</f>
        <v/>
      </c>
      <c r="B273" s="165" t="str">
        <f>IF('Sub-Cpt Record'!B273="","",'Sub-Cpt Record'!B273)</f>
        <v/>
      </c>
      <c r="C273" s="166" t="str">
        <f>IF('Sub-Cpt Record'!C273="","",'Sub-Cpt Record'!C273)</f>
        <v/>
      </c>
      <c r="D273" s="166" t="str">
        <f>IF('Sub-Cpt Record'!D273="","",'Sub-Cpt Record'!D273)</f>
        <v/>
      </c>
      <c r="E273" s="166" t="str">
        <f>CODE!I273</f>
        <v/>
      </c>
      <c r="F273" s="167"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18"/>
      <c r="U273" s="42"/>
      <c r="V273" s="43"/>
      <c r="W273" s="42"/>
      <c r="X273" s="43"/>
      <c r="Y273" s="42"/>
      <c r="Z273" s="32"/>
      <c r="AA273" s="42"/>
      <c r="AB273" s="43"/>
      <c r="AC273" s="42"/>
      <c r="AD273" s="43"/>
      <c r="AE273" s="42"/>
      <c r="AF273" s="43"/>
      <c r="AG273" s="193" t="str">
        <f t="shared" si="4"/>
        <v/>
      </c>
      <c r="AH273" s="305"/>
      <c r="AI273" s="215"/>
      <c r="AJ273" s="36"/>
    </row>
    <row r="274" spans="1:36" x14ac:dyDescent="0.2">
      <c r="A274" s="164" t="str">
        <f>IF('Sub-Cpt Record'!A274="","",'Sub-Cpt Record'!A274)</f>
        <v/>
      </c>
      <c r="B274" s="165" t="str">
        <f>IF('Sub-Cpt Record'!B274="","",'Sub-Cpt Record'!B274)</f>
        <v/>
      </c>
      <c r="C274" s="166" t="str">
        <f>IF('Sub-Cpt Record'!C274="","",'Sub-Cpt Record'!C274)</f>
        <v/>
      </c>
      <c r="D274" s="166" t="str">
        <f>IF('Sub-Cpt Record'!D274="","",'Sub-Cpt Record'!D274)</f>
        <v/>
      </c>
      <c r="E274" s="166" t="str">
        <f>CODE!I274</f>
        <v/>
      </c>
      <c r="F274" s="167"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18"/>
      <c r="U274" s="42"/>
      <c r="V274" s="43"/>
      <c r="W274" s="42"/>
      <c r="X274" s="43"/>
      <c r="Y274" s="42"/>
      <c r="Z274" s="32"/>
      <c r="AA274" s="42"/>
      <c r="AB274" s="43"/>
      <c r="AC274" s="42"/>
      <c r="AD274" s="43"/>
      <c r="AE274" s="42"/>
      <c r="AF274" s="43"/>
      <c r="AG274" s="193" t="str">
        <f t="shared" si="4"/>
        <v/>
      </c>
      <c r="AH274" s="305"/>
      <c r="AI274" s="215"/>
      <c r="AJ274" s="36"/>
    </row>
    <row r="275" spans="1:36" x14ac:dyDescent="0.2">
      <c r="A275" s="164" t="str">
        <f>IF('Sub-Cpt Record'!A275="","",'Sub-Cpt Record'!A275)</f>
        <v/>
      </c>
      <c r="B275" s="165" t="str">
        <f>IF('Sub-Cpt Record'!B275="","",'Sub-Cpt Record'!B275)</f>
        <v/>
      </c>
      <c r="C275" s="166" t="str">
        <f>IF('Sub-Cpt Record'!C275="","",'Sub-Cpt Record'!C275)</f>
        <v/>
      </c>
      <c r="D275" s="166" t="str">
        <f>IF('Sub-Cpt Record'!D275="","",'Sub-Cpt Record'!D275)</f>
        <v/>
      </c>
      <c r="E275" s="166" t="str">
        <f>CODE!I275</f>
        <v/>
      </c>
      <c r="F275" s="167"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18"/>
      <c r="U275" s="42"/>
      <c r="V275" s="43"/>
      <c r="W275" s="42"/>
      <c r="X275" s="43"/>
      <c r="Y275" s="42"/>
      <c r="Z275" s="32"/>
      <c r="AA275" s="42"/>
      <c r="AB275" s="43"/>
      <c r="AC275" s="42"/>
      <c r="AD275" s="43"/>
      <c r="AE275" s="42"/>
      <c r="AF275" s="43"/>
      <c r="AG275" s="193" t="str">
        <f t="shared" si="4"/>
        <v/>
      </c>
      <c r="AH275" s="305"/>
      <c r="AI275" s="215"/>
      <c r="AJ275" s="36"/>
    </row>
    <row r="276" spans="1:36" x14ac:dyDescent="0.2">
      <c r="A276" s="164" t="str">
        <f>IF('Sub-Cpt Record'!A276="","",'Sub-Cpt Record'!A276)</f>
        <v/>
      </c>
      <c r="B276" s="165" t="str">
        <f>IF('Sub-Cpt Record'!B276="","",'Sub-Cpt Record'!B276)</f>
        <v/>
      </c>
      <c r="C276" s="166" t="str">
        <f>IF('Sub-Cpt Record'!C276="","",'Sub-Cpt Record'!C276)</f>
        <v/>
      </c>
      <c r="D276" s="166" t="str">
        <f>IF('Sub-Cpt Record'!D276="","",'Sub-Cpt Record'!D276)</f>
        <v/>
      </c>
      <c r="E276" s="166" t="str">
        <f>CODE!I276</f>
        <v/>
      </c>
      <c r="F276" s="167"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18"/>
      <c r="U276" s="42"/>
      <c r="V276" s="43"/>
      <c r="W276" s="42"/>
      <c r="X276" s="43"/>
      <c r="Y276" s="42"/>
      <c r="Z276" s="32"/>
      <c r="AA276" s="42"/>
      <c r="AB276" s="43"/>
      <c r="AC276" s="42"/>
      <c r="AD276" s="43"/>
      <c r="AE276" s="42"/>
      <c r="AF276" s="43"/>
      <c r="AG276" s="193" t="str">
        <f t="shared" si="4"/>
        <v/>
      </c>
      <c r="AH276" s="305"/>
      <c r="AI276" s="215"/>
      <c r="AJ276" s="36"/>
    </row>
    <row r="277" spans="1:36" x14ac:dyDescent="0.2">
      <c r="A277" s="164" t="str">
        <f>IF('Sub-Cpt Record'!A277="","",'Sub-Cpt Record'!A277)</f>
        <v/>
      </c>
      <c r="B277" s="165" t="str">
        <f>IF('Sub-Cpt Record'!B277="","",'Sub-Cpt Record'!B277)</f>
        <v/>
      </c>
      <c r="C277" s="166" t="str">
        <f>IF('Sub-Cpt Record'!C277="","",'Sub-Cpt Record'!C277)</f>
        <v/>
      </c>
      <c r="D277" s="166" t="str">
        <f>IF('Sub-Cpt Record'!D277="","",'Sub-Cpt Record'!D277)</f>
        <v/>
      </c>
      <c r="E277" s="166" t="str">
        <f>CODE!I277</f>
        <v/>
      </c>
      <c r="F277" s="167"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18"/>
      <c r="U277" s="42"/>
      <c r="V277" s="43"/>
      <c r="W277" s="42"/>
      <c r="X277" s="43"/>
      <c r="Y277" s="42"/>
      <c r="Z277" s="32"/>
      <c r="AA277" s="42"/>
      <c r="AB277" s="43"/>
      <c r="AC277" s="42"/>
      <c r="AD277" s="43"/>
      <c r="AE277" s="42"/>
      <c r="AF277" s="43"/>
      <c r="AG277" s="193" t="str">
        <f t="shared" si="4"/>
        <v/>
      </c>
      <c r="AH277" s="305"/>
      <c r="AI277" s="215"/>
      <c r="AJ277" s="36"/>
    </row>
    <row r="278" spans="1:36" x14ac:dyDescent="0.2">
      <c r="A278" s="164" t="str">
        <f>IF('Sub-Cpt Record'!A278="","",'Sub-Cpt Record'!A278)</f>
        <v/>
      </c>
      <c r="B278" s="165" t="str">
        <f>IF('Sub-Cpt Record'!B278="","",'Sub-Cpt Record'!B278)</f>
        <v/>
      </c>
      <c r="C278" s="166" t="str">
        <f>IF('Sub-Cpt Record'!C278="","",'Sub-Cpt Record'!C278)</f>
        <v/>
      </c>
      <c r="D278" s="166" t="str">
        <f>IF('Sub-Cpt Record'!D278="","",'Sub-Cpt Record'!D278)</f>
        <v/>
      </c>
      <c r="E278" s="166" t="str">
        <f>CODE!I278</f>
        <v/>
      </c>
      <c r="F278" s="167"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18"/>
      <c r="U278" s="42"/>
      <c r="V278" s="43"/>
      <c r="W278" s="42"/>
      <c r="X278" s="43"/>
      <c r="Y278" s="42"/>
      <c r="Z278" s="32"/>
      <c r="AA278" s="42"/>
      <c r="AB278" s="43"/>
      <c r="AC278" s="42"/>
      <c r="AD278" s="43"/>
      <c r="AE278" s="42"/>
      <c r="AF278" s="43"/>
      <c r="AG278" s="193" t="str">
        <f t="shared" si="4"/>
        <v/>
      </c>
      <c r="AH278" s="305"/>
      <c r="AI278" s="215"/>
      <c r="AJ278" s="36"/>
    </row>
    <row r="279" spans="1:36" x14ac:dyDescent="0.2">
      <c r="A279" s="164" t="str">
        <f>IF('Sub-Cpt Record'!A279="","",'Sub-Cpt Record'!A279)</f>
        <v/>
      </c>
      <c r="B279" s="165" t="str">
        <f>IF('Sub-Cpt Record'!B279="","",'Sub-Cpt Record'!B279)</f>
        <v/>
      </c>
      <c r="C279" s="166" t="str">
        <f>IF('Sub-Cpt Record'!C279="","",'Sub-Cpt Record'!C279)</f>
        <v/>
      </c>
      <c r="D279" s="166" t="str">
        <f>IF('Sub-Cpt Record'!D279="","",'Sub-Cpt Record'!D279)</f>
        <v/>
      </c>
      <c r="E279" s="166" t="str">
        <f>CODE!I279</f>
        <v/>
      </c>
      <c r="F279" s="167"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18"/>
      <c r="U279" s="42"/>
      <c r="V279" s="43"/>
      <c r="W279" s="42"/>
      <c r="X279" s="43"/>
      <c r="Y279" s="42"/>
      <c r="Z279" s="32"/>
      <c r="AA279" s="42"/>
      <c r="AB279" s="43"/>
      <c r="AC279" s="42"/>
      <c r="AD279" s="43"/>
      <c r="AE279" s="42"/>
      <c r="AF279" s="43"/>
      <c r="AG279" s="193" t="str">
        <f t="shared" si="4"/>
        <v/>
      </c>
      <c r="AH279" s="305"/>
      <c r="AI279" s="215"/>
      <c r="AJ279" s="36"/>
    </row>
    <row r="280" spans="1:36" x14ac:dyDescent="0.2">
      <c r="A280" s="164" t="str">
        <f>IF('Sub-Cpt Record'!A280="","",'Sub-Cpt Record'!A280)</f>
        <v/>
      </c>
      <c r="B280" s="165" t="str">
        <f>IF('Sub-Cpt Record'!B280="","",'Sub-Cpt Record'!B280)</f>
        <v/>
      </c>
      <c r="C280" s="166" t="str">
        <f>IF('Sub-Cpt Record'!C280="","",'Sub-Cpt Record'!C280)</f>
        <v/>
      </c>
      <c r="D280" s="166" t="str">
        <f>IF('Sub-Cpt Record'!D280="","",'Sub-Cpt Record'!D280)</f>
        <v/>
      </c>
      <c r="E280" s="166" t="str">
        <f>CODE!I280</f>
        <v/>
      </c>
      <c r="F280" s="167"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18"/>
      <c r="U280" s="42"/>
      <c r="V280" s="43"/>
      <c r="W280" s="42"/>
      <c r="X280" s="43"/>
      <c r="Y280" s="42"/>
      <c r="Z280" s="32"/>
      <c r="AA280" s="42"/>
      <c r="AB280" s="43"/>
      <c r="AC280" s="42"/>
      <c r="AD280" s="43"/>
      <c r="AE280" s="42"/>
      <c r="AF280" s="43"/>
      <c r="AG280" s="193" t="str">
        <f t="shared" si="4"/>
        <v/>
      </c>
      <c r="AH280" s="305"/>
      <c r="AI280" s="215"/>
      <c r="AJ280" s="36"/>
    </row>
    <row r="281" spans="1:36" x14ac:dyDescent="0.2">
      <c r="A281" s="164" t="str">
        <f>IF('Sub-Cpt Record'!A281="","",'Sub-Cpt Record'!A281)</f>
        <v/>
      </c>
      <c r="B281" s="165" t="str">
        <f>IF('Sub-Cpt Record'!B281="","",'Sub-Cpt Record'!B281)</f>
        <v/>
      </c>
      <c r="C281" s="166" t="str">
        <f>IF('Sub-Cpt Record'!C281="","",'Sub-Cpt Record'!C281)</f>
        <v/>
      </c>
      <c r="D281" s="166" t="str">
        <f>IF('Sub-Cpt Record'!D281="","",'Sub-Cpt Record'!D281)</f>
        <v/>
      </c>
      <c r="E281" s="166" t="str">
        <f>CODE!I281</f>
        <v/>
      </c>
      <c r="F281" s="167"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18"/>
      <c r="U281" s="42"/>
      <c r="V281" s="43"/>
      <c r="W281" s="42"/>
      <c r="X281" s="43"/>
      <c r="Y281" s="42"/>
      <c r="Z281" s="32"/>
      <c r="AA281" s="42"/>
      <c r="AB281" s="43"/>
      <c r="AC281" s="42"/>
      <c r="AD281" s="43"/>
      <c r="AE281" s="42"/>
      <c r="AF281" s="43"/>
      <c r="AG281" s="193" t="str">
        <f t="shared" si="4"/>
        <v/>
      </c>
      <c r="AH281" s="305"/>
      <c r="AI281" s="215"/>
      <c r="AJ281" s="36"/>
    </row>
    <row r="282" spans="1:36" x14ac:dyDescent="0.2">
      <c r="A282" s="164" t="str">
        <f>IF('Sub-Cpt Record'!A282="","",'Sub-Cpt Record'!A282)</f>
        <v/>
      </c>
      <c r="B282" s="165" t="str">
        <f>IF('Sub-Cpt Record'!B282="","",'Sub-Cpt Record'!B282)</f>
        <v/>
      </c>
      <c r="C282" s="166" t="str">
        <f>IF('Sub-Cpt Record'!C282="","",'Sub-Cpt Record'!C282)</f>
        <v/>
      </c>
      <c r="D282" s="166" t="str">
        <f>IF('Sub-Cpt Record'!D282="","",'Sub-Cpt Record'!D282)</f>
        <v/>
      </c>
      <c r="E282" s="166" t="str">
        <f>CODE!I282</f>
        <v/>
      </c>
      <c r="F282" s="167"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18"/>
      <c r="U282" s="42"/>
      <c r="V282" s="43"/>
      <c r="W282" s="42"/>
      <c r="X282" s="43"/>
      <c r="Y282" s="42"/>
      <c r="Z282" s="32"/>
      <c r="AA282" s="42"/>
      <c r="AB282" s="43"/>
      <c r="AC282" s="42"/>
      <c r="AD282" s="43"/>
      <c r="AE282" s="42"/>
      <c r="AF282" s="43"/>
      <c r="AG282" s="193" t="str">
        <f t="shared" si="4"/>
        <v/>
      </c>
      <c r="AH282" s="305"/>
      <c r="AI282" s="215"/>
      <c r="AJ282" s="36"/>
    </row>
    <row r="283" spans="1:36" x14ac:dyDescent="0.2">
      <c r="A283" s="164" t="str">
        <f>IF('Sub-Cpt Record'!A283="","",'Sub-Cpt Record'!A283)</f>
        <v/>
      </c>
      <c r="B283" s="165" t="str">
        <f>IF('Sub-Cpt Record'!B283="","",'Sub-Cpt Record'!B283)</f>
        <v/>
      </c>
      <c r="C283" s="166" t="str">
        <f>IF('Sub-Cpt Record'!C283="","",'Sub-Cpt Record'!C283)</f>
        <v/>
      </c>
      <c r="D283" s="166" t="str">
        <f>IF('Sub-Cpt Record'!D283="","",'Sub-Cpt Record'!D283)</f>
        <v/>
      </c>
      <c r="E283" s="166" t="str">
        <f>CODE!I283</f>
        <v/>
      </c>
      <c r="F283" s="167"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18"/>
      <c r="U283" s="42"/>
      <c r="V283" s="43"/>
      <c r="W283" s="42"/>
      <c r="X283" s="43"/>
      <c r="Y283" s="42"/>
      <c r="Z283" s="32"/>
      <c r="AA283" s="42"/>
      <c r="AB283" s="43"/>
      <c r="AC283" s="42"/>
      <c r="AD283" s="43"/>
      <c r="AE283" s="42"/>
      <c r="AF283" s="43"/>
      <c r="AG283" s="193" t="str">
        <f t="shared" si="4"/>
        <v/>
      </c>
      <c r="AH283" s="305"/>
      <c r="AI283" s="215"/>
      <c r="AJ283" s="36"/>
    </row>
    <row r="284" spans="1:36" x14ac:dyDescent="0.2">
      <c r="A284" s="164" t="str">
        <f>IF('Sub-Cpt Record'!A284="","",'Sub-Cpt Record'!A284)</f>
        <v/>
      </c>
      <c r="B284" s="165" t="str">
        <f>IF('Sub-Cpt Record'!B284="","",'Sub-Cpt Record'!B284)</f>
        <v/>
      </c>
      <c r="C284" s="166" t="str">
        <f>IF('Sub-Cpt Record'!C284="","",'Sub-Cpt Record'!C284)</f>
        <v/>
      </c>
      <c r="D284" s="166" t="str">
        <f>IF('Sub-Cpt Record'!D284="","",'Sub-Cpt Record'!D284)</f>
        <v/>
      </c>
      <c r="E284" s="166" t="str">
        <f>CODE!I284</f>
        <v/>
      </c>
      <c r="F284" s="167"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18"/>
      <c r="U284" s="42"/>
      <c r="V284" s="43"/>
      <c r="W284" s="42"/>
      <c r="X284" s="43"/>
      <c r="Y284" s="42"/>
      <c r="Z284" s="32"/>
      <c r="AA284" s="42"/>
      <c r="AB284" s="43"/>
      <c r="AC284" s="42"/>
      <c r="AD284" s="43"/>
      <c r="AE284" s="42"/>
      <c r="AF284" s="43"/>
      <c r="AG284" s="193" t="str">
        <f t="shared" si="4"/>
        <v/>
      </c>
      <c r="AH284" s="305"/>
      <c r="AI284" s="215"/>
      <c r="AJ284" s="36"/>
    </row>
    <row r="285" spans="1:36" x14ac:dyDescent="0.2">
      <c r="A285" s="164" t="str">
        <f>IF('Sub-Cpt Record'!A285="","",'Sub-Cpt Record'!A285)</f>
        <v/>
      </c>
      <c r="B285" s="165" t="str">
        <f>IF('Sub-Cpt Record'!B285="","",'Sub-Cpt Record'!B285)</f>
        <v/>
      </c>
      <c r="C285" s="166" t="str">
        <f>IF('Sub-Cpt Record'!C285="","",'Sub-Cpt Record'!C285)</f>
        <v/>
      </c>
      <c r="D285" s="166" t="str">
        <f>IF('Sub-Cpt Record'!D285="","",'Sub-Cpt Record'!D285)</f>
        <v/>
      </c>
      <c r="E285" s="166" t="str">
        <f>CODE!I285</f>
        <v/>
      </c>
      <c r="F285" s="167"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18"/>
      <c r="U285" s="42"/>
      <c r="V285" s="43"/>
      <c r="W285" s="42"/>
      <c r="X285" s="43"/>
      <c r="Y285" s="42"/>
      <c r="Z285" s="32"/>
      <c r="AA285" s="42"/>
      <c r="AB285" s="43"/>
      <c r="AC285" s="42"/>
      <c r="AD285" s="43"/>
      <c r="AE285" s="42"/>
      <c r="AF285" s="43"/>
      <c r="AG285" s="193" t="str">
        <f t="shared" si="4"/>
        <v/>
      </c>
      <c r="AH285" s="305"/>
      <c r="AI285" s="215"/>
      <c r="AJ285" s="36"/>
    </row>
    <row r="286" spans="1:36" x14ac:dyDescent="0.2">
      <c r="A286" s="164" t="str">
        <f>IF('Sub-Cpt Record'!A286="","",'Sub-Cpt Record'!A286)</f>
        <v/>
      </c>
      <c r="B286" s="165" t="str">
        <f>IF('Sub-Cpt Record'!B286="","",'Sub-Cpt Record'!B286)</f>
        <v/>
      </c>
      <c r="C286" s="166" t="str">
        <f>IF('Sub-Cpt Record'!C286="","",'Sub-Cpt Record'!C286)</f>
        <v/>
      </c>
      <c r="D286" s="166" t="str">
        <f>IF('Sub-Cpt Record'!D286="","",'Sub-Cpt Record'!D286)</f>
        <v/>
      </c>
      <c r="E286" s="166" t="str">
        <f>CODE!I286</f>
        <v/>
      </c>
      <c r="F286" s="167"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18"/>
      <c r="U286" s="42"/>
      <c r="V286" s="43"/>
      <c r="W286" s="42"/>
      <c r="X286" s="43"/>
      <c r="Y286" s="42"/>
      <c r="Z286" s="32"/>
      <c r="AA286" s="42"/>
      <c r="AB286" s="43"/>
      <c r="AC286" s="42"/>
      <c r="AD286" s="43"/>
      <c r="AE286" s="42"/>
      <c r="AF286" s="43"/>
      <c r="AG286" s="193" t="str">
        <f t="shared" si="4"/>
        <v/>
      </c>
      <c r="AH286" s="305"/>
      <c r="AI286" s="215"/>
      <c r="AJ286" s="36"/>
    </row>
    <row r="287" spans="1:36" x14ac:dyDescent="0.2">
      <c r="A287" s="164" t="str">
        <f>IF('Sub-Cpt Record'!A287="","",'Sub-Cpt Record'!A287)</f>
        <v/>
      </c>
      <c r="B287" s="165" t="str">
        <f>IF('Sub-Cpt Record'!B287="","",'Sub-Cpt Record'!B287)</f>
        <v/>
      </c>
      <c r="C287" s="166" t="str">
        <f>IF('Sub-Cpt Record'!C287="","",'Sub-Cpt Record'!C287)</f>
        <v/>
      </c>
      <c r="D287" s="166" t="str">
        <f>IF('Sub-Cpt Record'!D287="","",'Sub-Cpt Record'!D287)</f>
        <v/>
      </c>
      <c r="E287" s="166" t="str">
        <f>CODE!I287</f>
        <v/>
      </c>
      <c r="F287" s="167"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18"/>
      <c r="U287" s="42"/>
      <c r="V287" s="43"/>
      <c r="W287" s="42"/>
      <c r="X287" s="43"/>
      <c r="Y287" s="42"/>
      <c r="Z287" s="32"/>
      <c r="AA287" s="42"/>
      <c r="AB287" s="43"/>
      <c r="AC287" s="42"/>
      <c r="AD287" s="43"/>
      <c r="AE287" s="42"/>
      <c r="AF287" s="43"/>
      <c r="AG287" s="193" t="str">
        <f t="shared" si="4"/>
        <v/>
      </c>
      <c r="AH287" s="305"/>
      <c r="AI287" s="215"/>
      <c r="AJ287" s="36"/>
    </row>
    <row r="288" spans="1:36" x14ac:dyDescent="0.2">
      <c r="A288" s="164" t="str">
        <f>IF('Sub-Cpt Record'!A288="","",'Sub-Cpt Record'!A288)</f>
        <v/>
      </c>
      <c r="B288" s="165" t="str">
        <f>IF('Sub-Cpt Record'!B288="","",'Sub-Cpt Record'!B288)</f>
        <v/>
      </c>
      <c r="C288" s="166" t="str">
        <f>IF('Sub-Cpt Record'!C288="","",'Sub-Cpt Record'!C288)</f>
        <v/>
      </c>
      <c r="D288" s="166" t="str">
        <f>IF('Sub-Cpt Record'!D288="","",'Sub-Cpt Record'!D288)</f>
        <v/>
      </c>
      <c r="E288" s="166" t="str">
        <f>CODE!I288</f>
        <v/>
      </c>
      <c r="F288" s="167"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18"/>
      <c r="U288" s="42"/>
      <c r="V288" s="43"/>
      <c r="W288" s="42"/>
      <c r="X288" s="43"/>
      <c r="Y288" s="42"/>
      <c r="Z288" s="32"/>
      <c r="AA288" s="42"/>
      <c r="AB288" s="43"/>
      <c r="AC288" s="42"/>
      <c r="AD288" s="43"/>
      <c r="AE288" s="42"/>
      <c r="AF288" s="43"/>
      <c r="AG288" s="193" t="str">
        <f t="shared" si="4"/>
        <v/>
      </c>
      <c r="AH288" s="305"/>
      <c r="AI288" s="215"/>
      <c r="AJ288" s="36"/>
    </row>
    <row r="289" spans="1:36" x14ac:dyDescent="0.2">
      <c r="A289" s="164" t="str">
        <f>IF('Sub-Cpt Record'!A289="","",'Sub-Cpt Record'!A289)</f>
        <v/>
      </c>
      <c r="B289" s="165" t="str">
        <f>IF('Sub-Cpt Record'!B289="","",'Sub-Cpt Record'!B289)</f>
        <v/>
      </c>
      <c r="C289" s="166" t="str">
        <f>IF('Sub-Cpt Record'!C289="","",'Sub-Cpt Record'!C289)</f>
        <v/>
      </c>
      <c r="D289" s="166" t="str">
        <f>IF('Sub-Cpt Record'!D289="","",'Sub-Cpt Record'!D289)</f>
        <v/>
      </c>
      <c r="E289" s="166" t="str">
        <f>CODE!I289</f>
        <v/>
      </c>
      <c r="F289" s="167"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18"/>
      <c r="U289" s="42"/>
      <c r="V289" s="43"/>
      <c r="W289" s="42"/>
      <c r="X289" s="43"/>
      <c r="Y289" s="42"/>
      <c r="Z289" s="32"/>
      <c r="AA289" s="42"/>
      <c r="AB289" s="43"/>
      <c r="AC289" s="42"/>
      <c r="AD289" s="43"/>
      <c r="AE289" s="42"/>
      <c r="AF289" s="43"/>
      <c r="AG289" s="193" t="str">
        <f t="shared" si="4"/>
        <v/>
      </c>
      <c r="AH289" s="305"/>
      <c r="AI289" s="215"/>
      <c r="AJ289" s="36"/>
    </row>
    <row r="290" spans="1:36" x14ac:dyDescent="0.2">
      <c r="A290" s="164" t="str">
        <f>IF('Sub-Cpt Record'!A290="","",'Sub-Cpt Record'!A290)</f>
        <v/>
      </c>
      <c r="B290" s="165" t="str">
        <f>IF('Sub-Cpt Record'!B290="","",'Sub-Cpt Record'!B290)</f>
        <v/>
      </c>
      <c r="C290" s="166" t="str">
        <f>IF('Sub-Cpt Record'!C290="","",'Sub-Cpt Record'!C290)</f>
        <v/>
      </c>
      <c r="D290" s="166" t="str">
        <f>IF('Sub-Cpt Record'!D290="","",'Sub-Cpt Record'!D290)</f>
        <v/>
      </c>
      <c r="E290" s="166" t="str">
        <f>CODE!I290</f>
        <v/>
      </c>
      <c r="F290" s="167"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18"/>
      <c r="U290" s="42"/>
      <c r="V290" s="43"/>
      <c r="W290" s="42"/>
      <c r="X290" s="43"/>
      <c r="Y290" s="42"/>
      <c r="Z290" s="32"/>
      <c r="AA290" s="42"/>
      <c r="AB290" s="43"/>
      <c r="AC290" s="42"/>
      <c r="AD290" s="43"/>
      <c r="AE290" s="42"/>
      <c r="AF290" s="43"/>
      <c r="AG290" s="193" t="str">
        <f t="shared" si="4"/>
        <v/>
      </c>
      <c r="AH290" s="305"/>
      <c r="AI290" s="215"/>
      <c r="AJ290" s="36"/>
    </row>
    <row r="291" spans="1:36" x14ac:dyDescent="0.2">
      <c r="A291" s="164" t="str">
        <f>IF('Sub-Cpt Record'!A291="","",'Sub-Cpt Record'!A291)</f>
        <v/>
      </c>
      <c r="B291" s="165" t="str">
        <f>IF('Sub-Cpt Record'!B291="","",'Sub-Cpt Record'!B291)</f>
        <v/>
      </c>
      <c r="C291" s="166" t="str">
        <f>IF('Sub-Cpt Record'!C291="","",'Sub-Cpt Record'!C291)</f>
        <v/>
      </c>
      <c r="D291" s="166" t="str">
        <f>IF('Sub-Cpt Record'!D291="","",'Sub-Cpt Record'!D291)</f>
        <v/>
      </c>
      <c r="E291" s="166" t="str">
        <f>CODE!I291</f>
        <v/>
      </c>
      <c r="F291" s="167"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18"/>
      <c r="U291" s="42"/>
      <c r="V291" s="43"/>
      <c r="W291" s="42"/>
      <c r="X291" s="43"/>
      <c r="Y291" s="42"/>
      <c r="Z291" s="32"/>
      <c r="AA291" s="42"/>
      <c r="AB291" s="43"/>
      <c r="AC291" s="42"/>
      <c r="AD291" s="43"/>
      <c r="AE291" s="42"/>
      <c r="AF291" s="43"/>
      <c r="AG291" s="193" t="str">
        <f t="shared" si="4"/>
        <v/>
      </c>
      <c r="AH291" s="305"/>
      <c r="AI291" s="215"/>
      <c r="AJ291" s="36"/>
    </row>
    <row r="292" spans="1:36" x14ac:dyDescent="0.2">
      <c r="A292" s="164" t="str">
        <f>IF('Sub-Cpt Record'!A292="","",'Sub-Cpt Record'!A292)</f>
        <v/>
      </c>
      <c r="B292" s="165" t="str">
        <f>IF('Sub-Cpt Record'!B292="","",'Sub-Cpt Record'!B292)</f>
        <v/>
      </c>
      <c r="C292" s="166" t="str">
        <f>IF('Sub-Cpt Record'!C292="","",'Sub-Cpt Record'!C292)</f>
        <v/>
      </c>
      <c r="D292" s="166" t="str">
        <f>IF('Sub-Cpt Record'!D292="","",'Sub-Cpt Record'!D292)</f>
        <v/>
      </c>
      <c r="E292" s="166" t="str">
        <f>CODE!I292</f>
        <v/>
      </c>
      <c r="F292" s="167"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18"/>
      <c r="U292" s="42"/>
      <c r="V292" s="43"/>
      <c r="W292" s="42"/>
      <c r="X292" s="43"/>
      <c r="Y292" s="42"/>
      <c r="Z292" s="32"/>
      <c r="AA292" s="42"/>
      <c r="AB292" s="43"/>
      <c r="AC292" s="42"/>
      <c r="AD292" s="43"/>
      <c r="AE292" s="42"/>
      <c r="AF292" s="43"/>
      <c r="AG292" s="193" t="str">
        <f t="shared" si="4"/>
        <v/>
      </c>
      <c r="AH292" s="305"/>
      <c r="AI292" s="215"/>
      <c r="AJ292" s="36"/>
    </row>
    <row r="293" spans="1:36" x14ac:dyDescent="0.2">
      <c r="A293" s="164" t="str">
        <f>IF('Sub-Cpt Record'!A293="","",'Sub-Cpt Record'!A293)</f>
        <v/>
      </c>
      <c r="B293" s="165" t="str">
        <f>IF('Sub-Cpt Record'!B293="","",'Sub-Cpt Record'!B293)</f>
        <v/>
      </c>
      <c r="C293" s="166" t="str">
        <f>IF('Sub-Cpt Record'!C293="","",'Sub-Cpt Record'!C293)</f>
        <v/>
      </c>
      <c r="D293" s="166" t="str">
        <f>IF('Sub-Cpt Record'!D293="","",'Sub-Cpt Record'!D293)</f>
        <v/>
      </c>
      <c r="E293" s="166" t="str">
        <f>CODE!I293</f>
        <v/>
      </c>
      <c r="F293" s="167"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18"/>
      <c r="U293" s="42"/>
      <c r="V293" s="43"/>
      <c r="W293" s="42"/>
      <c r="X293" s="43"/>
      <c r="Y293" s="42"/>
      <c r="Z293" s="32"/>
      <c r="AA293" s="42"/>
      <c r="AB293" s="43"/>
      <c r="AC293" s="42"/>
      <c r="AD293" s="43"/>
      <c r="AE293" s="42"/>
      <c r="AF293" s="43"/>
      <c r="AG293" s="193" t="str">
        <f t="shared" si="4"/>
        <v/>
      </c>
      <c r="AH293" s="305"/>
      <c r="AI293" s="215"/>
      <c r="AJ293" s="36"/>
    </row>
    <row r="294" spans="1:36" x14ac:dyDescent="0.2">
      <c r="A294" s="164" t="str">
        <f>IF('Sub-Cpt Record'!A294="","",'Sub-Cpt Record'!A294)</f>
        <v/>
      </c>
      <c r="B294" s="165" t="str">
        <f>IF('Sub-Cpt Record'!B294="","",'Sub-Cpt Record'!B294)</f>
        <v/>
      </c>
      <c r="C294" s="166" t="str">
        <f>IF('Sub-Cpt Record'!C294="","",'Sub-Cpt Record'!C294)</f>
        <v/>
      </c>
      <c r="D294" s="166" t="str">
        <f>IF('Sub-Cpt Record'!D294="","",'Sub-Cpt Record'!D294)</f>
        <v/>
      </c>
      <c r="E294" s="166" t="str">
        <f>CODE!I294</f>
        <v/>
      </c>
      <c r="F294" s="167"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18"/>
      <c r="U294" s="42"/>
      <c r="V294" s="43"/>
      <c r="W294" s="42"/>
      <c r="X294" s="43"/>
      <c r="Y294" s="42"/>
      <c r="Z294" s="32"/>
      <c r="AA294" s="42"/>
      <c r="AB294" s="43"/>
      <c r="AC294" s="42"/>
      <c r="AD294" s="43"/>
      <c r="AE294" s="42"/>
      <c r="AF294" s="43"/>
      <c r="AG294" s="193" t="str">
        <f t="shared" si="4"/>
        <v/>
      </c>
      <c r="AH294" s="305"/>
      <c r="AI294" s="215"/>
      <c r="AJ294" s="36"/>
    </row>
    <row r="295" spans="1:36" x14ac:dyDescent="0.2">
      <c r="A295" s="164" t="str">
        <f>IF('Sub-Cpt Record'!A295="","",'Sub-Cpt Record'!A295)</f>
        <v/>
      </c>
      <c r="B295" s="165" t="str">
        <f>IF('Sub-Cpt Record'!B295="","",'Sub-Cpt Record'!B295)</f>
        <v/>
      </c>
      <c r="C295" s="166" t="str">
        <f>IF('Sub-Cpt Record'!C295="","",'Sub-Cpt Record'!C295)</f>
        <v/>
      </c>
      <c r="D295" s="166" t="str">
        <f>IF('Sub-Cpt Record'!D295="","",'Sub-Cpt Record'!D295)</f>
        <v/>
      </c>
      <c r="E295" s="166" t="str">
        <f>CODE!I295</f>
        <v/>
      </c>
      <c r="F295" s="167"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18"/>
      <c r="U295" s="42"/>
      <c r="V295" s="43"/>
      <c r="W295" s="42"/>
      <c r="X295" s="43"/>
      <c r="Y295" s="42"/>
      <c r="Z295" s="32"/>
      <c r="AA295" s="42"/>
      <c r="AB295" s="43"/>
      <c r="AC295" s="42"/>
      <c r="AD295" s="43"/>
      <c r="AE295" s="42"/>
      <c r="AF295" s="43"/>
      <c r="AG295" s="193" t="str">
        <f t="shared" si="4"/>
        <v/>
      </c>
      <c r="AH295" s="305"/>
      <c r="AI295" s="215"/>
      <c r="AJ295" s="36"/>
    </row>
    <row r="296" spans="1:36" x14ac:dyDescent="0.2">
      <c r="A296" s="164" t="str">
        <f>IF('Sub-Cpt Record'!A296="","",'Sub-Cpt Record'!A296)</f>
        <v/>
      </c>
      <c r="B296" s="165" t="str">
        <f>IF('Sub-Cpt Record'!B296="","",'Sub-Cpt Record'!B296)</f>
        <v/>
      </c>
      <c r="C296" s="166" t="str">
        <f>IF('Sub-Cpt Record'!C296="","",'Sub-Cpt Record'!C296)</f>
        <v/>
      </c>
      <c r="D296" s="166" t="str">
        <f>IF('Sub-Cpt Record'!D296="","",'Sub-Cpt Record'!D296)</f>
        <v/>
      </c>
      <c r="E296" s="166" t="str">
        <f>CODE!I296</f>
        <v/>
      </c>
      <c r="F296" s="167"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18"/>
      <c r="U296" s="42"/>
      <c r="V296" s="43"/>
      <c r="W296" s="42"/>
      <c r="X296" s="43"/>
      <c r="Y296" s="42"/>
      <c r="Z296" s="32"/>
      <c r="AA296" s="42"/>
      <c r="AB296" s="43"/>
      <c r="AC296" s="42"/>
      <c r="AD296" s="43"/>
      <c r="AE296" s="42"/>
      <c r="AF296" s="43"/>
      <c r="AG296" s="193" t="str">
        <f t="shared" si="4"/>
        <v/>
      </c>
      <c r="AH296" s="305"/>
      <c r="AI296" s="215"/>
      <c r="AJ296" s="36"/>
    </row>
    <row r="297" spans="1:36" x14ac:dyDescent="0.2">
      <c r="A297" s="164" t="str">
        <f>IF('Sub-Cpt Record'!A297="","",'Sub-Cpt Record'!A297)</f>
        <v/>
      </c>
      <c r="B297" s="165" t="str">
        <f>IF('Sub-Cpt Record'!B297="","",'Sub-Cpt Record'!B297)</f>
        <v/>
      </c>
      <c r="C297" s="166" t="str">
        <f>IF('Sub-Cpt Record'!C297="","",'Sub-Cpt Record'!C297)</f>
        <v/>
      </c>
      <c r="D297" s="166" t="str">
        <f>IF('Sub-Cpt Record'!D297="","",'Sub-Cpt Record'!D297)</f>
        <v/>
      </c>
      <c r="E297" s="166" t="str">
        <f>CODE!I297</f>
        <v/>
      </c>
      <c r="F297" s="167"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18"/>
      <c r="U297" s="42"/>
      <c r="V297" s="43"/>
      <c r="W297" s="42"/>
      <c r="X297" s="43"/>
      <c r="Y297" s="42"/>
      <c r="Z297" s="32"/>
      <c r="AA297" s="42"/>
      <c r="AB297" s="43"/>
      <c r="AC297" s="42"/>
      <c r="AD297" s="43"/>
      <c r="AE297" s="42"/>
      <c r="AF297" s="43"/>
      <c r="AG297" s="193" t="str">
        <f t="shared" si="4"/>
        <v/>
      </c>
      <c r="AH297" s="305"/>
      <c r="AI297" s="215"/>
      <c r="AJ297" s="36"/>
    </row>
    <row r="298" spans="1:36" x14ac:dyDescent="0.2">
      <c r="A298" s="164" t="str">
        <f>IF('Sub-Cpt Record'!A298="","",'Sub-Cpt Record'!A298)</f>
        <v/>
      </c>
      <c r="B298" s="165" t="str">
        <f>IF('Sub-Cpt Record'!B298="","",'Sub-Cpt Record'!B298)</f>
        <v/>
      </c>
      <c r="C298" s="166" t="str">
        <f>IF('Sub-Cpt Record'!C298="","",'Sub-Cpt Record'!C298)</f>
        <v/>
      </c>
      <c r="D298" s="166" t="str">
        <f>IF('Sub-Cpt Record'!D298="","",'Sub-Cpt Record'!D298)</f>
        <v/>
      </c>
      <c r="E298" s="166" t="str">
        <f>CODE!I298</f>
        <v/>
      </c>
      <c r="F298" s="167"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18"/>
      <c r="U298" s="42"/>
      <c r="V298" s="43"/>
      <c r="W298" s="42"/>
      <c r="X298" s="43"/>
      <c r="Y298" s="42"/>
      <c r="Z298" s="32"/>
      <c r="AA298" s="42"/>
      <c r="AB298" s="43"/>
      <c r="AC298" s="42"/>
      <c r="AD298" s="43"/>
      <c r="AE298" s="42"/>
      <c r="AF298" s="43"/>
      <c r="AG298" s="193" t="str">
        <f t="shared" si="4"/>
        <v/>
      </c>
      <c r="AH298" s="305"/>
      <c r="AI298" s="215"/>
      <c r="AJ298" s="36"/>
    </row>
    <row r="299" spans="1:36" x14ac:dyDescent="0.2">
      <c r="A299" s="164" t="str">
        <f>IF('Sub-Cpt Record'!A299="","",'Sub-Cpt Record'!A299)</f>
        <v/>
      </c>
      <c r="B299" s="165" t="str">
        <f>IF('Sub-Cpt Record'!B299="","",'Sub-Cpt Record'!B299)</f>
        <v/>
      </c>
      <c r="C299" s="166" t="str">
        <f>IF('Sub-Cpt Record'!C299="","",'Sub-Cpt Record'!C299)</f>
        <v/>
      </c>
      <c r="D299" s="166" t="str">
        <f>IF('Sub-Cpt Record'!D299="","",'Sub-Cpt Record'!D299)</f>
        <v/>
      </c>
      <c r="E299" s="166" t="str">
        <f>CODE!I299</f>
        <v/>
      </c>
      <c r="F299" s="167"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18"/>
      <c r="U299" s="42"/>
      <c r="V299" s="43"/>
      <c r="W299" s="42"/>
      <c r="X299" s="43"/>
      <c r="Y299" s="42"/>
      <c r="Z299" s="32"/>
      <c r="AA299" s="42"/>
      <c r="AB299" s="43"/>
      <c r="AC299" s="42"/>
      <c r="AD299" s="43"/>
      <c r="AE299" s="42"/>
      <c r="AF299" s="43"/>
      <c r="AG299" s="193" t="str">
        <f t="shared" si="4"/>
        <v/>
      </c>
      <c r="AH299" s="305"/>
      <c r="AI299" s="215"/>
      <c r="AJ299" s="36"/>
    </row>
    <row r="300" spans="1:36" x14ac:dyDescent="0.2">
      <c r="A300" s="164" t="str">
        <f>IF('Sub-Cpt Record'!A300="","",'Sub-Cpt Record'!A300)</f>
        <v/>
      </c>
      <c r="B300" s="165" t="str">
        <f>IF('Sub-Cpt Record'!B300="","",'Sub-Cpt Record'!B300)</f>
        <v/>
      </c>
      <c r="C300" s="166" t="str">
        <f>IF('Sub-Cpt Record'!C300="","",'Sub-Cpt Record'!C300)</f>
        <v/>
      </c>
      <c r="D300" s="166" t="str">
        <f>IF('Sub-Cpt Record'!D300="","",'Sub-Cpt Record'!D300)</f>
        <v/>
      </c>
      <c r="E300" s="166" t="str">
        <f>CODE!I300</f>
        <v/>
      </c>
      <c r="F300" s="167"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18"/>
      <c r="U300" s="42"/>
      <c r="V300" s="43"/>
      <c r="W300" s="42"/>
      <c r="X300" s="43"/>
      <c r="Y300" s="42"/>
      <c r="Z300" s="32"/>
      <c r="AA300" s="42"/>
      <c r="AB300" s="43"/>
      <c r="AC300" s="42"/>
      <c r="AD300" s="43"/>
      <c r="AE300" s="42"/>
      <c r="AF300" s="43"/>
      <c r="AG300" s="193" t="str">
        <f t="shared" si="4"/>
        <v/>
      </c>
      <c r="AH300" s="305"/>
      <c r="AI300" s="215"/>
      <c r="AJ300" s="36"/>
    </row>
    <row r="301" spans="1:36" x14ac:dyDescent="0.2">
      <c r="A301" s="164" t="str">
        <f>IF('Sub-Cpt Record'!A301="","",'Sub-Cpt Record'!A301)</f>
        <v/>
      </c>
      <c r="B301" s="165" t="str">
        <f>IF('Sub-Cpt Record'!B301="","",'Sub-Cpt Record'!B301)</f>
        <v/>
      </c>
      <c r="C301" s="166" t="str">
        <f>IF('Sub-Cpt Record'!C301="","",'Sub-Cpt Record'!C301)</f>
        <v/>
      </c>
      <c r="D301" s="166" t="str">
        <f>IF('Sub-Cpt Record'!D301="","",'Sub-Cpt Record'!D301)</f>
        <v/>
      </c>
      <c r="E301" s="166" t="str">
        <f>CODE!I301</f>
        <v/>
      </c>
      <c r="F301" s="167"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18"/>
      <c r="U301" s="42"/>
      <c r="V301" s="43"/>
      <c r="W301" s="42"/>
      <c r="X301" s="43"/>
      <c r="Y301" s="42"/>
      <c r="Z301" s="32"/>
      <c r="AA301" s="42"/>
      <c r="AB301" s="43"/>
      <c r="AC301" s="42"/>
      <c r="AD301" s="43"/>
      <c r="AE301" s="42"/>
      <c r="AF301" s="43"/>
      <c r="AG301" s="193" t="str">
        <f t="shared" si="4"/>
        <v/>
      </c>
      <c r="AH301" s="305"/>
      <c r="AI301" s="215"/>
      <c r="AJ301" s="36"/>
    </row>
    <row r="302" spans="1:36" x14ac:dyDescent="0.2">
      <c r="A302" s="164" t="str">
        <f>IF('Sub-Cpt Record'!A302="","",'Sub-Cpt Record'!A302)</f>
        <v/>
      </c>
      <c r="B302" s="165" t="str">
        <f>IF('Sub-Cpt Record'!B302="","",'Sub-Cpt Record'!B302)</f>
        <v/>
      </c>
      <c r="C302" s="166" t="str">
        <f>IF('Sub-Cpt Record'!C302="","",'Sub-Cpt Record'!C302)</f>
        <v/>
      </c>
      <c r="D302" s="166" t="str">
        <f>IF('Sub-Cpt Record'!D302="","",'Sub-Cpt Record'!D302)</f>
        <v/>
      </c>
      <c r="E302" s="166" t="str">
        <f>CODE!I302</f>
        <v/>
      </c>
      <c r="F302" s="167"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18"/>
      <c r="U302" s="42"/>
      <c r="V302" s="43"/>
      <c r="W302" s="42"/>
      <c r="X302" s="43"/>
      <c r="Y302" s="42"/>
      <c r="Z302" s="32"/>
      <c r="AA302" s="42"/>
      <c r="AB302" s="43"/>
      <c r="AC302" s="42"/>
      <c r="AD302" s="43"/>
      <c r="AE302" s="42"/>
      <c r="AF302" s="43"/>
      <c r="AG302" s="193" t="str">
        <f t="shared" si="4"/>
        <v/>
      </c>
      <c r="AH302" s="305"/>
      <c r="AI302" s="215"/>
      <c r="AJ302" s="36"/>
    </row>
    <row r="303" spans="1:36" x14ac:dyDescent="0.2">
      <c r="A303" s="164" t="str">
        <f>IF('Sub-Cpt Record'!A303="","",'Sub-Cpt Record'!A303)</f>
        <v/>
      </c>
      <c r="B303" s="165" t="str">
        <f>IF('Sub-Cpt Record'!B303="","",'Sub-Cpt Record'!B303)</f>
        <v/>
      </c>
      <c r="C303" s="166" t="str">
        <f>IF('Sub-Cpt Record'!C303="","",'Sub-Cpt Record'!C303)</f>
        <v/>
      </c>
      <c r="D303" s="166" t="str">
        <f>IF('Sub-Cpt Record'!D303="","",'Sub-Cpt Record'!D303)</f>
        <v/>
      </c>
      <c r="E303" s="166" t="str">
        <f>CODE!I303</f>
        <v/>
      </c>
      <c r="F303" s="167"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18"/>
      <c r="U303" s="42"/>
      <c r="V303" s="43"/>
      <c r="W303" s="42"/>
      <c r="X303" s="43"/>
      <c r="Y303" s="42"/>
      <c r="Z303" s="32"/>
      <c r="AA303" s="42"/>
      <c r="AB303" s="43"/>
      <c r="AC303" s="42"/>
      <c r="AD303" s="43"/>
      <c r="AE303" s="42"/>
      <c r="AF303" s="43"/>
      <c r="AG303" s="193" t="str">
        <f t="shared" si="4"/>
        <v/>
      </c>
      <c r="AH303" s="305"/>
      <c r="AI303" s="215"/>
      <c r="AJ303" s="36"/>
    </row>
    <row r="304" spans="1:36" x14ac:dyDescent="0.2">
      <c r="A304" s="164" t="str">
        <f>IF('Sub-Cpt Record'!A304="","",'Sub-Cpt Record'!A304)</f>
        <v/>
      </c>
      <c r="B304" s="165" t="str">
        <f>IF('Sub-Cpt Record'!B304="","",'Sub-Cpt Record'!B304)</f>
        <v/>
      </c>
      <c r="C304" s="166" t="str">
        <f>IF('Sub-Cpt Record'!C304="","",'Sub-Cpt Record'!C304)</f>
        <v/>
      </c>
      <c r="D304" s="166" t="str">
        <f>IF('Sub-Cpt Record'!D304="","",'Sub-Cpt Record'!D304)</f>
        <v/>
      </c>
      <c r="E304" s="166" t="str">
        <f>CODE!I304</f>
        <v/>
      </c>
      <c r="F304" s="167"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18"/>
      <c r="U304" s="42"/>
      <c r="V304" s="43"/>
      <c r="W304" s="42"/>
      <c r="X304" s="43"/>
      <c r="Y304" s="42"/>
      <c r="Z304" s="32"/>
      <c r="AA304" s="42"/>
      <c r="AB304" s="43"/>
      <c r="AC304" s="42"/>
      <c r="AD304" s="43"/>
      <c r="AE304" s="42"/>
      <c r="AF304" s="43"/>
      <c r="AG304" s="193" t="str">
        <f t="shared" si="4"/>
        <v/>
      </c>
      <c r="AH304" s="305"/>
      <c r="AI304" s="215"/>
      <c r="AJ304" s="36"/>
    </row>
    <row r="305" spans="1:36" x14ac:dyDescent="0.2">
      <c r="A305" s="164" t="str">
        <f>IF('Sub-Cpt Record'!A305="","",'Sub-Cpt Record'!A305)</f>
        <v/>
      </c>
      <c r="B305" s="165" t="str">
        <f>IF('Sub-Cpt Record'!B305="","",'Sub-Cpt Record'!B305)</f>
        <v/>
      </c>
      <c r="C305" s="166" t="str">
        <f>IF('Sub-Cpt Record'!C305="","",'Sub-Cpt Record'!C305)</f>
        <v/>
      </c>
      <c r="D305" s="166" t="str">
        <f>IF('Sub-Cpt Record'!D305="","",'Sub-Cpt Record'!D305)</f>
        <v/>
      </c>
      <c r="E305" s="166" t="str">
        <f>CODE!I305</f>
        <v/>
      </c>
      <c r="F305" s="167"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18"/>
      <c r="U305" s="42"/>
      <c r="V305" s="43"/>
      <c r="W305" s="42"/>
      <c r="X305" s="43"/>
      <c r="Y305" s="42"/>
      <c r="Z305" s="32"/>
      <c r="AA305" s="42"/>
      <c r="AB305" s="43"/>
      <c r="AC305" s="42"/>
      <c r="AD305" s="43"/>
      <c r="AE305" s="42"/>
      <c r="AF305" s="43"/>
      <c r="AG305" s="193" t="str">
        <f t="shared" si="4"/>
        <v/>
      </c>
      <c r="AH305" s="305"/>
      <c r="AI305" s="215"/>
      <c r="AJ305" s="36"/>
    </row>
    <row r="306" spans="1:36" x14ac:dyDescent="0.2">
      <c r="A306" s="164" t="str">
        <f>IF('Sub-Cpt Record'!A306="","",'Sub-Cpt Record'!A306)</f>
        <v/>
      </c>
      <c r="B306" s="165" t="str">
        <f>IF('Sub-Cpt Record'!B306="","",'Sub-Cpt Record'!B306)</f>
        <v/>
      </c>
      <c r="C306" s="166" t="str">
        <f>IF('Sub-Cpt Record'!C306="","",'Sub-Cpt Record'!C306)</f>
        <v/>
      </c>
      <c r="D306" s="166" t="str">
        <f>IF('Sub-Cpt Record'!D306="","",'Sub-Cpt Record'!D306)</f>
        <v/>
      </c>
      <c r="E306" s="166" t="str">
        <f>CODE!I306</f>
        <v/>
      </c>
      <c r="F306" s="167"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18"/>
      <c r="U306" s="42"/>
      <c r="V306" s="43"/>
      <c r="W306" s="42"/>
      <c r="X306" s="43"/>
      <c r="Y306" s="42"/>
      <c r="Z306" s="32"/>
      <c r="AA306" s="42"/>
      <c r="AB306" s="43"/>
      <c r="AC306" s="42"/>
      <c r="AD306" s="43"/>
      <c r="AE306" s="42"/>
      <c r="AF306" s="43"/>
      <c r="AG306" s="193" t="str">
        <f t="shared" si="4"/>
        <v/>
      </c>
      <c r="AH306" s="305"/>
      <c r="AI306" s="215"/>
      <c r="AJ306" s="36"/>
    </row>
    <row r="307" spans="1:36" x14ac:dyDescent="0.2">
      <c r="A307" s="164" t="str">
        <f>IF('Sub-Cpt Record'!A307="","",'Sub-Cpt Record'!A307)</f>
        <v/>
      </c>
      <c r="B307" s="165" t="str">
        <f>IF('Sub-Cpt Record'!B307="","",'Sub-Cpt Record'!B307)</f>
        <v/>
      </c>
      <c r="C307" s="166" t="str">
        <f>IF('Sub-Cpt Record'!C307="","",'Sub-Cpt Record'!C307)</f>
        <v/>
      </c>
      <c r="D307" s="166" t="str">
        <f>IF('Sub-Cpt Record'!D307="","",'Sub-Cpt Record'!D307)</f>
        <v/>
      </c>
      <c r="E307" s="166" t="str">
        <f>CODE!I307</f>
        <v/>
      </c>
      <c r="F307" s="167"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18"/>
      <c r="U307" s="42"/>
      <c r="V307" s="43"/>
      <c r="W307" s="42"/>
      <c r="X307" s="43"/>
      <c r="Y307" s="42"/>
      <c r="Z307" s="32"/>
      <c r="AA307" s="42"/>
      <c r="AB307" s="43"/>
      <c r="AC307" s="42"/>
      <c r="AD307" s="43"/>
      <c r="AE307" s="42"/>
      <c r="AF307" s="43"/>
      <c r="AG307" s="193" t="str">
        <f t="shared" si="4"/>
        <v/>
      </c>
      <c r="AH307" s="305"/>
      <c r="AI307" s="215"/>
      <c r="AJ307" s="36"/>
    </row>
    <row r="308" spans="1:36" x14ac:dyDescent="0.2">
      <c r="A308" s="164" t="str">
        <f>IF('Sub-Cpt Record'!A308="","",'Sub-Cpt Record'!A308)</f>
        <v/>
      </c>
      <c r="B308" s="165" t="str">
        <f>IF('Sub-Cpt Record'!B308="","",'Sub-Cpt Record'!B308)</f>
        <v/>
      </c>
      <c r="C308" s="166" t="str">
        <f>IF('Sub-Cpt Record'!C308="","",'Sub-Cpt Record'!C308)</f>
        <v/>
      </c>
      <c r="D308" s="166" t="str">
        <f>IF('Sub-Cpt Record'!D308="","",'Sub-Cpt Record'!D308)</f>
        <v/>
      </c>
      <c r="E308" s="166" t="str">
        <f>CODE!I308</f>
        <v/>
      </c>
      <c r="F308" s="167"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18"/>
      <c r="U308" s="42"/>
      <c r="V308" s="43"/>
      <c r="W308" s="42"/>
      <c r="X308" s="43"/>
      <c r="Y308" s="42"/>
      <c r="Z308" s="32"/>
      <c r="AA308" s="42"/>
      <c r="AB308" s="43"/>
      <c r="AC308" s="42"/>
      <c r="AD308" s="43"/>
      <c r="AE308" s="42"/>
      <c r="AF308" s="43"/>
      <c r="AG308" s="193" t="str">
        <f t="shared" si="4"/>
        <v/>
      </c>
      <c r="AH308" s="305"/>
      <c r="AI308" s="215"/>
      <c r="AJ308" s="36"/>
    </row>
    <row r="309" spans="1:36" x14ac:dyDescent="0.2">
      <c r="A309" s="164" t="str">
        <f>IF('Sub-Cpt Record'!A309="","",'Sub-Cpt Record'!A309)</f>
        <v/>
      </c>
      <c r="B309" s="165" t="str">
        <f>IF('Sub-Cpt Record'!B309="","",'Sub-Cpt Record'!B309)</f>
        <v/>
      </c>
      <c r="C309" s="166" t="str">
        <f>IF('Sub-Cpt Record'!C309="","",'Sub-Cpt Record'!C309)</f>
        <v/>
      </c>
      <c r="D309" s="166" t="str">
        <f>IF('Sub-Cpt Record'!D309="","",'Sub-Cpt Record'!D309)</f>
        <v/>
      </c>
      <c r="E309" s="166" t="str">
        <f>CODE!I309</f>
        <v/>
      </c>
      <c r="F309" s="167"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18"/>
      <c r="U309" s="42"/>
      <c r="V309" s="43"/>
      <c r="W309" s="42"/>
      <c r="X309" s="43"/>
      <c r="Y309" s="42"/>
      <c r="Z309" s="32"/>
      <c r="AA309" s="42"/>
      <c r="AB309" s="43"/>
      <c r="AC309" s="42"/>
      <c r="AD309" s="43"/>
      <c r="AE309" s="42"/>
      <c r="AF309" s="43"/>
      <c r="AG309" s="193" t="str">
        <f t="shared" si="4"/>
        <v/>
      </c>
      <c r="AH309" s="305"/>
      <c r="AI309" s="215"/>
      <c r="AJ309" s="36"/>
    </row>
    <row r="310" spans="1:36" x14ac:dyDescent="0.2">
      <c r="A310" s="164" t="str">
        <f>IF('Sub-Cpt Record'!A310="","",'Sub-Cpt Record'!A310)</f>
        <v/>
      </c>
      <c r="B310" s="165" t="str">
        <f>IF('Sub-Cpt Record'!B310="","",'Sub-Cpt Record'!B310)</f>
        <v/>
      </c>
      <c r="C310" s="166" t="str">
        <f>IF('Sub-Cpt Record'!C310="","",'Sub-Cpt Record'!C310)</f>
        <v/>
      </c>
      <c r="D310" s="166" t="str">
        <f>IF('Sub-Cpt Record'!D310="","",'Sub-Cpt Record'!D310)</f>
        <v/>
      </c>
      <c r="E310" s="166" t="str">
        <f>CODE!I310</f>
        <v/>
      </c>
      <c r="F310" s="167"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18"/>
      <c r="U310" s="42"/>
      <c r="V310" s="43"/>
      <c r="W310" s="42"/>
      <c r="X310" s="43"/>
      <c r="Y310" s="42"/>
      <c r="Z310" s="32"/>
      <c r="AA310" s="42"/>
      <c r="AB310" s="43"/>
      <c r="AC310" s="42"/>
      <c r="AD310" s="43"/>
      <c r="AE310" s="42"/>
      <c r="AF310" s="43"/>
      <c r="AG310" s="193" t="str">
        <f t="shared" si="4"/>
        <v/>
      </c>
      <c r="AH310" s="305"/>
      <c r="AI310" s="215"/>
      <c r="AJ310" s="36"/>
    </row>
    <row r="311" spans="1:36" x14ac:dyDescent="0.2">
      <c r="A311" s="164" t="str">
        <f>IF('Sub-Cpt Record'!A311="","",'Sub-Cpt Record'!A311)</f>
        <v/>
      </c>
      <c r="B311" s="165" t="str">
        <f>IF('Sub-Cpt Record'!B311="","",'Sub-Cpt Record'!B311)</f>
        <v/>
      </c>
      <c r="C311" s="166" t="str">
        <f>IF('Sub-Cpt Record'!C311="","",'Sub-Cpt Record'!C311)</f>
        <v/>
      </c>
      <c r="D311" s="166" t="str">
        <f>IF('Sub-Cpt Record'!D311="","",'Sub-Cpt Record'!D311)</f>
        <v/>
      </c>
      <c r="E311" s="166" t="str">
        <f>CODE!I311</f>
        <v/>
      </c>
      <c r="F311" s="167"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18"/>
      <c r="U311" s="42"/>
      <c r="V311" s="43"/>
      <c r="W311" s="42"/>
      <c r="X311" s="43"/>
      <c r="Y311" s="42"/>
      <c r="Z311" s="32"/>
      <c r="AA311" s="42"/>
      <c r="AB311" s="43"/>
      <c r="AC311" s="42"/>
      <c r="AD311" s="43"/>
      <c r="AE311" s="42"/>
      <c r="AF311" s="43"/>
      <c r="AG311" s="193" t="str">
        <f t="shared" si="4"/>
        <v/>
      </c>
      <c r="AH311" s="305"/>
      <c r="AI311" s="215"/>
      <c r="AJ311" s="36"/>
    </row>
    <row r="312" spans="1:36" x14ac:dyDescent="0.2">
      <c r="A312" s="164" t="str">
        <f>IF('Sub-Cpt Record'!A312="","",'Sub-Cpt Record'!A312)</f>
        <v/>
      </c>
      <c r="B312" s="165" t="str">
        <f>IF('Sub-Cpt Record'!B312="","",'Sub-Cpt Record'!B312)</f>
        <v/>
      </c>
      <c r="C312" s="166" t="str">
        <f>IF('Sub-Cpt Record'!C312="","",'Sub-Cpt Record'!C312)</f>
        <v/>
      </c>
      <c r="D312" s="166" t="str">
        <f>IF('Sub-Cpt Record'!D312="","",'Sub-Cpt Record'!D312)</f>
        <v/>
      </c>
      <c r="E312" s="166" t="str">
        <f>CODE!I312</f>
        <v/>
      </c>
      <c r="F312" s="167"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18"/>
      <c r="U312" s="42"/>
      <c r="V312" s="43"/>
      <c r="W312" s="42"/>
      <c r="X312" s="43"/>
      <c r="Y312" s="42"/>
      <c r="Z312" s="32"/>
      <c r="AA312" s="42"/>
      <c r="AB312" s="43"/>
      <c r="AC312" s="42"/>
      <c r="AD312" s="43"/>
      <c r="AE312" s="42"/>
      <c r="AF312" s="43"/>
      <c r="AG312" s="193" t="str">
        <f t="shared" si="4"/>
        <v/>
      </c>
      <c r="AH312" s="305"/>
      <c r="AI312" s="215"/>
      <c r="AJ312" s="36"/>
    </row>
    <row r="313" spans="1:36" x14ac:dyDescent="0.2">
      <c r="A313" s="164" t="str">
        <f>IF('Sub-Cpt Record'!A313="","",'Sub-Cpt Record'!A313)</f>
        <v/>
      </c>
      <c r="B313" s="165" t="str">
        <f>IF('Sub-Cpt Record'!B313="","",'Sub-Cpt Record'!B313)</f>
        <v/>
      </c>
      <c r="C313" s="166" t="str">
        <f>IF('Sub-Cpt Record'!C313="","",'Sub-Cpt Record'!C313)</f>
        <v/>
      </c>
      <c r="D313" s="166" t="str">
        <f>IF('Sub-Cpt Record'!D313="","",'Sub-Cpt Record'!D313)</f>
        <v/>
      </c>
      <c r="E313" s="166" t="str">
        <f>CODE!I313</f>
        <v/>
      </c>
      <c r="F313" s="167"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18"/>
      <c r="U313" s="42"/>
      <c r="V313" s="43"/>
      <c r="W313" s="42"/>
      <c r="X313" s="43"/>
      <c r="Y313" s="42"/>
      <c r="Z313" s="32"/>
      <c r="AA313" s="42"/>
      <c r="AB313" s="43"/>
      <c r="AC313" s="42"/>
      <c r="AD313" s="43"/>
      <c r="AE313" s="42"/>
      <c r="AF313" s="43"/>
      <c r="AG313" s="193" t="str">
        <f t="shared" si="4"/>
        <v/>
      </c>
      <c r="AH313" s="305"/>
      <c r="AI313" s="215"/>
      <c r="AJ313" s="36"/>
    </row>
    <row r="314" spans="1:36" x14ac:dyDescent="0.2">
      <c r="A314" s="164" t="str">
        <f>IF('Sub-Cpt Record'!A314="","",'Sub-Cpt Record'!A314)</f>
        <v/>
      </c>
      <c r="B314" s="165" t="str">
        <f>IF('Sub-Cpt Record'!B314="","",'Sub-Cpt Record'!B314)</f>
        <v/>
      </c>
      <c r="C314" s="166" t="str">
        <f>IF('Sub-Cpt Record'!C314="","",'Sub-Cpt Record'!C314)</f>
        <v/>
      </c>
      <c r="D314" s="166" t="str">
        <f>IF('Sub-Cpt Record'!D314="","",'Sub-Cpt Record'!D314)</f>
        <v/>
      </c>
      <c r="E314" s="166" t="str">
        <f>CODE!I314</f>
        <v/>
      </c>
      <c r="F314" s="167"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18"/>
      <c r="U314" s="42"/>
      <c r="V314" s="43"/>
      <c r="W314" s="42"/>
      <c r="X314" s="43"/>
      <c r="Y314" s="42"/>
      <c r="Z314" s="32"/>
      <c r="AA314" s="42"/>
      <c r="AB314" s="43"/>
      <c r="AC314" s="42"/>
      <c r="AD314" s="43"/>
      <c r="AE314" s="42"/>
      <c r="AF314" s="43"/>
      <c r="AG314" s="193" t="str">
        <f t="shared" si="4"/>
        <v/>
      </c>
      <c r="AH314" s="305"/>
      <c r="AI314" s="215"/>
      <c r="AJ314" s="36"/>
    </row>
    <row r="315" spans="1:36" x14ac:dyDescent="0.2">
      <c r="A315" s="164" t="str">
        <f>IF('Sub-Cpt Record'!A315="","",'Sub-Cpt Record'!A315)</f>
        <v/>
      </c>
      <c r="B315" s="165" t="str">
        <f>IF('Sub-Cpt Record'!B315="","",'Sub-Cpt Record'!B315)</f>
        <v/>
      </c>
      <c r="C315" s="166" t="str">
        <f>IF('Sub-Cpt Record'!C315="","",'Sub-Cpt Record'!C315)</f>
        <v/>
      </c>
      <c r="D315" s="166" t="str">
        <f>IF('Sub-Cpt Record'!D315="","",'Sub-Cpt Record'!D315)</f>
        <v/>
      </c>
      <c r="E315" s="166" t="str">
        <f>CODE!I315</f>
        <v/>
      </c>
      <c r="F315" s="167"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18"/>
      <c r="U315" s="42"/>
      <c r="V315" s="43"/>
      <c r="W315" s="42"/>
      <c r="X315" s="43"/>
      <c r="Y315" s="42"/>
      <c r="Z315" s="32"/>
      <c r="AA315" s="42"/>
      <c r="AB315" s="43"/>
      <c r="AC315" s="42"/>
      <c r="AD315" s="43"/>
      <c r="AE315" s="42"/>
      <c r="AF315" s="43"/>
      <c r="AG315" s="193" t="str">
        <f t="shared" si="4"/>
        <v/>
      </c>
      <c r="AH315" s="305"/>
      <c r="AI315" s="215"/>
      <c r="AJ315" s="36"/>
    </row>
    <row r="316" spans="1:36" x14ac:dyDescent="0.2">
      <c r="A316" s="164" t="str">
        <f>IF('Sub-Cpt Record'!A316="","",'Sub-Cpt Record'!A316)</f>
        <v/>
      </c>
      <c r="B316" s="165" t="str">
        <f>IF('Sub-Cpt Record'!B316="","",'Sub-Cpt Record'!B316)</f>
        <v/>
      </c>
      <c r="C316" s="166" t="str">
        <f>IF('Sub-Cpt Record'!C316="","",'Sub-Cpt Record'!C316)</f>
        <v/>
      </c>
      <c r="D316" s="166" t="str">
        <f>IF('Sub-Cpt Record'!D316="","",'Sub-Cpt Record'!D316)</f>
        <v/>
      </c>
      <c r="E316" s="166" t="str">
        <f>CODE!I316</f>
        <v/>
      </c>
      <c r="F316" s="167"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18"/>
      <c r="U316" s="42"/>
      <c r="V316" s="43"/>
      <c r="W316" s="42"/>
      <c r="X316" s="43"/>
      <c r="Y316" s="42"/>
      <c r="Z316" s="32"/>
      <c r="AA316" s="42"/>
      <c r="AB316" s="43"/>
      <c r="AC316" s="42"/>
      <c r="AD316" s="43"/>
      <c r="AE316" s="42"/>
      <c r="AF316" s="43"/>
      <c r="AG316" s="193" t="str">
        <f t="shared" si="4"/>
        <v/>
      </c>
      <c r="AH316" s="305"/>
      <c r="AI316" s="215"/>
      <c r="AJ316" s="36"/>
    </row>
    <row r="317" spans="1:36" x14ac:dyDescent="0.2">
      <c r="A317" s="164" t="str">
        <f>IF('Sub-Cpt Record'!A317="","",'Sub-Cpt Record'!A317)</f>
        <v/>
      </c>
      <c r="B317" s="165" t="str">
        <f>IF('Sub-Cpt Record'!B317="","",'Sub-Cpt Record'!B317)</f>
        <v/>
      </c>
      <c r="C317" s="166" t="str">
        <f>IF('Sub-Cpt Record'!C317="","",'Sub-Cpt Record'!C317)</f>
        <v/>
      </c>
      <c r="D317" s="166" t="str">
        <f>IF('Sub-Cpt Record'!D317="","",'Sub-Cpt Record'!D317)</f>
        <v/>
      </c>
      <c r="E317" s="166" t="str">
        <f>CODE!I317</f>
        <v/>
      </c>
      <c r="F317" s="167"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18"/>
      <c r="U317" s="42"/>
      <c r="V317" s="43"/>
      <c r="W317" s="42"/>
      <c r="X317" s="43"/>
      <c r="Y317" s="42"/>
      <c r="Z317" s="32"/>
      <c r="AA317" s="42"/>
      <c r="AB317" s="43"/>
      <c r="AC317" s="42"/>
      <c r="AD317" s="43"/>
      <c r="AE317" s="42"/>
      <c r="AF317" s="43"/>
      <c r="AG317" s="193" t="str">
        <f t="shared" si="4"/>
        <v/>
      </c>
      <c r="AH317" s="305"/>
      <c r="AI317" s="215"/>
      <c r="AJ317" s="36"/>
    </row>
    <row r="318" spans="1:36" x14ac:dyDescent="0.2">
      <c r="A318" s="164" t="str">
        <f>IF('Sub-Cpt Record'!A318="","",'Sub-Cpt Record'!A318)</f>
        <v/>
      </c>
      <c r="B318" s="165" t="str">
        <f>IF('Sub-Cpt Record'!B318="","",'Sub-Cpt Record'!B318)</f>
        <v/>
      </c>
      <c r="C318" s="166" t="str">
        <f>IF('Sub-Cpt Record'!C318="","",'Sub-Cpt Record'!C318)</f>
        <v/>
      </c>
      <c r="D318" s="166" t="str">
        <f>IF('Sub-Cpt Record'!D318="","",'Sub-Cpt Record'!D318)</f>
        <v/>
      </c>
      <c r="E318" s="166" t="str">
        <f>CODE!I318</f>
        <v/>
      </c>
      <c r="F318" s="167"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18"/>
      <c r="U318" s="42"/>
      <c r="V318" s="43"/>
      <c r="W318" s="42"/>
      <c r="X318" s="43"/>
      <c r="Y318" s="42"/>
      <c r="Z318" s="32"/>
      <c r="AA318" s="42"/>
      <c r="AB318" s="43"/>
      <c r="AC318" s="42"/>
      <c r="AD318" s="43"/>
      <c r="AE318" s="42"/>
      <c r="AF318" s="43"/>
      <c r="AG318" s="193" t="str">
        <f t="shared" si="4"/>
        <v/>
      </c>
      <c r="AH318" s="305"/>
      <c r="AI318" s="215"/>
      <c r="AJ318" s="36"/>
    </row>
    <row r="319" spans="1:36" x14ac:dyDescent="0.2">
      <c r="A319" s="164" t="str">
        <f>IF('Sub-Cpt Record'!A319="","",'Sub-Cpt Record'!A319)</f>
        <v/>
      </c>
      <c r="B319" s="165" t="str">
        <f>IF('Sub-Cpt Record'!B319="","",'Sub-Cpt Record'!B319)</f>
        <v/>
      </c>
      <c r="C319" s="166" t="str">
        <f>IF('Sub-Cpt Record'!C319="","",'Sub-Cpt Record'!C319)</f>
        <v/>
      </c>
      <c r="D319" s="166" t="str">
        <f>IF('Sub-Cpt Record'!D319="","",'Sub-Cpt Record'!D319)</f>
        <v/>
      </c>
      <c r="E319" s="166" t="str">
        <f>CODE!I319</f>
        <v/>
      </c>
      <c r="F319" s="167"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18"/>
      <c r="U319" s="42"/>
      <c r="V319" s="43"/>
      <c r="W319" s="42"/>
      <c r="X319" s="43"/>
      <c r="Y319" s="42"/>
      <c r="Z319" s="32"/>
      <c r="AA319" s="42"/>
      <c r="AB319" s="43"/>
      <c r="AC319" s="42"/>
      <c r="AD319" s="43"/>
      <c r="AE319" s="42"/>
      <c r="AF319" s="43"/>
      <c r="AG319" s="193" t="str">
        <f t="shared" si="4"/>
        <v/>
      </c>
      <c r="AH319" s="305"/>
      <c r="AI319" s="215"/>
      <c r="AJ319" s="36"/>
    </row>
    <row r="320" spans="1:36" x14ac:dyDescent="0.2">
      <c r="A320" s="164" t="str">
        <f>IF('Sub-Cpt Record'!A320="","",'Sub-Cpt Record'!A320)</f>
        <v/>
      </c>
      <c r="B320" s="165" t="str">
        <f>IF('Sub-Cpt Record'!B320="","",'Sub-Cpt Record'!B320)</f>
        <v/>
      </c>
      <c r="C320" s="166" t="str">
        <f>IF('Sub-Cpt Record'!C320="","",'Sub-Cpt Record'!C320)</f>
        <v/>
      </c>
      <c r="D320" s="166" t="str">
        <f>IF('Sub-Cpt Record'!D320="","",'Sub-Cpt Record'!D320)</f>
        <v/>
      </c>
      <c r="E320" s="166" t="str">
        <f>CODE!I320</f>
        <v/>
      </c>
      <c r="F320" s="167"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18"/>
      <c r="U320" s="42"/>
      <c r="V320" s="43"/>
      <c r="W320" s="42"/>
      <c r="X320" s="43"/>
      <c r="Y320" s="42"/>
      <c r="Z320" s="32"/>
      <c r="AA320" s="42"/>
      <c r="AB320" s="43"/>
      <c r="AC320" s="42"/>
      <c r="AD320" s="43"/>
      <c r="AE320" s="42"/>
      <c r="AF320" s="43"/>
      <c r="AG320" s="193" t="str">
        <f t="shared" si="4"/>
        <v/>
      </c>
      <c r="AH320" s="305"/>
      <c r="AI320" s="215"/>
      <c r="AJ320" s="36"/>
    </row>
    <row r="321" spans="1:36" x14ac:dyDescent="0.2">
      <c r="A321" s="164" t="str">
        <f>IF('Sub-Cpt Record'!A321="","",'Sub-Cpt Record'!A321)</f>
        <v/>
      </c>
      <c r="B321" s="165" t="str">
        <f>IF('Sub-Cpt Record'!B321="","",'Sub-Cpt Record'!B321)</f>
        <v/>
      </c>
      <c r="C321" s="166" t="str">
        <f>IF('Sub-Cpt Record'!C321="","",'Sub-Cpt Record'!C321)</f>
        <v/>
      </c>
      <c r="D321" s="166" t="str">
        <f>IF('Sub-Cpt Record'!D321="","",'Sub-Cpt Record'!D321)</f>
        <v/>
      </c>
      <c r="E321" s="166" t="str">
        <f>CODE!I321</f>
        <v/>
      </c>
      <c r="F321" s="167"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18"/>
      <c r="U321" s="42"/>
      <c r="V321" s="43"/>
      <c r="W321" s="42"/>
      <c r="X321" s="43"/>
      <c r="Y321" s="42"/>
      <c r="Z321" s="32"/>
      <c r="AA321" s="42"/>
      <c r="AB321" s="43"/>
      <c r="AC321" s="42"/>
      <c r="AD321" s="43"/>
      <c r="AE321" s="42"/>
      <c r="AF321" s="43"/>
      <c r="AG321" s="193" t="str">
        <f t="shared" si="4"/>
        <v/>
      </c>
      <c r="AH321" s="305"/>
      <c r="AI321" s="215"/>
      <c r="AJ321" s="36"/>
    </row>
    <row r="322" spans="1:36" x14ac:dyDescent="0.2">
      <c r="A322" s="164" t="str">
        <f>IF('Sub-Cpt Record'!A322="","",'Sub-Cpt Record'!A322)</f>
        <v/>
      </c>
      <c r="B322" s="165" t="str">
        <f>IF('Sub-Cpt Record'!B322="","",'Sub-Cpt Record'!B322)</f>
        <v/>
      </c>
      <c r="C322" s="166" t="str">
        <f>IF('Sub-Cpt Record'!C322="","",'Sub-Cpt Record'!C322)</f>
        <v/>
      </c>
      <c r="D322" s="166" t="str">
        <f>IF('Sub-Cpt Record'!D322="","",'Sub-Cpt Record'!D322)</f>
        <v/>
      </c>
      <c r="E322" s="166" t="str">
        <f>CODE!I322</f>
        <v/>
      </c>
      <c r="F322" s="167"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18"/>
      <c r="U322" s="42"/>
      <c r="V322" s="43"/>
      <c r="W322" s="42"/>
      <c r="X322" s="43"/>
      <c r="Y322" s="42"/>
      <c r="Z322" s="32"/>
      <c r="AA322" s="42"/>
      <c r="AB322" s="43"/>
      <c r="AC322" s="42"/>
      <c r="AD322" s="43"/>
      <c r="AE322" s="42"/>
      <c r="AF322" s="43"/>
      <c r="AG322" s="193" t="str">
        <f t="shared" si="4"/>
        <v/>
      </c>
      <c r="AH322" s="305"/>
      <c r="AI322" s="215"/>
      <c r="AJ322" s="36"/>
    </row>
    <row r="323" spans="1:36" x14ac:dyDescent="0.2">
      <c r="A323" s="164" t="str">
        <f>IF('Sub-Cpt Record'!A323="","",'Sub-Cpt Record'!A323)</f>
        <v/>
      </c>
      <c r="B323" s="165" t="str">
        <f>IF('Sub-Cpt Record'!B323="","",'Sub-Cpt Record'!B323)</f>
        <v/>
      </c>
      <c r="C323" s="166" t="str">
        <f>IF('Sub-Cpt Record'!C323="","",'Sub-Cpt Record'!C323)</f>
        <v/>
      </c>
      <c r="D323" s="166" t="str">
        <f>IF('Sub-Cpt Record'!D323="","",'Sub-Cpt Record'!D323)</f>
        <v/>
      </c>
      <c r="E323" s="166" t="str">
        <f>CODE!I323</f>
        <v/>
      </c>
      <c r="F323" s="167"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18"/>
      <c r="U323" s="42"/>
      <c r="V323" s="43"/>
      <c r="W323" s="42"/>
      <c r="X323" s="43"/>
      <c r="Y323" s="42"/>
      <c r="Z323" s="32"/>
      <c r="AA323" s="42"/>
      <c r="AB323" s="43"/>
      <c r="AC323" s="42"/>
      <c r="AD323" s="43"/>
      <c r="AE323" s="42"/>
      <c r="AF323" s="43"/>
      <c r="AG323" s="193" t="str">
        <f t="shared" si="4"/>
        <v/>
      </c>
      <c r="AH323" s="305"/>
      <c r="AI323" s="215"/>
      <c r="AJ323" s="36"/>
    </row>
    <row r="324" spans="1:36" x14ac:dyDescent="0.2">
      <c r="A324" s="164" t="str">
        <f>IF('Sub-Cpt Record'!A324="","",'Sub-Cpt Record'!A324)</f>
        <v/>
      </c>
      <c r="B324" s="165" t="str">
        <f>IF('Sub-Cpt Record'!B324="","",'Sub-Cpt Record'!B324)</f>
        <v/>
      </c>
      <c r="C324" s="166" t="str">
        <f>IF('Sub-Cpt Record'!C324="","",'Sub-Cpt Record'!C324)</f>
        <v/>
      </c>
      <c r="D324" s="166" t="str">
        <f>IF('Sub-Cpt Record'!D324="","",'Sub-Cpt Record'!D324)</f>
        <v/>
      </c>
      <c r="E324" s="166" t="str">
        <f>CODE!I324</f>
        <v/>
      </c>
      <c r="F324" s="167"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18"/>
      <c r="U324" s="42"/>
      <c r="V324" s="43"/>
      <c r="W324" s="42"/>
      <c r="X324" s="43"/>
      <c r="Y324" s="42"/>
      <c r="Z324" s="32"/>
      <c r="AA324" s="42"/>
      <c r="AB324" s="43"/>
      <c r="AC324" s="42"/>
      <c r="AD324" s="43"/>
      <c r="AE324" s="42"/>
      <c r="AF324" s="43"/>
      <c r="AG324" s="193" t="str">
        <f t="shared" si="4"/>
        <v/>
      </c>
      <c r="AH324" s="305"/>
      <c r="AI324" s="215"/>
      <c r="AJ324" s="36"/>
    </row>
    <row r="325" spans="1:36" x14ac:dyDescent="0.2">
      <c r="A325" s="164" t="str">
        <f>IF('Sub-Cpt Record'!A325="","",'Sub-Cpt Record'!A325)</f>
        <v/>
      </c>
      <c r="B325" s="165" t="str">
        <f>IF('Sub-Cpt Record'!B325="","",'Sub-Cpt Record'!B325)</f>
        <v/>
      </c>
      <c r="C325" s="166" t="str">
        <f>IF('Sub-Cpt Record'!C325="","",'Sub-Cpt Record'!C325)</f>
        <v/>
      </c>
      <c r="D325" s="166" t="str">
        <f>IF('Sub-Cpt Record'!D325="","",'Sub-Cpt Record'!D325)</f>
        <v/>
      </c>
      <c r="E325" s="166" t="str">
        <f>CODE!I325</f>
        <v/>
      </c>
      <c r="F325" s="167"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18"/>
      <c r="U325" s="42"/>
      <c r="V325" s="43"/>
      <c r="W325" s="42"/>
      <c r="X325" s="43"/>
      <c r="Y325" s="42"/>
      <c r="Z325" s="32"/>
      <c r="AA325" s="42"/>
      <c r="AB325" s="43"/>
      <c r="AC325" s="42"/>
      <c r="AD325" s="43"/>
      <c r="AE325" s="42"/>
      <c r="AF325" s="43"/>
      <c r="AG325" s="193" t="str">
        <f t="shared" si="4"/>
        <v/>
      </c>
      <c r="AH325" s="305"/>
      <c r="AI325" s="215"/>
      <c r="AJ325" s="36"/>
    </row>
    <row r="326" spans="1:36" x14ac:dyDescent="0.2">
      <c r="A326" s="164" t="str">
        <f>IF('Sub-Cpt Record'!A326="","",'Sub-Cpt Record'!A326)</f>
        <v/>
      </c>
      <c r="B326" s="165" t="str">
        <f>IF('Sub-Cpt Record'!B326="","",'Sub-Cpt Record'!B326)</f>
        <v/>
      </c>
      <c r="C326" s="166" t="str">
        <f>IF('Sub-Cpt Record'!C326="","",'Sub-Cpt Record'!C326)</f>
        <v/>
      </c>
      <c r="D326" s="166" t="str">
        <f>IF('Sub-Cpt Record'!D326="","",'Sub-Cpt Record'!D326)</f>
        <v/>
      </c>
      <c r="E326" s="166" t="str">
        <f>CODE!I326</f>
        <v/>
      </c>
      <c r="F326" s="167"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18"/>
      <c r="U326" s="42"/>
      <c r="V326" s="43"/>
      <c r="W326" s="42"/>
      <c r="X326" s="43"/>
      <c r="Y326" s="42"/>
      <c r="Z326" s="32"/>
      <c r="AA326" s="42"/>
      <c r="AB326" s="43"/>
      <c r="AC326" s="42"/>
      <c r="AD326" s="43"/>
      <c r="AE326" s="42"/>
      <c r="AF326" s="43"/>
      <c r="AG326" s="193" t="str">
        <f t="shared" si="4"/>
        <v/>
      </c>
      <c r="AH326" s="305"/>
      <c r="AI326" s="215"/>
      <c r="AJ326" s="36"/>
    </row>
    <row r="327" spans="1:36" x14ac:dyDescent="0.2">
      <c r="A327" s="164" t="str">
        <f>IF('Sub-Cpt Record'!A327="","",'Sub-Cpt Record'!A327)</f>
        <v/>
      </c>
      <c r="B327" s="165" t="str">
        <f>IF('Sub-Cpt Record'!B327="","",'Sub-Cpt Record'!B327)</f>
        <v/>
      </c>
      <c r="C327" s="166" t="str">
        <f>IF('Sub-Cpt Record'!C327="","",'Sub-Cpt Record'!C327)</f>
        <v/>
      </c>
      <c r="D327" s="166" t="str">
        <f>IF('Sub-Cpt Record'!D327="","",'Sub-Cpt Record'!D327)</f>
        <v/>
      </c>
      <c r="E327" s="166" t="str">
        <f>CODE!I327</f>
        <v/>
      </c>
      <c r="F327" s="167"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18"/>
      <c r="U327" s="42"/>
      <c r="V327" s="43"/>
      <c r="W327" s="42"/>
      <c r="X327" s="43"/>
      <c r="Y327" s="42"/>
      <c r="Z327" s="32"/>
      <c r="AA327" s="42"/>
      <c r="AB327" s="43"/>
      <c r="AC327" s="42"/>
      <c r="AD327" s="43"/>
      <c r="AE327" s="42"/>
      <c r="AF327" s="43"/>
      <c r="AG327" s="193" t="str">
        <f t="shared" si="4"/>
        <v/>
      </c>
      <c r="AH327" s="305"/>
      <c r="AI327" s="215"/>
      <c r="AJ327" s="36"/>
    </row>
    <row r="328" spans="1:36" x14ac:dyDescent="0.2">
      <c r="A328" s="164" t="str">
        <f>IF('Sub-Cpt Record'!A328="","",'Sub-Cpt Record'!A328)</f>
        <v/>
      </c>
      <c r="B328" s="165" t="str">
        <f>IF('Sub-Cpt Record'!B328="","",'Sub-Cpt Record'!B328)</f>
        <v/>
      </c>
      <c r="C328" s="166" t="str">
        <f>IF('Sub-Cpt Record'!C328="","",'Sub-Cpt Record'!C328)</f>
        <v/>
      </c>
      <c r="D328" s="166" t="str">
        <f>IF('Sub-Cpt Record'!D328="","",'Sub-Cpt Record'!D328)</f>
        <v/>
      </c>
      <c r="E328" s="166" t="str">
        <f>CODE!I328</f>
        <v/>
      </c>
      <c r="F328" s="167"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18"/>
      <c r="U328" s="42"/>
      <c r="V328" s="43"/>
      <c r="W328" s="42"/>
      <c r="X328" s="43"/>
      <c r="Y328" s="42"/>
      <c r="Z328" s="32"/>
      <c r="AA328" s="42"/>
      <c r="AB328" s="43"/>
      <c r="AC328" s="42"/>
      <c r="AD328" s="43"/>
      <c r="AE328" s="42"/>
      <c r="AF328" s="43"/>
      <c r="AG328" s="193" t="str">
        <f t="shared" si="4"/>
        <v/>
      </c>
      <c r="AH328" s="305"/>
      <c r="AI328" s="215"/>
      <c r="AJ328" s="36"/>
    </row>
    <row r="329" spans="1:36" x14ac:dyDescent="0.2">
      <c r="A329" s="164" t="str">
        <f>IF('Sub-Cpt Record'!A329="","",'Sub-Cpt Record'!A329)</f>
        <v/>
      </c>
      <c r="B329" s="165" t="str">
        <f>IF('Sub-Cpt Record'!B329="","",'Sub-Cpt Record'!B329)</f>
        <v/>
      </c>
      <c r="C329" s="166" t="str">
        <f>IF('Sub-Cpt Record'!C329="","",'Sub-Cpt Record'!C329)</f>
        <v/>
      </c>
      <c r="D329" s="166" t="str">
        <f>IF('Sub-Cpt Record'!D329="","",'Sub-Cpt Record'!D329)</f>
        <v/>
      </c>
      <c r="E329" s="166" t="str">
        <f>CODE!I329</f>
        <v/>
      </c>
      <c r="F329" s="167"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18"/>
      <c r="U329" s="42"/>
      <c r="V329" s="43"/>
      <c r="W329" s="42"/>
      <c r="X329" s="43"/>
      <c r="Y329" s="42"/>
      <c r="Z329" s="32"/>
      <c r="AA329" s="42"/>
      <c r="AB329" s="43"/>
      <c r="AC329" s="42"/>
      <c r="AD329" s="43"/>
      <c r="AE329" s="42"/>
      <c r="AF329" s="43"/>
      <c r="AG329" s="193" t="str">
        <f t="shared" si="4"/>
        <v/>
      </c>
      <c r="AH329" s="305"/>
      <c r="AI329" s="215"/>
      <c r="AJ329" s="36"/>
    </row>
    <row r="330" spans="1:36" x14ac:dyDescent="0.2">
      <c r="A330" s="164" t="str">
        <f>IF('Sub-Cpt Record'!A330="","",'Sub-Cpt Record'!A330)</f>
        <v/>
      </c>
      <c r="B330" s="165" t="str">
        <f>IF('Sub-Cpt Record'!B330="","",'Sub-Cpt Record'!B330)</f>
        <v/>
      </c>
      <c r="C330" s="166" t="str">
        <f>IF('Sub-Cpt Record'!C330="","",'Sub-Cpt Record'!C330)</f>
        <v/>
      </c>
      <c r="D330" s="166" t="str">
        <f>IF('Sub-Cpt Record'!D330="","",'Sub-Cpt Record'!D330)</f>
        <v/>
      </c>
      <c r="E330" s="166" t="str">
        <f>CODE!I330</f>
        <v/>
      </c>
      <c r="F330" s="167"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18"/>
      <c r="U330" s="42"/>
      <c r="V330" s="43"/>
      <c r="W330" s="42"/>
      <c r="X330" s="43"/>
      <c r="Y330" s="42"/>
      <c r="Z330" s="32"/>
      <c r="AA330" s="42"/>
      <c r="AB330" s="43"/>
      <c r="AC330" s="42"/>
      <c r="AD330" s="43"/>
      <c r="AE330" s="42"/>
      <c r="AF330" s="43"/>
      <c r="AG330" s="193" t="str">
        <f t="shared" si="4"/>
        <v/>
      </c>
      <c r="AH330" s="305"/>
      <c r="AI330" s="215"/>
      <c r="AJ330" s="36"/>
    </row>
    <row r="331" spans="1:36" x14ac:dyDescent="0.2">
      <c r="A331" s="164" t="str">
        <f>IF('Sub-Cpt Record'!A331="","",'Sub-Cpt Record'!A331)</f>
        <v/>
      </c>
      <c r="B331" s="165" t="str">
        <f>IF('Sub-Cpt Record'!B331="","",'Sub-Cpt Record'!B331)</f>
        <v/>
      </c>
      <c r="C331" s="166" t="str">
        <f>IF('Sub-Cpt Record'!C331="","",'Sub-Cpt Record'!C331)</f>
        <v/>
      </c>
      <c r="D331" s="166" t="str">
        <f>IF('Sub-Cpt Record'!D331="","",'Sub-Cpt Record'!D331)</f>
        <v/>
      </c>
      <c r="E331" s="166" t="str">
        <f>CODE!I331</f>
        <v/>
      </c>
      <c r="F331" s="167"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18"/>
      <c r="U331" s="42"/>
      <c r="V331" s="43"/>
      <c r="W331" s="42"/>
      <c r="X331" s="43"/>
      <c r="Y331" s="42"/>
      <c r="Z331" s="32"/>
      <c r="AA331" s="42"/>
      <c r="AB331" s="43"/>
      <c r="AC331" s="42"/>
      <c r="AD331" s="43"/>
      <c r="AE331" s="42"/>
      <c r="AF331" s="43"/>
      <c r="AG331" s="193" t="str">
        <f t="shared" ref="AG331:AG394" si="5">IF(SUM(T331,V331,X331,Z331,AB331,AD331,AF331)&lt;&gt;0,SUM(T331,V331,X331,Z331,AB331,AD331,AF331),"")</f>
        <v/>
      </c>
      <c r="AH331" s="305"/>
      <c r="AI331" s="215"/>
      <c r="AJ331" s="36"/>
    </row>
    <row r="332" spans="1:36" x14ac:dyDescent="0.2">
      <c r="A332" s="164" t="str">
        <f>IF('Sub-Cpt Record'!A332="","",'Sub-Cpt Record'!A332)</f>
        <v/>
      </c>
      <c r="B332" s="165" t="str">
        <f>IF('Sub-Cpt Record'!B332="","",'Sub-Cpt Record'!B332)</f>
        <v/>
      </c>
      <c r="C332" s="166" t="str">
        <f>IF('Sub-Cpt Record'!C332="","",'Sub-Cpt Record'!C332)</f>
        <v/>
      </c>
      <c r="D332" s="166" t="str">
        <f>IF('Sub-Cpt Record'!D332="","",'Sub-Cpt Record'!D332)</f>
        <v/>
      </c>
      <c r="E332" s="166" t="str">
        <f>CODE!I332</f>
        <v/>
      </c>
      <c r="F332" s="167"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18"/>
      <c r="U332" s="42"/>
      <c r="V332" s="43"/>
      <c r="W332" s="42"/>
      <c r="X332" s="43"/>
      <c r="Y332" s="42"/>
      <c r="Z332" s="32"/>
      <c r="AA332" s="42"/>
      <c r="AB332" s="43"/>
      <c r="AC332" s="42"/>
      <c r="AD332" s="43"/>
      <c r="AE332" s="42"/>
      <c r="AF332" s="43"/>
      <c r="AG332" s="193" t="str">
        <f t="shared" si="5"/>
        <v/>
      </c>
      <c r="AH332" s="305"/>
      <c r="AI332" s="215"/>
      <c r="AJ332" s="36"/>
    </row>
    <row r="333" spans="1:36" x14ac:dyDescent="0.2">
      <c r="A333" s="164" t="str">
        <f>IF('Sub-Cpt Record'!A333="","",'Sub-Cpt Record'!A333)</f>
        <v/>
      </c>
      <c r="B333" s="165" t="str">
        <f>IF('Sub-Cpt Record'!B333="","",'Sub-Cpt Record'!B333)</f>
        <v/>
      </c>
      <c r="C333" s="166" t="str">
        <f>IF('Sub-Cpt Record'!C333="","",'Sub-Cpt Record'!C333)</f>
        <v/>
      </c>
      <c r="D333" s="166" t="str">
        <f>IF('Sub-Cpt Record'!D333="","",'Sub-Cpt Record'!D333)</f>
        <v/>
      </c>
      <c r="E333" s="166" t="str">
        <f>CODE!I333</f>
        <v/>
      </c>
      <c r="F333" s="167"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18"/>
      <c r="U333" s="42"/>
      <c r="V333" s="43"/>
      <c r="W333" s="42"/>
      <c r="X333" s="43"/>
      <c r="Y333" s="42"/>
      <c r="Z333" s="32"/>
      <c r="AA333" s="42"/>
      <c r="AB333" s="43"/>
      <c r="AC333" s="42"/>
      <c r="AD333" s="43"/>
      <c r="AE333" s="42"/>
      <c r="AF333" s="43"/>
      <c r="AG333" s="193" t="str">
        <f t="shared" si="5"/>
        <v/>
      </c>
      <c r="AH333" s="305"/>
      <c r="AI333" s="215"/>
      <c r="AJ333" s="36"/>
    </row>
    <row r="334" spans="1:36" x14ac:dyDescent="0.2">
      <c r="A334" s="164" t="str">
        <f>IF('Sub-Cpt Record'!A334="","",'Sub-Cpt Record'!A334)</f>
        <v/>
      </c>
      <c r="B334" s="165" t="str">
        <f>IF('Sub-Cpt Record'!B334="","",'Sub-Cpt Record'!B334)</f>
        <v/>
      </c>
      <c r="C334" s="166" t="str">
        <f>IF('Sub-Cpt Record'!C334="","",'Sub-Cpt Record'!C334)</f>
        <v/>
      </c>
      <c r="D334" s="166" t="str">
        <f>IF('Sub-Cpt Record'!D334="","",'Sub-Cpt Record'!D334)</f>
        <v/>
      </c>
      <c r="E334" s="166" t="str">
        <f>CODE!I334</f>
        <v/>
      </c>
      <c r="F334" s="167"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18"/>
      <c r="U334" s="42"/>
      <c r="V334" s="43"/>
      <c r="W334" s="42"/>
      <c r="X334" s="43"/>
      <c r="Y334" s="42"/>
      <c r="Z334" s="32"/>
      <c r="AA334" s="42"/>
      <c r="AB334" s="43"/>
      <c r="AC334" s="42"/>
      <c r="AD334" s="43"/>
      <c r="AE334" s="42"/>
      <c r="AF334" s="43"/>
      <c r="AG334" s="193" t="str">
        <f t="shared" si="5"/>
        <v/>
      </c>
      <c r="AH334" s="305"/>
      <c r="AI334" s="215"/>
      <c r="AJ334" s="36"/>
    </row>
    <row r="335" spans="1:36" x14ac:dyDescent="0.2">
      <c r="A335" s="164" t="str">
        <f>IF('Sub-Cpt Record'!A335="","",'Sub-Cpt Record'!A335)</f>
        <v/>
      </c>
      <c r="B335" s="165" t="str">
        <f>IF('Sub-Cpt Record'!B335="","",'Sub-Cpt Record'!B335)</f>
        <v/>
      </c>
      <c r="C335" s="166" t="str">
        <f>IF('Sub-Cpt Record'!C335="","",'Sub-Cpt Record'!C335)</f>
        <v/>
      </c>
      <c r="D335" s="166" t="str">
        <f>IF('Sub-Cpt Record'!D335="","",'Sub-Cpt Record'!D335)</f>
        <v/>
      </c>
      <c r="E335" s="166" t="str">
        <f>CODE!I335</f>
        <v/>
      </c>
      <c r="F335" s="167"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18"/>
      <c r="U335" s="42"/>
      <c r="V335" s="43"/>
      <c r="W335" s="42"/>
      <c r="X335" s="43"/>
      <c r="Y335" s="42"/>
      <c r="Z335" s="32"/>
      <c r="AA335" s="42"/>
      <c r="AB335" s="43"/>
      <c r="AC335" s="42"/>
      <c r="AD335" s="43"/>
      <c r="AE335" s="42"/>
      <c r="AF335" s="43"/>
      <c r="AG335" s="193" t="str">
        <f t="shared" si="5"/>
        <v/>
      </c>
      <c r="AH335" s="305"/>
      <c r="AI335" s="215"/>
      <c r="AJ335" s="36"/>
    </row>
    <row r="336" spans="1:36" x14ac:dyDescent="0.2">
      <c r="A336" s="164" t="str">
        <f>IF('Sub-Cpt Record'!A336="","",'Sub-Cpt Record'!A336)</f>
        <v/>
      </c>
      <c r="B336" s="165" t="str">
        <f>IF('Sub-Cpt Record'!B336="","",'Sub-Cpt Record'!B336)</f>
        <v/>
      </c>
      <c r="C336" s="166" t="str">
        <f>IF('Sub-Cpt Record'!C336="","",'Sub-Cpt Record'!C336)</f>
        <v/>
      </c>
      <c r="D336" s="166" t="str">
        <f>IF('Sub-Cpt Record'!D336="","",'Sub-Cpt Record'!D336)</f>
        <v/>
      </c>
      <c r="E336" s="166" t="str">
        <f>CODE!I336</f>
        <v/>
      </c>
      <c r="F336" s="167"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18"/>
      <c r="U336" s="42"/>
      <c r="V336" s="43"/>
      <c r="W336" s="42"/>
      <c r="X336" s="43"/>
      <c r="Y336" s="42"/>
      <c r="Z336" s="32"/>
      <c r="AA336" s="42"/>
      <c r="AB336" s="43"/>
      <c r="AC336" s="42"/>
      <c r="AD336" s="43"/>
      <c r="AE336" s="42"/>
      <c r="AF336" s="43"/>
      <c r="AG336" s="193" t="str">
        <f t="shared" si="5"/>
        <v/>
      </c>
      <c r="AH336" s="305"/>
      <c r="AI336" s="215"/>
      <c r="AJ336" s="36"/>
    </row>
    <row r="337" spans="1:36" x14ac:dyDescent="0.2">
      <c r="A337" s="164" t="str">
        <f>IF('Sub-Cpt Record'!A337="","",'Sub-Cpt Record'!A337)</f>
        <v/>
      </c>
      <c r="B337" s="165" t="str">
        <f>IF('Sub-Cpt Record'!B337="","",'Sub-Cpt Record'!B337)</f>
        <v/>
      </c>
      <c r="C337" s="166" t="str">
        <f>IF('Sub-Cpt Record'!C337="","",'Sub-Cpt Record'!C337)</f>
        <v/>
      </c>
      <c r="D337" s="166" t="str">
        <f>IF('Sub-Cpt Record'!D337="","",'Sub-Cpt Record'!D337)</f>
        <v/>
      </c>
      <c r="E337" s="166" t="str">
        <f>CODE!I337</f>
        <v/>
      </c>
      <c r="F337" s="167"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18"/>
      <c r="U337" s="42"/>
      <c r="V337" s="43"/>
      <c r="W337" s="42"/>
      <c r="X337" s="43"/>
      <c r="Y337" s="42"/>
      <c r="Z337" s="32"/>
      <c r="AA337" s="42"/>
      <c r="AB337" s="43"/>
      <c r="AC337" s="42"/>
      <c r="AD337" s="43"/>
      <c r="AE337" s="42"/>
      <c r="AF337" s="43"/>
      <c r="AG337" s="193" t="str">
        <f t="shared" si="5"/>
        <v/>
      </c>
      <c r="AH337" s="305"/>
      <c r="AI337" s="215"/>
      <c r="AJ337" s="36"/>
    </row>
    <row r="338" spans="1:36" x14ac:dyDescent="0.2">
      <c r="A338" s="164" t="str">
        <f>IF('Sub-Cpt Record'!A338="","",'Sub-Cpt Record'!A338)</f>
        <v/>
      </c>
      <c r="B338" s="165" t="str">
        <f>IF('Sub-Cpt Record'!B338="","",'Sub-Cpt Record'!B338)</f>
        <v/>
      </c>
      <c r="C338" s="166" t="str">
        <f>IF('Sub-Cpt Record'!C338="","",'Sub-Cpt Record'!C338)</f>
        <v/>
      </c>
      <c r="D338" s="166" t="str">
        <f>IF('Sub-Cpt Record'!D338="","",'Sub-Cpt Record'!D338)</f>
        <v/>
      </c>
      <c r="E338" s="166" t="str">
        <f>CODE!I338</f>
        <v/>
      </c>
      <c r="F338" s="167"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18"/>
      <c r="U338" s="42"/>
      <c r="V338" s="43"/>
      <c r="W338" s="42"/>
      <c r="X338" s="43"/>
      <c r="Y338" s="42"/>
      <c r="Z338" s="32"/>
      <c r="AA338" s="42"/>
      <c r="AB338" s="43"/>
      <c r="AC338" s="42"/>
      <c r="AD338" s="43"/>
      <c r="AE338" s="42"/>
      <c r="AF338" s="43"/>
      <c r="AG338" s="193" t="str">
        <f t="shared" si="5"/>
        <v/>
      </c>
      <c r="AH338" s="305"/>
      <c r="AI338" s="215"/>
      <c r="AJ338" s="36"/>
    </row>
    <row r="339" spans="1:36" x14ac:dyDescent="0.2">
      <c r="A339" s="164" t="str">
        <f>IF('Sub-Cpt Record'!A339="","",'Sub-Cpt Record'!A339)</f>
        <v/>
      </c>
      <c r="B339" s="165" t="str">
        <f>IF('Sub-Cpt Record'!B339="","",'Sub-Cpt Record'!B339)</f>
        <v/>
      </c>
      <c r="C339" s="166" t="str">
        <f>IF('Sub-Cpt Record'!C339="","",'Sub-Cpt Record'!C339)</f>
        <v/>
      </c>
      <c r="D339" s="166" t="str">
        <f>IF('Sub-Cpt Record'!D339="","",'Sub-Cpt Record'!D339)</f>
        <v/>
      </c>
      <c r="E339" s="166" t="str">
        <f>CODE!I339</f>
        <v/>
      </c>
      <c r="F339" s="167"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18"/>
      <c r="U339" s="42"/>
      <c r="V339" s="43"/>
      <c r="W339" s="42"/>
      <c r="X339" s="43"/>
      <c r="Y339" s="42"/>
      <c r="Z339" s="32"/>
      <c r="AA339" s="42"/>
      <c r="AB339" s="43"/>
      <c r="AC339" s="42"/>
      <c r="AD339" s="43"/>
      <c r="AE339" s="42"/>
      <c r="AF339" s="43"/>
      <c r="AG339" s="193" t="str">
        <f t="shared" si="5"/>
        <v/>
      </c>
      <c r="AH339" s="305"/>
      <c r="AI339" s="215"/>
      <c r="AJ339" s="36"/>
    </row>
    <row r="340" spans="1:36" x14ac:dyDescent="0.2">
      <c r="A340" s="164" t="str">
        <f>IF('Sub-Cpt Record'!A340="","",'Sub-Cpt Record'!A340)</f>
        <v/>
      </c>
      <c r="B340" s="165" t="str">
        <f>IF('Sub-Cpt Record'!B340="","",'Sub-Cpt Record'!B340)</f>
        <v/>
      </c>
      <c r="C340" s="166" t="str">
        <f>IF('Sub-Cpt Record'!C340="","",'Sub-Cpt Record'!C340)</f>
        <v/>
      </c>
      <c r="D340" s="166" t="str">
        <f>IF('Sub-Cpt Record'!D340="","",'Sub-Cpt Record'!D340)</f>
        <v/>
      </c>
      <c r="E340" s="166" t="str">
        <f>CODE!I340</f>
        <v/>
      </c>
      <c r="F340" s="167"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18"/>
      <c r="U340" s="42"/>
      <c r="V340" s="43"/>
      <c r="W340" s="42"/>
      <c r="X340" s="43"/>
      <c r="Y340" s="42"/>
      <c r="Z340" s="32"/>
      <c r="AA340" s="42"/>
      <c r="AB340" s="43"/>
      <c r="AC340" s="42"/>
      <c r="AD340" s="43"/>
      <c r="AE340" s="42"/>
      <c r="AF340" s="43"/>
      <c r="AG340" s="193" t="str">
        <f t="shared" si="5"/>
        <v/>
      </c>
      <c r="AH340" s="305"/>
      <c r="AI340" s="215"/>
      <c r="AJ340" s="36"/>
    </row>
    <row r="341" spans="1:36" x14ac:dyDescent="0.2">
      <c r="A341" s="164" t="str">
        <f>IF('Sub-Cpt Record'!A341="","",'Sub-Cpt Record'!A341)</f>
        <v/>
      </c>
      <c r="B341" s="165" t="str">
        <f>IF('Sub-Cpt Record'!B341="","",'Sub-Cpt Record'!B341)</f>
        <v/>
      </c>
      <c r="C341" s="166" t="str">
        <f>IF('Sub-Cpt Record'!C341="","",'Sub-Cpt Record'!C341)</f>
        <v/>
      </c>
      <c r="D341" s="166" t="str">
        <f>IF('Sub-Cpt Record'!D341="","",'Sub-Cpt Record'!D341)</f>
        <v/>
      </c>
      <c r="E341" s="166" t="str">
        <f>CODE!I341</f>
        <v/>
      </c>
      <c r="F341" s="167"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18"/>
      <c r="U341" s="42"/>
      <c r="V341" s="43"/>
      <c r="W341" s="42"/>
      <c r="X341" s="43"/>
      <c r="Y341" s="42"/>
      <c r="Z341" s="32"/>
      <c r="AA341" s="42"/>
      <c r="AB341" s="43"/>
      <c r="AC341" s="42"/>
      <c r="AD341" s="43"/>
      <c r="AE341" s="42"/>
      <c r="AF341" s="43"/>
      <c r="AG341" s="193" t="str">
        <f t="shared" si="5"/>
        <v/>
      </c>
      <c r="AH341" s="305"/>
      <c r="AI341" s="215"/>
      <c r="AJ341" s="36"/>
    </row>
    <row r="342" spans="1:36" x14ac:dyDescent="0.2">
      <c r="A342" s="164" t="str">
        <f>IF('Sub-Cpt Record'!A342="","",'Sub-Cpt Record'!A342)</f>
        <v/>
      </c>
      <c r="B342" s="165" t="str">
        <f>IF('Sub-Cpt Record'!B342="","",'Sub-Cpt Record'!B342)</f>
        <v/>
      </c>
      <c r="C342" s="166" t="str">
        <f>IF('Sub-Cpt Record'!C342="","",'Sub-Cpt Record'!C342)</f>
        <v/>
      </c>
      <c r="D342" s="166" t="str">
        <f>IF('Sub-Cpt Record'!D342="","",'Sub-Cpt Record'!D342)</f>
        <v/>
      </c>
      <c r="E342" s="166" t="str">
        <f>CODE!I342</f>
        <v/>
      </c>
      <c r="F342" s="167"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18"/>
      <c r="U342" s="42"/>
      <c r="V342" s="43"/>
      <c r="W342" s="42"/>
      <c r="X342" s="43"/>
      <c r="Y342" s="42"/>
      <c r="Z342" s="32"/>
      <c r="AA342" s="42"/>
      <c r="AB342" s="43"/>
      <c r="AC342" s="42"/>
      <c r="AD342" s="43"/>
      <c r="AE342" s="42"/>
      <c r="AF342" s="43"/>
      <c r="AG342" s="193" t="str">
        <f t="shared" si="5"/>
        <v/>
      </c>
      <c r="AH342" s="305"/>
      <c r="AI342" s="215"/>
      <c r="AJ342" s="36"/>
    </row>
    <row r="343" spans="1:36" x14ac:dyDescent="0.2">
      <c r="A343" s="164" t="str">
        <f>IF('Sub-Cpt Record'!A343="","",'Sub-Cpt Record'!A343)</f>
        <v/>
      </c>
      <c r="B343" s="165" t="str">
        <f>IF('Sub-Cpt Record'!B343="","",'Sub-Cpt Record'!B343)</f>
        <v/>
      </c>
      <c r="C343" s="166" t="str">
        <f>IF('Sub-Cpt Record'!C343="","",'Sub-Cpt Record'!C343)</f>
        <v/>
      </c>
      <c r="D343" s="166" t="str">
        <f>IF('Sub-Cpt Record'!D343="","",'Sub-Cpt Record'!D343)</f>
        <v/>
      </c>
      <c r="E343" s="166" t="str">
        <f>CODE!I343</f>
        <v/>
      </c>
      <c r="F343" s="167"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18"/>
      <c r="U343" s="42"/>
      <c r="V343" s="43"/>
      <c r="W343" s="42"/>
      <c r="X343" s="43"/>
      <c r="Y343" s="42"/>
      <c r="Z343" s="32"/>
      <c r="AA343" s="42"/>
      <c r="AB343" s="43"/>
      <c r="AC343" s="42"/>
      <c r="AD343" s="43"/>
      <c r="AE343" s="42"/>
      <c r="AF343" s="43"/>
      <c r="AG343" s="193" t="str">
        <f t="shared" si="5"/>
        <v/>
      </c>
      <c r="AH343" s="305"/>
      <c r="AI343" s="215"/>
      <c r="AJ343" s="36"/>
    </row>
    <row r="344" spans="1:36" x14ac:dyDescent="0.2">
      <c r="A344" s="164" t="str">
        <f>IF('Sub-Cpt Record'!A344="","",'Sub-Cpt Record'!A344)</f>
        <v/>
      </c>
      <c r="B344" s="165" t="str">
        <f>IF('Sub-Cpt Record'!B344="","",'Sub-Cpt Record'!B344)</f>
        <v/>
      </c>
      <c r="C344" s="166" t="str">
        <f>IF('Sub-Cpt Record'!C344="","",'Sub-Cpt Record'!C344)</f>
        <v/>
      </c>
      <c r="D344" s="166" t="str">
        <f>IF('Sub-Cpt Record'!D344="","",'Sub-Cpt Record'!D344)</f>
        <v/>
      </c>
      <c r="E344" s="166" t="str">
        <f>CODE!I344</f>
        <v/>
      </c>
      <c r="F344" s="167"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18"/>
      <c r="U344" s="42"/>
      <c r="V344" s="43"/>
      <c r="W344" s="42"/>
      <c r="X344" s="43"/>
      <c r="Y344" s="42"/>
      <c r="Z344" s="32"/>
      <c r="AA344" s="42"/>
      <c r="AB344" s="43"/>
      <c r="AC344" s="42"/>
      <c r="AD344" s="43"/>
      <c r="AE344" s="42"/>
      <c r="AF344" s="43"/>
      <c r="AG344" s="193" t="str">
        <f t="shared" si="5"/>
        <v/>
      </c>
      <c r="AH344" s="305"/>
      <c r="AI344" s="215"/>
      <c r="AJ344" s="36"/>
    </row>
    <row r="345" spans="1:36" x14ac:dyDescent="0.2">
      <c r="A345" s="164" t="str">
        <f>IF('Sub-Cpt Record'!A345="","",'Sub-Cpt Record'!A345)</f>
        <v/>
      </c>
      <c r="B345" s="165" t="str">
        <f>IF('Sub-Cpt Record'!B345="","",'Sub-Cpt Record'!B345)</f>
        <v/>
      </c>
      <c r="C345" s="166" t="str">
        <f>IF('Sub-Cpt Record'!C345="","",'Sub-Cpt Record'!C345)</f>
        <v/>
      </c>
      <c r="D345" s="166" t="str">
        <f>IF('Sub-Cpt Record'!D345="","",'Sub-Cpt Record'!D345)</f>
        <v/>
      </c>
      <c r="E345" s="166" t="str">
        <f>CODE!I345</f>
        <v/>
      </c>
      <c r="F345" s="167"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18"/>
      <c r="U345" s="42"/>
      <c r="V345" s="43"/>
      <c r="W345" s="42"/>
      <c r="X345" s="43"/>
      <c r="Y345" s="42"/>
      <c r="Z345" s="32"/>
      <c r="AA345" s="42"/>
      <c r="AB345" s="43"/>
      <c r="AC345" s="42"/>
      <c r="AD345" s="43"/>
      <c r="AE345" s="42"/>
      <c r="AF345" s="43"/>
      <c r="AG345" s="193" t="str">
        <f t="shared" si="5"/>
        <v/>
      </c>
      <c r="AH345" s="305"/>
      <c r="AI345" s="215"/>
      <c r="AJ345" s="36"/>
    </row>
    <row r="346" spans="1:36" x14ac:dyDescent="0.2">
      <c r="A346" s="164" t="str">
        <f>IF('Sub-Cpt Record'!A346="","",'Sub-Cpt Record'!A346)</f>
        <v/>
      </c>
      <c r="B346" s="165" t="str">
        <f>IF('Sub-Cpt Record'!B346="","",'Sub-Cpt Record'!B346)</f>
        <v/>
      </c>
      <c r="C346" s="166" t="str">
        <f>IF('Sub-Cpt Record'!C346="","",'Sub-Cpt Record'!C346)</f>
        <v/>
      </c>
      <c r="D346" s="166" t="str">
        <f>IF('Sub-Cpt Record'!D346="","",'Sub-Cpt Record'!D346)</f>
        <v/>
      </c>
      <c r="E346" s="166" t="str">
        <f>CODE!I346</f>
        <v/>
      </c>
      <c r="F346" s="167"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18"/>
      <c r="U346" s="42"/>
      <c r="V346" s="43"/>
      <c r="W346" s="42"/>
      <c r="X346" s="43"/>
      <c r="Y346" s="42"/>
      <c r="Z346" s="32"/>
      <c r="AA346" s="42"/>
      <c r="AB346" s="43"/>
      <c r="AC346" s="42"/>
      <c r="AD346" s="43"/>
      <c r="AE346" s="42"/>
      <c r="AF346" s="43"/>
      <c r="AG346" s="193" t="str">
        <f t="shared" si="5"/>
        <v/>
      </c>
      <c r="AH346" s="305"/>
      <c r="AI346" s="215"/>
      <c r="AJ346" s="36"/>
    </row>
    <row r="347" spans="1:36" x14ac:dyDescent="0.2">
      <c r="A347" s="164" t="str">
        <f>IF('Sub-Cpt Record'!A347="","",'Sub-Cpt Record'!A347)</f>
        <v/>
      </c>
      <c r="B347" s="165" t="str">
        <f>IF('Sub-Cpt Record'!B347="","",'Sub-Cpt Record'!B347)</f>
        <v/>
      </c>
      <c r="C347" s="166" t="str">
        <f>IF('Sub-Cpt Record'!C347="","",'Sub-Cpt Record'!C347)</f>
        <v/>
      </c>
      <c r="D347" s="166" t="str">
        <f>IF('Sub-Cpt Record'!D347="","",'Sub-Cpt Record'!D347)</f>
        <v/>
      </c>
      <c r="E347" s="166" t="str">
        <f>CODE!I347</f>
        <v/>
      </c>
      <c r="F347" s="167"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18"/>
      <c r="U347" s="42"/>
      <c r="V347" s="43"/>
      <c r="W347" s="42"/>
      <c r="X347" s="43"/>
      <c r="Y347" s="42"/>
      <c r="Z347" s="32"/>
      <c r="AA347" s="42"/>
      <c r="AB347" s="43"/>
      <c r="AC347" s="42"/>
      <c r="AD347" s="43"/>
      <c r="AE347" s="42"/>
      <c r="AF347" s="43"/>
      <c r="AG347" s="193" t="str">
        <f t="shared" si="5"/>
        <v/>
      </c>
      <c r="AH347" s="305"/>
      <c r="AI347" s="215"/>
      <c r="AJ347" s="36"/>
    </row>
    <row r="348" spans="1:36" x14ac:dyDescent="0.2">
      <c r="A348" s="164" t="str">
        <f>IF('Sub-Cpt Record'!A348="","",'Sub-Cpt Record'!A348)</f>
        <v/>
      </c>
      <c r="B348" s="165" t="str">
        <f>IF('Sub-Cpt Record'!B348="","",'Sub-Cpt Record'!B348)</f>
        <v/>
      </c>
      <c r="C348" s="166" t="str">
        <f>IF('Sub-Cpt Record'!C348="","",'Sub-Cpt Record'!C348)</f>
        <v/>
      </c>
      <c r="D348" s="166" t="str">
        <f>IF('Sub-Cpt Record'!D348="","",'Sub-Cpt Record'!D348)</f>
        <v/>
      </c>
      <c r="E348" s="166" t="str">
        <f>CODE!I348</f>
        <v/>
      </c>
      <c r="F348" s="167"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18"/>
      <c r="U348" s="42"/>
      <c r="V348" s="43"/>
      <c r="W348" s="42"/>
      <c r="X348" s="43"/>
      <c r="Y348" s="42"/>
      <c r="Z348" s="32"/>
      <c r="AA348" s="42"/>
      <c r="AB348" s="43"/>
      <c r="AC348" s="42"/>
      <c r="AD348" s="43"/>
      <c r="AE348" s="42"/>
      <c r="AF348" s="43"/>
      <c r="AG348" s="193" t="str">
        <f t="shared" si="5"/>
        <v/>
      </c>
      <c r="AH348" s="305"/>
      <c r="AI348" s="215"/>
      <c r="AJ348" s="36"/>
    </row>
    <row r="349" spans="1:36" x14ac:dyDescent="0.2">
      <c r="A349" s="164" t="str">
        <f>IF('Sub-Cpt Record'!A349="","",'Sub-Cpt Record'!A349)</f>
        <v/>
      </c>
      <c r="B349" s="165" t="str">
        <f>IF('Sub-Cpt Record'!B349="","",'Sub-Cpt Record'!B349)</f>
        <v/>
      </c>
      <c r="C349" s="166" t="str">
        <f>IF('Sub-Cpt Record'!C349="","",'Sub-Cpt Record'!C349)</f>
        <v/>
      </c>
      <c r="D349" s="166" t="str">
        <f>IF('Sub-Cpt Record'!D349="","",'Sub-Cpt Record'!D349)</f>
        <v/>
      </c>
      <c r="E349" s="166" t="str">
        <f>CODE!I349</f>
        <v/>
      </c>
      <c r="F349" s="167"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18"/>
      <c r="U349" s="42"/>
      <c r="V349" s="43"/>
      <c r="W349" s="42"/>
      <c r="X349" s="43"/>
      <c r="Y349" s="42"/>
      <c r="Z349" s="32"/>
      <c r="AA349" s="42"/>
      <c r="AB349" s="43"/>
      <c r="AC349" s="42"/>
      <c r="AD349" s="43"/>
      <c r="AE349" s="42"/>
      <c r="AF349" s="43"/>
      <c r="AG349" s="193" t="str">
        <f t="shared" si="5"/>
        <v/>
      </c>
      <c r="AH349" s="305"/>
      <c r="AI349" s="215"/>
      <c r="AJ349" s="36"/>
    </row>
    <row r="350" spans="1:36" x14ac:dyDescent="0.2">
      <c r="A350" s="164" t="str">
        <f>IF('Sub-Cpt Record'!A350="","",'Sub-Cpt Record'!A350)</f>
        <v/>
      </c>
      <c r="B350" s="165" t="str">
        <f>IF('Sub-Cpt Record'!B350="","",'Sub-Cpt Record'!B350)</f>
        <v/>
      </c>
      <c r="C350" s="166" t="str">
        <f>IF('Sub-Cpt Record'!C350="","",'Sub-Cpt Record'!C350)</f>
        <v/>
      </c>
      <c r="D350" s="166" t="str">
        <f>IF('Sub-Cpt Record'!D350="","",'Sub-Cpt Record'!D350)</f>
        <v/>
      </c>
      <c r="E350" s="166" t="str">
        <f>CODE!I350</f>
        <v/>
      </c>
      <c r="F350" s="167"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18"/>
      <c r="U350" s="42"/>
      <c r="V350" s="43"/>
      <c r="W350" s="42"/>
      <c r="X350" s="43"/>
      <c r="Y350" s="42"/>
      <c r="Z350" s="32"/>
      <c r="AA350" s="42"/>
      <c r="AB350" s="43"/>
      <c r="AC350" s="42"/>
      <c r="AD350" s="43"/>
      <c r="AE350" s="42"/>
      <c r="AF350" s="43"/>
      <c r="AG350" s="193" t="str">
        <f t="shared" si="5"/>
        <v/>
      </c>
      <c r="AH350" s="305"/>
      <c r="AI350" s="215"/>
      <c r="AJ350" s="36"/>
    </row>
    <row r="351" spans="1:36" x14ac:dyDescent="0.2">
      <c r="A351" s="164" t="str">
        <f>IF('Sub-Cpt Record'!A351="","",'Sub-Cpt Record'!A351)</f>
        <v/>
      </c>
      <c r="B351" s="165" t="str">
        <f>IF('Sub-Cpt Record'!B351="","",'Sub-Cpt Record'!B351)</f>
        <v/>
      </c>
      <c r="C351" s="166" t="str">
        <f>IF('Sub-Cpt Record'!C351="","",'Sub-Cpt Record'!C351)</f>
        <v/>
      </c>
      <c r="D351" s="166" t="str">
        <f>IF('Sub-Cpt Record'!D351="","",'Sub-Cpt Record'!D351)</f>
        <v/>
      </c>
      <c r="E351" s="166" t="str">
        <f>CODE!I351</f>
        <v/>
      </c>
      <c r="F351" s="167"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18"/>
      <c r="U351" s="42"/>
      <c r="V351" s="43"/>
      <c r="W351" s="42"/>
      <c r="X351" s="43"/>
      <c r="Y351" s="42"/>
      <c r="Z351" s="32"/>
      <c r="AA351" s="42"/>
      <c r="AB351" s="43"/>
      <c r="AC351" s="42"/>
      <c r="AD351" s="43"/>
      <c r="AE351" s="42"/>
      <c r="AF351" s="43"/>
      <c r="AG351" s="193" t="str">
        <f t="shared" si="5"/>
        <v/>
      </c>
      <c r="AH351" s="305"/>
      <c r="AI351" s="215"/>
      <c r="AJ351" s="36"/>
    </row>
    <row r="352" spans="1:36" x14ac:dyDescent="0.2">
      <c r="A352" s="164" t="str">
        <f>IF('Sub-Cpt Record'!A352="","",'Sub-Cpt Record'!A352)</f>
        <v/>
      </c>
      <c r="B352" s="165" t="str">
        <f>IF('Sub-Cpt Record'!B352="","",'Sub-Cpt Record'!B352)</f>
        <v/>
      </c>
      <c r="C352" s="166" t="str">
        <f>IF('Sub-Cpt Record'!C352="","",'Sub-Cpt Record'!C352)</f>
        <v/>
      </c>
      <c r="D352" s="166" t="str">
        <f>IF('Sub-Cpt Record'!D352="","",'Sub-Cpt Record'!D352)</f>
        <v/>
      </c>
      <c r="E352" s="166" t="str">
        <f>CODE!I352</f>
        <v/>
      </c>
      <c r="F352" s="167"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18"/>
      <c r="U352" s="42"/>
      <c r="V352" s="43"/>
      <c r="W352" s="42"/>
      <c r="X352" s="43"/>
      <c r="Y352" s="42"/>
      <c r="Z352" s="32"/>
      <c r="AA352" s="42"/>
      <c r="AB352" s="43"/>
      <c r="AC352" s="42"/>
      <c r="AD352" s="43"/>
      <c r="AE352" s="42"/>
      <c r="AF352" s="43"/>
      <c r="AG352" s="193" t="str">
        <f t="shared" si="5"/>
        <v/>
      </c>
      <c r="AH352" s="305"/>
      <c r="AI352" s="215"/>
      <c r="AJ352" s="36"/>
    </row>
    <row r="353" spans="1:36" x14ac:dyDescent="0.2">
      <c r="A353" s="164" t="str">
        <f>IF('Sub-Cpt Record'!A353="","",'Sub-Cpt Record'!A353)</f>
        <v/>
      </c>
      <c r="B353" s="165" t="str">
        <f>IF('Sub-Cpt Record'!B353="","",'Sub-Cpt Record'!B353)</f>
        <v/>
      </c>
      <c r="C353" s="166" t="str">
        <f>IF('Sub-Cpt Record'!C353="","",'Sub-Cpt Record'!C353)</f>
        <v/>
      </c>
      <c r="D353" s="166" t="str">
        <f>IF('Sub-Cpt Record'!D353="","",'Sub-Cpt Record'!D353)</f>
        <v/>
      </c>
      <c r="E353" s="166" t="str">
        <f>CODE!I353</f>
        <v/>
      </c>
      <c r="F353" s="167"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18"/>
      <c r="U353" s="42"/>
      <c r="V353" s="43"/>
      <c r="W353" s="42"/>
      <c r="X353" s="43"/>
      <c r="Y353" s="42"/>
      <c r="Z353" s="32"/>
      <c r="AA353" s="42"/>
      <c r="AB353" s="43"/>
      <c r="AC353" s="42"/>
      <c r="AD353" s="43"/>
      <c r="AE353" s="42"/>
      <c r="AF353" s="43"/>
      <c r="AG353" s="193" t="str">
        <f t="shared" si="5"/>
        <v/>
      </c>
      <c r="AH353" s="305"/>
      <c r="AI353" s="215"/>
      <c r="AJ353" s="36"/>
    </row>
    <row r="354" spans="1:36" x14ac:dyDescent="0.2">
      <c r="A354" s="164" t="str">
        <f>IF('Sub-Cpt Record'!A354="","",'Sub-Cpt Record'!A354)</f>
        <v/>
      </c>
      <c r="B354" s="165" t="str">
        <f>IF('Sub-Cpt Record'!B354="","",'Sub-Cpt Record'!B354)</f>
        <v/>
      </c>
      <c r="C354" s="166" t="str">
        <f>IF('Sub-Cpt Record'!C354="","",'Sub-Cpt Record'!C354)</f>
        <v/>
      </c>
      <c r="D354" s="166" t="str">
        <f>IF('Sub-Cpt Record'!D354="","",'Sub-Cpt Record'!D354)</f>
        <v/>
      </c>
      <c r="E354" s="166" t="str">
        <f>CODE!I354</f>
        <v/>
      </c>
      <c r="F354" s="167"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18"/>
      <c r="U354" s="42"/>
      <c r="V354" s="43"/>
      <c r="W354" s="42"/>
      <c r="X354" s="43"/>
      <c r="Y354" s="42"/>
      <c r="Z354" s="32"/>
      <c r="AA354" s="42"/>
      <c r="AB354" s="43"/>
      <c r="AC354" s="42"/>
      <c r="AD354" s="43"/>
      <c r="AE354" s="42"/>
      <c r="AF354" s="43"/>
      <c r="AG354" s="193" t="str">
        <f t="shared" si="5"/>
        <v/>
      </c>
      <c r="AH354" s="305"/>
      <c r="AI354" s="215"/>
      <c r="AJ354" s="36"/>
    </row>
    <row r="355" spans="1:36" x14ac:dyDescent="0.2">
      <c r="A355" s="164" t="str">
        <f>IF('Sub-Cpt Record'!A355="","",'Sub-Cpt Record'!A355)</f>
        <v/>
      </c>
      <c r="B355" s="165" t="str">
        <f>IF('Sub-Cpt Record'!B355="","",'Sub-Cpt Record'!B355)</f>
        <v/>
      </c>
      <c r="C355" s="166" t="str">
        <f>IF('Sub-Cpt Record'!C355="","",'Sub-Cpt Record'!C355)</f>
        <v/>
      </c>
      <c r="D355" s="166" t="str">
        <f>IF('Sub-Cpt Record'!D355="","",'Sub-Cpt Record'!D355)</f>
        <v/>
      </c>
      <c r="E355" s="166" t="str">
        <f>CODE!I355</f>
        <v/>
      </c>
      <c r="F355" s="167"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18"/>
      <c r="U355" s="42"/>
      <c r="V355" s="43"/>
      <c r="W355" s="42"/>
      <c r="X355" s="43"/>
      <c r="Y355" s="42"/>
      <c r="Z355" s="32"/>
      <c r="AA355" s="42"/>
      <c r="AB355" s="43"/>
      <c r="AC355" s="42"/>
      <c r="AD355" s="43"/>
      <c r="AE355" s="42"/>
      <c r="AF355" s="43"/>
      <c r="AG355" s="193" t="str">
        <f t="shared" si="5"/>
        <v/>
      </c>
      <c r="AH355" s="305"/>
      <c r="AI355" s="215"/>
      <c r="AJ355" s="36"/>
    </row>
    <row r="356" spans="1:36" x14ac:dyDescent="0.2">
      <c r="A356" s="164" t="str">
        <f>IF('Sub-Cpt Record'!A356="","",'Sub-Cpt Record'!A356)</f>
        <v/>
      </c>
      <c r="B356" s="165" t="str">
        <f>IF('Sub-Cpt Record'!B356="","",'Sub-Cpt Record'!B356)</f>
        <v/>
      </c>
      <c r="C356" s="166" t="str">
        <f>IF('Sub-Cpt Record'!C356="","",'Sub-Cpt Record'!C356)</f>
        <v/>
      </c>
      <c r="D356" s="166" t="str">
        <f>IF('Sub-Cpt Record'!D356="","",'Sub-Cpt Record'!D356)</f>
        <v/>
      </c>
      <c r="E356" s="166" t="str">
        <f>CODE!I356</f>
        <v/>
      </c>
      <c r="F356" s="167"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18"/>
      <c r="U356" s="42"/>
      <c r="V356" s="43"/>
      <c r="W356" s="42"/>
      <c r="X356" s="43"/>
      <c r="Y356" s="42"/>
      <c r="Z356" s="32"/>
      <c r="AA356" s="42"/>
      <c r="AB356" s="43"/>
      <c r="AC356" s="42"/>
      <c r="AD356" s="43"/>
      <c r="AE356" s="42"/>
      <c r="AF356" s="43"/>
      <c r="AG356" s="193" t="str">
        <f t="shared" si="5"/>
        <v/>
      </c>
      <c r="AH356" s="305"/>
      <c r="AI356" s="215"/>
      <c r="AJ356" s="36"/>
    </row>
    <row r="357" spans="1:36" x14ac:dyDescent="0.2">
      <c r="A357" s="164" t="str">
        <f>IF('Sub-Cpt Record'!A357="","",'Sub-Cpt Record'!A357)</f>
        <v/>
      </c>
      <c r="B357" s="165" t="str">
        <f>IF('Sub-Cpt Record'!B357="","",'Sub-Cpt Record'!B357)</f>
        <v/>
      </c>
      <c r="C357" s="166" t="str">
        <f>IF('Sub-Cpt Record'!C357="","",'Sub-Cpt Record'!C357)</f>
        <v/>
      </c>
      <c r="D357" s="166" t="str">
        <f>IF('Sub-Cpt Record'!D357="","",'Sub-Cpt Record'!D357)</f>
        <v/>
      </c>
      <c r="E357" s="166" t="str">
        <f>CODE!I357</f>
        <v/>
      </c>
      <c r="F357" s="167"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18"/>
      <c r="U357" s="42"/>
      <c r="V357" s="43"/>
      <c r="W357" s="42"/>
      <c r="X357" s="43"/>
      <c r="Y357" s="42"/>
      <c r="Z357" s="32"/>
      <c r="AA357" s="42"/>
      <c r="AB357" s="43"/>
      <c r="AC357" s="42"/>
      <c r="AD357" s="43"/>
      <c r="AE357" s="42"/>
      <c r="AF357" s="43"/>
      <c r="AG357" s="193" t="str">
        <f t="shared" si="5"/>
        <v/>
      </c>
      <c r="AH357" s="305"/>
      <c r="AI357" s="215"/>
      <c r="AJ357" s="36"/>
    </row>
    <row r="358" spans="1:36" x14ac:dyDescent="0.2">
      <c r="A358" s="164" t="str">
        <f>IF('Sub-Cpt Record'!A358="","",'Sub-Cpt Record'!A358)</f>
        <v/>
      </c>
      <c r="B358" s="165" t="str">
        <f>IF('Sub-Cpt Record'!B358="","",'Sub-Cpt Record'!B358)</f>
        <v/>
      </c>
      <c r="C358" s="166" t="str">
        <f>IF('Sub-Cpt Record'!C358="","",'Sub-Cpt Record'!C358)</f>
        <v/>
      </c>
      <c r="D358" s="166" t="str">
        <f>IF('Sub-Cpt Record'!D358="","",'Sub-Cpt Record'!D358)</f>
        <v/>
      </c>
      <c r="E358" s="166" t="str">
        <f>CODE!I358</f>
        <v/>
      </c>
      <c r="F358" s="167"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18"/>
      <c r="U358" s="42"/>
      <c r="V358" s="43"/>
      <c r="W358" s="42"/>
      <c r="X358" s="43"/>
      <c r="Y358" s="42"/>
      <c r="Z358" s="32"/>
      <c r="AA358" s="42"/>
      <c r="AB358" s="43"/>
      <c r="AC358" s="42"/>
      <c r="AD358" s="43"/>
      <c r="AE358" s="42"/>
      <c r="AF358" s="43"/>
      <c r="AG358" s="193" t="str">
        <f t="shared" si="5"/>
        <v/>
      </c>
      <c r="AH358" s="305"/>
      <c r="AI358" s="215"/>
      <c r="AJ358" s="36"/>
    </row>
    <row r="359" spans="1:36" x14ac:dyDescent="0.2">
      <c r="A359" s="164" t="str">
        <f>IF('Sub-Cpt Record'!A359="","",'Sub-Cpt Record'!A359)</f>
        <v/>
      </c>
      <c r="B359" s="165" t="str">
        <f>IF('Sub-Cpt Record'!B359="","",'Sub-Cpt Record'!B359)</f>
        <v/>
      </c>
      <c r="C359" s="166" t="str">
        <f>IF('Sub-Cpt Record'!C359="","",'Sub-Cpt Record'!C359)</f>
        <v/>
      </c>
      <c r="D359" s="166" t="str">
        <f>IF('Sub-Cpt Record'!D359="","",'Sub-Cpt Record'!D359)</f>
        <v/>
      </c>
      <c r="E359" s="166" t="str">
        <f>CODE!I359</f>
        <v/>
      </c>
      <c r="F359" s="167"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18"/>
      <c r="U359" s="42"/>
      <c r="V359" s="43"/>
      <c r="W359" s="42"/>
      <c r="X359" s="43"/>
      <c r="Y359" s="42"/>
      <c r="Z359" s="32"/>
      <c r="AA359" s="42"/>
      <c r="AB359" s="43"/>
      <c r="AC359" s="42"/>
      <c r="AD359" s="43"/>
      <c r="AE359" s="42"/>
      <c r="AF359" s="43"/>
      <c r="AG359" s="193" t="str">
        <f t="shared" si="5"/>
        <v/>
      </c>
      <c r="AH359" s="305"/>
      <c r="AI359" s="215"/>
      <c r="AJ359" s="36"/>
    </row>
    <row r="360" spans="1:36" x14ac:dyDescent="0.2">
      <c r="A360" s="164" t="str">
        <f>IF('Sub-Cpt Record'!A360="","",'Sub-Cpt Record'!A360)</f>
        <v/>
      </c>
      <c r="B360" s="165" t="str">
        <f>IF('Sub-Cpt Record'!B360="","",'Sub-Cpt Record'!B360)</f>
        <v/>
      </c>
      <c r="C360" s="166" t="str">
        <f>IF('Sub-Cpt Record'!C360="","",'Sub-Cpt Record'!C360)</f>
        <v/>
      </c>
      <c r="D360" s="166" t="str">
        <f>IF('Sub-Cpt Record'!D360="","",'Sub-Cpt Record'!D360)</f>
        <v/>
      </c>
      <c r="E360" s="166" t="str">
        <f>CODE!I360</f>
        <v/>
      </c>
      <c r="F360" s="167"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18"/>
      <c r="U360" s="42"/>
      <c r="V360" s="43"/>
      <c r="W360" s="42"/>
      <c r="X360" s="43"/>
      <c r="Y360" s="42"/>
      <c r="Z360" s="32"/>
      <c r="AA360" s="42"/>
      <c r="AB360" s="43"/>
      <c r="AC360" s="42"/>
      <c r="AD360" s="43"/>
      <c r="AE360" s="42"/>
      <c r="AF360" s="43"/>
      <c r="AG360" s="193" t="str">
        <f t="shared" si="5"/>
        <v/>
      </c>
      <c r="AH360" s="305"/>
      <c r="AI360" s="215"/>
      <c r="AJ360" s="36"/>
    </row>
    <row r="361" spans="1:36" x14ac:dyDescent="0.2">
      <c r="A361" s="164" t="str">
        <f>IF('Sub-Cpt Record'!A361="","",'Sub-Cpt Record'!A361)</f>
        <v/>
      </c>
      <c r="B361" s="165" t="str">
        <f>IF('Sub-Cpt Record'!B361="","",'Sub-Cpt Record'!B361)</f>
        <v/>
      </c>
      <c r="C361" s="166" t="str">
        <f>IF('Sub-Cpt Record'!C361="","",'Sub-Cpt Record'!C361)</f>
        <v/>
      </c>
      <c r="D361" s="166" t="str">
        <f>IF('Sub-Cpt Record'!D361="","",'Sub-Cpt Record'!D361)</f>
        <v/>
      </c>
      <c r="E361" s="166" t="str">
        <f>CODE!I361</f>
        <v/>
      </c>
      <c r="F361" s="167"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18"/>
      <c r="U361" s="42"/>
      <c r="V361" s="43"/>
      <c r="W361" s="42"/>
      <c r="X361" s="43"/>
      <c r="Y361" s="42"/>
      <c r="Z361" s="32"/>
      <c r="AA361" s="42"/>
      <c r="AB361" s="43"/>
      <c r="AC361" s="42"/>
      <c r="AD361" s="43"/>
      <c r="AE361" s="42"/>
      <c r="AF361" s="43"/>
      <c r="AG361" s="193" t="str">
        <f t="shared" si="5"/>
        <v/>
      </c>
      <c r="AH361" s="305"/>
      <c r="AI361" s="215"/>
      <c r="AJ361" s="36"/>
    </row>
    <row r="362" spans="1:36" x14ac:dyDescent="0.2">
      <c r="A362" s="164" t="str">
        <f>IF('Sub-Cpt Record'!A362="","",'Sub-Cpt Record'!A362)</f>
        <v/>
      </c>
      <c r="B362" s="165" t="str">
        <f>IF('Sub-Cpt Record'!B362="","",'Sub-Cpt Record'!B362)</f>
        <v/>
      </c>
      <c r="C362" s="166" t="str">
        <f>IF('Sub-Cpt Record'!C362="","",'Sub-Cpt Record'!C362)</f>
        <v/>
      </c>
      <c r="D362" s="166" t="str">
        <f>IF('Sub-Cpt Record'!D362="","",'Sub-Cpt Record'!D362)</f>
        <v/>
      </c>
      <c r="E362" s="166" t="str">
        <f>CODE!I362</f>
        <v/>
      </c>
      <c r="F362" s="167"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18"/>
      <c r="U362" s="42"/>
      <c r="V362" s="43"/>
      <c r="W362" s="42"/>
      <c r="X362" s="43"/>
      <c r="Y362" s="42"/>
      <c r="Z362" s="32"/>
      <c r="AA362" s="42"/>
      <c r="AB362" s="43"/>
      <c r="AC362" s="42"/>
      <c r="AD362" s="43"/>
      <c r="AE362" s="42"/>
      <c r="AF362" s="43"/>
      <c r="AG362" s="193" t="str">
        <f t="shared" si="5"/>
        <v/>
      </c>
      <c r="AH362" s="305"/>
      <c r="AI362" s="215"/>
      <c r="AJ362" s="36"/>
    </row>
    <row r="363" spans="1:36" x14ac:dyDescent="0.2">
      <c r="A363" s="164" t="str">
        <f>IF('Sub-Cpt Record'!A363="","",'Sub-Cpt Record'!A363)</f>
        <v/>
      </c>
      <c r="B363" s="165" t="str">
        <f>IF('Sub-Cpt Record'!B363="","",'Sub-Cpt Record'!B363)</f>
        <v/>
      </c>
      <c r="C363" s="166" t="str">
        <f>IF('Sub-Cpt Record'!C363="","",'Sub-Cpt Record'!C363)</f>
        <v/>
      </c>
      <c r="D363" s="166" t="str">
        <f>IF('Sub-Cpt Record'!D363="","",'Sub-Cpt Record'!D363)</f>
        <v/>
      </c>
      <c r="E363" s="166" t="str">
        <f>CODE!I363</f>
        <v/>
      </c>
      <c r="F363" s="167"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18"/>
      <c r="U363" s="42"/>
      <c r="V363" s="43"/>
      <c r="W363" s="42"/>
      <c r="X363" s="43"/>
      <c r="Y363" s="42"/>
      <c r="Z363" s="32"/>
      <c r="AA363" s="42"/>
      <c r="AB363" s="43"/>
      <c r="AC363" s="42"/>
      <c r="AD363" s="43"/>
      <c r="AE363" s="42"/>
      <c r="AF363" s="43"/>
      <c r="AG363" s="193" t="str">
        <f t="shared" si="5"/>
        <v/>
      </c>
      <c r="AH363" s="305"/>
      <c r="AI363" s="215"/>
      <c r="AJ363" s="36"/>
    </row>
    <row r="364" spans="1:36" x14ac:dyDescent="0.2">
      <c r="A364" s="164" t="str">
        <f>IF('Sub-Cpt Record'!A364="","",'Sub-Cpt Record'!A364)</f>
        <v/>
      </c>
      <c r="B364" s="165" t="str">
        <f>IF('Sub-Cpt Record'!B364="","",'Sub-Cpt Record'!B364)</f>
        <v/>
      </c>
      <c r="C364" s="166" t="str">
        <f>IF('Sub-Cpt Record'!C364="","",'Sub-Cpt Record'!C364)</f>
        <v/>
      </c>
      <c r="D364" s="166" t="str">
        <f>IF('Sub-Cpt Record'!D364="","",'Sub-Cpt Record'!D364)</f>
        <v/>
      </c>
      <c r="E364" s="166" t="str">
        <f>CODE!I364</f>
        <v/>
      </c>
      <c r="F364" s="167"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18"/>
      <c r="U364" s="42"/>
      <c r="V364" s="43"/>
      <c r="W364" s="42"/>
      <c r="X364" s="43"/>
      <c r="Y364" s="42"/>
      <c r="Z364" s="32"/>
      <c r="AA364" s="42"/>
      <c r="AB364" s="43"/>
      <c r="AC364" s="42"/>
      <c r="AD364" s="43"/>
      <c r="AE364" s="42"/>
      <c r="AF364" s="43"/>
      <c r="AG364" s="193" t="str">
        <f t="shared" si="5"/>
        <v/>
      </c>
      <c r="AH364" s="305"/>
      <c r="AI364" s="215"/>
      <c r="AJ364" s="36"/>
    </row>
    <row r="365" spans="1:36" x14ac:dyDescent="0.2">
      <c r="A365" s="164" t="str">
        <f>IF('Sub-Cpt Record'!A365="","",'Sub-Cpt Record'!A365)</f>
        <v/>
      </c>
      <c r="B365" s="165" t="str">
        <f>IF('Sub-Cpt Record'!B365="","",'Sub-Cpt Record'!B365)</f>
        <v/>
      </c>
      <c r="C365" s="166" t="str">
        <f>IF('Sub-Cpt Record'!C365="","",'Sub-Cpt Record'!C365)</f>
        <v/>
      </c>
      <c r="D365" s="166" t="str">
        <f>IF('Sub-Cpt Record'!D365="","",'Sub-Cpt Record'!D365)</f>
        <v/>
      </c>
      <c r="E365" s="166" t="str">
        <f>CODE!I365</f>
        <v/>
      </c>
      <c r="F365" s="167"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18"/>
      <c r="U365" s="42"/>
      <c r="V365" s="43"/>
      <c r="W365" s="42"/>
      <c r="X365" s="43"/>
      <c r="Y365" s="42"/>
      <c r="Z365" s="32"/>
      <c r="AA365" s="42"/>
      <c r="AB365" s="43"/>
      <c r="AC365" s="42"/>
      <c r="AD365" s="43"/>
      <c r="AE365" s="42"/>
      <c r="AF365" s="43"/>
      <c r="AG365" s="193" t="str">
        <f t="shared" si="5"/>
        <v/>
      </c>
      <c r="AH365" s="305"/>
      <c r="AI365" s="215"/>
      <c r="AJ365" s="36"/>
    </row>
    <row r="366" spans="1:36" x14ac:dyDescent="0.2">
      <c r="A366" s="164" t="str">
        <f>IF('Sub-Cpt Record'!A366="","",'Sub-Cpt Record'!A366)</f>
        <v/>
      </c>
      <c r="B366" s="165" t="str">
        <f>IF('Sub-Cpt Record'!B366="","",'Sub-Cpt Record'!B366)</f>
        <v/>
      </c>
      <c r="C366" s="166" t="str">
        <f>IF('Sub-Cpt Record'!C366="","",'Sub-Cpt Record'!C366)</f>
        <v/>
      </c>
      <c r="D366" s="166" t="str">
        <f>IF('Sub-Cpt Record'!D366="","",'Sub-Cpt Record'!D366)</f>
        <v/>
      </c>
      <c r="E366" s="166" t="str">
        <f>CODE!I366</f>
        <v/>
      </c>
      <c r="F366" s="167"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18"/>
      <c r="U366" s="42"/>
      <c r="V366" s="43"/>
      <c r="W366" s="42"/>
      <c r="X366" s="43"/>
      <c r="Y366" s="42"/>
      <c r="Z366" s="32"/>
      <c r="AA366" s="42"/>
      <c r="AB366" s="43"/>
      <c r="AC366" s="42"/>
      <c r="AD366" s="43"/>
      <c r="AE366" s="42"/>
      <c r="AF366" s="43"/>
      <c r="AG366" s="193" t="str">
        <f t="shared" si="5"/>
        <v/>
      </c>
      <c r="AH366" s="305"/>
      <c r="AI366" s="215"/>
      <c r="AJ366" s="36"/>
    </row>
    <row r="367" spans="1:36" x14ac:dyDescent="0.2">
      <c r="A367" s="164" t="str">
        <f>IF('Sub-Cpt Record'!A367="","",'Sub-Cpt Record'!A367)</f>
        <v/>
      </c>
      <c r="B367" s="165" t="str">
        <f>IF('Sub-Cpt Record'!B367="","",'Sub-Cpt Record'!B367)</f>
        <v/>
      </c>
      <c r="C367" s="166" t="str">
        <f>IF('Sub-Cpt Record'!C367="","",'Sub-Cpt Record'!C367)</f>
        <v/>
      </c>
      <c r="D367" s="166" t="str">
        <f>IF('Sub-Cpt Record'!D367="","",'Sub-Cpt Record'!D367)</f>
        <v/>
      </c>
      <c r="E367" s="166" t="str">
        <f>CODE!I367</f>
        <v/>
      </c>
      <c r="F367" s="167"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18"/>
      <c r="U367" s="42"/>
      <c r="V367" s="43"/>
      <c r="W367" s="42"/>
      <c r="X367" s="43"/>
      <c r="Y367" s="42"/>
      <c r="Z367" s="32"/>
      <c r="AA367" s="42"/>
      <c r="AB367" s="43"/>
      <c r="AC367" s="42"/>
      <c r="AD367" s="43"/>
      <c r="AE367" s="42"/>
      <c r="AF367" s="43"/>
      <c r="AG367" s="193" t="str">
        <f t="shared" si="5"/>
        <v/>
      </c>
      <c r="AH367" s="305"/>
      <c r="AI367" s="215"/>
      <c r="AJ367" s="36"/>
    </row>
    <row r="368" spans="1:36" x14ac:dyDescent="0.2">
      <c r="A368" s="164" t="str">
        <f>IF('Sub-Cpt Record'!A368="","",'Sub-Cpt Record'!A368)</f>
        <v/>
      </c>
      <c r="B368" s="165" t="str">
        <f>IF('Sub-Cpt Record'!B368="","",'Sub-Cpt Record'!B368)</f>
        <v/>
      </c>
      <c r="C368" s="166" t="str">
        <f>IF('Sub-Cpt Record'!C368="","",'Sub-Cpt Record'!C368)</f>
        <v/>
      </c>
      <c r="D368" s="166" t="str">
        <f>IF('Sub-Cpt Record'!D368="","",'Sub-Cpt Record'!D368)</f>
        <v/>
      </c>
      <c r="E368" s="166" t="str">
        <f>CODE!I368</f>
        <v/>
      </c>
      <c r="F368" s="167"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18"/>
      <c r="U368" s="42"/>
      <c r="V368" s="43"/>
      <c r="W368" s="42"/>
      <c r="X368" s="43"/>
      <c r="Y368" s="42"/>
      <c r="Z368" s="32"/>
      <c r="AA368" s="42"/>
      <c r="AB368" s="43"/>
      <c r="AC368" s="42"/>
      <c r="AD368" s="43"/>
      <c r="AE368" s="42"/>
      <c r="AF368" s="43"/>
      <c r="AG368" s="193" t="str">
        <f t="shared" si="5"/>
        <v/>
      </c>
      <c r="AH368" s="305"/>
      <c r="AI368" s="215"/>
      <c r="AJ368" s="36"/>
    </row>
    <row r="369" spans="1:36" x14ac:dyDescent="0.2">
      <c r="A369" s="164" t="str">
        <f>IF('Sub-Cpt Record'!A369="","",'Sub-Cpt Record'!A369)</f>
        <v/>
      </c>
      <c r="B369" s="165" t="str">
        <f>IF('Sub-Cpt Record'!B369="","",'Sub-Cpt Record'!B369)</f>
        <v/>
      </c>
      <c r="C369" s="166" t="str">
        <f>IF('Sub-Cpt Record'!C369="","",'Sub-Cpt Record'!C369)</f>
        <v/>
      </c>
      <c r="D369" s="166" t="str">
        <f>IF('Sub-Cpt Record'!D369="","",'Sub-Cpt Record'!D369)</f>
        <v/>
      </c>
      <c r="E369" s="166" t="str">
        <f>CODE!I369</f>
        <v/>
      </c>
      <c r="F369" s="167"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18"/>
      <c r="U369" s="42"/>
      <c r="V369" s="43"/>
      <c r="W369" s="42"/>
      <c r="X369" s="43"/>
      <c r="Y369" s="42"/>
      <c r="Z369" s="32"/>
      <c r="AA369" s="42"/>
      <c r="AB369" s="43"/>
      <c r="AC369" s="42"/>
      <c r="AD369" s="43"/>
      <c r="AE369" s="42"/>
      <c r="AF369" s="43"/>
      <c r="AG369" s="193" t="str">
        <f t="shared" si="5"/>
        <v/>
      </c>
      <c r="AH369" s="305"/>
      <c r="AI369" s="215"/>
      <c r="AJ369" s="36"/>
    </row>
    <row r="370" spans="1:36" x14ac:dyDescent="0.2">
      <c r="A370" s="164" t="str">
        <f>IF('Sub-Cpt Record'!A370="","",'Sub-Cpt Record'!A370)</f>
        <v/>
      </c>
      <c r="B370" s="165" t="str">
        <f>IF('Sub-Cpt Record'!B370="","",'Sub-Cpt Record'!B370)</f>
        <v/>
      </c>
      <c r="C370" s="166" t="str">
        <f>IF('Sub-Cpt Record'!C370="","",'Sub-Cpt Record'!C370)</f>
        <v/>
      </c>
      <c r="D370" s="166" t="str">
        <f>IF('Sub-Cpt Record'!D370="","",'Sub-Cpt Record'!D370)</f>
        <v/>
      </c>
      <c r="E370" s="166" t="str">
        <f>CODE!I370</f>
        <v/>
      </c>
      <c r="F370" s="167"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18"/>
      <c r="U370" s="42"/>
      <c r="V370" s="43"/>
      <c r="W370" s="42"/>
      <c r="X370" s="43"/>
      <c r="Y370" s="42"/>
      <c r="Z370" s="32"/>
      <c r="AA370" s="42"/>
      <c r="AB370" s="43"/>
      <c r="AC370" s="42"/>
      <c r="AD370" s="43"/>
      <c r="AE370" s="42"/>
      <c r="AF370" s="43"/>
      <c r="AG370" s="193" t="str">
        <f t="shared" si="5"/>
        <v/>
      </c>
      <c r="AH370" s="305"/>
      <c r="AI370" s="215"/>
      <c r="AJ370" s="36"/>
    </row>
    <row r="371" spans="1:36" x14ac:dyDescent="0.2">
      <c r="A371" s="164" t="str">
        <f>IF('Sub-Cpt Record'!A371="","",'Sub-Cpt Record'!A371)</f>
        <v/>
      </c>
      <c r="B371" s="165" t="str">
        <f>IF('Sub-Cpt Record'!B371="","",'Sub-Cpt Record'!B371)</f>
        <v/>
      </c>
      <c r="C371" s="166" t="str">
        <f>IF('Sub-Cpt Record'!C371="","",'Sub-Cpt Record'!C371)</f>
        <v/>
      </c>
      <c r="D371" s="166" t="str">
        <f>IF('Sub-Cpt Record'!D371="","",'Sub-Cpt Record'!D371)</f>
        <v/>
      </c>
      <c r="E371" s="166" t="str">
        <f>CODE!I371</f>
        <v/>
      </c>
      <c r="F371" s="167"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18"/>
      <c r="U371" s="42"/>
      <c r="V371" s="43"/>
      <c r="W371" s="42"/>
      <c r="X371" s="43"/>
      <c r="Y371" s="42"/>
      <c r="Z371" s="32"/>
      <c r="AA371" s="42"/>
      <c r="AB371" s="43"/>
      <c r="AC371" s="42"/>
      <c r="AD371" s="43"/>
      <c r="AE371" s="42"/>
      <c r="AF371" s="43"/>
      <c r="AG371" s="193" t="str">
        <f t="shared" si="5"/>
        <v/>
      </c>
      <c r="AH371" s="305"/>
      <c r="AI371" s="215"/>
      <c r="AJ371" s="36"/>
    </row>
    <row r="372" spans="1:36" x14ac:dyDescent="0.2">
      <c r="A372" s="164" t="str">
        <f>IF('Sub-Cpt Record'!A372="","",'Sub-Cpt Record'!A372)</f>
        <v/>
      </c>
      <c r="B372" s="165" t="str">
        <f>IF('Sub-Cpt Record'!B372="","",'Sub-Cpt Record'!B372)</f>
        <v/>
      </c>
      <c r="C372" s="166" t="str">
        <f>IF('Sub-Cpt Record'!C372="","",'Sub-Cpt Record'!C372)</f>
        <v/>
      </c>
      <c r="D372" s="166" t="str">
        <f>IF('Sub-Cpt Record'!D372="","",'Sub-Cpt Record'!D372)</f>
        <v/>
      </c>
      <c r="E372" s="166" t="str">
        <f>CODE!I372</f>
        <v/>
      </c>
      <c r="F372" s="167"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18"/>
      <c r="U372" s="42"/>
      <c r="V372" s="43"/>
      <c r="W372" s="42"/>
      <c r="X372" s="43"/>
      <c r="Y372" s="42"/>
      <c r="Z372" s="32"/>
      <c r="AA372" s="42"/>
      <c r="AB372" s="43"/>
      <c r="AC372" s="42"/>
      <c r="AD372" s="43"/>
      <c r="AE372" s="42"/>
      <c r="AF372" s="43"/>
      <c r="AG372" s="193" t="str">
        <f t="shared" si="5"/>
        <v/>
      </c>
      <c r="AH372" s="305"/>
      <c r="AI372" s="215"/>
      <c r="AJ372" s="36"/>
    </row>
    <row r="373" spans="1:36" x14ac:dyDescent="0.2">
      <c r="A373" s="164" t="str">
        <f>IF('Sub-Cpt Record'!A373="","",'Sub-Cpt Record'!A373)</f>
        <v/>
      </c>
      <c r="B373" s="165" t="str">
        <f>IF('Sub-Cpt Record'!B373="","",'Sub-Cpt Record'!B373)</f>
        <v/>
      </c>
      <c r="C373" s="166" t="str">
        <f>IF('Sub-Cpt Record'!C373="","",'Sub-Cpt Record'!C373)</f>
        <v/>
      </c>
      <c r="D373" s="166" t="str">
        <f>IF('Sub-Cpt Record'!D373="","",'Sub-Cpt Record'!D373)</f>
        <v/>
      </c>
      <c r="E373" s="166" t="str">
        <f>CODE!I373</f>
        <v/>
      </c>
      <c r="F373" s="167"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18"/>
      <c r="U373" s="42"/>
      <c r="V373" s="43"/>
      <c r="W373" s="42"/>
      <c r="X373" s="43"/>
      <c r="Y373" s="42"/>
      <c r="Z373" s="32"/>
      <c r="AA373" s="42"/>
      <c r="AB373" s="43"/>
      <c r="AC373" s="42"/>
      <c r="AD373" s="43"/>
      <c r="AE373" s="42"/>
      <c r="AF373" s="43"/>
      <c r="AG373" s="193" t="str">
        <f t="shared" si="5"/>
        <v/>
      </c>
      <c r="AH373" s="305"/>
      <c r="AI373" s="215"/>
      <c r="AJ373" s="36"/>
    </row>
    <row r="374" spans="1:36" x14ac:dyDescent="0.2">
      <c r="A374" s="164" t="str">
        <f>IF('Sub-Cpt Record'!A374="","",'Sub-Cpt Record'!A374)</f>
        <v/>
      </c>
      <c r="B374" s="165" t="str">
        <f>IF('Sub-Cpt Record'!B374="","",'Sub-Cpt Record'!B374)</f>
        <v/>
      </c>
      <c r="C374" s="166" t="str">
        <f>IF('Sub-Cpt Record'!C374="","",'Sub-Cpt Record'!C374)</f>
        <v/>
      </c>
      <c r="D374" s="166" t="str">
        <f>IF('Sub-Cpt Record'!D374="","",'Sub-Cpt Record'!D374)</f>
        <v/>
      </c>
      <c r="E374" s="166" t="str">
        <f>CODE!I374</f>
        <v/>
      </c>
      <c r="F374" s="167"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18"/>
      <c r="U374" s="42"/>
      <c r="V374" s="43"/>
      <c r="W374" s="42"/>
      <c r="X374" s="43"/>
      <c r="Y374" s="42"/>
      <c r="Z374" s="32"/>
      <c r="AA374" s="42"/>
      <c r="AB374" s="43"/>
      <c r="AC374" s="42"/>
      <c r="AD374" s="43"/>
      <c r="AE374" s="42"/>
      <c r="AF374" s="43"/>
      <c r="AG374" s="193" t="str">
        <f t="shared" si="5"/>
        <v/>
      </c>
      <c r="AH374" s="305"/>
      <c r="AI374" s="215"/>
      <c r="AJ374" s="36"/>
    </row>
    <row r="375" spans="1:36" x14ac:dyDescent="0.2">
      <c r="A375" s="164" t="str">
        <f>IF('Sub-Cpt Record'!A375="","",'Sub-Cpt Record'!A375)</f>
        <v/>
      </c>
      <c r="B375" s="165" t="str">
        <f>IF('Sub-Cpt Record'!B375="","",'Sub-Cpt Record'!B375)</f>
        <v/>
      </c>
      <c r="C375" s="166" t="str">
        <f>IF('Sub-Cpt Record'!C375="","",'Sub-Cpt Record'!C375)</f>
        <v/>
      </c>
      <c r="D375" s="166" t="str">
        <f>IF('Sub-Cpt Record'!D375="","",'Sub-Cpt Record'!D375)</f>
        <v/>
      </c>
      <c r="E375" s="166" t="str">
        <f>CODE!I375</f>
        <v/>
      </c>
      <c r="F375" s="167"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18"/>
      <c r="U375" s="42"/>
      <c r="V375" s="43"/>
      <c r="W375" s="42"/>
      <c r="X375" s="43"/>
      <c r="Y375" s="42"/>
      <c r="Z375" s="32"/>
      <c r="AA375" s="42"/>
      <c r="AB375" s="43"/>
      <c r="AC375" s="42"/>
      <c r="AD375" s="43"/>
      <c r="AE375" s="42"/>
      <c r="AF375" s="43"/>
      <c r="AG375" s="193" t="str">
        <f t="shared" si="5"/>
        <v/>
      </c>
      <c r="AH375" s="305"/>
      <c r="AI375" s="215"/>
      <c r="AJ375" s="36"/>
    </row>
    <row r="376" spans="1:36" x14ac:dyDescent="0.2">
      <c r="A376" s="164" t="str">
        <f>IF('Sub-Cpt Record'!A376="","",'Sub-Cpt Record'!A376)</f>
        <v/>
      </c>
      <c r="B376" s="165" t="str">
        <f>IF('Sub-Cpt Record'!B376="","",'Sub-Cpt Record'!B376)</f>
        <v/>
      </c>
      <c r="C376" s="166" t="str">
        <f>IF('Sub-Cpt Record'!C376="","",'Sub-Cpt Record'!C376)</f>
        <v/>
      </c>
      <c r="D376" s="166" t="str">
        <f>IF('Sub-Cpt Record'!D376="","",'Sub-Cpt Record'!D376)</f>
        <v/>
      </c>
      <c r="E376" s="166" t="str">
        <f>CODE!I376</f>
        <v/>
      </c>
      <c r="F376" s="167"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18"/>
      <c r="U376" s="42"/>
      <c r="V376" s="43"/>
      <c r="W376" s="42"/>
      <c r="X376" s="43"/>
      <c r="Y376" s="42"/>
      <c r="Z376" s="32"/>
      <c r="AA376" s="42"/>
      <c r="AB376" s="43"/>
      <c r="AC376" s="42"/>
      <c r="AD376" s="43"/>
      <c r="AE376" s="42"/>
      <c r="AF376" s="43"/>
      <c r="AG376" s="193" t="str">
        <f t="shared" si="5"/>
        <v/>
      </c>
      <c r="AH376" s="305"/>
      <c r="AI376" s="215"/>
      <c r="AJ376" s="36"/>
    </row>
    <row r="377" spans="1:36" x14ac:dyDescent="0.2">
      <c r="A377" s="164" t="str">
        <f>IF('Sub-Cpt Record'!A377="","",'Sub-Cpt Record'!A377)</f>
        <v/>
      </c>
      <c r="B377" s="165" t="str">
        <f>IF('Sub-Cpt Record'!B377="","",'Sub-Cpt Record'!B377)</f>
        <v/>
      </c>
      <c r="C377" s="166" t="str">
        <f>IF('Sub-Cpt Record'!C377="","",'Sub-Cpt Record'!C377)</f>
        <v/>
      </c>
      <c r="D377" s="166" t="str">
        <f>IF('Sub-Cpt Record'!D377="","",'Sub-Cpt Record'!D377)</f>
        <v/>
      </c>
      <c r="E377" s="166" t="str">
        <f>CODE!I377</f>
        <v/>
      </c>
      <c r="F377" s="167"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18"/>
      <c r="U377" s="42"/>
      <c r="V377" s="43"/>
      <c r="W377" s="42"/>
      <c r="X377" s="43"/>
      <c r="Y377" s="42"/>
      <c r="Z377" s="32"/>
      <c r="AA377" s="42"/>
      <c r="AB377" s="43"/>
      <c r="AC377" s="42"/>
      <c r="AD377" s="43"/>
      <c r="AE377" s="42"/>
      <c r="AF377" s="43"/>
      <c r="AG377" s="193" t="str">
        <f t="shared" si="5"/>
        <v/>
      </c>
      <c r="AH377" s="305"/>
      <c r="AI377" s="215"/>
      <c r="AJ377" s="36"/>
    </row>
    <row r="378" spans="1:36" x14ac:dyDescent="0.2">
      <c r="A378" s="164" t="str">
        <f>IF('Sub-Cpt Record'!A378="","",'Sub-Cpt Record'!A378)</f>
        <v/>
      </c>
      <c r="B378" s="165" t="str">
        <f>IF('Sub-Cpt Record'!B378="","",'Sub-Cpt Record'!B378)</f>
        <v/>
      </c>
      <c r="C378" s="166" t="str">
        <f>IF('Sub-Cpt Record'!C378="","",'Sub-Cpt Record'!C378)</f>
        <v/>
      </c>
      <c r="D378" s="166" t="str">
        <f>IF('Sub-Cpt Record'!D378="","",'Sub-Cpt Record'!D378)</f>
        <v/>
      </c>
      <c r="E378" s="166" t="str">
        <f>CODE!I378</f>
        <v/>
      </c>
      <c r="F378" s="167"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18"/>
      <c r="U378" s="42"/>
      <c r="V378" s="43"/>
      <c r="W378" s="42"/>
      <c r="X378" s="43"/>
      <c r="Y378" s="42"/>
      <c r="Z378" s="32"/>
      <c r="AA378" s="42"/>
      <c r="AB378" s="43"/>
      <c r="AC378" s="42"/>
      <c r="AD378" s="43"/>
      <c r="AE378" s="42"/>
      <c r="AF378" s="43"/>
      <c r="AG378" s="193" t="str">
        <f t="shared" si="5"/>
        <v/>
      </c>
      <c r="AH378" s="305"/>
      <c r="AI378" s="215"/>
      <c r="AJ378" s="36"/>
    </row>
    <row r="379" spans="1:36" x14ac:dyDescent="0.2">
      <c r="A379" s="164" t="str">
        <f>IF('Sub-Cpt Record'!A379="","",'Sub-Cpt Record'!A379)</f>
        <v/>
      </c>
      <c r="B379" s="165" t="str">
        <f>IF('Sub-Cpt Record'!B379="","",'Sub-Cpt Record'!B379)</f>
        <v/>
      </c>
      <c r="C379" s="166" t="str">
        <f>IF('Sub-Cpt Record'!C379="","",'Sub-Cpt Record'!C379)</f>
        <v/>
      </c>
      <c r="D379" s="166" t="str">
        <f>IF('Sub-Cpt Record'!D379="","",'Sub-Cpt Record'!D379)</f>
        <v/>
      </c>
      <c r="E379" s="166" t="str">
        <f>CODE!I379</f>
        <v/>
      </c>
      <c r="F379" s="167"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18"/>
      <c r="U379" s="42"/>
      <c r="V379" s="43"/>
      <c r="W379" s="42"/>
      <c r="X379" s="43"/>
      <c r="Y379" s="42"/>
      <c r="Z379" s="32"/>
      <c r="AA379" s="42"/>
      <c r="AB379" s="43"/>
      <c r="AC379" s="42"/>
      <c r="AD379" s="43"/>
      <c r="AE379" s="42"/>
      <c r="AF379" s="43"/>
      <c r="AG379" s="193" t="str">
        <f t="shared" si="5"/>
        <v/>
      </c>
      <c r="AH379" s="305"/>
      <c r="AI379" s="215"/>
      <c r="AJ379" s="36"/>
    </row>
    <row r="380" spans="1:36" x14ac:dyDescent="0.2">
      <c r="A380" s="164" t="str">
        <f>IF('Sub-Cpt Record'!A380="","",'Sub-Cpt Record'!A380)</f>
        <v/>
      </c>
      <c r="B380" s="165" t="str">
        <f>IF('Sub-Cpt Record'!B380="","",'Sub-Cpt Record'!B380)</f>
        <v/>
      </c>
      <c r="C380" s="166" t="str">
        <f>IF('Sub-Cpt Record'!C380="","",'Sub-Cpt Record'!C380)</f>
        <v/>
      </c>
      <c r="D380" s="166" t="str">
        <f>IF('Sub-Cpt Record'!D380="","",'Sub-Cpt Record'!D380)</f>
        <v/>
      </c>
      <c r="E380" s="166" t="str">
        <f>CODE!I380</f>
        <v/>
      </c>
      <c r="F380" s="167"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18"/>
      <c r="U380" s="42"/>
      <c r="V380" s="43"/>
      <c r="W380" s="42"/>
      <c r="X380" s="43"/>
      <c r="Y380" s="42"/>
      <c r="Z380" s="32"/>
      <c r="AA380" s="42"/>
      <c r="AB380" s="43"/>
      <c r="AC380" s="42"/>
      <c r="AD380" s="43"/>
      <c r="AE380" s="42"/>
      <c r="AF380" s="43"/>
      <c r="AG380" s="193" t="str">
        <f t="shared" si="5"/>
        <v/>
      </c>
      <c r="AH380" s="305"/>
      <c r="AI380" s="215"/>
      <c r="AJ380" s="36"/>
    </row>
    <row r="381" spans="1:36" x14ac:dyDescent="0.2">
      <c r="A381" s="164" t="str">
        <f>IF('Sub-Cpt Record'!A381="","",'Sub-Cpt Record'!A381)</f>
        <v/>
      </c>
      <c r="B381" s="165" t="str">
        <f>IF('Sub-Cpt Record'!B381="","",'Sub-Cpt Record'!B381)</f>
        <v/>
      </c>
      <c r="C381" s="166" t="str">
        <f>IF('Sub-Cpt Record'!C381="","",'Sub-Cpt Record'!C381)</f>
        <v/>
      </c>
      <c r="D381" s="166" t="str">
        <f>IF('Sub-Cpt Record'!D381="","",'Sub-Cpt Record'!D381)</f>
        <v/>
      </c>
      <c r="E381" s="166" t="str">
        <f>CODE!I381</f>
        <v/>
      </c>
      <c r="F381" s="167"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18"/>
      <c r="U381" s="42"/>
      <c r="V381" s="43"/>
      <c r="W381" s="42"/>
      <c r="X381" s="43"/>
      <c r="Y381" s="42"/>
      <c r="Z381" s="32"/>
      <c r="AA381" s="42"/>
      <c r="AB381" s="43"/>
      <c r="AC381" s="42"/>
      <c r="AD381" s="43"/>
      <c r="AE381" s="42"/>
      <c r="AF381" s="43"/>
      <c r="AG381" s="193" t="str">
        <f t="shared" si="5"/>
        <v/>
      </c>
      <c r="AH381" s="305"/>
      <c r="AI381" s="215"/>
      <c r="AJ381" s="36"/>
    </row>
    <row r="382" spans="1:36" x14ac:dyDescent="0.2">
      <c r="A382" s="164" t="str">
        <f>IF('Sub-Cpt Record'!A382="","",'Sub-Cpt Record'!A382)</f>
        <v/>
      </c>
      <c r="B382" s="165" t="str">
        <f>IF('Sub-Cpt Record'!B382="","",'Sub-Cpt Record'!B382)</f>
        <v/>
      </c>
      <c r="C382" s="166" t="str">
        <f>IF('Sub-Cpt Record'!C382="","",'Sub-Cpt Record'!C382)</f>
        <v/>
      </c>
      <c r="D382" s="166" t="str">
        <f>IF('Sub-Cpt Record'!D382="","",'Sub-Cpt Record'!D382)</f>
        <v/>
      </c>
      <c r="E382" s="166" t="str">
        <f>CODE!I382</f>
        <v/>
      </c>
      <c r="F382" s="167"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18"/>
      <c r="U382" s="42"/>
      <c r="V382" s="43"/>
      <c r="W382" s="42"/>
      <c r="X382" s="43"/>
      <c r="Y382" s="42"/>
      <c r="Z382" s="32"/>
      <c r="AA382" s="42"/>
      <c r="AB382" s="43"/>
      <c r="AC382" s="42"/>
      <c r="AD382" s="43"/>
      <c r="AE382" s="42"/>
      <c r="AF382" s="43"/>
      <c r="AG382" s="193" t="str">
        <f t="shared" si="5"/>
        <v/>
      </c>
      <c r="AH382" s="305"/>
      <c r="AI382" s="215"/>
      <c r="AJ382" s="36"/>
    </row>
    <row r="383" spans="1:36" x14ac:dyDescent="0.2">
      <c r="A383" s="164" t="str">
        <f>IF('Sub-Cpt Record'!A383="","",'Sub-Cpt Record'!A383)</f>
        <v/>
      </c>
      <c r="B383" s="165" t="str">
        <f>IF('Sub-Cpt Record'!B383="","",'Sub-Cpt Record'!B383)</f>
        <v/>
      </c>
      <c r="C383" s="166" t="str">
        <f>IF('Sub-Cpt Record'!C383="","",'Sub-Cpt Record'!C383)</f>
        <v/>
      </c>
      <c r="D383" s="166" t="str">
        <f>IF('Sub-Cpt Record'!D383="","",'Sub-Cpt Record'!D383)</f>
        <v/>
      </c>
      <c r="E383" s="166" t="str">
        <f>CODE!I383</f>
        <v/>
      </c>
      <c r="F383" s="167"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18"/>
      <c r="U383" s="42"/>
      <c r="V383" s="43"/>
      <c r="W383" s="42"/>
      <c r="X383" s="43"/>
      <c r="Y383" s="42"/>
      <c r="Z383" s="32"/>
      <c r="AA383" s="42"/>
      <c r="AB383" s="43"/>
      <c r="AC383" s="42"/>
      <c r="AD383" s="43"/>
      <c r="AE383" s="42"/>
      <c r="AF383" s="43"/>
      <c r="AG383" s="193" t="str">
        <f t="shared" si="5"/>
        <v/>
      </c>
      <c r="AH383" s="305"/>
      <c r="AI383" s="215"/>
      <c r="AJ383" s="36"/>
    </row>
    <row r="384" spans="1:36" x14ac:dyDescent="0.2">
      <c r="A384" s="164" t="str">
        <f>IF('Sub-Cpt Record'!A384="","",'Sub-Cpt Record'!A384)</f>
        <v/>
      </c>
      <c r="B384" s="165" t="str">
        <f>IF('Sub-Cpt Record'!B384="","",'Sub-Cpt Record'!B384)</f>
        <v/>
      </c>
      <c r="C384" s="166" t="str">
        <f>IF('Sub-Cpt Record'!C384="","",'Sub-Cpt Record'!C384)</f>
        <v/>
      </c>
      <c r="D384" s="166" t="str">
        <f>IF('Sub-Cpt Record'!D384="","",'Sub-Cpt Record'!D384)</f>
        <v/>
      </c>
      <c r="E384" s="166" t="str">
        <f>CODE!I384</f>
        <v/>
      </c>
      <c r="F384" s="167"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18"/>
      <c r="U384" s="42"/>
      <c r="V384" s="43"/>
      <c r="W384" s="42"/>
      <c r="X384" s="43"/>
      <c r="Y384" s="42"/>
      <c r="Z384" s="32"/>
      <c r="AA384" s="42"/>
      <c r="AB384" s="43"/>
      <c r="AC384" s="42"/>
      <c r="AD384" s="43"/>
      <c r="AE384" s="42"/>
      <c r="AF384" s="43"/>
      <c r="AG384" s="193" t="str">
        <f t="shared" si="5"/>
        <v/>
      </c>
      <c r="AH384" s="305"/>
      <c r="AI384" s="215"/>
      <c r="AJ384" s="36"/>
    </row>
    <row r="385" spans="1:36" x14ac:dyDescent="0.2">
      <c r="A385" s="164" t="str">
        <f>IF('Sub-Cpt Record'!A385="","",'Sub-Cpt Record'!A385)</f>
        <v/>
      </c>
      <c r="B385" s="165" t="str">
        <f>IF('Sub-Cpt Record'!B385="","",'Sub-Cpt Record'!B385)</f>
        <v/>
      </c>
      <c r="C385" s="166" t="str">
        <f>IF('Sub-Cpt Record'!C385="","",'Sub-Cpt Record'!C385)</f>
        <v/>
      </c>
      <c r="D385" s="166" t="str">
        <f>IF('Sub-Cpt Record'!D385="","",'Sub-Cpt Record'!D385)</f>
        <v/>
      </c>
      <c r="E385" s="166" t="str">
        <f>CODE!I385</f>
        <v/>
      </c>
      <c r="F385" s="167"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18"/>
      <c r="U385" s="42"/>
      <c r="V385" s="43"/>
      <c r="W385" s="42"/>
      <c r="X385" s="43"/>
      <c r="Y385" s="42"/>
      <c r="Z385" s="32"/>
      <c r="AA385" s="42"/>
      <c r="AB385" s="43"/>
      <c r="AC385" s="42"/>
      <c r="AD385" s="43"/>
      <c r="AE385" s="42"/>
      <c r="AF385" s="43"/>
      <c r="AG385" s="193" t="str">
        <f t="shared" si="5"/>
        <v/>
      </c>
      <c r="AH385" s="305"/>
      <c r="AI385" s="215"/>
      <c r="AJ385" s="36"/>
    </row>
    <row r="386" spans="1:36" x14ac:dyDescent="0.2">
      <c r="A386" s="164" t="str">
        <f>IF('Sub-Cpt Record'!A386="","",'Sub-Cpt Record'!A386)</f>
        <v/>
      </c>
      <c r="B386" s="165" t="str">
        <f>IF('Sub-Cpt Record'!B386="","",'Sub-Cpt Record'!B386)</f>
        <v/>
      </c>
      <c r="C386" s="166" t="str">
        <f>IF('Sub-Cpt Record'!C386="","",'Sub-Cpt Record'!C386)</f>
        <v/>
      </c>
      <c r="D386" s="166" t="str">
        <f>IF('Sub-Cpt Record'!D386="","",'Sub-Cpt Record'!D386)</f>
        <v/>
      </c>
      <c r="E386" s="166" t="str">
        <f>CODE!I386</f>
        <v/>
      </c>
      <c r="F386" s="167"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18"/>
      <c r="U386" s="42"/>
      <c r="V386" s="43"/>
      <c r="W386" s="42"/>
      <c r="X386" s="43"/>
      <c r="Y386" s="42"/>
      <c r="Z386" s="32"/>
      <c r="AA386" s="42"/>
      <c r="AB386" s="43"/>
      <c r="AC386" s="42"/>
      <c r="AD386" s="43"/>
      <c r="AE386" s="42"/>
      <c r="AF386" s="43"/>
      <c r="AG386" s="193" t="str">
        <f t="shared" si="5"/>
        <v/>
      </c>
      <c r="AH386" s="305"/>
      <c r="AI386" s="215"/>
      <c r="AJ386" s="36"/>
    </row>
    <row r="387" spans="1:36" x14ac:dyDescent="0.2">
      <c r="A387" s="164" t="str">
        <f>IF('Sub-Cpt Record'!A387="","",'Sub-Cpt Record'!A387)</f>
        <v/>
      </c>
      <c r="B387" s="165" t="str">
        <f>IF('Sub-Cpt Record'!B387="","",'Sub-Cpt Record'!B387)</f>
        <v/>
      </c>
      <c r="C387" s="166" t="str">
        <f>IF('Sub-Cpt Record'!C387="","",'Sub-Cpt Record'!C387)</f>
        <v/>
      </c>
      <c r="D387" s="166" t="str">
        <f>IF('Sub-Cpt Record'!D387="","",'Sub-Cpt Record'!D387)</f>
        <v/>
      </c>
      <c r="E387" s="166" t="str">
        <f>CODE!I387</f>
        <v/>
      </c>
      <c r="F387" s="167"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18"/>
      <c r="U387" s="42"/>
      <c r="V387" s="43"/>
      <c r="W387" s="42"/>
      <c r="X387" s="43"/>
      <c r="Y387" s="42"/>
      <c r="Z387" s="32"/>
      <c r="AA387" s="42"/>
      <c r="AB387" s="43"/>
      <c r="AC387" s="42"/>
      <c r="AD387" s="43"/>
      <c r="AE387" s="42"/>
      <c r="AF387" s="43"/>
      <c r="AG387" s="193" t="str">
        <f t="shared" si="5"/>
        <v/>
      </c>
      <c r="AH387" s="305"/>
      <c r="AI387" s="215"/>
      <c r="AJ387" s="36"/>
    </row>
    <row r="388" spans="1:36" x14ac:dyDescent="0.2">
      <c r="A388" s="164" t="str">
        <f>IF('Sub-Cpt Record'!A388="","",'Sub-Cpt Record'!A388)</f>
        <v/>
      </c>
      <c r="B388" s="165" t="str">
        <f>IF('Sub-Cpt Record'!B388="","",'Sub-Cpt Record'!B388)</f>
        <v/>
      </c>
      <c r="C388" s="166" t="str">
        <f>IF('Sub-Cpt Record'!C388="","",'Sub-Cpt Record'!C388)</f>
        <v/>
      </c>
      <c r="D388" s="166" t="str">
        <f>IF('Sub-Cpt Record'!D388="","",'Sub-Cpt Record'!D388)</f>
        <v/>
      </c>
      <c r="E388" s="166" t="str">
        <f>CODE!I388</f>
        <v/>
      </c>
      <c r="F388" s="167"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18"/>
      <c r="U388" s="42"/>
      <c r="V388" s="43"/>
      <c r="W388" s="42"/>
      <c r="X388" s="43"/>
      <c r="Y388" s="42"/>
      <c r="Z388" s="32"/>
      <c r="AA388" s="42"/>
      <c r="AB388" s="43"/>
      <c r="AC388" s="42"/>
      <c r="AD388" s="43"/>
      <c r="AE388" s="42"/>
      <c r="AF388" s="43"/>
      <c r="AG388" s="193" t="str">
        <f t="shared" si="5"/>
        <v/>
      </c>
      <c r="AH388" s="305"/>
      <c r="AI388" s="215"/>
      <c r="AJ388" s="36"/>
    </row>
    <row r="389" spans="1:36" x14ac:dyDescent="0.2">
      <c r="A389" s="164" t="str">
        <f>IF('Sub-Cpt Record'!A389="","",'Sub-Cpt Record'!A389)</f>
        <v/>
      </c>
      <c r="B389" s="165" t="str">
        <f>IF('Sub-Cpt Record'!B389="","",'Sub-Cpt Record'!B389)</f>
        <v/>
      </c>
      <c r="C389" s="166" t="str">
        <f>IF('Sub-Cpt Record'!C389="","",'Sub-Cpt Record'!C389)</f>
        <v/>
      </c>
      <c r="D389" s="166" t="str">
        <f>IF('Sub-Cpt Record'!D389="","",'Sub-Cpt Record'!D389)</f>
        <v/>
      </c>
      <c r="E389" s="166" t="str">
        <f>CODE!I389</f>
        <v/>
      </c>
      <c r="F389" s="167"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18"/>
      <c r="U389" s="42"/>
      <c r="V389" s="43"/>
      <c r="W389" s="42"/>
      <c r="X389" s="43"/>
      <c r="Y389" s="42"/>
      <c r="Z389" s="32"/>
      <c r="AA389" s="42"/>
      <c r="AB389" s="43"/>
      <c r="AC389" s="42"/>
      <c r="AD389" s="43"/>
      <c r="AE389" s="42"/>
      <c r="AF389" s="43"/>
      <c r="AG389" s="193" t="str">
        <f t="shared" si="5"/>
        <v/>
      </c>
      <c r="AH389" s="305"/>
      <c r="AI389" s="215"/>
      <c r="AJ389" s="36"/>
    </row>
    <row r="390" spans="1:36" x14ac:dyDescent="0.2">
      <c r="A390" s="164" t="str">
        <f>IF('Sub-Cpt Record'!A390="","",'Sub-Cpt Record'!A390)</f>
        <v/>
      </c>
      <c r="B390" s="165" t="str">
        <f>IF('Sub-Cpt Record'!B390="","",'Sub-Cpt Record'!B390)</f>
        <v/>
      </c>
      <c r="C390" s="166" t="str">
        <f>IF('Sub-Cpt Record'!C390="","",'Sub-Cpt Record'!C390)</f>
        <v/>
      </c>
      <c r="D390" s="166" t="str">
        <f>IF('Sub-Cpt Record'!D390="","",'Sub-Cpt Record'!D390)</f>
        <v/>
      </c>
      <c r="E390" s="166" t="str">
        <f>CODE!I390</f>
        <v/>
      </c>
      <c r="F390" s="167"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18"/>
      <c r="U390" s="42"/>
      <c r="V390" s="43"/>
      <c r="W390" s="42"/>
      <c r="X390" s="43"/>
      <c r="Y390" s="42"/>
      <c r="Z390" s="32"/>
      <c r="AA390" s="42"/>
      <c r="AB390" s="43"/>
      <c r="AC390" s="42"/>
      <c r="AD390" s="43"/>
      <c r="AE390" s="42"/>
      <c r="AF390" s="43"/>
      <c r="AG390" s="193" t="str">
        <f t="shared" si="5"/>
        <v/>
      </c>
      <c r="AH390" s="305"/>
      <c r="AI390" s="215"/>
      <c r="AJ390" s="36"/>
    </row>
    <row r="391" spans="1:36" x14ac:dyDescent="0.2">
      <c r="A391" s="164" t="str">
        <f>IF('Sub-Cpt Record'!A391="","",'Sub-Cpt Record'!A391)</f>
        <v/>
      </c>
      <c r="B391" s="165" t="str">
        <f>IF('Sub-Cpt Record'!B391="","",'Sub-Cpt Record'!B391)</f>
        <v/>
      </c>
      <c r="C391" s="166" t="str">
        <f>IF('Sub-Cpt Record'!C391="","",'Sub-Cpt Record'!C391)</f>
        <v/>
      </c>
      <c r="D391" s="166" t="str">
        <f>IF('Sub-Cpt Record'!D391="","",'Sub-Cpt Record'!D391)</f>
        <v/>
      </c>
      <c r="E391" s="166" t="str">
        <f>CODE!I391</f>
        <v/>
      </c>
      <c r="F391" s="167"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18"/>
      <c r="U391" s="42"/>
      <c r="V391" s="43"/>
      <c r="W391" s="42"/>
      <c r="X391" s="43"/>
      <c r="Y391" s="42"/>
      <c r="Z391" s="32"/>
      <c r="AA391" s="42"/>
      <c r="AB391" s="43"/>
      <c r="AC391" s="42"/>
      <c r="AD391" s="43"/>
      <c r="AE391" s="42"/>
      <c r="AF391" s="43"/>
      <c r="AG391" s="193" t="str">
        <f t="shared" si="5"/>
        <v/>
      </c>
      <c r="AH391" s="305"/>
      <c r="AI391" s="215"/>
      <c r="AJ391" s="36"/>
    </row>
    <row r="392" spans="1:36" x14ac:dyDescent="0.2">
      <c r="A392" s="164" t="str">
        <f>IF('Sub-Cpt Record'!A392="","",'Sub-Cpt Record'!A392)</f>
        <v/>
      </c>
      <c r="B392" s="165" t="str">
        <f>IF('Sub-Cpt Record'!B392="","",'Sub-Cpt Record'!B392)</f>
        <v/>
      </c>
      <c r="C392" s="166" t="str">
        <f>IF('Sub-Cpt Record'!C392="","",'Sub-Cpt Record'!C392)</f>
        <v/>
      </c>
      <c r="D392" s="166" t="str">
        <f>IF('Sub-Cpt Record'!D392="","",'Sub-Cpt Record'!D392)</f>
        <v/>
      </c>
      <c r="E392" s="166" t="str">
        <f>CODE!I392</f>
        <v/>
      </c>
      <c r="F392" s="167"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18"/>
      <c r="U392" s="42"/>
      <c r="V392" s="43"/>
      <c r="W392" s="42"/>
      <c r="X392" s="43"/>
      <c r="Y392" s="42"/>
      <c r="Z392" s="32"/>
      <c r="AA392" s="42"/>
      <c r="AB392" s="43"/>
      <c r="AC392" s="42"/>
      <c r="AD392" s="43"/>
      <c r="AE392" s="42"/>
      <c r="AF392" s="43"/>
      <c r="AG392" s="193" t="str">
        <f t="shared" si="5"/>
        <v/>
      </c>
      <c r="AH392" s="305"/>
      <c r="AI392" s="215"/>
      <c r="AJ392" s="36"/>
    </row>
    <row r="393" spans="1:36" x14ac:dyDescent="0.2">
      <c r="A393" s="164" t="str">
        <f>IF('Sub-Cpt Record'!A393="","",'Sub-Cpt Record'!A393)</f>
        <v/>
      </c>
      <c r="B393" s="165" t="str">
        <f>IF('Sub-Cpt Record'!B393="","",'Sub-Cpt Record'!B393)</f>
        <v/>
      </c>
      <c r="C393" s="166" t="str">
        <f>IF('Sub-Cpt Record'!C393="","",'Sub-Cpt Record'!C393)</f>
        <v/>
      </c>
      <c r="D393" s="166" t="str">
        <f>IF('Sub-Cpt Record'!D393="","",'Sub-Cpt Record'!D393)</f>
        <v/>
      </c>
      <c r="E393" s="166" t="str">
        <f>CODE!I393</f>
        <v/>
      </c>
      <c r="F393" s="167"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18"/>
      <c r="U393" s="42"/>
      <c r="V393" s="43"/>
      <c r="W393" s="42"/>
      <c r="X393" s="43"/>
      <c r="Y393" s="42"/>
      <c r="Z393" s="32"/>
      <c r="AA393" s="42"/>
      <c r="AB393" s="43"/>
      <c r="AC393" s="42"/>
      <c r="AD393" s="43"/>
      <c r="AE393" s="42"/>
      <c r="AF393" s="43"/>
      <c r="AG393" s="193" t="str">
        <f t="shared" si="5"/>
        <v/>
      </c>
      <c r="AH393" s="305"/>
      <c r="AI393" s="215"/>
      <c r="AJ393" s="36"/>
    </row>
    <row r="394" spans="1:36" x14ac:dyDescent="0.2">
      <c r="A394" s="164" t="str">
        <f>IF('Sub-Cpt Record'!A394="","",'Sub-Cpt Record'!A394)</f>
        <v/>
      </c>
      <c r="B394" s="165" t="str">
        <f>IF('Sub-Cpt Record'!B394="","",'Sub-Cpt Record'!B394)</f>
        <v/>
      </c>
      <c r="C394" s="165" t="str">
        <f>IF('Sub-Cpt Record'!C394="","",'Sub-Cpt Record'!C394)</f>
        <v/>
      </c>
      <c r="D394" s="165" t="str">
        <f>IF('Sub-Cpt Record'!D394="","",'Sub-Cpt Record'!D394)</f>
        <v/>
      </c>
      <c r="E394" s="165" t="str">
        <f>CODE!I394</f>
        <v/>
      </c>
      <c r="F394" s="168"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18"/>
      <c r="U394" s="42"/>
      <c r="V394" s="42"/>
      <c r="W394" s="42"/>
      <c r="X394" s="42"/>
      <c r="Y394" s="42"/>
      <c r="Z394" s="35"/>
      <c r="AA394" s="42"/>
      <c r="AB394" s="42"/>
      <c r="AC394" s="42"/>
      <c r="AD394" s="42"/>
      <c r="AE394" s="42"/>
      <c r="AF394" s="42"/>
      <c r="AG394" s="193" t="str">
        <f t="shared" si="5"/>
        <v/>
      </c>
      <c r="AH394" s="305"/>
      <c r="AI394" s="215"/>
      <c r="AJ394" s="36"/>
    </row>
    <row r="395" spans="1:36" x14ac:dyDescent="0.2">
      <c r="A395" s="164" t="str">
        <f>IF('Sub-Cpt Record'!A395="","",'Sub-Cpt Record'!A395)</f>
        <v/>
      </c>
      <c r="B395" s="165" t="str">
        <f>IF('Sub-Cpt Record'!B395="","",'Sub-Cpt Record'!B395)</f>
        <v/>
      </c>
      <c r="C395" s="165" t="str">
        <f>IF('Sub-Cpt Record'!C395="","",'Sub-Cpt Record'!C395)</f>
        <v/>
      </c>
      <c r="D395" s="165" t="str">
        <f>IF('Sub-Cpt Record'!D395="","",'Sub-Cpt Record'!D395)</f>
        <v/>
      </c>
      <c r="E395" s="165" t="str">
        <f>CODE!I395</f>
        <v/>
      </c>
      <c r="F395" s="168"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18"/>
      <c r="U395" s="42"/>
      <c r="V395" s="42"/>
      <c r="W395" s="42"/>
      <c r="X395" s="42"/>
      <c r="Y395" s="42"/>
      <c r="Z395" s="35"/>
      <c r="AA395" s="42"/>
      <c r="AB395" s="42"/>
      <c r="AC395" s="42"/>
      <c r="AD395" s="42"/>
      <c r="AE395" s="42"/>
      <c r="AF395" s="42"/>
      <c r="AG395" s="193" t="str">
        <f t="shared" ref="AG395:AG458" si="6">IF(SUM(T395,V395,X395,Z395,AB395,AD395,AF395)&lt;&gt;0,SUM(T395,V395,X395,Z395,AB395,AD395,AF395),"")</f>
        <v/>
      </c>
      <c r="AH395" s="305"/>
      <c r="AI395" s="215"/>
      <c r="AJ395" s="36"/>
    </row>
    <row r="396" spans="1:36" x14ac:dyDescent="0.2">
      <c r="A396" s="164" t="str">
        <f>IF('Sub-Cpt Record'!A396="","",'Sub-Cpt Record'!A396)</f>
        <v/>
      </c>
      <c r="B396" s="165" t="str">
        <f>IF('Sub-Cpt Record'!B396="","",'Sub-Cpt Record'!B396)</f>
        <v/>
      </c>
      <c r="C396" s="165" t="str">
        <f>IF('Sub-Cpt Record'!C396="","",'Sub-Cpt Record'!C396)</f>
        <v/>
      </c>
      <c r="D396" s="165" t="str">
        <f>IF('Sub-Cpt Record'!D396="","",'Sub-Cpt Record'!D396)</f>
        <v/>
      </c>
      <c r="E396" s="165" t="str">
        <f>CODE!I396</f>
        <v/>
      </c>
      <c r="F396" s="168"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18"/>
      <c r="U396" s="42"/>
      <c r="V396" s="42"/>
      <c r="W396" s="42"/>
      <c r="X396" s="42"/>
      <c r="Y396" s="42"/>
      <c r="Z396" s="35"/>
      <c r="AA396" s="42"/>
      <c r="AB396" s="42"/>
      <c r="AC396" s="42"/>
      <c r="AD396" s="42"/>
      <c r="AE396" s="42"/>
      <c r="AF396" s="42"/>
      <c r="AG396" s="193" t="str">
        <f t="shared" si="6"/>
        <v/>
      </c>
      <c r="AH396" s="305"/>
      <c r="AI396" s="215"/>
      <c r="AJ396" s="36"/>
    </row>
    <row r="397" spans="1:36" x14ac:dyDescent="0.2">
      <c r="A397" s="164" t="str">
        <f>IF('Sub-Cpt Record'!A397="","",'Sub-Cpt Record'!A397)</f>
        <v/>
      </c>
      <c r="B397" s="165" t="str">
        <f>IF('Sub-Cpt Record'!B397="","",'Sub-Cpt Record'!B397)</f>
        <v/>
      </c>
      <c r="C397" s="165" t="str">
        <f>IF('Sub-Cpt Record'!C397="","",'Sub-Cpt Record'!C397)</f>
        <v/>
      </c>
      <c r="D397" s="165" t="str">
        <f>IF('Sub-Cpt Record'!D397="","",'Sub-Cpt Record'!D397)</f>
        <v/>
      </c>
      <c r="E397" s="165" t="str">
        <f>CODE!I397</f>
        <v/>
      </c>
      <c r="F397" s="168"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18"/>
      <c r="U397" s="42"/>
      <c r="V397" s="42"/>
      <c r="W397" s="42"/>
      <c r="X397" s="42"/>
      <c r="Y397" s="42"/>
      <c r="Z397" s="35"/>
      <c r="AA397" s="42"/>
      <c r="AB397" s="42"/>
      <c r="AC397" s="42"/>
      <c r="AD397" s="42"/>
      <c r="AE397" s="42"/>
      <c r="AF397" s="42"/>
      <c r="AG397" s="193" t="str">
        <f t="shared" si="6"/>
        <v/>
      </c>
      <c r="AH397" s="305"/>
      <c r="AI397" s="215"/>
      <c r="AJ397" s="36"/>
    </row>
    <row r="398" spans="1:36" x14ac:dyDescent="0.2">
      <c r="A398" s="164" t="str">
        <f>IF('Sub-Cpt Record'!A398="","",'Sub-Cpt Record'!A398)</f>
        <v/>
      </c>
      <c r="B398" s="165" t="str">
        <f>IF('Sub-Cpt Record'!B398="","",'Sub-Cpt Record'!B398)</f>
        <v/>
      </c>
      <c r="C398" s="165" t="str">
        <f>IF('Sub-Cpt Record'!C398="","",'Sub-Cpt Record'!C398)</f>
        <v/>
      </c>
      <c r="D398" s="165" t="str">
        <f>IF('Sub-Cpt Record'!D398="","",'Sub-Cpt Record'!D398)</f>
        <v/>
      </c>
      <c r="E398" s="165" t="str">
        <f>CODE!I398</f>
        <v/>
      </c>
      <c r="F398" s="168"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18"/>
      <c r="U398" s="42"/>
      <c r="V398" s="42"/>
      <c r="W398" s="42"/>
      <c r="X398" s="42"/>
      <c r="Y398" s="42"/>
      <c r="Z398" s="35"/>
      <c r="AA398" s="42"/>
      <c r="AB398" s="42"/>
      <c r="AC398" s="42"/>
      <c r="AD398" s="42"/>
      <c r="AE398" s="42"/>
      <c r="AF398" s="42"/>
      <c r="AG398" s="193" t="str">
        <f t="shared" si="6"/>
        <v/>
      </c>
      <c r="AH398" s="305"/>
      <c r="AI398" s="215"/>
      <c r="AJ398" s="36"/>
    </row>
    <row r="399" spans="1:36" x14ac:dyDescent="0.2">
      <c r="A399" s="164" t="str">
        <f>IF('Sub-Cpt Record'!A399="","",'Sub-Cpt Record'!A399)</f>
        <v/>
      </c>
      <c r="B399" s="165" t="str">
        <f>IF('Sub-Cpt Record'!B399="","",'Sub-Cpt Record'!B399)</f>
        <v/>
      </c>
      <c r="C399" s="165" t="str">
        <f>IF('Sub-Cpt Record'!C399="","",'Sub-Cpt Record'!C399)</f>
        <v/>
      </c>
      <c r="D399" s="165" t="str">
        <f>IF('Sub-Cpt Record'!D399="","",'Sub-Cpt Record'!D399)</f>
        <v/>
      </c>
      <c r="E399" s="165" t="str">
        <f>CODE!I399</f>
        <v/>
      </c>
      <c r="F399" s="168"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18"/>
      <c r="U399" s="42"/>
      <c r="V399" s="42"/>
      <c r="W399" s="42"/>
      <c r="X399" s="42"/>
      <c r="Y399" s="42"/>
      <c r="Z399" s="35"/>
      <c r="AA399" s="42"/>
      <c r="AB399" s="42"/>
      <c r="AC399" s="42"/>
      <c r="AD399" s="42"/>
      <c r="AE399" s="42"/>
      <c r="AF399" s="42"/>
      <c r="AG399" s="193" t="str">
        <f t="shared" si="6"/>
        <v/>
      </c>
      <c r="AH399" s="305"/>
      <c r="AI399" s="215"/>
      <c r="AJ399" s="36"/>
    </row>
    <row r="400" spans="1:36" x14ac:dyDescent="0.2">
      <c r="A400" s="164" t="str">
        <f>IF('Sub-Cpt Record'!A400="","",'Sub-Cpt Record'!A400)</f>
        <v/>
      </c>
      <c r="B400" s="165" t="str">
        <f>IF('Sub-Cpt Record'!B400="","",'Sub-Cpt Record'!B400)</f>
        <v/>
      </c>
      <c r="C400" s="165" t="str">
        <f>IF('Sub-Cpt Record'!C400="","",'Sub-Cpt Record'!C400)</f>
        <v/>
      </c>
      <c r="D400" s="165" t="str">
        <f>IF('Sub-Cpt Record'!D400="","",'Sub-Cpt Record'!D400)</f>
        <v/>
      </c>
      <c r="E400" s="165" t="str">
        <f>CODE!I400</f>
        <v/>
      </c>
      <c r="F400" s="168"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18"/>
      <c r="U400" s="42"/>
      <c r="V400" s="42"/>
      <c r="W400" s="42"/>
      <c r="X400" s="42"/>
      <c r="Y400" s="42"/>
      <c r="Z400" s="35"/>
      <c r="AA400" s="42"/>
      <c r="AB400" s="42"/>
      <c r="AC400" s="42"/>
      <c r="AD400" s="42"/>
      <c r="AE400" s="42"/>
      <c r="AF400" s="42"/>
      <c r="AG400" s="193" t="str">
        <f t="shared" si="6"/>
        <v/>
      </c>
      <c r="AH400" s="305"/>
      <c r="AI400" s="215"/>
      <c r="AJ400" s="36"/>
    </row>
    <row r="401" spans="1:36" x14ac:dyDescent="0.2">
      <c r="A401" s="164" t="str">
        <f>IF('Sub-Cpt Record'!A401="","",'Sub-Cpt Record'!A401)</f>
        <v/>
      </c>
      <c r="B401" s="165" t="str">
        <f>IF('Sub-Cpt Record'!B401="","",'Sub-Cpt Record'!B401)</f>
        <v/>
      </c>
      <c r="C401" s="165" t="str">
        <f>IF('Sub-Cpt Record'!C401="","",'Sub-Cpt Record'!C401)</f>
        <v/>
      </c>
      <c r="D401" s="165" t="str">
        <f>IF('Sub-Cpt Record'!D401="","",'Sub-Cpt Record'!D401)</f>
        <v/>
      </c>
      <c r="E401" s="165" t="str">
        <f>CODE!I401</f>
        <v/>
      </c>
      <c r="F401" s="168"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18"/>
      <c r="U401" s="42"/>
      <c r="V401" s="42"/>
      <c r="W401" s="42"/>
      <c r="X401" s="42"/>
      <c r="Y401" s="42"/>
      <c r="Z401" s="35"/>
      <c r="AA401" s="42"/>
      <c r="AB401" s="42"/>
      <c r="AC401" s="42"/>
      <c r="AD401" s="42"/>
      <c r="AE401" s="42"/>
      <c r="AF401" s="42"/>
      <c r="AG401" s="193" t="str">
        <f t="shared" si="6"/>
        <v/>
      </c>
      <c r="AH401" s="305"/>
      <c r="AI401" s="215"/>
      <c r="AJ401" s="36"/>
    </row>
    <row r="402" spans="1:36" x14ac:dyDescent="0.2">
      <c r="A402" s="164" t="str">
        <f>IF('Sub-Cpt Record'!A402="","",'Sub-Cpt Record'!A402)</f>
        <v/>
      </c>
      <c r="B402" s="165" t="str">
        <f>IF('Sub-Cpt Record'!B402="","",'Sub-Cpt Record'!B402)</f>
        <v/>
      </c>
      <c r="C402" s="165" t="str">
        <f>IF('Sub-Cpt Record'!C402="","",'Sub-Cpt Record'!C402)</f>
        <v/>
      </c>
      <c r="D402" s="165" t="str">
        <f>IF('Sub-Cpt Record'!D402="","",'Sub-Cpt Record'!D402)</f>
        <v/>
      </c>
      <c r="E402" s="165" t="str">
        <f>CODE!I402</f>
        <v/>
      </c>
      <c r="F402" s="168"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18"/>
      <c r="U402" s="42"/>
      <c r="V402" s="42"/>
      <c r="W402" s="42"/>
      <c r="X402" s="42"/>
      <c r="Y402" s="42"/>
      <c r="Z402" s="35"/>
      <c r="AA402" s="42"/>
      <c r="AB402" s="42"/>
      <c r="AC402" s="42"/>
      <c r="AD402" s="42"/>
      <c r="AE402" s="42"/>
      <c r="AF402" s="42"/>
      <c r="AG402" s="193" t="str">
        <f t="shared" si="6"/>
        <v/>
      </c>
      <c r="AH402" s="305"/>
      <c r="AI402" s="215"/>
      <c r="AJ402" s="36"/>
    </row>
    <row r="403" spans="1:36" x14ac:dyDescent="0.2">
      <c r="A403" s="164" t="str">
        <f>IF('Sub-Cpt Record'!A403="","",'Sub-Cpt Record'!A403)</f>
        <v/>
      </c>
      <c r="B403" s="165" t="str">
        <f>IF('Sub-Cpt Record'!B403="","",'Sub-Cpt Record'!B403)</f>
        <v/>
      </c>
      <c r="C403" s="165" t="str">
        <f>IF('Sub-Cpt Record'!C403="","",'Sub-Cpt Record'!C403)</f>
        <v/>
      </c>
      <c r="D403" s="165" t="str">
        <f>IF('Sub-Cpt Record'!D403="","",'Sub-Cpt Record'!D403)</f>
        <v/>
      </c>
      <c r="E403" s="165" t="str">
        <f>CODE!I403</f>
        <v/>
      </c>
      <c r="F403" s="168"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18"/>
      <c r="U403" s="42"/>
      <c r="V403" s="42"/>
      <c r="W403" s="42"/>
      <c r="X403" s="42"/>
      <c r="Y403" s="42"/>
      <c r="Z403" s="35"/>
      <c r="AA403" s="42"/>
      <c r="AB403" s="42"/>
      <c r="AC403" s="42"/>
      <c r="AD403" s="42"/>
      <c r="AE403" s="42"/>
      <c r="AF403" s="42"/>
      <c r="AG403" s="193" t="str">
        <f t="shared" si="6"/>
        <v/>
      </c>
      <c r="AH403" s="305"/>
      <c r="AI403" s="215"/>
      <c r="AJ403" s="36"/>
    </row>
    <row r="404" spans="1:36" x14ac:dyDescent="0.2">
      <c r="A404" s="164" t="str">
        <f>IF('Sub-Cpt Record'!A404="","",'Sub-Cpt Record'!A404)</f>
        <v/>
      </c>
      <c r="B404" s="165" t="str">
        <f>IF('Sub-Cpt Record'!B404="","",'Sub-Cpt Record'!B404)</f>
        <v/>
      </c>
      <c r="C404" s="165" t="str">
        <f>IF('Sub-Cpt Record'!C404="","",'Sub-Cpt Record'!C404)</f>
        <v/>
      </c>
      <c r="D404" s="165" t="str">
        <f>IF('Sub-Cpt Record'!D404="","",'Sub-Cpt Record'!D404)</f>
        <v/>
      </c>
      <c r="E404" s="165" t="str">
        <f>CODE!I404</f>
        <v/>
      </c>
      <c r="F404" s="168"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18"/>
      <c r="U404" s="42"/>
      <c r="V404" s="42"/>
      <c r="W404" s="42"/>
      <c r="X404" s="42"/>
      <c r="Y404" s="42"/>
      <c r="Z404" s="35"/>
      <c r="AA404" s="42"/>
      <c r="AB404" s="42"/>
      <c r="AC404" s="42"/>
      <c r="AD404" s="42"/>
      <c r="AE404" s="42"/>
      <c r="AF404" s="42"/>
      <c r="AG404" s="193" t="str">
        <f t="shared" si="6"/>
        <v/>
      </c>
      <c r="AH404" s="305"/>
      <c r="AI404" s="215"/>
      <c r="AJ404" s="36"/>
    </row>
    <row r="405" spans="1:36" x14ac:dyDescent="0.2">
      <c r="A405" s="164" t="str">
        <f>IF('Sub-Cpt Record'!A405="","",'Sub-Cpt Record'!A405)</f>
        <v/>
      </c>
      <c r="B405" s="165" t="str">
        <f>IF('Sub-Cpt Record'!B405="","",'Sub-Cpt Record'!B405)</f>
        <v/>
      </c>
      <c r="C405" s="165" t="str">
        <f>IF('Sub-Cpt Record'!C405="","",'Sub-Cpt Record'!C405)</f>
        <v/>
      </c>
      <c r="D405" s="165" t="str">
        <f>IF('Sub-Cpt Record'!D405="","",'Sub-Cpt Record'!D405)</f>
        <v/>
      </c>
      <c r="E405" s="165" t="str">
        <f>CODE!I405</f>
        <v/>
      </c>
      <c r="F405" s="168"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18"/>
      <c r="U405" s="42"/>
      <c r="V405" s="42"/>
      <c r="W405" s="42"/>
      <c r="X405" s="42"/>
      <c r="Y405" s="42"/>
      <c r="Z405" s="35"/>
      <c r="AA405" s="42"/>
      <c r="AB405" s="42"/>
      <c r="AC405" s="42"/>
      <c r="AD405" s="42"/>
      <c r="AE405" s="42"/>
      <c r="AF405" s="42"/>
      <c r="AG405" s="193" t="str">
        <f t="shared" si="6"/>
        <v/>
      </c>
      <c r="AH405" s="305"/>
      <c r="AI405" s="215"/>
      <c r="AJ405" s="36"/>
    </row>
    <row r="406" spans="1:36" x14ac:dyDescent="0.2">
      <c r="A406" s="164" t="str">
        <f>IF('Sub-Cpt Record'!A406="","",'Sub-Cpt Record'!A406)</f>
        <v/>
      </c>
      <c r="B406" s="165" t="str">
        <f>IF('Sub-Cpt Record'!B406="","",'Sub-Cpt Record'!B406)</f>
        <v/>
      </c>
      <c r="C406" s="165" t="str">
        <f>IF('Sub-Cpt Record'!C406="","",'Sub-Cpt Record'!C406)</f>
        <v/>
      </c>
      <c r="D406" s="165" t="str">
        <f>IF('Sub-Cpt Record'!D406="","",'Sub-Cpt Record'!D406)</f>
        <v/>
      </c>
      <c r="E406" s="165" t="str">
        <f>CODE!I406</f>
        <v/>
      </c>
      <c r="F406" s="168"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18"/>
      <c r="U406" s="42"/>
      <c r="V406" s="42"/>
      <c r="W406" s="42"/>
      <c r="X406" s="42"/>
      <c r="Y406" s="42"/>
      <c r="Z406" s="35"/>
      <c r="AA406" s="42"/>
      <c r="AB406" s="42"/>
      <c r="AC406" s="42"/>
      <c r="AD406" s="42"/>
      <c r="AE406" s="42"/>
      <c r="AF406" s="42"/>
      <c r="AG406" s="193" t="str">
        <f t="shared" si="6"/>
        <v/>
      </c>
      <c r="AH406" s="305"/>
      <c r="AI406" s="215"/>
      <c r="AJ406" s="36"/>
    </row>
    <row r="407" spans="1:36" x14ac:dyDescent="0.2">
      <c r="A407" s="164" t="str">
        <f>IF('Sub-Cpt Record'!A407="","",'Sub-Cpt Record'!A407)</f>
        <v/>
      </c>
      <c r="B407" s="165" t="str">
        <f>IF('Sub-Cpt Record'!B407="","",'Sub-Cpt Record'!B407)</f>
        <v/>
      </c>
      <c r="C407" s="165" t="str">
        <f>IF('Sub-Cpt Record'!C407="","",'Sub-Cpt Record'!C407)</f>
        <v/>
      </c>
      <c r="D407" s="165" t="str">
        <f>IF('Sub-Cpt Record'!D407="","",'Sub-Cpt Record'!D407)</f>
        <v/>
      </c>
      <c r="E407" s="165" t="str">
        <f>CODE!I407</f>
        <v/>
      </c>
      <c r="F407" s="168"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18"/>
      <c r="U407" s="42"/>
      <c r="V407" s="42"/>
      <c r="W407" s="42"/>
      <c r="X407" s="42"/>
      <c r="Y407" s="42"/>
      <c r="Z407" s="35"/>
      <c r="AA407" s="42"/>
      <c r="AB407" s="42"/>
      <c r="AC407" s="42"/>
      <c r="AD407" s="42"/>
      <c r="AE407" s="42"/>
      <c r="AF407" s="42"/>
      <c r="AG407" s="193" t="str">
        <f t="shared" si="6"/>
        <v/>
      </c>
      <c r="AH407" s="305"/>
      <c r="AI407" s="215"/>
      <c r="AJ407" s="36"/>
    </row>
    <row r="408" spans="1:36" x14ac:dyDescent="0.2">
      <c r="A408" s="164" t="str">
        <f>IF('Sub-Cpt Record'!A408="","",'Sub-Cpt Record'!A408)</f>
        <v/>
      </c>
      <c r="B408" s="165" t="str">
        <f>IF('Sub-Cpt Record'!B408="","",'Sub-Cpt Record'!B408)</f>
        <v/>
      </c>
      <c r="C408" s="165" t="str">
        <f>IF('Sub-Cpt Record'!C408="","",'Sub-Cpt Record'!C408)</f>
        <v/>
      </c>
      <c r="D408" s="165" t="str">
        <f>IF('Sub-Cpt Record'!D408="","",'Sub-Cpt Record'!D408)</f>
        <v/>
      </c>
      <c r="E408" s="165" t="str">
        <f>CODE!I408</f>
        <v/>
      </c>
      <c r="F408" s="168"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18"/>
      <c r="U408" s="42"/>
      <c r="V408" s="42"/>
      <c r="W408" s="42"/>
      <c r="X408" s="42"/>
      <c r="Y408" s="42"/>
      <c r="Z408" s="35"/>
      <c r="AA408" s="42"/>
      <c r="AB408" s="42"/>
      <c r="AC408" s="42"/>
      <c r="AD408" s="42"/>
      <c r="AE408" s="42"/>
      <c r="AF408" s="42"/>
      <c r="AG408" s="193" t="str">
        <f t="shared" si="6"/>
        <v/>
      </c>
      <c r="AH408" s="305"/>
      <c r="AI408" s="215"/>
      <c r="AJ408" s="36"/>
    </row>
    <row r="409" spans="1:36" x14ac:dyDescent="0.2">
      <c r="A409" s="164" t="str">
        <f>IF('Sub-Cpt Record'!A409="","",'Sub-Cpt Record'!A409)</f>
        <v/>
      </c>
      <c r="B409" s="165" t="str">
        <f>IF('Sub-Cpt Record'!B409="","",'Sub-Cpt Record'!B409)</f>
        <v/>
      </c>
      <c r="C409" s="165" t="str">
        <f>IF('Sub-Cpt Record'!C409="","",'Sub-Cpt Record'!C409)</f>
        <v/>
      </c>
      <c r="D409" s="165" t="str">
        <f>IF('Sub-Cpt Record'!D409="","",'Sub-Cpt Record'!D409)</f>
        <v/>
      </c>
      <c r="E409" s="165" t="str">
        <f>CODE!I409</f>
        <v/>
      </c>
      <c r="F409" s="168"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18"/>
      <c r="U409" s="42"/>
      <c r="V409" s="42"/>
      <c r="W409" s="42"/>
      <c r="X409" s="42"/>
      <c r="Y409" s="42"/>
      <c r="Z409" s="35"/>
      <c r="AA409" s="42"/>
      <c r="AB409" s="42"/>
      <c r="AC409" s="42"/>
      <c r="AD409" s="42"/>
      <c r="AE409" s="42"/>
      <c r="AF409" s="42"/>
      <c r="AG409" s="193" t="str">
        <f t="shared" si="6"/>
        <v/>
      </c>
      <c r="AH409" s="305"/>
      <c r="AI409" s="215"/>
      <c r="AJ409" s="36"/>
    </row>
    <row r="410" spans="1:36" x14ac:dyDescent="0.2">
      <c r="A410" s="164" t="str">
        <f>IF('Sub-Cpt Record'!A410="","",'Sub-Cpt Record'!A410)</f>
        <v/>
      </c>
      <c r="B410" s="165" t="str">
        <f>IF('Sub-Cpt Record'!B410="","",'Sub-Cpt Record'!B410)</f>
        <v/>
      </c>
      <c r="C410" s="165" t="str">
        <f>IF('Sub-Cpt Record'!C410="","",'Sub-Cpt Record'!C410)</f>
        <v/>
      </c>
      <c r="D410" s="165" t="str">
        <f>IF('Sub-Cpt Record'!D410="","",'Sub-Cpt Record'!D410)</f>
        <v/>
      </c>
      <c r="E410" s="165" t="str">
        <f>CODE!I410</f>
        <v/>
      </c>
      <c r="F410" s="168"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18"/>
      <c r="U410" s="42"/>
      <c r="V410" s="42"/>
      <c r="W410" s="42"/>
      <c r="X410" s="42"/>
      <c r="Y410" s="42"/>
      <c r="Z410" s="35"/>
      <c r="AA410" s="42"/>
      <c r="AB410" s="42"/>
      <c r="AC410" s="42"/>
      <c r="AD410" s="42"/>
      <c r="AE410" s="42"/>
      <c r="AF410" s="42"/>
      <c r="AG410" s="193" t="str">
        <f t="shared" si="6"/>
        <v/>
      </c>
      <c r="AH410" s="305"/>
      <c r="AI410" s="215"/>
      <c r="AJ410" s="36"/>
    </row>
    <row r="411" spans="1:36" x14ac:dyDescent="0.2">
      <c r="A411" s="164" t="str">
        <f>IF('Sub-Cpt Record'!A411="","",'Sub-Cpt Record'!A411)</f>
        <v/>
      </c>
      <c r="B411" s="165" t="str">
        <f>IF('Sub-Cpt Record'!B411="","",'Sub-Cpt Record'!B411)</f>
        <v/>
      </c>
      <c r="C411" s="165" t="str">
        <f>IF('Sub-Cpt Record'!C411="","",'Sub-Cpt Record'!C411)</f>
        <v/>
      </c>
      <c r="D411" s="165" t="str">
        <f>IF('Sub-Cpt Record'!D411="","",'Sub-Cpt Record'!D411)</f>
        <v/>
      </c>
      <c r="E411" s="165" t="str">
        <f>CODE!I411</f>
        <v/>
      </c>
      <c r="F411" s="168"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18"/>
      <c r="U411" s="42"/>
      <c r="V411" s="42"/>
      <c r="W411" s="42"/>
      <c r="X411" s="42"/>
      <c r="Y411" s="42"/>
      <c r="Z411" s="35"/>
      <c r="AA411" s="42"/>
      <c r="AB411" s="42"/>
      <c r="AC411" s="42"/>
      <c r="AD411" s="42"/>
      <c r="AE411" s="42"/>
      <c r="AF411" s="42"/>
      <c r="AG411" s="193" t="str">
        <f t="shared" si="6"/>
        <v/>
      </c>
      <c r="AH411" s="305"/>
      <c r="AI411" s="215"/>
      <c r="AJ411" s="36"/>
    </row>
    <row r="412" spans="1:36" x14ac:dyDescent="0.2">
      <c r="A412" s="164" t="str">
        <f>IF('Sub-Cpt Record'!A412="","",'Sub-Cpt Record'!A412)</f>
        <v/>
      </c>
      <c r="B412" s="165" t="str">
        <f>IF('Sub-Cpt Record'!B412="","",'Sub-Cpt Record'!B412)</f>
        <v/>
      </c>
      <c r="C412" s="165" t="str">
        <f>IF('Sub-Cpt Record'!C412="","",'Sub-Cpt Record'!C412)</f>
        <v/>
      </c>
      <c r="D412" s="165" t="str">
        <f>IF('Sub-Cpt Record'!D412="","",'Sub-Cpt Record'!D412)</f>
        <v/>
      </c>
      <c r="E412" s="165" t="str">
        <f>CODE!I412</f>
        <v/>
      </c>
      <c r="F412" s="168"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18"/>
      <c r="U412" s="42"/>
      <c r="V412" s="42"/>
      <c r="W412" s="42"/>
      <c r="X412" s="42"/>
      <c r="Y412" s="42"/>
      <c r="Z412" s="35"/>
      <c r="AA412" s="42"/>
      <c r="AB412" s="42"/>
      <c r="AC412" s="42"/>
      <c r="AD412" s="42"/>
      <c r="AE412" s="42"/>
      <c r="AF412" s="42"/>
      <c r="AG412" s="193" t="str">
        <f t="shared" si="6"/>
        <v/>
      </c>
      <c r="AH412" s="305"/>
      <c r="AI412" s="215"/>
      <c r="AJ412" s="36"/>
    </row>
    <row r="413" spans="1:36" x14ac:dyDescent="0.2">
      <c r="A413" s="164" t="str">
        <f>IF('Sub-Cpt Record'!A413="","",'Sub-Cpt Record'!A413)</f>
        <v/>
      </c>
      <c r="B413" s="165" t="str">
        <f>IF('Sub-Cpt Record'!B413="","",'Sub-Cpt Record'!B413)</f>
        <v/>
      </c>
      <c r="C413" s="165" t="str">
        <f>IF('Sub-Cpt Record'!C413="","",'Sub-Cpt Record'!C413)</f>
        <v/>
      </c>
      <c r="D413" s="165" t="str">
        <f>IF('Sub-Cpt Record'!D413="","",'Sub-Cpt Record'!D413)</f>
        <v/>
      </c>
      <c r="E413" s="165" t="str">
        <f>CODE!I413</f>
        <v/>
      </c>
      <c r="F413" s="168"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18"/>
      <c r="U413" s="42"/>
      <c r="V413" s="42"/>
      <c r="W413" s="42"/>
      <c r="X413" s="42"/>
      <c r="Y413" s="42"/>
      <c r="Z413" s="35"/>
      <c r="AA413" s="42"/>
      <c r="AB413" s="42"/>
      <c r="AC413" s="42"/>
      <c r="AD413" s="42"/>
      <c r="AE413" s="42"/>
      <c r="AF413" s="42"/>
      <c r="AG413" s="193" t="str">
        <f t="shared" si="6"/>
        <v/>
      </c>
      <c r="AH413" s="305"/>
      <c r="AI413" s="215"/>
      <c r="AJ413" s="36"/>
    </row>
    <row r="414" spans="1:36" x14ac:dyDescent="0.2">
      <c r="A414" s="164" t="str">
        <f>IF('Sub-Cpt Record'!A414="","",'Sub-Cpt Record'!A414)</f>
        <v/>
      </c>
      <c r="B414" s="165" t="str">
        <f>IF('Sub-Cpt Record'!B414="","",'Sub-Cpt Record'!B414)</f>
        <v/>
      </c>
      <c r="C414" s="165" t="str">
        <f>IF('Sub-Cpt Record'!C414="","",'Sub-Cpt Record'!C414)</f>
        <v/>
      </c>
      <c r="D414" s="165" t="str">
        <f>IF('Sub-Cpt Record'!D414="","",'Sub-Cpt Record'!D414)</f>
        <v/>
      </c>
      <c r="E414" s="165" t="str">
        <f>CODE!I414</f>
        <v/>
      </c>
      <c r="F414" s="168"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18"/>
      <c r="U414" s="42"/>
      <c r="V414" s="42"/>
      <c r="W414" s="42"/>
      <c r="X414" s="42"/>
      <c r="Y414" s="42"/>
      <c r="Z414" s="35"/>
      <c r="AA414" s="42"/>
      <c r="AB414" s="42"/>
      <c r="AC414" s="42"/>
      <c r="AD414" s="42"/>
      <c r="AE414" s="42"/>
      <c r="AF414" s="42"/>
      <c r="AG414" s="193" t="str">
        <f t="shared" si="6"/>
        <v/>
      </c>
      <c r="AH414" s="305"/>
      <c r="AI414" s="215"/>
      <c r="AJ414" s="36"/>
    </row>
    <row r="415" spans="1:36" x14ac:dyDescent="0.2">
      <c r="A415" s="164" t="str">
        <f>IF('Sub-Cpt Record'!A415="","",'Sub-Cpt Record'!A415)</f>
        <v/>
      </c>
      <c r="B415" s="165" t="str">
        <f>IF('Sub-Cpt Record'!B415="","",'Sub-Cpt Record'!B415)</f>
        <v/>
      </c>
      <c r="C415" s="165" t="str">
        <f>IF('Sub-Cpt Record'!C415="","",'Sub-Cpt Record'!C415)</f>
        <v/>
      </c>
      <c r="D415" s="165" t="str">
        <f>IF('Sub-Cpt Record'!D415="","",'Sub-Cpt Record'!D415)</f>
        <v/>
      </c>
      <c r="E415" s="165" t="str">
        <f>CODE!I415</f>
        <v/>
      </c>
      <c r="F415" s="168"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18"/>
      <c r="U415" s="42"/>
      <c r="V415" s="42"/>
      <c r="W415" s="42"/>
      <c r="X415" s="42"/>
      <c r="Y415" s="42"/>
      <c r="Z415" s="35"/>
      <c r="AA415" s="42"/>
      <c r="AB415" s="42"/>
      <c r="AC415" s="42"/>
      <c r="AD415" s="42"/>
      <c r="AE415" s="42"/>
      <c r="AF415" s="42"/>
      <c r="AG415" s="193" t="str">
        <f t="shared" si="6"/>
        <v/>
      </c>
      <c r="AH415" s="305"/>
      <c r="AI415" s="215"/>
      <c r="AJ415" s="36"/>
    </row>
    <row r="416" spans="1:36" x14ac:dyDescent="0.2">
      <c r="A416" s="164" t="str">
        <f>IF('Sub-Cpt Record'!A416="","",'Sub-Cpt Record'!A416)</f>
        <v/>
      </c>
      <c r="B416" s="165" t="str">
        <f>IF('Sub-Cpt Record'!B416="","",'Sub-Cpt Record'!B416)</f>
        <v/>
      </c>
      <c r="C416" s="165" t="str">
        <f>IF('Sub-Cpt Record'!C416="","",'Sub-Cpt Record'!C416)</f>
        <v/>
      </c>
      <c r="D416" s="165" t="str">
        <f>IF('Sub-Cpt Record'!D416="","",'Sub-Cpt Record'!D416)</f>
        <v/>
      </c>
      <c r="E416" s="165" t="str">
        <f>CODE!I416</f>
        <v/>
      </c>
      <c r="F416" s="168"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18"/>
      <c r="U416" s="42"/>
      <c r="V416" s="42"/>
      <c r="W416" s="42"/>
      <c r="X416" s="42"/>
      <c r="Y416" s="42"/>
      <c r="Z416" s="35"/>
      <c r="AA416" s="42"/>
      <c r="AB416" s="42"/>
      <c r="AC416" s="42"/>
      <c r="AD416" s="42"/>
      <c r="AE416" s="42"/>
      <c r="AF416" s="42"/>
      <c r="AG416" s="193" t="str">
        <f t="shared" si="6"/>
        <v/>
      </c>
      <c r="AH416" s="305"/>
      <c r="AI416" s="215"/>
      <c r="AJ416" s="36"/>
    </row>
    <row r="417" spans="1:36" x14ac:dyDescent="0.2">
      <c r="A417" s="164" t="str">
        <f>IF('Sub-Cpt Record'!A417="","",'Sub-Cpt Record'!A417)</f>
        <v/>
      </c>
      <c r="B417" s="165" t="str">
        <f>IF('Sub-Cpt Record'!B417="","",'Sub-Cpt Record'!B417)</f>
        <v/>
      </c>
      <c r="C417" s="165" t="str">
        <f>IF('Sub-Cpt Record'!C417="","",'Sub-Cpt Record'!C417)</f>
        <v/>
      </c>
      <c r="D417" s="165" t="str">
        <f>IF('Sub-Cpt Record'!D417="","",'Sub-Cpt Record'!D417)</f>
        <v/>
      </c>
      <c r="E417" s="165" t="str">
        <f>CODE!I417</f>
        <v/>
      </c>
      <c r="F417" s="168"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18"/>
      <c r="U417" s="42"/>
      <c r="V417" s="42"/>
      <c r="W417" s="42"/>
      <c r="X417" s="42"/>
      <c r="Y417" s="42"/>
      <c r="Z417" s="35"/>
      <c r="AA417" s="42"/>
      <c r="AB417" s="42"/>
      <c r="AC417" s="42"/>
      <c r="AD417" s="42"/>
      <c r="AE417" s="42"/>
      <c r="AF417" s="42"/>
      <c r="AG417" s="193" t="str">
        <f t="shared" si="6"/>
        <v/>
      </c>
      <c r="AH417" s="305"/>
      <c r="AI417" s="215"/>
      <c r="AJ417" s="36"/>
    </row>
    <row r="418" spans="1:36" x14ac:dyDescent="0.2">
      <c r="A418" s="164" t="str">
        <f>IF('Sub-Cpt Record'!A418="","",'Sub-Cpt Record'!A418)</f>
        <v/>
      </c>
      <c r="B418" s="165" t="str">
        <f>IF('Sub-Cpt Record'!B418="","",'Sub-Cpt Record'!B418)</f>
        <v/>
      </c>
      <c r="C418" s="165" t="str">
        <f>IF('Sub-Cpt Record'!C418="","",'Sub-Cpt Record'!C418)</f>
        <v/>
      </c>
      <c r="D418" s="165" t="str">
        <f>IF('Sub-Cpt Record'!D418="","",'Sub-Cpt Record'!D418)</f>
        <v/>
      </c>
      <c r="E418" s="165" t="str">
        <f>CODE!I418</f>
        <v/>
      </c>
      <c r="F418" s="168"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18"/>
      <c r="U418" s="42"/>
      <c r="V418" s="42"/>
      <c r="W418" s="42"/>
      <c r="X418" s="42"/>
      <c r="Y418" s="42"/>
      <c r="Z418" s="35"/>
      <c r="AA418" s="42"/>
      <c r="AB418" s="42"/>
      <c r="AC418" s="42"/>
      <c r="AD418" s="42"/>
      <c r="AE418" s="42"/>
      <c r="AF418" s="42"/>
      <c r="AG418" s="193" t="str">
        <f t="shared" si="6"/>
        <v/>
      </c>
      <c r="AH418" s="305"/>
      <c r="AI418" s="215"/>
      <c r="AJ418" s="36"/>
    </row>
    <row r="419" spans="1:36" x14ac:dyDescent="0.2">
      <c r="A419" s="164" t="str">
        <f>IF('Sub-Cpt Record'!A419="","",'Sub-Cpt Record'!A419)</f>
        <v/>
      </c>
      <c r="B419" s="165" t="str">
        <f>IF('Sub-Cpt Record'!B419="","",'Sub-Cpt Record'!B419)</f>
        <v/>
      </c>
      <c r="C419" s="165" t="str">
        <f>IF('Sub-Cpt Record'!C419="","",'Sub-Cpt Record'!C419)</f>
        <v/>
      </c>
      <c r="D419" s="165" t="str">
        <f>IF('Sub-Cpt Record'!D419="","",'Sub-Cpt Record'!D419)</f>
        <v/>
      </c>
      <c r="E419" s="165" t="str">
        <f>CODE!I419</f>
        <v/>
      </c>
      <c r="F419" s="168"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18"/>
      <c r="U419" s="42"/>
      <c r="V419" s="42"/>
      <c r="W419" s="42"/>
      <c r="X419" s="42"/>
      <c r="Y419" s="42"/>
      <c r="Z419" s="35"/>
      <c r="AA419" s="42"/>
      <c r="AB419" s="42"/>
      <c r="AC419" s="42"/>
      <c r="AD419" s="42"/>
      <c r="AE419" s="42"/>
      <c r="AF419" s="42"/>
      <c r="AG419" s="193" t="str">
        <f t="shared" si="6"/>
        <v/>
      </c>
      <c r="AH419" s="305"/>
      <c r="AI419" s="215"/>
      <c r="AJ419" s="36"/>
    </row>
    <row r="420" spans="1:36" x14ac:dyDescent="0.2">
      <c r="A420" s="164" t="str">
        <f>IF('Sub-Cpt Record'!A420="","",'Sub-Cpt Record'!A420)</f>
        <v/>
      </c>
      <c r="B420" s="165" t="str">
        <f>IF('Sub-Cpt Record'!B420="","",'Sub-Cpt Record'!B420)</f>
        <v/>
      </c>
      <c r="C420" s="165" t="str">
        <f>IF('Sub-Cpt Record'!C420="","",'Sub-Cpt Record'!C420)</f>
        <v/>
      </c>
      <c r="D420" s="165" t="str">
        <f>IF('Sub-Cpt Record'!D420="","",'Sub-Cpt Record'!D420)</f>
        <v/>
      </c>
      <c r="E420" s="165" t="str">
        <f>CODE!I420</f>
        <v/>
      </c>
      <c r="F420" s="168"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18"/>
      <c r="U420" s="42"/>
      <c r="V420" s="42"/>
      <c r="W420" s="42"/>
      <c r="X420" s="42"/>
      <c r="Y420" s="42"/>
      <c r="Z420" s="35"/>
      <c r="AA420" s="42"/>
      <c r="AB420" s="42"/>
      <c r="AC420" s="42"/>
      <c r="AD420" s="42"/>
      <c r="AE420" s="42"/>
      <c r="AF420" s="42"/>
      <c r="AG420" s="193" t="str">
        <f t="shared" si="6"/>
        <v/>
      </c>
      <c r="AH420" s="305"/>
      <c r="AI420" s="215"/>
      <c r="AJ420" s="36"/>
    </row>
    <row r="421" spans="1:36" x14ac:dyDescent="0.2">
      <c r="A421" s="164" t="str">
        <f>IF('Sub-Cpt Record'!A421="","",'Sub-Cpt Record'!A421)</f>
        <v/>
      </c>
      <c r="B421" s="165" t="str">
        <f>IF('Sub-Cpt Record'!B421="","",'Sub-Cpt Record'!B421)</f>
        <v/>
      </c>
      <c r="C421" s="165" t="str">
        <f>IF('Sub-Cpt Record'!C421="","",'Sub-Cpt Record'!C421)</f>
        <v/>
      </c>
      <c r="D421" s="165" t="str">
        <f>IF('Sub-Cpt Record'!D421="","",'Sub-Cpt Record'!D421)</f>
        <v/>
      </c>
      <c r="E421" s="165" t="str">
        <f>CODE!I421</f>
        <v/>
      </c>
      <c r="F421" s="168"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18"/>
      <c r="U421" s="42"/>
      <c r="V421" s="42"/>
      <c r="W421" s="42"/>
      <c r="X421" s="42"/>
      <c r="Y421" s="42"/>
      <c r="Z421" s="35"/>
      <c r="AA421" s="42"/>
      <c r="AB421" s="42"/>
      <c r="AC421" s="42"/>
      <c r="AD421" s="42"/>
      <c r="AE421" s="42"/>
      <c r="AF421" s="42"/>
      <c r="AG421" s="193" t="str">
        <f t="shared" si="6"/>
        <v/>
      </c>
      <c r="AH421" s="305"/>
      <c r="AI421" s="215"/>
      <c r="AJ421" s="36"/>
    </row>
    <row r="422" spans="1:36" x14ac:dyDescent="0.2">
      <c r="A422" s="164" t="str">
        <f>IF('Sub-Cpt Record'!A422="","",'Sub-Cpt Record'!A422)</f>
        <v/>
      </c>
      <c r="B422" s="165" t="str">
        <f>IF('Sub-Cpt Record'!B422="","",'Sub-Cpt Record'!B422)</f>
        <v/>
      </c>
      <c r="C422" s="165" t="str">
        <f>IF('Sub-Cpt Record'!C422="","",'Sub-Cpt Record'!C422)</f>
        <v/>
      </c>
      <c r="D422" s="165" t="str">
        <f>IF('Sub-Cpt Record'!D422="","",'Sub-Cpt Record'!D422)</f>
        <v/>
      </c>
      <c r="E422" s="165" t="str">
        <f>CODE!I422</f>
        <v/>
      </c>
      <c r="F422" s="168"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18"/>
      <c r="U422" s="42"/>
      <c r="V422" s="42"/>
      <c r="W422" s="42"/>
      <c r="X422" s="42"/>
      <c r="Y422" s="42"/>
      <c r="Z422" s="35"/>
      <c r="AA422" s="42"/>
      <c r="AB422" s="42"/>
      <c r="AC422" s="42"/>
      <c r="AD422" s="42"/>
      <c r="AE422" s="42"/>
      <c r="AF422" s="42"/>
      <c r="AG422" s="193" t="str">
        <f t="shared" si="6"/>
        <v/>
      </c>
      <c r="AH422" s="305"/>
      <c r="AI422" s="215"/>
      <c r="AJ422" s="36"/>
    </row>
    <row r="423" spans="1:36" x14ac:dyDescent="0.2">
      <c r="A423" s="164" t="str">
        <f>IF('Sub-Cpt Record'!A423="","",'Sub-Cpt Record'!A423)</f>
        <v/>
      </c>
      <c r="B423" s="165" t="str">
        <f>IF('Sub-Cpt Record'!B423="","",'Sub-Cpt Record'!B423)</f>
        <v/>
      </c>
      <c r="C423" s="165" t="str">
        <f>IF('Sub-Cpt Record'!C423="","",'Sub-Cpt Record'!C423)</f>
        <v/>
      </c>
      <c r="D423" s="165" t="str">
        <f>IF('Sub-Cpt Record'!D423="","",'Sub-Cpt Record'!D423)</f>
        <v/>
      </c>
      <c r="E423" s="165" t="str">
        <f>CODE!I423</f>
        <v/>
      </c>
      <c r="F423" s="168"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18"/>
      <c r="U423" s="42"/>
      <c r="V423" s="42"/>
      <c r="W423" s="42"/>
      <c r="X423" s="42"/>
      <c r="Y423" s="42"/>
      <c r="Z423" s="35"/>
      <c r="AA423" s="42"/>
      <c r="AB423" s="42"/>
      <c r="AC423" s="42"/>
      <c r="AD423" s="42"/>
      <c r="AE423" s="42"/>
      <c r="AF423" s="42"/>
      <c r="AG423" s="193" t="str">
        <f t="shared" si="6"/>
        <v/>
      </c>
      <c r="AH423" s="305"/>
      <c r="AI423" s="215"/>
      <c r="AJ423" s="36"/>
    </row>
    <row r="424" spans="1:36" x14ac:dyDescent="0.2">
      <c r="A424" s="164" t="str">
        <f>IF('Sub-Cpt Record'!A424="","",'Sub-Cpt Record'!A424)</f>
        <v/>
      </c>
      <c r="B424" s="165" t="str">
        <f>IF('Sub-Cpt Record'!B424="","",'Sub-Cpt Record'!B424)</f>
        <v/>
      </c>
      <c r="C424" s="165" t="str">
        <f>IF('Sub-Cpt Record'!C424="","",'Sub-Cpt Record'!C424)</f>
        <v/>
      </c>
      <c r="D424" s="165" t="str">
        <f>IF('Sub-Cpt Record'!D424="","",'Sub-Cpt Record'!D424)</f>
        <v/>
      </c>
      <c r="E424" s="165" t="str">
        <f>CODE!I424</f>
        <v/>
      </c>
      <c r="F424" s="168"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18"/>
      <c r="U424" s="42"/>
      <c r="V424" s="42"/>
      <c r="W424" s="42"/>
      <c r="X424" s="42"/>
      <c r="Y424" s="42"/>
      <c r="Z424" s="35"/>
      <c r="AA424" s="42"/>
      <c r="AB424" s="42"/>
      <c r="AC424" s="42"/>
      <c r="AD424" s="42"/>
      <c r="AE424" s="42"/>
      <c r="AF424" s="42"/>
      <c r="AG424" s="193" t="str">
        <f t="shared" si="6"/>
        <v/>
      </c>
      <c r="AH424" s="305"/>
      <c r="AI424" s="215"/>
      <c r="AJ424" s="36"/>
    </row>
    <row r="425" spans="1:36" x14ac:dyDescent="0.2">
      <c r="A425" s="164" t="str">
        <f>IF('Sub-Cpt Record'!A425="","",'Sub-Cpt Record'!A425)</f>
        <v/>
      </c>
      <c r="B425" s="165" t="str">
        <f>IF('Sub-Cpt Record'!B425="","",'Sub-Cpt Record'!B425)</f>
        <v/>
      </c>
      <c r="C425" s="165" t="str">
        <f>IF('Sub-Cpt Record'!C425="","",'Sub-Cpt Record'!C425)</f>
        <v/>
      </c>
      <c r="D425" s="165" t="str">
        <f>IF('Sub-Cpt Record'!D425="","",'Sub-Cpt Record'!D425)</f>
        <v/>
      </c>
      <c r="E425" s="165" t="str">
        <f>CODE!I425</f>
        <v/>
      </c>
      <c r="F425" s="168"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18"/>
      <c r="U425" s="42"/>
      <c r="V425" s="42"/>
      <c r="W425" s="42"/>
      <c r="X425" s="42"/>
      <c r="Y425" s="42"/>
      <c r="Z425" s="35"/>
      <c r="AA425" s="42"/>
      <c r="AB425" s="42"/>
      <c r="AC425" s="42"/>
      <c r="AD425" s="42"/>
      <c r="AE425" s="42"/>
      <c r="AF425" s="42"/>
      <c r="AG425" s="193" t="str">
        <f t="shared" si="6"/>
        <v/>
      </c>
      <c r="AH425" s="305"/>
      <c r="AI425" s="215"/>
      <c r="AJ425" s="36"/>
    </row>
    <row r="426" spans="1:36" x14ac:dyDescent="0.2">
      <c r="A426" s="164" t="str">
        <f>IF('Sub-Cpt Record'!A426="","",'Sub-Cpt Record'!A426)</f>
        <v/>
      </c>
      <c r="B426" s="165" t="str">
        <f>IF('Sub-Cpt Record'!B426="","",'Sub-Cpt Record'!B426)</f>
        <v/>
      </c>
      <c r="C426" s="165" t="str">
        <f>IF('Sub-Cpt Record'!C426="","",'Sub-Cpt Record'!C426)</f>
        <v/>
      </c>
      <c r="D426" s="165" t="str">
        <f>IF('Sub-Cpt Record'!D426="","",'Sub-Cpt Record'!D426)</f>
        <v/>
      </c>
      <c r="E426" s="165" t="str">
        <f>CODE!I426</f>
        <v/>
      </c>
      <c r="F426" s="168"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18"/>
      <c r="U426" s="42"/>
      <c r="V426" s="42"/>
      <c r="W426" s="42"/>
      <c r="X426" s="42"/>
      <c r="Y426" s="42"/>
      <c r="Z426" s="35"/>
      <c r="AA426" s="42"/>
      <c r="AB426" s="42"/>
      <c r="AC426" s="42"/>
      <c r="AD426" s="42"/>
      <c r="AE426" s="42"/>
      <c r="AF426" s="42"/>
      <c r="AG426" s="193" t="str">
        <f t="shared" si="6"/>
        <v/>
      </c>
      <c r="AH426" s="305"/>
      <c r="AI426" s="215"/>
      <c r="AJ426" s="36"/>
    </row>
    <row r="427" spans="1:36" x14ac:dyDescent="0.2">
      <c r="A427" s="164" t="str">
        <f>IF('Sub-Cpt Record'!A427="","",'Sub-Cpt Record'!A427)</f>
        <v/>
      </c>
      <c r="B427" s="165" t="str">
        <f>IF('Sub-Cpt Record'!B427="","",'Sub-Cpt Record'!B427)</f>
        <v/>
      </c>
      <c r="C427" s="165" t="str">
        <f>IF('Sub-Cpt Record'!C427="","",'Sub-Cpt Record'!C427)</f>
        <v/>
      </c>
      <c r="D427" s="165" t="str">
        <f>IF('Sub-Cpt Record'!D427="","",'Sub-Cpt Record'!D427)</f>
        <v/>
      </c>
      <c r="E427" s="165" t="str">
        <f>CODE!I427</f>
        <v/>
      </c>
      <c r="F427" s="168"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18"/>
      <c r="U427" s="42"/>
      <c r="V427" s="42"/>
      <c r="W427" s="42"/>
      <c r="X427" s="42"/>
      <c r="Y427" s="42"/>
      <c r="Z427" s="35"/>
      <c r="AA427" s="42"/>
      <c r="AB427" s="42"/>
      <c r="AC427" s="42"/>
      <c r="AD427" s="42"/>
      <c r="AE427" s="42"/>
      <c r="AF427" s="42"/>
      <c r="AG427" s="193" t="str">
        <f t="shared" si="6"/>
        <v/>
      </c>
      <c r="AH427" s="305"/>
      <c r="AI427" s="215"/>
      <c r="AJ427" s="36"/>
    </row>
    <row r="428" spans="1:36" x14ac:dyDescent="0.2">
      <c r="A428" s="164" t="str">
        <f>IF('Sub-Cpt Record'!A428="","",'Sub-Cpt Record'!A428)</f>
        <v/>
      </c>
      <c r="B428" s="165" t="str">
        <f>IF('Sub-Cpt Record'!B428="","",'Sub-Cpt Record'!B428)</f>
        <v/>
      </c>
      <c r="C428" s="165" t="str">
        <f>IF('Sub-Cpt Record'!C428="","",'Sub-Cpt Record'!C428)</f>
        <v/>
      </c>
      <c r="D428" s="165" t="str">
        <f>IF('Sub-Cpt Record'!D428="","",'Sub-Cpt Record'!D428)</f>
        <v/>
      </c>
      <c r="E428" s="165" t="str">
        <f>CODE!I428</f>
        <v/>
      </c>
      <c r="F428" s="168"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18"/>
      <c r="U428" s="42"/>
      <c r="V428" s="42"/>
      <c r="W428" s="42"/>
      <c r="X428" s="42"/>
      <c r="Y428" s="42"/>
      <c r="Z428" s="35"/>
      <c r="AA428" s="42"/>
      <c r="AB428" s="42"/>
      <c r="AC428" s="42"/>
      <c r="AD428" s="42"/>
      <c r="AE428" s="42"/>
      <c r="AF428" s="42"/>
      <c r="AG428" s="193" t="str">
        <f t="shared" si="6"/>
        <v/>
      </c>
      <c r="AH428" s="305"/>
      <c r="AI428" s="215"/>
      <c r="AJ428" s="36"/>
    </row>
    <row r="429" spans="1:36" x14ac:dyDescent="0.2">
      <c r="A429" s="164" t="str">
        <f>IF('Sub-Cpt Record'!A429="","",'Sub-Cpt Record'!A429)</f>
        <v/>
      </c>
      <c r="B429" s="165" t="str">
        <f>IF('Sub-Cpt Record'!B429="","",'Sub-Cpt Record'!B429)</f>
        <v/>
      </c>
      <c r="C429" s="165" t="str">
        <f>IF('Sub-Cpt Record'!C429="","",'Sub-Cpt Record'!C429)</f>
        <v/>
      </c>
      <c r="D429" s="165" t="str">
        <f>IF('Sub-Cpt Record'!D429="","",'Sub-Cpt Record'!D429)</f>
        <v/>
      </c>
      <c r="E429" s="165" t="str">
        <f>CODE!I429</f>
        <v/>
      </c>
      <c r="F429" s="168"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18"/>
      <c r="U429" s="42"/>
      <c r="V429" s="42"/>
      <c r="W429" s="42"/>
      <c r="X429" s="42"/>
      <c r="Y429" s="42"/>
      <c r="Z429" s="35"/>
      <c r="AA429" s="42"/>
      <c r="AB429" s="42"/>
      <c r="AC429" s="42"/>
      <c r="AD429" s="42"/>
      <c r="AE429" s="42"/>
      <c r="AF429" s="42"/>
      <c r="AG429" s="193" t="str">
        <f t="shared" si="6"/>
        <v/>
      </c>
      <c r="AH429" s="305"/>
      <c r="AI429" s="215"/>
      <c r="AJ429" s="36"/>
    </row>
    <row r="430" spans="1:36" x14ac:dyDescent="0.2">
      <c r="A430" s="164" t="str">
        <f>IF('Sub-Cpt Record'!A430="","",'Sub-Cpt Record'!A430)</f>
        <v/>
      </c>
      <c r="B430" s="165" t="str">
        <f>IF('Sub-Cpt Record'!B430="","",'Sub-Cpt Record'!B430)</f>
        <v/>
      </c>
      <c r="C430" s="165" t="str">
        <f>IF('Sub-Cpt Record'!C430="","",'Sub-Cpt Record'!C430)</f>
        <v/>
      </c>
      <c r="D430" s="165" t="str">
        <f>IF('Sub-Cpt Record'!D430="","",'Sub-Cpt Record'!D430)</f>
        <v/>
      </c>
      <c r="E430" s="165" t="str">
        <f>CODE!I430</f>
        <v/>
      </c>
      <c r="F430" s="168"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18"/>
      <c r="U430" s="42"/>
      <c r="V430" s="42"/>
      <c r="W430" s="42"/>
      <c r="X430" s="42"/>
      <c r="Y430" s="42"/>
      <c r="Z430" s="35"/>
      <c r="AA430" s="42"/>
      <c r="AB430" s="42"/>
      <c r="AC430" s="42"/>
      <c r="AD430" s="42"/>
      <c r="AE430" s="42"/>
      <c r="AF430" s="42"/>
      <c r="AG430" s="193" t="str">
        <f t="shared" si="6"/>
        <v/>
      </c>
      <c r="AH430" s="305"/>
      <c r="AI430" s="215"/>
      <c r="AJ430" s="36"/>
    </row>
    <row r="431" spans="1:36" x14ac:dyDescent="0.2">
      <c r="A431" s="164" t="str">
        <f>IF('Sub-Cpt Record'!A431="","",'Sub-Cpt Record'!A431)</f>
        <v/>
      </c>
      <c r="B431" s="165" t="str">
        <f>IF('Sub-Cpt Record'!B431="","",'Sub-Cpt Record'!B431)</f>
        <v/>
      </c>
      <c r="C431" s="165" t="str">
        <f>IF('Sub-Cpt Record'!C431="","",'Sub-Cpt Record'!C431)</f>
        <v/>
      </c>
      <c r="D431" s="165" t="str">
        <f>IF('Sub-Cpt Record'!D431="","",'Sub-Cpt Record'!D431)</f>
        <v/>
      </c>
      <c r="E431" s="165" t="str">
        <f>CODE!I431</f>
        <v/>
      </c>
      <c r="F431" s="168"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18"/>
      <c r="U431" s="42"/>
      <c r="V431" s="42"/>
      <c r="W431" s="42"/>
      <c r="X431" s="42"/>
      <c r="Y431" s="42"/>
      <c r="Z431" s="35"/>
      <c r="AA431" s="42"/>
      <c r="AB431" s="42"/>
      <c r="AC431" s="42"/>
      <c r="AD431" s="42"/>
      <c r="AE431" s="42"/>
      <c r="AF431" s="42"/>
      <c r="AG431" s="193" t="str">
        <f t="shared" si="6"/>
        <v/>
      </c>
      <c r="AH431" s="305"/>
      <c r="AI431" s="215"/>
      <c r="AJ431" s="36"/>
    </row>
    <row r="432" spans="1:36" x14ac:dyDescent="0.2">
      <c r="A432" s="164" t="str">
        <f>IF('Sub-Cpt Record'!A432="","",'Sub-Cpt Record'!A432)</f>
        <v/>
      </c>
      <c r="B432" s="165" t="str">
        <f>IF('Sub-Cpt Record'!B432="","",'Sub-Cpt Record'!B432)</f>
        <v/>
      </c>
      <c r="C432" s="165" t="str">
        <f>IF('Sub-Cpt Record'!C432="","",'Sub-Cpt Record'!C432)</f>
        <v/>
      </c>
      <c r="D432" s="165" t="str">
        <f>IF('Sub-Cpt Record'!D432="","",'Sub-Cpt Record'!D432)</f>
        <v/>
      </c>
      <c r="E432" s="165" t="str">
        <f>CODE!I432</f>
        <v/>
      </c>
      <c r="F432" s="168"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18"/>
      <c r="U432" s="42"/>
      <c r="V432" s="42"/>
      <c r="W432" s="42"/>
      <c r="X432" s="42"/>
      <c r="Y432" s="42"/>
      <c r="Z432" s="35"/>
      <c r="AA432" s="42"/>
      <c r="AB432" s="42"/>
      <c r="AC432" s="42"/>
      <c r="AD432" s="42"/>
      <c r="AE432" s="42"/>
      <c r="AF432" s="42"/>
      <c r="AG432" s="193" t="str">
        <f t="shared" si="6"/>
        <v/>
      </c>
      <c r="AH432" s="305"/>
      <c r="AI432" s="215"/>
      <c r="AJ432" s="36"/>
    </row>
    <row r="433" spans="1:36" x14ac:dyDescent="0.2">
      <c r="A433" s="164" t="str">
        <f>IF('Sub-Cpt Record'!A433="","",'Sub-Cpt Record'!A433)</f>
        <v/>
      </c>
      <c r="B433" s="165" t="str">
        <f>IF('Sub-Cpt Record'!B433="","",'Sub-Cpt Record'!B433)</f>
        <v/>
      </c>
      <c r="C433" s="165" t="str">
        <f>IF('Sub-Cpt Record'!C433="","",'Sub-Cpt Record'!C433)</f>
        <v/>
      </c>
      <c r="D433" s="165" t="str">
        <f>IF('Sub-Cpt Record'!D433="","",'Sub-Cpt Record'!D433)</f>
        <v/>
      </c>
      <c r="E433" s="165" t="str">
        <f>CODE!I433</f>
        <v/>
      </c>
      <c r="F433" s="168"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18"/>
      <c r="U433" s="42"/>
      <c r="V433" s="42"/>
      <c r="W433" s="42"/>
      <c r="X433" s="42"/>
      <c r="Y433" s="42"/>
      <c r="Z433" s="35"/>
      <c r="AA433" s="42"/>
      <c r="AB433" s="42"/>
      <c r="AC433" s="42"/>
      <c r="AD433" s="42"/>
      <c r="AE433" s="42"/>
      <c r="AF433" s="42"/>
      <c r="AG433" s="193" t="str">
        <f t="shared" si="6"/>
        <v/>
      </c>
      <c r="AH433" s="305"/>
      <c r="AI433" s="215"/>
      <c r="AJ433" s="36"/>
    </row>
    <row r="434" spans="1:36" x14ac:dyDescent="0.2">
      <c r="A434" s="164" t="str">
        <f>IF('Sub-Cpt Record'!A434="","",'Sub-Cpt Record'!A434)</f>
        <v/>
      </c>
      <c r="B434" s="165" t="str">
        <f>IF('Sub-Cpt Record'!B434="","",'Sub-Cpt Record'!B434)</f>
        <v/>
      </c>
      <c r="C434" s="165" t="str">
        <f>IF('Sub-Cpt Record'!C434="","",'Sub-Cpt Record'!C434)</f>
        <v/>
      </c>
      <c r="D434" s="165" t="str">
        <f>IF('Sub-Cpt Record'!D434="","",'Sub-Cpt Record'!D434)</f>
        <v/>
      </c>
      <c r="E434" s="165" t="str">
        <f>CODE!I434</f>
        <v/>
      </c>
      <c r="F434" s="168"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18"/>
      <c r="U434" s="42"/>
      <c r="V434" s="42"/>
      <c r="W434" s="42"/>
      <c r="X434" s="42"/>
      <c r="Y434" s="42"/>
      <c r="Z434" s="35"/>
      <c r="AA434" s="42"/>
      <c r="AB434" s="42"/>
      <c r="AC434" s="42"/>
      <c r="AD434" s="42"/>
      <c r="AE434" s="42"/>
      <c r="AF434" s="42"/>
      <c r="AG434" s="193" t="str">
        <f t="shared" si="6"/>
        <v/>
      </c>
      <c r="AH434" s="305"/>
      <c r="AI434" s="215"/>
      <c r="AJ434" s="36"/>
    </row>
    <row r="435" spans="1:36" x14ac:dyDescent="0.2">
      <c r="A435" s="164" t="str">
        <f>IF('Sub-Cpt Record'!A435="","",'Sub-Cpt Record'!A435)</f>
        <v/>
      </c>
      <c r="B435" s="165" t="str">
        <f>IF('Sub-Cpt Record'!B435="","",'Sub-Cpt Record'!B435)</f>
        <v/>
      </c>
      <c r="C435" s="165" t="str">
        <f>IF('Sub-Cpt Record'!C435="","",'Sub-Cpt Record'!C435)</f>
        <v/>
      </c>
      <c r="D435" s="165" t="str">
        <f>IF('Sub-Cpt Record'!D435="","",'Sub-Cpt Record'!D435)</f>
        <v/>
      </c>
      <c r="E435" s="165" t="str">
        <f>CODE!I435</f>
        <v/>
      </c>
      <c r="F435" s="168"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18"/>
      <c r="U435" s="42"/>
      <c r="V435" s="42"/>
      <c r="W435" s="42"/>
      <c r="X435" s="42"/>
      <c r="Y435" s="42"/>
      <c r="Z435" s="35"/>
      <c r="AA435" s="42"/>
      <c r="AB435" s="42"/>
      <c r="AC435" s="42"/>
      <c r="AD435" s="42"/>
      <c r="AE435" s="42"/>
      <c r="AF435" s="42"/>
      <c r="AG435" s="193" t="str">
        <f t="shared" si="6"/>
        <v/>
      </c>
      <c r="AH435" s="305"/>
      <c r="AI435" s="215"/>
      <c r="AJ435" s="36"/>
    </row>
    <row r="436" spans="1:36" x14ac:dyDescent="0.2">
      <c r="A436" s="164" t="str">
        <f>IF('Sub-Cpt Record'!A436="","",'Sub-Cpt Record'!A436)</f>
        <v/>
      </c>
      <c r="B436" s="165" t="str">
        <f>IF('Sub-Cpt Record'!B436="","",'Sub-Cpt Record'!B436)</f>
        <v/>
      </c>
      <c r="C436" s="165" t="str">
        <f>IF('Sub-Cpt Record'!C436="","",'Sub-Cpt Record'!C436)</f>
        <v/>
      </c>
      <c r="D436" s="165" t="str">
        <f>IF('Sub-Cpt Record'!D436="","",'Sub-Cpt Record'!D436)</f>
        <v/>
      </c>
      <c r="E436" s="165" t="str">
        <f>CODE!I436</f>
        <v/>
      </c>
      <c r="F436" s="168"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18"/>
      <c r="U436" s="42"/>
      <c r="V436" s="42"/>
      <c r="W436" s="42"/>
      <c r="X436" s="42"/>
      <c r="Y436" s="42"/>
      <c r="Z436" s="35"/>
      <c r="AA436" s="42"/>
      <c r="AB436" s="42"/>
      <c r="AC436" s="42"/>
      <c r="AD436" s="42"/>
      <c r="AE436" s="42"/>
      <c r="AF436" s="42"/>
      <c r="AG436" s="193" t="str">
        <f t="shared" si="6"/>
        <v/>
      </c>
      <c r="AH436" s="305"/>
      <c r="AI436" s="215"/>
      <c r="AJ436" s="36"/>
    </row>
    <row r="437" spans="1:36" x14ac:dyDescent="0.2">
      <c r="A437" s="164" t="str">
        <f>IF('Sub-Cpt Record'!A437="","",'Sub-Cpt Record'!A437)</f>
        <v/>
      </c>
      <c r="B437" s="165" t="str">
        <f>IF('Sub-Cpt Record'!B437="","",'Sub-Cpt Record'!B437)</f>
        <v/>
      </c>
      <c r="C437" s="165" t="str">
        <f>IF('Sub-Cpt Record'!C437="","",'Sub-Cpt Record'!C437)</f>
        <v/>
      </c>
      <c r="D437" s="165" t="str">
        <f>IF('Sub-Cpt Record'!D437="","",'Sub-Cpt Record'!D437)</f>
        <v/>
      </c>
      <c r="E437" s="165" t="str">
        <f>CODE!I437</f>
        <v/>
      </c>
      <c r="F437" s="168"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18"/>
      <c r="U437" s="42"/>
      <c r="V437" s="42"/>
      <c r="W437" s="42"/>
      <c r="X437" s="42"/>
      <c r="Y437" s="42"/>
      <c r="Z437" s="35"/>
      <c r="AA437" s="42"/>
      <c r="AB437" s="42"/>
      <c r="AC437" s="42"/>
      <c r="AD437" s="42"/>
      <c r="AE437" s="42"/>
      <c r="AF437" s="42"/>
      <c r="AG437" s="193" t="str">
        <f t="shared" si="6"/>
        <v/>
      </c>
      <c r="AH437" s="305"/>
      <c r="AI437" s="215"/>
      <c r="AJ437" s="36"/>
    </row>
    <row r="438" spans="1:36" x14ac:dyDescent="0.2">
      <c r="A438" s="164" t="str">
        <f>IF('Sub-Cpt Record'!A438="","",'Sub-Cpt Record'!A438)</f>
        <v/>
      </c>
      <c r="B438" s="165" t="str">
        <f>IF('Sub-Cpt Record'!B438="","",'Sub-Cpt Record'!B438)</f>
        <v/>
      </c>
      <c r="C438" s="165" t="str">
        <f>IF('Sub-Cpt Record'!C438="","",'Sub-Cpt Record'!C438)</f>
        <v/>
      </c>
      <c r="D438" s="165" t="str">
        <f>IF('Sub-Cpt Record'!D438="","",'Sub-Cpt Record'!D438)</f>
        <v/>
      </c>
      <c r="E438" s="165" t="str">
        <f>CODE!I438</f>
        <v/>
      </c>
      <c r="F438" s="168"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18"/>
      <c r="U438" s="42"/>
      <c r="V438" s="42"/>
      <c r="W438" s="42"/>
      <c r="X438" s="42"/>
      <c r="Y438" s="42"/>
      <c r="Z438" s="35"/>
      <c r="AA438" s="42"/>
      <c r="AB438" s="42"/>
      <c r="AC438" s="42"/>
      <c r="AD438" s="42"/>
      <c r="AE438" s="42"/>
      <c r="AF438" s="42"/>
      <c r="AG438" s="193" t="str">
        <f t="shared" si="6"/>
        <v/>
      </c>
      <c r="AH438" s="305"/>
      <c r="AI438" s="215"/>
      <c r="AJ438" s="36"/>
    </row>
    <row r="439" spans="1:36" x14ac:dyDescent="0.2">
      <c r="A439" s="164" t="str">
        <f>IF('Sub-Cpt Record'!A439="","",'Sub-Cpt Record'!A439)</f>
        <v/>
      </c>
      <c r="B439" s="165" t="str">
        <f>IF('Sub-Cpt Record'!B439="","",'Sub-Cpt Record'!B439)</f>
        <v/>
      </c>
      <c r="C439" s="165" t="str">
        <f>IF('Sub-Cpt Record'!C439="","",'Sub-Cpt Record'!C439)</f>
        <v/>
      </c>
      <c r="D439" s="165" t="str">
        <f>IF('Sub-Cpt Record'!D439="","",'Sub-Cpt Record'!D439)</f>
        <v/>
      </c>
      <c r="E439" s="165" t="str">
        <f>CODE!I439</f>
        <v/>
      </c>
      <c r="F439" s="168"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18"/>
      <c r="U439" s="42"/>
      <c r="V439" s="42"/>
      <c r="W439" s="42"/>
      <c r="X439" s="42"/>
      <c r="Y439" s="42"/>
      <c r="Z439" s="35"/>
      <c r="AA439" s="42"/>
      <c r="AB439" s="42"/>
      <c r="AC439" s="42"/>
      <c r="AD439" s="42"/>
      <c r="AE439" s="42"/>
      <c r="AF439" s="42"/>
      <c r="AG439" s="193" t="str">
        <f t="shared" si="6"/>
        <v/>
      </c>
      <c r="AH439" s="305"/>
      <c r="AI439" s="215"/>
      <c r="AJ439" s="36"/>
    </row>
    <row r="440" spans="1:36" x14ac:dyDescent="0.2">
      <c r="A440" s="164" t="str">
        <f>IF('Sub-Cpt Record'!A440="","",'Sub-Cpt Record'!A440)</f>
        <v/>
      </c>
      <c r="B440" s="165" t="str">
        <f>IF('Sub-Cpt Record'!B440="","",'Sub-Cpt Record'!B440)</f>
        <v/>
      </c>
      <c r="C440" s="165" t="str">
        <f>IF('Sub-Cpt Record'!C440="","",'Sub-Cpt Record'!C440)</f>
        <v/>
      </c>
      <c r="D440" s="165" t="str">
        <f>IF('Sub-Cpt Record'!D440="","",'Sub-Cpt Record'!D440)</f>
        <v/>
      </c>
      <c r="E440" s="165" t="str">
        <f>CODE!I440</f>
        <v/>
      </c>
      <c r="F440" s="168"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18"/>
      <c r="U440" s="42"/>
      <c r="V440" s="42"/>
      <c r="W440" s="42"/>
      <c r="X440" s="42"/>
      <c r="Y440" s="42"/>
      <c r="Z440" s="35"/>
      <c r="AA440" s="42"/>
      <c r="AB440" s="42"/>
      <c r="AC440" s="42"/>
      <c r="AD440" s="42"/>
      <c r="AE440" s="42"/>
      <c r="AF440" s="42"/>
      <c r="AG440" s="193" t="str">
        <f t="shared" si="6"/>
        <v/>
      </c>
      <c r="AH440" s="305"/>
      <c r="AI440" s="215"/>
      <c r="AJ440" s="36"/>
    </row>
    <row r="441" spans="1:36" x14ac:dyDescent="0.2">
      <c r="A441" s="164" t="str">
        <f>IF('Sub-Cpt Record'!A441="","",'Sub-Cpt Record'!A441)</f>
        <v/>
      </c>
      <c r="B441" s="165" t="str">
        <f>IF('Sub-Cpt Record'!B441="","",'Sub-Cpt Record'!B441)</f>
        <v/>
      </c>
      <c r="C441" s="165" t="str">
        <f>IF('Sub-Cpt Record'!C441="","",'Sub-Cpt Record'!C441)</f>
        <v/>
      </c>
      <c r="D441" s="165" t="str">
        <f>IF('Sub-Cpt Record'!D441="","",'Sub-Cpt Record'!D441)</f>
        <v/>
      </c>
      <c r="E441" s="165" t="str">
        <f>CODE!I441</f>
        <v/>
      </c>
      <c r="F441" s="168"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18"/>
      <c r="U441" s="42"/>
      <c r="V441" s="42"/>
      <c r="W441" s="42"/>
      <c r="X441" s="42"/>
      <c r="Y441" s="42"/>
      <c r="Z441" s="35"/>
      <c r="AA441" s="42"/>
      <c r="AB441" s="42"/>
      <c r="AC441" s="42"/>
      <c r="AD441" s="42"/>
      <c r="AE441" s="42"/>
      <c r="AF441" s="42"/>
      <c r="AG441" s="193" t="str">
        <f t="shared" si="6"/>
        <v/>
      </c>
      <c r="AH441" s="305"/>
      <c r="AI441" s="215"/>
      <c r="AJ441" s="36"/>
    </row>
    <row r="442" spans="1:36" x14ac:dyDescent="0.2">
      <c r="A442" s="164" t="str">
        <f>IF('Sub-Cpt Record'!A442="","",'Sub-Cpt Record'!A442)</f>
        <v/>
      </c>
      <c r="B442" s="165" t="str">
        <f>IF('Sub-Cpt Record'!B442="","",'Sub-Cpt Record'!B442)</f>
        <v/>
      </c>
      <c r="C442" s="165" t="str">
        <f>IF('Sub-Cpt Record'!C442="","",'Sub-Cpt Record'!C442)</f>
        <v/>
      </c>
      <c r="D442" s="165" t="str">
        <f>IF('Sub-Cpt Record'!D442="","",'Sub-Cpt Record'!D442)</f>
        <v/>
      </c>
      <c r="E442" s="165" t="str">
        <f>CODE!I442</f>
        <v/>
      </c>
      <c r="F442" s="168"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18"/>
      <c r="U442" s="42"/>
      <c r="V442" s="42"/>
      <c r="W442" s="42"/>
      <c r="X442" s="42"/>
      <c r="Y442" s="42"/>
      <c r="Z442" s="35"/>
      <c r="AA442" s="42"/>
      <c r="AB442" s="42"/>
      <c r="AC442" s="42"/>
      <c r="AD442" s="42"/>
      <c r="AE442" s="42"/>
      <c r="AF442" s="42"/>
      <c r="AG442" s="193" t="str">
        <f t="shared" si="6"/>
        <v/>
      </c>
      <c r="AH442" s="305"/>
      <c r="AI442" s="215"/>
      <c r="AJ442" s="36"/>
    </row>
    <row r="443" spans="1:36" x14ac:dyDescent="0.2">
      <c r="A443" s="164" t="str">
        <f>IF('Sub-Cpt Record'!A443="","",'Sub-Cpt Record'!A443)</f>
        <v/>
      </c>
      <c r="B443" s="165" t="str">
        <f>IF('Sub-Cpt Record'!B443="","",'Sub-Cpt Record'!B443)</f>
        <v/>
      </c>
      <c r="C443" s="165" t="str">
        <f>IF('Sub-Cpt Record'!C443="","",'Sub-Cpt Record'!C443)</f>
        <v/>
      </c>
      <c r="D443" s="165" t="str">
        <f>IF('Sub-Cpt Record'!D443="","",'Sub-Cpt Record'!D443)</f>
        <v/>
      </c>
      <c r="E443" s="165" t="str">
        <f>CODE!I443</f>
        <v/>
      </c>
      <c r="F443" s="168"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18"/>
      <c r="U443" s="42"/>
      <c r="V443" s="42"/>
      <c r="W443" s="42"/>
      <c r="X443" s="42"/>
      <c r="Y443" s="42"/>
      <c r="Z443" s="35"/>
      <c r="AA443" s="42"/>
      <c r="AB443" s="42"/>
      <c r="AC443" s="42"/>
      <c r="AD443" s="42"/>
      <c r="AE443" s="42"/>
      <c r="AF443" s="42"/>
      <c r="AG443" s="193" t="str">
        <f t="shared" si="6"/>
        <v/>
      </c>
      <c r="AH443" s="305"/>
      <c r="AI443" s="215"/>
      <c r="AJ443" s="36"/>
    </row>
    <row r="444" spans="1:36" x14ac:dyDescent="0.2">
      <c r="A444" s="164" t="str">
        <f>IF('Sub-Cpt Record'!A444="","",'Sub-Cpt Record'!A444)</f>
        <v/>
      </c>
      <c r="B444" s="165" t="str">
        <f>IF('Sub-Cpt Record'!B444="","",'Sub-Cpt Record'!B444)</f>
        <v/>
      </c>
      <c r="C444" s="165" t="str">
        <f>IF('Sub-Cpt Record'!C444="","",'Sub-Cpt Record'!C444)</f>
        <v/>
      </c>
      <c r="D444" s="165" t="str">
        <f>IF('Sub-Cpt Record'!D444="","",'Sub-Cpt Record'!D444)</f>
        <v/>
      </c>
      <c r="E444" s="165" t="str">
        <f>CODE!I444</f>
        <v/>
      </c>
      <c r="F444" s="168"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18"/>
      <c r="U444" s="42"/>
      <c r="V444" s="42"/>
      <c r="W444" s="42"/>
      <c r="X444" s="42"/>
      <c r="Y444" s="42"/>
      <c r="Z444" s="35"/>
      <c r="AA444" s="42"/>
      <c r="AB444" s="42"/>
      <c r="AC444" s="42"/>
      <c r="AD444" s="42"/>
      <c r="AE444" s="42"/>
      <c r="AF444" s="42"/>
      <c r="AG444" s="193" t="str">
        <f t="shared" si="6"/>
        <v/>
      </c>
      <c r="AH444" s="305"/>
      <c r="AI444" s="215"/>
      <c r="AJ444" s="36"/>
    </row>
    <row r="445" spans="1:36" x14ac:dyDescent="0.2">
      <c r="A445" s="164" t="str">
        <f>IF('Sub-Cpt Record'!A445="","",'Sub-Cpt Record'!A445)</f>
        <v/>
      </c>
      <c r="B445" s="165" t="str">
        <f>IF('Sub-Cpt Record'!B445="","",'Sub-Cpt Record'!B445)</f>
        <v/>
      </c>
      <c r="C445" s="165" t="str">
        <f>IF('Sub-Cpt Record'!C445="","",'Sub-Cpt Record'!C445)</f>
        <v/>
      </c>
      <c r="D445" s="165" t="str">
        <f>IF('Sub-Cpt Record'!D445="","",'Sub-Cpt Record'!D445)</f>
        <v/>
      </c>
      <c r="E445" s="165" t="str">
        <f>CODE!I445</f>
        <v/>
      </c>
      <c r="F445" s="168"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18"/>
      <c r="U445" s="42"/>
      <c r="V445" s="42"/>
      <c r="W445" s="42"/>
      <c r="X445" s="42"/>
      <c r="Y445" s="42"/>
      <c r="Z445" s="35"/>
      <c r="AA445" s="42"/>
      <c r="AB445" s="42"/>
      <c r="AC445" s="42"/>
      <c r="AD445" s="42"/>
      <c r="AE445" s="42"/>
      <c r="AF445" s="42"/>
      <c r="AG445" s="193" t="str">
        <f t="shared" si="6"/>
        <v/>
      </c>
      <c r="AH445" s="305"/>
      <c r="AI445" s="215"/>
      <c r="AJ445" s="36"/>
    </row>
    <row r="446" spans="1:36" x14ac:dyDescent="0.2">
      <c r="A446" s="164" t="str">
        <f>IF('Sub-Cpt Record'!A446="","",'Sub-Cpt Record'!A446)</f>
        <v/>
      </c>
      <c r="B446" s="165" t="str">
        <f>IF('Sub-Cpt Record'!B446="","",'Sub-Cpt Record'!B446)</f>
        <v/>
      </c>
      <c r="C446" s="165" t="str">
        <f>IF('Sub-Cpt Record'!C446="","",'Sub-Cpt Record'!C446)</f>
        <v/>
      </c>
      <c r="D446" s="165" t="str">
        <f>IF('Sub-Cpt Record'!D446="","",'Sub-Cpt Record'!D446)</f>
        <v/>
      </c>
      <c r="E446" s="165" t="str">
        <f>CODE!I446</f>
        <v/>
      </c>
      <c r="F446" s="168"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18"/>
      <c r="U446" s="42"/>
      <c r="V446" s="42"/>
      <c r="W446" s="42"/>
      <c r="X446" s="42"/>
      <c r="Y446" s="42"/>
      <c r="Z446" s="35"/>
      <c r="AA446" s="42"/>
      <c r="AB446" s="42"/>
      <c r="AC446" s="42"/>
      <c r="AD446" s="42"/>
      <c r="AE446" s="42"/>
      <c r="AF446" s="42"/>
      <c r="AG446" s="193" t="str">
        <f t="shared" si="6"/>
        <v/>
      </c>
      <c r="AH446" s="305"/>
      <c r="AI446" s="215"/>
      <c r="AJ446" s="36"/>
    </row>
    <row r="447" spans="1:36" x14ac:dyDescent="0.2">
      <c r="A447" s="164" t="str">
        <f>IF('Sub-Cpt Record'!A447="","",'Sub-Cpt Record'!A447)</f>
        <v/>
      </c>
      <c r="B447" s="165" t="str">
        <f>IF('Sub-Cpt Record'!B447="","",'Sub-Cpt Record'!B447)</f>
        <v/>
      </c>
      <c r="C447" s="165" t="str">
        <f>IF('Sub-Cpt Record'!C447="","",'Sub-Cpt Record'!C447)</f>
        <v/>
      </c>
      <c r="D447" s="165" t="str">
        <f>IF('Sub-Cpt Record'!D447="","",'Sub-Cpt Record'!D447)</f>
        <v/>
      </c>
      <c r="E447" s="165" t="str">
        <f>CODE!I447</f>
        <v/>
      </c>
      <c r="F447" s="168"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18"/>
      <c r="U447" s="42"/>
      <c r="V447" s="42"/>
      <c r="W447" s="42"/>
      <c r="X447" s="42"/>
      <c r="Y447" s="42"/>
      <c r="Z447" s="35"/>
      <c r="AA447" s="42"/>
      <c r="AB447" s="42"/>
      <c r="AC447" s="42"/>
      <c r="AD447" s="42"/>
      <c r="AE447" s="42"/>
      <c r="AF447" s="42"/>
      <c r="AG447" s="193" t="str">
        <f t="shared" si="6"/>
        <v/>
      </c>
      <c r="AH447" s="305"/>
      <c r="AI447" s="215"/>
      <c r="AJ447" s="36"/>
    </row>
    <row r="448" spans="1:36" x14ac:dyDescent="0.2">
      <c r="A448" s="164" t="str">
        <f>IF('Sub-Cpt Record'!A448="","",'Sub-Cpt Record'!A448)</f>
        <v/>
      </c>
      <c r="B448" s="165" t="str">
        <f>IF('Sub-Cpt Record'!B448="","",'Sub-Cpt Record'!B448)</f>
        <v/>
      </c>
      <c r="C448" s="165" t="str">
        <f>IF('Sub-Cpt Record'!C448="","",'Sub-Cpt Record'!C448)</f>
        <v/>
      </c>
      <c r="D448" s="165" t="str">
        <f>IF('Sub-Cpt Record'!D448="","",'Sub-Cpt Record'!D448)</f>
        <v/>
      </c>
      <c r="E448" s="165" t="str">
        <f>CODE!I448</f>
        <v/>
      </c>
      <c r="F448" s="168"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18"/>
      <c r="U448" s="42"/>
      <c r="V448" s="42"/>
      <c r="W448" s="42"/>
      <c r="X448" s="42"/>
      <c r="Y448" s="42"/>
      <c r="Z448" s="35"/>
      <c r="AA448" s="42"/>
      <c r="AB448" s="42"/>
      <c r="AC448" s="42"/>
      <c r="AD448" s="42"/>
      <c r="AE448" s="42"/>
      <c r="AF448" s="42"/>
      <c r="AG448" s="193" t="str">
        <f t="shared" si="6"/>
        <v/>
      </c>
      <c r="AH448" s="305"/>
      <c r="AI448" s="215"/>
      <c r="AJ448" s="36"/>
    </row>
    <row r="449" spans="1:36" x14ac:dyDescent="0.2">
      <c r="A449" s="164" t="str">
        <f>IF('Sub-Cpt Record'!A449="","",'Sub-Cpt Record'!A449)</f>
        <v/>
      </c>
      <c r="B449" s="165" t="str">
        <f>IF('Sub-Cpt Record'!B449="","",'Sub-Cpt Record'!B449)</f>
        <v/>
      </c>
      <c r="C449" s="165" t="str">
        <f>IF('Sub-Cpt Record'!C449="","",'Sub-Cpt Record'!C449)</f>
        <v/>
      </c>
      <c r="D449" s="165" t="str">
        <f>IF('Sub-Cpt Record'!D449="","",'Sub-Cpt Record'!D449)</f>
        <v/>
      </c>
      <c r="E449" s="165" t="str">
        <f>CODE!I449</f>
        <v/>
      </c>
      <c r="F449" s="168"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18"/>
      <c r="U449" s="42"/>
      <c r="V449" s="42"/>
      <c r="W449" s="42"/>
      <c r="X449" s="42"/>
      <c r="Y449" s="42"/>
      <c r="Z449" s="35"/>
      <c r="AA449" s="42"/>
      <c r="AB449" s="42"/>
      <c r="AC449" s="42"/>
      <c r="AD449" s="42"/>
      <c r="AE449" s="42"/>
      <c r="AF449" s="42"/>
      <c r="AG449" s="193" t="str">
        <f t="shared" si="6"/>
        <v/>
      </c>
      <c r="AH449" s="305"/>
      <c r="AI449" s="215"/>
      <c r="AJ449" s="36"/>
    </row>
    <row r="450" spans="1:36" x14ac:dyDescent="0.2">
      <c r="A450" s="164" t="str">
        <f>IF('Sub-Cpt Record'!A450="","",'Sub-Cpt Record'!A450)</f>
        <v/>
      </c>
      <c r="B450" s="165" t="str">
        <f>IF('Sub-Cpt Record'!B450="","",'Sub-Cpt Record'!B450)</f>
        <v/>
      </c>
      <c r="C450" s="165" t="str">
        <f>IF('Sub-Cpt Record'!C450="","",'Sub-Cpt Record'!C450)</f>
        <v/>
      </c>
      <c r="D450" s="165" t="str">
        <f>IF('Sub-Cpt Record'!D450="","",'Sub-Cpt Record'!D450)</f>
        <v/>
      </c>
      <c r="E450" s="165" t="str">
        <f>CODE!I450</f>
        <v/>
      </c>
      <c r="F450" s="168"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18"/>
      <c r="U450" s="42"/>
      <c r="V450" s="42"/>
      <c r="W450" s="42"/>
      <c r="X450" s="42"/>
      <c r="Y450" s="42"/>
      <c r="Z450" s="35"/>
      <c r="AA450" s="42"/>
      <c r="AB450" s="42"/>
      <c r="AC450" s="42"/>
      <c r="AD450" s="42"/>
      <c r="AE450" s="42"/>
      <c r="AF450" s="42"/>
      <c r="AG450" s="193" t="str">
        <f t="shared" si="6"/>
        <v/>
      </c>
      <c r="AH450" s="305"/>
      <c r="AI450" s="215"/>
      <c r="AJ450" s="36"/>
    </row>
    <row r="451" spans="1:36" x14ac:dyDescent="0.2">
      <c r="A451" s="164" t="str">
        <f>IF('Sub-Cpt Record'!A451="","",'Sub-Cpt Record'!A451)</f>
        <v/>
      </c>
      <c r="B451" s="165" t="str">
        <f>IF('Sub-Cpt Record'!B451="","",'Sub-Cpt Record'!B451)</f>
        <v/>
      </c>
      <c r="C451" s="165" t="str">
        <f>IF('Sub-Cpt Record'!C451="","",'Sub-Cpt Record'!C451)</f>
        <v/>
      </c>
      <c r="D451" s="165" t="str">
        <f>IF('Sub-Cpt Record'!D451="","",'Sub-Cpt Record'!D451)</f>
        <v/>
      </c>
      <c r="E451" s="165" t="str">
        <f>CODE!I451</f>
        <v/>
      </c>
      <c r="F451" s="168"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18"/>
      <c r="U451" s="42"/>
      <c r="V451" s="42"/>
      <c r="W451" s="42"/>
      <c r="X451" s="42"/>
      <c r="Y451" s="42"/>
      <c r="Z451" s="35"/>
      <c r="AA451" s="42"/>
      <c r="AB451" s="42"/>
      <c r="AC451" s="42"/>
      <c r="AD451" s="42"/>
      <c r="AE451" s="42"/>
      <c r="AF451" s="42"/>
      <c r="AG451" s="193" t="str">
        <f t="shared" si="6"/>
        <v/>
      </c>
      <c r="AH451" s="305"/>
      <c r="AI451" s="215"/>
      <c r="AJ451" s="36"/>
    </row>
    <row r="452" spans="1:36" x14ac:dyDescent="0.2">
      <c r="A452" s="164" t="str">
        <f>IF('Sub-Cpt Record'!A452="","",'Sub-Cpt Record'!A452)</f>
        <v/>
      </c>
      <c r="B452" s="165" t="str">
        <f>IF('Sub-Cpt Record'!B452="","",'Sub-Cpt Record'!B452)</f>
        <v/>
      </c>
      <c r="C452" s="165" t="str">
        <f>IF('Sub-Cpt Record'!C452="","",'Sub-Cpt Record'!C452)</f>
        <v/>
      </c>
      <c r="D452" s="165" t="str">
        <f>IF('Sub-Cpt Record'!D452="","",'Sub-Cpt Record'!D452)</f>
        <v/>
      </c>
      <c r="E452" s="165" t="str">
        <f>CODE!I452</f>
        <v/>
      </c>
      <c r="F452" s="168"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18"/>
      <c r="U452" s="42"/>
      <c r="V452" s="42"/>
      <c r="W452" s="42"/>
      <c r="X452" s="42"/>
      <c r="Y452" s="42"/>
      <c r="Z452" s="35"/>
      <c r="AA452" s="42"/>
      <c r="AB452" s="42"/>
      <c r="AC452" s="42"/>
      <c r="AD452" s="42"/>
      <c r="AE452" s="42"/>
      <c r="AF452" s="42"/>
      <c r="AG452" s="193" t="str">
        <f t="shared" si="6"/>
        <v/>
      </c>
      <c r="AH452" s="305"/>
      <c r="AI452" s="215"/>
      <c r="AJ452" s="36"/>
    </row>
    <row r="453" spans="1:36" x14ac:dyDescent="0.2">
      <c r="A453" s="164" t="str">
        <f>IF('Sub-Cpt Record'!A453="","",'Sub-Cpt Record'!A453)</f>
        <v/>
      </c>
      <c r="B453" s="165" t="str">
        <f>IF('Sub-Cpt Record'!B453="","",'Sub-Cpt Record'!B453)</f>
        <v/>
      </c>
      <c r="C453" s="165" t="str">
        <f>IF('Sub-Cpt Record'!C453="","",'Sub-Cpt Record'!C453)</f>
        <v/>
      </c>
      <c r="D453" s="165" t="str">
        <f>IF('Sub-Cpt Record'!D453="","",'Sub-Cpt Record'!D453)</f>
        <v/>
      </c>
      <c r="E453" s="165" t="str">
        <f>CODE!I453</f>
        <v/>
      </c>
      <c r="F453" s="168"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18"/>
      <c r="U453" s="42"/>
      <c r="V453" s="42"/>
      <c r="W453" s="42"/>
      <c r="X453" s="42"/>
      <c r="Y453" s="42"/>
      <c r="Z453" s="35"/>
      <c r="AA453" s="42"/>
      <c r="AB453" s="42"/>
      <c r="AC453" s="42"/>
      <c r="AD453" s="42"/>
      <c r="AE453" s="42"/>
      <c r="AF453" s="42"/>
      <c r="AG453" s="193" t="str">
        <f t="shared" si="6"/>
        <v/>
      </c>
      <c r="AH453" s="305"/>
      <c r="AI453" s="215"/>
      <c r="AJ453" s="36"/>
    </row>
    <row r="454" spans="1:36" x14ac:dyDescent="0.2">
      <c r="A454" s="164" t="str">
        <f>IF('Sub-Cpt Record'!A454="","",'Sub-Cpt Record'!A454)</f>
        <v/>
      </c>
      <c r="B454" s="165" t="str">
        <f>IF('Sub-Cpt Record'!B454="","",'Sub-Cpt Record'!B454)</f>
        <v/>
      </c>
      <c r="C454" s="165" t="str">
        <f>IF('Sub-Cpt Record'!C454="","",'Sub-Cpt Record'!C454)</f>
        <v/>
      </c>
      <c r="D454" s="165" t="str">
        <f>IF('Sub-Cpt Record'!D454="","",'Sub-Cpt Record'!D454)</f>
        <v/>
      </c>
      <c r="E454" s="165" t="str">
        <f>CODE!I454</f>
        <v/>
      </c>
      <c r="F454" s="168"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18"/>
      <c r="U454" s="42"/>
      <c r="V454" s="42"/>
      <c r="W454" s="42"/>
      <c r="X454" s="42"/>
      <c r="Y454" s="42"/>
      <c r="Z454" s="35"/>
      <c r="AA454" s="42"/>
      <c r="AB454" s="42"/>
      <c r="AC454" s="42"/>
      <c r="AD454" s="42"/>
      <c r="AE454" s="42"/>
      <c r="AF454" s="42"/>
      <c r="AG454" s="193" t="str">
        <f t="shared" si="6"/>
        <v/>
      </c>
      <c r="AH454" s="305"/>
      <c r="AI454" s="215"/>
      <c r="AJ454" s="36"/>
    </row>
    <row r="455" spans="1:36" x14ac:dyDescent="0.2">
      <c r="A455" s="164" t="str">
        <f>IF('Sub-Cpt Record'!A455="","",'Sub-Cpt Record'!A455)</f>
        <v/>
      </c>
      <c r="B455" s="165" t="str">
        <f>IF('Sub-Cpt Record'!B455="","",'Sub-Cpt Record'!B455)</f>
        <v/>
      </c>
      <c r="C455" s="165" t="str">
        <f>IF('Sub-Cpt Record'!C455="","",'Sub-Cpt Record'!C455)</f>
        <v/>
      </c>
      <c r="D455" s="165" t="str">
        <f>IF('Sub-Cpt Record'!D455="","",'Sub-Cpt Record'!D455)</f>
        <v/>
      </c>
      <c r="E455" s="165" t="str">
        <f>CODE!I455</f>
        <v/>
      </c>
      <c r="F455" s="168"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18"/>
      <c r="U455" s="42"/>
      <c r="V455" s="42"/>
      <c r="W455" s="42"/>
      <c r="X455" s="42"/>
      <c r="Y455" s="42"/>
      <c r="Z455" s="35"/>
      <c r="AA455" s="42"/>
      <c r="AB455" s="42"/>
      <c r="AC455" s="42"/>
      <c r="AD455" s="42"/>
      <c r="AE455" s="42"/>
      <c r="AF455" s="42"/>
      <c r="AG455" s="193" t="str">
        <f t="shared" si="6"/>
        <v/>
      </c>
      <c r="AH455" s="305"/>
      <c r="AI455" s="215"/>
      <c r="AJ455" s="36"/>
    </row>
    <row r="456" spans="1:36" x14ac:dyDescent="0.2">
      <c r="A456" s="164" t="str">
        <f>IF('Sub-Cpt Record'!A456="","",'Sub-Cpt Record'!A456)</f>
        <v/>
      </c>
      <c r="B456" s="165" t="str">
        <f>IF('Sub-Cpt Record'!B456="","",'Sub-Cpt Record'!B456)</f>
        <v/>
      </c>
      <c r="C456" s="165" t="str">
        <f>IF('Sub-Cpt Record'!C456="","",'Sub-Cpt Record'!C456)</f>
        <v/>
      </c>
      <c r="D456" s="165" t="str">
        <f>IF('Sub-Cpt Record'!D456="","",'Sub-Cpt Record'!D456)</f>
        <v/>
      </c>
      <c r="E456" s="165" t="str">
        <f>CODE!I456</f>
        <v/>
      </c>
      <c r="F456" s="168"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18"/>
      <c r="U456" s="42"/>
      <c r="V456" s="42"/>
      <c r="W456" s="42"/>
      <c r="X456" s="42"/>
      <c r="Y456" s="42"/>
      <c r="Z456" s="35"/>
      <c r="AA456" s="42"/>
      <c r="AB456" s="42"/>
      <c r="AC456" s="42"/>
      <c r="AD456" s="42"/>
      <c r="AE456" s="42"/>
      <c r="AF456" s="42"/>
      <c r="AG456" s="193" t="str">
        <f t="shared" si="6"/>
        <v/>
      </c>
      <c r="AH456" s="305"/>
      <c r="AI456" s="215"/>
      <c r="AJ456" s="36"/>
    </row>
    <row r="457" spans="1:36" x14ac:dyDescent="0.2">
      <c r="A457" s="164" t="str">
        <f>IF('Sub-Cpt Record'!A457="","",'Sub-Cpt Record'!A457)</f>
        <v/>
      </c>
      <c r="B457" s="165" t="str">
        <f>IF('Sub-Cpt Record'!B457="","",'Sub-Cpt Record'!B457)</f>
        <v/>
      </c>
      <c r="C457" s="165" t="str">
        <f>IF('Sub-Cpt Record'!C457="","",'Sub-Cpt Record'!C457)</f>
        <v/>
      </c>
      <c r="D457" s="165" t="str">
        <f>IF('Sub-Cpt Record'!D457="","",'Sub-Cpt Record'!D457)</f>
        <v/>
      </c>
      <c r="E457" s="165" t="str">
        <f>CODE!I457</f>
        <v/>
      </c>
      <c r="F457" s="168"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18"/>
      <c r="U457" s="42"/>
      <c r="V457" s="42"/>
      <c r="W457" s="42"/>
      <c r="X457" s="42"/>
      <c r="Y457" s="42"/>
      <c r="Z457" s="35"/>
      <c r="AA457" s="42"/>
      <c r="AB457" s="42"/>
      <c r="AC457" s="42"/>
      <c r="AD457" s="42"/>
      <c r="AE457" s="42"/>
      <c r="AF457" s="42"/>
      <c r="AG457" s="193" t="str">
        <f t="shared" si="6"/>
        <v/>
      </c>
      <c r="AH457" s="305"/>
      <c r="AI457" s="215"/>
      <c r="AJ457" s="36"/>
    </row>
    <row r="458" spans="1:36" x14ac:dyDescent="0.2">
      <c r="A458" s="164" t="str">
        <f>IF('Sub-Cpt Record'!A458="","",'Sub-Cpt Record'!A458)</f>
        <v/>
      </c>
      <c r="B458" s="165" t="str">
        <f>IF('Sub-Cpt Record'!B458="","",'Sub-Cpt Record'!B458)</f>
        <v/>
      </c>
      <c r="C458" s="165" t="str">
        <f>IF('Sub-Cpt Record'!C458="","",'Sub-Cpt Record'!C458)</f>
        <v/>
      </c>
      <c r="D458" s="165" t="str">
        <f>IF('Sub-Cpt Record'!D458="","",'Sub-Cpt Record'!D458)</f>
        <v/>
      </c>
      <c r="E458" s="165" t="str">
        <f>CODE!I458</f>
        <v/>
      </c>
      <c r="F458" s="168"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18"/>
      <c r="U458" s="42"/>
      <c r="V458" s="42"/>
      <c r="W458" s="42"/>
      <c r="X458" s="42"/>
      <c r="Y458" s="42"/>
      <c r="Z458" s="35"/>
      <c r="AA458" s="42"/>
      <c r="AB458" s="42"/>
      <c r="AC458" s="42"/>
      <c r="AD458" s="42"/>
      <c r="AE458" s="42"/>
      <c r="AF458" s="42"/>
      <c r="AG458" s="193" t="str">
        <f t="shared" si="6"/>
        <v/>
      </c>
      <c r="AH458" s="305"/>
      <c r="AI458" s="215"/>
      <c r="AJ458" s="36"/>
    </row>
    <row r="459" spans="1:36" x14ac:dyDescent="0.2">
      <c r="A459" s="164" t="str">
        <f>IF('Sub-Cpt Record'!A459="","",'Sub-Cpt Record'!A459)</f>
        <v/>
      </c>
      <c r="B459" s="165" t="str">
        <f>IF('Sub-Cpt Record'!B459="","",'Sub-Cpt Record'!B459)</f>
        <v/>
      </c>
      <c r="C459" s="165" t="str">
        <f>IF('Sub-Cpt Record'!C459="","",'Sub-Cpt Record'!C459)</f>
        <v/>
      </c>
      <c r="D459" s="165" t="str">
        <f>IF('Sub-Cpt Record'!D459="","",'Sub-Cpt Record'!D459)</f>
        <v/>
      </c>
      <c r="E459" s="165" t="str">
        <f>CODE!I459</f>
        <v/>
      </c>
      <c r="F459" s="168"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18"/>
      <c r="U459" s="42"/>
      <c r="V459" s="42"/>
      <c r="W459" s="42"/>
      <c r="X459" s="42"/>
      <c r="Y459" s="42"/>
      <c r="Z459" s="35"/>
      <c r="AA459" s="42"/>
      <c r="AB459" s="42"/>
      <c r="AC459" s="42"/>
      <c r="AD459" s="42"/>
      <c r="AE459" s="42"/>
      <c r="AF459" s="42"/>
      <c r="AG459" s="193" t="str">
        <f t="shared" ref="AG459:AG522" si="7">IF(SUM(T459,V459,X459,Z459,AB459,AD459,AF459)&lt;&gt;0,SUM(T459,V459,X459,Z459,AB459,AD459,AF459),"")</f>
        <v/>
      </c>
      <c r="AH459" s="305"/>
      <c r="AI459" s="215"/>
      <c r="AJ459" s="36"/>
    </row>
    <row r="460" spans="1:36" x14ac:dyDescent="0.2">
      <c r="A460" s="164" t="str">
        <f>IF('Sub-Cpt Record'!A460="","",'Sub-Cpt Record'!A460)</f>
        <v/>
      </c>
      <c r="B460" s="165" t="str">
        <f>IF('Sub-Cpt Record'!B460="","",'Sub-Cpt Record'!B460)</f>
        <v/>
      </c>
      <c r="C460" s="165" t="str">
        <f>IF('Sub-Cpt Record'!C460="","",'Sub-Cpt Record'!C460)</f>
        <v/>
      </c>
      <c r="D460" s="165" t="str">
        <f>IF('Sub-Cpt Record'!D460="","",'Sub-Cpt Record'!D460)</f>
        <v/>
      </c>
      <c r="E460" s="165" t="str">
        <f>CODE!I460</f>
        <v/>
      </c>
      <c r="F460" s="168"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18"/>
      <c r="U460" s="42"/>
      <c r="V460" s="42"/>
      <c r="W460" s="42"/>
      <c r="X460" s="42"/>
      <c r="Y460" s="42"/>
      <c r="Z460" s="35"/>
      <c r="AA460" s="42"/>
      <c r="AB460" s="42"/>
      <c r="AC460" s="42"/>
      <c r="AD460" s="42"/>
      <c r="AE460" s="42"/>
      <c r="AF460" s="42"/>
      <c r="AG460" s="193" t="str">
        <f t="shared" si="7"/>
        <v/>
      </c>
      <c r="AH460" s="305"/>
      <c r="AI460" s="215"/>
      <c r="AJ460" s="36"/>
    </row>
    <row r="461" spans="1:36" x14ac:dyDescent="0.2">
      <c r="A461" s="164" t="str">
        <f>IF('Sub-Cpt Record'!A461="","",'Sub-Cpt Record'!A461)</f>
        <v/>
      </c>
      <c r="B461" s="165" t="str">
        <f>IF('Sub-Cpt Record'!B461="","",'Sub-Cpt Record'!B461)</f>
        <v/>
      </c>
      <c r="C461" s="165" t="str">
        <f>IF('Sub-Cpt Record'!C461="","",'Sub-Cpt Record'!C461)</f>
        <v/>
      </c>
      <c r="D461" s="165" t="str">
        <f>IF('Sub-Cpt Record'!D461="","",'Sub-Cpt Record'!D461)</f>
        <v/>
      </c>
      <c r="E461" s="165" t="str">
        <f>CODE!I461</f>
        <v/>
      </c>
      <c r="F461" s="168"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18"/>
      <c r="U461" s="42"/>
      <c r="V461" s="42"/>
      <c r="W461" s="42"/>
      <c r="X461" s="42"/>
      <c r="Y461" s="42"/>
      <c r="Z461" s="35"/>
      <c r="AA461" s="42"/>
      <c r="AB461" s="42"/>
      <c r="AC461" s="42"/>
      <c r="AD461" s="42"/>
      <c r="AE461" s="42"/>
      <c r="AF461" s="42"/>
      <c r="AG461" s="193" t="str">
        <f t="shared" si="7"/>
        <v/>
      </c>
      <c r="AH461" s="305"/>
      <c r="AI461" s="215"/>
      <c r="AJ461" s="36"/>
    </row>
    <row r="462" spans="1:36" x14ac:dyDescent="0.2">
      <c r="A462" s="164" t="str">
        <f>IF('Sub-Cpt Record'!A462="","",'Sub-Cpt Record'!A462)</f>
        <v/>
      </c>
      <c r="B462" s="165" t="str">
        <f>IF('Sub-Cpt Record'!B462="","",'Sub-Cpt Record'!B462)</f>
        <v/>
      </c>
      <c r="C462" s="165" t="str">
        <f>IF('Sub-Cpt Record'!C462="","",'Sub-Cpt Record'!C462)</f>
        <v/>
      </c>
      <c r="D462" s="165" t="str">
        <f>IF('Sub-Cpt Record'!D462="","",'Sub-Cpt Record'!D462)</f>
        <v/>
      </c>
      <c r="E462" s="165" t="str">
        <f>CODE!I462</f>
        <v/>
      </c>
      <c r="F462" s="168"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18"/>
      <c r="U462" s="42"/>
      <c r="V462" s="42"/>
      <c r="W462" s="42"/>
      <c r="X462" s="42"/>
      <c r="Y462" s="42"/>
      <c r="Z462" s="35"/>
      <c r="AA462" s="42"/>
      <c r="AB462" s="42"/>
      <c r="AC462" s="42"/>
      <c r="AD462" s="42"/>
      <c r="AE462" s="42"/>
      <c r="AF462" s="42"/>
      <c r="AG462" s="193" t="str">
        <f t="shared" si="7"/>
        <v/>
      </c>
      <c r="AH462" s="305"/>
      <c r="AI462" s="215"/>
      <c r="AJ462" s="36"/>
    </row>
    <row r="463" spans="1:36" x14ac:dyDescent="0.2">
      <c r="A463" s="164" t="str">
        <f>IF('Sub-Cpt Record'!A463="","",'Sub-Cpt Record'!A463)</f>
        <v/>
      </c>
      <c r="B463" s="165" t="str">
        <f>IF('Sub-Cpt Record'!B463="","",'Sub-Cpt Record'!B463)</f>
        <v/>
      </c>
      <c r="C463" s="165" t="str">
        <f>IF('Sub-Cpt Record'!C463="","",'Sub-Cpt Record'!C463)</f>
        <v/>
      </c>
      <c r="D463" s="165" t="str">
        <f>IF('Sub-Cpt Record'!D463="","",'Sub-Cpt Record'!D463)</f>
        <v/>
      </c>
      <c r="E463" s="165" t="str">
        <f>CODE!I463</f>
        <v/>
      </c>
      <c r="F463" s="168"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18"/>
      <c r="U463" s="42"/>
      <c r="V463" s="42"/>
      <c r="W463" s="42"/>
      <c r="X463" s="42"/>
      <c r="Y463" s="42"/>
      <c r="Z463" s="35"/>
      <c r="AA463" s="42"/>
      <c r="AB463" s="42"/>
      <c r="AC463" s="42"/>
      <c r="AD463" s="42"/>
      <c r="AE463" s="42"/>
      <c r="AF463" s="42"/>
      <c r="AG463" s="193" t="str">
        <f t="shared" si="7"/>
        <v/>
      </c>
      <c r="AH463" s="305"/>
      <c r="AI463" s="215"/>
      <c r="AJ463" s="36"/>
    </row>
    <row r="464" spans="1:36" x14ac:dyDescent="0.2">
      <c r="A464" s="164" t="str">
        <f>IF('Sub-Cpt Record'!A464="","",'Sub-Cpt Record'!A464)</f>
        <v/>
      </c>
      <c r="B464" s="165" t="str">
        <f>IF('Sub-Cpt Record'!B464="","",'Sub-Cpt Record'!B464)</f>
        <v/>
      </c>
      <c r="C464" s="165" t="str">
        <f>IF('Sub-Cpt Record'!C464="","",'Sub-Cpt Record'!C464)</f>
        <v/>
      </c>
      <c r="D464" s="165" t="str">
        <f>IF('Sub-Cpt Record'!D464="","",'Sub-Cpt Record'!D464)</f>
        <v/>
      </c>
      <c r="E464" s="165" t="str">
        <f>CODE!I464</f>
        <v/>
      </c>
      <c r="F464" s="168"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18"/>
      <c r="U464" s="42"/>
      <c r="V464" s="42"/>
      <c r="W464" s="42"/>
      <c r="X464" s="42"/>
      <c r="Y464" s="42"/>
      <c r="Z464" s="35"/>
      <c r="AA464" s="42"/>
      <c r="AB464" s="42"/>
      <c r="AC464" s="42"/>
      <c r="AD464" s="42"/>
      <c r="AE464" s="42"/>
      <c r="AF464" s="42"/>
      <c r="AG464" s="193" t="str">
        <f t="shared" si="7"/>
        <v/>
      </c>
      <c r="AH464" s="305"/>
      <c r="AI464" s="215"/>
      <c r="AJ464" s="36"/>
    </row>
    <row r="465" spans="1:36" x14ac:dyDescent="0.2">
      <c r="A465" s="164" t="str">
        <f>IF('Sub-Cpt Record'!A465="","",'Sub-Cpt Record'!A465)</f>
        <v/>
      </c>
      <c r="B465" s="165" t="str">
        <f>IF('Sub-Cpt Record'!B465="","",'Sub-Cpt Record'!B465)</f>
        <v/>
      </c>
      <c r="C465" s="165" t="str">
        <f>IF('Sub-Cpt Record'!C465="","",'Sub-Cpt Record'!C465)</f>
        <v/>
      </c>
      <c r="D465" s="165" t="str">
        <f>IF('Sub-Cpt Record'!D465="","",'Sub-Cpt Record'!D465)</f>
        <v/>
      </c>
      <c r="E465" s="165" t="str">
        <f>CODE!I465</f>
        <v/>
      </c>
      <c r="F465" s="168"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18"/>
      <c r="U465" s="42"/>
      <c r="V465" s="42"/>
      <c r="W465" s="42"/>
      <c r="X465" s="42"/>
      <c r="Y465" s="42"/>
      <c r="Z465" s="35"/>
      <c r="AA465" s="42"/>
      <c r="AB465" s="42"/>
      <c r="AC465" s="42"/>
      <c r="AD465" s="42"/>
      <c r="AE465" s="42"/>
      <c r="AF465" s="42"/>
      <c r="AG465" s="193" t="str">
        <f t="shared" si="7"/>
        <v/>
      </c>
      <c r="AH465" s="305"/>
      <c r="AI465" s="215"/>
      <c r="AJ465" s="36"/>
    </row>
    <row r="466" spans="1:36" x14ac:dyDescent="0.2">
      <c r="A466" s="164" t="str">
        <f>IF('Sub-Cpt Record'!A466="","",'Sub-Cpt Record'!A466)</f>
        <v/>
      </c>
      <c r="B466" s="165" t="str">
        <f>IF('Sub-Cpt Record'!B466="","",'Sub-Cpt Record'!B466)</f>
        <v/>
      </c>
      <c r="C466" s="165" t="str">
        <f>IF('Sub-Cpt Record'!C466="","",'Sub-Cpt Record'!C466)</f>
        <v/>
      </c>
      <c r="D466" s="165" t="str">
        <f>IF('Sub-Cpt Record'!D466="","",'Sub-Cpt Record'!D466)</f>
        <v/>
      </c>
      <c r="E466" s="165" t="str">
        <f>CODE!I466</f>
        <v/>
      </c>
      <c r="F466" s="168"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18"/>
      <c r="U466" s="42"/>
      <c r="V466" s="42"/>
      <c r="W466" s="42"/>
      <c r="X466" s="42"/>
      <c r="Y466" s="42"/>
      <c r="Z466" s="35"/>
      <c r="AA466" s="42"/>
      <c r="AB466" s="42"/>
      <c r="AC466" s="42"/>
      <c r="AD466" s="42"/>
      <c r="AE466" s="42"/>
      <c r="AF466" s="42"/>
      <c r="AG466" s="193" t="str">
        <f t="shared" si="7"/>
        <v/>
      </c>
      <c r="AH466" s="305"/>
      <c r="AI466" s="215"/>
      <c r="AJ466" s="36"/>
    </row>
    <row r="467" spans="1:36" x14ac:dyDescent="0.2">
      <c r="A467" s="164" t="str">
        <f>IF('Sub-Cpt Record'!A467="","",'Sub-Cpt Record'!A467)</f>
        <v/>
      </c>
      <c r="B467" s="165" t="str">
        <f>IF('Sub-Cpt Record'!B467="","",'Sub-Cpt Record'!B467)</f>
        <v/>
      </c>
      <c r="C467" s="165" t="str">
        <f>IF('Sub-Cpt Record'!C467="","",'Sub-Cpt Record'!C467)</f>
        <v/>
      </c>
      <c r="D467" s="165" t="str">
        <f>IF('Sub-Cpt Record'!D467="","",'Sub-Cpt Record'!D467)</f>
        <v/>
      </c>
      <c r="E467" s="165" t="str">
        <f>CODE!I467</f>
        <v/>
      </c>
      <c r="F467" s="168"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18"/>
      <c r="U467" s="42"/>
      <c r="V467" s="42"/>
      <c r="W467" s="42"/>
      <c r="X467" s="42"/>
      <c r="Y467" s="42"/>
      <c r="Z467" s="35"/>
      <c r="AA467" s="42"/>
      <c r="AB467" s="42"/>
      <c r="AC467" s="42"/>
      <c r="AD467" s="42"/>
      <c r="AE467" s="42"/>
      <c r="AF467" s="42"/>
      <c r="AG467" s="193" t="str">
        <f t="shared" si="7"/>
        <v/>
      </c>
      <c r="AH467" s="305"/>
      <c r="AI467" s="215"/>
      <c r="AJ467" s="36"/>
    </row>
    <row r="468" spans="1:36" x14ac:dyDescent="0.2">
      <c r="A468" s="164" t="str">
        <f>IF('Sub-Cpt Record'!A468="","",'Sub-Cpt Record'!A468)</f>
        <v/>
      </c>
      <c r="B468" s="165" t="str">
        <f>IF('Sub-Cpt Record'!B468="","",'Sub-Cpt Record'!B468)</f>
        <v/>
      </c>
      <c r="C468" s="165" t="str">
        <f>IF('Sub-Cpt Record'!C468="","",'Sub-Cpt Record'!C468)</f>
        <v/>
      </c>
      <c r="D468" s="165" t="str">
        <f>IF('Sub-Cpt Record'!D468="","",'Sub-Cpt Record'!D468)</f>
        <v/>
      </c>
      <c r="E468" s="165" t="str">
        <f>CODE!I468</f>
        <v/>
      </c>
      <c r="F468" s="168"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18"/>
      <c r="U468" s="42"/>
      <c r="V468" s="42"/>
      <c r="W468" s="42"/>
      <c r="X468" s="42"/>
      <c r="Y468" s="42"/>
      <c r="Z468" s="35"/>
      <c r="AA468" s="42"/>
      <c r="AB468" s="42"/>
      <c r="AC468" s="42"/>
      <c r="AD468" s="42"/>
      <c r="AE468" s="42"/>
      <c r="AF468" s="42"/>
      <c r="AG468" s="193" t="str">
        <f t="shared" si="7"/>
        <v/>
      </c>
      <c r="AH468" s="305"/>
      <c r="AI468" s="215"/>
      <c r="AJ468" s="36"/>
    </row>
    <row r="469" spans="1:36" x14ac:dyDescent="0.2">
      <c r="A469" s="164" t="str">
        <f>IF('Sub-Cpt Record'!A469="","",'Sub-Cpt Record'!A469)</f>
        <v/>
      </c>
      <c r="B469" s="165" t="str">
        <f>IF('Sub-Cpt Record'!B469="","",'Sub-Cpt Record'!B469)</f>
        <v/>
      </c>
      <c r="C469" s="165" t="str">
        <f>IF('Sub-Cpt Record'!C469="","",'Sub-Cpt Record'!C469)</f>
        <v/>
      </c>
      <c r="D469" s="165" t="str">
        <f>IF('Sub-Cpt Record'!D469="","",'Sub-Cpt Record'!D469)</f>
        <v/>
      </c>
      <c r="E469" s="165" t="str">
        <f>CODE!I469</f>
        <v/>
      </c>
      <c r="F469" s="168"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18"/>
      <c r="U469" s="42"/>
      <c r="V469" s="42"/>
      <c r="W469" s="42"/>
      <c r="X469" s="42"/>
      <c r="Y469" s="42"/>
      <c r="Z469" s="35"/>
      <c r="AA469" s="42"/>
      <c r="AB469" s="42"/>
      <c r="AC469" s="42"/>
      <c r="AD469" s="42"/>
      <c r="AE469" s="42"/>
      <c r="AF469" s="42"/>
      <c r="AG469" s="193" t="str">
        <f t="shared" si="7"/>
        <v/>
      </c>
      <c r="AH469" s="305"/>
      <c r="AI469" s="215"/>
      <c r="AJ469" s="36"/>
    </row>
    <row r="470" spans="1:36" x14ac:dyDescent="0.2">
      <c r="A470" s="164" t="str">
        <f>IF('Sub-Cpt Record'!A470="","",'Sub-Cpt Record'!A470)</f>
        <v/>
      </c>
      <c r="B470" s="165" t="str">
        <f>IF('Sub-Cpt Record'!B470="","",'Sub-Cpt Record'!B470)</f>
        <v/>
      </c>
      <c r="C470" s="165" t="str">
        <f>IF('Sub-Cpt Record'!C470="","",'Sub-Cpt Record'!C470)</f>
        <v/>
      </c>
      <c r="D470" s="165" t="str">
        <f>IF('Sub-Cpt Record'!D470="","",'Sub-Cpt Record'!D470)</f>
        <v/>
      </c>
      <c r="E470" s="165" t="str">
        <f>CODE!I470</f>
        <v/>
      </c>
      <c r="F470" s="168"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18"/>
      <c r="U470" s="42"/>
      <c r="V470" s="42"/>
      <c r="W470" s="42"/>
      <c r="X470" s="42"/>
      <c r="Y470" s="42"/>
      <c r="Z470" s="35"/>
      <c r="AA470" s="42"/>
      <c r="AB470" s="42"/>
      <c r="AC470" s="42"/>
      <c r="AD470" s="42"/>
      <c r="AE470" s="42"/>
      <c r="AF470" s="42"/>
      <c r="AG470" s="193" t="str">
        <f t="shared" si="7"/>
        <v/>
      </c>
      <c r="AH470" s="305"/>
      <c r="AI470" s="215"/>
      <c r="AJ470" s="36"/>
    </row>
    <row r="471" spans="1:36" x14ac:dyDescent="0.2">
      <c r="A471" s="164" t="str">
        <f>IF('Sub-Cpt Record'!A471="","",'Sub-Cpt Record'!A471)</f>
        <v/>
      </c>
      <c r="B471" s="165" t="str">
        <f>IF('Sub-Cpt Record'!B471="","",'Sub-Cpt Record'!B471)</f>
        <v/>
      </c>
      <c r="C471" s="165" t="str">
        <f>IF('Sub-Cpt Record'!C471="","",'Sub-Cpt Record'!C471)</f>
        <v/>
      </c>
      <c r="D471" s="165" t="str">
        <f>IF('Sub-Cpt Record'!D471="","",'Sub-Cpt Record'!D471)</f>
        <v/>
      </c>
      <c r="E471" s="165" t="str">
        <f>CODE!I471</f>
        <v/>
      </c>
      <c r="F471" s="168"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18"/>
      <c r="U471" s="42"/>
      <c r="V471" s="42"/>
      <c r="W471" s="42"/>
      <c r="X471" s="42"/>
      <c r="Y471" s="42"/>
      <c r="Z471" s="35"/>
      <c r="AA471" s="42"/>
      <c r="AB471" s="42"/>
      <c r="AC471" s="42"/>
      <c r="AD471" s="42"/>
      <c r="AE471" s="42"/>
      <c r="AF471" s="42"/>
      <c r="AG471" s="193" t="str">
        <f t="shared" si="7"/>
        <v/>
      </c>
      <c r="AH471" s="305"/>
      <c r="AI471" s="215"/>
      <c r="AJ471" s="36"/>
    </row>
    <row r="472" spans="1:36" x14ac:dyDescent="0.2">
      <c r="A472" s="164" t="str">
        <f>IF('Sub-Cpt Record'!A472="","",'Sub-Cpt Record'!A472)</f>
        <v/>
      </c>
      <c r="B472" s="165" t="str">
        <f>IF('Sub-Cpt Record'!B472="","",'Sub-Cpt Record'!B472)</f>
        <v/>
      </c>
      <c r="C472" s="165" t="str">
        <f>IF('Sub-Cpt Record'!C472="","",'Sub-Cpt Record'!C472)</f>
        <v/>
      </c>
      <c r="D472" s="165" t="str">
        <f>IF('Sub-Cpt Record'!D472="","",'Sub-Cpt Record'!D472)</f>
        <v/>
      </c>
      <c r="E472" s="165" t="str">
        <f>CODE!I472</f>
        <v/>
      </c>
      <c r="F472" s="168"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18"/>
      <c r="U472" s="42"/>
      <c r="V472" s="42"/>
      <c r="W472" s="42"/>
      <c r="X472" s="42"/>
      <c r="Y472" s="42"/>
      <c r="Z472" s="35"/>
      <c r="AA472" s="42"/>
      <c r="AB472" s="42"/>
      <c r="AC472" s="42"/>
      <c r="AD472" s="42"/>
      <c r="AE472" s="42"/>
      <c r="AF472" s="42"/>
      <c r="AG472" s="193" t="str">
        <f t="shared" si="7"/>
        <v/>
      </c>
      <c r="AH472" s="305"/>
      <c r="AI472" s="215"/>
      <c r="AJ472" s="36"/>
    </row>
    <row r="473" spans="1:36" x14ac:dyDescent="0.2">
      <c r="A473" s="164" t="str">
        <f>IF('Sub-Cpt Record'!A473="","",'Sub-Cpt Record'!A473)</f>
        <v/>
      </c>
      <c r="B473" s="165" t="str">
        <f>IF('Sub-Cpt Record'!B473="","",'Sub-Cpt Record'!B473)</f>
        <v/>
      </c>
      <c r="C473" s="165" t="str">
        <f>IF('Sub-Cpt Record'!C473="","",'Sub-Cpt Record'!C473)</f>
        <v/>
      </c>
      <c r="D473" s="165" t="str">
        <f>IF('Sub-Cpt Record'!D473="","",'Sub-Cpt Record'!D473)</f>
        <v/>
      </c>
      <c r="E473" s="165" t="str">
        <f>CODE!I473</f>
        <v/>
      </c>
      <c r="F473" s="168"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18"/>
      <c r="U473" s="42"/>
      <c r="V473" s="42"/>
      <c r="W473" s="42"/>
      <c r="X473" s="42"/>
      <c r="Y473" s="42"/>
      <c r="Z473" s="35"/>
      <c r="AA473" s="42"/>
      <c r="AB473" s="42"/>
      <c r="AC473" s="42"/>
      <c r="AD473" s="42"/>
      <c r="AE473" s="42"/>
      <c r="AF473" s="42"/>
      <c r="AG473" s="193" t="str">
        <f t="shared" si="7"/>
        <v/>
      </c>
      <c r="AH473" s="305"/>
      <c r="AI473" s="215"/>
      <c r="AJ473" s="36"/>
    </row>
    <row r="474" spans="1:36" x14ac:dyDescent="0.2">
      <c r="A474" s="164" t="str">
        <f>IF('Sub-Cpt Record'!A474="","",'Sub-Cpt Record'!A474)</f>
        <v/>
      </c>
      <c r="B474" s="165" t="str">
        <f>IF('Sub-Cpt Record'!B474="","",'Sub-Cpt Record'!B474)</f>
        <v/>
      </c>
      <c r="C474" s="165" t="str">
        <f>IF('Sub-Cpt Record'!C474="","",'Sub-Cpt Record'!C474)</f>
        <v/>
      </c>
      <c r="D474" s="165" t="str">
        <f>IF('Sub-Cpt Record'!D474="","",'Sub-Cpt Record'!D474)</f>
        <v/>
      </c>
      <c r="E474" s="165" t="str">
        <f>CODE!I474</f>
        <v/>
      </c>
      <c r="F474" s="168"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18"/>
      <c r="U474" s="42"/>
      <c r="V474" s="42"/>
      <c r="W474" s="42"/>
      <c r="X474" s="42"/>
      <c r="Y474" s="42"/>
      <c r="Z474" s="35"/>
      <c r="AA474" s="42"/>
      <c r="AB474" s="42"/>
      <c r="AC474" s="42"/>
      <c r="AD474" s="42"/>
      <c r="AE474" s="42"/>
      <c r="AF474" s="42"/>
      <c r="AG474" s="193" t="str">
        <f t="shared" si="7"/>
        <v/>
      </c>
      <c r="AH474" s="305"/>
      <c r="AI474" s="215"/>
      <c r="AJ474" s="36"/>
    </row>
    <row r="475" spans="1:36" x14ac:dyDescent="0.2">
      <c r="A475" s="164" t="str">
        <f>IF('Sub-Cpt Record'!A475="","",'Sub-Cpt Record'!A475)</f>
        <v/>
      </c>
      <c r="B475" s="165" t="str">
        <f>IF('Sub-Cpt Record'!B475="","",'Sub-Cpt Record'!B475)</f>
        <v/>
      </c>
      <c r="C475" s="165" t="str">
        <f>IF('Sub-Cpt Record'!C475="","",'Sub-Cpt Record'!C475)</f>
        <v/>
      </c>
      <c r="D475" s="165" t="str">
        <f>IF('Sub-Cpt Record'!D475="","",'Sub-Cpt Record'!D475)</f>
        <v/>
      </c>
      <c r="E475" s="165" t="str">
        <f>CODE!I475</f>
        <v/>
      </c>
      <c r="F475" s="168"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18"/>
      <c r="U475" s="42"/>
      <c r="V475" s="42"/>
      <c r="W475" s="42"/>
      <c r="X475" s="42"/>
      <c r="Y475" s="42"/>
      <c r="Z475" s="35"/>
      <c r="AA475" s="42"/>
      <c r="AB475" s="42"/>
      <c r="AC475" s="42"/>
      <c r="AD475" s="42"/>
      <c r="AE475" s="42"/>
      <c r="AF475" s="42"/>
      <c r="AG475" s="193" t="str">
        <f t="shared" si="7"/>
        <v/>
      </c>
      <c r="AH475" s="305"/>
      <c r="AI475" s="215"/>
      <c r="AJ475" s="36"/>
    </row>
    <row r="476" spans="1:36" x14ac:dyDescent="0.2">
      <c r="A476" s="164" t="str">
        <f>IF('Sub-Cpt Record'!A476="","",'Sub-Cpt Record'!A476)</f>
        <v/>
      </c>
      <c r="B476" s="165" t="str">
        <f>IF('Sub-Cpt Record'!B476="","",'Sub-Cpt Record'!B476)</f>
        <v/>
      </c>
      <c r="C476" s="165" t="str">
        <f>IF('Sub-Cpt Record'!C476="","",'Sub-Cpt Record'!C476)</f>
        <v/>
      </c>
      <c r="D476" s="165" t="str">
        <f>IF('Sub-Cpt Record'!D476="","",'Sub-Cpt Record'!D476)</f>
        <v/>
      </c>
      <c r="E476" s="165" t="str">
        <f>CODE!I476</f>
        <v/>
      </c>
      <c r="F476" s="168"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18"/>
      <c r="U476" s="42"/>
      <c r="V476" s="42"/>
      <c r="W476" s="42"/>
      <c r="X476" s="42"/>
      <c r="Y476" s="42"/>
      <c r="Z476" s="35"/>
      <c r="AA476" s="42"/>
      <c r="AB476" s="42"/>
      <c r="AC476" s="42"/>
      <c r="AD476" s="42"/>
      <c r="AE476" s="42"/>
      <c r="AF476" s="42"/>
      <c r="AG476" s="193" t="str">
        <f t="shared" si="7"/>
        <v/>
      </c>
      <c r="AH476" s="305"/>
      <c r="AI476" s="215"/>
      <c r="AJ476" s="36"/>
    </row>
    <row r="477" spans="1:36" x14ac:dyDescent="0.2">
      <c r="A477" s="164" t="str">
        <f>IF('Sub-Cpt Record'!A477="","",'Sub-Cpt Record'!A477)</f>
        <v/>
      </c>
      <c r="B477" s="165" t="str">
        <f>IF('Sub-Cpt Record'!B477="","",'Sub-Cpt Record'!B477)</f>
        <v/>
      </c>
      <c r="C477" s="165" t="str">
        <f>IF('Sub-Cpt Record'!C477="","",'Sub-Cpt Record'!C477)</f>
        <v/>
      </c>
      <c r="D477" s="165" t="str">
        <f>IF('Sub-Cpt Record'!D477="","",'Sub-Cpt Record'!D477)</f>
        <v/>
      </c>
      <c r="E477" s="165" t="str">
        <f>CODE!I477</f>
        <v/>
      </c>
      <c r="F477" s="168"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18"/>
      <c r="U477" s="42"/>
      <c r="V477" s="42"/>
      <c r="W477" s="42"/>
      <c r="X477" s="42"/>
      <c r="Y477" s="42"/>
      <c r="Z477" s="35"/>
      <c r="AA477" s="42"/>
      <c r="AB477" s="42"/>
      <c r="AC477" s="42"/>
      <c r="AD477" s="42"/>
      <c r="AE477" s="42"/>
      <c r="AF477" s="42"/>
      <c r="AG477" s="193" t="str">
        <f t="shared" si="7"/>
        <v/>
      </c>
      <c r="AH477" s="305"/>
      <c r="AI477" s="215"/>
      <c r="AJ477" s="36"/>
    </row>
    <row r="478" spans="1:36" x14ac:dyDescent="0.2">
      <c r="A478" s="164" t="str">
        <f>IF('Sub-Cpt Record'!A478="","",'Sub-Cpt Record'!A478)</f>
        <v/>
      </c>
      <c r="B478" s="165" t="str">
        <f>IF('Sub-Cpt Record'!B478="","",'Sub-Cpt Record'!B478)</f>
        <v/>
      </c>
      <c r="C478" s="165" t="str">
        <f>IF('Sub-Cpt Record'!C478="","",'Sub-Cpt Record'!C478)</f>
        <v/>
      </c>
      <c r="D478" s="165" t="str">
        <f>IF('Sub-Cpt Record'!D478="","",'Sub-Cpt Record'!D478)</f>
        <v/>
      </c>
      <c r="E478" s="165" t="str">
        <f>CODE!I478</f>
        <v/>
      </c>
      <c r="F478" s="168"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18"/>
      <c r="U478" s="42"/>
      <c r="V478" s="42"/>
      <c r="W478" s="42"/>
      <c r="X478" s="42"/>
      <c r="Y478" s="42"/>
      <c r="Z478" s="35"/>
      <c r="AA478" s="42"/>
      <c r="AB478" s="42"/>
      <c r="AC478" s="42"/>
      <c r="AD478" s="42"/>
      <c r="AE478" s="42"/>
      <c r="AF478" s="42"/>
      <c r="AG478" s="193" t="str">
        <f t="shared" si="7"/>
        <v/>
      </c>
      <c r="AH478" s="305"/>
      <c r="AI478" s="215"/>
      <c r="AJ478" s="36"/>
    </row>
    <row r="479" spans="1:36" x14ac:dyDescent="0.2">
      <c r="A479" s="164" t="str">
        <f>IF('Sub-Cpt Record'!A479="","",'Sub-Cpt Record'!A479)</f>
        <v/>
      </c>
      <c r="B479" s="165" t="str">
        <f>IF('Sub-Cpt Record'!B479="","",'Sub-Cpt Record'!B479)</f>
        <v/>
      </c>
      <c r="C479" s="165" t="str">
        <f>IF('Sub-Cpt Record'!C479="","",'Sub-Cpt Record'!C479)</f>
        <v/>
      </c>
      <c r="D479" s="165" t="str">
        <f>IF('Sub-Cpt Record'!D479="","",'Sub-Cpt Record'!D479)</f>
        <v/>
      </c>
      <c r="E479" s="165" t="str">
        <f>CODE!I479</f>
        <v/>
      </c>
      <c r="F479" s="168"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18"/>
      <c r="U479" s="42"/>
      <c r="V479" s="42"/>
      <c r="W479" s="42"/>
      <c r="X479" s="42"/>
      <c r="Y479" s="42"/>
      <c r="Z479" s="35"/>
      <c r="AA479" s="42"/>
      <c r="AB479" s="42"/>
      <c r="AC479" s="42"/>
      <c r="AD479" s="42"/>
      <c r="AE479" s="42"/>
      <c r="AF479" s="42"/>
      <c r="AG479" s="193" t="str">
        <f t="shared" si="7"/>
        <v/>
      </c>
      <c r="AH479" s="305"/>
      <c r="AI479" s="215"/>
      <c r="AJ479" s="36"/>
    </row>
    <row r="480" spans="1:36" x14ac:dyDescent="0.2">
      <c r="A480" s="164" t="str">
        <f>IF('Sub-Cpt Record'!A480="","",'Sub-Cpt Record'!A480)</f>
        <v/>
      </c>
      <c r="B480" s="165" t="str">
        <f>IF('Sub-Cpt Record'!B480="","",'Sub-Cpt Record'!B480)</f>
        <v/>
      </c>
      <c r="C480" s="165" t="str">
        <f>IF('Sub-Cpt Record'!C480="","",'Sub-Cpt Record'!C480)</f>
        <v/>
      </c>
      <c r="D480" s="165" t="str">
        <f>IF('Sub-Cpt Record'!D480="","",'Sub-Cpt Record'!D480)</f>
        <v/>
      </c>
      <c r="E480" s="165" t="str">
        <f>CODE!I480</f>
        <v/>
      </c>
      <c r="F480" s="168"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18"/>
      <c r="U480" s="42"/>
      <c r="V480" s="42"/>
      <c r="W480" s="42"/>
      <c r="X480" s="42"/>
      <c r="Y480" s="42"/>
      <c r="Z480" s="35"/>
      <c r="AA480" s="42"/>
      <c r="AB480" s="42"/>
      <c r="AC480" s="42"/>
      <c r="AD480" s="42"/>
      <c r="AE480" s="42"/>
      <c r="AF480" s="42"/>
      <c r="AG480" s="193" t="str">
        <f t="shared" si="7"/>
        <v/>
      </c>
      <c r="AH480" s="305"/>
      <c r="AI480" s="215"/>
      <c r="AJ480" s="36"/>
    </row>
    <row r="481" spans="1:36" x14ac:dyDescent="0.2">
      <c r="A481" s="164" t="str">
        <f>IF('Sub-Cpt Record'!A481="","",'Sub-Cpt Record'!A481)</f>
        <v/>
      </c>
      <c r="B481" s="165" t="str">
        <f>IF('Sub-Cpt Record'!B481="","",'Sub-Cpt Record'!B481)</f>
        <v/>
      </c>
      <c r="C481" s="165" t="str">
        <f>IF('Sub-Cpt Record'!C481="","",'Sub-Cpt Record'!C481)</f>
        <v/>
      </c>
      <c r="D481" s="165" t="str">
        <f>IF('Sub-Cpt Record'!D481="","",'Sub-Cpt Record'!D481)</f>
        <v/>
      </c>
      <c r="E481" s="165" t="str">
        <f>CODE!I481</f>
        <v/>
      </c>
      <c r="F481" s="168"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18"/>
      <c r="U481" s="42"/>
      <c r="V481" s="42"/>
      <c r="W481" s="42"/>
      <c r="X481" s="42"/>
      <c r="Y481" s="42"/>
      <c r="Z481" s="35"/>
      <c r="AA481" s="42"/>
      <c r="AB481" s="42"/>
      <c r="AC481" s="42"/>
      <c r="AD481" s="42"/>
      <c r="AE481" s="42"/>
      <c r="AF481" s="42"/>
      <c r="AG481" s="193" t="str">
        <f t="shared" si="7"/>
        <v/>
      </c>
      <c r="AH481" s="305"/>
      <c r="AI481" s="215"/>
      <c r="AJ481" s="36"/>
    </row>
    <row r="482" spans="1:36" x14ac:dyDescent="0.2">
      <c r="A482" s="164" t="str">
        <f>IF('Sub-Cpt Record'!A482="","",'Sub-Cpt Record'!A482)</f>
        <v/>
      </c>
      <c r="B482" s="165" t="str">
        <f>IF('Sub-Cpt Record'!B482="","",'Sub-Cpt Record'!B482)</f>
        <v/>
      </c>
      <c r="C482" s="165" t="str">
        <f>IF('Sub-Cpt Record'!C482="","",'Sub-Cpt Record'!C482)</f>
        <v/>
      </c>
      <c r="D482" s="165" t="str">
        <f>IF('Sub-Cpt Record'!D482="","",'Sub-Cpt Record'!D482)</f>
        <v/>
      </c>
      <c r="E482" s="165" t="str">
        <f>CODE!I482</f>
        <v/>
      </c>
      <c r="F482" s="168"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18"/>
      <c r="U482" s="42"/>
      <c r="V482" s="42"/>
      <c r="W482" s="42"/>
      <c r="X482" s="42"/>
      <c r="Y482" s="42"/>
      <c r="Z482" s="35"/>
      <c r="AA482" s="42"/>
      <c r="AB482" s="42"/>
      <c r="AC482" s="42"/>
      <c r="AD482" s="42"/>
      <c r="AE482" s="42"/>
      <c r="AF482" s="42"/>
      <c r="AG482" s="193" t="str">
        <f t="shared" si="7"/>
        <v/>
      </c>
      <c r="AH482" s="305"/>
      <c r="AI482" s="215"/>
      <c r="AJ482" s="36"/>
    </row>
    <row r="483" spans="1:36" x14ac:dyDescent="0.2">
      <c r="A483" s="164" t="str">
        <f>IF('Sub-Cpt Record'!A483="","",'Sub-Cpt Record'!A483)</f>
        <v/>
      </c>
      <c r="B483" s="165" t="str">
        <f>IF('Sub-Cpt Record'!B483="","",'Sub-Cpt Record'!B483)</f>
        <v/>
      </c>
      <c r="C483" s="165" t="str">
        <f>IF('Sub-Cpt Record'!C483="","",'Sub-Cpt Record'!C483)</f>
        <v/>
      </c>
      <c r="D483" s="165" t="str">
        <f>IF('Sub-Cpt Record'!D483="","",'Sub-Cpt Record'!D483)</f>
        <v/>
      </c>
      <c r="E483" s="165" t="str">
        <f>CODE!I483</f>
        <v/>
      </c>
      <c r="F483" s="168"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18"/>
      <c r="U483" s="42"/>
      <c r="V483" s="42"/>
      <c r="W483" s="42"/>
      <c r="X483" s="42"/>
      <c r="Y483" s="42"/>
      <c r="Z483" s="35"/>
      <c r="AA483" s="42"/>
      <c r="AB483" s="42"/>
      <c r="AC483" s="42"/>
      <c r="AD483" s="42"/>
      <c r="AE483" s="42"/>
      <c r="AF483" s="42"/>
      <c r="AG483" s="193" t="str">
        <f t="shared" si="7"/>
        <v/>
      </c>
      <c r="AH483" s="305"/>
      <c r="AI483" s="215"/>
      <c r="AJ483" s="36"/>
    </row>
    <row r="484" spans="1:36" x14ac:dyDescent="0.2">
      <c r="A484" s="164" t="str">
        <f>IF('Sub-Cpt Record'!A484="","",'Sub-Cpt Record'!A484)</f>
        <v/>
      </c>
      <c r="B484" s="165" t="str">
        <f>IF('Sub-Cpt Record'!B484="","",'Sub-Cpt Record'!B484)</f>
        <v/>
      </c>
      <c r="C484" s="165" t="str">
        <f>IF('Sub-Cpt Record'!C484="","",'Sub-Cpt Record'!C484)</f>
        <v/>
      </c>
      <c r="D484" s="165" t="str">
        <f>IF('Sub-Cpt Record'!D484="","",'Sub-Cpt Record'!D484)</f>
        <v/>
      </c>
      <c r="E484" s="165" t="str">
        <f>CODE!I484</f>
        <v/>
      </c>
      <c r="F484" s="168"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18"/>
      <c r="U484" s="42"/>
      <c r="V484" s="42"/>
      <c r="W484" s="42"/>
      <c r="X484" s="42"/>
      <c r="Y484" s="42"/>
      <c r="Z484" s="35"/>
      <c r="AA484" s="42"/>
      <c r="AB484" s="42"/>
      <c r="AC484" s="42"/>
      <c r="AD484" s="42"/>
      <c r="AE484" s="42"/>
      <c r="AF484" s="42"/>
      <c r="AG484" s="193" t="str">
        <f t="shared" si="7"/>
        <v/>
      </c>
      <c r="AH484" s="305"/>
      <c r="AI484" s="215"/>
      <c r="AJ484" s="36"/>
    </row>
    <row r="485" spans="1:36" x14ac:dyDescent="0.2">
      <c r="A485" s="164" t="str">
        <f>IF('Sub-Cpt Record'!A485="","",'Sub-Cpt Record'!A485)</f>
        <v/>
      </c>
      <c r="B485" s="165" t="str">
        <f>IF('Sub-Cpt Record'!B485="","",'Sub-Cpt Record'!B485)</f>
        <v/>
      </c>
      <c r="C485" s="165" t="str">
        <f>IF('Sub-Cpt Record'!C485="","",'Sub-Cpt Record'!C485)</f>
        <v/>
      </c>
      <c r="D485" s="165" t="str">
        <f>IF('Sub-Cpt Record'!D485="","",'Sub-Cpt Record'!D485)</f>
        <v/>
      </c>
      <c r="E485" s="165" t="str">
        <f>CODE!I485</f>
        <v/>
      </c>
      <c r="F485" s="168"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18"/>
      <c r="U485" s="42"/>
      <c r="V485" s="42"/>
      <c r="W485" s="42"/>
      <c r="X485" s="42"/>
      <c r="Y485" s="42"/>
      <c r="Z485" s="35"/>
      <c r="AA485" s="42"/>
      <c r="AB485" s="42"/>
      <c r="AC485" s="42"/>
      <c r="AD485" s="42"/>
      <c r="AE485" s="42"/>
      <c r="AF485" s="42"/>
      <c r="AG485" s="193" t="str">
        <f t="shared" si="7"/>
        <v/>
      </c>
      <c r="AH485" s="305"/>
      <c r="AI485" s="215"/>
      <c r="AJ485" s="36"/>
    </row>
    <row r="486" spans="1:36" x14ac:dyDescent="0.2">
      <c r="A486" s="164" t="str">
        <f>IF('Sub-Cpt Record'!A486="","",'Sub-Cpt Record'!A486)</f>
        <v/>
      </c>
      <c r="B486" s="165" t="str">
        <f>IF('Sub-Cpt Record'!B486="","",'Sub-Cpt Record'!B486)</f>
        <v/>
      </c>
      <c r="C486" s="165" t="str">
        <f>IF('Sub-Cpt Record'!C486="","",'Sub-Cpt Record'!C486)</f>
        <v/>
      </c>
      <c r="D486" s="165" t="str">
        <f>IF('Sub-Cpt Record'!D486="","",'Sub-Cpt Record'!D486)</f>
        <v/>
      </c>
      <c r="E486" s="165" t="str">
        <f>CODE!I486</f>
        <v/>
      </c>
      <c r="F486" s="168"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18"/>
      <c r="U486" s="42"/>
      <c r="V486" s="42"/>
      <c r="W486" s="42"/>
      <c r="X486" s="42"/>
      <c r="Y486" s="42"/>
      <c r="Z486" s="35"/>
      <c r="AA486" s="42"/>
      <c r="AB486" s="42"/>
      <c r="AC486" s="42"/>
      <c r="AD486" s="42"/>
      <c r="AE486" s="42"/>
      <c r="AF486" s="42"/>
      <c r="AG486" s="193" t="str">
        <f t="shared" si="7"/>
        <v/>
      </c>
      <c r="AH486" s="305"/>
      <c r="AI486" s="215"/>
      <c r="AJ486" s="36"/>
    </row>
    <row r="487" spans="1:36" x14ac:dyDescent="0.2">
      <c r="A487" s="164" t="str">
        <f>IF('Sub-Cpt Record'!A487="","",'Sub-Cpt Record'!A487)</f>
        <v/>
      </c>
      <c r="B487" s="165" t="str">
        <f>IF('Sub-Cpt Record'!B487="","",'Sub-Cpt Record'!B487)</f>
        <v/>
      </c>
      <c r="C487" s="165" t="str">
        <f>IF('Sub-Cpt Record'!C487="","",'Sub-Cpt Record'!C487)</f>
        <v/>
      </c>
      <c r="D487" s="165" t="str">
        <f>IF('Sub-Cpt Record'!D487="","",'Sub-Cpt Record'!D487)</f>
        <v/>
      </c>
      <c r="E487" s="165" t="str">
        <f>CODE!I487</f>
        <v/>
      </c>
      <c r="F487" s="168"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18"/>
      <c r="U487" s="42"/>
      <c r="V487" s="42"/>
      <c r="W487" s="42"/>
      <c r="X487" s="42"/>
      <c r="Y487" s="42"/>
      <c r="Z487" s="35"/>
      <c r="AA487" s="42"/>
      <c r="AB487" s="42"/>
      <c r="AC487" s="42"/>
      <c r="AD487" s="42"/>
      <c r="AE487" s="42"/>
      <c r="AF487" s="42"/>
      <c r="AG487" s="193" t="str">
        <f t="shared" si="7"/>
        <v/>
      </c>
      <c r="AH487" s="305"/>
      <c r="AI487" s="215"/>
      <c r="AJ487" s="36"/>
    </row>
    <row r="488" spans="1:36" x14ac:dyDescent="0.2">
      <c r="A488" s="164" t="str">
        <f>IF('Sub-Cpt Record'!A488="","",'Sub-Cpt Record'!A488)</f>
        <v/>
      </c>
      <c r="B488" s="165" t="str">
        <f>IF('Sub-Cpt Record'!B488="","",'Sub-Cpt Record'!B488)</f>
        <v/>
      </c>
      <c r="C488" s="165" t="str">
        <f>IF('Sub-Cpt Record'!C488="","",'Sub-Cpt Record'!C488)</f>
        <v/>
      </c>
      <c r="D488" s="165" t="str">
        <f>IF('Sub-Cpt Record'!D488="","",'Sub-Cpt Record'!D488)</f>
        <v/>
      </c>
      <c r="E488" s="165" t="str">
        <f>CODE!I488</f>
        <v/>
      </c>
      <c r="F488" s="168"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18"/>
      <c r="U488" s="42"/>
      <c r="V488" s="42"/>
      <c r="W488" s="42"/>
      <c r="X488" s="42"/>
      <c r="Y488" s="42"/>
      <c r="Z488" s="35"/>
      <c r="AA488" s="42"/>
      <c r="AB488" s="42"/>
      <c r="AC488" s="42"/>
      <c r="AD488" s="42"/>
      <c r="AE488" s="42"/>
      <c r="AF488" s="42"/>
      <c r="AG488" s="193" t="str">
        <f t="shared" si="7"/>
        <v/>
      </c>
      <c r="AH488" s="305"/>
      <c r="AI488" s="215"/>
      <c r="AJ488" s="36"/>
    </row>
    <row r="489" spans="1:36" x14ac:dyDescent="0.2">
      <c r="A489" s="164" t="str">
        <f>IF('Sub-Cpt Record'!A489="","",'Sub-Cpt Record'!A489)</f>
        <v/>
      </c>
      <c r="B489" s="165" t="str">
        <f>IF('Sub-Cpt Record'!B489="","",'Sub-Cpt Record'!B489)</f>
        <v/>
      </c>
      <c r="C489" s="165" t="str">
        <f>IF('Sub-Cpt Record'!C489="","",'Sub-Cpt Record'!C489)</f>
        <v/>
      </c>
      <c r="D489" s="165" t="str">
        <f>IF('Sub-Cpt Record'!D489="","",'Sub-Cpt Record'!D489)</f>
        <v/>
      </c>
      <c r="E489" s="165" t="str">
        <f>CODE!I489</f>
        <v/>
      </c>
      <c r="F489" s="168"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18"/>
      <c r="U489" s="42"/>
      <c r="V489" s="42"/>
      <c r="W489" s="42"/>
      <c r="X489" s="42"/>
      <c r="Y489" s="42"/>
      <c r="Z489" s="35"/>
      <c r="AA489" s="42"/>
      <c r="AB489" s="42"/>
      <c r="AC489" s="42"/>
      <c r="AD489" s="42"/>
      <c r="AE489" s="42"/>
      <c r="AF489" s="42"/>
      <c r="AG489" s="193" t="str">
        <f t="shared" si="7"/>
        <v/>
      </c>
      <c r="AH489" s="305"/>
      <c r="AI489" s="215"/>
      <c r="AJ489" s="36"/>
    </row>
    <row r="490" spans="1:36" x14ac:dyDescent="0.2">
      <c r="A490" s="164" t="str">
        <f>IF('Sub-Cpt Record'!A490="","",'Sub-Cpt Record'!A490)</f>
        <v/>
      </c>
      <c r="B490" s="165" t="str">
        <f>IF('Sub-Cpt Record'!B490="","",'Sub-Cpt Record'!B490)</f>
        <v/>
      </c>
      <c r="C490" s="165" t="str">
        <f>IF('Sub-Cpt Record'!C490="","",'Sub-Cpt Record'!C490)</f>
        <v/>
      </c>
      <c r="D490" s="165" t="str">
        <f>IF('Sub-Cpt Record'!D490="","",'Sub-Cpt Record'!D490)</f>
        <v/>
      </c>
      <c r="E490" s="165" t="str">
        <f>CODE!I490</f>
        <v/>
      </c>
      <c r="F490" s="168"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18"/>
      <c r="U490" s="42"/>
      <c r="V490" s="42"/>
      <c r="W490" s="42"/>
      <c r="X490" s="42"/>
      <c r="Y490" s="42"/>
      <c r="Z490" s="35"/>
      <c r="AA490" s="42"/>
      <c r="AB490" s="42"/>
      <c r="AC490" s="42"/>
      <c r="AD490" s="42"/>
      <c r="AE490" s="42"/>
      <c r="AF490" s="42"/>
      <c r="AG490" s="193" t="str">
        <f t="shared" si="7"/>
        <v/>
      </c>
      <c r="AH490" s="305"/>
      <c r="AI490" s="215"/>
      <c r="AJ490" s="36"/>
    </row>
    <row r="491" spans="1:36" x14ac:dyDescent="0.2">
      <c r="A491" s="164" t="str">
        <f>IF('Sub-Cpt Record'!A491="","",'Sub-Cpt Record'!A491)</f>
        <v/>
      </c>
      <c r="B491" s="165" t="str">
        <f>IF('Sub-Cpt Record'!B491="","",'Sub-Cpt Record'!B491)</f>
        <v/>
      </c>
      <c r="C491" s="165" t="str">
        <f>IF('Sub-Cpt Record'!C491="","",'Sub-Cpt Record'!C491)</f>
        <v/>
      </c>
      <c r="D491" s="165" t="str">
        <f>IF('Sub-Cpt Record'!D491="","",'Sub-Cpt Record'!D491)</f>
        <v/>
      </c>
      <c r="E491" s="165" t="str">
        <f>CODE!I491</f>
        <v/>
      </c>
      <c r="F491" s="168"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18"/>
      <c r="U491" s="42"/>
      <c r="V491" s="42"/>
      <c r="W491" s="42"/>
      <c r="X491" s="42"/>
      <c r="Y491" s="42"/>
      <c r="Z491" s="35"/>
      <c r="AA491" s="42"/>
      <c r="AB491" s="42"/>
      <c r="AC491" s="42"/>
      <c r="AD491" s="42"/>
      <c r="AE491" s="42"/>
      <c r="AF491" s="42"/>
      <c r="AG491" s="193" t="str">
        <f t="shared" si="7"/>
        <v/>
      </c>
      <c r="AH491" s="305"/>
      <c r="AI491" s="215"/>
      <c r="AJ491" s="36"/>
    </row>
    <row r="492" spans="1:36" x14ac:dyDescent="0.2">
      <c r="A492" s="164" t="str">
        <f>IF('Sub-Cpt Record'!A492="","",'Sub-Cpt Record'!A492)</f>
        <v/>
      </c>
      <c r="B492" s="165" t="str">
        <f>IF('Sub-Cpt Record'!B492="","",'Sub-Cpt Record'!B492)</f>
        <v/>
      </c>
      <c r="C492" s="165" t="str">
        <f>IF('Sub-Cpt Record'!C492="","",'Sub-Cpt Record'!C492)</f>
        <v/>
      </c>
      <c r="D492" s="165" t="str">
        <f>IF('Sub-Cpt Record'!D492="","",'Sub-Cpt Record'!D492)</f>
        <v/>
      </c>
      <c r="E492" s="165" t="str">
        <f>CODE!I492</f>
        <v/>
      </c>
      <c r="F492" s="168"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18"/>
      <c r="U492" s="42"/>
      <c r="V492" s="42"/>
      <c r="W492" s="42"/>
      <c r="X492" s="42"/>
      <c r="Y492" s="42"/>
      <c r="Z492" s="35"/>
      <c r="AA492" s="42"/>
      <c r="AB492" s="42"/>
      <c r="AC492" s="42"/>
      <c r="AD492" s="42"/>
      <c r="AE492" s="42"/>
      <c r="AF492" s="42"/>
      <c r="AG492" s="193" t="str">
        <f t="shared" si="7"/>
        <v/>
      </c>
      <c r="AH492" s="305"/>
      <c r="AI492" s="215"/>
      <c r="AJ492" s="36"/>
    </row>
    <row r="493" spans="1:36" x14ac:dyDescent="0.2">
      <c r="A493" s="164" t="str">
        <f>IF('Sub-Cpt Record'!A493="","",'Sub-Cpt Record'!A493)</f>
        <v/>
      </c>
      <c r="B493" s="165" t="str">
        <f>IF('Sub-Cpt Record'!B493="","",'Sub-Cpt Record'!B493)</f>
        <v/>
      </c>
      <c r="C493" s="165" t="str">
        <f>IF('Sub-Cpt Record'!C493="","",'Sub-Cpt Record'!C493)</f>
        <v/>
      </c>
      <c r="D493" s="165" t="str">
        <f>IF('Sub-Cpt Record'!D493="","",'Sub-Cpt Record'!D493)</f>
        <v/>
      </c>
      <c r="E493" s="165" t="str">
        <f>CODE!I493</f>
        <v/>
      </c>
      <c r="F493" s="168"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18"/>
      <c r="U493" s="42"/>
      <c r="V493" s="42"/>
      <c r="W493" s="42"/>
      <c r="X493" s="42"/>
      <c r="Y493" s="42"/>
      <c r="Z493" s="35"/>
      <c r="AA493" s="42"/>
      <c r="AB493" s="42"/>
      <c r="AC493" s="42"/>
      <c r="AD493" s="42"/>
      <c r="AE493" s="42"/>
      <c r="AF493" s="42"/>
      <c r="AG493" s="193" t="str">
        <f t="shared" si="7"/>
        <v/>
      </c>
      <c r="AH493" s="305"/>
      <c r="AI493" s="215"/>
      <c r="AJ493" s="36"/>
    </row>
    <row r="494" spans="1:36" x14ac:dyDescent="0.2">
      <c r="A494" s="164" t="str">
        <f>IF('Sub-Cpt Record'!A494="","",'Sub-Cpt Record'!A494)</f>
        <v/>
      </c>
      <c r="B494" s="165" t="str">
        <f>IF('Sub-Cpt Record'!B494="","",'Sub-Cpt Record'!B494)</f>
        <v/>
      </c>
      <c r="C494" s="165" t="str">
        <f>IF('Sub-Cpt Record'!C494="","",'Sub-Cpt Record'!C494)</f>
        <v/>
      </c>
      <c r="D494" s="165" t="str">
        <f>IF('Sub-Cpt Record'!D494="","",'Sub-Cpt Record'!D494)</f>
        <v/>
      </c>
      <c r="E494" s="165" t="str">
        <f>CODE!I494</f>
        <v/>
      </c>
      <c r="F494" s="168"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18"/>
      <c r="U494" s="42"/>
      <c r="V494" s="42"/>
      <c r="W494" s="42"/>
      <c r="X494" s="42"/>
      <c r="Y494" s="42"/>
      <c r="Z494" s="35"/>
      <c r="AA494" s="42"/>
      <c r="AB494" s="42"/>
      <c r="AC494" s="42"/>
      <c r="AD494" s="42"/>
      <c r="AE494" s="42"/>
      <c r="AF494" s="42"/>
      <c r="AG494" s="193" t="str">
        <f t="shared" si="7"/>
        <v/>
      </c>
      <c r="AH494" s="305"/>
      <c r="AI494" s="215"/>
      <c r="AJ494" s="36"/>
    </row>
    <row r="495" spans="1:36" x14ac:dyDescent="0.2">
      <c r="A495" s="164" t="str">
        <f>IF('Sub-Cpt Record'!A495="","",'Sub-Cpt Record'!A495)</f>
        <v/>
      </c>
      <c r="B495" s="165" t="str">
        <f>IF('Sub-Cpt Record'!B495="","",'Sub-Cpt Record'!B495)</f>
        <v/>
      </c>
      <c r="C495" s="165" t="str">
        <f>IF('Sub-Cpt Record'!C495="","",'Sub-Cpt Record'!C495)</f>
        <v/>
      </c>
      <c r="D495" s="165" t="str">
        <f>IF('Sub-Cpt Record'!D495="","",'Sub-Cpt Record'!D495)</f>
        <v/>
      </c>
      <c r="E495" s="165" t="str">
        <f>CODE!I495</f>
        <v/>
      </c>
      <c r="F495" s="168"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18"/>
      <c r="U495" s="42"/>
      <c r="V495" s="42"/>
      <c r="W495" s="42"/>
      <c r="X495" s="42"/>
      <c r="Y495" s="42"/>
      <c r="Z495" s="35"/>
      <c r="AA495" s="42"/>
      <c r="AB495" s="42"/>
      <c r="AC495" s="42"/>
      <c r="AD495" s="42"/>
      <c r="AE495" s="42"/>
      <c r="AF495" s="42"/>
      <c r="AG495" s="193" t="str">
        <f t="shared" si="7"/>
        <v/>
      </c>
      <c r="AH495" s="305"/>
      <c r="AI495" s="215"/>
      <c r="AJ495" s="36"/>
    </row>
    <row r="496" spans="1:36" x14ac:dyDescent="0.2">
      <c r="A496" s="164" t="str">
        <f>IF('Sub-Cpt Record'!A496="","",'Sub-Cpt Record'!A496)</f>
        <v/>
      </c>
      <c r="B496" s="165" t="str">
        <f>IF('Sub-Cpt Record'!B496="","",'Sub-Cpt Record'!B496)</f>
        <v/>
      </c>
      <c r="C496" s="165" t="str">
        <f>IF('Sub-Cpt Record'!C496="","",'Sub-Cpt Record'!C496)</f>
        <v/>
      </c>
      <c r="D496" s="165" t="str">
        <f>IF('Sub-Cpt Record'!D496="","",'Sub-Cpt Record'!D496)</f>
        <v/>
      </c>
      <c r="E496" s="165" t="str">
        <f>CODE!I496</f>
        <v/>
      </c>
      <c r="F496" s="168"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18"/>
      <c r="U496" s="42"/>
      <c r="V496" s="42"/>
      <c r="W496" s="42"/>
      <c r="X496" s="42"/>
      <c r="Y496" s="42"/>
      <c r="Z496" s="35"/>
      <c r="AA496" s="42"/>
      <c r="AB496" s="42"/>
      <c r="AC496" s="42"/>
      <c r="AD496" s="42"/>
      <c r="AE496" s="42"/>
      <c r="AF496" s="42"/>
      <c r="AG496" s="193" t="str">
        <f t="shared" si="7"/>
        <v/>
      </c>
      <c r="AH496" s="305"/>
      <c r="AI496" s="215"/>
      <c r="AJ496" s="36"/>
    </row>
    <row r="497" spans="1:36" x14ac:dyDescent="0.2">
      <c r="A497" s="164" t="str">
        <f>IF('Sub-Cpt Record'!A497="","",'Sub-Cpt Record'!A497)</f>
        <v/>
      </c>
      <c r="B497" s="165" t="str">
        <f>IF('Sub-Cpt Record'!B497="","",'Sub-Cpt Record'!B497)</f>
        <v/>
      </c>
      <c r="C497" s="165" t="str">
        <f>IF('Sub-Cpt Record'!C497="","",'Sub-Cpt Record'!C497)</f>
        <v/>
      </c>
      <c r="D497" s="165" t="str">
        <f>IF('Sub-Cpt Record'!D497="","",'Sub-Cpt Record'!D497)</f>
        <v/>
      </c>
      <c r="E497" s="165" t="str">
        <f>CODE!I497</f>
        <v/>
      </c>
      <c r="F497" s="168"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18"/>
      <c r="U497" s="42"/>
      <c r="V497" s="42"/>
      <c r="W497" s="42"/>
      <c r="X497" s="42"/>
      <c r="Y497" s="42"/>
      <c r="Z497" s="35"/>
      <c r="AA497" s="42"/>
      <c r="AB497" s="42"/>
      <c r="AC497" s="42"/>
      <c r="AD497" s="42"/>
      <c r="AE497" s="42"/>
      <c r="AF497" s="42"/>
      <c r="AG497" s="193" t="str">
        <f t="shared" si="7"/>
        <v/>
      </c>
      <c r="AH497" s="305"/>
      <c r="AI497" s="215"/>
      <c r="AJ497" s="36"/>
    </row>
    <row r="498" spans="1:36" x14ac:dyDescent="0.2">
      <c r="A498" s="164" t="str">
        <f>IF('Sub-Cpt Record'!A498="","",'Sub-Cpt Record'!A498)</f>
        <v/>
      </c>
      <c r="B498" s="165" t="str">
        <f>IF('Sub-Cpt Record'!B498="","",'Sub-Cpt Record'!B498)</f>
        <v/>
      </c>
      <c r="C498" s="165" t="str">
        <f>IF('Sub-Cpt Record'!C498="","",'Sub-Cpt Record'!C498)</f>
        <v/>
      </c>
      <c r="D498" s="165" t="str">
        <f>IF('Sub-Cpt Record'!D498="","",'Sub-Cpt Record'!D498)</f>
        <v/>
      </c>
      <c r="E498" s="165" t="str">
        <f>CODE!I498</f>
        <v/>
      </c>
      <c r="F498" s="168"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18"/>
      <c r="U498" s="42"/>
      <c r="V498" s="42"/>
      <c r="W498" s="42"/>
      <c r="X498" s="42"/>
      <c r="Y498" s="42"/>
      <c r="Z498" s="35"/>
      <c r="AA498" s="42"/>
      <c r="AB498" s="42"/>
      <c r="AC498" s="42"/>
      <c r="AD498" s="42"/>
      <c r="AE498" s="42"/>
      <c r="AF498" s="42"/>
      <c r="AG498" s="193" t="str">
        <f t="shared" si="7"/>
        <v/>
      </c>
      <c r="AH498" s="305"/>
      <c r="AI498" s="215"/>
      <c r="AJ498" s="36"/>
    </row>
    <row r="499" spans="1:36" x14ac:dyDescent="0.2">
      <c r="A499" s="164" t="str">
        <f>IF('Sub-Cpt Record'!A499="","",'Sub-Cpt Record'!A499)</f>
        <v/>
      </c>
      <c r="B499" s="165" t="str">
        <f>IF('Sub-Cpt Record'!B499="","",'Sub-Cpt Record'!B499)</f>
        <v/>
      </c>
      <c r="C499" s="165" t="str">
        <f>IF('Sub-Cpt Record'!C499="","",'Sub-Cpt Record'!C499)</f>
        <v/>
      </c>
      <c r="D499" s="165" t="str">
        <f>IF('Sub-Cpt Record'!D499="","",'Sub-Cpt Record'!D499)</f>
        <v/>
      </c>
      <c r="E499" s="165" t="str">
        <f>CODE!I499</f>
        <v/>
      </c>
      <c r="F499" s="168"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18"/>
      <c r="U499" s="42"/>
      <c r="V499" s="42"/>
      <c r="W499" s="42"/>
      <c r="X499" s="42"/>
      <c r="Y499" s="42"/>
      <c r="Z499" s="35"/>
      <c r="AA499" s="42"/>
      <c r="AB499" s="42"/>
      <c r="AC499" s="42"/>
      <c r="AD499" s="42"/>
      <c r="AE499" s="42"/>
      <c r="AF499" s="42"/>
      <c r="AG499" s="193" t="str">
        <f t="shared" si="7"/>
        <v/>
      </c>
      <c r="AH499" s="305"/>
      <c r="AI499" s="215"/>
      <c r="AJ499" s="36"/>
    </row>
    <row r="500" spans="1:36" x14ac:dyDescent="0.2">
      <c r="A500" s="164" t="str">
        <f>IF('Sub-Cpt Record'!A500="","",'Sub-Cpt Record'!A500)</f>
        <v/>
      </c>
      <c r="B500" s="165" t="str">
        <f>IF('Sub-Cpt Record'!B500="","",'Sub-Cpt Record'!B500)</f>
        <v/>
      </c>
      <c r="C500" s="165" t="str">
        <f>IF('Sub-Cpt Record'!C500="","",'Sub-Cpt Record'!C500)</f>
        <v/>
      </c>
      <c r="D500" s="165" t="str">
        <f>IF('Sub-Cpt Record'!D500="","",'Sub-Cpt Record'!D500)</f>
        <v/>
      </c>
      <c r="E500" s="165" t="str">
        <f>CODE!I500</f>
        <v/>
      </c>
      <c r="F500" s="168"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18"/>
      <c r="U500" s="42"/>
      <c r="V500" s="42"/>
      <c r="W500" s="42"/>
      <c r="X500" s="42"/>
      <c r="Y500" s="42"/>
      <c r="Z500" s="35"/>
      <c r="AA500" s="42"/>
      <c r="AB500" s="42"/>
      <c r="AC500" s="42"/>
      <c r="AD500" s="42"/>
      <c r="AE500" s="42"/>
      <c r="AF500" s="42"/>
      <c r="AG500" s="193" t="str">
        <f t="shared" si="7"/>
        <v/>
      </c>
      <c r="AH500" s="305"/>
      <c r="AI500" s="215"/>
      <c r="AJ500" s="36"/>
    </row>
    <row r="501" spans="1:36" x14ac:dyDescent="0.2">
      <c r="A501" s="164" t="str">
        <f>IF('Sub-Cpt Record'!A501="","",'Sub-Cpt Record'!A501)</f>
        <v/>
      </c>
      <c r="B501" s="165" t="str">
        <f>IF('Sub-Cpt Record'!B501="","",'Sub-Cpt Record'!B501)</f>
        <v/>
      </c>
      <c r="C501" s="165" t="str">
        <f>IF('Sub-Cpt Record'!C501="","",'Sub-Cpt Record'!C501)</f>
        <v/>
      </c>
      <c r="D501" s="165" t="str">
        <f>IF('Sub-Cpt Record'!D501="","",'Sub-Cpt Record'!D501)</f>
        <v/>
      </c>
      <c r="E501" s="165" t="str">
        <f>CODE!I501</f>
        <v/>
      </c>
      <c r="F501" s="168"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18"/>
      <c r="U501" s="42"/>
      <c r="V501" s="42"/>
      <c r="W501" s="42"/>
      <c r="X501" s="42"/>
      <c r="Y501" s="42"/>
      <c r="Z501" s="35"/>
      <c r="AA501" s="42"/>
      <c r="AB501" s="42"/>
      <c r="AC501" s="42"/>
      <c r="AD501" s="42"/>
      <c r="AE501" s="42"/>
      <c r="AF501" s="42"/>
      <c r="AG501" s="193" t="str">
        <f t="shared" si="7"/>
        <v/>
      </c>
      <c r="AH501" s="305"/>
      <c r="AI501" s="215"/>
      <c r="AJ501" s="36"/>
    </row>
    <row r="502" spans="1:36" x14ac:dyDescent="0.2">
      <c r="A502" s="164" t="str">
        <f>IF('Sub-Cpt Record'!A502="","",'Sub-Cpt Record'!A502)</f>
        <v/>
      </c>
      <c r="B502" s="165" t="str">
        <f>IF('Sub-Cpt Record'!B502="","",'Sub-Cpt Record'!B502)</f>
        <v/>
      </c>
      <c r="C502" s="165" t="str">
        <f>IF('Sub-Cpt Record'!C502="","",'Sub-Cpt Record'!C502)</f>
        <v/>
      </c>
      <c r="D502" s="165" t="str">
        <f>IF('Sub-Cpt Record'!D502="","",'Sub-Cpt Record'!D502)</f>
        <v/>
      </c>
      <c r="E502" s="165" t="str">
        <f>CODE!I502</f>
        <v/>
      </c>
      <c r="F502" s="168"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18"/>
      <c r="U502" s="42"/>
      <c r="V502" s="42"/>
      <c r="W502" s="42"/>
      <c r="X502" s="42"/>
      <c r="Y502" s="42"/>
      <c r="Z502" s="35"/>
      <c r="AA502" s="42"/>
      <c r="AB502" s="42"/>
      <c r="AC502" s="42"/>
      <c r="AD502" s="42"/>
      <c r="AE502" s="42"/>
      <c r="AF502" s="42"/>
      <c r="AG502" s="193" t="str">
        <f t="shared" si="7"/>
        <v/>
      </c>
      <c r="AH502" s="305"/>
      <c r="AI502" s="215"/>
      <c r="AJ502" s="36"/>
    </row>
    <row r="503" spans="1:36" x14ac:dyDescent="0.2">
      <c r="A503" s="164" t="str">
        <f>IF('Sub-Cpt Record'!A503="","",'Sub-Cpt Record'!A503)</f>
        <v/>
      </c>
      <c r="B503" s="165" t="str">
        <f>IF('Sub-Cpt Record'!B503="","",'Sub-Cpt Record'!B503)</f>
        <v/>
      </c>
      <c r="C503" s="165" t="str">
        <f>IF('Sub-Cpt Record'!C503="","",'Sub-Cpt Record'!C503)</f>
        <v/>
      </c>
      <c r="D503" s="165" t="str">
        <f>IF('Sub-Cpt Record'!D503="","",'Sub-Cpt Record'!D503)</f>
        <v/>
      </c>
      <c r="E503" s="165" t="str">
        <f>CODE!I503</f>
        <v/>
      </c>
      <c r="F503" s="168"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18"/>
      <c r="U503" s="42"/>
      <c r="V503" s="42"/>
      <c r="W503" s="42"/>
      <c r="X503" s="42"/>
      <c r="Y503" s="42"/>
      <c r="Z503" s="35"/>
      <c r="AA503" s="42"/>
      <c r="AB503" s="42"/>
      <c r="AC503" s="42"/>
      <c r="AD503" s="42"/>
      <c r="AE503" s="42"/>
      <c r="AF503" s="42"/>
      <c r="AG503" s="193" t="str">
        <f t="shared" si="7"/>
        <v/>
      </c>
      <c r="AH503" s="305"/>
      <c r="AI503" s="215"/>
      <c r="AJ503" s="36"/>
    </row>
    <row r="504" spans="1:36" x14ac:dyDescent="0.2">
      <c r="A504" s="164" t="str">
        <f>IF('Sub-Cpt Record'!A504="","",'Sub-Cpt Record'!A504)</f>
        <v/>
      </c>
      <c r="B504" s="165" t="str">
        <f>IF('Sub-Cpt Record'!B504="","",'Sub-Cpt Record'!B504)</f>
        <v/>
      </c>
      <c r="C504" s="165" t="str">
        <f>IF('Sub-Cpt Record'!C504="","",'Sub-Cpt Record'!C504)</f>
        <v/>
      </c>
      <c r="D504" s="165" t="str">
        <f>IF('Sub-Cpt Record'!D504="","",'Sub-Cpt Record'!D504)</f>
        <v/>
      </c>
      <c r="E504" s="165" t="str">
        <f>CODE!I504</f>
        <v/>
      </c>
      <c r="F504" s="168"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18"/>
      <c r="U504" s="42"/>
      <c r="V504" s="42"/>
      <c r="W504" s="42"/>
      <c r="X504" s="42"/>
      <c r="Y504" s="42"/>
      <c r="Z504" s="35"/>
      <c r="AA504" s="42"/>
      <c r="AB504" s="42"/>
      <c r="AC504" s="42"/>
      <c r="AD504" s="42"/>
      <c r="AE504" s="42"/>
      <c r="AF504" s="42"/>
      <c r="AG504" s="193" t="str">
        <f t="shared" si="7"/>
        <v/>
      </c>
      <c r="AH504" s="305"/>
      <c r="AI504" s="215"/>
      <c r="AJ504" s="36"/>
    </row>
    <row r="505" spans="1:36" x14ac:dyDescent="0.2">
      <c r="A505" s="164" t="str">
        <f>IF('Sub-Cpt Record'!A505="","",'Sub-Cpt Record'!A505)</f>
        <v/>
      </c>
      <c r="B505" s="165" t="str">
        <f>IF('Sub-Cpt Record'!B505="","",'Sub-Cpt Record'!B505)</f>
        <v/>
      </c>
      <c r="C505" s="165" t="str">
        <f>IF('Sub-Cpt Record'!C505="","",'Sub-Cpt Record'!C505)</f>
        <v/>
      </c>
      <c r="D505" s="165" t="str">
        <f>IF('Sub-Cpt Record'!D505="","",'Sub-Cpt Record'!D505)</f>
        <v/>
      </c>
      <c r="E505" s="165" t="str">
        <f>CODE!I505</f>
        <v/>
      </c>
      <c r="F505" s="168"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18"/>
      <c r="U505" s="42"/>
      <c r="V505" s="42"/>
      <c r="W505" s="42"/>
      <c r="X505" s="42"/>
      <c r="Y505" s="42"/>
      <c r="Z505" s="35"/>
      <c r="AA505" s="42"/>
      <c r="AB505" s="42"/>
      <c r="AC505" s="42"/>
      <c r="AD505" s="42"/>
      <c r="AE505" s="42"/>
      <c r="AF505" s="42"/>
      <c r="AG505" s="193" t="str">
        <f t="shared" si="7"/>
        <v/>
      </c>
      <c r="AH505" s="305"/>
      <c r="AI505" s="215"/>
      <c r="AJ505" s="36"/>
    </row>
    <row r="506" spans="1:36" x14ac:dyDescent="0.2">
      <c r="A506" s="164" t="str">
        <f>IF('Sub-Cpt Record'!A506="","",'Sub-Cpt Record'!A506)</f>
        <v/>
      </c>
      <c r="B506" s="165" t="str">
        <f>IF('Sub-Cpt Record'!B506="","",'Sub-Cpt Record'!B506)</f>
        <v/>
      </c>
      <c r="C506" s="165" t="str">
        <f>IF('Sub-Cpt Record'!C506="","",'Sub-Cpt Record'!C506)</f>
        <v/>
      </c>
      <c r="D506" s="165" t="str">
        <f>IF('Sub-Cpt Record'!D506="","",'Sub-Cpt Record'!D506)</f>
        <v/>
      </c>
      <c r="E506" s="165" t="str">
        <f>CODE!I506</f>
        <v/>
      </c>
      <c r="F506" s="168"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18"/>
      <c r="U506" s="42"/>
      <c r="V506" s="42"/>
      <c r="W506" s="42"/>
      <c r="X506" s="42"/>
      <c r="Y506" s="42"/>
      <c r="Z506" s="35"/>
      <c r="AA506" s="42"/>
      <c r="AB506" s="42"/>
      <c r="AC506" s="42"/>
      <c r="AD506" s="42"/>
      <c r="AE506" s="42"/>
      <c r="AF506" s="42"/>
      <c r="AG506" s="193" t="str">
        <f t="shared" si="7"/>
        <v/>
      </c>
      <c r="AH506" s="305"/>
      <c r="AI506" s="215"/>
      <c r="AJ506" s="36"/>
    </row>
    <row r="507" spans="1:36" x14ac:dyDescent="0.2">
      <c r="A507" s="164" t="str">
        <f>IF('Sub-Cpt Record'!A507="","",'Sub-Cpt Record'!A507)</f>
        <v/>
      </c>
      <c r="B507" s="165" t="str">
        <f>IF('Sub-Cpt Record'!B507="","",'Sub-Cpt Record'!B507)</f>
        <v/>
      </c>
      <c r="C507" s="165" t="str">
        <f>IF('Sub-Cpt Record'!C507="","",'Sub-Cpt Record'!C507)</f>
        <v/>
      </c>
      <c r="D507" s="165" t="str">
        <f>IF('Sub-Cpt Record'!D507="","",'Sub-Cpt Record'!D507)</f>
        <v/>
      </c>
      <c r="E507" s="165" t="str">
        <f>CODE!I507</f>
        <v/>
      </c>
      <c r="F507" s="168"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18"/>
      <c r="U507" s="42"/>
      <c r="V507" s="42"/>
      <c r="W507" s="42"/>
      <c r="X507" s="42"/>
      <c r="Y507" s="42"/>
      <c r="Z507" s="35"/>
      <c r="AA507" s="42"/>
      <c r="AB507" s="42"/>
      <c r="AC507" s="42"/>
      <c r="AD507" s="42"/>
      <c r="AE507" s="42"/>
      <c r="AF507" s="42"/>
      <c r="AG507" s="193" t="str">
        <f t="shared" si="7"/>
        <v/>
      </c>
      <c r="AH507" s="305"/>
      <c r="AI507" s="215"/>
      <c r="AJ507" s="36"/>
    </row>
    <row r="508" spans="1:36" x14ac:dyDescent="0.2">
      <c r="A508" s="164" t="str">
        <f>IF('Sub-Cpt Record'!A508="","",'Sub-Cpt Record'!A508)</f>
        <v/>
      </c>
      <c r="B508" s="165" t="str">
        <f>IF('Sub-Cpt Record'!B508="","",'Sub-Cpt Record'!B508)</f>
        <v/>
      </c>
      <c r="C508" s="165" t="str">
        <f>IF('Sub-Cpt Record'!C508="","",'Sub-Cpt Record'!C508)</f>
        <v/>
      </c>
      <c r="D508" s="165" t="str">
        <f>IF('Sub-Cpt Record'!D508="","",'Sub-Cpt Record'!D508)</f>
        <v/>
      </c>
      <c r="E508" s="165" t="str">
        <f>CODE!I508</f>
        <v/>
      </c>
      <c r="F508" s="168"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18"/>
      <c r="U508" s="42"/>
      <c r="V508" s="42"/>
      <c r="W508" s="42"/>
      <c r="X508" s="42"/>
      <c r="Y508" s="42"/>
      <c r="Z508" s="35"/>
      <c r="AA508" s="42"/>
      <c r="AB508" s="42"/>
      <c r="AC508" s="42"/>
      <c r="AD508" s="42"/>
      <c r="AE508" s="42"/>
      <c r="AF508" s="42"/>
      <c r="AG508" s="193" t="str">
        <f t="shared" si="7"/>
        <v/>
      </c>
      <c r="AH508" s="305"/>
      <c r="AI508" s="215"/>
      <c r="AJ508" s="36"/>
    </row>
    <row r="509" spans="1:36" x14ac:dyDescent="0.2">
      <c r="A509" s="164" t="str">
        <f>IF('Sub-Cpt Record'!A509="","",'Sub-Cpt Record'!A509)</f>
        <v/>
      </c>
      <c r="B509" s="165" t="str">
        <f>IF('Sub-Cpt Record'!B509="","",'Sub-Cpt Record'!B509)</f>
        <v/>
      </c>
      <c r="C509" s="165" t="str">
        <f>IF('Sub-Cpt Record'!C509="","",'Sub-Cpt Record'!C509)</f>
        <v/>
      </c>
      <c r="D509" s="165" t="str">
        <f>IF('Sub-Cpt Record'!D509="","",'Sub-Cpt Record'!D509)</f>
        <v/>
      </c>
      <c r="E509" s="165" t="str">
        <f>CODE!I509</f>
        <v/>
      </c>
      <c r="F509" s="168"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18"/>
      <c r="U509" s="42"/>
      <c r="V509" s="42"/>
      <c r="W509" s="42"/>
      <c r="X509" s="42"/>
      <c r="Y509" s="42"/>
      <c r="Z509" s="35"/>
      <c r="AA509" s="42"/>
      <c r="AB509" s="42"/>
      <c r="AC509" s="42"/>
      <c r="AD509" s="42"/>
      <c r="AE509" s="42"/>
      <c r="AF509" s="42"/>
      <c r="AG509" s="193" t="str">
        <f t="shared" si="7"/>
        <v/>
      </c>
      <c r="AH509" s="305"/>
      <c r="AI509" s="215"/>
      <c r="AJ509" s="36"/>
    </row>
    <row r="510" spans="1:36" x14ac:dyDescent="0.2">
      <c r="A510" s="164" t="str">
        <f>IF('Sub-Cpt Record'!A510="","",'Sub-Cpt Record'!A510)</f>
        <v/>
      </c>
      <c r="B510" s="165" t="str">
        <f>IF('Sub-Cpt Record'!B510="","",'Sub-Cpt Record'!B510)</f>
        <v/>
      </c>
      <c r="C510" s="165" t="str">
        <f>IF('Sub-Cpt Record'!C510="","",'Sub-Cpt Record'!C510)</f>
        <v/>
      </c>
      <c r="D510" s="165" t="str">
        <f>IF('Sub-Cpt Record'!D510="","",'Sub-Cpt Record'!D510)</f>
        <v/>
      </c>
      <c r="E510" s="165" t="str">
        <f>CODE!I510</f>
        <v/>
      </c>
      <c r="F510" s="168"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18"/>
      <c r="U510" s="42"/>
      <c r="V510" s="42"/>
      <c r="W510" s="42"/>
      <c r="X510" s="42"/>
      <c r="Y510" s="42"/>
      <c r="Z510" s="35"/>
      <c r="AA510" s="42"/>
      <c r="AB510" s="42"/>
      <c r="AC510" s="42"/>
      <c r="AD510" s="42"/>
      <c r="AE510" s="42"/>
      <c r="AF510" s="42"/>
      <c r="AG510" s="193" t="str">
        <f t="shared" si="7"/>
        <v/>
      </c>
      <c r="AH510" s="305"/>
      <c r="AI510" s="215"/>
      <c r="AJ510" s="36"/>
    </row>
    <row r="511" spans="1:36" x14ac:dyDescent="0.2">
      <c r="A511" s="164" t="str">
        <f>IF('Sub-Cpt Record'!A511="","",'Sub-Cpt Record'!A511)</f>
        <v/>
      </c>
      <c r="B511" s="165" t="str">
        <f>IF('Sub-Cpt Record'!B511="","",'Sub-Cpt Record'!B511)</f>
        <v/>
      </c>
      <c r="C511" s="165" t="str">
        <f>IF('Sub-Cpt Record'!C511="","",'Sub-Cpt Record'!C511)</f>
        <v/>
      </c>
      <c r="D511" s="165" t="str">
        <f>IF('Sub-Cpt Record'!D511="","",'Sub-Cpt Record'!D511)</f>
        <v/>
      </c>
      <c r="E511" s="165" t="str">
        <f>CODE!I511</f>
        <v/>
      </c>
      <c r="F511" s="168"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18"/>
      <c r="U511" s="42"/>
      <c r="V511" s="42"/>
      <c r="W511" s="42"/>
      <c r="X511" s="42"/>
      <c r="Y511" s="42"/>
      <c r="Z511" s="35"/>
      <c r="AA511" s="42"/>
      <c r="AB511" s="42"/>
      <c r="AC511" s="42"/>
      <c r="AD511" s="42"/>
      <c r="AE511" s="42"/>
      <c r="AF511" s="42"/>
      <c r="AG511" s="193" t="str">
        <f t="shared" si="7"/>
        <v/>
      </c>
      <c r="AH511" s="305"/>
      <c r="AI511" s="215"/>
      <c r="AJ511" s="36"/>
    </row>
    <row r="512" spans="1:36" x14ac:dyDescent="0.2">
      <c r="A512" s="164" t="str">
        <f>IF('Sub-Cpt Record'!A512="","",'Sub-Cpt Record'!A512)</f>
        <v/>
      </c>
      <c r="B512" s="165" t="str">
        <f>IF('Sub-Cpt Record'!B512="","",'Sub-Cpt Record'!B512)</f>
        <v/>
      </c>
      <c r="C512" s="165" t="str">
        <f>IF('Sub-Cpt Record'!C512="","",'Sub-Cpt Record'!C512)</f>
        <v/>
      </c>
      <c r="D512" s="165" t="str">
        <f>IF('Sub-Cpt Record'!D512="","",'Sub-Cpt Record'!D512)</f>
        <v/>
      </c>
      <c r="E512" s="165" t="str">
        <f>CODE!I512</f>
        <v/>
      </c>
      <c r="F512" s="168"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18"/>
      <c r="U512" s="42"/>
      <c r="V512" s="42"/>
      <c r="W512" s="42"/>
      <c r="X512" s="42"/>
      <c r="Y512" s="42"/>
      <c r="Z512" s="35"/>
      <c r="AA512" s="42"/>
      <c r="AB512" s="42"/>
      <c r="AC512" s="42"/>
      <c r="AD512" s="42"/>
      <c r="AE512" s="42"/>
      <c r="AF512" s="42"/>
      <c r="AG512" s="193" t="str">
        <f t="shared" si="7"/>
        <v/>
      </c>
      <c r="AH512" s="305"/>
      <c r="AI512" s="215"/>
      <c r="AJ512" s="36"/>
    </row>
    <row r="513" spans="1:36" x14ac:dyDescent="0.2">
      <c r="A513" s="164" t="str">
        <f>IF('Sub-Cpt Record'!A513="","",'Sub-Cpt Record'!A513)</f>
        <v/>
      </c>
      <c r="B513" s="165" t="str">
        <f>IF('Sub-Cpt Record'!B513="","",'Sub-Cpt Record'!B513)</f>
        <v/>
      </c>
      <c r="C513" s="165" t="str">
        <f>IF('Sub-Cpt Record'!C513="","",'Sub-Cpt Record'!C513)</f>
        <v/>
      </c>
      <c r="D513" s="165" t="str">
        <f>IF('Sub-Cpt Record'!D513="","",'Sub-Cpt Record'!D513)</f>
        <v/>
      </c>
      <c r="E513" s="165" t="str">
        <f>CODE!I513</f>
        <v/>
      </c>
      <c r="F513" s="168"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18"/>
      <c r="U513" s="42"/>
      <c r="V513" s="42"/>
      <c r="W513" s="42"/>
      <c r="X513" s="42"/>
      <c r="Y513" s="42"/>
      <c r="Z513" s="35"/>
      <c r="AA513" s="42"/>
      <c r="AB513" s="42"/>
      <c r="AC513" s="42"/>
      <c r="AD513" s="42"/>
      <c r="AE513" s="42"/>
      <c r="AF513" s="42"/>
      <c r="AG513" s="193" t="str">
        <f t="shared" si="7"/>
        <v/>
      </c>
      <c r="AH513" s="305"/>
      <c r="AI513" s="215"/>
      <c r="AJ513" s="36"/>
    </row>
    <row r="514" spans="1:36" x14ac:dyDescent="0.2">
      <c r="A514" s="164" t="str">
        <f>IF('Sub-Cpt Record'!A514="","",'Sub-Cpt Record'!A514)</f>
        <v/>
      </c>
      <c r="B514" s="165" t="str">
        <f>IF('Sub-Cpt Record'!B514="","",'Sub-Cpt Record'!B514)</f>
        <v/>
      </c>
      <c r="C514" s="165" t="str">
        <f>IF('Sub-Cpt Record'!C514="","",'Sub-Cpt Record'!C514)</f>
        <v/>
      </c>
      <c r="D514" s="165" t="str">
        <f>IF('Sub-Cpt Record'!D514="","",'Sub-Cpt Record'!D514)</f>
        <v/>
      </c>
      <c r="E514" s="165" t="str">
        <f>CODE!I514</f>
        <v/>
      </c>
      <c r="F514" s="168"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18"/>
      <c r="U514" s="42"/>
      <c r="V514" s="42"/>
      <c r="W514" s="42"/>
      <c r="X514" s="42"/>
      <c r="Y514" s="42"/>
      <c r="Z514" s="35"/>
      <c r="AA514" s="42"/>
      <c r="AB514" s="42"/>
      <c r="AC514" s="42"/>
      <c r="AD514" s="42"/>
      <c r="AE514" s="42"/>
      <c r="AF514" s="42"/>
      <c r="AG514" s="193" t="str">
        <f t="shared" si="7"/>
        <v/>
      </c>
      <c r="AH514" s="305"/>
      <c r="AI514" s="215"/>
      <c r="AJ514" s="36"/>
    </row>
    <row r="515" spans="1:36" x14ac:dyDescent="0.2">
      <c r="A515" s="164" t="str">
        <f>IF('Sub-Cpt Record'!A515="","",'Sub-Cpt Record'!A515)</f>
        <v/>
      </c>
      <c r="B515" s="165" t="str">
        <f>IF('Sub-Cpt Record'!B515="","",'Sub-Cpt Record'!B515)</f>
        <v/>
      </c>
      <c r="C515" s="165" t="str">
        <f>IF('Sub-Cpt Record'!C515="","",'Sub-Cpt Record'!C515)</f>
        <v/>
      </c>
      <c r="D515" s="165" t="str">
        <f>IF('Sub-Cpt Record'!D515="","",'Sub-Cpt Record'!D515)</f>
        <v/>
      </c>
      <c r="E515" s="165" t="str">
        <f>CODE!I515</f>
        <v/>
      </c>
      <c r="F515" s="168"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18"/>
      <c r="U515" s="42"/>
      <c r="V515" s="42"/>
      <c r="W515" s="42"/>
      <c r="X515" s="42"/>
      <c r="Y515" s="42"/>
      <c r="Z515" s="35"/>
      <c r="AA515" s="42"/>
      <c r="AB515" s="42"/>
      <c r="AC515" s="42"/>
      <c r="AD515" s="42"/>
      <c r="AE515" s="42"/>
      <c r="AF515" s="42"/>
      <c r="AG515" s="193" t="str">
        <f t="shared" si="7"/>
        <v/>
      </c>
      <c r="AH515" s="305"/>
      <c r="AI515" s="215"/>
      <c r="AJ515" s="36"/>
    </row>
    <row r="516" spans="1:36" x14ac:dyDescent="0.2">
      <c r="A516" s="164" t="str">
        <f>IF('Sub-Cpt Record'!A516="","",'Sub-Cpt Record'!A516)</f>
        <v/>
      </c>
      <c r="B516" s="165" t="str">
        <f>IF('Sub-Cpt Record'!B516="","",'Sub-Cpt Record'!B516)</f>
        <v/>
      </c>
      <c r="C516" s="165" t="str">
        <f>IF('Sub-Cpt Record'!C516="","",'Sub-Cpt Record'!C516)</f>
        <v/>
      </c>
      <c r="D516" s="165" t="str">
        <f>IF('Sub-Cpt Record'!D516="","",'Sub-Cpt Record'!D516)</f>
        <v/>
      </c>
      <c r="E516" s="165" t="str">
        <f>CODE!I516</f>
        <v/>
      </c>
      <c r="F516" s="168"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18"/>
      <c r="U516" s="42"/>
      <c r="V516" s="42"/>
      <c r="W516" s="42"/>
      <c r="X516" s="42"/>
      <c r="Y516" s="42"/>
      <c r="Z516" s="35"/>
      <c r="AA516" s="42"/>
      <c r="AB516" s="42"/>
      <c r="AC516" s="42"/>
      <c r="AD516" s="42"/>
      <c r="AE516" s="42"/>
      <c r="AF516" s="42"/>
      <c r="AG516" s="193" t="str">
        <f t="shared" si="7"/>
        <v/>
      </c>
      <c r="AH516" s="305"/>
      <c r="AI516" s="215"/>
      <c r="AJ516" s="36"/>
    </row>
    <row r="517" spans="1:36" x14ac:dyDescent="0.2">
      <c r="A517" s="164" t="str">
        <f>IF('Sub-Cpt Record'!A517="","",'Sub-Cpt Record'!A517)</f>
        <v/>
      </c>
      <c r="B517" s="165" t="str">
        <f>IF('Sub-Cpt Record'!B517="","",'Sub-Cpt Record'!B517)</f>
        <v/>
      </c>
      <c r="C517" s="165" t="str">
        <f>IF('Sub-Cpt Record'!C517="","",'Sub-Cpt Record'!C517)</f>
        <v/>
      </c>
      <c r="D517" s="165" t="str">
        <f>IF('Sub-Cpt Record'!D517="","",'Sub-Cpt Record'!D517)</f>
        <v/>
      </c>
      <c r="E517" s="165" t="str">
        <f>CODE!I517</f>
        <v/>
      </c>
      <c r="F517" s="168"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18"/>
      <c r="U517" s="42"/>
      <c r="V517" s="42"/>
      <c r="W517" s="42"/>
      <c r="X517" s="42"/>
      <c r="Y517" s="42"/>
      <c r="Z517" s="35"/>
      <c r="AA517" s="42"/>
      <c r="AB517" s="42"/>
      <c r="AC517" s="42"/>
      <c r="AD517" s="42"/>
      <c r="AE517" s="42"/>
      <c r="AF517" s="42"/>
      <c r="AG517" s="193" t="str">
        <f t="shared" si="7"/>
        <v/>
      </c>
      <c r="AH517" s="305"/>
      <c r="AI517" s="215"/>
      <c r="AJ517" s="36"/>
    </row>
    <row r="518" spans="1:36" x14ac:dyDescent="0.2">
      <c r="A518" s="164" t="str">
        <f>IF('Sub-Cpt Record'!A518="","",'Sub-Cpt Record'!A518)</f>
        <v/>
      </c>
      <c r="B518" s="165" t="str">
        <f>IF('Sub-Cpt Record'!B518="","",'Sub-Cpt Record'!B518)</f>
        <v/>
      </c>
      <c r="C518" s="165" t="str">
        <f>IF('Sub-Cpt Record'!C518="","",'Sub-Cpt Record'!C518)</f>
        <v/>
      </c>
      <c r="D518" s="165" t="str">
        <f>IF('Sub-Cpt Record'!D518="","",'Sub-Cpt Record'!D518)</f>
        <v/>
      </c>
      <c r="E518" s="165" t="str">
        <f>CODE!I518</f>
        <v/>
      </c>
      <c r="F518" s="168"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18"/>
      <c r="U518" s="42"/>
      <c r="V518" s="42"/>
      <c r="W518" s="42"/>
      <c r="X518" s="42"/>
      <c r="Y518" s="42"/>
      <c r="Z518" s="35"/>
      <c r="AA518" s="42"/>
      <c r="AB518" s="42"/>
      <c r="AC518" s="42"/>
      <c r="AD518" s="42"/>
      <c r="AE518" s="42"/>
      <c r="AF518" s="42"/>
      <c r="AG518" s="193" t="str">
        <f t="shared" si="7"/>
        <v/>
      </c>
      <c r="AH518" s="305"/>
      <c r="AI518" s="215"/>
      <c r="AJ518" s="36"/>
    </row>
    <row r="519" spans="1:36" x14ac:dyDescent="0.2">
      <c r="A519" s="164" t="str">
        <f>IF('Sub-Cpt Record'!A519="","",'Sub-Cpt Record'!A519)</f>
        <v/>
      </c>
      <c r="B519" s="165" t="str">
        <f>IF('Sub-Cpt Record'!B519="","",'Sub-Cpt Record'!B519)</f>
        <v/>
      </c>
      <c r="C519" s="165" t="str">
        <f>IF('Sub-Cpt Record'!C519="","",'Sub-Cpt Record'!C519)</f>
        <v/>
      </c>
      <c r="D519" s="165" t="str">
        <f>IF('Sub-Cpt Record'!D519="","",'Sub-Cpt Record'!D519)</f>
        <v/>
      </c>
      <c r="E519" s="165" t="str">
        <f>CODE!I519</f>
        <v/>
      </c>
      <c r="F519" s="168"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18"/>
      <c r="U519" s="42"/>
      <c r="V519" s="42"/>
      <c r="W519" s="42"/>
      <c r="X519" s="42"/>
      <c r="Y519" s="42"/>
      <c r="Z519" s="35"/>
      <c r="AA519" s="42"/>
      <c r="AB519" s="42"/>
      <c r="AC519" s="42"/>
      <c r="AD519" s="42"/>
      <c r="AE519" s="42"/>
      <c r="AF519" s="42"/>
      <c r="AG519" s="193" t="str">
        <f t="shared" si="7"/>
        <v/>
      </c>
      <c r="AH519" s="305"/>
      <c r="AI519" s="215"/>
      <c r="AJ519" s="36"/>
    </row>
    <row r="520" spans="1:36" x14ac:dyDescent="0.2">
      <c r="A520" s="164" t="str">
        <f>IF('Sub-Cpt Record'!A520="","",'Sub-Cpt Record'!A520)</f>
        <v/>
      </c>
      <c r="B520" s="165" t="str">
        <f>IF('Sub-Cpt Record'!B520="","",'Sub-Cpt Record'!B520)</f>
        <v/>
      </c>
      <c r="C520" s="165" t="str">
        <f>IF('Sub-Cpt Record'!C520="","",'Sub-Cpt Record'!C520)</f>
        <v/>
      </c>
      <c r="D520" s="165" t="str">
        <f>IF('Sub-Cpt Record'!D520="","",'Sub-Cpt Record'!D520)</f>
        <v/>
      </c>
      <c r="E520" s="165" t="str">
        <f>CODE!I520</f>
        <v/>
      </c>
      <c r="F520" s="168"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18"/>
      <c r="U520" s="42"/>
      <c r="V520" s="42"/>
      <c r="W520" s="42"/>
      <c r="X520" s="42"/>
      <c r="Y520" s="42"/>
      <c r="Z520" s="35"/>
      <c r="AA520" s="42"/>
      <c r="AB520" s="42"/>
      <c r="AC520" s="42"/>
      <c r="AD520" s="42"/>
      <c r="AE520" s="42"/>
      <c r="AF520" s="42"/>
      <c r="AG520" s="193" t="str">
        <f t="shared" si="7"/>
        <v/>
      </c>
      <c r="AH520" s="305"/>
      <c r="AI520" s="215"/>
      <c r="AJ520" s="36"/>
    </row>
    <row r="521" spans="1:36" x14ac:dyDescent="0.2">
      <c r="A521" s="164" t="str">
        <f>IF('Sub-Cpt Record'!A521="","",'Sub-Cpt Record'!A521)</f>
        <v/>
      </c>
      <c r="B521" s="165" t="str">
        <f>IF('Sub-Cpt Record'!B521="","",'Sub-Cpt Record'!B521)</f>
        <v/>
      </c>
      <c r="C521" s="165" t="str">
        <f>IF('Sub-Cpt Record'!C521="","",'Sub-Cpt Record'!C521)</f>
        <v/>
      </c>
      <c r="D521" s="165" t="str">
        <f>IF('Sub-Cpt Record'!D521="","",'Sub-Cpt Record'!D521)</f>
        <v/>
      </c>
      <c r="E521" s="165" t="str">
        <f>CODE!I521</f>
        <v/>
      </c>
      <c r="F521" s="168"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18"/>
      <c r="U521" s="42"/>
      <c r="V521" s="42"/>
      <c r="W521" s="42"/>
      <c r="X521" s="42"/>
      <c r="Y521" s="42"/>
      <c r="Z521" s="35"/>
      <c r="AA521" s="42"/>
      <c r="AB521" s="42"/>
      <c r="AC521" s="42"/>
      <c r="AD521" s="42"/>
      <c r="AE521" s="42"/>
      <c r="AF521" s="42"/>
      <c r="AG521" s="193" t="str">
        <f t="shared" si="7"/>
        <v/>
      </c>
      <c r="AH521" s="305"/>
      <c r="AI521" s="215"/>
      <c r="AJ521" s="36"/>
    </row>
    <row r="522" spans="1:36" x14ac:dyDescent="0.2">
      <c r="A522" s="164" t="str">
        <f>IF('Sub-Cpt Record'!A522="","",'Sub-Cpt Record'!A522)</f>
        <v/>
      </c>
      <c r="B522" s="165" t="str">
        <f>IF('Sub-Cpt Record'!B522="","",'Sub-Cpt Record'!B522)</f>
        <v/>
      </c>
      <c r="C522" s="165" t="str">
        <f>IF('Sub-Cpt Record'!C522="","",'Sub-Cpt Record'!C522)</f>
        <v/>
      </c>
      <c r="D522" s="165" t="str">
        <f>IF('Sub-Cpt Record'!D522="","",'Sub-Cpt Record'!D522)</f>
        <v/>
      </c>
      <c r="E522" s="165" t="str">
        <f>CODE!I522</f>
        <v/>
      </c>
      <c r="F522" s="168"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18"/>
      <c r="U522" s="42"/>
      <c r="V522" s="42"/>
      <c r="W522" s="42"/>
      <c r="X522" s="42"/>
      <c r="Y522" s="42"/>
      <c r="Z522" s="35"/>
      <c r="AA522" s="42"/>
      <c r="AB522" s="42"/>
      <c r="AC522" s="42"/>
      <c r="AD522" s="42"/>
      <c r="AE522" s="42"/>
      <c r="AF522" s="42"/>
      <c r="AG522" s="193" t="str">
        <f t="shared" si="7"/>
        <v/>
      </c>
      <c r="AH522" s="305"/>
      <c r="AI522" s="215"/>
      <c r="AJ522" s="36"/>
    </row>
    <row r="523" spans="1:36" x14ac:dyDescent="0.2">
      <c r="A523" s="164" t="str">
        <f>IF('Sub-Cpt Record'!A523="","",'Sub-Cpt Record'!A523)</f>
        <v/>
      </c>
      <c r="B523" s="165" t="str">
        <f>IF('Sub-Cpt Record'!B523="","",'Sub-Cpt Record'!B523)</f>
        <v/>
      </c>
      <c r="C523" s="165" t="str">
        <f>IF('Sub-Cpt Record'!C523="","",'Sub-Cpt Record'!C523)</f>
        <v/>
      </c>
      <c r="D523" s="165" t="str">
        <f>IF('Sub-Cpt Record'!D523="","",'Sub-Cpt Record'!D523)</f>
        <v/>
      </c>
      <c r="E523" s="165" t="str">
        <f>CODE!I523</f>
        <v/>
      </c>
      <c r="F523" s="168"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18"/>
      <c r="U523" s="42"/>
      <c r="V523" s="42"/>
      <c r="W523" s="42"/>
      <c r="X523" s="42"/>
      <c r="Y523" s="42"/>
      <c r="Z523" s="35"/>
      <c r="AA523" s="42"/>
      <c r="AB523" s="42"/>
      <c r="AC523" s="42"/>
      <c r="AD523" s="42"/>
      <c r="AE523" s="42"/>
      <c r="AF523" s="42"/>
      <c r="AG523" s="193" t="str">
        <f t="shared" ref="AG523:AG586" si="8">IF(SUM(T523,V523,X523,Z523,AB523,AD523,AF523)&lt;&gt;0,SUM(T523,V523,X523,Z523,AB523,AD523,AF523),"")</f>
        <v/>
      </c>
      <c r="AH523" s="305"/>
      <c r="AI523" s="215"/>
      <c r="AJ523" s="36"/>
    </row>
    <row r="524" spans="1:36" x14ac:dyDescent="0.2">
      <c r="A524" s="164" t="str">
        <f>IF('Sub-Cpt Record'!A524="","",'Sub-Cpt Record'!A524)</f>
        <v/>
      </c>
      <c r="B524" s="165" t="str">
        <f>IF('Sub-Cpt Record'!B524="","",'Sub-Cpt Record'!B524)</f>
        <v/>
      </c>
      <c r="C524" s="165" t="str">
        <f>IF('Sub-Cpt Record'!C524="","",'Sub-Cpt Record'!C524)</f>
        <v/>
      </c>
      <c r="D524" s="165" t="str">
        <f>IF('Sub-Cpt Record'!D524="","",'Sub-Cpt Record'!D524)</f>
        <v/>
      </c>
      <c r="E524" s="165" t="str">
        <f>CODE!I524</f>
        <v/>
      </c>
      <c r="F524" s="168"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18"/>
      <c r="U524" s="42"/>
      <c r="V524" s="42"/>
      <c r="W524" s="42"/>
      <c r="X524" s="42"/>
      <c r="Y524" s="42"/>
      <c r="Z524" s="35"/>
      <c r="AA524" s="42"/>
      <c r="AB524" s="42"/>
      <c r="AC524" s="42"/>
      <c r="AD524" s="42"/>
      <c r="AE524" s="42"/>
      <c r="AF524" s="42"/>
      <c r="AG524" s="193" t="str">
        <f t="shared" si="8"/>
        <v/>
      </c>
      <c r="AH524" s="305"/>
      <c r="AI524" s="215"/>
      <c r="AJ524" s="36"/>
    </row>
    <row r="525" spans="1:36" x14ac:dyDescent="0.2">
      <c r="A525" s="164" t="str">
        <f>IF('Sub-Cpt Record'!A525="","",'Sub-Cpt Record'!A525)</f>
        <v/>
      </c>
      <c r="B525" s="165" t="str">
        <f>IF('Sub-Cpt Record'!B525="","",'Sub-Cpt Record'!B525)</f>
        <v/>
      </c>
      <c r="C525" s="165" t="str">
        <f>IF('Sub-Cpt Record'!C525="","",'Sub-Cpt Record'!C525)</f>
        <v/>
      </c>
      <c r="D525" s="165" t="str">
        <f>IF('Sub-Cpt Record'!D525="","",'Sub-Cpt Record'!D525)</f>
        <v/>
      </c>
      <c r="E525" s="165" t="str">
        <f>CODE!I525</f>
        <v/>
      </c>
      <c r="F525" s="168"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18"/>
      <c r="U525" s="42"/>
      <c r="V525" s="42"/>
      <c r="W525" s="42"/>
      <c r="X525" s="42"/>
      <c r="Y525" s="42"/>
      <c r="Z525" s="35"/>
      <c r="AA525" s="42"/>
      <c r="AB525" s="42"/>
      <c r="AC525" s="42"/>
      <c r="AD525" s="42"/>
      <c r="AE525" s="42"/>
      <c r="AF525" s="42"/>
      <c r="AG525" s="193" t="str">
        <f t="shared" si="8"/>
        <v/>
      </c>
      <c r="AH525" s="305"/>
      <c r="AI525" s="215"/>
      <c r="AJ525" s="36"/>
    </row>
    <row r="526" spans="1:36" x14ac:dyDescent="0.2">
      <c r="A526" s="164" t="str">
        <f>IF('Sub-Cpt Record'!A526="","",'Sub-Cpt Record'!A526)</f>
        <v/>
      </c>
      <c r="B526" s="165" t="str">
        <f>IF('Sub-Cpt Record'!B526="","",'Sub-Cpt Record'!B526)</f>
        <v/>
      </c>
      <c r="C526" s="165" t="str">
        <f>IF('Sub-Cpt Record'!C526="","",'Sub-Cpt Record'!C526)</f>
        <v/>
      </c>
      <c r="D526" s="165" t="str">
        <f>IF('Sub-Cpt Record'!D526="","",'Sub-Cpt Record'!D526)</f>
        <v/>
      </c>
      <c r="E526" s="165" t="str">
        <f>CODE!I526</f>
        <v/>
      </c>
      <c r="F526" s="168"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18"/>
      <c r="U526" s="42"/>
      <c r="V526" s="42"/>
      <c r="W526" s="42"/>
      <c r="X526" s="42"/>
      <c r="Y526" s="42"/>
      <c r="Z526" s="35"/>
      <c r="AA526" s="42"/>
      <c r="AB526" s="42"/>
      <c r="AC526" s="42"/>
      <c r="AD526" s="42"/>
      <c r="AE526" s="42"/>
      <c r="AF526" s="42"/>
      <c r="AG526" s="193" t="str">
        <f t="shared" si="8"/>
        <v/>
      </c>
      <c r="AH526" s="305"/>
      <c r="AI526" s="215"/>
      <c r="AJ526" s="36"/>
    </row>
    <row r="527" spans="1:36" x14ac:dyDescent="0.2">
      <c r="A527" s="164" t="str">
        <f>IF('Sub-Cpt Record'!A527="","",'Sub-Cpt Record'!A527)</f>
        <v/>
      </c>
      <c r="B527" s="165" t="str">
        <f>IF('Sub-Cpt Record'!B527="","",'Sub-Cpt Record'!B527)</f>
        <v/>
      </c>
      <c r="C527" s="165" t="str">
        <f>IF('Sub-Cpt Record'!C527="","",'Sub-Cpt Record'!C527)</f>
        <v/>
      </c>
      <c r="D527" s="165" t="str">
        <f>IF('Sub-Cpt Record'!D527="","",'Sub-Cpt Record'!D527)</f>
        <v/>
      </c>
      <c r="E527" s="165" t="str">
        <f>CODE!I527</f>
        <v/>
      </c>
      <c r="F527" s="168"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18"/>
      <c r="U527" s="42"/>
      <c r="V527" s="42"/>
      <c r="W527" s="42"/>
      <c r="X527" s="42"/>
      <c r="Y527" s="42"/>
      <c r="Z527" s="35"/>
      <c r="AA527" s="42"/>
      <c r="AB527" s="42"/>
      <c r="AC527" s="42"/>
      <c r="AD527" s="42"/>
      <c r="AE527" s="42"/>
      <c r="AF527" s="42"/>
      <c r="AG527" s="193" t="str">
        <f t="shared" si="8"/>
        <v/>
      </c>
      <c r="AH527" s="305"/>
      <c r="AI527" s="215"/>
      <c r="AJ527" s="36"/>
    </row>
    <row r="528" spans="1:36" x14ac:dyDescent="0.2">
      <c r="A528" s="164" t="str">
        <f>IF('Sub-Cpt Record'!A528="","",'Sub-Cpt Record'!A528)</f>
        <v/>
      </c>
      <c r="B528" s="165" t="str">
        <f>IF('Sub-Cpt Record'!B528="","",'Sub-Cpt Record'!B528)</f>
        <v/>
      </c>
      <c r="C528" s="165" t="str">
        <f>IF('Sub-Cpt Record'!C528="","",'Sub-Cpt Record'!C528)</f>
        <v/>
      </c>
      <c r="D528" s="165" t="str">
        <f>IF('Sub-Cpt Record'!D528="","",'Sub-Cpt Record'!D528)</f>
        <v/>
      </c>
      <c r="E528" s="165" t="str">
        <f>CODE!I528</f>
        <v/>
      </c>
      <c r="F528" s="168"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18"/>
      <c r="U528" s="42"/>
      <c r="V528" s="42"/>
      <c r="W528" s="42"/>
      <c r="X528" s="42"/>
      <c r="Y528" s="42"/>
      <c r="Z528" s="35"/>
      <c r="AA528" s="42"/>
      <c r="AB528" s="42"/>
      <c r="AC528" s="42"/>
      <c r="AD528" s="42"/>
      <c r="AE528" s="42"/>
      <c r="AF528" s="42"/>
      <c r="AG528" s="193" t="str">
        <f t="shared" si="8"/>
        <v/>
      </c>
      <c r="AH528" s="305"/>
      <c r="AI528" s="215"/>
      <c r="AJ528" s="36"/>
    </row>
    <row r="529" spans="1:36" x14ac:dyDescent="0.2">
      <c r="A529" s="164" t="str">
        <f>IF('Sub-Cpt Record'!A529="","",'Sub-Cpt Record'!A529)</f>
        <v/>
      </c>
      <c r="B529" s="165" t="str">
        <f>IF('Sub-Cpt Record'!B529="","",'Sub-Cpt Record'!B529)</f>
        <v/>
      </c>
      <c r="C529" s="165" t="str">
        <f>IF('Sub-Cpt Record'!C529="","",'Sub-Cpt Record'!C529)</f>
        <v/>
      </c>
      <c r="D529" s="165" t="str">
        <f>IF('Sub-Cpt Record'!D529="","",'Sub-Cpt Record'!D529)</f>
        <v/>
      </c>
      <c r="E529" s="165" t="str">
        <f>CODE!I529</f>
        <v/>
      </c>
      <c r="F529" s="168"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18"/>
      <c r="U529" s="42"/>
      <c r="V529" s="42"/>
      <c r="W529" s="42"/>
      <c r="X529" s="42"/>
      <c r="Y529" s="42"/>
      <c r="Z529" s="35"/>
      <c r="AA529" s="42"/>
      <c r="AB529" s="42"/>
      <c r="AC529" s="42"/>
      <c r="AD529" s="42"/>
      <c r="AE529" s="42"/>
      <c r="AF529" s="42"/>
      <c r="AG529" s="193" t="str">
        <f t="shared" si="8"/>
        <v/>
      </c>
      <c r="AH529" s="305"/>
      <c r="AI529" s="215"/>
      <c r="AJ529" s="36"/>
    </row>
    <row r="530" spans="1:36" x14ac:dyDescent="0.2">
      <c r="A530" s="164" t="str">
        <f>IF('Sub-Cpt Record'!A530="","",'Sub-Cpt Record'!A530)</f>
        <v/>
      </c>
      <c r="B530" s="165" t="str">
        <f>IF('Sub-Cpt Record'!B530="","",'Sub-Cpt Record'!B530)</f>
        <v/>
      </c>
      <c r="C530" s="165" t="str">
        <f>IF('Sub-Cpt Record'!C530="","",'Sub-Cpt Record'!C530)</f>
        <v/>
      </c>
      <c r="D530" s="165" t="str">
        <f>IF('Sub-Cpt Record'!D530="","",'Sub-Cpt Record'!D530)</f>
        <v/>
      </c>
      <c r="E530" s="165" t="str">
        <f>CODE!I530</f>
        <v/>
      </c>
      <c r="F530" s="168"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18"/>
      <c r="U530" s="42"/>
      <c r="V530" s="42"/>
      <c r="W530" s="42"/>
      <c r="X530" s="42"/>
      <c r="Y530" s="42"/>
      <c r="Z530" s="35"/>
      <c r="AA530" s="42"/>
      <c r="AB530" s="42"/>
      <c r="AC530" s="42"/>
      <c r="AD530" s="42"/>
      <c r="AE530" s="42"/>
      <c r="AF530" s="42"/>
      <c r="AG530" s="193" t="str">
        <f t="shared" si="8"/>
        <v/>
      </c>
      <c r="AH530" s="305"/>
      <c r="AI530" s="215"/>
      <c r="AJ530" s="36"/>
    </row>
    <row r="531" spans="1:36" x14ac:dyDescent="0.2">
      <c r="A531" s="164" t="str">
        <f>IF('Sub-Cpt Record'!A531="","",'Sub-Cpt Record'!A531)</f>
        <v/>
      </c>
      <c r="B531" s="165" t="str">
        <f>IF('Sub-Cpt Record'!B531="","",'Sub-Cpt Record'!B531)</f>
        <v/>
      </c>
      <c r="C531" s="165" t="str">
        <f>IF('Sub-Cpt Record'!C531="","",'Sub-Cpt Record'!C531)</f>
        <v/>
      </c>
      <c r="D531" s="165" t="str">
        <f>IF('Sub-Cpt Record'!D531="","",'Sub-Cpt Record'!D531)</f>
        <v/>
      </c>
      <c r="E531" s="165" t="str">
        <f>CODE!I531</f>
        <v/>
      </c>
      <c r="F531" s="168"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18"/>
      <c r="U531" s="42"/>
      <c r="V531" s="42"/>
      <c r="W531" s="42"/>
      <c r="X531" s="42"/>
      <c r="Y531" s="42"/>
      <c r="Z531" s="35"/>
      <c r="AA531" s="42"/>
      <c r="AB531" s="42"/>
      <c r="AC531" s="42"/>
      <c r="AD531" s="42"/>
      <c r="AE531" s="42"/>
      <c r="AF531" s="42"/>
      <c r="AG531" s="193" t="str">
        <f t="shared" si="8"/>
        <v/>
      </c>
      <c r="AH531" s="305"/>
      <c r="AI531" s="215"/>
      <c r="AJ531" s="36"/>
    </row>
    <row r="532" spans="1:36" x14ac:dyDescent="0.2">
      <c r="A532" s="164" t="str">
        <f>IF('Sub-Cpt Record'!A532="","",'Sub-Cpt Record'!A532)</f>
        <v/>
      </c>
      <c r="B532" s="165" t="str">
        <f>IF('Sub-Cpt Record'!B532="","",'Sub-Cpt Record'!B532)</f>
        <v/>
      </c>
      <c r="C532" s="165" t="str">
        <f>IF('Sub-Cpt Record'!C532="","",'Sub-Cpt Record'!C532)</f>
        <v/>
      </c>
      <c r="D532" s="165" t="str">
        <f>IF('Sub-Cpt Record'!D532="","",'Sub-Cpt Record'!D532)</f>
        <v/>
      </c>
      <c r="E532" s="165" t="str">
        <f>CODE!I532</f>
        <v/>
      </c>
      <c r="F532" s="168"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18"/>
      <c r="U532" s="42"/>
      <c r="V532" s="42"/>
      <c r="W532" s="42"/>
      <c r="X532" s="42"/>
      <c r="Y532" s="42"/>
      <c r="Z532" s="35"/>
      <c r="AA532" s="42"/>
      <c r="AB532" s="42"/>
      <c r="AC532" s="42"/>
      <c r="AD532" s="42"/>
      <c r="AE532" s="42"/>
      <c r="AF532" s="42"/>
      <c r="AG532" s="193" t="str">
        <f t="shared" si="8"/>
        <v/>
      </c>
      <c r="AH532" s="305"/>
      <c r="AI532" s="215"/>
      <c r="AJ532" s="36"/>
    </row>
    <row r="533" spans="1:36" x14ac:dyDescent="0.2">
      <c r="A533" s="164" t="str">
        <f>IF('Sub-Cpt Record'!A533="","",'Sub-Cpt Record'!A533)</f>
        <v/>
      </c>
      <c r="B533" s="165" t="str">
        <f>IF('Sub-Cpt Record'!B533="","",'Sub-Cpt Record'!B533)</f>
        <v/>
      </c>
      <c r="C533" s="165" t="str">
        <f>IF('Sub-Cpt Record'!C533="","",'Sub-Cpt Record'!C533)</f>
        <v/>
      </c>
      <c r="D533" s="165" t="str">
        <f>IF('Sub-Cpt Record'!D533="","",'Sub-Cpt Record'!D533)</f>
        <v/>
      </c>
      <c r="E533" s="165" t="str">
        <f>CODE!I533</f>
        <v/>
      </c>
      <c r="F533" s="168"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18"/>
      <c r="U533" s="42"/>
      <c r="V533" s="42"/>
      <c r="W533" s="42"/>
      <c r="X533" s="42"/>
      <c r="Y533" s="42"/>
      <c r="Z533" s="35"/>
      <c r="AA533" s="42"/>
      <c r="AB533" s="42"/>
      <c r="AC533" s="42"/>
      <c r="AD533" s="42"/>
      <c r="AE533" s="42"/>
      <c r="AF533" s="42"/>
      <c r="AG533" s="193" t="str">
        <f t="shared" si="8"/>
        <v/>
      </c>
      <c r="AH533" s="305"/>
      <c r="AI533" s="215"/>
      <c r="AJ533" s="36"/>
    </row>
    <row r="534" spans="1:36" x14ac:dyDescent="0.2">
      <c r="A534" s="164" t="str">
        <f>IF('Sub-Cpt Record'!A534="","",'Sub-Cpt Record'!A534)</f>
        <v/>
      </c>
      <c r="B534" s="165" t="str">
        <f>IF('Sub-Cpt Record'!B534="","",'Sub-Cpt Record'!B534)</f>
        <v/>
      </c>
      <c r="C534" s="165" t="str">
        <f>IF('Sub-Cpt Record'!C534="","",'Sub-Cpt Record'!C534)</f>
        <v/>
      </c>
      <c r="D534" s="165" t="str">
        <f>IF('Sub-Cpt Record'!D534="","",'Sub-Cpt Record'!D534)</f>
        <v/>
      </c>
      <c r="E534" s="165" t="str">
        <f>CODE!I534</f>
        <v/>
      </c>
      <c r="F534" s="168"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18"/>
      <c r="U534" s="42"/>
      <c r="V534" s="42"/>
      <c r="W534" s="42"/>
      <c r="X534" s="42"/>
      <c r="Y534" s="42"/>
      <c r="Z534" s="35"/>
      <c r="AA534" s="42"/>
      <c r="AB534" s="42"/>
      <c r="AC534" s="42"/>
      <c r="AD534" s="42"/>
      <c r="AE534" s="42"/>
      <c r="AF534" s="42"/>
      <c r="AG534" s="193" t="str">
        <f t="shared" si="8"/>
        <v/>
      </c>
      <c r="AH534" s="305"/>
      <c r="AI534" s="215"/>
      <c r="AJ534" s="36"/>
    </row>
    <row r="535" spans="1:36" x14ac:dyDescent="0.2">
      <c r="A535" s="164" t="str">
        <f>IF('Sub-Cpt Record'!A535="","",'Sub-Cpt Record'!A535)</f>
        <v/>
      </c>
      <c r="B535" s="165" t="str">
        <f>IF('Sub-Cpt Record'!B535="","",'Sub-Cpt Record'!B535)</f>
        <v/>
      </c>
      <c r="C535" s="165" t="str">
        <f>IF('Sub-Cpt Record'!C535="","",'Sub-Cpt Record'!C535)</f>
        <v/>
      </c>
      <c r="D535" s="165" t="str">
        <f>IF('Sub-Cpt Record'!D535="","",'Sub-Cpt Record'!D535)</f>
        <v/>
      </c>
      <c r="E535" s="165" t="str">
        <f>CODE!I535</f>
        <v/>
      </c>
      <c r="F535" s="168"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18"/>
      <c r="U535" s="42"/>
      <c r="V535" s="42"/>
      <c r="W535" s="42"/>
      <c r="X535" s="42"/>
      <c r="Y535" s="42"/>
      <c r="Z535" s="35"/>
      <c r="AA535" s="42"/>
      <c r="AB535" s="42"/>
      <c r="AC535" s="42"/>
      <c r="AD535" s="42"/>
      <c r="AE535" s="42"/>
      <c r="AF535" s="42"/>
      <c r="AG535" s="193" t="str">
        <f t="shared" si="8"/>
        <v/>
      </c>
      <c r="AH535" s="305"/>
      <c r="AI535" s="215"/>
      <c r="AJ535" s="36"/>
    </row>
    <row r="536" spans="1:36" x14ac:dyDescent="0.2">
      <c r="A536" s="164" t="str">
        <f>IF('Sub-Cpt Record'!A536="","",'Sub-Cpt Record'!A536)</f>
        <v/>
      </c>
      <c r="B536" s="165" t="str">
        <f>IF('Sub-Cpt Record'!B536="","",'Sub-Cpt Record'!B536)</f>
        <v/>
      </c>
      <c r="C536" s="165" t="str">
        <f>IF('Sub-Cpt Record'!C536="","",'Sub-Cpt Record'!C536)</f>
        <v/>
      </c>
      <c r="D536" s="165" t="str">
        <f>IF('Sub-Cpt Record'!D536="","",'Sub-Cpt Record'!D536)</f>
        <v/>
      </c>
      <c r="E536" s="165" t="str">
        <f>CODE!I536</f>
        <v/>
      </c>
      <c r="F536" s="168"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18"/>
      <c r="U536" s="42"/>
      <c r="V536" s="42"/>
      <c r="W536" s="42"/>
      <c r="X536" s="42"/>
      <c r="Y536" s="42"/>
      <c r="Z536" s="35"/>
      <c r="AA536" s="42"/>
      <c r="AB536" s="42"/>
      <c r="AC536" s="42"/>
      <c r="AD536" s="42"/>
      <c r="AE536" s="42"/>
      <c r="AF536" s="42"/>
      <c r="AG536" s="193" t="str">
        <f t="shared" si="8"/>
        <v/>
      </c>
      <c r="AH536" s="305"/>
      <c r="AI536" s="215"/>
      <c r="AJ536" s="36"/>
    </row>
    <row r="537" spans="1:36" x14ac:dyDescent="0.2">
      <c r="A537" s="164" t="str">
        <f>IF('Sub-Cpt Record'!A537="","",'Sub-Cpt Record'!A537)</f>
        <v/>
      </c>
      <c r="B537" s="165" t="str">
        <f>IF('Sub-Cpt Record'!B537="","",'Sub-Cpt Record'!B537)</f>
        <v/>
      </c>
      <c r="C537" s="165" t="str">
        <f>IF('Sub-Cpt Record'!C537="","",'Sub-Cpt Record'!C537)</f>
        <v/>
      </c>
      <c r="D537" s="165" t="str">
        <f>IF('Sub-Cpt Record'!D537="","",'Sub-Cpt Record'!D537)</f>
        <v/>
      </c>
      <c r="E537" s="165" t="str">
        <f>CODE!I537</f>
        <v/>
      </c>
      <c r="F537" s="168"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18"/>
      <c r="U537" s="42"/>
      <c r="V537" s="42"/>
      <c r="W537" s="42"/>
      <c r="X537" s="42"/>
      <c r="Y537" s="42"/>
      <c r="Z537" s="35"/>
      <c r="AA537" s="42"/>
      <c r="AB537" s="42"/>
      <c r="AC537" s="42"/>
      <c r="AD537" s="42"/>
      <c r="AE537" s="42"/>
      <c r="AF537" s="42"/>
      <c r="AG537" s="193" t="str">
        <f t="shared" si="8"/>
        <v/>
      </c>
      <c r="AH537" s="305"/>
      <c r="AI537" s="215"/>
      <c r="AJ537" s="36"/>
    </row>
    <row r="538" spans="1:36" x14ac:dyDescent="0.2">
      <c r="A538" s="164" t="str">
        <f>IF('Sub-Cpt Record'!A538="","",'Sub-Cpt Record'!A538)</f>
        <v/>
      </c>
      <c r="B538" s="165" t="str">
        <f>IF('Sub-Cpt Record'!B538="","",'Sub-Cpt Record'!B538)</f>
        <v/>
      </c>
      <c r="C538" s="165" t="str">
        <f>IF('Sub-Cpt Record'!C538="","",'Sub-Cpt Record'!C538)</f>
        <v/>
      </c>
      <c r="D538" s="165" t="str">
        <f>IF('Sub-Cpt Record'!D538="","",'Sub-Cpt Record'!D538)</f>
        <v/>
      </c>
      <c r="E538" s="165" t="str">
        <f>CODE!I538</f>
        <v/>
      </c>
      <c r="F538" s="168"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18"/>
      <c r="U538" s="42"/>
      <c r="V538" s="42"/>
      <c r="W538" s="42"/>
      <c r="X538" s="42"/>
      <c r="Y538" s="42"/>
      <c r="Z538" s="35"/>
      <c r="AA538" s="42"/>
      <c r="AB538" s="42"/>
      <c r="AC538" s="42"/>
      <c r="AD538" s="42"/>
      <c r="AE538" s="42"/>
      <c r="AF538" s="42"/>
      <c r="AG538" s="193" t="str">
        <f t="shared" si="8"/>
        <v/>
      </c>
      <c r="AH538" s="305"/>
      <c r="AI538" s="215"/>
      <c r="AJ538" s="36"/>
    </row>
    <row r="539" spans="1:36" x14ac:dyDescent="0.2">
      <c r="A539" s="164" t="str">
        <f>IF('Sub-Cpt Record'!A539="","",'Sub-Cpt Record'!A539)</f>
        <v/>
      </c>
      <c r="B539" s="165" t="str">
        <f>IF('Sub-Cpt Record'!B539="","",'Sub-Cpt Record'!B539)</f>
        <v/>
      </c>
      <c r="C539" s="165" t="str">
        <f>IF('Sub-Cpt Record'!C539="","",'Sub-Cpt Record'!C539)</f>
        <v/>
      </c>
      <c r="D539" s="165" t="str">
        <f>IF('Sub-Cpt Record'!D539="","",'Sub-Cpt Record'!D539)</f>
        <v/>
      </c>
      <c r="E539" s="165" t="str">
        <f>CODE!I539</f>
        <v/>
      </c>
      <c r="F539" s="168"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18"/>
      <c r="U539" s="42"/>
      <c r="V539" s="42"/>
      <c r="W539" s="42"/>
      <c r="X539" s="42"/>
      <c r="Y539" s="42"/>
      <c r="Z539" s="35"/>
      <c r="AA539" s="42"/>
      <c r="AB539" s="42"/>
      <c r="AC539" s="42"/>
      <c r="AD539" s="42"/>
      <c r="AE539" s="42"/>
      <c r="AF539" s="42"/>
      <c r="AG539" s="193" t="str">
        <f t="shared" si="8"/>
        <v/>
      </c>
      <c r="AH539" s="305"/>
      <c r="AI539" s="215"/>
      <c r="AJ539" s="36"/>
    </row>
    <row r="540" spans="1:36" x14ac:dyDescent="0.2">
      <c r="A540" s="164" t="str">
        <f>IF('Sub-Cpt Record'!A540="","",'Sub-Cpt Record'!A540)</f>
        <v/>
      </c>
      <c r="B540" s="165" t="str">
        <f>IF('Sub-Cpt Record'!B540="","",'Sub-Cpt Record'!B540)</f>
        <v/>
      </c>
      <c r="C540" s="165" t="str">
        <f>IF('Sub-Cpt Record'!C540="","",'Sub-Cpt Record'!C540)</f>
        <v/>
      </c>
      <c r="D540" s="165" t="str">
        <f>IF('Sub-Cpt Record'!D540="","",'Sub-Cpt Record'!D540)</f>
        <v/>
      </c>
      <c r="E540" s="165" t="str">
        <f>CODE!I540</f>
        <v/>
      </c>
      <c r="F540" s="168"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18"/>
      <c r="U540" s="42"/>
      <c r="V540" s="42"/>
      <c r="W540" s="42"/>
      <c r="X540" s="42"/>
      <c r="Y540" s="42"/>
      <c r="Z540" s="35"/>
      <c r="AA540" s="42"/>
      <c r="AB540" s="42"/>
      <c r="AC540" s="42"/>
      <c r="AD540" s="42"/>
      <c r="AE540" s="42"/>
      <c r="AF540" s="42"/>
      <c r="AG540" s="193" t="str">
        <f t="shared" si="8"/>
        <v/>
      </c>
      <c r="AH540" s="305"/>
      <c r="AI540" s="215"/>
      <c r="AJ540" s="36"/>
    </row>
    <row r="541" spans="1:36" x14ac:dyDescent="0.2">
      <c r="A541" s="164" t="str">
        <f>IF('Sub-Cpt Record'!A541="","",'Sub-Cpt Record'!A541)</f>
        <v/>
      </c>
      <c r="B541" s="165" t="str">
        <f>IF('Sub-Cpt Record'!B541="","",'Sub-Cpt Record'!B541)</f>
        <v/>
      </c>
      <c r="C541" s="165" t="str">
        <f>IF('Sub-Cpt Record'!C541="","",'Sub-Cpt Record'!C541)</f>
        <v/>
      </c>
      <c r="D541" s="165" t="str">
        <f>IF('Sub-Cpt Record'!D541="","",'Sub-Cpt Record'!D541)</f>
        <v/>
      </c>
      <c r="E541" s="165" t="str">
        <f>CODE!I541</f>
        <v/>
      </c>
      <c r="F541" s="168"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18"/>
      <c r="U541" s="42"/>
      <c r="V541" s="42"/>
      <c r="W541" s="42"/>
      <c r="X541" s="42"/>
      <c r="Y541" s="42"/>
      <c r="Z541" s="35"/>
      <c r="AA541" s="42"/>
      <c r="AB541" s="42"/>
      <c r="AC541" s="42"/>
      <c r="AD541" s="42"/>
      <c r="AE541" s="42"/>
      <c r="AF541" s="42"/>
      <c r="AG541" s="193" t="str">
        <f t="shared" si="8"/>
        <v/>
      </c>
      <c r="AH541" s="305"/>
      <c r="AI541" s="215"/>
      <c r="AJ541" s="36"/>
    </row>
    <row r="542" spans="1:36" x14ac:dyDescent="0.2">
      <c r="A542" s="164" t="str">
        <f>IF('Sub-Cpt Record'!A542="","",'Sub-Cpt Record'!A542)</f>
        <v/>
      </c>
      <c r="B542" s="165" t="str">
        <f>IF('Sub-Cpt Record'!B542="","",'Sub-Cpt Record'!B542)</f>
        <v/>
      </c>
      <c r="C542" s="165" t="str">
        <f>IF('Sub-Cpt Record'!C542="","",'Sub-Cpt Record'!C542)</f>
        <v/>
      </c>
      <c r="D542" s="165" t="str">
        <f>IF('Sub-Cpt Record'!D542="","",'Sub-Cpt Record'!D542)</f>
        <v/>
      </c>
      <c r="E542" s="165" t="str">
        <f>CODE!I542</f>
        <v/>
      </c>
      <c r="F542" s="168"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18"/>
      <c r="U542" s="42"/>
      <c r="V542" s="42"/>
      <c r="W542" s="42"/>
      <c r="X542" s="42"/>
      <c r="Y542" s="42"/>
      <c r="Z542" s="35"/>
      <c r="AA542" s="42"/>
      <c r="AB542" s="42"/>
      <c r="AC542" s="42"/>
      <c r="AD542" s="42"/>
      <c r="AE542" s="42"/>
      <c r="AF542" s="42"/>
      <c r="AG542" s="193" t="str">
        <f t="shared" si="8"/>
        <v/>
      </c>
      <c r="AH542" s="305"/>
      <c r="AI542" s="215"/>
      <c r="AJ542" s="36"/>
    </row>
    <row r="543" spans="1:36" x14ac:dyDescent="0.2">
      <c r="A543" s="164" t="str">
        <f>IF('Sub-Cpt Record'!A543="","",'Sub-Cpt Record'!A543)</f>
        <v/>
      </c>
      <c r="B543" s="165" t="str">
        <f>IF('Sub-Cpt Record'!B543="","",'Sub-Cpt Record'!B543)</f>
        <v/>
      </c>
      <c r="C543" s="165" t="str">
        <f>IF('Sub-Cpt Record'!C543="","",'Sub-Cpt Record'!C543)</f>
        <v/>
      </c>
      <c r="D543" s="165" t="str">
        <f>IF('Sub-Cpt Record'!D543="","",'Sub-Cpt Record'!D543)</f>
        <v/>
      </c>
      <c r="E543" s="165" t="str">
        <f>CODE!I543</f>
        <v/>
      </c>
      <c r="F543" s="168"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18"/>
      <c r="U543" s="42"/>
      <c r="V543" s="42"/>
      <c r="W543" s="42"/>
      <c r="X543" s="42"/>
      <c r="Y543" s="42"/>
      <c r="Z543" s="35"/>
      <c r="AA543" s="42"/>
      <c r="AB543" s="42"/>
      <c r="AC543" s="42"/>
      <c r="AD543" s="42"/>
      <c r="AE543" s="42"/>
      <c r="AF543" s="42"/>
      <c r="AG543" s="193" t="str">
        <f t="shared" si="8"/>
        <v/>
      </c>
      <c r="AH543" s="305"/>
      <c r="AI543" s="215"/>
      <c r="AJ543" s="36"/>
    </row>
    <row r="544" spans="1:36" x14ac:dyDescent="0.2">
      <c r="A544" s="164" t="str">
        <f>IF('Sub-Cpt Record'!A544="","",'Sub-Cpt Record'!A544)</f>
        <v/>
      </c>
      <c r="B544" s="165" t="str">
        <f>IF('Sub-Cpt Record'!B544="","",'Sub-Cpt Record'!B544)</f>
        <v/>
      </c>
      <c r="C544" s="165" t="str">
        <f>IF('Sub-Cpt Record'!C544="","",'Sub-Cpt Record'!C544)</f>
        <v/>
      </c>
      <c r="D544" s="165" t="str">
        <f>IF('Sub-Cpt Record'!D544="","",'Sub-Cpt Record'!D544)</f>
        <v/>
      </c>
      <c r="E544" s="165" t="str">
        <f>CODE!I544</f>
        <v/>
      </c>
      <c r="F544" s="168"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18"/>
      <c r="U544" s="42"/>
      <c r="V544" s="42"/>
      <c r="W544" s="42"/>
      <c r="X544" s="42"/>
      <c r="Y544" s="42"/>
      <c r="Z544" s="35"/>
      <c r="AA544" s="42"/>
      <c r="AB544" s="42"/>
      <c r="AC544" s="42"/>
      <c r="AD544" s="42"/>
      <c r="AE544" s="42"/>
      <c r="AF544" s="42"/>
      <c r="AG544" s="193" t="str">
        <f t="shared" si="8"/>
        <v/>
      </c>
      <c r="AH544" s="305"/>
      <c r="AI544" s="215"/>
      <c r="AJ544" s="36"/>
    </row>
    <row r="545" spans="1:36" x14ac:dyDescent="0.2">
      <c r="A545" s="164" t="str">
        <f>IF('Sub-Cpt Record'!A545="","",'Sub-Cpt Record'!A545)</f>
        <v/>
      </c>
      <c r="B545" s="165" t="str">
        <f>IF('Sub-Cpt Record'!B545="","",'Sub-Cpt Record'!B545)</f>
        <v/>
      </c>
      <c r="C545" s="165" t="str">
        <f>IF('Sub-Cpt Record'!C545="","",'Sub-Cpt Record'!C545)</f>
        <v/>
      </c>
      <c r="D545" s="165" t="str">
        <f>IF('Sub-Cpt Record'!D545="","",'Sub-Cpt Record'!D545)</f>
        <v/>
      </c>
      <c r="E545" s="165" t="str">
        <f>CODE!I545</f>
        <v/>
      </c>
      <c r="F545" s="168"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18"/>
      <c r="U545" s="42"/>
      <c r="V545" s="42"/>
      <c r="W545" s="42"/>
      <c r="X545" s="42"/>
      <c r="Y545" s="42"/>
      <c r="Z545" s="35"/>
      <c r="AA545" s="42"/>
      <c r="AB545" s="42"/>
      <c r="AC545" s="42"/>
      <c r="AD545" s="42"/>
      <c r="AE545" s="42"/>
      <c r="AF545" s="42"/>
      <c r="AG545" s="193" t="str">
        <f t="shared" si="8"/>
        <v/>
      </c>
      <c r="AH545" s="305"/>
      <c r="AI545" s="215"/>
      <c r="AJ545" s="36"/>
    </row>
    <row r="546" spans="1:36" x14ac:dyDescent="0.2">
      <c r="A546" s="164" t="str">
        <f>IF('Sub-Cpt Record'!A546="","",'Sub-Cpt Record'!A546)</f>
        <v/>
      </c>
      <c r="B546" s="165" t="str">
        <f>IF('Sub-Cpt Record'!B546="","",'Sub-Cpt Record'!B546)</f>
        <v/>
      </c>
      <c r="C546" s="165" t="str">
        <f>IF('Sub-Cpt Record'!C546="","",'Sub-Cpt Record'!C546)</f>
        <v/>
      </c>
      <c r="D546" s="165" t="str">
        <f>IF('Sub-Cpt Record'!D546="","",'Sub-Cpt Record'!D546)</f>
        <v/>
      </c>
      <c r="E546" s="165" t="str">
        <f>CODE!I546</f>
        <v/>
      </c>
      <c r="F546" s="168"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18"/>
      <c r="U546" s="42"/>
      <c r="V546" s="42"/>
      <c r="W546" s="42"/>
      <c r="X546" s="42"/>
      <c r="Y546" s="42"/>
      <c r="Z546" s="35"/>
      <c r="AA546" s="42"/>
      <c r="AB546" s="42"/>
      <c r="AC546" s="42"/>
      <c r="AD546" s="42"/>
      <c r="AE546" s="42"/>
      <c r="AF546" s="42"/>
      <c r="AG546" s="193" t="str">
        <f t="shared" si="8"/>
        <v/>
      </c>
      <c r="AH546" s="305"/>
      <c r="AI546" s="215"/>
      <c r="AJ546" s="36"/>
    </row>
    <row r="547" spans="1:36" x14ac:dyDescent="0.2">
      <c r="A547" s="164" t="str">
        <f>IF('Sub-Cpt Record'!A547="","",'Sub-Cpt Record'!A547)</f>
        <v/>
      </c>
      <c r="B547" s="165" t="str">
        <f>IF('Sub-Cpt Record'!B547="","",'Sub-Cpt Record'!B547)</f>
        <v/>
      </c>
      <c r="C547" s="165" t="str">
        <f>IF('Sub-Cpt Record'!C547="","",'Sub-Cpt Record'!C547)</f>
        <v/>
      </c>
      <c r="D547" s="165" t="str">
        <f>IF('Sub-Cpt Record'!D547="","",'Sub-Cpt Record'!D547)</f>
        <v/>
      </c>
      <c r="E547" s="165" t="str">
        <f>CODE!I547</f>
        <v/>
      </c>
      <c r="F547" s="168"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18"/>
      <c r="U547" s="42"/>
      <c r="V547" s="42"/>
      <c r="W547" s="42"/>
      <c r="X547" s="42"/>
      <c r="Y547" s="42"/>
      <c r="Z547" s="35"/>
      <c r="AA547" s="42"/>
      <c r="AB547" s="42"/>
      <c r="AC547" s="42"/>
      <c r="AD547" s="42"/>
      <c r="AE547" s="42"/>
      <c r="AF547" s="42"/>
      <c r="AG547" s="193" t="str">
        <f t="shared" si="8"/>
        <v/>
      </c>
      <c r="AH547" s="305"/>
      <c r="AI547" s="215"/>
      <c r="AJ547" s="36"/>
    </row>
    <row r="548" spans="1:36" x14ac:dyDescent="0.2">
      <c r="A548" s="164" t="str">
        <f>IF('Sub-Cpt Record'!A548="","",'Sub-Cpt Record'!A548)</f>
        <v/>
      </c>
      <c r="B548" s="165" t="str">
        <f>IF('Sub-Cpt Record'!B548="","",'Sub-Cpt Record'!B548)</f>
        <v/>
      </c>
      <c r="C548" s="165" t="str">
        <f>IF('Sub-Cpt Record'!C548="","",'Sub-Cpt Record'!C548)</f>
        <v/>
      </c>
      <c r="D548" s="165" t="str">
        <f>IF('Sub-Cpt Record'!D548="","",'Sub-Cpt Record'!D548)</f>
        <v/>
      </c>
      <c r="E548" s="165" t="str">
        <f>CODE!I548</f>
        <v/>
      </c>
      <c r="F548" s="168"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18"/>
      <c r="U548" s="42"/>
      <c r="V548" s="42"/>
      <c r="W548" s="42"/>
      <c r="X548" s="42"/>
      <c r="Y548" s="42"/>
      <c r="Z548" s="35"/>
      <c r="AA548" s="42"/>
      <c r="AB548" s="42"/>
      <c r="AC548" s="42"/>
      <c r="AD548" s="42"/>
      <c r="AE548" s="42"/>
      <c r="AF548" s="42"/>
      <c r="AG548" s="193" t="str">
        <f t="shared" si="8"/>
        <v/>
      </c>
      <c r="AH548" s="305"/>
      <c r="AI548" s="215"/>
      <c r="AJ548" s="36"/>
    </row>
    <row r="549" spans="1:36" x14ac:dyDescent="0.2">
      <c r="A549" s="164" t="str">
        <f>IF('Sub-Cpt Record'!A549="","",'Sub-Cpt Record'!A549)</f>
        <v/>
      </c>
      <c r="B549" s="165" t="str">
        <f>IF('Sub-Cpt Record'!B549="","",'Sub-Cpt Record'!B549)</f>
        <v/>
      </c>
      <c r="C549" s="165" t="str">
        <f>IF('Sub-Cpt Record'!C549="","",'Sub-Cpt Record'!C549)</f>
        <v/>
      </c>
      <c r="D549" s="165" t="str">
        <f>IF('Sub-Cpt Record'!D549="","",'Sub-Cpt Record'!D549)</f>
        <v/>
      </c>
      <c r="E549" s="165" t="str">
        <f>CODE!I549</f>
        <v/>
      </c>
      <c r="F549" s="168"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18"/>
      <c r="U549" s="42"/>
      <c r="V549" s="42"/>
      <c r="W549" s="42"/>
      <c r="X549" s="42"/>
      <c r="Y549" s="42"/>
      <c r="Z549" s="35"/>
      <c r="AA549" s="42"/>
      <c r="AB549" s="42"/>
      <c r="AC549" s="42"/>
      <c r="AD549" s="42"/>
      <c r="AE549" s="42"/>
      <c r="AF549" s="42"/>
      <c r="AG549" s="193" t="str">
        <f t="shared" si="8"/>
        <v/>
      </c>
      <c r="AH549" s="305"/>
      <c r="AI549" s="215"/>
      <c r="AJ549" s="36"/>
    </row>
    <row r="550" spans="1:36" x14ac:dyDescent="0.2">
      <c r="A550" s="164" t="str">
        <f>IF('Sub-Cpt Record'!A550="","",'Sub-Cpt Record'!A550)</f>
        <v/>
      </c>
      <c r="B550" s="165" t="str">
        <f>IF('Sub-Cpt Record'!B550="","",'Sub-Cpt Record'!B550)</f>
        <v/>
      </c>
      <c r="C550" s="165" t="str">
        <f>IF('Sub-Cpt Record'!C550="","",'Sub-Cpt Record'!C550)</f>
        <v/>
      </c>
      <c r="D550" s="165" t="str">
        <f>IF('Sub-Cpt Record'!D550="","",'Sub-Cpt Record'!D550)</f>
        <v/>
      </c>
      <c r="E550" s="165" t="str">
        <f>CODE!I550</f>
        <v/>
      </c>
      <c r="F550" s="168"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18"/>
      <c r="U550" s="42"/>
      <c r="V550" s="42"/>
      <c r="W550" s="42"/>
      <c r="X550" s="42"/>
      <c r="Y550" s="42"/>
      <c r="Z550" s="35"/>
      <c r="AA550" s="42"/>
      <c r="AB550" s="42"/>
      <c r="AC550" s="42"/>
      <c r="AD550" s="42"/>
      <c r="AE550" s="42"/>
      <c r="AF550" s="42"/>
      <c r="AG550" s="193" t="str">
        <f t="shared" si="8"/>
        <v/>
      </c>
      <c r="AH550" s="305"/>
      <c r="AI550" s="215"/>
      <c r="AJ550" s="36"/>
    </row>
    <row r="551" spans="1:36" x14ac:dyDescent="0.2">
      <c r="A551" s="164" t="str">
        <f>IF('Sub-Cpt Record'!A551="","",'Sub-Cpt Record'!A551)</f>
        <v/>
      </c>
      <c r="B551" s="165" t="str">
        <f>IF('Sub-Cpt Record'!B551="","",'Sub-Cpt Record'!B551)</f>
        <v/>
      </c>
      <c r="C551" s="165" t="str">
        <f>IF('Sub-Cpt Record'!C551="","",'Sub-Cpt Record'!C551)</f>
        <v/>
      </c>
      <c r="D551" s="165" t="str">
        <f>IF('Sub-Cpt Record'!D551="","",'Sub-Cpt Record'!D551)</f>
        <v/>
      </c>
      <c r="E551" s="165" t="str">
        <f>CODE!I551</f>
        <v/>
      </c>
      <c r="F551" s="168"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18"/>
      <c r="U551" s="42"/>
      <c r="V551" s="42"/>
      <c r="W551" s="42"/>
      <c r="X551" s="42"/>
      <c r="Y551" s="42"/>
      <c r="Z551" s="35"/>
      <c r="AA551" s="42"/>
      <c r="AB551" s="42"/>
      <c r="AC551" s="42"/>
      <c r="AD551" s="42"/>
      <c r="AE551" s="42"/>
      <c r="AF551" s="42"/>
      <c r="AG551" s="193" t="str">
        <f t="shared" si="8"/>
        <v/>
      </c>
      <c r="AH551" s="305"/>
      <c r="AI551" s="215"/>
      <c r="AJ551" s="36"/>
    </row>
    <row r="552" spans="1:36" x14ac:dyDescent="0.2">
      <c r="A552" s="164" t="str">
        <f>IF('Sub-Cpt Record'!A552="","",'Sub-Cpt Record'!A552)</f>
        <v/>
      </c>
      <c r="B552" s="165" t="str">
        <f>IF('Sub-Cpt Record'!B552="","",'Sub-Cpt Record'!B552)</f>
        <v/>
      </c>
      <c r="C552" s="165" t="str">
        <f>IF('Sub-Cpt Record'!C552="","",'Sub-Cpt Record'!C552)</f>
        <v/>
      </c>
      <c r="D552" s="165" t="str">
        <f>IF('Sub-Cpt Record'!D552="","",'Sub-Cpt Record'!D552)</f>
        <v/>
      </c>
      <c r="E552" s="165" t="str">
        <f>CODE!I552</f>
        <v/>
      </c>
      <c r="F552" s="168"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18"/>
      <c r="U552" s="42"/>
      <c r="V552" s="42"/>
      <c r="W552" s="42"/>
      <c r="X552" s="42"/>
      <c r="Y552" s="42"/>
      <c r="Z552" s="35"/>
      <c r="AA552" s="42"/>
      <c r="AB552" s="42"/>
      <c r="AC552" s="42"/>
      <c r="AD552" s="42"/>
      <c r="AE552" s="42"/>
      <c r="AF552" s="42"/>
      <c r="AG552" s="193" t="str">
        <f t="shared" si="8"/>
        <v/>
      </c>
      <c r="AH552" s="305"/>
      <c r="AI552" s="215"/>
      <c r="AJ552" s="36"/>
    </row>
    <row r="553" spans="1:36" x14ac:dyDescent="0.2">
      <c r="A553" s="164" t="str">
        <f>IF('Sub-Cpt Record'!A553="","",'Sub-Cpt Record'!A553)</f>
        <v/>
      </c>
      <c r="B553" s="165" t="str">
        <f>IF('Sub-Cpt Record'!B553="","",'Sub-Cpt Record'!B553)</f>
        <v/>
      </c>
      <c r="C553" s="165" t="str">
        <f>IF('Sub-Cpt Record'!C553="","",'Sub-Cpt Record'!C553)</f>
        <v/>
      </c>
      <c r="D553" s="165" t="str">
        <f>IF('Sub-Cpt Record'!D553="","",'Sub-Cpt Record'!D553)</f>
        <v/>
      </c>
      <c r="E553" s="165" t="str">
        <f>CODE!I553</f>
        <v/>
      </c>
      <c r="F553" s="168"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18"/>
      <c r="U553" s="42"/>
      <c r="V553" s="42"/>
      <c r="W553" s="42"/>
      <c r="X553" s="42"/>
      <c r="Y553" s="42"/>
      <c r="Z553" s="35"/>
      <c r="AA553" s="42"/>
      <c r="AB553" s="42"/>
      <c r="AC553" s="42"/>
      <c r="AD553" s="42"/>
      <c r="AE553" s="42"/>
      <c r="AF553" s="42"/>
      <c r="AG553" s="193" t="str">
        <f t="shared" si="8"/>
        <v/>
      </c>
      <c r="AH553" s="305"/>
      <c r="AI553" s="215"/>
      <c r="AJ553" s="36"/>
    </row>
    <row r="554" spans="1:36" x14ac:dyDescent="0.2">
      <c r="A554" s="164" t="str">
        <f>IF('Sub-Cpt Record'!A554="","",'Sub-Cpt Record'!A554)</f>
        <v/>
      </c>
      <c r="B554" s="165" t="str">
        <f>IF('Sub-Cpt Record'!B554="","",'Sub-Cpt Record'!B554)</f>
        <v/>
      </c>
      <c r="C554" s="165" t="str">
        <f>IF('Sub-Cpt Record'!C554="","",'Sub-Cpt Record'!C554)</f>
        <v/>
      </c>
      <c r="D554" s="165" t="str">
        <f>IF('Sub-Cpt Record'!D554="","",'Sub-Cpt Record'!D554)</f>
        <v/>
      </c>
      <c r="E554" s="165" t="str">
        <f>CODE!I554</f>
        <v/>
      </c>
      <c r="F554" s="168"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18"/>
      <c r="U554" s="42"/>
      <c r="V554" s="42"/>
      <c r="W554" s="42"/>
      <c r="X554" s="42"/>
      <c r="Y554" s="42"/>
      <c r="Z554" s="35"/>
      <c r="AA554" s="42"/>
      <c r="AB554" s="42"/>
      <c r="AC554" s="42"/>
      <c r="AD554" s="42"/>
      <c r="AE554" s="42"/>
      <c r="AF554" s="42"/>
      <c r="AG554" s="193" t="str">
        <f t="shared" si="8"/>
        <v/>
      </c>
      <c r="AH554" s="305"/>
      <c r="AI554" s="215"/>
      <c r="AJ554" s="36"/>
    </row>
    <row r="555" spans="1:36" x14ac:dyDescent="0.2">
      <c r="A555" s="164" t="str">
        <f>IF('Sub-Cpt Record'!A555="","",'Sub-Cpt Record'!A555)</f>
        <v/>
      </c>
      <c r="B555" s="165" t="str">
        <f>IF('Sub-Cpt Record'!B555="","",'Sub-Cpt Record'!B555)</f>
        <v/>
      </c>
      <c r="C555" s="165" t="str">
        <f>IF('Sub-Cpt Record'!C555="","",'Sub-Cpt Record'!C555)</f>
        <v/>
      </c>
      <c r="D555" s="165" t="str">
        <f>IF('Sub-Cpt Record'!D555="","",'Sub-Cpt Record'!D555)</f>
        <v/>
      </c>
      <c r="E555" s="165" t="str">
        <f>CODE!I555</f>
        <v/>
      </c>
      <c r="F555" s="168"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18"/>
      <c r="U555" s="42"/>
      <c r="V555" s="42"/>
      <c r="W555" s="42"/>
      <c r="X555" s="42"/>
      <c r="Y555" s="42"/>
      <c r="Z555" s="35"/>
      <c r="AA555" s="42"/>
      <c r="AB555" s="42"/>
      <c r="AC555" s="42"/>
      <c r="AD555" s="42"/>
      <c r="AE555" s="42"/>
      <c r="AF555" s="42"/>
      <c r="AG555" s="193" t="str">
        <f t="shared" si="8"/>
        <v/>
      </c>
      <c r="AH555" s="305"/>
      <c r="AI555" s="215"/>
      <c r="AJ555" s="36"/>
    </row>
    <row r="556" spans="1:36" x14ac:dyDescent="0.2">
      <c r="A556" s="164" t="str">
        <f>IF('Sub-Cpt Record'!A556="","",'Sub-Cpt Record'!A556)</f>
        <v/>
      </c>
      <c r="B556" s="165" t="str">
        <f>IF('Sub-Cpt Record'!B556="","",'Sub-Cpt Record'!B556)</f>
        <v/>
      </c>
      <c r="C556" s="165" t="str">
        <f>IF('Sub-Cpt Record'!C556="","",'Sub-Cpt Record'!C556)</f>
        <v/>
      </c>
      <c r="D556" s="165" t="str">
        <f>IF('Sub-Cpt Record'!D556="","",'Sub-Cpt Record'!D556)</f>
        <v/>
      </c>
      <c r="E556" s="165" t="str">
        <f>CODE!I556</f>
        <v/>
      </c>
      <c r="F556" s="168"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18"/>
      <c r="U556" s="42"/>
      <c r="V556" s="42"/>
      <c r="W556" s="42"/>
      <c r="X556" s="42"/>
      <c r="Y556" s="42"/>
      <c r="Z556" s="35"/>
      <c r="AA556" s="42"/>
      <c r="AB556" s="42"/>
      <c r="AC556" s="42"/>
      <c r="AD556" s="42"/>
      <c r="AE556" s="42"/>
      <c r="AF556" s="42"/>
      <c r="AG556" s="193" t="str">
        <f t="shared" si="8"/>
        <v/>
      </c>
      <c r="AH556" s="305"/>
      <c r="AI556" s="215"/>
      <c r="AJ556" s="36"/>
    </row>
    <row r="557" spans="1:36" x14ac:dyDescent="0.2">
      <c r="A557" s="164" t="str">
        <f>IF('Sub-Cpt Record'!A557="","",'Sub-Cpt Record'!A557)</f>
        <v/>
      </c>
      <c r="B557" s="165" t="str">
        <f>IF('Sub-Cpt Record'!B557="","",'Sub-Cpt Record'!B557)</f>
        <v/>
      </c>
      <c r="C557" s="165" t="str">
        <f>IF('Sub-Cpt Record'!C557="","",'Sub-Cpt Record'!C557)</f>
        <v/>
      </c>
      <c r="D557" s="165" t="str">
        <f>IF('Sub-Cpt Record'!D557="","",'Sub-Cpt Record'!D557)</f>
        <v/>
      </c>
      <c r="E557" s="165" t="str">
        <f>CODE!I557</f>
        <v/>
      </c>
      <c r="F557" s="168"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18"/>
      <c r="U557" s="42"/>
      <c r="V557" s="42"/>
      <c r="W557" s="42"/>
      <c r="X557" s="42"/>
      <c r="Y557" s="42"/>
      <c r="Z557" s="35"/>
      <c r="AA557" s="42"/>
      <c r="AB557" s="42"/>
      <c r="AC557" s="42"/>
      <c r="AD557" s="42"/>
      <c r="AE557" s="42"/>
      <c r="AF557" s="42"/>
      <c r="AG557" s="193" t="str">
        <f t="shared" si="8"/>
        <v/>
      </c>
      <c r="AH557" s="305"/>
      <c r="AI557" s="215"/>
      <c r="AJ557" s="36"/>
    </row>
    <row r="558" spans="1:36" x14ac:dyDescent="0.2">
      <c r="A558" s="164" t="str">
        <f>IF('Sub-Cpt Record'!A558="","",'Sub-Cpt Record'!A558)</f>
        <v/>
      </c>
      <c r="B558" s="165" t="str">
        <f>IF('Sub-Cpt Record'!B558="","",'Sub-Cpt Record'!B558)</f>
        <v/>
      </c>
      <c r="C558" s="165" t="str">
        <f>IF('Sub-Cpt Record'!C558="","",'Sub-Cpt Record'!C558)</f>
        <v/>
      </c>
      <c r="D558" s="165" t="str">
        <f>IF('Sub-Cpt Record'!D558="","",'Sub-Cpt Record'!D558)</f>
        <v/>
      </c>
      <c r="E558" s="165" t="str">
        <f>CODE!I558</f>
        <v/>
      </c>
      <c r="F558" s="168"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18"/>
      <c r="U558" s="42"/>
      <c r="V558" s="42"/>
      <c r="W558" s="42"/>
      <c r="X558" s="42"/>
      <c r="Y558" s="42"/>
      <c r="Z558" s="35"/>
      <c r="AA558" s="42"/>
      <c r="AB558" s="42"/>
      <c r="AC558" s="42"/>
      <c r="AD558" s="42"/>
      <c r="AE558" s="42"/>
      <c r="AF558" s="42"/>
      <c r="AG558" s="193" t="str">
        <f t="shared" si="8"/>
        <v/>
      </c>
      <c r="AH558" s="305"/>
      <c r="AI558" s="215"/>
      <c r="AJ558" s="36"/>
    </row>
    <row r="559" spans="1:36" x14ac:dyDescent="0.2">
      <c r="A559" s="164" t="str">
        <f>IF('Sub-Cpt Record'!A559="","",'Sub-Cpt Record'!A559)</f>
        <v/>
      </c>
      <c r="B559" s="165" t="str">
        <f>IF('Sub-Cpt Record'!B559="","",'Sub-Cpt Record'!B559)</f>
        <v/>
      </c>
      <c r="C559" s="165" t="str">
        <f>IF('Sub-Cpt Record'!C559="","",'Sub-Cpt Record'!C559)</f>
        <v/>
      </c>
      <c r="D559" s="165" t="str">
        <f>IF('Sub-Cpt Record'!D559="","",'Sub-Cpt Record'!D559)</f>
        <v/>
      </c>
      <c r="E559" s="165" t="str">
        <f>CODE!I559</f>
        <v/>
      </c>
      <c r="F559" s="168"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18"/>
      <c r="U559" s="42"/>
      <c r="V559" s="42"/>
      <c r="W559" s="42"/>
      <c r="X559" s="42"/>
      <c r="Y559" s="42"/>
      <c r="Z559" s="35"/>
      <c r="AA559" s="42"/>
      <c r="AB559" s="42"/>
      <c r="AC559" s="42"/>
      <c r="AD559" s="42"/>
      <c r="AE559" s="42"/>
      <c r="AF559" s="42"/>
      <c r="AG559" s="193" t="str">
        <f t="shared" si="8"/>
        <v/>
      </c>
      <c r="AH559" s="305"/>
      <c r="AI559" s="215"/>
      <c r="AJ559" s="36"/>
    </row>
    <row r="560" spans="1:36" x14ac:dyDescent="0.2">
      <c r="A560" s="164" t="str">
        <f>IF('Sub-Cpt Record'!A560="","",'Sub-Cpt Record'!A560)</f>
        <v/>
      </c>
      <c r="B560" s="165" t="str">
        <f>IF('Sub-Cpt Record'!B560="","",'Sub-Cpt Record'!B560)</f>
        <v/>
      </c>
      <c r="C560" s="165" t="str">
        <f>IF('Sub-Cpt Record'!C560="","",'Sub-Cpt Record'!C560)</f>
        <v/>
      </c>
      <c r="D560" s="165" t="str">
        <f>IF('Sub-Cpt Record'!D560="","",'Sub-Cpt Record'!D560)</f>
        <v/>
      </c>
      <c r="E560" s="165" t="str">
        <f>CODE!I560</f>
        <v/>
      </c>
      <c r="F560" s="168"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18"/>
      <c r="U560" s="42"/>
      <c r="V560" s="42"/>
      <c r="W560" s="42"/>
      <c r="X560" s="42"/>
      <c r="Y560" s="42"/>
      <c r="Z560" s="35"/>
      <c r="AA560" s="42"/>
      <c r="AB560" s="42"/>
      <c r="AC560" s="42"/>
      <c r="AD560" s="42"/>
      <c r="AE560" s="42"/>
      <c r="AF560" s="42"/>
      <c r="AG560" s="193" t="str">
        <f t="shared" si="8"/>
        <v/>
      </c>
      <c r="AH560" s="305"/>
      <c r="AI560" s="215"/>
      <c r="AJ560" s="36"/>
    </row>
    <row r="561" spans="1:36" x14ac:dyDescent="0.2">
      <c r="A561" s="164" t="str">
        <f>IF('Sub-Cpt Record'!A561="","",'Sub-Cpt Record'!A561)</f>
        <v/>
      </c>
      <c r="B561" s="165" t="str">
        <f>IF('Sub-Cpt Record'!B561="","",'Sub-Cpt Record'!B561)</f>
        <v/>
      </c>
      <c r="C561" s="165" t="str">
        <f>IF('Sub-Cpt Record'!C561="","",'Sub-Cpt Record'!C561)</f>
        <v/>
      </c>
      <c r="D561" s="165" t="str">
        <f>IF('Sub-Cpt Record'!D561="","",'Sub-Cpt Record'!D561)</f>
        <v/>
      </c>
      <c r="E561" s="165" t="str">
        <f>CODE!I561</f>
        <v/>
      </c>
      <c r="F561" s="168"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18"/>
      <c r="U561" s="42"/>
      <c r="V561" s="42"/>
      <c r="W561" s="42"/>
      <c r="X561" s="42"/>
      <c r="Y561" s="42"/>
      <c r="Z561" s="35"/>
      <c r="AA561" s="42"/>
      <c r="AB561" s="42"/>
      <c r="AC561" s="42"/>
      <c r="AD561" s="42"/>
      <c r="AE561" s="42"/>
      <c r="AF561" s="42"/>
      <c r="AG561" s="193" t="str">
        <f t="shared" si="8"/>
        <v/>
      </c>
      <c r="AH561" s="305"/>
      <c r="AI561" s="215"/>
      <c r="AJ561" s="36"/>
    </row>
    <row r="562" spans="1:36" x14ac:dyDescent="0.2">
      <c r="A562" s="164" t="str">
        <f>IF('Sub-Cpt Record'!A562="","",'Sub-Cpt Record'!A562)</f>
        <v/>
      </c>
      <c r="B562" s="165" t="str">
        <f>IF('Sub-Cpt Record'!B562="","",'Sub-Cpt Record'!B562)</f>
        <v/>
      </c>
      <c r="C562" s="165" t="str">
        <f>IF('Sub-Cpt Record'!C562="","",'Sub-Cpt Record'!C562)</f>
        <v/>
      </c>
      <c r="D562" s="165" t="str">
        <f>IF('Sub-Cpt Record'!D562="","",'Sub-Cpt Record'!D562)</f>
        <v/>
      </c>
      <c r="E562" s="165" t="str">
        <f>CODE!I562</f>
        <v/>
      </c>
      <c r="F562" s="168"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18"/>
      <c r="U562" s="42"/>
      <c r="V562" s="42"/>
      <c r="W562" s="42"/>
      <c r="X562" s="42"/>
      <c r="Y562" s="42"/>
      <c r="Z562" s="35"/>
      <c r="AA562" s="42"/>
      <c r="AB562" s="42"/>
      <c r="AC562" s="42"/>
      <c r="AD562" s="42"/>
      <c r="AE562" s="42"/>
      <c r="AF562" s="42"/>
      <c r="AG562" s="193" t="str">
        <f t="shared" si="8"/>
        <v/>
      </c>
      <c r="AH562" s="305"/>
      <c r="AI562" s="215"/>
      <c r="AJ562" s="36"/>
    </row>
    <row r="563" spans="1:36" x14ac:dyDescent="0.2">
      <c r="A563" s="164" t="str">
        <f>IF('Sub-Cpt Record'!A563="","",'Sub-Cpt Record'!A563)</f>
        <v/>
      </c>
      <c r="B563" s="165" t="str">
        <f>IF('Sub-Cpt Record'!B563="","",'Sub-Cpt Record'!B563)</f>
        <v/>
      </c>
      <c r="C563" s="165" t="str">
        <f>IF('Sub-Cpt Record'!C563="","",'Sub-Cpt Record'!C563)</f>
        <v/>
      </c>
      <c r="D563" s="165" t="str">
        <f>IF('Sub-Cpt Record'!D563="","",'Sub-Cpt Record'!D563)</f>
        <v/>
      </c>
      <c r="E563" s="165" t="str">
        <f>CODE!I563</f>
        <v/>
      </c>
      <c r="F563" s="168"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18"/>
      <c r="U563" s="42"/>
      <c r="V563" s="42"/>
      <c r="W563" s="42"/>
      <c r="X563" s="42"/>
      <c r="Y563" s="42"/>
      <c r="Z563" s="35"/>
      <c r="AA563" s="42"/>
      <c r="AB563" s="42"/>
      <c r="AC563" s="42"/>
      <c r="AD563" s="42"/>
      <c r="AE563" s="42"/>
      <c r="AF563" s="42"/>
      <c r="AG563" s="193" t="str">
        <f t="shared" si="8"/>
        <v/>
      </c>
      <c r="AH563" s="305"/>
      <c r="AI563" s="215"/>
      <c r="AJ563" s="36"/>
    </row>
    <row r="564" spans="1:36" x14ac:dyDescent="0.2">
      <c r="A564" s="164" t="str">
        <f>IF('Sub-Cpt Record'!A564="","",'Sub-Cpt Record'!A564)</f>
        <v/>
      </c>
      <c r="B564" s="165" t="str">
        <f>IF('Sub-Cpt Record'!B564="","",'Sub-Cpt Record'!B564)</f>
        <v/>
      </c>
      <c r="C564" s="165" t="str">
        <f>IF('Sub-Cpt Record'!C564="","",'Sub-Cpt Record'!C564)</f>
        <v/>
      </c>
      <c r="D564" s="165" t="str">
        <f>IF('Sub-Cpt Record'!D564="","",'Sub-Cpt Record'!D564)</f>
        <v/>
      </c>
      <c r="E564" s="165" t="str">
        <f>CODE!I564</f>
        <v/>
      </c>
      <c r="F564" s="168"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18"/>
      <c r="U564" s="42"/>
      <c r="V564" s="42"/>
      <c r="W564" s="42"/>
      <c r="X564" s="42"/>
      <c r="Y564" s="42"/>
      <c r="Z564" s="35"/>
      <c r="AA564" s="42"/>
      <c r="AB564" s="42"/>
      <c r="AC564" s="42"/>
      <c r="AD564" s="42"/>
      <c r="AE564" s="42"/>
      <c r="AF564" s="42"/>
      <c r="AG564" s="193" t="str">
        <f t="shared" si="8"/>
        <v/>
      </c>
      <c r="AH564" s="305"/>
      <c r="AI564" s="215"/>
      <c r="AJ564" s="36"/>
    </row>
    <row r="565" spans="1:36" x14ac:dyDescent="0.2">
      <c r="A565" s="164" t="str">
        <f>IF('Sub-Cpt Record'!A565="","",'Sub-Cpt Record'!A565)</f>
        <v/>
      </c>
      <c r="B565" s="165" t="str">
        <f>IF('Sub-Cpt Record'!B565="","",'Sub-Cpt Record'!B565)</f>
        <v/>
      </c>
      <c r="C565" s="165" t="str">
        <f>IF('Sub-Cpt Record'!C565="","",'Sub-Cpt Record'!C565)</f>
        <v/>
      </c>
      <c r="D565" s="165" t="str">
        <f>IF('Sub-Cpt Record'!D565="","",'Sub-Cpt Record'!D565)</f>
        <v/>
      </c>
      <c r="E565" s="165" t="str">
        <f>CODE!I565</f>
        <v/>
      </c>
      <c r="F565" s="168"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18"/>
      <c r="U565" s="42"/>
      <c r="V565" s="42"/>
      <c r="W565" s="42"/>
      <c r="X565" s="42"/>
      <c r="Y565" s="42"/>
      <c r="Z565" s="35"/>
      <c r="AA565" s="42"/>
      <c r="AB565" s="42"/>
      <c r="AC565" s="42"/>
      <c r="AD565" s="42"/>
      <c r="AE565" s="42"/>
      <c r="AF565" s="42"/>
      <c r="AG565" s="193" t="str">
        <f t="shared" si="8"/>
        <v/>
      </c>
      <c r="AH565" s="305"/>
      <c r="AI565" s="215"/>
      <c r="AJ565" s="36"/>
    </row>
    <row r="566" spans="1:36" x14ac:dyDescent="0.2">
      <c r="A566" s="164" t="str">
        <f>IF('Sub-Cpt Record'!A566="","",'Sub-Cpt Record'!A566)</f>
        <v/>
      </c>
      <c r="B566" s="165" t="str">
        <f>IF('Sub-Cpt Record'!B566="","",'Sub-Cpt Record'!B566)</f>
        <v/>
      </c>
      <c r="C566" s="165" t="str">
        <f>IF('Sub-Cpt Record'!C566="","",'Sub-Cpt Record'!C566)</f>
        <v/>
      </c>
      <c r="D566" s="165" t="str">
        <f>IF('Sub-Cpt Record'!D566="","",'Sub-Cpt Record'!D566)</f>
        <v/>
      </c>
      <c r="E566" s="165" t="str">
        <f>CODE!I566</f>
        <v/>
      </c>
      <c r="F566" s="168"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18"/>
      <c r="U566" s="42"/>
      <c r="V566" s="42"/>
      <c r="W566" s="42"/>
      <c r="X566" s="42"/>
      <c r="Y566" s="42"/>
      <c r="Z566" s="35"/>
      <c r="AA566" s="42"/>
      <c r="AB566" s="42"/>
      <c r="AC566" s="42"/>
      <c r="AD566" s="42"/>
      <c r="AE566" s="42"/>
      <c r="AF566" s="42"/>
      <c r="AG566" s="193" t="str">
        <f t="shared" si="8"/>
        <v/>
      </c>
      <c r="AH566" s="305"/>
      <c r="AI566" s="215"/>
      <c r="AJ566" s="36"/>
    </row>
    <row r="567" spans="1:36" x14ac:dyDescent="0.2">
      <c r="A567" s="164" t="str">
        <f>IF('Sub-Cpt Record'!A567="","",'Sub-Cpt Record'!A567)</f>
        <v/>
      </c>
      <c r="B567" s="165" t="str">
        <f>IF('Sub-Cpt Record'!B567="","",'Sub-Cpt Record'!B567)</f>
        <v/>
      </c>
      <c r="C567" s="165" t="str">
        <f>IF('Sub-Cpt Record'!C567="","",'Sub-Cpt Record'!C567)</f>
        <v/>
      </c>
      <c r="D567" s="165" t="str">
        <f>IF('Sub-Cpt Record'!D567="","",'Sub-Cpt Record'!D567)</f>
        <v/>
      </c>
      <c r="E567" s="165" t="str">
        <f>CODE!I567</f>
        <v/>
      </c>
      <c r="F567" s="168"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18"/>
      <c r="U567" s="42"/>
      <c r="V567" s="42"/>
      <c r="W567" s="42"/>
      <c r="X567" s="42"/>
      <c r="Y567" s="42"/>
      <c r="Z567" s="35"/>
      <c r="AA567" s="42"/>
      <c r="AB567" s="42"/>
      <c r="AC567" s="42"/>
      <c r="AD567" s="42"/>
      <c r="AE567" s="42"/>
      <c r="AF567" s="42"/>
      <c r="AG567" s="193" t="str">
        <f t="shared" si="8"/>
        <v/>
      </c>
      <c r="AH567" s="305"/>
      <c r="AI567" s="215"/>
      <c r="AJ567" s="36"/>
    </row>
    <row r="568" spans="1:36" x14ac:dyDescent="0.2">
      <c r="A568" s="164" t="str">
        <f>IF('Sub-Cpt Record'!A568="","",'Sub-Cpt Record'!A568)</f>
        <v/>
      </c>
      <c r="B568" s="165" t="str">
        <f>IF('Sub-Cpt Record'!B568="","",'Sub-Cpt Record'!B568)</f>
        <v/>
      </c>
      <c r="C568" s="165" t="str">
        <f>IF('Sub-Cpt Record'!C568="","",'Sub-Cpt Record'!C568)</f>
        <v/>
      </c>
      <c r="D568" s="165" t="str">
        <f>IF('Sub-Cpt Record'!D568="","",'Sub-Cpt Record'!D568)</f>
        <v/>
      </c>
      <c r="E568" s="165" t="str">
        <f>CODE!I568</f>
        <v/>
      </c>
      <c r="F568" s="168"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18"/>
      <c r="U568" s="42"/>
      <c r="V568" s="42"/>
      <c r="W568" s="42"/>
      <c r="X568" s="42"/>
      <c r="Y568" s="42"/>
      <c r="Z568" s="35"/>
      <c r="AA568" s="42"/>
      <c r="AB568" s="42"/>
      <c r="AC568" s="42"/>
      <c r="AD568" s="42"/>
      <c r="AE568" s="42"/>
      <c r="AF568" s="42"/>
      <c r="AG568" s="193" t="str">
        <f t="shared" si="8"/>
        <v/>
      </c>
      <c r="AH568" s="305"/>
      <c r="AI568" s="215"/>
      <c r="AJ568" s="36"/>
    </row>
    <row r="569" spans="1:36" x14ac:dyDescent="0.2">
      <c r="A569" s="164" t="str">
        <f>IF('Sub-Cpt Record'!A569="","",'Sub-Cpt Record'!A569)</f>
        <v/>
      </c>
      <c r="B569" s="165" t="str">
        <f>IF('Sub-Cpt Record'!B569="","",'Sub-Cpt Record'!B569)</f>
        <v/>
      </c>
      <c r="C569" s="165" t="str">
        <f>IF('Sub-Cpt Record'!C569="","",'Sub-Cpt Record'!C569)</f>
        <v/>
      </c>
      <c r="D569" s="165" t="str">
        <f>IF('Sub-Cpt Record'!D569="","",'Sub-Cpt Record'!D569)</f>
        <v/>
      </c>
      <c r="E569" s="165" t="str">
        <f>CODE!I569</f>
        <v/>
      </c>
      <c r="F569" s="168"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18"/>
      <c r="U569" s="42"/>
      <c r="V569" s="42"/>
      <c r="W569" s="42"/>
      <c r="X569" s="42"/>
      <c r="Y569" s="42"/>
      <c r="Z569" s="35"/>
      <c r="AA569" s="42"/>
      <c r="AB569" s="42"/>
      <c r="AC569" s="42"/>
      <c r="AD569" s="42"/>
      <c r="AE569" s="42"/>
      <c r="AF569" s="42"/>
      <c r="AG569" s="193" t="str">
        <f t="shared" si="8"/>
        <v/>
      </c>
      <c r="AH569" s="305"/>
      <c r="AI569" s="215"/>
      <c r="AJ569" s="36"/>
    </row>
    <row r="570" spans="1:36" x14ac:dyDescent="0.2">
      <c r="A570" s="164" t="str">
        <f>IF('Sub-Cpt Record'!A570="","",'Sub-Cpt Record'!A570)</f>
        <v/>
      </c>
      <c r="B570" s="165" t="str">
        <f>IF('Sub-Cpt Record'!B570="","",'Sub-Cpt Record'!B570)</f>
        <v/>
      </c>
      <c r="C570" s="165" t="str">
        <f>IF('Sub-Cpt Record'!C570="","",'Sub-Cpt Record'!C570)</f>
        <v/>
      </c>
      <c r="D570" s="165" t="str">
        <f>IF('Sub-Cpt Record'!D570="","",'Sub-Cpt Record'!D570)</f>
        <v/>
      </c>
      <c r="E570" s="165" t="str">
        <f>CODE!I570</f>
        <v/>
      </c>
      <c r="F570" s="168"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18"/>
      <c r="U570" s="42"/>
      <c r="V570" s="42"/>
      <c r="W570" s="42"/>
      <c r="X570" s="42"/>
      <c r="Y570" s="42"/>
      <c r="Z570" s="35"/>
      <c r="AA570" s="42"/>
      <c r="AB570" s="42"/>
      <c r="AC570" s="42"/>
      <c r="AD570" s="42"/>
      <c r="AE570" s="42"/>
      <c r="AF570" s="42"/>
      <c r="AG570" s="193" t="str">
        <f t="shared" si="8"/>
        <v/>
      </c>
      <c r="AH570" s="305"/>
      <c r="AI570" s="215"/>
      <c r="AJ570" s="36"/>
    </row>
    <row r="571" spans="1:36" x14ac:dyDescent="0.2">
      <c r="A571" s="164" t="str">
        <f>IF('Sub-Cpt Record'!A571="","",'Sub-Cpt Record'!A571)</f>
        <v/>
      </c>
      <c r="B571" s="165" t="str">
        <f>IF('Sub-Cpt Record'!B571="","",'Sub-Cpt Record'!B571)</f>
        <v/>
      </c>
      <c r="C571" s="165" t="str">
        <f>IF('Sub-Cpt Record'!C571="","",'Sub-Cpt Record'!C571)</f>
        <v/>
      </c>
      <c r="D571" s="165" t="str">
        <f>IF('Sub-Cpt Record'!D571="","",'Sub-Cpt Record'!D571)</f>
        <v/>
      </c>
      <c r="E571" s="165" t="str">
        <f>CODE!I571</f>
        <v/>
      </c>
      <c r="F571" s="168"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18"/>
      <c r="U571" s="42"/>
      <c r="V571" s="42"/>
      <c r="W571" s="42"/>
      <c r="X571" s="42"/>
      <c r="Y571" s="42"/>
      <c r="Z571" s="35"/>
      <c r="AA571" s="42"/>
      <c r="AB571" s="42"/>
      <c r="AC571" s="42"/>
      <c r="AD571" s="42"/>
      <c r="AE571" s="42"/>
      <c r="AF571" s="42"/>
      <c r="AG571" s="193" t="str">
        <f t="shared" si="8"/>
        <v/>
      </c>
      <c r="AH571" s="305"/>
      <c r="AI571" s="215"/>
      <c r="AJ571" s="36"/>
    </row>
    <row r="572" spans="1:36" x14ac:dyDescent="0.2">
      <c r="A572" s="164" t="str">
        <f>IF('Sub-Cpt Record'!A572="","",'Sub-Cpt Record'!A572)</f>
        <v/>
      </c>
      <c r="B572" s="165" t="str">
        <f>IF('Sub-Cpt Record'!B572="","",'Sub-Cpt Record'!B572)</f>
        <v/>
      </c>
      <c r="C572" s="165" t="str">
        <f>IF('Sub-Cpt Record'!C572="","",'Sub-Cpt Record'!C572)</f>
        <v/>
      </c>
      <c r="D572" s="165" t="str">
        <f>IF('Sub-Cpt Record'!D572="","",'Sub-Cpt Record'!D572)</f>
        <v/>
      </c>
      <c r="E572" s="165" t="str">
        <f>CODE!I572</f>
        <v/>
      </c>
      <c r="F572" s="168"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18"/>
      <c r="U572" s="42"/>
      <c r="V572" s="42"/>
      <c r="W572" s="42"/>
      <c r="X572" s="42"/>
      <c r="Y572" s="42"/>
      <c r="Z572" s="35"/>
      <c r="AA572" s="42"/>
      <c r="AB572" s="42"/>
      <c r="AC572" s="42"/>
      <c r="AD572" s="42"/>
      <c r="AE572" s="42"/>
      <c r="AF572" s="42"/>
      <c r="AG572" s="193" t="str">
        <f t="shared" si="8"/>
        <v/>
      </c>
      <c r="AH572" s="305"/>
      <c r="AI572" s="215"/>
      <c r="AJ572" s="36"/>
    </row>
    <row r="573" spans="1:36" x14ac:dyDescent="0.2">
      <c r="A573" s="164" t="str">
        <f>IF('Sub-Cpt Record'!A573="","",'Sub-Cpt Record'!A573)</f>
        <v/>
      </c>
      <c r="B573" s="165" t="str">
        <f>IF('Sub-Cpt Record'!B573="","",'Sub-Cpt Record'!B573)</f>
        <v/>
      </c>
      <c r="C573" s="165" t="str">
        <f>IF('Sub-Cpt Record'!C573="","",'Sub-Cpt Record'!C573)</f>
        <v/>
      </c>
      <c r="D573" s="165" t="str">
        <f>IF('Sub-Cpt Record'!D573="","",'Sub-Cpt Record'!D573)</f>
        <v/>
      </c>
      <c r="E573" s="165" t="str">
        <f>CODE!I573</f>
        <v/>
      </c>
      <c r="F573" s="168"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18"/>
      <c r="U573" s="42"/>
      <c r="V573" s="42"/>
      <c r="W573" s="42"/>
      <c r="X573" s="42"/>
      <c r="Y573" s="42"/>
      <c r="Z573" s="35"/>
      <c r="AA573" s="42"/>
      <c r="AB573" s="42"/>
      <c r="AC573" s="42"/>
      <c r="AD573" s="42"/>
      <c r="AE573" s="42"/>
      <c r="AF573" s="42"/>
      <c r="AG573" s="193" t="str">
        <f t="shared" si="8"/>
        <v/>
      </c>
      <c r="AH573" s="305"/>
      <c r="AI573" s="215"/>
      <c r="AJ573" s="36"/>
    </row>
    <row r="574" spans="1:36" x14ac:dyDescent="0.2">
      <c r="A574" s="164" t="str">
        <f>IF('Sub-Cpt Record'!A574="","",'Sub-Cpt Record'!A574)</f>
        <v/>
      </c>
      <c r="B574" s="165" t="str">
        <f>IF('Sub-Cpt Record'!B574="","",'Sub-Cpt Record'!B574)</f>
        <v/>
      </c>
      <c r="C574" s="165" t="str">
        <f>IF('Sub-Cpt Record'!C574="","",'Sub-Cpt Record'!C574)</f>
        <v/>
      </c>
      <c r="D574" s="165" t="str">
        <f>IF('Sub-Cpt Record'!D574="","",'Sub-Cpt Record'!D574)</f>
        <v/>
      </c>
      <c r="E574" s="165" t="str">
        <f>CODE!I574</f>
        <v/>
      </c>
      <c r="F574" s="168"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18"/>
      <c r="U574" s="42"/>
      <c r="V574" s="42"/>
      <c r="W574" s="42"/>
      <c r="X574" s="42"/>
      <c r="Y574" s="42"/>
      <c r="Z574" s="35"/>
      <c r="AA574" s="42"/>
      <c r="AB574" s="42"/>
      <c r="AC574" s="42"/>
      <c r="AD574" s="42"/>
      <c r="AE574" s="42"/>
      <c r="AF574" s="42"/>
      <c r="AG574" s="193" t="str">
        <f t="shared" si="8"/>
        <v/>
      </c>
      <c r="AH574" s="305"/>
      <c r="AI574" s="215"/>
      <c r="AJ574" s="36"/>
    </row>
    <row r="575" spans="1:36" x14ac:dyDescent="0.2">
      <c r="A575" s="164" t="str">
        <f>IF('Sub-Cpt Record'!A575="","",'Sub-Cpt Record'!A575)</f>
        <v/>
      </c>
      <c r="B575" s="165" t="str">
        <f>IF('Sub-Cpt Record'!B575="","",'Sub-Cpt Record'!B575)</f>
        <v/>
      </c>
      <c r="C575" s="165" t="str">
        <f>IF('Sub-Cpt Record'!C575="","",'Sub-Cpt Record'!C575)</f>
        <v/>
      </c>
      <c r="D575" s="165" t="str">
        <f>IF('Sub-Cpt Record'!D575="","",'Sub-Cpt Record'!D575)</f>
        <v/>
      </c>
      <c r="E575" s="165" t="str">
        <f>CODE!I575</f>
        <v/>
      </c>
      <c r="F575" s="168"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18"/>
      <c r="U575" s="42"/>
      <c r="V575" s="42"/>
      <c r="W575" s="42"/>
      <c r="X575" s="42"/>
      <c r="Y575" s="42"/>
      <c r="Z575" s="35"/>
      <c r="AA575" s="42"/>
      <c r="AB575" s="42"/>
      <c r="AC575" s="42"/>
      <c r="AD575" s="42"/>
      <c r="AE575" s="42"/>
      <c r="AF575" s="42"/>
      <c r="AG575" s="193" t="str">
        <f t="shared" si="8"/>
        <v/>
      </c>
      <c r="AH575" s="305"/>
      <c r="AI575" s="215"/>
      <c r="AJ575" s="36"/>
    </row>
    <row r="576" spans="1:36" x14ac:dyDescent="0.2">
      <c r="A576" s="164" t="str">
        <f>IF('Sub-Cpt Record'!A576="","",'Sub-Cpt Record'!A576)</f>
        <v/>
      </c>
      <c r="B576" s="165" t="str">
        <f>IF('Sub-Cpt Record'!B576="","",'Sub-Cpt Record'!B576)</f>
        <v/>
      </c>
      <c r="C576" s="165" t="str">
        <f>IF('Sub-Cpt Record'!C576="","",'Sub-Cpt Record'!C576)</f>
        <v/>
      </c>
      <c r="D576" s="165" t="str">
        <f>IF('Sub-Cpt Record'!D576="","",'Sub-Cpt Record'!D576)</f>
        <v/>
      </c>
      <c r="E576" s="165" t="str">
        <f>CODE!I576</f>
        <v/>
      </c>
      <c r="F576" s="168"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18"/>
      <c r="U576" s="42"/>
      <c r="V576" s="42"/>
      <c r="W576" s="42"/>
      <c r="X576" s="42"/>
      <c r="Y576" s="42"/>
      <c r="Z576" s="35"/>
      <c r="AA576" s="42"/>
      <c r="AB576" s="42"/>
      <c r="AC576" s="42"/>
      <c r="AD576" s="42"/>
      <c r="AE576" s="42"/>
      <c r="AF576" s="42"/>
      <c r="AG576" s="193" t="str">
        <f t="shared" si="8"/>
        <v/>
      </c>
      <c r="AH576" s="305"/>
      <c r="AI576" s="215"/>
      <c r="AJ576" s="36"/>
    </row>
    <row r="577" spans="1:36" x14ac:dyDescent="0.2">
      <c r="A577" s="164" t="str">
        <f>IF('Sub-Cpt Record'!A577="","",'Sub-Cpt Record'!A577)</f>
        <v/>
      </c>
      <c r="B577" s="165" t="str">
        <f>IF('Sub-Cpt Record'!B577="","",'Sub-Cpt Record'!B577)</f>
        <v/>
      </c>
      <c r="C577" s="165" t="str">
        <f>IF('Sub-Cpt Record'!C577="","",'Sub-Cpt Record'!C577)</f>
        <v/>
      </c>
      <c r="D577" s="165" t="str">
        <f>IF('Sub-Cpt Record'!D577="","",'Sub-Cpt Record'!D577)</f>
        <v/>
      </c>
      <c r="E577" s="165" t="str">
        <f>CODE!I577</f>
        <v/>
      </c>
      <c r="F577" s="168"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18"/>
      <c r="U577" s="42"/>
      <c r="V577" s="42"/>
      <c r="W577" s="42"/>
      <c r="X577" s="42"/>
      <c r="Y577" s="42"/>
      <c r="Z577" s="35"/>
      <c r="AA577" s="42"/>
      <c r="AB577" s="42"/>
      <c r="AC577" s="42"/>
      <c r="AD577" s="42"/>
      <c r="AE577" s="42"/>
      <c r="AF577" s="42"/>
      <c r="AG577" s="193" t="str">
        <f t="shared" si="8"/>
        <v/>
      </c>
      <c r="AH577" s="305"/>
      <c r="AI577" s="215"/>
      <c r="AJ577" s="36"/>
    </row>
    <row r="578" spans="1:36" x14ac:dyDescent="0.2">
      <c r="A578" s="164" t="str">
        <f>IF('Sub-Cpt Record'!A578="","",'Sub-Cpt Record'!A578)</f>
        <v/>
      </c>
      <c r="B578" s="165" t="str">
        <f>IF('Sub-Cpt Record'!B578="","",'Sub-Cpt Record'!B578)</f>
        <v/>
      </c>
      <c r="C578" s="165" t="str">
        <f>IF('Sub-Cpt Record'!C578="","",'Sub-Cpt Record'!C578)</f>
        <v/>
      </c>
      <c r="D578" s="165" t="str">
        <f>IF('Sub-Cpt Record'!D578="","",'Sub-Cpt Record'!D578)</f>
        <v/>
      </c>
      <c r="E578" s="165" t="str">
        <f>CODE!I578</f>
        <v/>
      </c>
      <c r="F578" s="168"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18"/>
      <c r="U578" s="42"/>
      <c r="V578" s="42"/>
      <c r="W578" s="42"/>
      <c r="X578" s="42"/>
      <c r="Y578" s="42"/>
      <c r="Z578" s="35"/>
      <c r="AA578" s="42"/>
      <c r="AB578" s="42"/>
      <c r="AC578" s="42"/>
      <c r="AD578" s="42"/>
      <c r="AE578" s="42"/>
      <c r="AF578" s="42"/>
      <c r="AG578" s="193" t="str">
        <f t="shared" si="8"/>
        <v/>
      </c>
      <c r="AH578" s="305"/>
      <c r="AI578" s="215"/>
      <c r="AJ578" s="36"/>
    </row>
    <row r="579" spans="1:36" x14ac:dyDescent="0.2">
      <c r="A579" s="164" t="str">
        <f>IF('Sub-Cpt Record'!A579="","",'Sub-Cpt Record'!A579)</f>
        <v/>
      </c>
      <c r="B579" s="165" t="str">
        <f>IF('Sub-Cpt Record'!B579="","",'Sub-Cpt Record'!B579)</f>
        <v/>
      </c>
      <c r="C579" s="165" t="str">
        <f>IF('Sub-Cpt Record'!C579="","",'Sub-Cpt Record'!C579)</f>
        <v/>
      </c>
      <c r="D579" s="165" t="str">
        <f>IF('Sub-Cpt Record'!D579="","",'Sub-Cpt Record'!D579)</f>
        <v/>
      </c>
      <c r="E579" s="165" t="str">
        <f>CODE!I579</f>
        <v/>
      </c>
      <c r="F579" s="168"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18"/>
      <c r="U579" s="42"/>
      <c r="V579" s="42"/>
      <c r="W579" s="42"/>
      <c r="X579" s="42"/>
      <c r="Y579" s="42"/>
      <c r="Z579" s="35"/>
      <c r="AA579" s="42"/>
      <c r="AB579" s="42"/>
      <c r="AC579" s="42"/>
      <c r="AD579" s="42"/>
      <c r="AE579" s="42"/>
      <c r="AF579" s="42"/>
      <c r="AG579" s="193" t="str">
        <f t="shared" si="8"/>
        <v/>
      </c>
      <c r="AH579" s="305"/>
      <c r="AI579" s="215"/>
      <c r="AJ579" s="36"/>
    </row>
    <row r="580" spans="1:36" x14ac:dyDescent="0.2">
      <c r="A580" s="164" t="str">
        <f>IF('Sub-Cpt Record'!A580="","",'Sub-Cpt Record'!A580)</f>
        <v/>
      </c>
      <c r="B580" s="165" t="str">
        <f>IF('Sub-Cpt Record'!B580="","",'Sub-Cpt Record'!B580)</f>
        <v/>
      </c>
      <c r="C580" s="165" t="str">
        <f>IF('Sub-Cpt Record'!C580="","",'Sub-Cpt Record'!C580)</f>
        <v/>
      </c>
      <c r="D580" s="165" t="str">
        <f>IF('Sub-Cpt Record'!D580="","",'Sub-Cpt Record'!D580)</f>
        <v/>
      </c>
      <c r="E580" s="165" t="str">
        <f>CODE!I580</f>
        <v/>
      </c>
      <c r="F580" s="168"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18"/>
      <c r="U580" s="42"/>
      <c r="V580" s="42"/>
      <c r="W580" s="42"/>
      <c r="X580" s="42"/>
      <c r="Y580" s="42"/>
      <c r="Z580" s="35"/>
      <c r="AA580" s="42"/>
      <c r="AB580" s="42"/>
      <c r="AC580" s="42"/>
      <c r="AD580" s="42"/>
      <c r="AE580" s="42"/>
      <c r="AF580" s="42"/>
      <c r="AG580" s="193" t="str">
        <f t="shared" si="8"/>
        <v/>
      </c>
      <c r="AH580" s="305"/>
      <c r="AI580" s="215"/>
      <c r="AJ580" s="36"/>
    </row>
    <row r="581" spans="1:36" x14ac:dyDescent="0.2">
      <c r="A581" s="164" t="str">
        <f>IF('Sub-Cpt Record'!A581="","",'Sub-Cpt Record'!A581)</f>
        <v/>
      </c>
      <c r="B581" s="165" t="str">
        <f>IF('Sub-Cpt Record'!B581="","",'Sub-Cpt Record'!B581)</f>
        <v/>
      </c>
      <c r="C581" s="165" t="str">
        <f>IF('Sub-Cpt Record'!C581="","",'Sub-Cpt Record'!C581)</f>
        <v/>
      </c>
      <c r="D581" s="165" t="str">
        <f>IF('Sub-Cpt Record'!D581="","",'Sub-Cpt Record'!D581)</f>
        <v/>
      </c>
      <c r="E581" s="165" t="str">
        <f>CODE!I581</f>
        <v/>
      </c>
      <c r="F581" s="168"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18"/>
      <c r="U581" s="42"/>
      <c r="V581" s="42"/>
      <c r="W581" s="42"/>
      <c r="X581" s="42"/>
      <c r="Y581" s="42"/>
      <c r="Z581" s="35"/>
      <c r="AA581" s="42"/>
      <c r="AB581" s="42"/>
      <c r="AC581" s="42"/>
      <c r="AD581" s="42"/>
      <c r="AE581" s="42"/>
      <c r="AF581" s="42"/>
      <c r="AG581" s="193" t="str">
        <f t="shared" si="8"/>
        <v/>
      </c>
      <c r="AH581" s="305"/>
      <c r="AI581" s="215"/>
      <c r="AJ581" s="36"/>
    </row>
    <row r="582" spans="1:36" x14ac:dyDescent="0.2">
      <c r="A582" s="164" t="str">
        <f>IF('Sub-Cpt Record'!A582="","",'Sub-Cpt Record'!A582)</f>
        <v/>
      </c>
      <c r="B582" s="165" t="str">
        <f>IF('Sub-Cpt Record'!B582="","",'Sub-Cpt Record'!B582)</f>
        <v/>
      </c>
      <c r="C582" s="165" t="str">
        <f>IF('Sub-Cpt Record'!C582="","",'Sub-Cpt Record'!C582)</f>
        <v/>
      </c>
      <c r="D582" s="165" t="str">
        <f>IF('Sub-Cpt Record'!D582="","",'Sub-Cpt Record'!D582)</f>
        <v/>
      </c>
      <c r="E582" s="165" t="str">
        <f>CODE!I582</f>
        <v/>
      </c>
      <c r="F582" s="168"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18"/>
      <c r="U582" s="42"/>
      <c r="V582" s="42"/>
      <c r="W582" s="42"/>
      <c r="X582" s="42"/>
      <c r="Y582" s="42"/>
      <c r="Z582" s="35"/>
      <c r="AA582" s="42"/>
      <c r="AB582" s="42"/>
      <c r="AC582" s="42"/>
      <c r="AD582" s="42"/>
      <c r="AE582" s="42"/>
      <c r="AF582" s="42"/>
      <c r="AG582" s="193" t="str">
        <f t="shared" si="8"/>
        <v/>
      </c>
      <c r="AH582" s="305"/>
      <c r="AI582" s="215"/>
      <c r="AJ582" s="36"/>
    </row>
    <row r="583" spans="1:36" x14ac:dyDescent="0.2">
      <c r="A583" s="164" t="str">
        <f>IF('Sub-Cpt Record'!A583="","",'Sub-Cpt Record'!A583)</f>
        <v/>
      </c>
      <c r="B583" s="165" t="str">
        <f>IF('Sub-Cpt Record'!B583="","",'Sub-Cpt Record'!B583)</f>
        <v/>
      </c>
      <c r="C583" s="165" t="str">
        <f>IF('Sub-Cpt Record'!C583="","",'Sub-Cpt Record'!C583)</f>
        <v/>
      </c>
      <c r="D583" s="165" t="str">
        <f>IF('Sub-Cpt Record'!D583="","",'Sub-Cpt Record'!D583)</f>
        <v/>
      </c>
      <c r="E583" s="165" t="str">
        <f>CODE!I583</f>
        <v/>
      </c>
      <c r="F583" s="168"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18"/>
      <c r="U583" s="42"/>
      <c r="V583" s="42"/>
      <c r="W583" s="42"/>
      <c r="X583" s="42"/>
      <c r="Y583" s="42"/>
      <c r="Z583" s="35"/>
      <c r="AA583" s="42"/>
      <c r="AB583" s="42"/>
      <c r="AC583" s="42"/>
      <c r="AD583" s="42"/>
      <c r="AE583" s="42"/>
      <c r="AF583" s="42"/>
      <c r="AG583" s="193" t="str">
        <f t="shared" si="8"/>
        <v/>
      </c>
      <c r="AH583" s="305"/>
      <c r="AI583" s="215"/>
      <c r="AJ583" s="36"/>
    </row>
    <row r="584" spans="1:36" x14ac:dyDescent="0.2">
      <c r="A584" s="164" t="str">
        <f>IF('Sub-Cpt Record'!A584="","",'Sub-Cpt Record'!A584)</f>
        <v/>
      </c>
      <c r="B584" s="165" t="str">
        <f>IF('Sub-Cpt Record'!B584="","",'Sub-Cpt Record'!B584)</f>
        <v/>
      </c>
      <c r="C584" s="165" t="str">
        <f>IF('Sub-Cpt Record'!C584="","",'Sub-Cpt Record'!C584)</f>
        <v/>
      </c>
      <c r="D584" s="165" t="str">
        <f>IF('Sub-Cpt Record'!D584="","",'Sub-Cpt Record'!D584)</f>
        <v/>
      </c>
      <c r="E584" s="165" t="str">
        <f>CODE!I584</f>
        <v/>
      </c>
      <c r="F584" s="168"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18"/>
      <c r="U584" s="42"/>
      <c r="V584" s="42"/>
      <c r="W584" s="42"/>
      <c r="X584" s="42"/>
      <c r="Y584" s="42"/>
      <c r="Z584" s="35"/>
      <c r="AA584" s="42"/>
      <c r="AB584" s="42"/>
      <c r="AC584" s="42"/>
      <c r="AD584" s="42"/>
      <c r="AE584" s="42"/>
      <c r="AF584" s="42"/>
      <c r="AG584" s="193" t="str">
        <f t="shared" si="8"/>
        <v/>
      </c>
      <c r="AH584" s="305"/>
      <c r="AI584" s="215"/>
      <c r="AJ584" s="36"/>
    </row>
    <row r="585" spans="1:36" x14ac:dyDescent="0.2">
      <c r="A585" s="164" t="str">
        <f>IF('Sub-Cpt Record'!A585="","",'Sub-Cpt Record'!A585)</f>
        <v/>
      </c>
      <c r="B585" s="165" t="str">
        <f>IF('Sub-Cpt Record'!B585="","",'Sub-Cpt Record'!B585)</f>
        <v/>
      </c>
      <c r="C585" s="165" t="str">
        <f>IF('Sub-Cpt Record'!C585="","",'Sub-Cpt Record'!C585)</f>
        <v/>
      </c>
      <c r="D585" s="165" t="str">
        <f>IF('Sub-Cpt Record'!D585="","",'Sub-Cpt Record'!D585)</f>
        <v/>
      </c>
      <c r="E585" s="165" t="str">
        <f>CODE!I585</f>
        <v/>
      </c>
      <c r="F585" s="168"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18"/>
      <c r="U585" s="42"/>
      <c r="V585" s="42"/>
      <c r="W585" s="42"/>
      <c r="X585" s="42"/>
      <c r="Y585" s="42"/>
      <c r="Z585" s="35"/>
      <c r="AA585" s="42"/>
      <c r="AB585" s="42"/>
      <c r="AC585" s="42"/>
      <c r="AD585" s="42"/>
      <c r="AE585" s="42"/>
      <c r="AF585" s="42"/>
      <c r="AG585" s="193" t="str">
        <f t="shared" si="8"/>
        <v/>
      </c>
      <c r="AH585" s="305"/>
      <c r="AI585" s="215"/>
      <c r="AJ585" s="36"/>
    </row>
    <row r="586" spans="1:36" x14ac:dyDescent="0.2">
      <c r="A586" s="164" t="str">
        <f>IF('Sub-Cpt Record'!A586="","",'Sub-Cpt Record'!A586)</f>
        <v/>
      </c>
      <c r="B586" s="165" t="str">
        <f>IF('Sub-Cpt Record'!B586="","",'Sub-Cpt Record'!B586)</f>
        <v/>
      </c>
      <c r="C586" s="165" t="str">
        <f>IF('Sub-Cpt Record'!C586="","",'Sub-Cpt Record'!C586)</f>
        <v/>
      </c>
      <c r="D586" s="165" t="str">
        <f>IF('Sub-Cpt Record'!D586="","",'Sub-Cpt Record'!D586)</f>
        <v/>
      </c>
      <c r="E586" s="165" t="str">
        <f>CODE!I586</f>
        <v/>
      </c>
      <c r="F586" s="168"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18"/>
      <c r="U586" s="42"/>
      <c r="V586" s="42"/>
      <c r="W586" s="42"/>
      <c r="X586" s="42"/>
      <c r="Y586" s="42"/>
      <c r="Z586" s="35"/>
      <c r="AA586" s="42"/>
      <c r="AB586" s="42"/>
      <c r="AC586" s="42"/>
      <c r="AD586" s="42"/>
      <c r="AE586" s="42"/>
      <c r="AF586" s="42"/>
      <c r="AG586" s="193" t="str">
        <f t="shared" si="8"/>
        <v/>
      </c>
      <c r="AH586" s="305"/>
      <c r="AI586" s="215"/>
      <c r="AJ586" s="36"/>
    </row>
    <row r="587" spans="1:36" x14ac:dyDescent="0.2">
      <c r="A587" s="164" t="str">
        <f>IF('Sub-Cpt Record'!A587="","",'Sub-Cpt Record'!A587)</f>
        <v/>
      </c>
      <c r="B587" s="165" t="str">
        <f>IF('Sub-Cpt Record'!B587="","",'Sub-Cpt Record'!B587)</f>
        <v/>
      </c>
      <c r="C587" s="165" t="str">
        <f>IF('Sub-Cpt Record'!C587="","",'Sub-Cpt Record'!C587)</f>
        <v/>
      </c>
      <c r="D587" s="165" t="str">
        <f>IF('Sub-Cpt Record'!D587="","",'Sub-Cpt Record'!D587)</f>
        <v/>
      </c>
      <c r="E587" s="165" t="str">
        <f>CODE!I587</f>
        <v/>
      </c>
      <c r="F587" s="168"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18"/>
      <c r="U587" s="42"/>
      <c r="V587" s="42"/>
      <c r="W587" s="42"/>
      <c r="X587" s="42"/>
      <c r="Y587" s="42"/>
      <c r="Z587" s="35"/>
      <c r="AA587" s="42"/>
      <c r="AB587" s="42"/>
      <c r="AC587" s="42"/>
      <c r="AD587" s="42"/>
      <c r="AE587" s="42"/>
      <c r="AF587" s="42"/>
      <c r="AG587" s="193" t="str">
        <f t="shared" ref="AG587:AG650" si="9">IF(SUM(T587,V587,X587,Z587,AB587,AD587,AF587)&lt;&gt;0,SUM(T587,V587,X587,Z587,AB587,AD587,AF587),"")</f>
        <v/>
      </c>
      <c r="AH587" s="305"/>
      <c r="AI587" s="215"/>
      <c r="AJ587" s="36"/>
    </row>
    <row r="588" spans="1:36" x14ac:dyDescent="0.2">
      <c r="A588" s="164" t="str">
        <f>IF('Sub-Cpt Record'!A588="","",'Sub-Cpt Record'!A588)</f>
        <v/>
      </c>
      <c r="B588" s="165" t="str">
        <f>IF('Sub-Cpt Record'!B588="","",'Sub-Cpt Record'!B588)</f>
        <v/>
      </c>
      <c r="C588" s="165" t="str">
        <f>IF('Sub-Cpt Record'!C588="","",'Sub-Cpt Record'!C588)</f>
        <v/>
      </c>
      <c r="D588" s="165" t="str">
        <f>IF('Sub-Cpt Record'!D588="","",'Sub-Cpt Record'!D588)</f>
        <v/>
      </c>
      <c r="E588" s="165" t="str">
        <f>CODE!I588</f>
        <v/>
      </c>
      <c r="F588" s="168"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18"/>
      <c r="U588" s="42"/>
      <c r="V588" s="42"/>
      <c r="W588" s="42"/>
      <c r="X588" s="42"/>
      <c r="Y588" s="42"/>
      <c r="Z588" s="35"/>
      <c r="AA588" s="42"/>
      <c r="AB588" s="42"/>
      <c r="AC588" s="42"/>
      <c r="AD588" s="42"/>
      <c r="AE588" s="42"/>
      <c r="AF588" s="42"/>
      <c r="AG588" s="193" t="str">
        <f t="shared" si="9"/>
        <v/>
      </c>
      <c r="AH588" s="305"/>
      <c r="AI588" s="215"/>
      <c r="AJ588" s="36"/>
    </row>
    <row r="589" spans="1:36" x14ac:dyDescent="0.2">
      <c r="A589" s="164" t="str">
        <f>IF('Sub-Cpt Record'!A589="","",'Sub-Cpt Record'!A589)</f>
        <v/>
      </c>
      <c r="B589" s="165" t="str">
        <f>IF('Sub-Cpt Record'!B589="","",'Sub-Cpt Record'!B589)</f>
        <v/>
      </c>
      <c r="C589" s="165" t="str">
        <f>IF('Sub-Cpt Record'!C589="","",'Sub-Cpt Record'!C589)</f>
        <v/>
      </c>
      <c r="D589" s="165" t="str">
        <f>IF('Sub-Cpt Record'!D589="","",'Sub-Cpt Record'!D589)</f>
        <v/>
      </c>
      <c r="E589" s="165" t="str">
        <f>CODE!I589</f>
        <v/>
      </c>
      <c r="F589" s="168"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18"/>
      <c r="U589" s="42"/>
      <c r="V589" s="42"/>
      <c r="W589" s="42"/>
      <c r="X589" s="42"/>
      <c r="Y589" s="42"/>
      <c r="Z589" s="35"/>
      <c r="AA589" s="42"/>
      <c r="AB589" s="42"/>
      <c r="AC589" s="42"/>
      <c r="AD589" s="42"/>
      <c r="AE589" s="42"/>
      <c r="AF589" s="42"/>
      <c r="AG589" s="193" t="str">
        <f t="shared" si="9"/>
        <v/>
      </c>
      <c r="AH589" s="305"/>
      <c r="AI589" s="215"/>
      <c r="AJ589" s="36"/>
    </row>
    <row r="590" spans="1:36" x14ac:dyDescent="0.2">
      <c r="A590" s="164" t="str">
        <f>IF('Sub-Cpt Record'!A590="","",'Sub-Cpt Record'!A590)</f>
        <v/>
      </c>
      <c r="B590" s="165" t="str">
        <f>IF('Sub-Cpt Record'!B590="","",'Sub-Cpt Record'!B590)</f>
        <v/>
      </c>
      <c r="C590" s="165" t="str">
        <f>IF('Sub-Cpt Record'!C590="","",'Sub-Cpt Record'!C590)</f>
        <v/>
      </c>
      <c r="D590" s="165" t="str">
        <f>IF('Sub-Cpt Record'!D590="","",'Sub-Cpt Record'!D590)</f>
        <v/>
      </c>
      <c r="E590" s="165" t="str">
        <f>CODE!I590</f>
        <v/>
      </c>
      <c r="F590" s="168"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18"/>
      <c r="U590" s="42"/>
      <c r="V590" s="42"/>
      <c r="W590" s="42"/>
      <c r="X590" s="42"/>
      <c r="Y590" s="42"/>
      <c r="Z590" s="35"/>
      <c r="AA590" s="42"/>
      <c r="AB590" s="42"/>
      <c r="AC590" s="42"/>
      <c r="AD590" s="42"/>
      <c r="AE590" s="42"/>
      <c r="AF590" s="42"/>
      <c r="AG590" s="193" t="str">
        <f t="shared" si="9"/>
        <v/>
      </c>
      <c r="AH590" s="305"/>
      <c r="AI590" s="215"/>
      <c r="AJ590" s="36"/>
    </row>
    <row r="591" spans="1:36" x14ac:dyDescent="0.2">
      <c r="A591" s="164" t="str">
        <f>IF('Sub-Cpt Record'!A591="","",'Sub-Cpt Record'!A591)</f>
        <v/>
      </c>
      <c r="B591" s="165" t="str">
        <f>IF('Sub-Cpt Record'!B591="","",'Sub-Cpt Record'!B591)</f>
        <v/>
      </c>
      <c r="C591" s="165" t="str">
        <f>IF('Sub-Cpt Record'!C591="","",'Sub-Cpt Record'!C591)</f>
        <v/>
      </c>
      <c r="D591" s="165" t="str">
        <f>IF('Sub-Cpt Record'!D591="","",'Sub-Cpt Record'!D591)</f>
        <v/>
      </c>
      <c r="E591" s="165" t="str">
        <f>CODE!I591</f>
        <v/>
      </c>
      <c r="F591" s="168"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18"/>
      <c r="U591" s="42"/>
      <c r="V591" s="42"/>
      <c r="W591" s="42"/>
      <c r="X591" s="42"/>
      <c r="Y591" s="42"/>
      <c r="Z591" s="35"/>
      <c r="AA591" s="42"/>
      <c r="AB591" s="42"/>
      <c r="AC591" s="42"/>
      <c r="AD591" s="42"/>
      <c r="AE591" s="42"/>
      <c r="AF591" s="42"/>
      <c r="AG591" s="193" t="str">
        <f t="shared" si="9"/>
        <v/>
      </c>
      <c r="AH591" s="305"/>
      <c r="AI591" s="215"/>
      <c r="AJ591" s="36"/>
    </row>
    <row r="592" spans="1:36" x14ac:dyDescent="0.2">
      <c r="A592" s="164" t="str">
        <f>IF('Sub-Cpt Record'!A592="","",'Sub-Cpt Record'!A592)</f>
        <v/>
      </c>
      <c r="B592" s="165" t="str">
        <f>IF('Sub-Cpt Record'!B592="","",'Sub-Cpt Record'!B592)</f>
        <v/>
      </c>
      <c r="C592" s="165" t="str">
        <f>IF('Sub-Cpt Record'!C592="","",'Sub-Cpt Record'!C592)</f>
        <v/>
      </c>
      <c r="D592" s="165" t="str">
        <f>IF('Sub-Cpt Record'!D592="","",'Sub-Cpt Record'!D592)</f>
        <v/>
      </c>
      <c r="E592" s="165" t="str">
        <f>CODE!I592</f>
        <v/>
      </c>
      <c r="F592" s="168"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18"/>
      <c r="U592" s="42"/>
      <c r="V592" s="42"/>
      <c r="W592" s="42"/>
      <c r="X592" s="42"/>
      <c r="Y592" s="42"/>
      <c r="Z592" s="35"/>
      <c r="AA592" s="42"/>
      <c r="AB592" s="42"/>
      <c r="AC592" s="42"/>
      <c r="AD592" s="42"/>
      <c r="AE592" s="42"/>
      <c r="AF592" s="42"/>
      <c r="AG592" s="193" t="str">
        <f t="shared" si="9"/>
        <v/>
      </c>
      <c r="AH592" s="305"/>
      <c r="AI592" s="215"/>
      <c r="AJ592" s="36"/>
    </row>
    <row r="593" spans="1:36" x14ac:dyDescent="0.2">
      <c r="A593" s="164" t="str">
        <f>IF('Sub-Cpt Record'!A593="","",'Sub-Cpt Record'!A593)</f>
        <v/>
      </c>
      <c r="B593" s="165" t="str">
        <f>IF('Sub-Cpt Record'!B593="","",'Sub-Cpt Record'!B593)</f>
        <v/>
      </c>
      <c r="C593" s="165" t="str">
        <f>IF('Sub-Cpt Record'!C593="","",'Sub-Cpt Record'!C593)</f>
        <v/>
      </c>
      <c r="D593" s="165" t="str">
        <f>IF('Sub-Cpt Record'!D593="","",'Sub-Cpt Record'!D593)</f>
        <v/>
      </c>
      <c r="E593" s="165" t="str">
        <f>CODE!I593</f>
        <v/>
      </c>
      <c r="F593" s="168"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18"/>
      <c r="U593" s="42"/>
      <c r="V593" s="42"/>
      <c r="W593" s="42"/>
      <c r="X593" s="42"/>
      <c r="Y593" s="42"/>
      <c r="Z593" s="35"/>
      <c r="AA593" s="42"/>
      <c r="AB593" s="42"/>
      <c r="AC593" s="42"/>
      <c r="AD593" s="42"/>
      <c r="AE593" s="42"/>
      <c r="AF593" s="42"/>
      <c r="AG593" s="193" t="str">
        <f t="shared" si="9"/>
        <v/>
      </c>
      <c r="AH593" s="305"/>
      <c r="AI593" s="215"/>
      <c r="AJ593" s="36"/>
    </row>
    <row r="594" spans="1:36" x14ac:dyDescent="0.2">
      <c r="A594" s="164" t="str">
        <f>IF('Sub-Cpt Record'!A594="","",'Sub-Cpt Record'!A594)</f>
        <v/>
      </c>
      <c r="B594" s="165" t="str">
        <f>IF('Sub-Cpt Record'!B594="","",'Sub-Cpt Record'!B594)</f>
        <v/>
      </c>
      <c r="C594" s="165" t="str">
        <f>IF('Sub-Cpt Record'!C594="","",'Sub-Cpt Record'!C594)</f>
        <v/>
      </c>
      <c r="D594" s="165" t="str">
        <f>IF('Sub-Cpt Record'!D594="","",'Sub-Cpt Record'!D594)</f>
        <v/>
      </c>
      <c r="E594" s="165" t="str">
        <f>CODE!I594</f>
        <v/>
      </c>
      <c r="F594" s="168"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18"/>
      <c r="U594" s="42"/>
      <c r="V594" s="42"/>
      <c r="W594" s="42"/>
      <c r="X594" s="42"/>
      <c r="Y594" s="42"/>
      <c r="Z594" s="35"/>
      <c r="AA594" s="42"/>
      <c r="AB594" s="42"/>
      <c r="AC594" s="42"/>
      <c r="AD594" s="42"/>
      <c r="AE594" s="42"/>
      <c r="AF594" s="42"/>
      <c r="AG594" s="193" t="str">
        <f t="shared" si="9"/>
        <v/>
      </c>
      <c r="AH594" s="305"/>
      <c r="AI594" s="215"/>
      <c r="AJ594" s="36"/>
    </row>
    <row r="595" spans="1:36" x14ac:dyDescent="0.2">
      <c r="A595" s="164" t="str">
        <f>IF('Sub-Cpt Record'!A595="","",'Sub-Cpt Record'!A595)</f>
        <v/>
      </c>
      <c r="B595" s="165" t="str">
        <f>IF('Sub-Cpt Record'!B595="","",'Sub-Cpt Record'!B595)</f>
        <v/>
      </c>
      <c r="C595" s="165" t="str">
        <f>IF('Sub-Cpt Record'!C595="","",'Sub-Cpt Record'!C595)</f>
        <v/>
      </c>
      <c r="D595" s="165" t="str">
        <f>IF('Sub-Cpt Record'!D595="","",'Sub-Cpt Record'!D595)</f>
        <v/>
      </c>
      <c r="E595" s="165" t="str">
        <f>CODE!I595</f>
        <v/>
      </c>
      <c r="F595" s="168"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18"/>
      <c r="U595" s="42"/>
      <c r="V595" s="42"/>
      <c r="W595" s="42"/>
      <c r="X595" s="42"/>
      <c r="Y595" s="42"/>
      <c r="Z595" s="35"/>
      <c r="AA595" s="42"/>
      <c r="AB595" s="42"/>
      <c r="AC595" s="42"/>
      <c r="AD595" s="42"/>
      <c r="AE595" s="42"/>
      <c r="AF595" s="42"/>
      <c r="AG595" s="193" t="str">
        <f t="shared" si="9"/>
        <v/>
      </c>
      <c r="AH595" s="305"/>
      <c r="AI595" s="215"/>
      <c r="AJ595" s="36"/>
    </row>
    <row r="596" spans="1:36" x14ac:dyDescent="0.2">
      <c r="A596" s="164" t="str">
        <f>IF('Sub-Cpt Record'!A596="","",'Sub-Cpt Record'!A596)</f>
        <v/>
      </c>
      <c r="B596" s="165" t="str">
        <f>IF('Sub-Cpt Record'!B596="","",'Sub-Cpt Record'!B596)</f>
        <v/>
      </c>
      <c r="C596" s="165" t="str">
        <f>IF('Sub-Cpt Record'!C596="","",'Sub-Cpt Record'!C596)</f>
        <v/>
      </c>
      <c r="D596" s="165" t="str">
        <f>IF('Sub-Cpt Record'!D596="","",'Sub-Cpt Record'!D596)</f>
        <v/>
      </c>
      <c r="E596" s="165" t="str">
        <f>CODE!I596</f>
        <v/>
      </c>
      <c r="F596" s="168"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18"/>
      <c r="U596" s="42"/>
      <c r="V596" s="42"/>
      <c r="W596" s="42"/>
      <c r="X596" s="42"/>
      <c r="Y596" s="42"/>
      <c r="Z596" s="35"/>
      <c r="AA596" s="42"/>
      <c r="AB596" s="42"/>
      <c r="AC596" s="42"/>
      <c r="AD596" s="42"/>
      <c r="AE596" s="42"/>
      <c r="AF596" s="42"/>
      <c r="AG596" s="193" t="str">
        <f t="shared" si="9"/>
        <v/>
      </c>
      <c r="AH596" s="305"/>
      <c r="AI596" s="215"/>
      <c r="AJ596" s="36"/>
    </row>
    <row r="597" spans="1:36" x14ac:dyDescent="0.2">
      <c r="A597" s="164" t="str">
        <f>IF('Sub-Cpt Record'!A597="","",'Sub-Cpt Record'!A597)</f>
        <v/>
      </c>
      <c r="B597" s="165" t="str">
        <f>IF('Sub-Cpt Record'!B597="","",'Sub-Cpt Record'!B597)</f>
        <v/>
      </c>
      <c r="C597" s="165" t="str">
        <f>IF('Sub-Cpt Record'!C597="","",'Sub-Cpt Record'!C597)</f>
        <v/>
      </c>
      <c r="D597" s="165" t="str">
        <f>IF('Sub-Cpt Record'!D597="","",'Sub-Cpt Record'!D597)</f>
        <v/>
      </c>
      <c r="E597" s="165" t="str">
        <f>CODE!I597</f>
        <v/>
      </c>
      <c r="F597" s="168"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18"/>
      <c r="U597" s="42"/>
      <c r="V597" s="42"/>
      <c r="W597" s="42"/>
      <c r="X597" s="42"/>
      <c r="Y597" s="42"/>
      <c r="Z597" s="35"/>
      <c r="AA597" s="42"/>
      <c r="AB597" s="42"/>
      <c r="AC597" s="42"/>
      <c r="AD597" s="42"/>
      <c r="AE597" s="42"/>
      <c r="AF597" s="42"/>
      <c r="AG597" s="193" t="str">
        <f t="shared" si="9"/>
        <v/>
      </c>
      <c r="AH597" s="305"/>
      <c r="AI597" s="215"/>
      <c r="AJ597" s="36"/>
    </row>
    <row r="598" spans="1:36" x14ac:dyDescent="0.2">
      <c r="A598" s="164" t="str">
        <f>IF('Sub-Cpt Record'!A598="","",'Sub-Cpt Record'!A598)</f>
        <v/>
      </c>
      <c r="B598" s="165" t="str">
        <f>IF('Sub-Cpt Record'!B598="","",'Sub-Cpt Record'!B598)</f>
        <v/>
      </c>
      <c r="C598" s="165" t="str">
        <f>IF('Sub-Cpt Record'!C598="","",'Sub-Cpt Record'!C598)</f>
        <v/>
      </c>
      <c r="D598" s="165" t="str">
        <f>IF('Sub-Cpt Record'!D598="","",'Sub-Cpt Record'!D598)</f>
        <v/>
      </c>
      <c r="E598" s="165" t="str">
        <f>CODE!I598</f>
        <v/>
      </c>
      <c r="F598" s="168"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18"/>
      <c r="U598" s="42"/>
      <c r="V598" s="42"/>
      <c r="W598" s="42"/>
      <c r="X598" s="42"/>
      <c r="Y598" s="42"/>
      <c r="Z598" s="35"/>
      <c r="AA598" s="42"/>
      <c r="AB598" s="42"/>
      <c r="AC598" s="42"/>
      <c r="AD598" s="42"/>
      <c r="AE598" s="42"/>
      <c r="AF598" s="42"/>
      <c r="AG598" s="193" t="str">
        <f t="shared" si="9"/>
        <v/>
      </c>
      <c r="AH598" s="305"/>
      <c r="AI598" s="215"/>
      <c r="AJ598" s="36"/>
    </row>
    <row r="599" spans="1:36" x14ac:dyDescent="0.2">
      <c r="A599" s="164" t="str">
        <f>IF('Sub-Cpt Record'!A599="","",'Sub-Cpt Record'!A599)</f>
        <v/>
      </c>
      <c r="B599" s="165" t="str">
        <f>IF('Sub-Cpt Record'!B599="","",'Sub-Cpt Record'!B599)</f>
        <v/>
      </c>
      <c r="C599" s="165" t="str">
        <f>IF('Sub-Cpt Record'!C599="","",'Sub-Cpt Record'!C599)</f>
        <v/>
      </c>
      <c r="D599" s="165" t="str">
        <f>IF('Sub-Cpt Record'!D599="","",'Sub-Cpt Record'!D599)</f>
        <v/>
      </c>
      <c r="E599" s="165" t="str">
        <f>CODE!I599</f>
        <v/>
      </c>
      <c r="F599" s="168"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18"/>
      <c r="U599" s="42"/>
      <c r="V599" s="42"/>
      <c r="W599" s="42"/>
      <c r="X599" s="42"/>
      <c r="Y599" s="42"/>
      <c r="Z599" s="35"/>
      <c r="AA599" s="42"/>
      <c r="AB599" s="42"/>
      <c r="AC599" s="42"/>
      <c r="AD599" s="42"/>
      <c r="AE599" s="42"/>
      <c r="AF599" s="42"/>
      <c r="AG599" s="193" t="str">
        <f t="shared" si="9"/>
        <v/>
      </c>
      <c r="AH599" s="305"/>
      <c r="AI599" s="215"/>
      <c r="AJ599" s="36"/>
    </row>
    <row r="600" spans="1:36" x14ac:dyDescent="0.2">
      <c r="A600" s="164" t="str">
        <f>IF('Sub-Cpt Record'!A600="","",'Sub-Cpt Record'!A600)</f>
        <v/>
      </c>
      <c r="B600" s="165" t="str">
        <f>IF('Sub-Cpt Record'!B600="","",'Sub-Cpt Record'!B600)</f>
        <v/>
      </c>
      <c r="C600" s="165" t="str">
        <f>IF('Sub-Cpt Record'!C600="","",'Sub-Cpt Record'!C600)</f>
        <v/>
      </c>
      <c r="D600" s="165" t="str">
        <f>IF('Sub-Cpt Record'!D600="","",'Sub-Cpt Record'!D600)</f>
        <v/>
      </c>
      <c r="E600" s="165" t="str">
        <f>CODE!I600</f>
        <v/>
      </c>
      <c r="F600" s="168"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18"/>
      <c r="U600" s="42"/>
      <c r="V600" s="42"/>
      <c r="W600" s="42"/>
      <c r="X600" s="42"/>
      <c r="Y600" s="42"/>
      <c r="Z600" s="35"/>
      <c r="AA600" s="42"/>
      <c r="AB600" s="42"/>
      <c r="AC600" s="42"/>
      <c r="AD600" s="42"/>
      <c r="AE600" s="42"/>
      <c r="AF600" s="42"/>
      <c r="AG600" s="193" t="str">
        <f t="shared" si="9"/>
        <v/>
      </c>
      <c r="AH600" s="305"/>
      <c r="AI600" s="215"/>
      <c r="AJ600" s="36"/>
    </row>
    <row r="601" spans="1:36" x14ac:dyDescent="0.2">
      <c r="A601" s="164" t="str">
        <f>IF('Sub-Cpt Record'!A601="","",'Sub-Cpt Record'!A601)</f>
        <v/>
      </c>
      <c r="B601" s="165" t="str">
        <f>IF('Sub-Cpt Record'!B601="","",'Sub-Cpt Record'!B601)</f>
        <v/>
      </c>
      <c r="C601" s="165" t="str">
        <f>IF('Sub-Cpt Record'!C601="","",'Sub-Cpt Record'!C601)</f>
        <v/>
      </c>
      <c r="D601" s="165" t="str">
        <f>IF('Sub-Cpt Record'!D601="","",'Sub-Cpt Record'!D601)</f>
        <v/>
      </c>
      <c r="E601" s="165" t="str">
        <f>CODE!I601</f>
        <v/>
      </c>
      <c r="F601" s="168"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18"/>
      <c r="U601" s="42"/>
      <c r="V601" s="42"/>
      <c r="W601" s="42"/>
      <c r="X601" s="42"/>
      <c r="Y601" s="42"/>
      <c r="Z601" s="35"/>
      <c r="AA601" s="42"/>
      <c r="AB601" s="42"/>
      <c r="AC601" s="42"/>
      <c r="AD601" s="42"/>
      <c r="AE601" s="42"/>
      <c r="AF601" s="42"/>
      <c r="AG601" s="193" t="str">
        <f t="shared" si="9"/>
        <v/>
      </c>
      <c r="AH601" s="305"/>
      <c r="AI601" s="215"/>
      <c r="AJ601" s="36"/>
    </row>
    <row r="602" spans="1:36" x14ac:dyDescent="0.2">
      <c r="A602" s="164" t="str">
        <f>IF('Sub-Cpt Record'!A602="","",'Sub-Cpt Record'!A602)</f>
        <v/>
      </c>
      <c r="B602" s="165" t="str">
        <f>IF('Sub-Cpt Record'!B602="","",'Sub-Cpt Record'!B602)</f>
        <v/>
      </c>
      <c r="C602" s="165" t="str">
        <f>IF('Sub-Cpt Record'!C602="","",'Sub-Cpt Record'!C602)</f>
        <v/>
      </c>
      <c r="D602" s="165" t="str">
        <f>IF('Sub-Cpt Record'!D602="","",'Sub-Cpt Record'!D602)</f>
        <v/>
      </c>
      <c r="E602" s="165" t="str">
        <f>CODE!I602</f>
        <v/>
      </c>
      <c r="F602" s="168"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18"/>
      <c r="U602" s="42"/>
      <c r="V602" s="42"/>
      <c r="W602" s="42"/>
      <c r="X602" s="42"/>
      <c r="Y602" s="42"/>
      <c r="Z602" s="35"/>
      <c r="AA602" s="42"/>
      <c r="AB602" s="42"/>
      <c r="AC602" s="42"/>
      <c r="AD602" s="42"/>
      <c r="AE602" s="42"/>
      <c r="AF602" s="42"/>
      <c r="AG602" s="193" t="str">
        <f t="shared" si="9"/>
        <v/>
      </c>
      <c r="AH602" s="305"/>
      <c r="AI602" s="215"/>
      <c r="AJ602" s="36"/>
    </row>
    <row r="603" spans="1:36" x14ac:dyDescent="0.2">
      <c r="A603" s="164" t="str">
        <f>IF('Sub-Cpt Record'!A603="","",'Sub-Cpt Record'!A603)</f>
        <v/>
      </c>
      <c r="B603" s="165" t="str">
        <f>IF('Sub-Cpt Record'!B603="","",'Sub-Cpt Record'!B603)</f>
        <v/>
      </c>
      <c r="C603" s="165" t="str">
        <f>IF('Sub-Cpt Record'!C603="","",'Sub-Cpt Record'!C603)</f>
        <v/>
      </c>
      <c r="D603" s="165" t="str">
        <f>IF('Sub-Cpt Record'!D603="","",'Sub-Cpt Record'!D603)</f>
        <v/>
      </c>
      <c r="E603" s="165" t="str">
        <f>CODE!I603</f>
        <v/>
      </c>
      <c r="F603" s="168"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18"/>
      <c r="U603" s="42"/>
      <c r="V603" s="42"/>
      <c r="W603" s="42"/>
      <c r="X603" s="42"/>
      <c r="Y603" s="42"/>
      <c r="Z603" s="35"/>
      <c r="AA603" s="42"/>
      <c r="AB603" s="42"/>
      <c r="AC603" s="42"/>
      <c r="AD603" s="42"/>
      <c r="AE603" s="42"/>
      <c r="AF603" s="42"/>
      <c r="AG603" s="193" t="str">
        <f t="shared" si="9"/>
        <v/>
      </c>
      <c r="AH603" s="305"/>
      <c r="AI603" s="215"/>
      <c r="AJ603" s="36"/>
    </row>
    <row r="604" spans="1:36" x14ac:dyDescent="0.2">
      <c r="A604" s="164" t="str">
        <f>IF('Sub-Cpt Record'!A604="","",'Sub-Cpt Record'!A604)</f>
        <v/>
      </c>
      <c r="B604" s="165" t="str">
        <f>IF('Sub-Cpt Record'!B604="","",'Sub-Cpt Record'!B604)</f>
        <v/>
      </c>
      <c r="C604" s="165" t="str">
        <f>IF('Sub-Cpt Record'!C604="","",'Sub-Cpt Record'!C604)</f>
        <v/>
      </c>
      <c r="D604" s="165" t="str">
        <f>IF('Sub-Cpt Record'!D604="","",'Sub-Cpt Record'!D604)</f>
        <v/>
      </c>
      <c r="E604" s="165" t="str">
        <f>CODE!I604</f>
        <v/>
      </c>
      <c r="F604" s="168"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18"/>
      <c r="U604" s="42"/>
      <c r="V604" s="42"/>
      <c r="W604" s="42"/>
      <c r="X604" s="42"/>
      <c r="Y604" s="42"/>
      <c r="Z604" s="35"/>
      <c r="AA604" s="42"/>
      <c r="AB604" s="42"/>
      <c r="AC604" s="42"/>
      <c r="AD604" s="42"/>
      <c r="AE604" s="42"/>
      <c r="AF604" s="42"/>
      <c r="AG604" s="193" t="str">
        <f t="shared" si="9"/>
        <v/>
      </c>
      <c r="AH604" s="305"/>
      <c r="AI604" s="215"/>
      <c r="AJ604" s="36"/>
    </row>
    <row r="605" spans="1:36" x14ac:dyDescent="0.2">
      <c r="A605" s="164" t="str">
        <f>IF('Sub-Cpt Record'!A605="","",'Sub-Cpt Record'!A605)</f>
        <v/>
      </c>
      <c r="B605" s="165" t="str">
        <f>IF('Sub-Cpt Record'!B605="","",'Sub-Cpt Record'!B605)</f>
        <v/>
      </c>
      <c r="C605" s="165" t="str">
        <f>IF('Sub-Cpt Record'!C605="","",'Sub-Cpt Record'!C605)</f>
        <v/>
      </c>
      <c r="D605" s="165" t="str">
        <f>IF('Sub-Cpt Record'!D605="","",'Sub-Cpt Record'!D605)</f>
        <v/>
      </c>
      <c r="E605" s="165" t="str">
        <f>CODE!I605</f>
        <v/>
      </c>
      <c r="F605" s="168"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18"/>
      <c r="U605" s="42"/>
      <c r="V605" s="42"/>
      <c r="W605" s="42"/>
      <c r="X605" s="42"/>
      <c r="Y605" s="42"/>
      <c r="Z605" s="35"/>
      <c r="AA605" s="42"/>
      <c r="AB605" s="42"/>
      <c r="AC605" s="42"/>
      <c r="AD605" s="42"/>
      <c r="AE605" s="42"/>
      <c r="AF605" s="42"/>
      <c r="AG605" s="193" t="str">
        <f t="shared" si="9"/>
        <v/>
      </c>
      <c r="AH605" s="305"/>
      <c r="AI605" s="215"/>
      <c r="AJ605" s="36"/>
    </row>
    <row r="606" spans="1:36" x14ac:dyDescent="0.2">
      <c r="A606" s="164" t="str">
        <f>IF('Sub-Cpt Record'!A606="","",'Sub-Cpt Record'!A606)</f>
        <v/>
      </c>
      <c r="B606" s="165" t="str">
        <f>IF('Sub-Cpt Record'!B606="","",'Sub-Cpt Record'!B606)</f>
        <v/>
      </c>
      <c r="C606" s="165" t="str">
        <f>IF('Sub-Cpt Record'!C606="","",'Sub-Cpt Record'!C606)</f>
        <v/>
      </c>
      <c r="D606" s="165" t="str">
        <f>IF('Sub-Cpt Record'!D606="","",'Sub-Cpt Record'!D606)</f>
        <v/>
      </c>
      <c r="E606" s="165" t="str">
        <f>CODE!I606</f>
        <v/>
      </c>
      <c r="F606" s="168"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18"/>
      <c r="U606" s="42"/>
      <c r="V606" s="42"/>
      <c r="W606" s="42"/>
      <c r="X606" s="42"/>
      <c r="Y606" s="42"/>
      <c r="Z606" s="35"/>
      <c r="AA606" s="42"/>
      <c r="AB606" s="42"/>
      <c r="AC606" s="42"/>
      <c r="AD606" s="42"/>
      <c r="AE606" s="42"/>
      <c r="AF606" s="42"/>
      <c r="AG606" s="193" t="str">
        <f t="shared" si="9"/>
        <v/>
      </c>
      <c r="AH606" s="305"/>
      <c r="AI606" s="215"/>
      <c r="AJ606" s="36"/>
    </row>
    <row r="607" spans="1:36" x14ac:dyDescent="0.2">
      <c r="A607" s="164" t="str">
        <f>IF('Sub-Cpt Record'!A607="","",'Sub-Cpt Record'!A607)</f>
        <v/>
      </c>
      <c r="B607" s="165" t="str">
        <f>IF('Sub-Cpt Record'!B607="","",'Sub-Cpt Record'!B607)</f>
        <v/>
      </c>
      <c r="C607" s="165" t="str">
        <f>IF('Sub-Cpt Record'!C607="","",'Sub-Cpt Record'!C607)</f>
        <v/>
      </c>
      <c r="D607" s="165" t="str">
        <f>IF('Sub-Cpt Record'!D607="","",'Sub-Cpt Record'!D607)</f>
        <v/>
      </c>
      <c r="E607" s="165" t="str">
        <f>CODE!I607</f>
        <v/>
      </c>
      <c r="F607" s="168"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18"/>
      <c r="U607" s="42"/>
      <c r="V607" s="42"/>
      <c r="W607" s="42"/>
      <c r="X607" s="42"/>
      <c r="Y607" s="42"/>
      <c r="Z607" s="35"/>
      <c r="AA607" s="42"/>
      <c r="AB607" s="42"/>
      <c r="AC607" s="42"/>
      <c r="AD607" s="42"/>
      <c r="AE607" s="42"/>
      <c r="AF607" s="42"/>
      <c r="AG607" s="193" t="str">
        <f t="shared" si="9"/>
        <v/>
      </c>
      <c r="AH607" s="305"/>
      <c r="AI607" s="215"/>
      <c r="AJ607" s="36"/>
    </row>
    <row r="608" spans="1:36" x14ac:dyDescent="0.2">
      <c r="A608" s="164" t="str">
        <f>IF('Sub-Cpt Record'!A608="","",'Sub-Cpt Record'!A608)</f>
        <v/>
      </c>
      <c r="B608" s="165" t="str">
        <f>IF('Sub-Cpt Record'!B608="","",'Sub-Cpt Record'!B608)</f>
        <v/>
      </c>
      <c r="C608" s="165" t="str">
        <f>IF('Sub-Cpt Record'!C608="","",'Sub-Cpt Record'!C608)</f>
        <v/>
      </c>
      <c r="D608" s="165" t="str">
        <f>IF('Sub-Cpt Record'!D608="","",'Sub-Cpt Record'!D608)</f>
        <v/>
      </c>
      <c r="E608" s="165" t="str">
        <f>CODE!I608</f>
        <v/>
      </c>
      <c r="F608" s="168"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18"/>
      <c r="U608" s="42"/>
      <c r="V608" s="42"/>
      <c r="W608" s="42"/>
      <c r="X608" s="42"/>
      <c r="Y608" s="42"/>
      <c r="Z608" s="35"/>
      <c r="AA608" s="42"/>
      <c r="AB608" s="42"/>
      <c r="AC608" s="42"/>
      <c r="AD608" s="42"/>
      <c r="AE608" s="42"/>
      <c r="AF608" s="42"/>
      <c r="AG608" s="193" t="str">
        <f t="shared" si="9"/>
        <v/>
      </c>
      <c r="AH608" s="305"/>
      <c r="AI608" s="215"/>
      <c r="AJ608" s="36"/>
    </row>
    <row r="609" spans="1:36" x14ac:dyDescent="0.2">
      <c r="A609" s="164" t="str">
        <f>IF('Sub-Cpt Record'!A609="","",'Sub-Cpt Record'!A609)</f>
        <v/>
      </c>
      <c r="B609" s="165" t="str">
        <f>IF('Sub-Cpt Record'!B609="","",'Sub-Cpt Record'!B609)</f>
        <v/>
      </c>
      <c r="C609" s="165" t="str">
        <f>IF('Sub-Cpt Record'!C609="","",'Sub-Cpt Record'!C609)</f>
        <v/>
      </c>
      <c r="D609" s="165" t="str">
        <f>IF('Sub-Cpt Record'!D609="","",'Sub-Cpt Record'!D609)</f>
        <v/>
      </c>
      <c r="E609" s="165" t="str">
        <f>CODE!I609</f>
        <v/>
      </c>
      <c r="F609" s="168"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18"/>
      <c r="U609" s="42"/>
      <c r="V609" s="42"/>
      <c r="W609" s="42"/>
      <c r="X609" s="42"/>
      <c r="Y609" s="42"/>
      <c r="Z609" s="35"/>
      <c r="AA609" s="42"/>
      <c r="AB609" s="42"/>
      <c r="AC609" s="42"/>
      <c r="AD609" s="42"/>
      <c r="AE609" s="42"/>
      <c r="AF609" s="42"/>
      <c r="AG609" s="193" t="str">
        <f t="shared" si="9"/>
        <v/>
      </c>
      <c r="AH609" s="305"/>
      <c r="AI609" s="215"/>
      <c r="AJ609" s="36"/>
    </row>
    <row r="610" spans="1:36" x14ac:dyDescent="0.2">
      <c r="A610" s="164" t="str">
        <f>IF('Sub-Cpt Record'!A610="","",'Sub-Cpt Record'!A610)</f>
        <v/>
      </c>
      <c r="B610" s="165" t="str">
        <f>IF('Sub-Cpt Record'!B610="","",'Sub-Cpt Record'!B610)</f>
        <v/>
      </c>
      <c r="C610" s="165" t="str">
        <f>IF('Sub-Cpt Record'!C610="","",'Sub-Cpt Record'!C610)</f>
        <v/>
      </c>
      <c r="D610" s="165" t="str">
        <f>IF('Sub-Cpt Record'!D610="","",'Sub-Cpt Record'!D610)</f>
        <v/>
      </c>
      <c r="E610" s="165" t="str">
        <f>CODE!I610</f>
        <v/>
      </c>
      <c r="F610" s="168"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18"/>
      <c r="U610" s="42"/>
      <c r="V610" s="42"/>
      <c r="W610" s="42"/>
      <c r="X610" s="42"/>
      <c r="Y610" s="42"/>
      <c r="Z610" s="35"/>
      <c r="AA610" s="42"/>
      <c r="AB610" s="42"/>
      <c r="AC610" s="42"/>
      <c r="AD610" s="42"/>
      <c r="AE610" s="42"/>
      <c r="AF610" s="42"/>
      <c r="AG610" s="193" t="str">
        <f t="shared" si="9"/>
        <v/>
      </c>
      <c r="AH610" s="305"/>
      <c r="AI610" s="215"/>
      <c r="AJ610" s="36"/>
    </row>
    <row r="611" spans="1:36" x14ac:dyDescent="0.2">
      <c r="A611" s="164" t="str">
        <f>IF('Sub-Cpt Record'!A611="","",'Sub-Cpt Record'!A611)</f>
        <v/>
      </c>
      <c r="B611" s="165" t="str">
        <f>IF('Sub-Cpt Record'!B611="","",'Sub-Cpt Record'!B611)</f>
        <v/>
      </c>
      <c r="C611" s="165" t="str">
        <f>IF('Sub-Cpt Record'!C611="","",'Sub-Cpt Record'!C611)</f>
        <v/>
      </c>
      <c r="D611" s="165" t="str">
        <f>IF('Sub-Cpt Record'!D611="","",'Sub-Cpt Record'!D611)</f>
        <v/>
      </c>
      <c r="E611" s="165" t="str">
        <f>CODE!I611</f>
        <v/>
      </c>
      <c r="F611" s="168"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18"/>
      <c r="U611" s="42"/>
      <c r="V611" s="42"/>
      <c r="W611" s="42"/>
      <c r="X611" s="42"/>
      <c r="Y611" s="42"/>
      <c r="Z611" s="35"/>
      <c r="AA611" s="42"/>
      <c r="AB611" s="42"/>
      <c r="AC611" s="42"/>
      <c r="AD611" s="42"/>
      <c r="AE611" s="42"/>
      <c r="AF611" s="42"/>
      <c r="AG611" s="193" t="str">
        <f t="shared" si="9"/>
        <v/>
      </c>
      <c r="AH611" s="305"/>
      <c r="AI611" s="215"/>
      <c r="AJ611" s="36"/>
    </row>
    <row r="612" spans="1:36" x14ac:dyDescent="0.2">
      <c r="A612" s="164" t="str">
        <f>IF('Sub-Cpt Record'!A612="","",'Sub-Cpt Record'!A612)</f>
        <v/>
      </c>
      <c r="B612" s="165" t="str">
        <f>IF('Sub-Cpt Record'!B612="","",'Sub-Cpt Record'!B612)</f>
        <v/>
      </c>
      <c r="C612" s="165" t="str">
        <f>IF('Sub-Cpt Record'!C612="","",'Sub-Cpt Record'!C612)</f>
        <v/>
      </c>
      <c r="D612" s="165" t="str">
        <f>IF('Sub-Cpt Record'!D612="","",'Sub-Cpt Record'!D612)</f>
        <v/>
      </c>
      <c r="E612" s="165" t="str">
        <f>CODE!I612</f>
        <v/>
      </c>
      <c r="F612" s="168"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18"/>
      <c r="U612" s="42"/>
      <c r="V612" s="42"/>
      <c r="W612" s="42"/>
      <c r="X612" s="42"/>
      <c r="Y612" s="42"/>
      <c r="Z612" s="35"/>
      <c r="AA612" s="42"/>
      <c r="AB612" s="42"/>
      <c r="AC612" s="42"/>
      <c r="AD612" s="42"/>
      <c r="AE612" s="42"/>
      <c r="AF612" s="42"/>
      <c r="AG612" s="193" t="str">
        <f t="shared" si="9"/>
        <v/>
      </c>
      <c r="AH612" s="305"/>
      <c r="AI612" s="215"/>
      <c r="AJ612" s="36"/>
    </row>
    <row r="613" spans="1:36" x14ac:dyDescent="0.2">
      <c r="A613" s="164" t="str">
        <f>IF('Sub-Cpt Record'!A613="","",'Sub-Cpt Record'!A613)</f>
        <v/>
      </c>
      <c r="B613" s="165" t="str">
        <f>IF('Sub-Cpt Record'!B613="","",'Sub-Cpt Record'!B613)</f>
        <v/>
      </c>
      <c r="C613" s="165" t="str">
        <f>IF('Sub-Cpt Record'!C613="","",'Sub-Cpt Record'!C613)</f>
        <v/>
      </c>
      <c r="D613" s="165" t="str">
        <f>IF('Sub-Cpt Record'!D613="","",'Sub-Cpt Record'!D613)</f>
        <v/>
      </c>
      <c r="E613" s="165" t="str">
        <f>CODE!I613</f>
        <v/>
      </c>
      <c r="F613" s="168"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18"/>
      <c r="U613" s="42"/>
      <c r="V613" s="42"/>
      <c r="W613" s="42"/>
      <c r="X613" s="42"/>
      <c r="Y613" s="42"/>
      <c r="Z613" s="35"/>
      <c r="AA613" s="42"/>
      <c r="AB613" s="42"/>
      <c r="AC613" s="42"/>
      <c r="AD613" s="42"/>
      <c r="AE613" s="42"/>
      <c r="AF613" s="42"/>
      <c r="AG613" s="193" t="str">
        <f t="shared" si="9"/>
        <v/>
      </c>
      <c r="AH613" s="305"/>
      <c r="AI613" s="215"/>
      <c r="AJ613" s="36"/>
    </row>
    <row r="614" spans="1:36" x14ac:dyDescent="0.2">
      <c r="A614" s="164" t="str">
        <f>IF('Sub-Cpt Record'!A614="","",'Sub-Cpt Record'!A614)</f>
        <v/>
      </c>
      <c r="B614" s="165" t="str">
        <f>IF('Sub-Cpt Record'!B614="","",'Sub-Cpt Record'!B614)</f>
        <v/>
      </c>
      <c r="C614" s="165" t="str">
        <f>IF('Sub-Cpt Record'!C614="","",'Sub-Cpt Record'!C614)</f>
        <v/>
      </c>
      <c r="D614" s="165" t="str">
        <f>IF('Sub-Cpt Record'!D614="","",'Sub-Cpt Record'!D614)</f>
        <v/>
      </c>
      <c r="E614" s="165" t="str">
        <f>CODE!I614</f>
        <v/>
      </c>
      <c r="F614" s="168"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18"/>
      <c r="U614" s="42"/>
      <c r="V614" s="42"/>
      <c r="W614" s="42"/>
      <c r="X614" s="42"/>
      <c r="Y614" s="42"/>
      <c r="Z614" s="35"/>
      <c r="AA614" s="42"/>
      <c r="AB614" s="42"/>
      <c r="AC614" s="42"/>
      <c r="AD614" s="42"/>
      <c r="AE614" s="42"/>
      <c r="AF614" s="42"/>
      <c r="AG614" s="193" t="str">
        <f t="shared" si="9"/>
        <v/>
      </c>
      <c r="AH614" s="305"/>
      <c r="AI614" s="215"/>
      <c r="AJ614" s="36"/>
    </row>
    <row r="615" spans="1:36" x14ac:dyDescent="0.2">
      <c r="A615" s="164" t="str">
        <f>IF('Sub-Cpt Record'!A615="","",'Sub-Cpt Record'!A615)</f>
        <v/>
      </c>
      <c r="B615" s="165" t="str">
        <f>IF('Sub-Cpt Record'!B615="","",'Sub-Cpt Record'!B615)</f>
        <v/>
      </c>
      <c r="C615" s="165" t="str">
        <f>IF('Sub-Cpt Record'!C615="","",'Sub-Cpt Record'!C615)</f>
        <v/>
      </c>
      <c r="D615" s="165" t="str">
        <f>IF('Sub-Cpt Record'!D615="","",'Sub-Cpt Record'!D615)</f>
        <v/>
      </c>
      <c r="E615" s="165" t="str">
        <f>CODE!I615</f>
        <v/>
      </c>
      <c r="F615" s="168"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18"/>
      <c r="U615" s="42"/>
      <c r="V615" s="42"/>
      <c r="W615" s="42"/>
      <c r="X615" s="42"/>
      <c r="Y615" s="42"/>
      <c r="Z615" s="35"/>
      <c r="AA615" s="42"/>
      <c r="AB615" s="42"/>
      <c r="AC615" s="42"/>
      <c r="AD615" s="42"/>
      <c r="AE615" s="42"/>
      <c r="AF615" s="42"/>
      <c r="AG615" s="193" t="str">
        <f t="shared" si="9"/>
        <v/>
      </c>
      <c r="AH615" s="305"/>
      <c r="AI615" s="215"/>
      <c r="AJ615" s="36"/>
    </row>
    <row r="616" spans="1:36" x14ac:dyDescent="0.2">
      <c r="A616" s="164" t="str">
        <f>IF('Sub-Cpt Record'!A616="","",'Sub-Cpt Record'!A616)</f>
        <v/>
      </c>
      <c r="B616" s="165" t="str">
        <f>IF('Sub-Cpt Record'!B616="","",'Sub-Cpt Record'!B616)</f>
        <v/>
      </c>
      <c r="C616" s="165" t="str">
        <f>IF('Sub-Cpt Record'!C616="","",'Sub-Cpt Record'!C616)</f>
        <v/>
      </c>
      <c r="D616" s="165" t="str">
        <f>IF('Sub-Cpt Record'!D616="","",'Sub-Cpt Record'!D616)</f>
        <v/>
      </c>
      <c r="E616" s="165" t="str">
        <f>CODE!I616</f>
        <v/>
      </c>
      <c r="F616" s="168"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18"/>
      <c r="U616" s="42"/>
      <c r="V616" s="42"/>
      <c r="W616" s="42"/>
      <c r="X616" s="42"/>
      <c r="Y616" s="42"/>
      <c r="Z616" s="35"/>
      <c r="AA616" s="42"/>
      <c r="AB616" s="42"/>
      <c r="AC616" s="42"/>
      <c r="AD616" s="42"/>
      <c r="AE616" s="42"/>
      <c r="AF616" s="42"/>
      <c r="AG616" s="193" t="str">
        <f t="shared" si="9"/>
        <v/>
      </c>
      <c r="AH616" s="305"/>
      <c r="AI616" s="215"/>
      <c r="AJ616" s="36"/>
    </row>
    <row r="617" spans="1:36" x14ac:dyDescent="0.2">
      <c r="A617" s="164" t="str">
        <f>IF('Sub-Cpt Record'!A617="","",'Sub-Cpt Record'!A617)</f>
        <v/>
      </c>
      <c r="B617" s="165" t="str">
        <f>IF('Sub-Cpt Record'!B617="","",'Sub-Cpt Record'!B617)</f>
        <v/>
      </c>
      <c r="C617" s="165" t="str">
        <f>IF('Sub-Cpt Record'!C617="","",'Sub-Cpt Record'!C617)</f>
        <v/>
      </c>
      <c r="D617" s="165" t="str">
        <f>IF('Sub-Cpt Record'!D617="","",'Sub-Cpt Record'!D617)</f>
        <v/>
      </c>
      <c r="E617" s="165" t="str">
        <f>CODE!I617</f>
        <v/>
      </c>
      <c r="F617" s="168"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18"/>
      <c r="U617" s="42"/>
      <c r="V617" s="42"/>
      <c r="W617" s="42"/>
      <c r="X617" s="42"/>
      <c r="Y617" s="42"/>
      <c r="Z617" s="35"/>
      <c r="AA617" s="42"/>
      <c r="AB617" s="42"/>
      <c r="AC617" s="42"/>
      <c r="AD617" s="42"/>
      <c r="AE617" s="42"/>
      <c r="AF617" s="42"/>
      <c r="AG617" s="193" t="str">
        <f t="shared" si="9"/>
        <v/>
      </c>
      <c r="AH617" s="305"/>
      <c r="AI617" s="215"/>
      <c r="AJ617" s="36"/>
    </row>
    <row r="618" spans="1:36" x14ac:dyDescent="0.2">
      <c r="A618" s="164" t="str">
        <f>IF('Sub-Cpt Record'!A618="","",'Sub-Cpt Record'!A618)</f>
        <v/>
      </c>
      <c r="B618" s="165" t="str">
        <f>IF('Sub-Cpt Record'!B618="","",'Sub-Cpt Record'!B618)</f>
        <v/>
      </c>
      <c r="C618" s="165" t="str">
        <f>IF('Sub-Cpt Record'!C618="","",'Sub-Cpt Record'!C618)</f>
        <v/>
      </c>
      <c r="D618" s="165" t="str">
        <f>IF('Sub-Cpt Record'!D618="","",'Sub-Cpt Record'!D618)</f>
        <v/>
      </c>
      <c r="E618" s="165" t="str">
        <f>CODE!I618</f>
        <v/>
      </c>
      <c r="F618" s="168"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18"/>
      <c r="U618" s="42"/>
      <c r="V618" s="42"/>
      <c r="W618" s="42"/>
      <c r="X618" s="42"/>
      <c r="Y618" s="42"/>
      <c r="Z618" s="35"/>
      <c r="AA618" s="42"/>
      <c r="AB618" s="42"/>
      <c r="AC618" s="42"/>
      <c r="AD618" s="42"/>
      <c r="AE618" s="42"/>
      <c r="AF618" s="42"/>
      <c r="AG618" s="193" t="str">
        <f t="shared" si="9"/>
        <v/>
      </c>
      <c r="AH618" s="305"/>
      <c r="AI618" s="215"/>
      <c r="AJ618" s="36"/>
    </row>
    <row r="619" spans="1:36" x14ac:dyDescent="0.2">
      <c r="A619" s="164" t="str">
        <f>IF('Sub-Cpt Record'!A619="","",'Sub-Cpt Record'!A619)</f>
        <v/>
      </c>
      <c r="B619" s="165" t="str">
        <f>IF('Sub-Cpt Record'!B619="","",'Sub-Cpt Record'!B619)</f>
        <v/>
      </c>
      <c r="C619" s="165" t="str">
        <f>IF('Sub-Cpt Record'!C619="","",'Sub-Cpt Record'!C619)</f>
        <v/>
      </c>
      <c r="D619" s="165" t="str">
        <f>IF('Sub-Cpt Record'!D619="","",'Sub-Cpt Record'!D619)</f>
        <v/>
      </c>
      <c r="E619" s="165" t="str">
        <f>CODE!I619</f>
        <v/>
      </c>
      <c r="F619" s="168"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18"/>
      <c r="U619" s="42"/>
      <c r="V619" s="42"/>
      <c r="W619" s="42"/>
      <c r="X619" s="42"/>
      <c r="Y619" s="42"/>
      <c r="Z619" s="35"/>
      <c r="AA619" s="42"/>
      <c r="AB619" s="42"/>
      <c r="AC619" s="42"/>
      <c r="AD619" s="42"/>
      <c r="AE619" s="42"/>
      <c r="AF619" s="42"/>
      <c r="AG619" s="193" t="str">
        <f t="shared" si="9"/>
        <v/>
      </c>
      <c r="AH619" s="305"/>
      <c r="AI619" s="215"/>
      <c r="AJ619" s="36"/>
    </row>
    <row r="620" spans="1:36" x14ac:dyDescent="0.2">
      <c r="A620" s="164" t="str">
        <f>IF('Sub-Cpt Record'!A620="","",'Sub-Cpt Record'!A620)</f>
        <v/>
      </c>
      <c r="B620" s="165" t="str">
        <f>IF('Sub-Cpt Record'!B620="","",'Sub-Cpt Record'!B620)</f>
        <v/>
      </c>
      <c r="C620" s="165" t="str">
        <f>IF('Sub-Cpt Record'!C620="","",'Sub-Cpt Record'!C620)</f>
        <v/>
      </c>
      <c r="D620" s="165" t="str">
        <f>IF('Sub-Cpt Record'!D620="","",'Sub-Cpt Record'!D620)</f>
        <v/>
      </c>
      <c r="E620" s="165" t="str">
        <f>CODE!I620</f>
        <v/>
      </c>
      <c r="F620" s="168"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18"/>
      <c r="U620" s="42"/>
      <c r="V620" s="42"/>
      <c r="W620" s="42"/>
      <c r="X620" s="42"/>
      <c r="Y620" s="42"/>
      <c r="Z620" s="35"/>
      <c r="AA620" s="42"/>
      <c r="AB620" s="42"/>
      <c r="AC620" s="42"/>
      <c r="AD620" s="42"/>
      <c r="AE620" s="42"/>
      <c r="AF620" s="42"/>
      <c r="AG620" s="193" t="str">
        <f t="shared" si="9"/>
        <v/>
      </c>
      <c r="AH620" s="305"/>
      <c r="AI620" s="215"/>
      <c r="AJ620" s="36"/>
    </row>
    <row r="621" spans="1:36" x14ac:dyDescent="0.2">
      <c r="A621" s="164" t="str">
        <f>IF('Sub-Cpt Record'!A621="","",'Sub-Cpt Record'!A621)</f>
        <v/>
      </c>
      <c r="B621" s="165" t="str">
        <f>IF('Sub-Cpt Record'!B621="","",'Sub-Cpt Record'!B621)</f>
        <v/>
      </c>
      <c r="C621" s="165" t="str">
        <f>IF('Sub-Cpt Record'!C621="","",'Sub-Cpt Record'!C621)</f>
        <v/>
      </c>
      <c r="D621" s="165" t="str">
        <f>IF('Sub-Cpt Record'!D621="","",'Sub-Cpt Record'!D621)</f>
        <v/>
      </c>
      <c r="E621" s="165" t="str">
        <f>CODE!I621</f>
        <v/>
      </c>
      <c r="F621" s="168"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18"/>
      <c r="U621" s="42"/>
      <c r="V621" s="42"/>
      <c r="W621" s="42"/>
      <c r="X621" s="42"/>
      <c r="Y621" s="42"/>
      <c r="Z621" s="35"/>
      <c r="AA621" s="42"/>
      <c r="AB621" s="42"/>
      <c r="AC621" s="42"/>
      <c r="AD621" s="42"/>
      <c r="AE621" s="42"/>
      <c r="AF621" s="42"/>
      <c r="AG621" s="193" t="str">
        <f t="shared" si="9"/>
        <v/>
      </c>
      <c r="AH621" s="305"/>
      <c r="AI621" s="215"/>
      <c r="AJ621" s="36"/>
    </row>
    <row r="622" spans="1:36" x14ac:dyDescent="0.2">
      <c r="A622" s="164" t="str">
        <f>IF('Sub-Cpt Record'!A622="","",'Sub-Cpt Record'!A622)</f>
        <v/>
      </c>
      <c r="B622" s="165" t="str">
        <f>IF('Sub-Cpt Record'!B622="","",'Sub-Cpt Record'!B622)</f>
        <v/>
      </c>
      <c r="C622" s="165" t="str">
        <f>IF('Sub-Cpt Record'!C622="","",'Sub-Cpt Record'!C622)</f>
        <v/>
      </c>
      <c r="D622" s="165" t="str">
        <f>IF('Sub-Cpt Record'!D622="","",'Sub-Cpt Record'!D622)</f>
        <v/>
      </c>
      <c r="E622" s="165" t="str">
        <f>CODE!I622</f>
        <v/>
      </c>
      <c r="F622" s="168"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18"/>
      <c r="U622" s="42"/>
      <c r="V622" s="42"/>
      <c r="W622" s="42"/>
      <c r="X622" s="42"/>
      <c r="Y622" s="42"/>
      <c r="Z622" s="35"/>
      <c r="AA622" s="42"/>
      <c r="AB622" s="42"/>
      <c r="AC622" s="42"/>
      <c r="AD622" s="42"/>
      <c r="AE622" s="42"/>
      <c r="AF622" s="42"/>
      <c r="AG622" s="193" t="str">
        <f t="shared" si="9"/>
        <v/>
      </c>
      <c r="AH622" s="305"/>
      <c r="AI622" s="215"/>
      <c r="AJ622" s="36"/>
    </row>
    <row r="623" spans="1:36" x14ac:dyDescent="0.2">
      <c r="A623" s="164" t="str">
        <f>IF('Sub-Cpt Record'!A623="","",'Sub-Cpt Record'!A623)</f>
        <v/>
      </c>
      <c r="B623" s="165" t="str">
        <f>IF('Sub-Cpt Record'!B623="","",'Sub-Cpt Record'!B623)</f>
        <v/>
      </c>
      <c r="C623" s="165" t="str">
        <f>IF('Sub-Cpt Record'!C623="","",'Sub-Cpt Record'!C623)</f>
        <v/>
      </c>
      <c r="D623" s="165" t="str">
        <f>IF('Sub-Cpt Record'!D623="","",'Sub-Cpt Record'!D623)</f>
        <v/>
      </c>
      <c r="E623" s="165" t="str">
        <f>CODE!I623</f>
        <v/>
      </c>
      <c r="F623" s="168"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18"/>
      <c r="U623" s="42"/>
      <c r="V623" s="42"/>
      <c r="W623" s="42"/>
      <c r="X623" s="42"/>
      <c r="Y623" s="42"/>
      <c r="Z623" s="35"/>
      <c r="AA623" s="42"/>
      <c r="AB623" s="42"/>
      <c r="AC623" s="42"/>
      <c r="AD623" s="42"/>
      <c r="AE623" s="42"/>
      <c r="AF623" s="42"/>
      <c r="AG623" s="193" t="str">
        <f t="shared" si="9"/>
        <v/>
      </c>
      <c r="AH623" s="305"/>
      <c r="AI623" s="215"/>
      <c r="AJ623" s="36"/>
    </row>
    <row r="624" spans="1:36" x14ac:dyDescent="0.2">
      <c r="A624" s="164" t="str">
        <f>IF('Sub-Cpt Record'!A624="","",'Sub-Cpt Record'!A624)</f>
        <v/>
      </c>
      <c r="B624" s="165" t="str">
        <f>IF('Sub-Cpt Record'!B624="","",'Sub-Cpt Record'!B624)</f>
        <v/>
      </c>
      <c r="C624" s="165" t="str">
        <f>IF('Sub-Cpt Record'!C624="","",'Sub-Cpt Record'!C624)</f>
        <v/>
      </c>
      <c r="D624" s="165" t="str">
        <f>IF('Sub-Cpt Record'!D624="","",'Sub-Cpt Record'!D624)</f>
        <v/>
      </c>
      <c r="E624" s="165" t="str">
        <f>CODE!I624</f>
        <v/>
      </c>
      <c r="F624" s="168"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18"/>
      <c r="U624" s="42"/>
      <c r="V624" s="42"/>
      <c r="W624" s="42"/>
      <c r="X624" s="42"/>
      <c r="Y624" s="42"/>
      <c r="Z624" s="35"/>
      <c r="AA624" s="42"/>
      <c r="AB624" s="42"/>
      <c r="AC624" s="42"/>
      <c r="AD624" s="42"/>
      <c r="AE624" s="42"/>
      <c r="AF624" s="42"/>
      <c r="AG624" s="193" t="str">
        <f t="shared" si="9"/>
        <v/>
      </c>
      <c r="AH624" s="305"/>
      <c r="AI624" s="215"/>
      <c r="AJ624" s="36"/>
    </row>
    <row r="625" spans="1:36" x14ac:dyDescent="0.2">
      <c r="A625" s="164" t="str">
        <f>IF('Sub-Cpt Record'!A625="","",'Sub-Cpt Record'!A625)</f>
        <v/>
      </c>
      <c r="B625" s="165" t="str">
        <f>IF('Sub-Cpt Record'!B625="","",'Sub-Cpt Record'!B625)</f>
        <v/>
      </c>
      <c r="C625" s="165" t="str">
        <f>IF('Sub-Cpt Record'!C625="","",'Sub-Cpt Record'!C625)</f>
        <v/>
      </c>
      <c r="D625" s="165" t="str">
        <f>IF('Sub-Cpt Record'!D625="","",'Sub-Cpt Record'!D625)</f>
        <v/>
      </c>
      <c r="E625" s="165" t="str">
        <f>CODE!I625</f>
        <v/>
      </c>
      <c r="F625" s="168"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18"/>
      <c r="U625" s="42"/>
      <c r="V625" s="42"/>
      <c r="W625" s="42"/>
      <c r="X625" s="42"/>
      <c r="Y625" s="42"/>
      <c r="Z625" s="35"/>
      <c r="AA625" s="42"/>
      <c r="AB625" s="42"/>
      <c r="AC625" s="42"/>
      <c r="AD625" s="42"/>
      <c r="AE625" s="42"/>
      <c r="AF625" s="42"/>
      <c r="AG625" s="193" t="str">
        <f t="shared" si="9"/>
        <v/>
      </c>
      <c r="AH625" s="305"/>
      <c r="AI625" s="215"/>
      <c r="AJ625" s="36"/>
    </row>
    <row r="626" spans="1:36" x14ac:dyDescent="0.2">
      <c r="A626" s="164" t="str">
        <f>IF('Sub-Cpt Record'!A626="","",'Sub-Cpt Record'!A626)</f>
        <v/>
      </c>
      <c r="B626" s="165" t="str">
        <f>IF('Sub-Cpt Record'!B626="","",'Sub-Cpt Record'!B626)</f>
        <v/>
      </c>
      <c r="C626" s="165" t="str">
        <f>IF('Sub-Cpt Record'!C626="","",'Sub-Cpt Record'!C626)</f>
        <v/>
      </c>
      <c r="D626" s="165" t="str">
        <f>IF('Sub-Cpt Record'!D626="","",'Sub-Cpt Record'!D626)</f>
        <v/>
      </c>
      <c r="E626" s="165" t="str">
        <f>CODE!I626</f>
        <v/>
      </c>
      <c r="F626" s="168"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18"/>
      <c r="U626" s="42"/>
      <c r="V626" s="42"/>
      <c r="W626" s="42"/>
      <c r="X626" s="42"/>
      <c r="Y626" s="42"/>
      <c r="Z626" s="35"/>
      <c r="AA626" s="42"/>
      <c r="AB626" s="42"/>
      <c r="AC626" s="42"/>
      <c r="AD626" s="42"/>
      <c r="AE626" s="42"/>
      <c r="AF626" s="42"/>
      <c r="AG626" s="193" t="str">
        <f t="shared" si="9"/>
        <v/>
      </c>
      <c r="AH626" s="305"/>
      <c r="AI626" s="215"/>
      <c r="AJ626" s="36"/>
    </row>
    <row r="627" spans="1:36" x14ac:dyDescent="0.2">
      <c r="A627" s="164" t="str">
        <f>IF('Sub-Cpt Record'!A627="","",'Sub-Cpt Record'!A627)</f>
        <v/>
      </c>
      <c r="B627" s="165" t="str">
        <f>IF('Sub-Cpt Record'!B627="","",'Sub-Cpt Record'!B627)</f>
        <v/>
      </c>
      <c r="C627" s="165" t="str">
        <f>IF('Sub-Cpt Record'!C627="","",'Sub-Cpt Record'!C627)</f>
        <v/>
      </c>
      <c r="D627" s="165" t="str">
        <f>IF('Sub-Cpt Record'!D627="","",'Sub-Cpt Record'!D627)</f>
        <v/>
      </c>
      <c r="E627" s="165" t="str">
        <f>CODE!I627</f>
        <v/>
      </c>
      <c r="F627" s="168"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18"/>
      <c r="U627" s="42"/>
      <c r="V627" s="42"/>
      <c r="W627" s="42"/>
      <c r="X627" s="42"/>
      <c r="Y627" s="42"/>
      <c r="Z627" s="35"/>
      <c r="AA627" s="42"/>
      <c r="AB627" s="42"/>
      <c r="AC627" s="42"/>
      <c r="AD627" s="42"/>
      <c r="AE627" s="42"/>
      <c r="AF627" s="42"/>
      <c r="AG627" s="193" t="str">
        <f t="shared" si="9"/>
        <v/>
      </c>
      <c r="AH627" s="305"/>
      <c r="AI627" s="215"/>
      <c r="AJ627" s="36"/>
    </row>
    <row r="628" spans="1:36" x14ac:dyDescent="0.2">
      <c r="A628" s="164" t="str">
        <f>IF('Sub-Cpt Record'!A628="","",'Sub-Cpt Record'!A628)</f>
        <v/>
      </c>
      <c r="B628" s="165" t="str">
        <f>IF('Sub-Cpt Record'!B628="","",'Sub-Cpt Record'!B628)</f>
        <v/>
      </c>
      <c r="C628" s="165" t="str">
        <f>IF('Sub-Cpt Record'!C628="","",'Sub-Cpt Record'!C628)</f>
        <v/>
      </c>
      <c r="D628" s="165" t="str">
        <f>IF('Sub-Cpt Record'!D628="","",'Sub-Cpt Record'!D628)</f>
        <v/>
      </c>
      <c r="E628" s="165" t="str">
        <f>CODE!I628</f>
        <v/>
      </c>
      <c r="F628" s="168"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18"/>
      <c r="U628" s="42"/>
      <c r="V628" s="42"/>
      <c r="W628" s="42"/>
      <c r="X628" s="42"/>
      <c r="Y628" s="42"/>
      <c r="Z628" s="35"/>
      <c r="AA628" s="42"/>
      <c r="AB628" s="42"/>
      <c r="AC628" s="42"/>
      <c r="AD628" s="42"/>
      <c r="AE628" s="42"/>
      <c r="AF628" s="42"/>
      <c r="AG628" s="193" t="str">
        <f t="shared" si="9"/>
        <v/>
      </c>
      <c r="AH628" s="305"/>
      <c r="AI628" s="215"/>
      <c r="AJ628" s="36"/>
    </row>
    <row r="629" spans="1:36" x14ac:dyDescent="0.2">
      <c r="A629" s="164" t="str">
        <f>IF('Sub-Cpt Record'!A629="","",'Sub-Cpt Record'!A629)</f>
        <v/>
      </c>
      <c r="B629" s="165" t="str">
        <f>IF('Sub-Cpt Record'!B629="","",'Sub-Cpt Record'!B629)</f>
        <v/>
      </c>
      <c r="C629" s="165" t="str">
        <f>IF('Sub-Cpt Record'!C629="","",'Sub-Cpt Record'!C629)</f>
        <v/>
      </c>
      <c r="D629" s="165" t="str">
        <f>IF('Sub-Cpt Record'!D629="","",'Sub-Cpt Record'!D629)</f>
        <v/>
      </c>
      <c r="E629" s="165" t="str">
        <f>CODE!I629</f>
        <v/>
      </c>
      <c r="F629" s="168"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18"/>
      <c r="U629" s="42"/>
      <c r="V629" s="42"/>
      <c r="W629" s="42"/>
      <c r="X629" s="42"/>
      <c r="Y629" s="42"/>
      <c r="Z629" s="35"/>
      <c r="AA629" s="42"/>
      <c r="AB629" s="42"/>
      <c r="AC629" s="42"/>
      <c r="AD629" s="42"/>
      <c r="AE629" s="42"/>
      <c r="AF629" s="42"/>
      <c r="AG629" s="193" t="str">
        <f t="shared" si="9"/>
        <v/>
      </c>
      <c r="AH629" s="305"/>
      <c r="AI629" s="215"/>
      <c r="AJ629" s="36"/>
    </row>
    <row r="630" spans="1:36" x14ac:dyDescent="0.2">
      <c r="A630" s="164" t="str">
        <f>IF('Sub-Cpt Record'!A630="","",'Sub-Cpt Record'!A630)</f>
        <v/>
      </c>
      <c r="B630" s="165" t="str">
        <f>IF('Sub-Cpt Record'!B630="","",'Sub-Cpt Record'!B630)</f>
        <v/>
      </c>
      <c r="C630" s="165" t="str">
        <f>IF('Sub-Cpt Record'!C630="","",'Sub-Cpt Record'!C630)</f>
        <v/>
      </c>
      <c r="D630" s="165" t="str">
        <f>IF('Sub-Cpt Record'!D630="","",'Sub-Cpt Record'!D630)</f>
        <v/>
      </c>
      <c r="E630" s="165" t="str">
        <f>CODE!I630</f>
        <v/>
      </c>
      <c r="F630" s="168"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18"/>
      <c r="U630" s="42"/>
      <c r="V630" s="42"/>
      <c r="W630" s="42"/>
      <c r="X630" s="42"/>
      <c r="Y630" s="42"/>
      <c r="Z630" s="35"/>
      <c r="AA630" s="42"/>
      <c r="AB630" s="42"/>
      <c r="AC630" s="42"/>
      <c r="AD630" s="42"/>
      <c r="AE630" s="42"/>
      <c r="AF630" s="42"/>
      <c r="AG630" s="193" t="str">
        <f t="shared" si="9"/>
        <v/>
      </c>
      <c r="AH630" s="305"/>
      <c r="AI630" s="215"/>
      <c r="AJ630" s="36"/>
    </row>
    <row r="631" spans="1:36" x14ac:dyDescent="0.2">
      <c r="A631" s="164" t="str">
        <f>IF('Sub-Cpt Record'!A631="","",'Sub-Cpt Record'!A631)</f>
        <v/>
      </c>
      <c r="B631" s="165" t="str">
        <f>IF('Sub-Cpt Record'!B631="","",'Sub-Cpt Record'!B631)</f>
        <v/>
      </c>
      <c r="C631" s="165" t="str">
        <f>IF('Sub-Cpt Record'!C631="","",'Sub-Cpt Record'!C631)</f>
        <v/>
      </c>
      <c r="D631" s="165" t="str">
        <f>IF('Sub-Cpt Record'!D631="","",'Sub-Cpt Record'!D631)</f>
        <v/>
      </c>
      <c r="E631" s="165" t="str">
        <f>CODE!I631</f>
        <v/>
      </c>
      <c r="F631" s="168"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18"/>
      <c r="U631" s="42"/>
      <c r="V631" s="42"/>
      <c r="W631" s="42"/>
      <c r="X631" s="42"/>
      <c r="Y631" s="42"/>
      <c r="Z631" s="35"/>
      <c r="AA631" s="42"/>
      <c r="AB631" s="42"/>
      <c r="AC631" s="42"/>
      <c r="AD631" s="42"/>
      <c r="AE631" s="42"/>
      <c r="AF631" s="42"/>
      <c r="AG631" s="193" t="str">
        <f t="shared" si="9"/>
        <v/>
      </c>
      <c r="AH631" s="305"/>
      <c r="AI631" s="215"/>
      <c r="AJ631" s="36"/>
    </row>
    <row r="632" spans="1:36" x14ac:dyDescent="0.2">
      <c r="A632" s="164" t="str">
        <f>IF('Sub-Cpt Record'!A632="","",'Sub-Cpt Record'!A632)</f>
        <v/>
      </c>
      <c r="B632" s="165" t="str">
        <f>IF('Sub-Cpt Record'!B632="","",'Sub-Cpt Record'!B632)</f>
        <v/>
      </c>
      <c r="C632" s="165" t="str">
        <f>IF('Sub-Cpt Record'!C632="","",'Sub-Cpt Record'!C632)</f>
        <v/>
      </c>
      <c r="D632" s="165" t="str">
        <f>IF('Sub-Cpt Record'!D632="","",'Sub-Cpt Record'!D632)</f>
        <v/>
      </c>
      <c r="E632" s="165" t="str">
        <f>CODE!I632</f>
        <v/>
      </c>
      <c r="F632" s="168"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18"/>
      <c r="U632" s="42"/>
      <c r="V632" s="42"/>
      <c r="W632" s="42"/>
      <c r="X632" s="42"/>
      <c r="Y632" s="42"/>
      <c r="Z632" s="35"/>
      <c r="AA632" s="42"/>
      <c r="AB632" s="42"/>
      <c r="AC632" s="42"/>
      <c r="AD632" s="42"/>
      <c r="AE632" s="42"/>
      <c r="AF632" s="42"/>
      <c r="AG632" s="193" t="str">
        <f t="shared" si="9"/>
        <v/>
      </c>
      <c r="AH632" s="305"/>
      <c r="AI632" s="215"/>
      <c r="AJ632" s="36"/>
    </row>
    <row r="633" spans="1:36" x14ac:dyDescent="0.2">
      <c r="A633" s="164" t="str">
        <f>IF('Sub-Cpt Record'!A633="","",'Sub-Cpt Record'!A633)</f>
        <v/>
      </c>
      <c r="B633" s="165" t="str">
        <f>IF('Sub-Cpt Record'!B633="","",'Sub-Cpt Record'!B633)</f>
        <v/>
      </c>
      <c r="C633" s="165" t="str">
        <f>IF('Sub-Cpt Record'!C633="","",'Sub-Cpt Record'!C633)</f>
        <v/>
      </c>
      <c r="D633" s="165" t="str">
        <f>IF('Sub-Cpt Record'!D633="","",'Sub-Cpt Record'!D633)</f>
        <v/>
      </c>
      <c r="E633" s="165" t="str">
        <f>CODE!I633</f>
        <v/>
      </c>
      <c r="F633" s="168"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18"/>
      <c r="U633" s="42"/>
      <c r="V633" s="42"/>
      <c r="W633" s="42"/>
      <c r="X633" s="42"/>
      <c r="Y633" s="42"/>
      <c r="Z633" s="35"/>
      <c r="AA633" s="42"/>
      <c r="AB633" s="42"/>
      <c r="AC633" s="42"/>
      <c r="AD633" s="42"/>
      <c r="AE633" s="42"/>
      <c r="AF633" s="42"/>
      <c r="AG633" s="193" t="str">
        <f t="shared" si="9"/>
        <v/>
      </c>
      <c r="AH633" s="305"/>
      <c r="AI633" s="215"/>
      <c r="AJ633" s="36"/>
    </row>
    <row r="634" spans="1:36" x14ac:dyDescent="0.2">
      <c r="A634" s="164" t="str">
        <f>IF('Sub-Cpt Record'!A634="","",'Sub-Cpt Record'!A634)</f>
        <v/>
      </c>
      <c r="B634" s="165" t="str">
        <f>IF('Sub-Cpt Record'!B634="","",'Sub-Cpt Record'!B634)</f>
        <v/>
      </c>
      <c r="C634" s="165" t="str">
        <f>IF('Sub-Cpt Record'!C634="","",'Sub-Cpt Record'!C634)</f>
        <v/>
      </c>
      <c r="D634" s="165" t="str">
        <f>IF('Sub-Cpt Record'!D634="","",'Sub-Cpt Record'!D634)</f>
        <v/>
      </c>
      <c r="E634" s="165" t="str">
        <f>CODE!I634</f>
        <v/>
      </c>
      <c r="F634" s="168"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18"/>
      <c r="U634" s="42"/>
      <c r="V634" s="42"/>
      <c r="W634" s="42"/>
      <c r="X634" s="42"/>
      <c r="Y634" s="42"/>
      <c r="Z634" s="35"/>
      <c r="AA634" s="42"/>
      <c r="AB634" s="42"/>
      <c r="AC634" s="42"/>
      <c r="AD634" s="42"/>
      <c r="AE634" s="42"/>
      <c r="AF634" s="42"/>
      <c r="AG634" s="193" t="str">
        <f t="shared" si="9"/>
        <v/>
      </c>
      <c r="AH634" s="305"/>
      <c r="AI634" s="215"/>
      <c r="AJ634" s="36"/>
    </row>
    <row r="635" spans="1:36" x14ac:dyDescent="0.2">
      <c r="A635" s="164" t="str">
        <f>IF('Sub-Cpt Record'!A635="","",'Sub-Cpt Record'!A635)</f>
        <v/>
      </c>
      <c r="B635" s="165" t="str">
        <f>IF('Sub-Cpt Record'!B635="","",'Sub-Cpt Record'!B635)</f>
        <v/>
      </c>
      <c r="C635" s="165" t="str">
        <f>IF('Sub-Cpt Record'!C635="","",'Sub-Cpt Record'!C635)</f>
        <v/>
      </c>
      <c r="D635" s="165" t="str">
        <f>IF('Sub-Cpt Record'!D635="","",'Sub-Cpt Record'!D635)</f>
        <v/>
      </c>
      <c r="E635" s="165" t="str">
        <f>CODE!I635</f>
        <v/>
      </c>
      <c r="F635" s="168"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18"/>
      <c r="U635" s="42"/>
      <c r="V635" s="42"/>
      <c r="W635" s="42"/>
      <c r="X635" s="42"/>
      <c r="Y635" s="42"/>
      <c r="Z635" s="35"/>
      <c r="AA635" s="42"/>
      <c r="AB635" s="42"/>
      <c r="AC635" s="42"/>
      <c r="AD635" s="42"/>
      <c r="AE635" s="42"/>
      <c r="AF635" s="42"/>
      <c r="AG635" s="193" t="str">
        <f t="shared" si="9"/>
        <v/>
      </c>
      <c r="AH635" s="305"/>
      <c r="AI635" s="215"/>
      <c r="AJ635" s="36"/>
    </row>
    <row r="636" spans="1:36" x14ac:dyDescent="0.2">
      <c r="A636" s="164" t="str">
        <f>IF('Sub-Cpt Record'!A636="","",'Sub-Cpt Record'!A636)</f>
        <v/>
      </c>
      <c r="B636" s="165" t="str">
        <f>IF('Sub-Cpt Record'!B636="","",'Sub-Cpt Record'!B636)</f>
        <v/>
      </c>
      <c r="C636" s="165" t="str">
        <f>IF('Sub-Cpt Record'!C636="","",'Sub-Cpt Record'!C636)</f>
        <v/>
      </c>
      <c r="D636" s="165" t="str">
        <f>IF('Sub-Cpt Record'!D636="","",'Sub-Cpt Record'!D636)</f>
        <v/>
      </c>
      <c r="E636" s="165" t="str">
        <f>CODE!I636</f>
        <v/>
      </c>
      <c r="F636" s="168"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18"/>
      <c r="U636" s="42"/>
      <c r="V636" s="42"/>
      <c r="W636" s="42"/>
      <c r="X636" s="42"/>
      <c r="Y636" s="42"/>
      <c r="Z636" s="35"/>
      <c r="AA636" s="42"/>
      <c r="AB636" s="42"/>
      <c r="AC636" s="42"/>
      <c r="AD636" s="42"/>
      <c r="AE636" s="42"/>
      <c r="AF636" s="42"/>
      <c r="AG636" s="193" t="str">
        <f t="shared" si="9"/>
        <v/>
      </c>
      <c r="AH636" s="305"/>
      <c r="AI636" s="215"/>
      <c r="AJ636" s="36"/>
    </row>
    <row r="637" spans="1:36" x14ac:dyDescent="0.2">
      <c r="A637" s="164" t="str">
        <f>IF('Sub-Cpt Record'!A637="","",'Sub-Cpt Record'!A637)</f>
        <v/>
      </c>
      <c r="B637" s="165" t="str">
        <f>IF('Sub-Cpt Record'!B637="","",'Sub-Cpt Record'!B637)</f>
        <v/>
      </c>
      <c r="C637" s="165" t="str">
        <f>IF('Sub-Cpt Record'!C637="","",'Sub-Cpt Record'!C637)</f>
        <v/>
      </c>
      <c r="D637" s="165" t="str">
        <f>IF('Sub-Cpt Record'!D637="","",'Sub-Cpt Record'!D637)</f>
        <v/>
      </c>
      <c r="E637" s="165" t="str">
        <f>CODE!I637</f>
        <v/>
      </c>
      <c r="F637" s="168"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18"/>
      <c r="U637" s="42"/>
      <c r="V637" s="42"/>
      <c r="W637" s="42"/>
      <c r="X637" s="42"/>
      <c r="Y637" s="42"/>
      <c r="Z637" s="35"/>
      <c r="AA637" s="42"/>
      <c r="AB637" s="42"/>
      <c r="AC637" s="42"/>
      <c r="AD637" s="42"/>
      <c r="AE637" s="42"/>
      <c r="AF637" s="42"/>
      <c r="AG637" s="193" t="str">
        <f t="shared" si="9"/>
        <v/>
      </c>
      <c r="AH637" s="305"/>
      <c r="AI637" s="215"/>
      <c r="AJ637" s="36"/>
    </row>
    <row r="638" spans="1:36" x14ac:dyDescent="0.2">
      <c r="A638" s="164" t="str">
        <f>IF('Sub-Cpt Record'!A638="","",'Sub-Cpt Record'!A638)</f>
        <v/>
      </c>
      <c r="B638" s="165" t="str">
        <f>IF('Sub-Cpt Record'!B638="","",'Sub-Cpt Record'!B638)</f>
        <v/>
      </c>
      <c r="C638" s="165" t="str">
        <f>IF('Sub-Cpt Record'!C638="","",'Sub-Cpt Record'!C638)</f>
        <v/>
      </c>
      <c r="D638" s="165" t="str">
        <f>IF('Sub-Cpt Record'!D638="","",'Sub-Cpt Record'!D638)</f>
        <v/>
      </c>
      <c r="E638" s="165" t="str">
        <f>CODE!I638</f>
        <v/>
      </c>
      <c r="F638" s="168"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18"/>
      <c r="U638" s="42"/>
      <c r="V638" s="42"/>
      <c r="W638" s="42"/>
      <c r="X638" s="42"/>
      <c r="Y638" s="42"/>
      <c r="Z638" s="35"/>
      <c r="AA638" s="42"/>
      <c r="AB638" s="42"/>
      <c r="AC638" s="42"/>
      <c r="AD638" s="42"/>
      <c r="AE638" s="42"/>
      <c r="AF638" s="42"/>
      <c r="AG638" s="193" t="str">
        <f t="shared" si="9"/>
        <v/>
      </c>
      <c r="AH638" s="305"/>
      <c r="AI638" s="215"/>
      <c r="AJ638" s="36"/>
    </row>
    <row r="639" spans="1:36" x14ac:dyDescent="0.2">
      <c r="A639" s="164" t="str">
        <f>IF('Sub-Cpt Record'!A639="","",'Sub-Cpt Record'!A639)</f>
        <v/>
      </c>
      <c r="B639" s="165" t="str">
        <f>IF('Sub-Cpt Record'!B639="","",'Sub-Cpt Record'!B639)</f>
        <v/>
      </c>
      <c r="C639" s="165" t="str">
        <f>IF('Sub-Cpt Record'!C639="","",'Sub-Cpt Record'!C639)</f>
        <v/>
      </c>
      <c r="D639" s="165" t="str">
        <f>IF('Sub-Cpt Record'!D639="","",'Sub-Cpt Record'!D639)</f>
        <v/>
      </c>
      <c r="E639" s="165" t="str">
        <f>CODE!I639</f>
        <v/>
      </c>
      <c r="F639" s="168"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18"/>
      <c r="U639" s="42"/>
      <c r="V639" s="42"/>
      <c r="W639" s="42"/>
      <c r="X639" s="42"/>
      <c r="Y639" s="42"/>
      <c r="Z639" s="35"/>
      <c r="AA639" s="42"/>
      <c r="AB639" s="42"/>
      <c r="AC639" s="42"/>
      <c r="AD639" s="42"/>
      <c r="AE639" s="42"/>
      <c r="AF639" s="42"/>
      <c r="AG639" s="193" t="str">
        <f t="shared" si="9"/>
        <v/>
      </c>
      <c r="AH639" s="305"/>
      <c r="AI639" s="215"/>
      <c r="AJ639" s="36"/>
    </row>
    <row r="640" spans="1:36" x14ac:dyDescent="0.2">
      <c r="A640" s="164" t="str">
        <f>IF('Sub-Cpt Record'!A640="","",'Sub-Cpt Record'!A640)</f>
        <v/>
      </c>
      <c r="B640" s="165" t="str">
        <f>IF('Sub-Cpt Record'!B640="","",'Sub-Cpt Record'!B640)</f>
        <v/>
      </c>
      <c r="C640" s="165" t="str">
        <f>IF('Sub-Cpt Record'!C640="","",'Sub-Cpt Record'!C640)</f>
        <v/>
      </c>
      <c r="D640" s="165" t="str">
        <f>IF('Sub-Cpt Record'!D640="","",'Sub-Cpt Record'!D640)</f>
        <v/>
      </c>
      <c r="E640" s="165" t="str">
        <f>CODE!I640</f>
        <v/>
      </c>
      <c r="F640" s="168"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18"/>
      <c r="U640" s="42"/>
      <c r="V640" s="42"/>
      <c r="W640" s="42"/>
      <c r="X640" s="42"/>
      <c r="Y640" s="42"/>
      <c r="Z640" s="35"/>
      <c r="AA640" s="42"/>
      <c r="AB640" s="42"/>
      <c r="AC640" s="42"/>
      <c r="AD640" s="42"/>
      <c r="AE640" s="42"/>
      <c r="AF640" s="42"/>
      <c r="AG640" s="193" t="str">
        <f t="shared" si="9"/>
        <v/>
      </c>
      <c r="AH640" s="305"/>
      <c r="AI640" s="215"/>
      <c r="AJ640" s="36"/>
    </row>
    <row r="641" spans="1:36" x14ac:dyDescent="0.2">
      <c r="A641" s="164" t="str">
        <f>IF('Sub-Cpt Record'!A641="","",'Sub-Cpt Record'!A641)</f>
        <v/>
      </c>
      <c r="B641" s="165" t="str">
        <f>IF('Sub-Cpt Record'!B641="","",'Sub-Cpt Record'!B641)</f>
        <v/>
      </c>
      <c r="C641" s="165" t="str">
        <f>IF('Sub-Cpt Record'!C641="","",'Sub-Cpt Record'!C641)</f>
        <v/>
      </c>
      <c r="D641" s="165" t="str">
        <f>IF('Sub-Cpt Record'!D641="","",'Sub-Cpt Record'!D641)</f>
        <v/>
      </c>
      <c r="E641" s="165" t="str">
        <f>CODE!I641</f>
        <v/>
      </c>
      <c r="F641" s="168"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18"/>
      <c r="U641" s="42"/>
      <c r="V641" s="42"/>
      <c r="W641" s="42"/>
      <c r="X641" s="42"/>
      <c r="Y641" s="42"/>
      <c r="Z641" s="35"/>
      <c r="AA641" s="42"/>
      <c r="AB641" s="42"/>
      <c r="AC641" s="42"/>
      <c r="AD641" s="42"/>
      <c r="AE641" s="42"/>
      <c r="AF641" s="42"/>
      <c r="AG641" s="193" t="str">
        <f t="shared" si="9"/>
        <v/>
      </c>
      <c r="AH641" s="305"/>
      <c r="AI641" s="215"/>
      <c r="AJ641" s="36"/>
    </row>
    <row r="642" spans="1:36" x14ac:dyDescent="0.2">
      <c r="A642" s="164" t="str">
        <f>IF('Sub-Cpt Record'!A642="","",'Sub-Cpt Record'!A642)</f>
        <v/>
      </c>
      <c r="B642" s="165" t="str">
        <f>IF('Sub-Cpt Record'!B642="","",'Sub-Cpt Record'!B642)</f>
        <v/>
      </c>
      <c r="C642" s="165" t="str">
        <f>IF('Sub-Cpt Record'!C642="","",'Sub-Cpt Record'!C642)</f>
        <v/>
      </c>
      <c r="D642" s="165" t="str">
        <f>IF('Sub-Cpt Record'!D642="","",'Sub-Cpt Record'!D642)</f>
        <v/>
      </c>
      <c r="E642" s="165" t="str">
        <f>CODE!I642</f>
        <v/>
      </c>
      <c r="F642" s="168"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18"/>
      <c r="U642" s="42"/>
      <c r="V642" s="42"/>
      <c r="W642" s="42"/>
      <c r="X642" s="42"/>
      <c r="Y642" s="42"/>
      <c r="Z642" s="35"/>
      <c r="AA642" s="42"/>
      <c r="AB642" s="42"/>
      <c r="AC642" s="42"/>
      <c r="AD642" s="42"/>
      <c r="AE642" s="42"/>
      <c r="AF642" s="42"/>
      <c r="AG642" s="193" t="str">
        <f t="shared" si="9"/>
        <v/>
      </c>
      <c r="AH642" s="305"/>
      <c r="AI642" s="215"/>
      <c r="AJ642" s="36"/>
    </row>
    <row r="643" spans="1:36" x14ac:dyDescent="0.2">
      <c r="A643" s="164" t="str">
        <f>IF('Sub-Cpt Record'!A643="","",'Sub-Cpt Record'!A643)</f>
        <v/>
      </c>
      <c r="B643" s="165" t="str">
        <f>IF('Sub-Cpt Record'!B643="","",'Sub-Cpt Record'!B643)</f>
        <v/>
      </c>
      <c r="C643" s="165" t="str">
        <f>IF('Sub-Cpt Record'!C643="","",'Sub-Cpt Record'!C643)</f>
        <v/>
      </c>
      <c r="D643" s="165" t="str">
        <f>IF('Sub-Cpt Record'!D643="","",'Sub-Cpt Record'!D643)</f>
        <v/>
      </c>
      <c r="E643" s="165" t="str">
        <f>CODE!I643</f>
        <v/>
      </c>
      <c r="F643" s="168"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18"/>
      <c r="U643" s="42"/>
      <c r="V643" s="42"/>
      <c r="W643" s="42"/>
      <c r="X643" s="42"/>
      <c r="Y643" s="42"/>
      <c r="Z643" s="35"/>
      <c r="AA643" s="42"/>
      <c r="AB643" s="42"/>
      <c r="AC643" s="42"/>
      <c r="AD643" s="42"/>
      <c r="AE643" s="42"/>
      <c r="AF643" s="42"/>
      <c r="AG643" s="193" t="str">
        <f t="shared" si="9"/>
        <v/>
      </c>
      <c r="AH643" s="305"/>
      <c r="AI643" s="215"/>
      <c r="AJ643" s="36"/>
    </row>
    <row r="644" spans="1:36" x14ac:dyDescent="0.2">
      <c r="A644" s="164" t="str">
        <f>IF('Sub-Cpt Record'!A644="","",'Sub-Cpt Record'!A644)</f>
        <v/>
      </c>
      <c r="B644" s="165" t="str">
        <f>IF('Sub-Cpt Record'!B644="","",'Sub-Cpt Record'!B644)</f>
        <v/>
      </c>
      <c r="C644" s="165" t="str">
        <f>IF('Sub-Cpt Record'!C644="","",'Sub-Cpt Record'!C644)</f>
        <v/>
      </c>
      <c r="D644" s="165" t="str">
        <f>IF('Sub-Cpt Record'!D644="","",'Sub-Cpt Record'!D644)</f>
        <v/>
      </c>
      <c r="E644" s="165" t="str">
        <f>CODE!I644</f>
        <v/>
      </c>
      <c r="F644" s="168"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18"/>
      <c r="U644" s="42"/>
      <c r="V644" s="42"/>
      <c r="W644" s="42"/>
      <c r="X644" s="42"/>
      <c r="Y644" s="42"/>
      <c r="Z644" s="35"/>
      <c r="AA644" s="42"/>
      <c r="AB644" s="42"/>
      <c r="AC644" s="42"/>
      <c r="AD644" s="42"/>
      <c r="AE644" s="42"/>
      <c r="AF644" s="42"/>
      <c r="AG644" s="193" t="str">
        <f t="shared" si="9"/>
        <v/>
      </c>
      <c r="AH644" s="305"/>
      <c r="AI644" s="215"/>
      <c r="AJ644" s="36"/>
    </row>
    <row r="645" spans="1:36" x14ac:dyDescent="0.2">
      <c r="A645" s="164" t="str">
        <f>IF('Sub-Cpt Record'!A645="","",'Sub-Cpt Record'!A645)</f>
        <v/>
      </c>
      <c r="B645" s="165" t="str">
        <f>IF('Sub-Cpt Record'!B645="","",'Sub-Cpt Record'!B645)</f>
        <v/>
      </c>
      <c r="C645" s="165" t="str">
        <f>IF('Sub-Cpt Record'!C645="","",'Sub-Cpt Record'!C645)</f>
        <v/>
      </c>
      <c r="D645" s="165" t="str">
        <f>IF('Sub-Cpt Record'!D645="","",'Sub-Cpt Record'!D645)</f>
        <v/>
      </c>
      <c r="E645" s="165" t="str">
        <f>CODE!I645</f>
        <v/>
      </c>
      <c r="F645" s="168"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18"/>
      <c r="U645" s="42"/>
      <c r="V645" s="42"/>
      <c r="W645" s="42"/>
      <c r="X645" s="42"/>
      <c r="Y645" s="42"/>
      <c r="Z645" s="35"/>
      <c r="AA645" s="42"/>
      <c r="AB645" s="42"/>
      <c r="AC645" s="42"/>
      <c r="AD645" s="42"/>
      <c r="AE645" s="42"/>
      <c r="AF645" s="42"/>
      <c r="AG645" s="193" t="str">
        <f t="shared" si="9"/>
        <v/>
      </c>
      <c r="AH645" s="305"/>
      <c r="AI645" s="215"/>
      <c r="AJ645" s="36"/>
    </row>
    <row r="646" spans="1:36" x14ac:dyDescent="0.2">
      <c r="A646" s="164" t="str">
        <f>IF('Sub-Cpt Record'!A646="","",'Sub-Cpt Record'!A646)</f>
        <v/>
      </c>
      <c r="B646" s="165" t="str">
        <f>IF('Sub-Cpt Record'!B646="","",'Sub-Cpt Record'!B646)</f>
        <v/>
      </c>
      <c r="C646" s="165" t="str">
        <f>IF('Sub-Cpt Record'!C646="","",'Sub-Cpt Record'!C646)</f>
        <v/>
      </c>
      <c r="D646" s="165" t="str">
        <f>IF('Sub-Cpt Record'!D646="","",'Sub-Cpt Record'!D646)</f>
        <v/>
      </c>
      <c r="E646" s="165" t="str">
        <f>CODE!I646</f>
        <v/>
      </c>
      <c r="F646" s="168"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18"/>
      <c r="U646" s="42"/>
      <c r="V646" s="42"/>
      <c r="W646" s="42"/>
      <c r="X646" s="42"/>
      <c r="Y646" s="42"/>
      <c r="Z646" s="35"/>
      <c r="AA646" s="42"/>
      <c r="AB646" s="42"/>
      <c r="AC646" s="42"/>
      <c r="AD646" s="42"/>
      <c r="AE646" s="42"/>
      <c r="AF646" s="42"/>
      <c r="AG646" s="193" t="str">
        <f t="shared" si="9"/>
        <v/>
      </c>
      <c r="AH646" s="305"/>
      <c r="AI646" s="215"/>
      <c r="AJ646" s="36"/>
    </row>
    <row r="647" spans="1:36" x14ac:dyDescent="0.2">
      <c r="A647" s="164" t="str">
        <f>IF('Sub-Cpt Record'!A647="","",'Sub-Cpt Record'!A647)</f>
        <v/>
      </c>
      <c r="B647" s="165" t="str">
        <f>IF('Sub-Cpt Record'!B647="","",'Sub-Cpt Record'!B647)</f>
        <v/>
      </c>
      <c r="C647" s="165" t="str">
        <f>IF('Sub-Cpt Record'!C647="","",'Sub-Cpt Record'!C647)</f>
        <v/>
      </c>
      <c r="D647" s="165" t="str">
        <f>IF('Sub-Cpt Record'!D647="","",'Sub-Cpt Record'!D647)</f>
        <v/>
      </c>
      <c r="E647" s="165" t="str">
        <f>CODE!I647</f>
        <v/>
      </c>
      <c r="F647" s="168"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18"/>
      <c r="U647" s="42"/>
      <c r="V647" s="42"/>
      <c r="W647" s="42"/>
      <c r="X647" s="42"/>
      <c r="Y647" s="42"/>
      <c r="Z647" s="35"/>
      <c r="AA647" s="42"/>
      <c r="AB647" s="42"/>
      <c r="AC647" s="42"/>
      <c r="AD647" s="42"/>
      <c r="AE647" s="42"/>
      <c r="AF647" s="42"/>
      <c r="AG647" s="193" t="str">
        <f t="shared" si="9"/>
        <v/>
      </c>
      <c r="AH647" s="305"/>
      <c r="AI647" s="215"/>
      <c r="AJ647" s="36"/>
    </row>
    <row r="648" spans="1:36" x14ac:dyDescent="0.2">
      <c r="A648" s="164" t="str">
        <f>IF('Sub-Cpt Record'!A648="","",'Sub-Cpt Record'!A648)</f>
        <v/>
      </c>
      <c r="B648" s="165" t="str">
        <f>IF('Sub-Cpt Record'!B648="","",'Sub-Cpt Record'!B648)</f>
        <v/>
      </c>
      <c r="C648" s="165" t="str">
        <f>IF('Sub-Cpt Record'!C648="","",'Sub-Cpt Record'!C648)</f>
        <v/>
      </c>
      <c r="D648" s="165" t="str">
        <f>IF('Sub-Cpt Record'!D648="","",'Sub-Cpt Record'!D648)</f>
        <v/>
      </c>
      <c r="E648" s="165" t="str">
        <f>CODE!I648</f>
        <v/>
      </c>
      <c r="F648" s="168"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18"/>
      <c r="U648" s="42"/>
      <c r="V648" s="42"/>
      <c r="W648" s="42"/>
      <c r="X648" s="42"/>
      <c r="Y648" s="42"/>
      <c r="Z648" s="35"/>
      <c r="AA648" s="42"/>
      <c r="AB648" s="42"/>
      <c r="AC648" s="42"/>
      <c r="AD648" s="42"/>
      <c r="AE648" s="42"/>
      <c r="AF648" s="42"/>
      <c r="AG648" s="193" t="str">
        <f t="shared" si="9"/>
        <v/>
      </c>
      <c r="AH648" s="305"/>
      <c r="AI648" s="215"/>
      <c r="AJ648" s="36"/>
    </row>
    <row r="649" spans="1:36" x14ac:dyDescent="0.2">
      <c r="A649" s="164" t="str">
        <f>IF('Sub-Cpt Record'!A649="","",'Sub-Cpt Record'!A649)</f>
        <v/>
      </c>
      <c r="B649" s="165" t="str">
        <f>IF('Sub-Cpt Record'!B649="","",'Sub-Cpt Record'!B649)</f>
        <v/>
      </c>
      <c r="C649" s="165" t="str">
        <f>IF('Sub-Cpt Record'!C649="","",'Sub-Cpt Record'!C649)</f>
        <v/>
      </c>
      <c r="D649" s="165" t="str">
        <f>IF('Sub-Cpt Record'!D649="","",'Sub-Cpt Record'!D649)</f>
        <v/>
      </c>
      <c r="E649" s="165" t="str">
        <f>CODE!I649</f>
        <v/>
      </c>
      <c r="F649" s="168"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18"/>
      <c r="U649" s="42"/>
      <c r="V649" s="42"/>
      <c r="W649" s="42"/>
      <c r="X649" s="42"/>
      <c r="Y649" s="42"/>
      <c r="Z649" s="35"/>
      <c r="AA649" s="42"/>
      <c r="AB649" s="42"/>
      <c r="AC649" s="42"/>
      <c r="AD649" s="42"/>
      <c r="AE649" s="42"/>
      <c r="AF649" s="42"/>
      <c r="AG649" s="193" t="str">
        <f t="shared" si="9"/>
        <v/>
      </c>
      <c r="AH649" s="305"/>
      <c r="AI649" s="215"/>
      <c r="AJ649" s="36"/>
    </row>
    <row r="650" spans="1:36" x14ac:dyDescent="0.2">
      <c r="A650" s="164" t="str">
        <f>IF('Sub-Cpt Record'!A650="","",'Sub-Cpt Record'!A650)</f>
        <v/>
      </c>
      <c r="B650" s="165" t="str">
        <f>IF('Sub-Cpt Record'!B650="","",'Sub-Cpt Record'!B650)</f>
        <v/>
      </c>
      <c r="C650" s="165" t="str">
        <f>IF('Sub-Cpt Record'!C650="","",'Sub-Cpt Record'!C650)</f>
        <v/>
      </c>
      <c r="D650" s="165" t="str">
        <f>IF('Sub-Cpt Record'!D650="","",'Sub-Cpt Record'!D650)</f>
        <v/>
      </c>
      <c r="E650" s="165" t="str">
        <f>CODE!I650</f>
        <v/>
      </c>
      <c r="F650" s="168"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18"/>
      <c r="U650" s="42"/>
      <c r="V650" s="42"/>
      <c r="W650" s="42"/>
      <c r="X650" s="42"/>
      <c r="Y650" s="42"/>
      <c r="Z650" s="35"/>
      <c r="AA650" s="42"/>
      <c r="AB650" s="42"/>
      <c r="AC650" s="42"/>
      <c r="AD650" s="42"/>
      <c r="AE650" s="42"/>
      <c r="AF650" s="42"/>
      <c r="AG650" s="193" t="str">
        <f t="shared" si="9"/>
        <v/>
      </c>
      <c r="AH650" s="305"/>
      <c r="AI650" s="215"/>
      <c r="AJ650" s="36"/>
    </row>
    <row r="651" spans="1:36" x14ac:dyDescent="0.2">
      <c r="A651" s="164" t="str">
        <f>IF('Sub-Cpt Record'!A651="","",'Sub-Cpt Record'!A651)</f>
        <v/>
      </c>
      <c r="B651" s="165" t="str">
        <f>IF('Sub-Cpt Record'!B651="","",'Sub-Cpt Record'!B651)</f>
        <v/>
      </c>
      <c r="C651" s="165" t="str">
        <f>IF('Sub-Cpt Record'!C651="","",'Sub-Cpt Record'!C651)</f>
        <v/>
      </c>
      <c r="D651" s="165" t="str">
        <f>IF('Sub-Cpt Record'!D651="","",'Sub-Cpt Record'!D651)</f>
        <v/>
      </c>
      <c r="E651" s="165" t="str">
        <f>CODE!I651</f>
        <v/>
      </c>
      <c r="F651" s="168"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18"/>
      <c r="U651" s="42"/>
      <c r="V651" s="42"/>
      <c r="W651" s="42"/>
      <c r="X651" s="42"/>
      <c r="Y651" s="42"/>
      <c r="Z651" s="35"/>
      <c r="AA651" s="42"/>
      <c r="AB651" s="42"/>
      <c r="AC651" s="42"/>
      <c r="AD651" s="42"/>
      <c r="AE651" s="42"/>
      <c r="AF651" s="42"/>
      <c r="AG651" s="193" t="str">
        <f t="shared" ref="AG651:AG714" si="10">IF(SUM(T651,V651,X651,Z651,AB651,AD651,AF651)&lt;&gt;0,SUM(T651,V651,X651,Z651,AB651,AD651,AF651),"")</f>
        <v/>
      </c>
      <c r="AH651" s="305"/>
      <c r="AI651" s="215"/>
      <c r="AJ651" s="36"/>
    </row>
    <row r="652" spans="1:36" x14ac:dyDescent="0.2">
      <c r="A652" s="164" t="str">
        <f>IF('Sub-Cpt Record'!A652="","",'Sub-Cpt Record'!A652)</f>
        <v/>
      </c>
      <c r="B652" s="165" t="str">
        <f>IF('Sub-Cpt Record'!B652="","",'Sub-Cpt Record'!B652)</f>
        <v/>
      </c>
      <c r="C652" s="165" t="str">
        <f>IF('Sub-Cpt Record'!C652="","",'Sub-Cpt Record'!C652)</f>
        <v/>
      </c>
      <c r="D652" s="165" t="str">
        <f>IF('Sub-Cpt Record'!D652="","",'Sub-Cpt Record'!D652)</f>
        <v/>
      </c>
      <c r="E652" s="165" t="str">
        <f>CODE!I652</f>
        <v/>
      </c>
      <c r="F652" s="168"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18"/>
      <c r="U652" s="42"/>
      <c r="V652" s="42"/>
      <c r="W652" s="42"/>
      <c r="X652" s="42"/>
      <c r="Y652" s="42"/>
      <c r="Z652" s="35"/>
      <c r="AA652" s="42"/>
      <c r="AB652" s="42"/>
      <c r="AC652" s="42"/>
      <c r="AD652" s="42"/>
      <c r="AE652" s="42"/>
      <c r="AF652" s="42"/>
      <c r="AG652" s="193" t="str">
        <f t="shared" si="10"/>
        <v/>
      </c>
      <c r="AH652" s="305"/>
      <c r="AI652" s="215"/>
      <c r="AJ652" s="36"/>
    </row>
    <row r="653" spans="1:36" x14ac:dyDescent="0.2">
      <c r="A653" s="164" t="str">
        <f>IF('Sub-Cpt Record'!A653="","",'Sub-Cpt Record'!A653)</f>
        <v/>
      </c>
      <c r="B653" s="165" t="str">
        <f>IF('Sub-Cpt Record'!B653="","",'Sub-Cpt Record'!B653)</f>
        <v/>
      </c>
      <c r="C653" s="165" t="str">
        <f>IF('Sub-Cpt Record'!C653="","",'Sub-Cpt Record'!C653)</f>
        <v/>
      </c>
      <c r="D653" s="165" t="str">
        <f>IF('Sub-Cpt Record'!D653="","",'Sub-Cpt Record'!D653)</f>
        <v/>
      </c>
      <c r="E653" s="165" t="str">
        <f>CODE!I653</f>
        <v/>
      </c>
      <c r="F653" s="168"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18"/>
      <c r="U653" s="42"/>
      <c r="V653" s="42"/>
      <c r="W653" s="42"/>
      <c r="X653" s="42"/>
      <c r="Y653" s="42"/>
      <c r="Z653" s="35"/>
      <c r="AA653" s="42"/>
      <c r="AB653" s="42"/>
      <c r="AC653" s="42"/>
      <c r="AD653" s="42"/>
      <c r="AE653" s="42"/>
      <c r="AF653" s="42"/>
      <c r="AG653" s="193" t="str">
        <f t="shared" si="10"/>
        <v/>
      </c>
      <c r="AH653" s="305"/>
      <c r="AI653" s="215"/>
      <c r="AJ653" s="36"/>
    </row>
    <row r="654" spans="1:36" x14ac:dyDescent="0.2">
      <c r="A654" s="164" t="str">
        <f>IF('Sub-Cpt Record'!A654="","",'Sub-Cpt Record'!A654)</f>
        <v/>
      </c>
      <c r="B654" s="165" t="str">
        <f>IF('Sub-Cpt Record'!B654="","",'Sub-Cpt Record'!B654)</f>
        <v/>
      </c>
      <c r="C654" s="165" t="str">
        <f>IF('Sub-Cpt Record'!C654="","",'Sub-Cpt Record'!C654)</f>
        <v/>
      </c>
      <c r="D654" s="165" t="str">
        <f>IF('Sub-Cpt Record'!D654="","",'Sub-Cpt Record'!D654)</f>
        <v/>
      </c>
      <c r="E654" s="165" t="str">
        <f>CODE!I654</f>
        <v/>
      </c>
      <c r="F654" s="168"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18"/>
      <c r="U654" s="42"/>
      <c r="V654" s="42"/>
      <c r="W654" s="42"/>
      <c r="X654" s="42"/>
      <c r="Y654" s="42"/>
      <c r="Z654" s="35"/>
      <c r="AA654" s="42"/>
      <c r="AB654" s="42"/>
      <c r="AC654" s="42"/>
      <c r="AD654" s="42"/>
      <c r="AE654" s="42"/>
      <c r="AF654" s="42"/>
      <c r="AG654" s="193" t="str">
        <f t="shared" si="10"/>
        <v/>
      </c>
      <c r="AH654" s="305"/>
      <c r="AI654" s="215"/>
      <c r="AJ654" s="36"/>
    </row>
    <row r="655" spans="1:36" x14ac:dyDescent="0.2">
      <c r="A655" s="164" t="str">
        <f>IF('Sub-Cpt Record'!A655="","",'Sub-Cpt Record'!A655)</f>
        <v/>
      </c>
      <c r="B655" s="165" t="str">
        <f>IF('Sub-Cpt Record'!B655="","",'Sub-Cpt Record'!B655)</f>
        <v/>
      </c>
      <c r="C655" s="165" t="str">
        <f>IF('Sub-Cpt Record'!C655="","",'Sub-Cpt Record'!C655)</f>
        <v/>
      </c>
      <c r="D655" s="165" t="str">
        <f>IF('Sub-Cpt Record'!D655="","",'Sub-Cpt Record'!D655)</f>
        <v/>
      </c>
      <c r="E655" s="165" t="str">
        <f>CODE!I655</f>
        <v/>
      </c>
      <c r="F655" s="168"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18"/>
      <c r="U655" s="42"/>
      <c r="V655" s="42"/>
      <c r="W655" s="42"/>
      <c r="X655" s="42"/>
      <c r="Y655" s="42"/>
      <c r="Z655" s="35"/>
      <c r="AA655" s="42"/>
      <c r="AB655" s="42"/>
      <c r="AC655" s="42"/>
      <c r="AD655" s="42"/>
      <c r="AE655" s="42"/>
      <c r="AF655" s="42"/>
      <c r="AG655" s="193" t="str">
        <f t="shared" si="10"/>
        <v/>
      </c>
      <c r="AH655" s="305"/>
      <c r="AI655" s="215"/>
      <c r="AJ655" s="36"/>
    </row>
    <row r="656" spans="1:36" x14ac:dyDescent="0.2">
      <c r="A656" s="164" t="str">
        <f>IF('Sub-Cpt Record'!A656="","",'Sub-Cpt Record'!A656)</f>
        <v/>
      </c>
      <c r="B656" s="165" t="str">
        <f>IF('Sub-Cpt Record'!B656="","",'Sub-Cpt Record'!B656)</f>
        <v/>
      </c>
      <c r="C656" s="165" t="str">
        <f>IF('Sub-Cpt Record'!C656="","",'Sub-Cpt Record'!C656)</f>
        <v/>
      </c>
      <c r="D656" s="165" t="str">
        <f>IF('Sub-Cpt Record'!D656="","",'Sub-Cpt Record'!D656)</f>
        <v/>
      </c>
      <c r="E656" s="165" t="str">
        <f>CODE!I656</f>
        <v/>
      </c>
      <c r="F656" s="168"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18"/>
      <c r="U656" s="42"/>
      <c r="V656" s="42"/>
      <c r="W656" s="42"/>
      <c r="X656" s="42"/>
      <c r="Y656" s="42"/>
      <c r="Z656" s="35"/>
      <c r="AA656" s="42"/>
      <c r="AB656" s="42"/>
      <c r="AC656" s="42"/>
      <c r="AD656" s="42"/>
      <c r="AE656" s="42"/>
      <c r="AF656" s="42"/>
      <c r="AG656" s="193" t="str">
        <f t="shared" si="10"/>
        <v/>
      </c>
      <c r="AH656" s="305"/>
      <c r="AI656" s="215"/>
      <c r="AJ656" s="36"/>
    </row>
    <row r="657" spans="1:36" x14ac:dyDescent="0.2">
      <c r="A657" s="164" t="str">
        <f>IF('Sub-Cpt Record'!A657="","",'Sub-Cpt Record'!A657)</f>
        <v/>
      </c>
      <c r="B657" s="165" t="str">
        <f>IF('Sub-Cpt Record'!B657="","",'Sub-Cpt Record'!B657)</f>
        <v/>
      </c>
      <c r="C657" s="165" t="str">
        <f>IF('Sub-Cpt Record'!C657="","",'Sub-Cpt Record'!C657)</f>
        <v/>
      </c>
      <c r="D657" s="165" t="str">
        <f>IF('Sub-Cpt Record'!D657="","",'Sub-Cpt Record'!D657)</f>
        <v/>
      </c>
      <c r="E657" s="165" t="str">
        <f>CODE!I657</f>
        <v/>
      </c>
      <c r="F657" s="168"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18"/>
      <c r="U657" s="42"/>
      <c r="V657" s="42"/>
      <c r="W657" s="42"/>
      <c r="X657" s="42"/>
      <c r="Y657" s="42"/>
      <c r="Z657" s="35"/>
      <c r="AA657" s="42"/>
      <c r="AB657" s="42"/>
      <c r="AC657" s="42"/>
      <c r="AD657" s="42"/>
      <c r="AE657" s="42"/>
      <c r="AF657" s="42"/>
      <c r="AG657" s="193" t="str">
        <f t="shared" si="10"/>
        <v/>
      </c>
      <c r="AH657" s="305"/>
      <c r="AI657" s="215"/>
      <c r="AJ657" s="36"/>
    </row>
    <row r="658" spans="1:36" x14ac:dyDescent="0.2">
      <c r="A658" s="164" t="str">
        <f>IF('Sub-Cpt Record'!A658="","",'Sub-Cpt Record'!A658)</f>
        <v/>
      </c>
      <c r="B658" s="165" t="str">
        <f>IF('Sub-Cpt Record'!B658="","",'Sub-Cpt Record'!B658)</f>
        <v/>
      </c>
      <c r="C658" s="165" t="str">
        <f>IF('Sub-Cpt Record'!C658="","",'Sub-Cpt Record'!C658)</f>
        <v/>
      </c>
      <c r="D658" s="165" t="str">
        <f>IF('Sub-Cpt Record'!D658="","",'Sub-Cpt Record'!D658)</f>
        <v/>
      </c>
      <c r="E658" s="165" t="str">
        <f>CODE!I658</f>
        <v/>
      </c>
      <c r="F658" s="168"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18"/>
      <c r="U658" s="42"/>
      <c r="V658" s="42"/>
      <c r="W658" s="42"/>
      <c r="X658" s="42"/>
      <c r="Y658" s="42"/>
      <c r="Z658" s="35"/>
      <c r="AA658" s="42"/>
      <c r="AB658" s="42"/>
      <c r="AC658" s="42"/>
      <c r="AD658" s="42"/>
      <c r="AE658" s="42"/>
      <c r="AF658" s="42"/>
      <c r="AG658" s="193" t="str">
        <f t="shared" si="10"/>
        <v/>
      </c>
      <c r="AH658" s="305"/>
      <c r="AI658" s="215"/>
      <c r="AJ658" s="36"/>
    </row>
    <row r="659" spans="1:36" x14ac:dyDescent="0.2">
      <c r="A659" s="164" t="str">
        <f>IF('Sub-Cpt Record'!A659="","",'Sub-Cpt Record'!A659)</f>
        <v/>
      </c>
      <c r="B659" s="165" t="str">
        <f>IF('Sub-Cpt Record'!B659="","",'Sub-Cpt Record'!B659)</f>
        <v/>
      </c>
      <c r="C659" s="165" t="str">
        <f>IF('Sub-Cpt Record'!C659="","",'Sub-Cpt Record'!C659)</f>
        <v/>
      </c>
      <c r="D659" s="165" t="str">
        <f>IF('Sub-Cpt Record'!D659="","",'Sub-Cpt Record'!D659)</f>
        <v/>
      </c>
      <c r="E659" s="165" t="str">
        <f>CODE!I659</f>
        <v/>
      </c>
      <c r="F659" s="168"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18"/>
      <c r="U659" s="42"/>
      <c r="V659" s="42"/>
      <c r="W659" s="42"/>
      <c r="X659" s="42"/>
      <c r="Y659" s="42"/>
      <c r="Z659" s="35"/>
      <c r="AA659" s="42"/>
      <c r="AB659" s="42"/>
      <c r="AC659" s="42"/>
      <c r="AD659" s="42"/>
      <c r="AE659" s="42"/>
      <c r="AF659" s="42"/>
      <c r="AG659" s="193" t="str">
        <f t="shared" si="10"/>
        <v/>
      </c>
      <c r="AH659" s="305"/>
      <c r="AI659" s="215"/>
      <c r="AJ659" s="36"/>
    </row>
    <row r="660" spans="1:36" x14ac:dyDescent="0.2">
      <c r="A660" s="164" t="str">
        <f>IF('Sub-Cpt Record'!A660="","",'Sub-Cpt Record'!A660)</f>
        <v/>
      </c>
      <c r="B660" s="165" t="str">
        <f>IF('Sub-Cpt Record'!B660="","",'Sub-Cpt Record'!B660)</f>
        <v/>
      </c>
      <c r="C660" s="165" t="str">
        <f>IF('Sub-Cpt Record'!C660="","",'Sub-Cpt Record'!C660)</f>
        <v/>
      </c>
      <c r="D660" s="165" t="str">
        <f>IF('Sub-Cpt Record'!D660="","",'Sub-Cpt Record'!D660)</f>
        <v/>
      </c>
      <c r="E660" s="165" t="str">
        <f>CODE!I660</f>
        <v/>
      </c>
      <c r="F660" s="168"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18"/>
      <c r="U660" s="42"/>
      <c r="V660" s="42"/>
      <c r="W660" s="42"/>
      <c r="X660" s="42"/>
      <c r="Y660" s="42"/>
      <c r="Z660" s="35"/>
      <c r="AA660" s="42"/>
      <c r="AB660" s="42"/>
      <c r="AC660" s="42"/>
      <c r="AD660" s="42"/>
      <c r="AE660" s="42"/>
      <c r="AF660" s="42"/>
      <c r="AG660" s="193" t="str">
        <f t="shared" si="10"/>
        <v/>
      </c>
      <c r="AH660" s="305"/>
      <c r="AI660" s="215"/>
      <c r="AJ660" s="36"/>
    </row>
    <row r="661" spans="1:36" x14ac:dyDescent="0.2">
      <c r="A661" s="164" t="str">
        <f>IF('Sub-Cpt Record'!A661="","",'Sub-Cpt Record'!A661)</f>
        <v/>
      </c>
      <c r="B661" s="165" t="str">
        <f>IF('Sub-Cpt Record'!B661="","",'Sub-Cpt Record'!B661)</f>
        <v/>
      </c>
      <c r="C661" s="165" t="str">
        <f>IF('Sub-Cpt Record'!C661="","",'Sub-Cpt Record'!C661)</f>
        <v/>
      </c>
      <c r="D661" s="165" t="str">
        <f>IF('Sub-Cpt Record'!D661="","",'Sub-Cpt Record'!D661)</f>
        <v/>
      </c>
      <c r="E661" s="165" t="str">
        <f>CODE!I661</f>
        <v/>
      </c>
      <c r="F661" s="168"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18"/>
      <c r="U661" s="42"/>
      <c r="V661" s="42"/>
      <c r="W661" s="42"/>
      <c r="X661" s="42"/>
      <c r="Y661" s="42"/>
      <c r="Z661" s="35"/>
      <c r="AA661" s="42"/>
      <c r="AB661" s="42"/>
      <c r="AC661" s="42"/>
      <c r="AD661" s="42"/>
      <c r="AE661" s="42"/>
      <c r="AF661" s="42"/>
      <c r="AG661" s="193" t="str">
        <f t="shared" si="10"/>
        <v/>
      </c>
      <c r="AH661" s="305"/>
      <c r="AI661" s="215"/>
      <c r="AJ661" s="36"/>
    </row>
    <row r="662" spans="1:36" x14ac:dyDescent="0.2">
      <c r="A662" s="164" t="str">
        <f>IF('Sub-Cpt Record'!A662="","",'Sub-Cpt Record'!A662)</f>
        <v/>
      </c>
      <c r="B662" s="165" t="str">
        <f>IF('Sub-Cpt Record'!B662="","",'Sub-Cpt Record'!B662)</f>
        <v/>
      </c>
      <c r="C662" s="165" t="str">
        <f>IF('Sub-Cpt Record'!C662="","",'Sub-Cpt Record'!C662)</f>
        <v/>
      </c>
      <c r="D662" s="165" t="str">
        <f>IF('Sub-Cpt Record'!D662="","",'Sub-Cpt Record'!D662)</f>
        <v/>
      </c>
      <c r="E662" s="165" t="str">
        <f>CODE!I662</f>
        <v/>
      </c>
      <c r="F662" s="168"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18"/>
      <c r="U662" s="42"/>
      <c r="V662" s="42"/>
      <c r="W662" s="42"/>
      <c r="X662" s="42"/>
      <c r="Y662" s="42"/>
      <c r="Z662" s="35"/>
      <c r="AA662" s="42"/>
      <c r="AB662" s="42"/>
      <c r="AC662" s="42"/>
      <c r="AD662" s="42"/>
      <c r="AE662" s="42"/>
      <c r="AF662" s="42"/>
      <c r="AG662" s="193" t="str">
        <f t="shared" si="10"/>
        <v/>
      </c>
      <c r="AH662" s="305"/>
      <c r="AI662" s="215"/>
      <c r="AJ662" s="36"/>
    </row>
    <row r="663" spans="1:36" x14ac:dyDescent="0.2">
      <c r="A663" s="164" t="str">
        <f>IF('Sub-Cpt Record'!A663="","",'Sub-Cpt Record'!A663)</f>
        <v/>
      </c>
      <c r="B663" s="165" t="str">
        <f>IF('Sub-Cpt Record'!B663="","",'Sub-Cpt Record'!B663)</f>
        <v/>
      </c>
      <c r="C663" s="165" t="str">
        <f>IF('Sub-Cpt Record'!C663="","",'Sub-Cpt Record'!C663)</f>
        <v/>
      </c>
      <c r="D663" s="165" t="str">
        <f>IF('Sub-Cpt Record'!D663="","",'Sub-Cpt Record'!D663)</f>
        <v/>
      </c>
      <c r="E663" s="165" t="str">
        <f>CODE!I663</f>
        <v/>
      </c>
      <c r="F663" s="168"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18"/>
      <c r="U663" s="42"/>
      <c r="V663" s="42"/>
      <c r="W663" s="42"/>
      <c r="X663" s="42"/>
      <c r="Y663" s="42"/>
      <c r="Z663" s="35"/>
      <c r="AA663" s="42"/>
      <c r="AB663" s="42"/>
      <c r="AC663" s="42"/>
      <c r="AD663" s="42"/>
      <c r="AE663" s="42"/>
      <c r="AF663" s="42"/>
      <c r="AG663" s="193" t="str">
        <f t="shared" si="10"/>
        <v/>
      </c>
      <c r="AH663" s="305"/>
      <c r="AI663" s="215"/>
      <c r="AJ663" s="36"/>
    </row>
    <row r="664" spans="1:36" x14ac:dyDescent="0.2">
      <c r="A664" s="164" t="str">
        <f>IF('Sub-Cpt Record'!A664="","",'Sub-Cpt Record'!A664)</f>
        <v/>
      </c>
      <c r="B664" s="165" t="str">
        <f>IF('Sub-Cpt Record'!B664="","",'Sub-Cpt Record'!B664)</f>
        <v/>
      </c>
      <c r="C664" s="165" t="str">
        <f>IF('Sub-Cpt Record'!C664="","",'Sub-Cpt Record'!C664)</f>
        <v/>
      </c>
      <c r="D664" s="165" t="str">
        <f>IF('Sub-Cpt Record'!D664="","",'Sub-Cpt Record'!D664)</f>
        <v/>
      </c>
      <c r="E664" s="165" t="str">
        <f>CODE!I664</f>
        <v/>
      </c>
      <c r="F664" s="168"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18"/>
      <c r="U664" s="42"/>
      <c r="V664" s="42"/>
      <c r="W664" s="42"/>
      <c r="X664" s="42"/>
      <c r="Y664" s="42"/>
      <c r="Z664" s="35"/>
      <c r="AA664" s="42"/>
      <c r="AB664" s="42"/>
      <c r="AC664" s="42"/>
      <c r="AD664" s="42"/>
      <c r="AE664" s="42"/>
      <c r="AF664" s="42"/>
      <c r="AG664" s="193" t="str">
        <f t="shared" si="10"/>
        <v/>
      </c>
      <c r="AH664" s="305"/>
      <c r="AI664" s="215"/>
      <c r="AJ664" s="36"/>
    </row>
    <row r="665" spans="1:36" x14ac:dyDescent="0.2">
      <c r="A665" s="164" t="str">
        <f>IF('Sub-Cpt Record'!A665="","",'Sub-Cpt Record'!A665)</f>
        <v/>
      </c>
      <c r="B665" s="165" t="str">
        <f>IF('Sub-Cpt Record'!B665="","",'Sub-Cpt Record'!B665)</f>
        <v/>
      </c>
      <c r="C665" s="165" t="str">
        <f>IF('Sub-Cpt Record'!C665="","",'Sub-Cpt Record'!C665)</f>
        <v/>
      </c>
      <c r="D665" s="165" t="str">
        <f>IF('Sub-Cpt Record'!D665="","",'Sub-Cpt Record'!D665)</f>
        <v/>
      </c>
      <c r="E665" s="165" t="str">
        <f>CODE!I665</f>
        <v/>
      </c>
      <c r="F665" s="168"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18"/>
      <c r="U665" s="42"/>
      <c r="V665" s="42"/>
      <c r="W665" s="42"/>
      <c r="X665" s="42"/>
      <c r="Y665" s="42"/>
      <c r="Z665" s="35"/>
      <c r="AA665" s="42"/>
      <c r="AB665" s="42"/>
      <c r="AC665" s="42"/>
      <c r="AD665" s="42"/>
      <c r="AE665" s="42"/>
      <c r="AF665" s="42"/>
      <c r="AG665" s="193" t="str">
        <f t="shared" si="10"/>
        <v/>
      </c>
      <c r="AH665" s="305"/>
      <c r="AI665" s="215"/>
      <c r="AJ665" s="36"/>
    </row>
    <row r="666" spans="1:36" x14ac:dyDescent="0.2">
      <c r="A666" s="164" t="str">
        <f>IF('Sub-Cpt Record'!A666="","",'Sub-Cpt Record'!A666)</f>
        <v/>
      </c>
      <c r="B666" s="165" t="str">
        <f>IF('Sub-Cpt Record'!B666="","",'Sub-Cpt Record'!B666)</f>
        <v/>
      </c>
      <c r="C666" s="165" t="str">
        <f>IF('Sub-Cpt Record'!C666="","",'Sub-Cpt Record'!C666)</f>
        <v/>
      </c>
      <c r="D666" s="165" t="str">
        <f>IF('Sub-Cpt Record'!D666="","",'Sub-Cpt Record'!D666)</f>
        <v/>
      </c>
      <c r="E666" s="165" t="str">
        <f>CODE!I666</f>
        <v/>
      </c>
      <c r="F666" s="168"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18"/>
      <c r="U666" s="42"/>
      <c r="V666" s="42"/>
      <c r="W666" s="42"/>
      <c r="X666" s="42"/>
      <c r="Y666" s="42"/>
      <c r="Z666" s="35"/>
      <c r="AA666" s="42"/>
      <c r="AB666" s="42"/>
      <c r="AC666" s="42"/>
      <c r="AD666" s="42"/>
      <c r="AE666" s="42"/>
      <c r="AF666" s="42"/>
      <c r="AG666" s="193" t="str">
        <f t="shared" si="10"/>
        <v/>
      </c>
      <c r="AH666" s="305"/>
      <c r="AI666" s="215"/>
      <c r="AJ666" s="36"/>
    </row>
    <row r="667" spans="1:36" x14ac:dyDescent="0.2">
      <c r="A667" s="164" t="str">
        <f>IF('Sub-Cpt Record'!A667="","",'Sub-Cpt Record'!A667)</f>
        <v/>
      </c>
      <c r="B667" s="165" t="str">
        <f>IF('Sub-Cpt Record'!B667="","",'Sub-Cpt Record'!B667)</f>
        <v/>
      </c>
      <c r="C667" s="165" t="str">
        <f>IF('Sub-Cpt Record'!C667="","",'Sub-Cpt Record'!C667)</f>
        <v/>
      </c>
      <c r="D667" s="165" t="str">
        <f>IF('Sub-Cpt Record'!D667="","",'Sub-Cpt Record'!D667)</f>
        <v/>
      </c>
      <c r="E667" s="165" t="str">
        <f>CODE!I667</f>
        <v/>
      </c>
      <c r="F667" s="168"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18"/>
      <c r="U667" s="42"/>
      <c r="V667" s="42"/>
      <c r="W667" s="42"/>
      <c r="X667" s="42"/>
      <c r="Y667" s="42"/>
      <c r="Z667" s="35"/>
      <c r="AA667" s="42"/>
      <c r="AB667" s="42"/>
      <c r="AC667" s="42"/>
      <c r="AD667" s="42"/>
      <c r="AE667" s="42"/>
      <c r="AF667" s="42"/>
      <c r="AG667" s="193" t="str">
        <f t="shared" si="10"/>
        <v/>
      </c>
      <c r="AH667" s="305"/>
      <c r="AI667" s="215"/>
      <c r="AJ667" s="36"/>
    </row>
    <row r="668" spans="1:36" x14ac:dyDescent="0.2">
      <c r="A668" s="164" t="str">
        <f>IF('Sub-Cpt Record'!A668="","",'Sub-Cpt Record'!A668)</f>
        <v/>
      </c>
      <c r="B668" s="165" t="str">
        <f>IF('Sub-Cpt Record'!B668="","",'Sub-Cpt Record'!B668)</f>
        <v/>
      </c>
      <c r="C668" s="165" t="str">
        <f>IF('Sub-Cpt Record'!C668="","",'Sub-Cpt Record'!C668)</f>
        <v/>
      </c>
      <c r="D668" s="165" t="str">
        <f>IF('Sub-Cpt Record'!D668="","",'Sub-Cpt Record'!D668)</f>
        <v/>
      </c>
      <c r="E668" s="165" t="str">
        <f>CODE!I668</f>
        <v/>
      </c>
      <c r="F668" s="168"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18"/>
      <c r="U668" s="42"/>
      <c r="V668" s="42"/>
      <c r="W668" s="42"/>
      <c r="X668" s="42"/>
      <c r="Y668" s="42"/>
      <c r="Z668" s="35"/>
      <c r="AA668" s="42"/>
      <c r="AB668" s="42"/>
      <c r="AC668" s="42"/>
      <c r="AD668" s="42"/>
      <c r="AE668" s="42"/>
      <c r="AF668" s="42"/>
      <c r="AG668" s="193" t="str">
        <f t="shared" si="10"/>
        <v/>
      </c>
      <c r="AH668" s="305"/>
      <c r="AI668" s="215"/>
      <c r="AJ668" s="36"/>
    </row>
    <row r="669" spans="1:36" x14ac:dyDescent="0.2">
      <c r="A669" s="164" t="str">
        <f>IF('Sub-Cpt Record'!A669="","",'Sub-Cpt Record'!A669)</f>
        <v/>
      </c>
      <c r="B669" s="165" t="str">
        <f>IF('Sub-Cpt Record'!B669="","",'Sub-Cpt Record'!B669)</f>
        <v/>
      </c>
      <c r="C669" s="165" t="str">
        <f>IF('Sub-Cpt Record'!C669="","",'Sub-Cpt Record'!C669)</f>
        <v/>
      </c>
      <c r="D669" s="165" t="str">
        <f>IF('Sub-Cpt Record'!D669="","",'Sub-Cpt Record'!D669)</f>
        <v/>
      </c>
      <c r="E669" s="165" t="str">
        <f>CODE!I669</f>
        <v/>
      </c>
      <c r="F669" s="168"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18"/>
      <c r="U669" s="42"/>
      <c r="V669" s="42"/>
      <c r="W669" s="42"/>
      <c r="X669" s="42"/>
      <c r="Y669" s="42"/>
      <c r="Z669" s="35"/>
      <c r="AA669" s="42"/>
      <c r="AB669" s="42"/>
      <c r="AC669" s="42"/>
      <c r="AD669" s="42"/>
      <c r="AE669" s="42"/>
      <c r="AF669" s="42"/>
      <c r="AG669" s="193" t="str">
        <f t="shared" si="10"/>
        <v/>
      </c>
      <c r="AH669" s="305"/>
      <c r="AI669" s="215"/>
      <c r="AJ669" s="36"/>
    </row>
    <row r="670" spans="1:36" x14ac:dyDescent="0.2">
      <c r="A670" s="164" t="str">
        <f>IF('Sub-Cpt Record'!A670="","",'Sub-Cpt Record'!A670)</f>
        <v/>
      </c>
      <c r="B670" s="165" t="str">
        <f>IF('Sub-Cpt Record'!B670="","",'Sub-Cpt Record'!B670)</f>
        <v/>
      </c>
      <c r="C670" s="165" t="str">
        <f>IF('Sub-Cpt Record'!C670="","",'Sub-Cpt Record'!C670)</f>
        <v/>
      </c>
      <c r="D670" s="165" t="str">
        <f>IF('Sub-Cpt Record'!D670="","",'Sub-Cpt Record'!D670)</f>
        <v/>
      </c>
      <c r="E670" s="165" t="str">
        <f>CODE!I670</f>
        <v/>
      </c>
      <c r="F670" s="168"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18"/>
      <c r="U670" s="42"/>
      <c r="V670" s="42"/>
      <c r="W670" s="42"/>
      <c r="X670" s="42"/>
      <c r="Y670" s="42"/>
      <c r="Z670" s="35"/>
      <c r="AA670" s="42"/>
      <c r="AB670" s="42"/>
      <c r="AC670" s="42"/>
      <c r="AD670" s="42"/>
      <c r="AE670" s="42"/>
      <c r="AF670" s="42"/>
      <c r="AG670" s="193" t="str">
        <f t="shared" si="10"/>
        <v/>
      </c>
      <c r="AH670" s="305"/>
      <c r="AI670" s="215"/>
      <c r="AJ670" s="36"/>
    </row>
    <row r="671" spans="1:36" x14ac:dyDescent="0.2">
      <c r="A671" s="164" t="str">
        <f>IF('Sub-Cpt Record'!A671="","",'Sub-Cpt Record'!A671)</f>
        <v/>
      </c>
      <c r="B671" s="165" t="str">
        <f>IF('Sub-Cpt Record'!B671="","",'Sub-Cpt Record'!B671)</f>
        <v/>
      </c>
      <c r="C671" s="165" t="str">
        <f>IF('Sub-Cpt Record'!C671="","",'Sub-Cpt Record'!C671)</f>
        <v/>
      </c>
      <c r="D671" s="165" t="str">
        <f>IF('Sub-Cpt Record'!D671="","",'Sub-Cpt Record'!D671)</f>
        <v/>
      </c>
      <c r="E671" s="165" t="str">
        <f>CODE!I671</f>
        <v/>
      </c>
      <c r="F671" s="168"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18"/>
      <c r="U671" s="42"/>
      <c r="V671" s="42"/>
      <c r="W671" s="42"/>
      <c r="X671" s="42"/>
      <c r="Y671" s="42"/>
      <c r="Z671" s="35"/>
      <c r="AA671" s="42"/>
      <c r="AB671" s="42"/>
      <c r="AC671" s="42"/>
      <c r="AD671" s="42"/>
      <c r="AE671" s="42"/>
      <c r="AF671" s="42"/>
      <c r="AG671" s="193" t="str">
        <f t="shared" si="10"/>
        <v/>
      </c>
      <c r="AH671" s="305"/>
      <c r="AI671" s="215"/>
      <c r="AJ671" s="36"/>
    </row>
    <row r="672" spans="1:36" x14ac:dyDescent="0.2">
      <c r="A672" s="164" t="str">
        <f>IF('Sub-Cpt Record'!A672="","",'Sub-Cpt Record'!A672)</f>
        <v/>
      </c>
      <c r="B672" s="165" t="str">
        <f>IF('Sub-Cpt Record'!B672="","",'Sub-Cpt Record'!B672)</f>
        <v/>
      </c>
      <c r="C672" s="165" t="str">
        <f>IF('Sub-Cpt Record'!C672="","",'Sub-Cpt Record'!C672)</f>
        <v/>
      </c>
      <c r="D672" s="165" t="str">
        <f>IF('Sub-Cpt Record'!D672="","",'Sub-Cpt Record'!D672)</f>
        <v/>
      </c>
      <c r="E672" s="165" t="str">
        <f>CODE!I672</f>
        <v/>
      </c>
      <c r="F672" s="168"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18"/>
      <c r="U672" s="42"/>
      <c r="V672" s="42"/>
      <c r="W672" s="42"/>
      <c r="X672" s="42"/>
      <c r="Y672" s="42"/>
      <c r="Z672" s="35"/>
      <c r="AA672" s="42"/>
      <c r="AB672" s="42"/>
      <c r="AC672" s="42"/>
      <c r="AD672" s="42"/>
      <c r="AE672" s="42"/>
      <c r="AF672" s="42"/>
      <c r="AG672" s="193" t="str">
        <f t="shared" si="10"/>
        <v/>
      </c>
      <c r="AH672" s="305"/>
      <c r="AI672" s="215"/>
      <c r="AJ672" s="36"/>
    </row>
    <row r="673" spans="1:36" x14ac:dyDescent="0.2">
      <c r="A673" s="164" t="str">
        <f>IF('Sub-Cpt Record'!A673="","",'Sub-Cpt Record'!A673)</f>
        <v/>
      </c>
      <c r="B673" s="165" t="str">
        <f>IF('Sub-Cpt Record'!B673="","",'Sub-Cpt Record'!B673)</f>
        <v/>
      </c>
      <c r="C673" s="165" t="str">
        <f>IF('Sub-Cpt Record'!C673="","",'Sub-Cpt Record'!C673)</f>
        <v/>
      </c>
      <c r="D673" s="165" t="str">
        <f>IF('Sub-Cpt Record'!D673="","",'Sub-Cpt Record'!D673)</f>
        <v/>
      </c>
      <c r="E673" s="165" t="str">
        <f>CODE!I673</f>
        <v/>
      </c>
      <c r="F673" s="168"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18"/>
      <c r="U673" s="42"/>
      <c r="V673" s="42"/>
      <c r="W673" s="42"/>
      <c r="X673" s="42"/>
      <c r="Y673" s="42"/>
      <c r="Z673" s="35"/>
      <c r="AA673" s="42"/>
      <c r="AB673" s="42"/>
      <c r="AC673" s="42"/>
      <c r="AD673" s="42"/>
      <c r="AE673" s="42"/>
      <c r="AF673" s="42"/>
      <c r="AG673" s="193" t="str">
        <f t="shared" si="10"/>
        <v/>
      </c>
      <c r="AH673" s="305"/>
      <c r="AI673" s="215"/>
      <c r="AJ673" s="36"/>
    </row>
    <row r="674" spans="1:36" x14ac:dyDescent="0.2">
      <c r="A674" s="164" t="str">
        <f>IF('Sub-Cpt Record'!A674="","",'Sub-Cpt Record'!A674)</f>
        <v/>
      </c>
      <c r="B674" s="165" t="str">
        <f>IF('Sub-Cpt Record'!B674="","",'Sub-Cpt Record'!B674)</f>
        <v/>
      </c>
      <c r="C674" s="165" t="str">
        <f>IF('Sub-Cpt Record'!C674="","",'Sub-Cpt Record'!C674)</f>
        <v/>
      </c>
      <c r="D674" s="165" t="str">
        <f>IF('Sub-Cpt Record'!D674="","",'Sub-Cpt Record'!D674)</f>
        <v/>
      </c>
      <c r="E674" s="165" t="str">
        <f>CODE!I674</f>
        <v/>
      </c>
      <c r="F674" s="168"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18"/>
      <c r="U674" s="42"/>
      <c r="V674" s="42"/>
      <c r="W674" s="42"/>
      <c r="X674" s="42"/>
      <c r="Y674" s="42"/>
      <c r="Z674" s="35"/>
      <c r="AA674" s="42"/>
      <c r="AB674" s="42"/>
      <c r="AC674" s="42"/>
      <c r="AD674" s="42"/>
      <c r="AE674" s="42"/>
      <c r="AF674" s="42"/>
      <c r="AG674" s="193" t="str">
        <f t="shared" si="10"/>
        <v/>
      </c>
      <c r="AH674" s="305"/>
      <c r="AI674" s="215"/>
      <c r="AJ674" s="36"/>
    </row>
    <row r="675" spans="1:36" x14ac:dyDescent="0.2">
      <c r="A675" s="164" t="str">
        <f>IF('Sub-Cpt Record'!A675="","",'Sub-Cpt Record'!A675)</f>
        <v/>
      </c>
      <c r="B675" s="165" t="str">
        <f>IF('Sub-Cpt Record'!B675="","",'Sub-Cpt Record'!B675)</f>
        <v/>
      </c>
      <c r="C675" s="165" t="str">
        <f>IF('Sub-Cpt Record'!C675="","",'Sub-Cpt Record'!C675)</f>
        <v/>
      </c>
      <c r="D675" s="165" t="str">
        <f>IF('Sub-Cpt Record'!D675="","",'Sub-Cpt Record'!D675)</f>
        <v/>
      </c>
      <c r="E675" s="165" t="str">
        <f>CODE!I675</f>
        <v/>
      </c>
      <c r="F675" s="168"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18"/>
      <c r="U675" s="42"/>
      <c r="V675" s="42"/>
      <c r="W675" s="42"/>
      <c r="X675" s="42"/>
      <c r="Y675" s="42"/>
      <c r="Z675" s="35"/>
      <c r="AA675" s="42"/>
      <c r="AB675" s="42"/>
      <c r="AC675" s="42"/>
      <c r="AD675" s="42"/>
      <c r="AE675" s="42"/>
      <c r="AF675" s="42"/>
      <c r="AG675" s="193" t="str">
        <f t="shared" si="10"/>
        <v/>
      </c>
      <c r="AH675" s="305"/>
      <c r="AI675" s="215"/>
      <c r="AJ675" s="36"/>
    </row>
    <row r="676" spans="1:36" x14ac:dyDescent="0.2">
      <c r="A676" s="164" t="str">
        <f>IF('Sub-Cpt Record'!A676="","",'Sub-Cpt Record'!A676)</f>
        <v/>
      </c>
      <c r="B676" s="165" t="str">
        <f>IF('Sub-Cpt Record'!B676="","",'Sub-Cpt Record'!B676)</f>
        <v/>
      </c>
      <c r="C676" s="165" t="str">
        <f>IF('Sub-Cpt Record'!C676="","",'Sub-Cpt Record'!C676)</f>
        <v/>
      </c>
      <c r="D676" s="165" t="str">
        <f>IF('Sub-Cpt Record'!D676="","",'Sub-Cpt Record'!D676)</f>
        <v/>
      </c>
      <c r="E676" s="165" t="str">
        <f>CODE!I676</f>
        <v/>
      </c>
      <c r="F676" s="168"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18"/>
      <c r="U676" s="42"/>
      <c r="V676" s="42"/>
      <c r="W676" s="42"/>
      <c r="X676" s="42"/>
      <c r="Y676" s="42"/>
      <c r="Z676" s="35"/>
      <c r="AA676" s="42"/>
      <c r="AB676" s="42"/>
      <c r="AC676" s="42"/>
      <c r="AD676" s="42"/>
      <c r="AE676" s="42"/>
      <c r="AF676" s="42"/>
      <c r="AG676" s="193" t="str">
        <f t="shared" si="10"/>
        <v/>
      </c>
      <c r="AH676" s="305"/>
      <c r="AI676" s="215"/>
      <c r="AJ676" s="36"/>
    </row>
    <row r="677" spans="1:36" x14ac:dyDescent="0.2">
      <c r="A677" s="164" t="str">
        <f>IF('Sub-Cpt Record'!A677="","",'Sub-Cpt Record'!A677)</f>
        <v/>
      </c>
      <c r="B677" s="165" t="str">
        <f>IF('Sub-Cpt Record'!B677="","",'Sub-Cpt Record'!B677)</f>
        <v/>
      </c>
      <c r="C677" s="165" t="str">
        <f>IF('Sub-Cpt Record'!C677="","",'Sub-Cpt Record'!C677)</f>
        <v/>
      </c>
      <c r="D677" s="165" t="str">
        <f>IF('Sub-Cpt Record'!D677="","",'Sub-Cpt Record'!D677)</f>
        <v/>
      </c>
      <c r="E677" s="165" t="str">
        <f>CODE!I677</f>
        <v/>
      </c>
      <c r="F677" s="168"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18"/>
      <c r="U677" s="42"/>
      <c r="V677" s="42"/>
      <c r="W677" s="42"/>
      <c r="X677" s="42"/>
      <c r="Y677" s="42"/>
      <c r="Z677" s="35"/>
      <c r="AA677" s="42"/>
      <c r="AB677" s="42"/>
      <c r="AC677" s="42"/>
      <c r="AD677" s="42"/>
      <c r="AE677" s="42"/>
      <c r="AF677" s="42"/>
      <c r="AG677" s="193" t="str">
        <f t="shared" si="10"/>
        <v/>
      </c>
      <c r="AH677" s="305"/>
      <c r="AI677" s="215"/>
      <c r="AJ677" s="36"/>
    </row>
    <row r="678" spans="1:36" x14ac:dyDescent="0.2">
      <c r="A678" s="164" t="str">
        <f>IF('Sub-Cpt Record'!A678="","",'Sub-Cpt Record'!A678)</f>
        <v/>
      </c>
      <c r="B678" s="165" t="str">
        <f>IF('Sub-Cpt Record'!B678="","",'Sub-Cpt Record'!B678)</f>
        <v/>
      </c>
      <c r="C678" s="165" t="str">
        <f>IF('Sub-Cpt Record'!C678="","",'Sub-Cpt Record'!C678)</f>
        <v/>
      </c>
      <c r="D678" s="165" t="str">
        <f>IF('Sub-Cpt Record'!D678="","",'Sub-Cpt Record'!D678)</f>
        <v/>
      </c>
      <c r="E678" s="165" t="str">
        <f>CODE!I678</f>
        <v/>
      </c>
      <c r="F678" s="168"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18"/>
      <c r="U678" s="42"/>
      <c r="V678" s="42"/>
      <c r="W678" s="42"/>
      <c r="X678" s="42"/>
      <c r="Y678" s="42"/>
      <c r="Z678" s="35"/>
      <c r="AA678" s="42"/>
      <c r="AB678" s="42"/>
      <c r="AC678" s="42"/>
      <c r="AD678" s="42"/>
      <c r="AE678" s="42"/>
      <c r="AF678" s="42"/>
      <c r="AG678" s="193" t="str">
        <f t="shared" si="10"/>
        <v/>
      </c>
      <c r="AH678" s="305"/>
      <c r="AI678" s="215"/>
      <c r="AJ678" s="36"/>
    </row>
    <row r="679" spans="1:36" x14ac:dyDescent="0.2">
      <c r="A679" s="164" t="str">
        <f>IF('Sub-Cpt Record'!A679="","",'Sub-Cpt Record'!A679)</f>
        <v/>
      </c>
      <c r="B679" s="165" t="str">
        <f>IF('Sub-Cpt Record'!B679="","",'Sub-Cpt Record'!B679)</f>
        <v/>
      </c>
      <c r="C679" s="165" t="str">
        <f>IF('Sub-Cpt Record'!C679="","",'Sub-Cpt Record'!C679)</f>
        <v/>
      </c>
      <c r="D679" s="165" t="str">
        <f>IF('Sub-Cpt Record'!D679="","",'Sub-Cpt Record'!D679)</f>
        <v/>
      </c>
      <c r="E679" s="165" t="str">
        <f>CODE!I679</f>
        <v/>
      </c>
      <c r="F679" s="168"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18"/>
      <c r="U679" s="42"/>
      <c r="V679" s="42"/>
      <c r="W679" s="42"/>
      <c r="X679" s="42"/>
      <c r="Y679" s="42"/>
      <c r="Z679" s="35"/>
      <c r="AA679" s="42"/>
      <c r="AB679" s="42"/>
      <c r="AC679" s="42"/>
      <c r="AD679" s="42"/>
      <c r="AE679" s="42"/>
      <c r="AF679" s="42"/>
      <c r="AG679" s="193" t="str">
        <f t="shared" si="10"/>
        <v/>
      </c>
      <c r="AH679" s="305"/>
      <c r="AI679" s="215"/>
      <c r="AJ679" s="36"/>
    </row>
    <row r="680" spans="1:36" x14ac:dyDescent="0.2">
      <c r="A680" s="164" t="str">
        <f>IF('Sub-Cpt Record'!A680="","",'Sub-Cpt Record'!A680)</f>
        <v/>
      </c>
      <c r="B680" s="165" t="str">
        <f>IF('Sub-Cpt Record'!B680="","",'Sub-Cpt Record'!B680)</f>
        <v/>
      </c>
      <c r="C680" s="165" t="str">
        <f>IF('Sub-Cpt Record'!C680="","",'Sub-Cpt Record'!C680)</f>
        <v/>
      </c>
      <c r="D680" s="165" t="str">
        <f>IF('Sub-Cpt Record'!D680="","",'Sub-Cpt Record'!D680)</f>
        <v/>
      </c>
      <c r="E680" s="165" t="str">
        <f>CODE!I680</f>
        <v/>
      </c>
      <c r="F680" s="168"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18"/>
      <c r="U680" s="42"/>
      <c r="V680" s="42"/>
      <c r="W680" s="42"/>
      <c r="X680" s="42"/>
      <c r="Y680" s="42"/>
      <c r="Z680" s="35"/>
      <c r="AA680" s="42"/>
      <c r="AB680" s="42"/>
      <c r="AC680" s="42"/>
      <c r="AD680" s="42"/>
      <c r="AE680" s="42"/>
      <c r="AF680" s="42"/>
      <c r="AG680" s="193" t="str">
        <f t="shared" si="10"/>
        <v/>
      </c>
      <c r="AH680" s="305"/>
      <c r="AI680" s="215"/>
      <c r="AJ680" s="36"/>
    </row>
    <row r="681" spans="1:36" x14ac:dyDescent="0.2">
      <c r="A681" s="164" t="str">
        <f>IF('Sub-Cpt Record'!A681="","",'Sub-Cpt Record'!A681)</f>
        <v/>
      </c>
      <c r="B681" s="165" t="str">
        <f>IF('Sub-Cpt Record'!B681="","",'Sub-Cpt Record'!B681)</f>
        <v/>
      </c>
      <c r="C681" s="165" t="str">
        <f>IF('Sub-Cpt Record'!C681="","",'Sub-Cpt Record'!C681)</f>
        <v/>
      </c>
      <c r="D681" s="165" t="str">
        <f>IF('Sub-Cpt Record'!D681="","",'Sub-Cpt Record'!D681)</f>
        <v/>
      </c>
      <c r="E681" s="165" t="str">
        <f>CODE!I681</f>
        <v/>
      </c>
      <c r="F681" s="168"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18"/>
      <c r="U681" s="42"/>
      <c r="V681" s="42"/>
      <c r="W681" s="42"/>
      <c r="X681" s="42"/>
      <c r="Y681" s="42"/>
      <c r="Z681" s="35"/>
      <c r="AA681" s="42"/>
      <c r="AB681" s="42"/>
      <c r="AC681" s="42"/>
      <c r="AD681" s="42"/>
      <c r="AE681" s="42"/>
      <c r="AF681" s="42"/>
      <c r="AG681" s="193" t="str">
        <f t="shared" si="10"/>
        <v/>
      </c>
      <c r="AH681" s="305"/>
      <c r="AI681" s="215"/>
      <c r="AJ681" s="36"/>
    </row>
    <row r="682" spans="1:36" x14ac:dyDescent="0.2">
      <c r="A682" s="164" t="str">
        <f>IF('Sub-Cpt Record'!A682="","",'Sub-Cpt Record'!A682)</f>
        <v/>
      </c>
      <c r="B682" s="165" t="str">
        <f>IF('Sub-Cpt Record'!B682="","",'Sub-Cpt Record'!B682)</f>
        <v/>
      </c>
      <c r="C682" s="165" t="str">
        <f>IF('Sub-Cpt Record'!C682="","",'Sub-Cpt Record'!C682)</f>
        <v/>
      </c>
      <c r="D682" s="165" t="str">
        <f>IF('Sub-Cpt Record'!D682="","",'Sub-Cpt Record'!D682)</f>
        <v/>
      </c>
      <c r="E682" s="165" t="str">
        <f>CODE!I682</f>
        <v/>
      </c>
      <c r="F682" s="168"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18"/>
      <c r="U682" s="42"/>
      <c r="V682" s="42"/>
      <c r="W682" s="42"/>
      <c r="X682" s="42"/>
      <c r="Y682" s="42"/>
      <c r="Z682" s="35"/>
      <c r="AA682" s="42"/>
      <c r="AB682" s="42"/>
      <c r="AC682" s="42"/>
      <c r="AD682" s="42"/>
      <c r="AE682" s="42"/>
      <c r="AF682" s="42"/>
      <c r="AG682" s="193" t="str">
        <f t="shared" si="10"/>
        <v/>
      </c>
      <c r="AH682" s="305"/>
      <c r="AI682" s="215"/>
      <c r="AJ682" s="36"/>
    </row>
    <row r="683" spans="1:36" x14ac:dyDescent="0.2">
      <c r="A683" s="164" t="str">
        <f>IF('Sub-Cpt Record'!A683="","",'Sub-Cpt Record'!A683)</f>
        <v/>
      </c>
      <c r="B683" s="165" t="str">
        <f>IF('Sub-Cpt Record'!B683="","",'Sub-Cpt Record'!B683)</f>
        <v/>
      </c>
      <c r="C683" s="165" t="str">
        <f>IF('Sub-Cpt Record'!C683="","",'Sub-Cpt Record'!C683)</f>
        <v/>
      </c>
      <c r="D683" s="165" t="str">
        <f>IF('Sub-Cpt Record'!D683="","",'Sub-Cpt Record'!D683)</f>
        <v/>
      </c>
      <c r="E683" s="165" t="str">
        <f>CODE!I683</f>
        <v/>
      </c>
      <c r="F683" s="168"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18"/>
      <c r="U683" s="42"/>
      <c r="V683" s="42"/>
      <c r="W683" s="42"/>
      <c r="X683" s="42"/>
      <c r="Y683" s="42"/>
      <c r="Z683" s="35"/>
      <c r="AA683" s="42"/>
      <c r="AB683" s="42"/>
      <c r="AC683" s="42"/>
      <c r="AD683" s="42"/>
      <c r="AE683" s="42"/>
      <c r="AF683" s="42"/>
      <c r="AG683" s="193" t="str">
        <f t="shared" si="10"/>
        <v/>
      </c>
      <c r="AH683" s="305"/>
      <c r="AI683" s="215"/>
      <c r="AJ683" s="36"/>
    </row>
    <row r="684" spans="1:36" x14ac:dyDescent="0.2">
      <c r="A684" s="164" t="str">
        <f>IF('Sub-Cpt Record'!A684="","",'Sub-Cpt Record'!A684)</f>
        <v/>
      </c>
      <c r="B684" s="165" t="str">
        <f>IF('Sub-Cpt Record'!B684="","",'Sub-Cpt Record'!B684)</f>
        <v/>
      </c>
      <c r="C684" s="165" t="str">
        <f>IF('Sub-Cpt Record'!C684="","",'Sub-Cpt Record'!C684)</f>
        <v/>
      </c>
      <c r="D684" s="165" t="str">
        <f>IF('Sub-Cpt Record'!D684="","",'Sub-Cpt Record'!D684)</f>
        <v/>
      </c>
      <c r="E684" s="165" t="str">
        <f>CODE!I684</f>
        <v/>
      </c>
      <c r="F684" s="168"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18"/>
      <c r="U684" s="42"/>
      <c r="V684" s="42"/>
      <c r="W684" s="42"/>
      <c r="X684" s="42"/>
      <c r="Y684" s="42"/>
      <c r="Z684" s="35"/>
      <c r="AA684" s="42"/>
      <c r="AB684" s="42"/>
      <c r="AC684" s="42"/>
      <c r="AD684" s="42"/>
      <c r="AE684" s="42"/>
      <c r="AF684" s="42"/>
      <c r="AG684" s="193" t="str">
        <f t="shared" si="10"/>
        <v/>
      </c>
      <c r="AH684" s="305"/>
      <c r="AI684" s="215"/>
      <c r="AJ684" s="36"/>
    </row>
    <row r="685" spans="1:36" x14ac:dyDescent="0.2">
      <c r="A685" s="164" t="str">
        <f>IF('Sub-Cpt Record'!A685="","",'Sub-Cpt Record'!A685)</f>
        <v/>
      </c>
      <c r="B685" s="165" t="str">
        <f>IF('Sub-Cpt Record'!B685="","",'Sub-Cpt Record'!B685)</f>
        <v/>
      </c>
      <c r="C685" s="165" t="str">
        <f>IF('Sub-Cpt Record'!C685="","",'Sub-Cpt Record'!C685)</f>
        <v/>
      </c>
      <c r="D685" s="165" t="str">
        <f>IF('Sub-Cpt Record'!D685="","",'Sub-Cpt Record'!D685)</f>
        <v/>
      </c>
      <c r="E685" s="165" t="str">
        <f>CODE!I685</f>
        <v/>
      </c>
      <c r="F685" s="168"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18"/>
      <c r="U685" s="42"/>
      <c r="V685" s="42"/>
      <c r="W685" s="42"/>
      <c r="X685" s="42"/>
      <c r="Y685" s="42"/>
      <c r="Z685" s="35"/>
      <c r="AA685" s="42"/>
      <c r="AB685" s="42"/>
      <c r="AC685" s="42"/>
      <c r="AD685" s="42"/>
      <c r="AE685" s="42"/>
      <c r="AF685" s="42"/>
      <c r="AG685" s="193" t="str">
        <f t="shared" si="10"/>
        <v/>
      </c>
      <c r="AH685" s="305"/>
      <c r="AI685" s="215"/>
      <c r="AJ685" s="36"/>
    </row>
    <row r="686" spans="1:36" x14ac:dyDescent="0.2">
      <c r="A686" s="164" t="str">
        <f>IF('Sub-Cpt Record'!A686="","",'Sub-Cpt Record'!A686)</f>
        <v/>
      </c>
      <c r="B686" s="165" t="str">
        <f>IF('Sub-Cpt Record'!B686="","",'Sub-Cpt Record'!B686)</f>
        <v/>
      </c>
      <c r="C686" s="165" t="str">
        <f>IF('Sub-Cpt Record'!C686="","",'Sub-Cpt Record'!C686)</f>
        <v/>
      </c>
      <c r="D686" s="165" t="str">
        <f>IF('Sub-Cpt Record'!D686="","",'Sub-Cpt Record'!D686)</f>
        <v/>
      </c>
      <c r="E686" s="165" t="str">
        <f>CODE!I686</f>
        <v/>
      </c>
      <c r="F686" s="168"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18"/>
      <c r="U686" s="42"/>
      <c r="V686" s="42"/>
      <c r="W686" s="42"/>
      <c r="X686" s="42"/>
      <c r="Y686" s="42"/>
      <c r="Z686" s="35"/>
      <c r="AA686" s="42"/>
      <c r="AB686" s="42"/>
      <c r="AC686" s="42"/>
      <c r="AD686" s="42"/>
      <c r="AE686" s="42"/>
      <c r="AF686" s="42"/>
      <c r="AG686" s="193" t="str">
        <f t="shared" si="10"/>
        <v/>
      </c>
      <c r="AH686" s="305"/>
      <c r="AI686" s="215"/>
      <c r="AJ686" s="36"/>
    </row>
    <row r="687" spans="1:36" x14ac:dyDescent="0.2">
      <c r="A687" s="164" t="str">
        <f>IF('Sub-Cpt Record'!A687="","",'Sub-Cpt Record'!A687)</f>
        <v/>
      </c>
      <c r="B687" s="165" t="str">
        <f>IF('Sub-Cpt Record'!B687="","",'Sub-Cpt Record'!B687)</f>
        <v/>
      </c>
      <c r="C687" s="165" t="str">
        <f>IF('Sub-Cpt Record'!C687="","",'Sub-Cpt Record'!C687)</f>
        <v/>
      </c>
      <c r="D687" s="165" t="str">
        <f>IF('Sub-Cpt Record'!D687="","",'Sub-Cpt Record'!D687)</f>
        <v/>
      </c>
      <c r="E687" s="165" t="str">
        <f>CODE!I687</f>
        <v/>
      </c>
      <c r="F687" s="168"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18"/>
      <c r="U687" s="42"/>
      <c r="V687" s="42"/>
      <c r="W687" s="42"/>
      <c r="X687" s="42"/>
      <c r="Y687" s="42"/>
      <c r="Z687" s="35"/>
      <c r="AA687" s="42"/>
      <c r="AB687" s="42"/>
      <c r="AC687" s="42"/>
      <c r="AD687" s="42"/>
      <c r="AE687" s="42"/>
      <c r="AF687" s="42"/>
      <c r="AG687" s="193" t="str">
        <f t="shared" si="10"/>
        <v/>
      </c>
      <c r="AH687" s="305"/>
      <c r="AI687" s="215"/>
      <c r="AJ687" s="36"/>
    </row>
    <row r="688" spans="1:36" x14ac:dyDescent="0.2">
      <c r="A688" s="164" t="str">
        <f>IF('Sub-Cpt Record'!A688="","",'Sub-Cpt Record'!A688)</f>
        <v/>
      </c>
      <c r="B688" s="165" t="str">
        <f>IF('Sub-Cpt Record'!B688="","",'Sub-Cpt Record'!B688)</f>
        <v/>
      </c>
      <c r="C688" s="165" t="str">
        <f>IF('Sub-Cpt Record'!C688="","",'Sub-Cpt Record'!C688)</f>
        <v/>
      </c>
      <c r="D688" s="165" t="str">
        <f>IF('Sub-Cpt Record'!D688="","",'Sub-Cpt Record'!D688)</f>
        <v/>
      </c>
      <c r="E688" s="165" t="str">
        <f>CODE!I688</f>
        <v/>
      </c>
      <c r="F688" s="168"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18"/>
      <c r="U688" s="42"/>
      <c r="V688" s="42"/>
      <c r="W688" s="42"/>
      <c r="X688" s="42"/>
      <c r="Y688" s="42"/>
      <c r="Z688" s="35"/>
      <c r="AA688" s="42"/>
      <c r="AB688" s="42"/>
      <c r="AC688" s="42"/>
      <c r="AD688" s="42"/>
      <c r="AE688" s="42"/>
      <c r="AF688" s="42"/>
      <c r="AG688" s="193" t="str">
        <f t="shared" si="10"/>
        <v/>
      </c>
      <c r="AH688" s="305"/>
      <c r="AI688" s="215"/>
      <c r="AJ688" s="36"/>
    </row>
    <row r="689" spans="1:36" x14ac:dyDescent="0.2">
      <c r="A689" s="164" t="str">
        <f>IF('Sub-Cpt Record'!A689="","",'Sub-Cpt Record'!A689)</f>
        <v/>
      </c>
      <c r="B689" s="165" t="str">
        <f>IF('Sub-Cpt Record'!B689="","",'Sub-Cpt Record'!B689)</f>
        <v/>
      </c>
      <c r="C689" s="165" t="str">
        <f>IF('Sub-Cpt Record'!C689="","",'Sub-Cpt Record'!C689)</f>
        <v/>
      </c>
      <c r="D689" s="165" t="str">
        <f>IF('Sub-Cpt Record'!D689="","",'Sub-Cpt Record'!D689)</f>
        <v/>
      </c>
      <c r="E689" s="165" t="str">
        <f>CODE!I689</f>
        <v/>
      </c>
      <c r="F689" s="168"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18"/>
      <c r="U689" s="42"/>
      <c r="V689" s="42"/>
      <c r="W689" s="42"/>
      <c r="X689" s="42"/>
      <c r="Y689" s="42"/>
      <c r="Z689" s="35"/>
      <c r="AA689" s="42"/>
      <c r="AB689" s="42"/>
      <c r="AC689" s="42"/>
      <c r="AD689" s="42"/>
      <c r="AE689" s="42"/>
      <c r="AF689" s="42"/>
      <c r="AG689" s="193" t="str">
        <f t="shared" si="10"/>
        <v/>
      </c>
      <c r="AH689" s="305"/>
      <c r="AI689" s="215"/>
      <c r="AJ689" s="36"/>
    </row>
    <row r="690" spans="1:36" x14ac:dyDescent="0.2">
      <c r="A690" s="164" t="str">
        <f>IF('Sub-Cpt Record'!A690="","",'Sub-Cpt Record'!A690)</f>
        <v/>
      </c>
      <c r="B690" s="165" t="str">
        <f>IF('Sub-Cpt Record'!B690="","",'Sub-Cpt Record'!B690)</f>
        <v/>
      </c>
      <c r="C690" s="165" t="str">
        <f>IF('Sub-Cpt Record'!C690="","",'Sub-Cpt Record'!C690)</f>
        <v/>
      </c>
      <c r="D690" s="165" t="str">
        <f>IF('Sub-Cpt Record'!D690="","",'Sub-Cpt Record'!D690)</f>
        <v/>
      </c>
      <c r="E690" s="165" t="str">
        <f>CODE!I690</f>
        <v/>
      </c>
      <c r="F690" s="168"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18"/>
      <c r="U690" s="42"/>
      <c r="V690" s="42"/>
      <c r="W690" s="42"/>
      <c r="X690" s="42"/>
      <c r="Y690" s="42"/>
      <c r="Z690" s="35"/>
      <c r="AA690" s="42"/>
      <c r="AB690" s="42"/>
      <c r="AC690" s="42"/>
      <c r="AD690" s="42"/>
      <c r="AE690" s="42"/>
      <c r="AF690" s="42"/>
      <c r="AG690" s="193" t="str">
        <f t="shared" si="10"/>
        <v/>
      </c>
      <c r="AH690" s="305"/>
      <c r="AI690" s="215"/>
      <c r="AJ690" s="36"/>
    </row>
    <row r="691" spans="1:36" x14ac:dyDescent="0.2">
      <c r="A691" s="164" t="str">
        <f>IF('Sub-Cpt Record'!A691="","",'Sub-Cpt Record'!A691)</f>
        <v/>
      </c>
      <c r="B691" s="165" t="str">
        <f>IF('Sub-Cpt Record'!B691="","",'Sub-Cpt Record'!B691)</f>
        <v/>
      </c>
      <c r="C691" s="165" t="str">
        <f>IF('Sub-Cpt Record'!C691="","",'Sub-Cpt Record'!C691)</f>
        <v/>
      </c>
      <c r="D691" s="165" t="str">
        <f>IF('Sub-Cpt Record'!D691="","",'Sub-Cpt Record'!D691)</f>
        <v/>
      </c>
      <c r="E691" s="165" t="str">
        <f>CODE!I691</f>
        <v/>
      </c>
      <c r="F691" s="168"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18"/>
      <c r="U691" s="42"/>
      <c r="V691" s="42"/>
      <c r="W691" s="42"/>
      <c r="X691" s="42"/>
      <c r="Y691" s="42"/>
      <c r="Z691" s="35"/>
      <c r="AA691" s="42"/>
      <c r="AB691" s="42"/>
      <c r="AC691" s="42"/>
      <c r="AD691" s="42"/>
      <c r="AE691" s="42"/>
      <c r="AF691" s="42"/>
      <c r="AG691" s="193" t="str">
        <f t="shared" si="10"/>
        <v/>
      </c>
      <c r="AH691" s="305"/>
      <c r="AI691" s="215"/>
      <c r="AJ691" s="36"/>
    </row>
    <row r="692" spans="1:36" x14ac:dyDescent="0.2">
      <c r="A692" s="164" t="str">
        <f>IF('Sub-Cpt Record'!A692="","",'Sub-Cpt Record'!A692)</f>
        <v/>
      </c>
      <c r="B692" s="165" t="str">
        <f>IF('Sub-Cpt Record'!B692="","",'Sub-Cpt Record'!B692)</f>
        <v/>
      </c>
      <c r="C692" s="165" t="str">
        <f>IF('Sub-Cpt Record'!C692="","",'Sub-Cpt Record'!C692)</f>
        <v/>
      </c>
      <c r="D692" s="165" t="str">
        <f>IF('Sub-Cpt Record'!D692="","",'Sub-Cpt Record'!D692)</f>
        <v/>
      </c>
      <c r="E692" s="165" t="str">
        <f>CODE!I692</f>
        <v/>
      </c>
      <c r="F692" s="168"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18"/>
      <c r="U692" s="42"/>
      <c r="V692" s="42"/>
      <c r="W692" s="42"/>
      <c r="X692" s="42"/>
      <c r="Y692" s="42"/>
      <c r="Z692" s="35"/>
      <c r="AA692" s="42"/>
      <c r="AB692" s="42"/>
      <c r="AC692" s="42"/>
      <c r="AD692" s="42"/>
      <c r="AE692" s="42"/>
      <c r="AF692" s="42"/>
      <c r="AG692" s="193" t="str">
        <f t="shared" si="10"/>
        <v/>
      </c>
      <c r="AH692" s="305"/>
      <c r="AI692" s="215"/>
      <c r="AJ692" s="36"/>
    </row>
    <row r="693" spans="1:36" x14ac:dyDescent="0.2">
      <c r="A693" s="164" t="str">
        <f>IF('Sub-Cpt Record'!A693="","",'Sub-Cpt Record'!A693)</f>
        <v/>
      </c>
      <c r="B693" s="165" t="str">
        <f>IF('Sub-Cpt Record'!B693="","",'Sub-Cpt Record'!B693)</f>
        <v/>
      </c>
      <c r="C693" s="165" t="str">
        <f>IF('Sub-Cpt Record'!C693="","",'Sub-Cpt Record'!C693)</f>
        <v/>
      </c>
      <c r="D693" s="165" t="str">
        <f>IF('Sub-Cpt Record'!D693="","",'Sub-Cpt Record'!D693)</f>
        <v/>
      </c>
      <c r="E693" s="165" t="str">
        <f>CODE!I693</f>
        <v/>
      </c>
      <c r="F693" s="168"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18"/>
      <c r="U693" s="42"/>
      <c r="V693" s="42"/>
      <c r="W693" s="42"/>
      <c r="X693" s="42"/>
      <c r="Y693" s="42"/>
      <c r="Z693" s="35"/>
      <c r="AA693" s="42"/>
      <c r="AB693" s="42"/>
      <c r="AC693" s="42"/>
      <c r="AD693" s="42"/>
      <c r="AE693" s="42"/>
      <c r="AF693" s="42"/>
      <c r="AG693" s="193" t="str">
        <f t="shared" si="10"/>
        <v/>
      </c>
      <c r="AH693" s="305"/>
      <c r="AI693" s="215"/>
      <c r="AJ693" s="36"/>
    </row>
    <row r="694" spans="1:36" x14ac:dyDescent="0.2">
      <c r="A694" s="164" t="str">
        <f>IF('Sub-Cpt Record'!A694="","",'Sub-Cpt Record'!A694)</f>
        <v/>
      </c>
      <c r="B694" s="165" t="str">
        <f>IF('Sub-Cpt Record'!B694="","",'Sub-Cpt Record'!B694)</f>
        <v/>
      </c>
      <c r="C694" s="165" t="str">
        <f>IF('Sub-Cpt Record'!C694="","",'Sub-Cpt Record'!C694)</f>
        <v/>
      </c>
      <c r="D694" s="165" t="str">
        <f>IF('Sub-Cpt Record'!D694="","",'Sub-Cpt Record'!D694)</f>
        <v/>
      </c>
      <c r="E694" s="165" t="str">
        <f>CODE!I694</f>
        <v/>
      </c>
      <c r="F694" s="168"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18"/>
      <c r="U694" s="42"/>
      <c r="V694" s="42"/>
      <c r="W694" s="42"/>
      <c r="X694" s="42"/>
      <c r="Y694" s="42"/>
      <c r="Z694" s="35"/>
      <c r="AA694" s="42"/>
      <c r="AB694" s="42"/>
      <c r="AC694" s="42"/>
      <c r="AD694" s="42"/>
      <c r="AE694" s="42"/>
      <c r="AF694" s="42"/>
      <c r="AG694" s="193" t="str">
        <f t="shared" si="10"/>
        <v/>
      </c>
      <c r="AH694" s="305"/>
      <c r="AI694" s="215"/>
      <c r="AJ694" s="36"/>
    </row>
    <row r="695" spans="1:36" x14ac:dyDescent="0.2">
      <c r="A695" s="164" t="str">
        <f>IF('Sub-Cpt Record'!A695="","",'Sub-Cpt Record'!A695)</f>
        <v/>
      </c>
      <c r="B695" s="165" t="str">
        <f>IF('Sub-Cpt Record'!B695="","",'Sub-Cpt Record'!B695)</f>
        <v/>
      </c>
      <c r="C695" s="165" t="str">
        <f>IF('Sub-Cpt Record'!C695="","",'Sub-Cpt Record'!C695)</f>
        <v/>
      </c>
      <c r="D695" s="165" t="str">
        <f>IF('Sub-Cpt Record'!D695="","",'Sub-Cpt Record'!D695)</f>
        <v/>
      </c>
      <c r="E695" s="165" t="str">
        <f>CODE!I695</f>
        <v/>
      </c>
      <c r="F695" s="168"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18"/>
      <c r="U695" s="42"/>
      <c r="V695" s="42"/>
      <c r="W695" s="42"/>
      <c r="X695" s="42"/>
      <c r="Y695" s="42"/>
      <c r="Z695" s="35"/>
      <c r="AA695" s="42"/>
      <c r="AB695" s="42"/>
      <c r="AC695" s="42"/>
      <c r="AD695" s="42"/>
      <c r="AE695" s="42"/>
      <c r="AF695" s="42"/>
      <c r="AG695" s="193" t="str">
        <f t="shared" si="10"/>
        <v/>
      </c>
      <c r="AH695" s="305"/>
      <c r="AI695" s="215"/>
      <c r="AJ695" s="36"/>
    </row>
    <row r="696" spans="1:36" x14ac:dyDescent="0.2">
      <c r="A696" s="164" t="str">
        <f>IF('Sub-Cpt Record'!A696="","",'Sub-Cpt Record'!A696)</f>
        <v/>
      </c>
      <c r="B696" s="165" t="str">
        <f>IF('Sub-Cpt Record'!B696="","",'Sub-Cpt Record'!B696)</f>
        <v/>
      </c>
      <c r="C696" s="165" t="str">
        <f>IF('Sub-Cpt Record'!C696="","",'Sub-Cpt Record'!C696)</f>
        <v/>
      </c>
      <c r="D696" s="165" t="str">
        <f>IF('Sub-Cpt Record'!D696="","",'Sub-Cpt Record'!D696)</f>
        <v/>
      </c>
      <c r="E696" s="165" t="str">
        <f>CODE!I696</f>
        <v/>
      </c>
      <c r="F696" s="168"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18"/>
      <c r="U696" s="42"/>
      <c r="V696" s="42"/>
      <c r="W696" s="42"/>
      <c r="X696" s="42"/>
      <c r="Y696" s="42"/>
      <c r="Z696" s="35"/>
      <c r="AA696" s="42"/>
      <c r="AB696" s="42"/>
      <c r="AC696" s="42"/>
      <c r="AD696" s="42"/>
      <c r="AE696" s="42"/>
      <c r="AF696" s="42"/>
      <c r="AG696" s="193" t="str">
        <f t="shared" si="10"/>
        <v/>
      </c>
      <c r="AH696" s="305"/>
      <c r="AI696" s="215"/>
      <c r="AJ696" s="36"/>
    </row>
    <row r="697" spans="1:36" x14ac:dyDescent="0.2">
      <c r="A697" s="164" t="str">
        <f>IF('Sub-Cpt Record'!A697="","",'Sub-Cpt Record'!A697)</f>
        <v/>
      </c>
      <c r="B697" s="165" t="str">
        <f>IF('Sub-Cpt Record'!B697="","",'Sub-Cpt Record'!B697)</f>
        <v/>
      </c>
      <c r="C697" s="165" t="str">
        <f>IF('Sub-Cpt Record'!C697="","",'Sub-Cpt Record'!C697)</f>
        <v/>
      </c>
      <c r="D697" s="165" t="str">
        <f>IF('Sub-Cpt Record'!D697="","",'Sub-Cpt Record'!D697)</f>
        <v/>
      </c>
      <c r="E697" s="165" t="str">
        <f>CODE!I697</f>
        <v/>
      </c>
      <c r="F697" s="168"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18"/>
      <c r="U697" s="42"/>
      <c r="V697" s="42"/>
      <c r="W697" s="42"/>
      <c r="X697" s="42"/>
      <c r="Y697" s="42"/>
      <c r="Z697" s="35"/>
      <c r="AA697" s="42"/>
      <c r="AB697" s="42"/>
      <c r="AC697" s="42"/>
      <c r="AD697" s="42"/>
      <c r="AE697" s="42"/>
      <c r="AF697" s="42"/>
      <c r="AG697" s="193" t="str">
        <f t="shared" si="10"/>
        <v/>
      </c>
      <c r="AH697" s="305"/>
      <c r="AI697" s="215"/>
      <c r="AJ697" s="36"/>
    </row>
    <row r="698" spans="1:36" x14ac:dyDescent="0.2">
      <c r="A698" s="164" t="str">
        <f>IF('Sub-Cpt Record'!A698="","",'Sub-Cpt Record'!A698)</f>
        <v/>
      </c>
      <c r="B698" s="165" t="str">
        <f>IF('Sub-Cpt Record'!B698="","",'Sub-Cpt Record'!B698)</f>
        <v/>
      </c>
      <c r="C698" s="165" t="str">
        <f>IF('Sub-Cpt Record'!C698="","",'Sub-Cpt Record'!C698)</f>
        <v/>
      </c>
      <c r="D698" s="165" t="str">
        <f>IF('Sub-Cpt Record'!D698="","",'Sub-Cpt Record'!D698)</f>
        <v/>
      </c>
      <c r="E698" s="165" t="str">
        <f>CODE!I698</f>
        <v/>
      </c>
      <c r="F698" s="168"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18"/>
      <c r="U698" s="42"/>
      <c r="V698" s="42"/>
      <c r="W698" s="42"/>
      <c r="X698" s="42"/>
      <c r="Y698" s="42"/>
      <c r="Z698" s="35"/>
      <c r="AA698" s="42"/>
      <c r="AB698" s="42"/>
      <c r="AC698" s="42"/>
      <c r="AD698" s="42"/>
      <c r="AE698" s="42"/>
      <c r="AF698" s="42"/>
      <c r="AG698" s="193" t="str">
        <f t="shared" si="10"/>
        <v/>
      </c>
      <c r="AH698" s="305"/>
      <c r="AI698" s="215"/>
      <c r="AJ698" s="36"/>
    </row>
    <row r="699" spans="1:36" x14ac:dyDescent="0.2">
      <c r="A699" s="164" t="str">
        <f>IF('Sub-Cpt Record'!A699="","",'Sub-Cpt Record'!A699)</f>
        <v/>
      </c>
      <c r="B699" s="165" t="str">
        <f>IF('Sub-Cpt Record'!B699="","",'Sub-Cpt Record'!B699)</f>
        <v/>
      </c>
      <c r="C699" s="165" t="str">
        <f>IF('Sub-Cpt Record'!C699="","",'Sub-Cpt Record'!C699)</f>
        <v/>
      </c>
      <c r="D699" s="165" t="str">
        <f>IF('Sub-Cpt Record'!D699="","",'Sub-Cpt Record'!D699)</f>
        <v/>
      </c>
      <c r="E699" s="165" t="str">
        <f>CODE!I699</f>
        <v/>
      </c>
      <c r="F699" s="168"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18"/>
      <c r="U699" s="42"/>
      <c r="V699" s="42"/>
      <c r="W699" s="42"/>
      <c r="X699" s="42"/>
      <c r="Y699" s="42"/>
      <c r="Z699" s="35"/>
      <c r="AA699" s="42"/>
      <c r="AB699" s="42"/>
      <c r="AC699" s="42"/>
      <c r="AD699" s="42"/>
      <c r="AE699" s="42"/>
      <c r="AF699" s="42"/>
      <c r="AG699" s="193" t="str">
        <f t="shared" si="10"/>
        <v/>
      </c>
      <c r="AH699" s="305"/>
      <c r="AI699" s="215"/>
      <c r="AJ699" s="36"/>
    </row>
    <row r="700" spans="1:36" x14ac:dyDescent="0.2">
      <c r="A700" s="164" t="str">
        <f>IF('Sub-Cpt Record'!A700="","",'Sub-Cpt Record'!A700)</f>
        <v/>
      </c>
      <c r="B700" s="165" t="str">
        <f>IF('Sub-Cpt Record'!B700="","",'Sub-Cpt Record'!B700)</f>
        <v/>
      </c>
      <c r="C700" s="165" t="str">
        <f>IF('Sub-Cpt Record'!C700="","",'Sub-Cpt Record'!C700)</f>
        <v/>
      </c>
      <c r="D700" s="165" t="str">
        <f>IF('Sub-Cpt Record'!D700="","",'Sub-Cpt Record'!D700)</f>
        <v/>
      </c>
      <c r="E700" s="165" t="str">
        <f>CODE!I700</f>
        <v/>
      </c>
      <c r="F700" s="168"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18"/>
      <c r="U700" s="42"/>
      <c r="V700" s="42"/>
      <c r="W700" s="42"/>
      <c r="X700" s="42"/>
      <c r="Y700" s="42"/>
      <c r="Z700" s="35"/>
      <c r="AA700" s="42"/>
      <c r="AB700" s="42"/>
      <c r="AC700" s="42"/>
      <c r="AD700" s="42"/>
      <c r="AE700" s="42"/>
      <c r="AF700" s="42"/>
      <c r="AG700" s="193" t="str">
        <f t="shared" si="10"/>
        <v/>
      </c>
      <c r="AH700" s="305"/>
      <c r="AI700" s="215"/>
      <c r="AJ700" s="36"/>
    </row>
    <row r="701" spans="1:36" x14ac:dyDescent="0.2">
      <c r="A701" s="164" t="str">
        <f>IF('Sub-Cpt Record'!A701="","",'Sub-Cpt Record'!A701)</f>
        <v/>
      </c>
      <c r="B701" s="165" t="str">
        <f>IF('Sub-Cpt Record'!B701="","",'Sub-Cpt Record'!B701)</f>
        <v/>
      </c>
      <c r="C701" s="165" t="str">
        <f>IF('Sub-Cpt Record'!C701="","",'Sub-Cpt Record'!C701)</f>
        <v/>
      </c>
      <c r="D701" s="165" t="str">
        <f>IF('Sub-Cpt Record'!D701="","",'Sub-Cpt Record'!D701)</f>
        <v/>
      </c>
      <c r="E701" s="165" t="str">
        <f>CODE!I701</f>
        <v/>
      </c>
      <c r="F701" s="168"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18"/>
      <c r="U701" s="42"/>
      <c r="V701" s="42"/>
      <c r="W701" s="42"/>
      <c r="X701" s="42"/>
      <c r="Y701" s="42"/>
      <c r="Z701" s="35"/>
      <c r="AA701" s="42"/>
      <c r="AB701" s="42"/>
      <c r="AC701" s="42"/>
      <c r="AD701" s="42"/>
      <c r="AE701" s="42"/>
      <c r="AF701" s="42"/>
      <c r="AG701" s="193" t="str">
        <f t="shared" si="10"/>
        <v/>
      </c>
      <c r="AH701" s="305"/>
      <c r="AI701" s="215"/>
      <c r="AJ701" s="36"/>
    </row>
    <row r="702" spans="1:36" x14ac:dyDescent="0.2">
      <c r="A702" s="164" t="str">
        <f>IF('Sub-Cpt Record'!A702="","",'Sub-Cpt Record'!A702)</f>
        <v/>
      </c>
      <c r="B702" s="165" t="str">
        <f>IF('Sub-Cpt Record'!B702="","",'Sub-Cpt Record'!B702)</f>
        <v/>
      </c>
      <c r="C702" s="165" t="str">
        <f>IF('Sub-Cpt Record'!C702="","",'Sub-Cpt Record'!C702)</f>
        <v/>
      </c>
      <c r="D702" s="165" t="str">
        <f>IF('Sub-Cpt Record'!D702="","",'Sub-Cpt Record'!D702)</f>
        <v/>
      </c>
      <c r="E702" s="165" t="str">
        <f>CODE!I702</f>
        <v/>
      </c>
      <c r="F702" s="168"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18"/>
      <c r="U702" s="42"/>
      <c r="V702" s="42"/>
      <c r="W702" s="42"/>
      <c r="X702" s="42"/>
      <c r="Y702" s="42"/>
      <c r="Z702" s="35"/>
      <c r="AA702" s="42"/>
      <c r="AB702" s="42"/>
      <c r="AC702" s="42"/>
      <c r="AD702" s="42"/>
      <c r="AE702" s="42"/>
      <c r="AF702" s="42"/>
      <c r="AG702" s="193" t="str">
        <f t="shared" si="10"/>
        <v/>
      </c>
      <c r="AH702" s="305"/>
      <c r="AI702" s="215"/>
      <c r="AJ702" s="36"/>
    </row>
    <row r="703" spans="1:36" x14ac:dyDescent="0.2">
      <c r="A703" s="164" t="str">
        <f>IF('Sub-Cpt Record'!A703="","",'Sub-Cpt Record'!A703)</f>
        <v/>
      </c>
      <c r="B703" s="165" t="str">
        <f>IF('Sub-Cpt Record'!B703="","",'Sub-Cpt Record'!B703)</f>
        <v/>
      </c>
      <c r="C703" s="165" t="str">
        <f>IF('Sub-Cpt Record'!C703="","",'Sub-Cpt Record'!C703)</f>
        <v/>
      </c>
      <c r="D703" s="165" t="str">
        <f>IF('Sub-Cpt Record'!D703="","",'Sub-Cpt Record'!D703)</f>
        <v/>
      </c>
      <c r="E703" s="165" t="str">
        <f>CODE!I703</f>
        <v/>
      </c>
      <c r="F703" s="168"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18"/>
      <c r="U703" s="42"/>
      <c r="V703" s="42"/>
      <c r="W703" s="42"/>
      <c r="X703" s="42"/>
      <c r="Y703" s="42"/>
      <c r="Z703" s="35"/>
      <c r="AA703" s="42"/>
      <c r="AB703" s="42"/>
      <c r="AC703" s="42"/>
      <c r="AD703" s="42"/>
      <c r="AE703" s="42"/>
      <c r="AF703" s="42"/>
      <c r="AG703" s="193" t="str">
        <f t="shared" si="10"/>
        <v/>
      </c>
      <c r="AH703" s="305"/>
      <c r="AI703" s="215"/>
      <c r="AJ703" s="36"/>
    </row>
    <row r="704" spans="1:36" x14ac:dyDescent="0.2">
      <c r="A704" s="164" t="str">
        <f>IF('Sub-Cpt Record'!A704="","",'Sub-Cpt Record'!A704)</f>
        <v/>
      </c>
      <c r="B704" s="165" t="str">
        <f>IF('Sub-Cpt Record'!B704="","",'Sub-Cpt Record'!B704)</f>
        <v/>
      </c>
      <c r="C704" s="165" t="str">
        <f>IF('Sub-Cpt Record'!C704="","",'Sub-Cpt Record'!C704)</f>
        <v/>
      </c>
      <c r="D704" s="165" t="str">
        <f>IF('Sub-Cpt Record'!D704="","",'Sub-Cpt Record'!D704)</f>
        <v/>
      </c>
      <c r="E704" s="165" t="str">
        <f>CODE!I704</f>
        <v/>
      </c>
      <c r="F704" s="168"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18"/>
      <c r="U704" s="42"/>
      <c r="V704" s="42"/>
      <c r="W704" s="42"/>
      <c r="X704" s="42"/>
      <c r="Y704" s="42"/>
      <c r="Z704" s="35"/>
      <c r="AA704" s="42"/>
      <c r="AB704" s="42"/>
      <c r="AC704" s="42"/>
      <c r="AD704" s="42"/>
      <c r="AE704" s="42"/>
      <c r="AF704" s="42"/>
      <c r="AG704" s="193" t="str">
        <f t="shared" si="10"/>
        <v/>
      </c>
      <c r="AH704" s="305"/>
      <c r="AI704" s="215"/>
      <c r="AJ704" s="36"/>
    </row>
    <row r="705" spans="1:36" x14ac:dyDescent="0.2">
      <c r="A705" s="164" t="str">
        <f>IF('Sub-Cpt Record'!A705="","",'Sub-Cpt Record'!A705)</f>
        <v/>
      </c>
      <c r="B705" s="165" t="str">
        <f>IF('Sub-Cpt Record'!B705="","",'Sub-Cpt Record'!B705)</f>
        <v/>
      </c>
      <c r="C705" s="165" t="str">
        <f>IF('Sub-Cpt Record'!C705="","",'Sub-Cpt Record'!C705)</f>
        <v/>
      </c>
      <c r="D705" s="165" t="str">
        <f>IF('Sub-Cpt Record'!D705="","",'Sub-Cpt Record'!D705)</f>
        <v/>
      </c>
      <c r="E705" s="165" t="str">
        <f>CODE!I705</f>
        <v/>
      </c>
      <c r="F705" s="168"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18"/>
      <c r="U705" s="42"/>
      <c r="V705" s="42"/>
      <c r="W705" s="42"/>
      <c r="X705" s="42"/>
      <c r="Y705" s="42"/>
      <c r="Z705" s="35"/>
      <c r="AA705" s="42"/>
      <c r="AB705" s="42"/>
      <c r="AC705" s="42"/>
      <c r="AD705" s="42"/>
      <c r="AE705" s="42"/>
      <c r="AF705" s="42"/>
      <c r="AG705" s="193" t="str">
        <f t="shared" si="10"/>
        <v/>
      </c>
      <c r="AH705" s="305"/>
      <c r="AI705" s="215"/>
      <c r="AJ705" s="36"/>
    </row>
    <row r="706" spans="1:36" x14ac:dyDescent="0.2">
      <c r="A706" s="164" t="str">
        <f>IF('Sub-Cpt Record'!A706="","",'Sub-Cpt Record'!A706)</f>
        <v/>
      </c>
      <c r="B706" s="165" t="str">
        <f>IF('Sub-Cpt Record'!B706="","",'Sub-Cpt Record'!B706)</f>
        <v/>
      </c>
      <c r="C706" s="165" t="str">
        <f>IF('Sub-Cpt Record'!C706="","",'Sub-Cpt Record'!C706)</f>
        <v/>
      </c>
      <c r="D706" s="165" t="str">
        <f>IF('Sub-Cpt Record'!D706="","",'Sub-Cpt Record'!D706)</f>
        <v/>
      </c>
      <c r="E706" s="165" t="str">
        <f>CODE!I706</f>
        <v/>
      </c>
      <c r="F706" s="168"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18"/>
      <c r="U706" s="42"/>
      <c r="V706" s="42"/>
      <c r="W706" s="42"/>
      <c r="X706" s="42"/>
      <c r="Y706" s="42"/>
      <c r="Z706" s="35"/>
      <c r="AA706" s="42"/>
      <c r="AB706" s="42"/>
      <c r="AC706" s="42"/>
      <c r="AD706" s="42"/>
      <c r="AE706" s="42"/>
      <c r="AF706" s="42"/>
      <c r="AG706" s="193" t="str">
        <f t="shared" si="10"/>
        <v/>
      </c>
      <c r="AH706" s="305"/>
      <c r="AI706" s="215"/>
      <c r="AJ706" s="36"/>
    </row>
    <row r="707" spans="1:36" x14ac:dyDescent="0.2">
      <c r="A707" s="164" t="str">
        <f>IF('Sub-Cpt Record'!A707="","",'Sub-Cpt Record'!A707)</f>
        <v/>
      </c>
      <c r="B707" s="165" t="str">
        <f>IF('Sub-Cpt Record'!B707="","",'Sub-Cpt Record'!B707)</f>
        <v/>
      </c>
      <c r="C707" s="165" t="str">
        <f>IF('Sub-Cpt Record'!C707="","",'Sub-Cpt Record'!C707)</f>
        <v/>
      </c>
      <c r="D707" s="165" t="str">
        <f>IF('Sub-Cpt Record'!D707="","",'Sub-Cpt Record'!D707)</f>
        <v/>
      </c>
      <c r="E707" s="165" t="str">
        <f>CODE!I707</f>
        <v/>
      </c>
      <c r="F707" s="168"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18"/>
      <c r="U707" s="42"/>
      <c r="V707" s="42"/>
      <c r="W707" s="42"/>
      <c r="X707" s="42"/>
      <c r="Y707" s="42"/>
      <c r="Z707" s="35"/>
      <c r="AA707" s="42"/>
      <c r="AB707" s="42"/>
      <c r="AC707" s="42"/>
      <c r="AD707" s="42"/>
      <c r="AE707" s="42"/>
      <c r="AF707" s="42"/>
      <c r="AG707" s="193" t="str">
        <f t="shared" si="10"/>
        <v/>
      </c>
      <c r="AH707" s="305"/>
      <c r="AI707" s="215"/>
      <c r="AJ707" s="36"/>
    </row>
    <row r="708" spans="1:36" x14ac:dyDescent="0.2">
      <c r="A708" s="164" t="str">
        <f>IF('Sub-Cpt Record'!A708="","",'Sub-Cpt Record'!A708)</f>
        <v/>
      </c>
      <c r="B708" s="165" t="str">
        <f>IF('Sub-Cpt Record'!B708="","",'Sub-Cpt Record'!B708)</f>
        <v/>
      </c>
      <c r="C708" s="165" t="str">
        <f>IF('Sub-Cpt Record'!C708="","",'Sub-Cpt Record'!C708)</f>
        <v/>
      </c>
      <c r="D708" s="165" t="str">
        <f>IF('Sub-Cpt Record'!D708="","",'Sub-Cpt Record'!D708)</f>
        <v/>
      </c>
      <c r="E708" s="165" t="str">
        <f>CODE!I708</f>
        <v/>
      </c>
      <c r="F708" s="168"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18"/>
      <c r="U708" s="42"/>
      <c r="V708" s="42"/>
      <c r="W708" s="42"/>
      <c r="X708" s="42"/>
      <c r="Y708" s="42"/>
      <c r="Z708" s="35"/>
      <c r="AA708" s="42"/>
      <c r="AB708" s="42"/>
      <c r="AC708" s="42"/>
      <c r="AD708" s="42"/>
      <c r="AE708" s="42"/>
      <c r="AF708" s="42"/>
      <c r="AG708" s="193" t="str">
        <f t="shared" si="10"/>
        <v/>
      </c>
      <c r="AH708" s="305"/>
      <c r="AI708" s="215"/>
      <c r="AJ708" s="36"/>
    </row>
    <row r="709" spans="1:36" x14ac:dyDescent="0.2">
      <c r="A709" s="164" t="str">
        <f>IF('Sub-Cpt Record'!A709="","",'Sub-Cpt Record'!A709)</f>
        <v/>
      </c>
      <c r="B709" s="165" t="str">
        <f>IF('Sub-Cpt Record'!B709="","",'Sub-Cpt Record'!B709)</f>
        <v/>
      </c>
      <c r="C709" s="165" t="str">
        <f>IF('Sub-Cpt Record'!C709="","",'Sub-Cpt Record'!C709)</f>
        <v/>
      </c>
      <c r="D709" s="165" t="str">
        <f>IF('Sub-Cpt Record'!D709="","",'Sub-Cpt Record'!D709)</f>
        <v/>
      </c>
      <c r="E709" s="165" t="str">
        <f>CODE!I709</f>
        <v/>
      </c>
      <c r="F709" s="168"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18"/>
      <c r="U709" s="42"/>
      <c r="V709" s="42"/>
      <c r="W709" s="42"/>
      <c r="X709" s="42"/>
      <c r="Y709" s="42"/>
      <c r="Z709" s="35"/>
      <c r="AA709" s="42"/>
      <c r="AB709" s="42"/>
      <c r="AC709" s="42"/>
      <c r="AD709" s="42"/>
      <c r="AE709" s="42"/>
      <c r="AF709" s="42"/>
      <c r="AG709" s="193" t="str">
        <f t="shared" si="10"/>
        <v/>
      </c>
      <c r="AH709" s="305"/>
      <c r="AI709" s="215"/>
      <c r="AJ709" s="36"/>
    </row>
    <row r="710" spans="1:36" x14ac:dyDescent="0.2">
      <c r="A710" s="164" t="str">
        <f>IF('Sub-Cpt Record'!A710="","",'Sub-Cpt Record'!A710)</f>
        <v/>
      </c>
      <c r="B710" s="165" t="str">
        <f>IF('Sub-Cpt Record'!B710="","",'Sub-Cpt Record'!B710)</f>
        <v/>
      </c>
      <c r="C710" s="165" t="str">
        <f>IF('Sub-Cpt Record'!C710="","",'Sub-Cpt Record'!C710)</f>
        <v/>
      </c>
      <c r="D710" s="165" t="str">
        <f>IF('Sub-Cpt Record'!D710="","",'Sub-Cpt Record'!D710)</f>
        <v/>
      </c>
      <c r="E710" s="165" t="str">
        <f>CODE!I710</f>
        <v/>
      </c>
      <c r="F710" s="168"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18"/>
      <c r="U710" s="42"/>
      <c r="V710" s="42"/>
      <c r="W710" s="42"/>
      <c r="X710" s="42"/>
      <c r="Y710" s="42"/>
      <c r="Z710" s="35"/>
      <c r="AA710" s="42"/>
      <c r="AB710" s="42"/>
      <c r="AC710" s="42"/>
      <c r="AD710" s="42"/>
      <c r="AE710" s="42"/>
      <c r="AF710" s="42"/>
      <c r="AG710" s="193" t="str">
        <f t="shared" si="10"/>
        <v/>
      </c>
      <c r="AH710" s="305"/>
      <c r="AI710" s="215"/>
      <c r="AJ710" s="36"/>
    </row>
    <row r="711" spans="1:36" x14ac:dyDescent="0.2">
      <c r="A711" s="164" t="str">
        <f>IF('Sub-Cpt Record'!A711="","",'Sub-Cpt Record'!A711)</f>
        <v/>
      </c>
      <c r="B711" s="165" t="str">
        <f>IF('Sub-Cpt Record'!B711="","",'Sub-Cpt Record'!B711)</f>
        <v/>
      </c>
      <c r="C711" s="165" t="str">
        <f>IF('Sub-Cpt Record'!C711="","",'Sub-Cpt Record'!C711)</f>
        <v/>
      </c>
      <c r="D711" s="165" t="str">
        <f>IF('Sub-Cpt Record'!D711="","",'Sub-Cpt Record'!D711)</f>
        <v/>
      </c>
      <c r="E711" s="165" t="str">
        <f>CODE!I711</f>
        <v/>
      </c>
      <c r="F711" s="168"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18"/>
      <c r="U711" s="42"/>
      <c r="V711" s="42"/>
      <c r="W711" s="42"/>
      <c r="X711" s="42"/>
      <c r="Y711" s="42"/>
      <c r="Z711" s="35"/>
      <c r="AA711" s="42"/>
      <c r="AB711" s="42"/>
      <c r="AC711" s="42"/>
      <c r="AD711" s="42"/>
      <c r="AE711" s="42"/>
      <c r="AF711" s="42"/>
      <c r="AG711" s="193" t="str">
        <f t="shared" si="10"/>
        <v/>
      </c>
      <c r="AH711" s="305"/>
      <c r="AI711" s="215"/>
      <c r="AJ711" s="36"/>
    </row>
    <row r="712" spans="1:36" x14ac:dyDescent="0.2">
      <c r="A712" s="164" t="str">
        <f>IF('Sub-Cpt Record'!A712="","",'Sub-Cpt Record'!A712)</f>
        <v/>
      </c>
      <c r="B712" s="165" t="str">
        <f>IF('Sub-Cpt Record'!B712="","",'Sub-Cpt Record'!B712)</f>
        <v/>
      </c>
      <c r="C712" s="165" t="str">
        <f>IF('Sub-Cpt Record'!C712="","",'Sub-Cpt Record'!C712)</f>
        <v/>
      </c>
      <c r="D712" s="165" t="str">
        <f>IF('Sub-Cpt Record'!D712="","",'Sub-Cpt Record'!D712)</f>
        <v/>
      </c>
      <c r="E712" s="165" t="str">
        <f>CODE!I712</f>
        <v/>
      </c>
      <c r="F712" s="168"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18"/>
      <c r="U712" s="42"/>
      <c r="V712" s="42"/>
      <c r="W712" s="42"/>
      <c r="X712" s="42"/>
      <c r="Y712" s="42"/>
      <c r="Z712" s="35"/>
      <c r="AA712" s="42"/>
      <c r="AB712" s="42"/>
      <c r="AC712" s="42"/>
      <c r="AD712" s="42"/>
      <c r="AE712" s="42"/>
      <c r="AF712" s="42"/>
      <c r="AG712" s="193" t="str">
        <f t="shared" si="10"/>
        <v/>
      </c>
      <c r="AH712" s="305"/>
      <c r="AI712" s="215"/>
      <c r="AJ712" s="36"/>
    </row>
    <row r="713" spans="1:36" x14ac:dyDescent="0.2">
      <c r="A713" s="164" t="str">
        <f>IF('Sub-Cpt Record'!A713="","",'Sub-Cpt Record'!A713)</f>
        <v/>
      </c>
      <c r="B713" s="165" t="str">
        <f>IF('Sub-Cpt Record'!B713="","",'Sub-Cpt Record'!B713)</f>
        <v/>
      </c>
      <c r="C713" s="165" t="str">
        <f>IF('Sub-Cpt Record'!C713="","",'Sub-Cpt Record'!C713)</f>
        <v/>
      </c>
      <c r="D713" s="165" t="str">
        <f>IF('Sub-Cpt Record'!D713="","",'Sub-Cpt Record'!D713)</f>
        <v/>
      </c>
      <c r="E713" s="165" t="str">
        <f>CODE!I713</f>
        <v/>
      </c>
      <c r="F713" s="168"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18"/>
      <c r="U713" s="42"/>
      <c r="V713" s="42"/>
      <c r="W713" s="42"/>
      <c r="X713" s="42"/>
      <c r="Y713" s="42"/>
      <c r="Z713" s="35"/>
      <c r="AA713" s="42"/>
      <c r="AB713" s="42"/>
      <c r="AC713" s="42"/>
      <c r="AD713" s="42"/>
      <c r="AE713" s="42"/>
      <c r="AF713" s="42"/>
      <c r="AG713" s="193" t="str">
        <f t="shared" si="10"/>
        <v/>
      </c>
      <c r="AH713" s="305"/>
      <c r="AI713" s="215"/>
      <c r="AJ713" s="36"/>
    </row>
    <row r="714" spans="1:36" x14ac:dyDescent="0.2">
      <c r="A714" s="164" t="str">
        <f>IF('Sub-Cpt Record'!A714="","",'Sub-Cpt Record'!A714)</f>
        <v/>
      </c>
      <c r="B714" s="165" t="str">
        <f>IF('Sub-Cpt Record'!B714="","",'Sub-Cpt Record'!B714)</f>
        <v/>
      </c>
      <c r="C714" s="165" t="str">
        <f>IF('Sub-Cpt Record'!C714="","",'Sub-Cpt Record'!C714)</f>
        <v/>
      </c>
      <c r="D714" s="165" t="str">
        <f>IF('Sub-Cpt Record'!D714="","",'Sub-Cpt Record'!D714)</f>
        <v/>
      </c>
      <c r="E714" s="165" t="str">
        <f>CODE!I714</f>
        <v/>
      </c>
      <c r="F714" s="168"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18"/>
      <c r="U714" s="42"/>
      <c r="V714" s="42"/>
      <c r="W714" s="42"/>
      <c r="X714" s="42"/>
      <c r="Y714" s="42"/>
      <c r="Z714" s="35"/>
      <c r="AA714" s="42"/>
      <c r="AB714" s="42"/>
      <c r="AC714" s="42"/>
      <c r="AD714" s="42"/>
      <c r="AE714" s="42"/>
      <c r="AF714" s="42"/>
      <c r="AG714" s="193" t="str">
        <f t="shared" si="10"/>
        <v/>
      </c>
      <c r="AH714" s="305"/>
      <c r="AI714" s="215"/>
      <c r="AJ714" s="36"/>
    </row>
    <row r="715" spans="1:36" x14ac:dyDescent="0.2">
      <c r="A715" s="164" t="str">
        <f>IF('Sub-Cpt Record'!A715="","",'Sub-Cpt Record'!A715)</f>
        <v/>
      </c>
      <c r="B715" s="165" t="str">
        <f>IF('Sub-Cpt Record'!B715="","",'Sub-Cpt Record'!B715)</f>
        <v/>
      </c>
      <c r="C715" s="165" t="str">
        <f>IF('Sub-Cpt Record'!C715="","",'Sub-Cpt Record'!C715)</f>
        <v/>
      </c>
      <c r="D715" s="165" t="str">
        <f>IF('Sub-Cpt Record'!D715="","",'Sub-Cpt Record'!D715)</f>
        <v/>
      </c>
      <c r="E715" s="165" t="str">
        <f>CODE!I715</f>
        <v/>
      </c>
      <c r="F715" s="168"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18"/>
      <c r="U715" s="42"/>
      <c r="V715" s="42"/>
      <c r="W715" s="42"/>
      <c r="X715" s="42"/>
      <c r="Y715" s="42"/>
      <c r="Z715" s="35"/>
      <c r="AA715" s="42"/>
      <c r="AB715" s="42"/>
      <c r="AC715" s="42"/>
      <c r="AD715" s="42"/>
      <c r="AE715" s="42"/>
      <c r="AF715" s="42"/>
      <c r="AG715" s="193" t="str">
        <f t="shared" ref="AG715:AG778" si="11">IF(SUM(T715,V715,X715,Z715,AB715,AD715,AF715)&lt;&gt;0,SUM(T715,V715,X715,Z715,AB715,AD715,AF715),"")</f>
        <v/>
      </c>
      <c r="AH715" s="305"/>
      <c r="AI715" s="215"/>
      <c r="AJ715" s="36"/>
    </row>
    <row r="716" spans="1:36" x14ac:dyDescent="0.2">
      <c r="A716" s="164" t="str">
        <f>IF('Sub-Cpt Record'!A716="","",'Sub-Cpt Record'!A716)</f>
        <v/>
      </c>
      <c r="B716" s="165" t="str">
        <f>IF('Sub-Cpt Record'!B716="","",'Sub-Cpt Record'!B716)</f>
        <v/>
      </c>
      <c r="C716" s="165" t="str">
        <f>IF('Sub-Cpt Record'!C716="","",'Sub-Cpt Record'!C716)</f>
        <v/>
      </c>
      <c r="D716" s="165" t="str">
        <f>IF('Sub-Cpt Record'!D716="","",'Sub-Cpt Record'!D716)</f>
        <v/>
      </c>
      <c r="E716" s="165" t="str">
        <f>CODE!I716</f>
        <v/>
      </c>
      <c r="F716" s="168"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18"/>
      <c r="U716" s="42"/>
      <c r="V716" s="42"/>
      <c r="W716" s="42"/>
      <c r="X716" s="42"/>
      <c r="Y716" s="42"/>
      <c r="Z716" s="35"/>
      <c r="AA716" s="42"/>
      <c r="AB716" s="42"/>
      <c r="AC716" s="42"/>
      <c r="AD716" s="42"/>
      <c r="AE716" s="42"/>
      <c r="AF716" s="42"/>
      <c r="AG716" s="193" t="str">
        <f t="shared" si="11"/>
        <v/>
      </c>
      <c r="AH716" s="305"/>
      <c r="AI716" s="215"/>
      <c r="AJ716" s="36"/>
    </row>
    <row r="717" spans="1:36" x14ac:dyDescent="0.2">
      <c r="A717" s="164" t="str">
        <f>IF('Sub-Cpt Record'!A717="","",'Sub-Cpt Record'!A717)</f>
        <v/>
      </c>
      <c r="B717" s="165" t="str">
        <f>IF('Sub-Cpt Record'!B717="","",'Sub-Cpt Record'!B717)</f>
        <v/>
      </c>
      <c r="C717" s="165" t="str">
        <f>IF('Sub-Cpt Record'!C717="","",'Sub-Cpt Record'!C717)</f>
        <v/>
      </c>
      <c r="D717" s="165" t="str">
        <f>IF('Sub-Cpt Record'!D717="","",'Sub-Cpt Record'!D717)</f>
        <v/>
      </c>
      <c r="E717" s="165" t="str">
        <f>CODE!I717</f>
        <v/>
      </c>
      <c r="F717" s="168"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18"/>
      <c r="U717" s="42"/>
      <c r="V717" s="42"/>
      <c r="W717" s="42"/>
      <c r="X717" s="42"/>
      <c r="Y717" s="42"/>
      <c r="Z717" s="35"/>
      <c r="AA717" s="42"/>
      <c r="AB717" s="42"/>
      <c r="AC717" s="42"/>
      <c r="AD717" s="42"/>
      <c r="AE717" s="42"/>
      <c r="AF717" s="42"/>
      <c r="AG717" s="193" t="str">
        <f t="shared" si="11"/>
        <v/>
      </c>
      <c r="AH717" s="305"/>
      <c r="AI717" s="215"/>
      <c r="AJ717" s="36"/>
    </row>
    <row r="718" spans="1:36" x14ac:dyDescent="0.2">
      <c r="A718" s="164" t="str">
        <f>IF('Sub-Cpt Record'!A718="","",'Sub-Cpt Record'!A718)</f>
        <v/>
      </c>
      <c r="B718" s="165" t="str">
        <f>IF('Sub-Cpt Record'!B718="","",'Sub-Cpt Record'!B718)</f>
        <v/>
      </c>
      <c r="C718" s="165" t="str">
        <f>IF('Sub-Cpt Record'!C718="","",'Sub-Cpt Record'!C718)</f>
        <v/>
      </c>
      <c r="D718" s="165" t="str">
        <f>IF('Sub-Cpt Record'!D718="","",'Sub-Cpt Record'!D718)</f>
        <v/>
      </c>
      <c r="E718" s="165" t="str">
        <f>CODE!I718</f>
        <v/>
      </c>
      <c r="F718" s="168"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18"/>
      <c r="U718" s="42"/>
      <c r="V718" s="42"/>
      <c r="W718" s="42"/>
      <c r="X718" s="42"/>
      <c r="Y718" s="42"/>
      <c r="Z718" s="35"/>
      <c r="AA718" s="42"/>
      <c r="AB718" s="42"/>
      <c r="AC718" s="42"/>
      <c r="AD718" s="42"/>
      <c r="AE718" s="42"/>
      <c r="AF718" s="42"/>
      <c r="AG718" s="193" t="str">
        <f t="shared" si="11"/>
        <v/>
      </c>
      <c r="AH718" s="305"/>
      <c r="AI718" s="215"/>
      <c r="AJ718" s="36"/>
    </row>
    <row r="719" spans="1:36" x14ac:dyDescent="0.2">
      <c r="A719" s="164" t="str">
        <f>IF('Sub-Cpt Record'!A719="","",'Sub-Cpt Record'!A719)</f>
        <v/>
      </c>
      <c r="B719" s="165" t="str">
        <f>IF('Sub-Cpt Record'!B719="","",'Sub-Cpt Record'!B719)</f>
        <v/>
      </c>
      <c r="C719" s="165" t="str">
        <f>IF('Sub-Cpt Record'!C719="","",'Sub-Cpt Record'!C719)</f>
        <v/>
      </c>
      <c r="D719" s="165" t="str">
        <f>IF('Sub-Cpt Record'!D719="","",'Sub-Cpt Record'!D719)</f>
        <v/>
      </c>
      <c r="E719" s="165" t="str">
        <f>CODE!I719</f>
        <v/>
      </c>
      <c r="F719" s="168"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18"/>
      <c r="U719" s="42"/>
      <c r="V719" s="42"/>
      <c r="W719" s="42"/>
      <c r="X719" s="42"/>
      <c r="Y719" s="42"/>
      <c r="Z719" s="35"/>
      <c r="AA719" s="42"/>
      <c r="AB719" s="42"/>
      <c r="AC719" s="42"/>
      <c r="AD719" s="42"/>
      <c r="AE719" s="42"/>
      <c r="AF719" s="42"/>
      <c r="AG719" s="193" t="str">
        <f t="shared" si="11"/>
        <v/>
      </c>
      <c r="AH719" s="305"/>
      <c r="AI719" s="215"/>
      <c r="AJ719" s="36"/>
    </row>
    <row r="720" spans="1:36" x14ac:dyDescent="0.2">
      <c r="A720" s="164" t="str">
        <f>IF('Sub-Cpt Record'!A720="","",'Sub-Cpt Record'!A720)</f>
        <v/>
      </c>
      <c r="B720" s="165" t="str">
        <f>IF('Sub-Cpt Record'!B720="","",'Sub-Cpt Record'!B720)</f>
        <v/>
      </c>
      <c r="C720" s="165" t="str">
        <f>IF('Sub-Cpt Record'!C720="","",'Sub-Cpt Record'!C720)</f>
        <v/>
      </c>
      <c r="D720" s="165" t="str">
        <f>IF('Sub-Cpt Record'!D720="","",'Sub-Cpt Record'!D720)</f>
        <v/>
      </c>
      <c r="E720" s="165" t="str">
        <f>CODE!I720</f>
        <v/>
      </c>
      <c r="F720" s="168"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18"/>
      <c r="U720" s="42"/>
      <c r="V720" s="42"/>
      <c r="W720" s="42"/>
      <c r="X720" s="42"/>
      <c r="Y720" s="42"/>
      <c r="Z720" s="35"/>
      <c r="AA720" s="42"/>
      <c r="AB720" s="42"/>
      <c r="AC720" s="42"/>
      <c r="AD720" s="42"/>
      <c r="AE720" s="42"/>
      <c r="AF720" s="42"/>
      <c r="AG720" s="193" t="str">
        <f t="shared" si="11"/>
        <v/>
      </c>
      <c r="AH720" s="305"/>
      <c r="AI720" s="215"/>
      <c r="AJ720" s="36"/>
    </row>
    <row r="721" spans="1:36" x14ac:dyDescent="0.2">
      <c r="A721" s="164" t="str">
        <f>IF('Sub-Cpt Record'!A721="","",'Sub-Cpt Record'!A721)</f>
        <v/>
      </c>
      <c r="B721" s="165" t="str">
        <f>IF('Sub-Cpt Record'!B721="","",'Sub-Cpt Record'!B721)</f>
        <v/>
      </c>
      <c r="C721" s="165" t="str">
        <f>IF('Sub-Cpt Record'!C721="","",'Sub-Cpt Record'!C721)</f>
        <v/>
      </c>
      <c r="D721" s="165" t="str">
        <f>IF('Sub-Cpt Record'!D721="","",'Sub-Cpt Record'!D721)</f>
        <v/>
      </c>
      <c r="E721" s="165" t="str">
        <f>CODE!I721</f>
        <v/>
      </c>
      <c r="F721" s="168"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18"/>
      <c r="U721" s="42"/>
      <c r="V721" s="42"/>
      <c r="W721" s="42"/>
      <c r="X721" s="42"/>
      <c r="Y721" s="42"/>
      <c r="Z721" s="35"/>
      <c r="AA721" s="42"/>
      <c r="AB721" s="42"/>
      <c r="AC721" s="42"/>
      <c r="AD721" s="42"/>
      <c r="AE721" s="42"/>
      <c r="AF721" s="42"/>
      <c r="AG721" s="193" t="str">
        <f t="shared" si="11"/>
        <v/>
      </c>
      <c r="AH721" s="305"/>
      <c r="AI721" s="215"/>
      <c r="AJ721" s="36"/>
    </row>
    <row r="722" spans="1:36" x14ac:dyDescent="0.2">
      <c r="A722" s="164" t="str">
        <f>IF('Sub-Cpt Record'!A722="","",'Sub-Cpt Record'!A722)</f>
        <v/>
      </c>
      <c r="B722" s="165" t="str">
        <f>IF('Sub-Cpt Record'!B722="","",'Sub-Cpt Record'!B722)</f>
        <v/>
      </c>
      <c r="C722" s="165" t="str">
        <f>IF('Sub-Cpt Record'!C722="","",'Sub-Cpt Record'!C722)</f>
        <v/>
      </c>
      <c r="D722" s="165" t="str">
        <f>IF('Sub-Cpt Record'!D722="","",'Sub-Cpt Record'!D722)</f>
        <v/>
      </c>
      <c r="E722" s="165" t="str">
        <f>CODE!I722</f>
        <v/>
      </c>
      <c r="F722" s="168"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18"/>
      <c r="U722" s="42"/>
      <c r="V722" s="42"/>
      <c r="W722" s="42"/>
      <c r="X722" s="42"/>
      <c r="Y722" s="42"/>
      <c r="Z722" s="35"/>
      <c r="AA722" s="42"/>
      <c r="AB722" s="42"/>
      <c r="AC722" s="42"/>
      <c r="AD722" s="42"/>
      <c r="AE722" s="42"/>
      <c r="AF722" s="42"/>
      <c r="AG722" s="193" t="str">
        <f t="shared" si="11"/>
        <v/>
      </c>
      <c r="AH722" s="305"/>
      <c r="AI722" s="215"/>
      <c r="AJ722" s="36"/>
    </row>
    <row r="723" spans="1:36" x14ac:dyDescent="0.2">
      <c r="A723" s="164" t="str">
        <f>IF('Sub-Cpt Record'!A723="","",'Sub-Cpt Record'!A723)</f>
        <v/>
      </c>
      <c r="B723" s="165" t="str">
        <f>IF('Sub-Cpt Record'!B723="","",'Sub-Cpt Record'!B723)</f>
        <v/>
      </c>
      <c r="C723" s="165" t="str">
        <f>IF('Sub-Cpt Record'!C723="","",'Sub-Cpt Record'!C723)</f>
        <v/>
      </c>
      <c r="D723" s="165" t="str">
        <f>IF('Sub-Cpt Record'!D723="","",'Sub-Cpt Record'!D723)</f>
        <v/>
      </c>
      <c r="E723" s="165" t="str">
        <f>CODE!I723</f>
        <v/>
      </c>
      <c r="F723" s="168"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18"/>
      <c r="U723" s="42"/>
      <c r="V723" s="42"/>
      <c r="W723" s="42"/>
      <c r="X723" s="42"/>
      <c r="Y723" s="42"/>
      <c r="Z723" s="35"/>
      <c r="AA723" s="42"/>
      <c r="AB723" s="42"/>
      <c r="AC723" s="42"/>
      <c r="AD723" s="42"/>
      <c r="AE723" s="42"/>
      <c r="AF723" s="42"/>
      <c r="AG723" s="193" t="str">
        <f t="shared" si="11"/>
        <v/>
      </c>
      <c r="AH723" s="305"/>
      <c r="AI723" s="215"/>
      <c r="AJ723" s="36"/>
    </row>
    <row r="724" spans="1:36" x14ac:dyDescent="0.2">
      <c r="A724" s="164" t="str">
        <f>IF('Sub-Cpt Record'!A724="","",'Sub-Cpt Record'!A724)</f>
        <v/>
      </c>
      <c r="B724" s="165" t="str">
        <f>IF('Sub-Cpt Record'!B724="","",'Sub-Cpt Record'!B724)</f>
        <v/>
      </c>
      <c r="C724" s="165" t="str">
        <f>IF('Sub-Cpt Record'!C724="","",'Sub-Cpt Record'!C724)</f>
        <v/>
      </c>
      <c r="D724" s="165" t="str">
        <f>IF('Sub-Cpt Record'!D724="","",'Sub-Cpt Record'!D724)</f>
        <v/>
      </c>
      <c r="E724" s="165" t="str">
        <f>CODE!I724</f>
        <v/>
      </c>
      <c r="F724" s="168"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18"/>
      <c r="U724" s="42"/>
      <c r="V724" s="42"/>
      <c r="W724" s="42"/>
      <c r="X724" s="42"/>
      <c r="Y724" s="42"/>
      <c r="Z724" s="35"/>
      <c r="AA724" s="42"/>
      <c r="AB724" s="42"/>
      <c r="AC724" s="42"/>
      <c r="AD724" s="42"/>
      <c r="AE724" s="42"/>
      <c r="AF724" s="42"/>
      <c r="AG724" s="193" t="str">
        <f t="shared" si="11"/>
        <v/>
      </c>
      <c r="AH724" s="305"/>
      <c r="AI724" s="215"/>
      <c r="AJ724" s="36"/>
    </row>
    <row r="725" spans="1:36" x14ac:dyDescent="0.2">
      <c r="A725" s="164" t="str">
        <f>IF('Sub-Cpt Record'!A725="","",'Sub-Cpt Record'!A725)</f>
        <v/>
      </c>
      <c r="B725" s="165" t="str">
        <f>IF('Sub-Cpt Record'!B725="","",'Sub-Cpt Record'!B725)</f>
        <v/>
      </c>
      <c r="C725" s="165" t="str">
        <f>IF('Sub-Cpt Record'!C725="","",'Sub-Cpt Record'!C725)</f>
        <v/>
      </c>
      <c r="D725" s="165" t="str">
        <f>IF('Sub-Cpt Record'!D725="","",'Sub-Cpt Record'!D725)</f>
        <v/>
      </c>
      <c r="E725" s="165" t="str">
        <f>CODE!I725</f>
        <v/>
      </c>
      <c r="F725" s="168"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18"/>
      <c r="U725" s="42"/>
      <c r="V725" s="42"/>
      <c r="W725" s="42"/>
      <c r="X725" s="42"/>
      <c r="Y725" s="42"/>
      <c r="Z725" s="35"/>
      <c r="AA725" s="42"/>
      <c r="AB725" s="42"/>
      <c r="AC725" s="42"/>
      <c r="AD725" s="42"/>
      <c r="AE725" s="42"/>
      <c r="AF725" s="42"/>
      <c r="AG725" s="193" t="str">
        <f t="shared" si="11"/>
        <v/>
      </c>
      <c r="AH725" s="305"/>
      <c r="AI725" s="215"/>
      <c r="AJ725" s="36"/>
    </row>
    <row r="726" spans="1:36" x14ac:dyDescent="0.2">
      <c r="A726" s="164" t="str">
        <f>IF('Sub-Cpt Record'!A726="","",'Sub-Cpt Record'!A726)</f>
        <v/>
      </c>
      <c r="B726" s="165" t="str">
        <f>IF('Sub-Cpt Record'!B726="","",'Sub-Cpt Record'!B726)</f>
        <v/>
      </c>
      <c r="C726" s="165" t="str">
        <f>IF('Sub-Cpt Record'!C726="","",'Sub-Cpt Record'!C726)</f>
        <v/>
      </c>
      <c r="D726" s="165" t="str">
        <f>IF('Sub-Cpt Record'!D726="","",'Sub-Cpt Record'!D726)</f>
        <v/>
      </c>
      <c r="E726" s="165" t="str">
        <f>CODE!I726</f>
        <v/>
      </c>
      <c r="F726" s="168"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18"/>
      <c r="U726" s="42"/>
      <c r="V726" s="42"/>
      <c r="W726" s="42"/>
      <c r="X726" s="42"/>
      <c r="Y726" s="42"/>
      <c r="Z726" s="35"/>
      <c r="AA726" s="42"/>
      <c r="AB726" s="42"/>
      <c r="AC726" s="42"/>
      <c r="AD726" s="42"/>
      <c r="AE726" s="42"/>
      <c r="AF726" s="42"/>
      <c r="AG726" s="193" t="str">
        <f t="shared" si="11"/>
        <v/>
      </c>
      <c r="AH726" s="305"/>
      <c r="AI726" s="215"/>
      <c r="AJ726" s="36"/>
    </row>
    <row r="727" spans="1:36" x14ac:dyDescent="0.2">
      <c r="A727" s="164" t="str">
        <f>IF('Sub-Cpt Record'!A727="","",'Sub-Cpt Record'!A727)</f>
        <v/>
      </c>
      <c r="B727" s="165" t="str">
        <f>IF('Sub-Cpt Record'!B727="","",'Sub-Cpt Record'!B727)</f>
        <v/>
      </c>
      <c r="C727" s="165" t="str">
        <f>IF('Sub-Cpt Record'!C727="","",'Sub-Cpt Record'!C727)</f>
        <v/>
      </c>
      <c r="D727" s="165" t="str">
        <f>IF('Sub-Cpt Record'!D727="","",'Sub-Cpt Record'!D727)</f>
        <v/>
      </c>
      <c r="E727" s="165" t="str">
        <f>CODE!I727</f>
        <v/>
      </c>
      <c r="F727" s="168"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18"/>
      <c r="U727" s="42"/>
      <c r="V727" s="42"/>
      <c r="W727" s="42"/>
      <c r="X727" s="42"/>
      <c r="Y727" s="42"/>
      <c r="Z727" s="35"/>
      <c r="AA727" s="42"/>
      <c r="AB727" s="42"/>
      <c r="AC727" s="42"/>
      <c r="AD727" s="42"/>
      <c r="AE727" s="42"/>
      <c r="AF727" s="42"/>
      <c r="AG727" s="193" t="str">
        <f t="shared" si="11"/>
        <v/>
      </c>
      <c r="AH727" s="305"/>
      <c r="AI727" s="215"/>
      <c r="AJ727" s="36"/>
    </row>
    <row r="728" spans="1:36" x14ac:dyDescent="0.2">
      <c r="A728" s="164" t="str">
        <f>IF('Sub-Cpt Record'!A728="","",'Sub-Cpt Record'!A728)</f>
        <v/>
      </c>
      <c r="B728" s="165" t="str">
        <f>IF('Sub-Cpt Record'!B728="","",'Sub-Cpt Record'!B728)</f>
        <v/>
      </c>
      <c r="C728" s="165" t="str">
        <f>IF('Sub-Cpt Record'!C728="","",'Sub-Cpt Record'!C728)</f>
        <v/>
      </c>
      <c r="D728" s="165" t="str">
        <f>IF('Sub-Cpt Record'!D728="","",'Sub-Cpt Record'!D728)</f>
        <v/>
      </c>
      <c r="E728" s="165" t="str">
        <f>CODE!I728</f>
        <v/>
      </c>
      <c r="F728" s="168"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18"/>
      <c r="U728" s="42"/>
      <c r="V728" s="42"/>
      <c r="W728" s="42"/>
      <c r="X728" s="42"/>
      <c r="Y728" s="42"/>
      <c r="Z728" s="35"/>
      <c r="AA728" s="42"/>
      <c r="AB728" s="42"/>
      <c r="AC728" s="42"/>
      <c r="AD728" s="42"/>
      <c r="AE728" s="42"/>
      <c r="AF728" s="42"/>
      <c r="AG728" s="193" t="str">
        <f t="shared" si="11"/>
        <v/>
      </c>
      <c r="AH728" s="305"/>
      <c r="AI728" s="215"/>
      <c r="AJ728" s="36"/>
    </row>
    <row r="729" spans="1:36" x14ac:dyDescent="0.2">
      <c r="A729" s="164" t="str">
        <f>IF('Sub-Cpt Record'!A729="","",'Sub-Cpt Record'!A729)</f>
        <v/>
      </c>
      <c r="B729" s="165" t="str">
        <f>IF('Sub-Cpt Record'!B729="","",'Sub-Cpt Record'!B729)</f>
        <v/>
      </c>
      <c r="C729" s="165" t="str">
        <f>IF('Sub-Cpt Record'!C729="","",'Sub-Cpt Record'!C729)</f>
        <v/>
      </c>
      <c r="D729" s="165" t="str">
        <f>IF('Sub-Cpt Record'!D729="","",'Sub-Cpt Record'!D729)</f>
        <v/>
      </c>
      <c r="E729" s="165" t="str">
        <f>CODE!I729</f>
        <v/>
      </c>
      <c r="F729" s="168"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18"/>
      <c r="U729" s="42"/>
      <c r="V729" s="42"/>
      <c r="W729" s="42"/>
      <c r="X729" s="42"/>
      <c r="Y729" s="42"/>
      <c r="Z729" s="35"/>
      <c r="AA729" s="42"/>
      <c r="AB729" s="42"/>
      <c r="AC729" s="42"/>
      <c r="AD729" s="42"/>
      <c r="AE729" s="42"/>
      <c r="AF729" s="42"/>
      <c r="AG729" s="193" t="str">
        <f t="shared" si="11"/>
        <v/>
      </c>
      <c r="AH729" s="305"/>
      <c r="AI729" s="215"/>
      <c r="AJ729" s="36"/>
    </row>
    <row r="730" spans="1:36" x14ac:dyDescent="0.2">
      <c r="A730" s="164" t="str">
        <f>IF('Sub-Cpt Record'!A730="","",'Sub-Cpt Record'!A730)</f>
        <v/>
      </c>
      <c r="B730" s="165" t="str">
        <f>IF('Sub-Cpt Record'!B730="","",'Sub-Cpt Record'!B730)</f>
        <v/>
      </c>
      <c r="C730" s="165" t="str">
        <f>IF('Sub-Cpt Record'!C730="","",'Sub-Cpt Record'!C730)</f>
        <v/>
      </c>
      <c r="D730" s="165" t="str">
        <f>IF('Sub-Cpt Record'!D730="","",'Sub-Cpt Record'!D730)</f>
        <v/>
      </c>
      <c r="E730" s="165" t="str">
        <f>CODE!I730</f>
        <v/>
      </c>
      <c r="F730" s="168"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18"/>
      <c r="U730" s="42"/>
      <c r="V730" s="42"/>
      <c r="W730" s="42"/>
      <c r="X730" s="42"/>
      <c r="Y730" s="42"/>
      <c r="Z730" s="35"/>
      <c r="AA730" s="42"/>
      <c r="AB730" s="42"/>
      <c r="AC730" s="42"/>
      <c r="AD730" s="42"/>
      <c r="AE730" s="42"/>
      <c r="AF730" s="42"/>
      <c r="AG730" s="193" t="str">
        <f t="shared" si="11"/>
        <v/>
      </c>
      <c r="AH730" s="305"/>
      <c r="AI730" s="215"/>
      <c r="AJ730" s="36"/>
    </row>
    <row r="731" spans="1:36" x14ac:dyDescent="0.2">
      <c r="A731" s="164" t="str">
        <f>IF('Sub-Cpt Record'!A731="","",'Sub-Cpt Record'!A731)</f>
        <v/>
      </c>
      <c r="B731" s="165" t="str">
        <f>IF('Sub-Cpt Record'!B731="","",'Sub-Cpt Record'!B731)</f>
        <v/>
      </c>
      <c r="C731" s="165" t="str">
        <f>IF('Sub-Cpt Record'!C731="","",'Sub-Cpt Record'!C731)</f>
        <v/>
      </c>
      <c r="D731" s="165" t="str">
        <f>IF('Sub-Cpt Record'!D731="","",'Sub-Cpt Record'!D731)</f>
        <v/>
      </c>
      <c r="E731" s="165" t="str">
        <f>CODE!I731</f>
        <v/>
      </c>
      <c r="F731" s="168"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18"/>
      <c r="U731" s="42"/>
      <c r="V731" s="42"/>
      <c r="W731" s="42"/>
      <c r="X731" s="42"/>
      <c r="Y731" s="42"/>
      <c r="Z731" s="35"/>
      <c r="AA731" s="42"/>
      <c r="AB731" s="42"/>
      <c r="AC731" s="42"/>
      <c r="AD731" s="42"/>
      <c r="AE731" s="42"/>
      <c r="AF731" s="42"/>
      <c r="AG731" s="193" t="str">
        <f t="shared" si="11"/>
        <v/>
      </c>
      <c r="AH731" s="305"/>
      <c r="AI731" s="215"/>
      <c r="AJ731" s="36"/>
    </row>
    <row r="732" spans="1:36" x14ac:dyDescent="0.2">
      <c r="A732" s="164" t="str">
        <f>IF('Sub-Cpt Record'!A732="","",'Sub-Cpt Record'!A732)</f>
        <v/>
      </c>
      <c r="B732" s="165" t="str">
        <f>IF('Sub-Cpt Record'!B732="","",'Sub-Cpt Record'!B732)</f>
        <v/>
      </c>
      <c r="C732" s="165" t="str">
        <f>IF('Sub-Cpt Record'!C732="","",'Sub-Cpt Record'!C732)</f>
        <v/>
      </c>
      <c r="D732" s="165" t="str">
        <f>IF('Sub-Cpt Record'!D732="","",'Sub-Cpt Record'!D732)</f>
        <v/>
      </c>
      <c r="E732" s="165" t="str">
        <f>CODE!I732</f>
        <v/>
      </c>
      <c r="F732" s="168"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18"/>
      <c r="U732" s="42"/>
      <c r="V732" s="42"/>
      <c r="W732" s="42"/>
      <c r="X732" s="42"/>
      <c r="Y732" s="42"/>
      <c r="Z732" s="35"/>
      <c r="AA732" s="42"/>
      <c r="AB732" s="42"/>
      <c r="AC732" s="42"/>
      <c r="AD732" s="42"/>
      <c r="AE732" s="42"/>
      <c r="AF732" s="42"/>
      <c r="AG732" s="193" t="str">
        <f t="shared" si="11"/>
        <v/>
      </c>
      <c r="AH732" s="305"/>
      <c r="AI732" s="215"/>
      <c r="AJ732" s="36"/>
    </row>
    <row r="733" spans="1:36" x14ac:dyDescent="0.2">
      <c r="A733" s="164" t="str">
        <f>IF('Sub-Cpt Record'!A733="","",'Sub-Cpt Record'!A733)</f>
        <v/>
      </c>
      <c r="B733" s="165" t="str">
        <f>IF('Sub-Cpt Record'!B733="","",'Sub-Cpt Record'!B733)</f>
        <v/>
      </c>
      <c r="C733" s="165" t="str">
        <f>IF('Sub-Cpt Record'!C733="","",'Sub-Cpt Record'!C733)</f>
        <v/>
      </c>
      <c r="D733" s="165" t="str">
        <f>IF('Sub-Cpt Record'!D733="","",'Sub-Cpt Record'!D733)</f>
        <v/>
      </c>
      <c r="E733" s="165" t="str">
        <f>CODE!I733</f>
        <v/>
      </c>
      <c r="F733" s="168"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18"/>
      <c r="U733" s="42"/>
      <c r="V733" s="42"/>
      <c r="W733" s="42"/>
      <c r="X733" s="42"/>
      <c r="Y733" s="42"/>
      <c r="Z733" s="35"/>
      <c r="AA733" s="42"/>
      <c r="AB733" s="42"/>
      <c r="AC733" s="42"/>
      <c r="AD733" s="42"/>
      <c r="AE733" s="42"/>
      <c r="AF733" s="42"/>
      <c r="AG733" s="193" t="str">
        <f t="shared" si="11"/>
        <v/>
      </c>
      <c r="AH733" s="305"/>
      <c r="AI733" s="215"/>
      <c r="AJ733" s="36"/>
    </row>
    <row r="734" spans="1:36" x14ac:dyDescent="0.2">
      <c r="A734" s="164" t="str">
        <f>IF('Sub-Cpt Record'!A734="","",'Sub-Cpt Record'!A734)</f>
        <v/>
      </c>
      <c r="B734" s="165" t="str">
        <f>IF('Sub-Cpt Record'!B734="","",'Sub-Cpt Record'!B734)</f>
        <v/>
      </c>
      <c r="C734" s="165" t="str">
        <f>IF('Sub-Cpt Record'!C734="","",'Sub-Cpt Record'!C734)</f>
        <v/>
      </c>
      <c r="D734" s="165" t="str">
        <f>IF('Sub-Cpt Record'!D734="","",'Sub-Cpt Record'!D734)</f>
        <v/>
      </c>
      <c r="E734" s="165" t="str">
        <f>CODE!I734</f>
        <v/>
      </c>
      <c r="F734" s="168"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18"/>
      <c r="U734" s="42"/>
      <c r="V734" s="42"/>
      <c r="W734" s="42"/>
      <c r="X734" s="42"/>
      <c r="Y734" s="42"/>
      <c r="Z734" s="35"/>
      <c r="AA734" s="42"/>
      <c r="AB734" s="42"/>
      <c r="AC734" s="42"/>
      <c r="AD734" s="42"/>
      <c r="AE734" s="42"/>
      <c r="AF734" s="42"/>
      <c r="AG734" s="193" t="str">
        <f t="shared" si="11"/>
        <v/>
      </c>
      <c r="AH734" s="305"/>
      <c r="AI734" s="215"/>
      <c r="AJ734" s="36"/>
    </row>
    <row r="735" spans="1:36" x14ac:dyDescent="0.2">
      <c r="A735" s="164" t="str">
        <f>IF('Sub-Cpt Record'!A735="","",'Sub-Cpt Record'!A735)</f>
        <v/>
      </c>
      <c r="B735" s="165" t="str">
        <f>IF('Sub-Cpt Record'!B735="","",'Sub-Cpt Record'!B735)</f>
        <v/>
      </c>
      <c r="C735" s="165" t="str">
        <f>IF('Sub-Cpt Record'!C735="","",'Sub-Cpt Record'!C735)</f>
        <v/>
      </c>
      <c r="D735" s="165" t="str">
        <f>IF('Sub-Cpt Record'!D735="","",'Sub-Cpt Record'!D735)</f>
        <v/>
      </c>
      <c r="E735" s="165" t="str">
        <f>CODE!I735</f>
        <v/>
      </c>
      <c r="F735" s="168"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18"/>
      <c r="U735" s="42"/>
      <c r="V735" s="42"/>
      <c r="W735" s="42"/>
      <c r="X735" s="42"/>
      <c r="Y735" s="42"/>
      <c r="Z735" s="35"/>
      <c r="AA735" s="42"/>
      <c r="AB735" s="42"/>
      <c r="AC735" s="42"/>
      <c r="AD735" s="42"/>
      <c r="AE735" s="42"/>
      <c r="AF735" s="42"/>
      <c r="AG735" s="193" t="str">
        <f t="shared" si="11"/>
        <v/>
      </c>
      <c r="AH735" s="305"/>
      <c r="AI735" s="215"/>
      <c r="AJ735" s="36"/>
    </row>
    <row r="736" spans="1:36" x14ac:dyDescent="0.2">
      <c r="A736" s="164" t="str">
        <f>IF('Sub-Cpt Record'!A736="","",'Sub-Cpt Record'!A736)</f>
        <v/>
      </c>
      <c r="B736" s="165" t="str">
        <f>IF('Sub-Cpt Record'!B736="","",'Sub-Cpt Record'!B736)</f>
        <v/>
      </c>
      <c r="C736" s="165" t="str">
        <f>IF('Sub-Cpt Record'!C736="","",'Sub-Cpt Record'!C736)</f>
        <v/>
      </c>
      <c r="D736" s="165" t="str">
        <f>IF('Sub-Cpt Record'!D736="","",'Sub-Cpt Record'!D736)</f>
        <v/>
      </c>
      <c r="E736" s="165" t="str">
        <f>CODE!I736</f>
        <v/>
      </c>
      <c r="F736" s="168"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18"/>
      <c r="U736" s="42"/>
      <c r="V736" s="42"/>
      <c r="W736" s="42"/>
      <c r="X736" s="42"/>
      <c r="Y736" s="42"/>
      <c r="Z736" s="35"/>
      <c r="AA736" s="42"/>
      <c r="AB736" s="42"/>
      <c r="AC736" s="42"/>
      <c r="AD736" s="42"/>
      <c r="AE736" s="42"/>
      <c r="AF736" s="42"/>
      <c r="AG736" s="193" t="str">
        <f t="shared" si="11"/>
        <v/>
      </c>
      <c r="AH736" s="305"/>
      <c r="AI736" s="215"/>
      <c r="AJ736" s="36"/>
    </row>
    <row r="737" spans="1:36" x14ac:dyDescent="0.2">
      <c r="A737" s="164" t="str">
        <f>IF('Sub-Cpt Record'!A737="","",'Sub-Cpt Record'!A737)</f>
        <v/>
      </c>
      <c r="B737" s="165" t="str">
        <f>IF('Sub-Cpt Record'!B737="","",'Sub-Cpt Record'!B737)</f>
        <v/>
      </c>
      <c r="C737" s="165" t="str">
        <f>IF('Sub-Cpt Record'!C737="","",'Sub-Cpt Record'!C737)</f>
        <v/>
      </c>
      <c r="D737" s="165" t="str">
        <f>IF('Sub-Cpt Record'!D737="","",'Sub-Cpt Record'!D737)</f>
        <v/>
      </c>
      <c r="E737" s="165" t="str">
        <f>CODE!I737</f>
        <v/>
      </c>
      <c r="F737" s="168"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18"/>
      <c r="U737" s="42"/>
      <c r="V737" s="42"/>
      <c r="W737" s="42"/>
      <c r="X737" s="42"/>
      <c r="Y737" s="42"/>
      <c r="Z737" s="35"/>
      <c r="AA737" s="42"/>
      <c r="AB737" s="42"/>
      <c r="AC737" s="42"/>
      <c r="AD737" s="42"/>
      <c r="AE737" s="42"/>
      <c r="AF737" s="42"/>
      <c r="AG737" s="193" t="str">
        <f t="shared" si="11"/>
        <v/>
      </c>
      <c r="AH737" s="305"/>
      <c r="AI737" s="215"/>
      <c r="AJ737" s="36"/>
    </row>
    <row r="738" spans="1:36" x14ac:dyDescent="0.2">
      <c r="A738" s="164" t="str">
        <f>IF('Sub-Cpt Record'!A738="","",'Sub-Cpt Record'!A738)</f>
        <v/>
      </c>
      <c r="B738" s="165" t="str">
        <f>IF('Sub-Cpt Record'!B738="","",'Sub-Cpt Record'!B738)</f>
        <v/>
      </c>
      <c r="C738" s="165" t="str">
        <f>IF('Sub-Cpt Record'!C738="","",'Sub-Cpt Record'!C738)</f>
        <v/>
      </c>
      <c r="D738" s="165" t="str">
        <f>IF('Sub-Cpt Record'!D738="","",'Sub-Cpt Record'!D738)</f>
        <v/>
      </c>
      <c r="E738" s="165" t="str">
        <f>CODE!I738</f>
        <v/>
      </c>
      <c r="F738" s="168"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18"/>
      <c r="U738" s="42"/>
      <c r="V738" s="42"/>
      <c r="W738" s="42"/>
      <c r="X738" s="42"/>
      <c r="Y738" s="42"/>
      <c r="Z738" s="35"/>
      <c r="AA738" s="42"/>
      <c r="AB738" s="42"/>
      <c r="AC738" s="42"/>
      <c r="AD738" s="42"/>
      <c r="AE738" s="42"/>
      <c r="AF738" s="42"/>
      <c r="AG738" s="193" t="str">
        <f t="shared" si="11"/>
        <v/>
      </c>
      <c r="AH738" s="305"/>
      <c r="AI738" s="215"/>
      <c r="AJ738" s="36"/>
    </row>
    <row r="739" spans="1:36" x14ac:dyDescent="0.2">
      <c r="A739" s="164" t="str">
        <f>IF('Sub-Cpt Record'!A739="","",'Sub-Cpt Record'!A739)</f>
        <v/>
      </c>
      <c r="B739" s="165" t="str">
        <f>IF('Sub-Cpt Record'!B739="","",'Sub-Cpt Record'!B739)</f>
        <v/>
      </c>
      <c r="C739" s="165" t="str">
        <f>IF('Sub-Cpt Record'!C739="","",'Sub-Cpt Record'!C739)</f>
        <v/>
      </c>
      <c r="D739" s="165" t="str">
        <f>IF('Sub-Cpt Record'!D739="","",'Sub-Cpt Record'!D739)</f>
        <v/>
      </c>
      <c r="E739" s="165" t="str">
        <f>CODE!I739</f>
        <v/>
      </c>
      <c r="F739" s="168"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18"/>
      <c r="U739" s="42"/>
      <c r="V739" s="42"/>
      <c r="W739" s="42"/>
      <c r="X739" s="42"/>
      <c r="Y739" s="42"/>
      <c r="Z739" s="35"/>
      <c r="AA739" s="42"/>
      <c r="AB739" s="42"/>
      <c r="AC739" s="42"/>
      <c r="AD739" s="42"/>
      <c r="AE739" s="42"/>
      <c r="AF739" s="42"/>
      <c r="AG739" s="193" t="str">
        <f t="shared" si="11"/>
        <v/>
      </c>
      <c r="AH739" s="305"/>
      <c r="AI739" s="215"/>
      <c r="AJ739" s="36"/>
    </row>
    <row r="740" spans="1:36" x14ac:dyDescent="0.2">
      <c r="A740" s="164" t="str">
        <f>IF('Sub-Cpt Record'!A740="","",'Sub-Cpt Record'!A740)</f>
        <v/>
      </c>
      <c r="B740" s="165" t="str">
        <f>IF('Sub-Cpt Record'!B740="","",'Sub-Cpt Record'!B740)</f>
        <v/>
      </c>
      <c r="C740" s="165" t="str">
        <f>IF('Sub-Cpt Record'!C740="","",'Sub-Cpt Record'!C740)</f>
        <v/>
      </c>
      <c r="D740" s="165" t="str">
        <f>IF('Sub-Cpt Record'!D740="","",'Sub-Cpt Record'!D740)</f>
        <v/>
      </c>
      <c r="E740" s="165" t="str">
        <f>CODE!I740</f>
        <v/>
      </c>
      <c r="F740" s="168"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18"/>
      <c r="U740" s="42"/>
      <c r="V740" s="42"/>
      <c r="W740" s="42"/>
      <c r="X740" s="42"/>
      <c r="Y740" s="42"/>
      <c r="Z740" s="35"/>
      <c r="AA740" s="42"/>
      <c r="AB740" s="42"/>
      <c r="AC740" s="42"/>
      <c r="AD740" s="42"/>
      <c r="AE740" s="42"/>
      <c r="AF740" s="42"/>
      <c r="AG740" s="193" t="str">
        <f t="shared" si="11"/>
        <v/>
      </c>
      <c r="AH740" s="305"/>
      <c r="AI740" s="215"/>
      <c r="AJ740" s="36"/>
    </row>
    <row r="741" spans="1:36" x14ac:dyDescent="0.2">
      <c r="A741" s="164" t="str">
        <f>IF('Sub-Cpt Record'!A741="","",'Sub-Cpt Record'!A741)</f>
        <v/>
      </c>
      <c r="B741" s="165" t="str">
        <f>IF('Sub-Cpt Record'!B741="","",'Sub-Cpt Record'!B741)</f>
        <v/>
      </c>
      <c r="C741" s="165" t="str">
        <f>IF('Sub-Cpt Record'!C741="","",'Sub-Cpt Record'!C741)</f>
        <v/>
      </c>
      <c r="D741" s="165" t="str">
        <f>IF('Sub-Cpt Record'!D741="","",'Sub-Cpt Record'!D741)</f>
        <v/>
      </c>
      <c r="E741" s="165" t="str">
        <f>CODE!I741</f>
        <v/>
      </c>
      <c r="F741" s="168"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18"/>
      <c r="U741" s="42"/>
      <c r="V741" s="42"/>
      <c r="W741" s="42"/>
      <c r="X741" s="42"/>
      <c r="Y741" s="42"/>
      <c r="Z741" s="35"/>
      <c r="AA741" s="42"/>
      <c r="AB741" s="42"/>
      <c r="AC741" s="42"/>
      <c r="AD741" s="42"/>
      <c r="AE741" s="42"/>
      <c r="AF741" s="42"/>
      <c r="AG741" s="193" t="str">
        <f t="shared" si="11"/>
        <v/>
      </c>
      <c r="AH741" s="305"/>
      <c r="AI741" s="215"/>
      <c r="AJ741" s="36"/>
    </row>
    <row r="742" spans="1:36" x14ac:dyDescent="0.2">
      <c r="A742" s="164" t="str">
        <f>IF('Sub-Cpt Record'!A742="","",'Sub-Cpt Record'!A742)</f>
        <v/>
      </c>
      <c r="B742" s="165" t="str">
        <f>IF('Sub-Cpt Record'!B742="","",'Sub-Cpt Record'!B742)</f>
        <v/>
      </c>
      <c r="C742" s="165" t="str">
        <f>IF('Sub-Cpt Record'!C742="","",'Sub-Cpt Record'!C742)</f>
        <v/>
      </c>
      <c r="D742" s="165" t="str">
        <f>IF('Sub-Cpt Record'!D742="","",'Sub-Cpt Record'!D742)</f>
        <v/>
      </c>
      <c r="E742" s="165" t="str">
        <f>CODE!I742</f>
        <v/>
      </c>
      <c r="F742" s="168"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18"/>
      <c r="U742" s="42"/>
      <c r="V742" s="42"/>
      <c r="W742" s="42"/>
      <c r="X742" s="42"/>
      <c r="Y742" s="42"/>
      <c r="Z742" s="35"/>
      <c r="AA742" s="42"/>
      <c r="AB742" s="42"/>
      <c r="AC742" s="42"/>
      <c r="AD742" s="42"/>
      <c r="AE742" s="42"/>
      <c r="AF742" s="42"/>
      <c r="AG742" s="193" t="str">
        <f t="shared" si="11"/>
        <v/>
      </c>
      <c r="AH742" s="305"/>
      <c r="AI742" s="215"/>
      <c r="AJ742" s="36"/>
    </row>
    <row r="743" spans="1:36" x14ac:dyDescent="0.2">
      <c r="A743" s="164" t="str">
        <f>IF('Sub-Cpt Record'!A743="","",'Sub-Cpt Record'!A743)</f>
        <v/>
      </c>
      <c r="B743" s="165" t="str">
        <f>IF('Sub-Cpt Record'!B743="","",'Sub-Cpt Record'!B743)</f>
        <v/>
      </c>
      <c r="C743" s="165" t="str">
        <f>IF('Sub-Cpt Record'!C743="","",'Sub-Cpt Record'!C743)</f>
        <v/>
      </c>
      <c r="D743" s="165" t="str">
        <f>IF('Sub-Cpt Record'!D743="","",'Sub-Cpt Record'!D743)</f>
        <v/>
      </c>
      <c r="E743" s="165" t="str">
        <f>CODE!I743</f>
        <v/>
      </c>
      <c r="F743" s="168"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18"/>
      <c r="U743" s="42"/>
      <c r="V743" s="42"/>
      <c r="W743" s="42"/>
      <c r="X743" s="42"/>
      <c r="Y743" s="42"/>
      <c r="Z743" s="35"/>
      <c r="AA743" s="42"/>
      <c r="AB743" s="42"/>
      <c r="AC743" s="42"/>
      <c r="AD743" s="42"/>
      <c r="AE743" s="42"/>
      <c r="AF743" s="42"/>
      <c r="AG743" s="193" t="str">
        <f t="shared" si="11"/>
        <v/>
      </c>
      <c r="AH743" s="305"/>
      <c r="AI743" s="215"/>
      <c r="AJ743" s="36"/>
    </row>
    <row r="744" spans="1:36" x14ac:dyDescent="0.2">
      <c r="A744" s="164" t="str">
        <f>IF('Sub-Cpt Record'!A744="","",'Sub-Cpt Record'!A744)</f>
        <v/>
      </c>
      <c r="B744" s="165" t="str">
        <f>IF('Sub-Cpt Record'!B744="","",'Sub-Cpt Record'!B744)</f>
        <v/>
      </c>
      <c r="C744" s="165" t="str">
        <f>IF('Sub-Cpt Record'!C744="","",'Sub-Cpt Record'!C744)</f>
        <v/>
      </c>
      <c r="D744" s="165" t="str">
        <f>IF('Sub-Cpt Record'!D744="","",'Sub-Cpt Record'!D744)</f>
        <v/>
      </c>
      <c r="E744" s="165" t="str">
        <f>CODE!I744</f>
        <v/>
      </c>
      <c r="F744" s="168"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18"/>
      <c r="U744" s="42"/>
      <c r="V744" s="42"/>
      <c r="W744" s="42"/>
      <c r="X744" s="42"/>
      <c r="Y744" s="42"/>
      <c r="Z744" s="35"/>
      <c r="AA744" s="42"/>
      <c r="AB744" s="42"/>
      <c r="AC744" s="42"/>
      <c r="AD744" s="42"/>
      <c r="AE744" s="42"/>
      <c r="AF744" s="42"/>
      <c r="AG744" s="193" t="str">
        <f t="shared" si="11"/>
        <v/>
      </c>
      <c r="AH744" s="305"/>
      <c r="AI744" s="215"/>
      <c r="AJ744" s="36"/>
    </row>
    <row r="745" spans="1:36" x14ac:dyDescent="0.2">
      <c r="A745" s="164" t="str">
        <f>IF('Sub-Cpt Record'!A745="","",'Sub-Cpt Record'!A745)</f>
        <v/>
      </c>
      <c r="B745" s="165" t="str">
        <f>IF('Sub-Cpt Record'!B745="","",'Sub-Cpt Record'!B745)</f>
        <v/>
      </c>
      <c r="C745" s="165" t="str">
        <f>IF('Sub-Cpt Record'!C745="","",'Sub-Cpt Record'!C745)</f>
        <v/>
      </c>
      <c r="D745" s="165" t="str">
        <f>IF('Sub-Cpt Record'!D745="","",'Sub-Cpt Record'!D745)</f>
        <v/>
      </c>
      <c r="E745" s="165" t="str">
        <f>CODE!I745</f>
        <v/>
      </c>
      <c r="F745" s="168"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18"/>
      <c r="U745" s="42"/>
      <c r="V745" s="42"/>
      <c r="W745" s="42"/>
      <c r="X745" s="42"/>
      <c r="Y745" s="42"/>
      <c r="Z745" s="35"/>
      <c r="AA745" s="42"/>
      <c r="AB745" s="42"/>
      <c r="AC745" s="42"/>
      <c r="AD745" s="42"/>
      <c r="AE745" s="42"/>
      <c r="AF745" s="42"/>
      <c r="AG745" s="193" t="str">
        <f t="shared" si="11"/>
        <v/>
      </c>
      <c r="AH745" s="305"/>
      <c r="AI745" s="215"/>
      <c r="AJ745" s="36"/>
    </row>
    <row r="746" spans="1:36" x14ac:dyDescent="0.2">
      <c r="A746" s="164" t="str">
        <f>IF('Sub-Cpt Record'!A746="","",'Sub-Cpt Record'!A746)</f>
        <v/>
      </c>
      <c r="B746" s="165" t="str">
        <f>IF('Sub-Cpt Record'!B746="","",'Sub-Cpt Record'!B746)</f>
        <v/>
      </c>
      <c r="C746" s="165" t="str">
        <f>IF('Sub-Cpt Record'!C746="","",'Sub-Cpt Record'!C746)</f>
        <v/>
      </c>
      <c r="D746" s="165" t="str">
        <f>IF('Sub-Cpt Record'!D746="","",'Sub-Cpt Record'!D746)</f>
        <v/>
      </c>
      <c r="E746" s="165" t="str">
        <f>CODE!I746</f>
        <v/>
      </c>
      <c r="F746" s="168"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18"/>
      <c r="U746" s="42"/>
      <c r="V746" s="42"/>
      <c r="W746" s="42"/>
      <c r="X746" s="42"/>
      <c r="Y746" s="42"/>
      <c r="Z746" s="35"/>
      <c r="AA746" s="42"/>
      <c r="AB746" s="42"/>
      <c r="AC746" s="42"/>
      <c r="AD746" s="42"/>
      <c r="AE746" s="42"/>
      <c r="AF746" s="42"/>
      <c r="AG746" s="193" t="str">
        <f t="shared" si="11"/>
        <v/>
      </c>
      <c r="AH746" s="305"/>
      <c r="AI746" s="215"/>
      <c r="AJ746" s="36"/>
    </row>
    <row r="747" spans="1:36" x14ac:dyDescent="0.2">
      <c r="A747" s="164" t="str">
        <f>IF('Sub-Cpt Record'!A747="","",'Sub-Cpt Record'!A747)</f>
        <v/>
      </c>
      <c r="B747" s="165" t="str">
        <f>IF('Sub-Cpt Record'!B747="","",'Sub-Cpt Record'!B747)</f>
        <v/>
      </c>
      <c r="C747" s="165" t="str">
        <f>IF('Sub-Cpt Record'!C747="","",'Sub-Cpt Record'!C747)</f>
        <v/>
      </c>
      <c r="D747" s="165" t="str">
        <f>IF('Sub-Cpt Record'!D747="","",'Sub-Cpt Record'!D747)</f>
        <v/>
      </c>
      <c r="E747" s="165" t="str">
        <f>CODE!I747</f>
        <v/>
      </c>
      <c r="F747" s="168"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18"/>
      <c r="U747" s="42"/>
      <c r="V747" s="42"/>
      <c r="W747" s="42"/>
      <c r="X747" s="42"/>
      <c r="Y747" s="42"/>
      <c r="Z747" s="35"/>
      <c r="AA747" s="42"/>
      <c r="AB747" s="42"/>
      <c r="AC747" s="42"/>
      <c r="AD747" s="42"/>
      <c r="AE747" s="42"/>
      <c r="AF747" s="42"/>
      <c r="AG747" s="193" t="str">
        <f t="shared" si="11"/>
        <v/>
      </c>
      <c r="AH747" s="305"/>
      <c r="AI747" s="215"/>
      <c r="AJ747" s="36"/>
    </row>
    <row r="748" spans="1:36" x14ac:dyDescent="0.2">
      <c r="A748" s="164" t="str">
        <f>IF('Sub-Cpt Record'!A748="","",'Sub-Cpt Record'!A748)</f>
        <v/>
      </c>
      <c r="B748" s="165" t="str">
        <f>IF('Sub-Cpt Record'!B748="","",'Sub-Cpt Record'!B748)</f>
        <v/>
      </c>
      <c r="C748" s="165" t="str">
        <f>IF('Sub-Cpt Record'!C748="","",'Sub-Cpt Record'!C748)</f>
        <v/>
      </c>
      <c r="D748" s="165" t="str">
        <f>IF('Sub-Cpt Record'!D748="","",'Sub-Cpt Record'!D748)</f>
        <v/>
      </c>
      <c r="E748" s="165" t="str">
        <f>CODE!I748</f>
        <v/>
      </c>
      <c r="F748" s="168"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18"/>
      <c r="U748" s="42"/>
      <c r="V748" s="42"/>
      <c r="W748" s="42"/>
      <c r="X748" s="42"/>
      <c r="Y748" s="42"/>
      <c r="Z748" s="35"/>
      <c r="AA748" s="42"/>
      <c r="AB748" s="42"/>
      <c r="AC748" s="42"/>
      <c r="AD748" s="42"/>
      <c r="AE748" s="42"/>
      <c r="AF748" s="42"/>
      <c r="AG748" s="193" t="str">
        <f t="shared" si="11"/>
        <v/>
      </c>
      <c r="AH748" s="305"/>
      <c r="AI748" s="215"/>
      <c r="AJ748" s="36"/>
    </row>
    <row r="749" spans="1:36" x14ac:dyDescent="0.2">
      <c r="A749" s="164" t="str">
        <f>IF('Sub-Cpt Record'!A749="","",'Sub-Cpt Record'!A749)</f>
        <v/>
      </c>
      <c r="B749" s="165" t="str">
        <f>IF('Sub-Cpt Record'!B749="","",'Sub-Cpt Record'!B749)</f>
        <v/>
      </c>
      <c r="C749" s="165" t="str">
        <f>IF('Sub-Cpt Record'!C749="","",'Sub-Cpt Record'!C749)</f>
        <v/>
      </c>
      <c r="D749" s="165" t="str">
        <f>IF('Sub-Cpt Record'!D749="","",'Sub-Cpt Record'!D749)</f>
        <v/>
      </c>
      <c r="E749" s="165" t="str">
        <f>CODE!I749</f>
        <v/>
      </c>
      <c r="F749" s="168"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18"/>
      <c r="U749" s="42"/>
      <c r="V749" s="42"/>
      <c r="W749" s="42"/>
      <c r="X749" s="42"/>
      <c r="Y749" s="42"/>
      <c r="Z749" s="35"/>
      <c r="AA749" s="42"/>
      <c r="AB749" s="42"/>
      <c r="AC749" s="42"/>
      <c r="AD749" s="42"/>
      <c r="AE749" s="42"/>
      <c r="AF749" s="42"/>
      <c r="AG749" s="193" t="str">
        <f t="shared" si="11"/>
        <v/>
      </c>
      <c r="AH749" s="305"/>
      <c r="AI749" s="215"/>
      <c r="AJ749" s="36"/>
    </row>
    <row r="750" spans="1:36" x14ac:dyDescent="0.2">
      <c r="A750" s="164" t="str">
        <f>IF('Sub-Cpt Record'!A750="","",'Sub-Cpt Record'!A750)</f>
        <v/>
      </c>
      <c r="B750" s="165" t="str">
        <f>IF('Sub-Cpt Record'!B750="","",'Sub-Cpt Record'!B750)</f>
        <v/>
      </c>
      <c r="C750" s="165" t="str">
        <f>IF('Sub-Cpt Record'!C750="","",'Sub-Cpt Record'!C750)</f>
        <v/>
      </c>
      <c r="D750" s="165" t="str">
        <f>IF('Sub-Cpt Record'!D750="","",'Sub-Cpt Record'!D750)</f>
        <v/>
      </c>
      <c r="E750" s="165" t="str">
        <f>CODE!I750</f>
        <v/>
      </c>
      <c r="F750" s="168"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18"/>
      <c r="U750" s="42"/>
      <c r="V750" s="42"/>
      <c r="W750" s="42"/>
      <c r="X750" s="42"/>
      <c r="Y750" s="42"/>
      <c r="Z750" s="35"/>
      <c r="AA750" s="42"/>
      <c r="AB750" s="42"/>
      <c r="AC750" s="42"/>
      <c r="AD750" s="42"/>
      <c r="AE750" s="42"/>
      <c r="AF750" s="42"/>
      <c r="AG750" s="193" t="str">
        <f t="shared" si="11"/>
        <v/>
      </c>
      <c r="AH750" s="305"/>
      <c r="AI750" s="215"/>
      <c r="AJ750" s="36"/>
    </row>
    <row r="751" spans="1:36" x14ac:dyDescent="0.2">
      <c r="A751" s="164" t="str">
        <f>IF('Sub-Cpt Record'!A751="","",'Sub-Cpt Record'!A751)</f>
        <v/>
      </c>
      <c r="B751" s="165" t="str">
        <f>IF('Sub-Cpt Record'!B751="","",'Sub-Cpt Record'!B751)</f>
        <v/>
      </c>
      <c r="C751" s="165" t="str">
        <f>IF('Sub-Cpt Record'!C751="","",'Sub-Cpt Record'!C751)</f>
        <v/>
      </c>
      <c r="D751" s="165" t="str">
        <f>IF('Sub-Cpt Record'!D751="","",'Sub-Cpt Record'!D751)</f>
        <v/>
      </c>
      <c r="E751" s="165" t="str">
        <f>CODE!I751</f>
        <v/>
      </c>
      <c r="F751" s="168"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18"/>
      <c r="U751" s="42"/>
      <c r="V751" s="42"/>
      <c r="W751" s="42"/>
      <c r="X751" s="42"/>
      <c r="Y751" s="42"/>
      <c r="Z751" s="35"/>
      <c r="AA751" s="42"/>
      <c r="AB751" s="42"/>
      <c r="AC751" s="42"/>
      <c r="AD751" s="42"/>
      <c r="AE751" s="42"/>
      <c r="AF751" s="42"/>
      <c r="AG751" s="193" t="str">
        <f t="shared" si="11"/>
        <v/>
      </c>
      <c r="AH751" s="305"/>
      <c r="AI751" s="215"/>
      <c r="AJ751" s="36"/>
    </row>
    <row r="752" spans="1:36" x14ac:dyDescent="0.2">
      <c r="A752" s="164" t="str">
        <f>IF('Sub-Cpt Record'!A752="","",'Sub-Cpt Record'!A752)</f>
        <v/>
      </c>
      <c r="B752" s="165" t="str">
        <f>IF('Sub-Cpt Record'!B752="","",'Sub-Cpt Record'!B752)</f>
        <v/>
      </c>
      <c r="C752" s="165" t="str">
        <f>IF('Sub-Cpt Record'!C752="","",'Sub-Cpt Record'!C752)</f>
        <v/>
      </c>
      <c r="D752" s="165" t="str">
        <f>IF('Sub-Cpt Record'!D752="","",'Sub-Cpt Record'!D752)</f>
        <v/>
      </c>
      <c r="E752" s="165" t="str">
        <f>CODE!I752</f>
        <v/>
      </c>
      <c r="F752" s="168"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18"/>
      <c r="U752" s="42"/>
      <c r="V752" s="42"/>
      <c r="W752" s="42"/>
      <c r="X752" s="42"/>
      <c r="Y752" s="42"/>
      <c r="Z752" s="35"/>
      <c r="AA752" s="42"/>
      <c r="AB752" s="42"/>
      <c r="AC752" s="42"/>
      <c r="AD752" s="42"/>
      <c r="AE752" s="42"/>
      <c r="AF752" s="42"/>
      <c r="AG752" s="193" t="str">
        <f t="shared" si="11"/>
        <v/>
      </c>
      <c r="AH752" s="305"/>
      <c r="AI752" s="215"/>
      <c r="AJ752" s="36"/>
    </row>
    <row r="753" spans="1:36" x14ac:dyDescent="0.2">
      <c r="A753" s="164" t="str">
        <f>IF('Sub-Cpt Record'!A753="","",'Sub-Cpt Record'!A753)</f>
        <v/>
      </c>
      <c r="B753" s="165" t="str">
        <f>IF('Sub-Cpt Record'!B753="","",'Sub-Cpt Record'!B753)</f>
        <v/>
      </c>
      <c r="C753" s="165" t="str">
        <f>IF('Sub-Cpt Record'!C753="","",'Sub-Cpt Record'!C753)</f>
        <v/>
      </c>
      <c r="D753" s="165" t="str">
        <f>IF('Sub-Cpt Record'!D753="","",'Sub-Cpt Record'!D753)</f>
        <v/>
      </c>
      <c r="E753" s="165" t="str">
        <f>CODE!I753</f>
        <v/>
      </c>
      <c r="F753" s="168"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18"/>
      <c r="U753" s="42"/>
      <c r="V753" s="42"/>
      <c r="W753" s="42"/>
      <c r="X753" s="42"/>
      <c r="Y753" s="42"/>
      <c r="Z753" s="35"/>
      <c r="AA753" s="42"/>
      <c r="AB753" s="42"/>
      <c r="AC753" s="42"/>
      <c r="AD753" s="42"/>
      <c r="AE753" s="42"/>
      <c r="AF753" s="42"/>
      <c r="AG753" s="193" t="str">
        <f t="shared" si="11"/>
        <v/>
      </c>
      <c r="AH753" s="305"/>
      <c r="AI753" s="215"/>
      <c r="AJ753" s="36"/>
    </row>
    <row r="754" spans="1:36" x14ac:dyDescent="0.2">
      <c r="A754" s="164" t="str">
        <f>IF('Sub-Cpt Record'!A754="","",'Sub-Cpt Record'!A754)</f>
        <v/>
      </c>
      <c r="B754" s="165" t="str">
        <f>IF('Sub-Cpt Record'!B754="","",'Sub-Cpt Record'!B754)</f>
        <v/>
      </c>
      <c r="C754" s="165" t="str">
        <f>IF('Sub-Cpt Record'!C754="","",'Sub-Cpt Record'!C754)</f>
        <v/>
      </c>
      <c r="D754" s="165" t="str">
        <f>IF('Sub-Cpt Record'!D754="","",'Sub-Cpt Record'!D754)</f>
        <v/>
      </c>
      <c r="E754" s="165" t="str">
        <f>CODE!I754</f>
        <v/>
      </c>
      <c r="F754" s="168"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18"/>
      <c r="U754" s="42"/>
      <c r="V754" s="42"/>
      <c r="W754" s="42"/>
      <c r="X754" s="42"/>
      <c r="Y754" s="42"/>
      <c r="Z754" s="35"/>
      <c r="AA754" s="42"/>
      <c r="AB754" s="42"/>
      <c r="AC754" s="42"/>
      <c r="AD754" s="42"/>
      <c r="AE754" s="42"/>
      <c r="AF754" s="42"/>
      <c r="AG754" s="193" t="str">
        <f t="shared" si="11"/>
        <v/>
      </c>
      <c r="AH754" s="305"/>
      <c r="AI754" s="215"/>
      <c r="AJ754" s="36"/>
    </row>
    <row r="755" spans="1:36" x14ac:dyDescent="0.2">
      <c r="A755" s="164" t="str">
        <f>IF('Sub-Cpt Record'!A755="","",'Sub-Cpt Record'!A755)</f>
        <v/>
      </c>
      <c r="B755" s="165" t="str">
        <f>IF('Sub-Cpt Record'!B755="","",'Sub-Cpt Record'!B755)</f>
        <v/>
      </c>
      <c r="C755" s="165" t="str">
        <f>IF('Sub-Cpt Record'!C755="","",'Sub-Cpt Record'!C755)</f>
        <v/>
      </c>
      <c r="D755" s="165" t="str">
        <f>IF('Sub-Cpt Record'!D755="","",'Sub-Cpt Record'!D755)</f>
        <v/>
      </c>
      <c r="E755" s="165" t="str">
        <f>CODE!I755</f>
        <v/>
      </c>
      <c r="F755" s="168"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18"/>
      <c r="U755" s="42"/>
      <c r="V755" s="42"/>
      <c r="W755" s="42"/>
      <c r="X755" s="42"/>
      <c r="Y755" s="42"/>
      <c r="Z755" s="35"/>
      <c r="AA755" s="42"/>
      <c r="AB755" s="42"/>
      <c r="AC755" s="42"/>
      <c r="AD755" s="42"/>
      <c r="AE755" s="42"/>
      <c r="AF755" s="42"/>
      <c r="AG755" s="193" t="str">
        <f t="shared" si="11"/>
        <v/>
      </c>
      <c r="AH755" s="305"/>
      <c r="AI755" s="215"/>
      <c r="AJ755" s="36"/>
    </row>
    <row r="756" spans="1:36" x14ac:dyDescent="0.2">
      <c r="A756" s="164" t="str">
        <f>IF('Sub-Cpt Record'!A756="","",'Sub-Cpt Record'!A756)</f>
        <v/>
      </c>
      <c r="B756" s="165" t="str">
        <f>IF('Sub-Cpt Record'!B756="","",'Sub-Cpt Record'!B756)</f>
        <v/>
      </c>
      <c r="C756" s="165" t="str">
        <f>IF('Sub-Cpt Record'!C756="","",'Sub-Cpt Record'!C756)</f>
        <v/>
      </c>
      <c r="D756" s="165" t="str">
        <f>IF('Sub-Cpt Record'!D756="","",'Sub-Cpt Record'!D756)</f>
        <v/>
      </c>
      <c r="E756" s="165" t="str">
        <f>CODE!I756</f>
        <v/>
      </c>
      <c r="F756" s="168"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18"/>
      <c r="U756" s="42"/>
      <c r="V756" s="42"/>
      <c r="W756" s="42"/>
      <c r="X756" s="42"/>
      <c r="Y756" s="42"/>
      <c r="Z756" s="35"/>
      <c r="AA756" s="42"/>
      <c r="AB756" s="42"/>
      <c r="AC756" s="42"/>
      <c r="AD756" s="42"/>
      <c r="AE756" s="42"/>
      <c r="AF756" s="42"/>
      <c r="AG756" s="193" t="str">
        <f t="shared" si="11"/>
        <v/>
      </c>
      <c r="AH756" s="305"/>
      <c r="AI756" s="215"/>
      <c r="AJ756" s="36"/>
    </row>
    <row r="757" spans="1:36" x14ac:dyDescent="0.2">
      <c r="A757" s="164" t="str">
        <f>IF('Sub-Cpt Record'!A757="","",'Sub-Cpt Record'!A757)</f>
        <v/>
      </c>
      <c r="B757" s="165" t="str">
        <f>IF('Sub-Cpt Record'!B757="","",'Sub-Cpt Record'!B757)</f>
        <v/>
      </c>
      <c r="C757" s="165" t="str">
        <f>IF('Sub-Cpt Record'!C757="","",'Sub-Cpt Record'!C757)</f>
        <v/>
      </c>
      <c r="D757" s="165" t="str">
        <f>IF('Sub-Cpt Record'!D757="","",'Sub-Cpt Record'!D757)</f>
        <v/>
      </c>
      <c r="E757" s="165" t="str">
        <f>CODE!I757</f>
        <v/>
      </c>
      <c r="F757" s="168"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18"/>
      <c r="U757" s="42"/>
      <c r="V757" s="42"/>
      <c r="W757" s="42"/>
      <c r="X757" s="42"/>
      <c r="Y757" s="42"/>
      <c r="Z757" s="35"/>
      <c r="AA757" s="42"/>
      <c r="AB757" s="42"/>
      <c r="AC757" s="42"/>
      <c r="AD757" s="42"/>
      <c r="AE757" s="42"/>
      <c r="AF757" s="42"/>
      <c r="AG757" s="193" t="str">
        <f t="shared" si="11"/>
        <v/>
      </c>
      <c r="AH757" s="305"/>
      <c r="AI757" s="215"/>
      <c r="AJ757" s="36"/>
    </row>
    <row r="758" spans="1:36" x14ac:dyDescent="0.2">
      <c r="A758" s="164" t="str">
        <f>IF('Sub-Cpt Record'!A758="","",'Sub-Cpt Record'!A758)</f>
        <v/>
      </c>
      <c r="B758" s="165" t="str">
        <f>IF('Sub-Cpt Record'!B758="","",'Sub-Cpt Record'!B758)</f>
        <v/>
      </c>
      <c r="C758" s="165" t="str">
        <f>IF('Sub-Cpt Record'!C758="","",'Sub-Cpt Record'!C758)</f>
        <v/>
      </c>
      <c r="D758" s="165" t="str">
        <f>IF('Sub-Cpt Record'!D758="","",'Sub-Cpt Record'!D758)</f>
        <v/>
      </c>
      <c r="E758" s="165" t="str">
        <f>CODE!I758</f>
        <v/>
      </c>
      <c r="F758" s="168"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18"/>
      <c r="U758" s="42"/>
      <c r="V758" s="42"/>
      <c r="W758" s="42"/>
      <c r="X758" s="42"/>
      <c r="Y758" s="42"/>
      <c r="Z758" s="35"/>
      <c r="AA758" s="42"/>
      <c r="AB758" s="42"/>
      <c r="AC758" s="42"/>
      <c r="AD758" s="42"/>
      <c r="AE758" s="42"/>
      <c r="AF758" s="42"/>
      <c r="AG758" s="193" t="str">
        <f t="shared" si="11"/>
        <v/>
      </c>
      <c r="AH758" s="305"/>
      <c r="AI758" s="215"/>
      <c r="AJ758" s="36"/>
    </row>
    <row r="759" spans="1:36" x14ac:dyDescent="0.2">
      <c r="A759" s="164" t="str">
        <f>IF('Sub-Cpt Record'!A759="","",'Sub-Cpt Record'!A759)</f>
        <v/>
      </c>
      <c r="B759" s="165" t="str">
        <f>IF('Sub-Cpt Record'!B759="","",'Sub-Cpt Record'!B759)</f>
        <v/>
      </c>
      <c r="C759" s="165" t="str">
        <f>IF('Sub-Cpt Record'!C759="","",'Sub-Cpt Record'!C759)</f>
        <v/>
      </c>
      <c r="D759" s="165" t="str">
        <f>IF('Sub-Cpt Record'!D759="","",'Sub-Cpt Record'!D759)</f>
        <v/>
      </c>
      <c r="E759" s="165" t="str">
        <f>CODE!I759</f>
        <v/>
      </c>
      <c r="F759" s="168"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18"/>
      <c r="U759" s="42"/>
      <c r="V759" s="42"/>
      <c r="W759" s="42"/>
      <c r="X759" s="42"/>
      <c r="Y759" s="42"/>
      <c r="Z759" s="35"/>
      <c r="AA759" s="42"/>
      <c r="AB759" s="42"/>
      <c r="AC759" s="42"/>
      <c r="AD759" s="42"/>
      <c r="AE759" s="42"/>
      <c r="AF759" s="42"/>
      <c r="AG759" s="193" t="str">
        <f t="shared" si="11"/>
        <v/>
      </c>
      <c r="AH759" s="305"/>
      <c r="AI759" s="215"/>
      <c r="AJ759" s="36"/>
    </row>
    <row r="760" spans="1:36" x14ac:dyDescent="0.2">
      <c r="A760" s="164" t="str">
        <f>IF('Sub-Cpt Record'!A760="","",'Sub-Cpt Record'!A760)</f>
        <v/>
      </c>
      <c r="B760" s="165" t="str">
        <f>IF('Sub-Cpt Record'!B760="","",'Sub-Cpt Record'!B760)</f>
        <v/>
      </c>
      <c r="C760" s="165" t="str">
        <f>IF('Sub-Cpt Record'!C760="","",'Sub-Cpt Record'!C760)</f>
        <v/>
      </c>
      <c r="D760" s="165" t="str">
        <f>IF('Sub-Cpt Record'!D760="","",'Sub-Cpt Record'!D760)</f>
        <v/>
      </c>
      <c r="E760" s="165" t="str">
        <f>CODE!I760</f>
        <v/>
      </c>
      <c r="F760" s="168"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18"/>
      <c r="U760" s="42"/>
      <c r="V760" s="42"/>
      <c r="W760" s="42"/>
      <c r="X760" s="42"/>
      <c r="Y760" s="42"/>
      <c r="Z760" s="35"/>
      <c r="AA760" s="42"/>
      <c r="AB760" s="42"/>
      <c r="AC760" s="42"/>
      <c r="AD760" s="42"/>
      <c r="AE760" s="42"/>
      <c r="AF760" s="42"/>
      <c r="AG760" s="193" t="str">
        <f t="shared" si="11"/>
        <v/>
      </c>
      <c r="AH760" s="305"/>
      <c r="AI760" s="215"/>
      <c r="AJ760" s="36"/>
    </row>
    <row r="761" spans="1:36" x14ac:dyDescent="0.2">
      <c r="A761" s="164" t="str">
        <f>IF('Sub-Cpt Record'!A761="","",'Sub-Cpt Record'!A761)</f>
        <v/>
      </c>
      <c r="B761" s="165" t="str">
        <f>IF('Sub-Cpt Record'!B761="","",'Sub-Cpt Record'!B761)</f>
        <v/>
      </c>
      <c r="C761" s="165" t="str">
        <f>IF('Sub-Cpt Record'!C761="","",'Sub-Cpt Record'!C761)</f>
        <v/>
      </c>
      <c r="D761" s="165" t="str">
        <f>IF('Sub-Cpt Record'!D761="","",'Sub-Cpt Record'!D761)</f>
        <v/>
      </c>
      <c r="E761" s="165" t="str">
        <f>CODE!I761</f>
        <v/>
      </c>
      <c r="F761" s="168"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18"/>
      <c r="U761" s="42"/>
      <c r="V761" s="42"/>
      <c r="W761" s="42"/>
      <c r="X761" s="42"/>
      <c r="Y761" s="42"/>
      <c r="Z761" s="35"/>
      <c r="AA761" s="42"/>
      <c r="AB761" s="42"/>
      <c r="AC761" s="42"/>
      <c r="AD761" s="42"/>
      <c r="AE761" s="42"/>
      <c r="AF761" s="42"/>
      <c r="AG761" s="193" t="str">
        <f t="shared" si="11"/>
        <v/>
      </c>
      <c r="AH761" s="305"/>
      <c r="AI761" s="215"/>
      <c r="AJ761" s="36"/>
    </row>
    <row r="762" spans="1:36" x14ac:dyDescent="0.2">
      <c r="A762" s="164" t="str">
        <f>IF('Sub-Cpt Record'!A762="","",'Sub-Cpt Record'!A762)</f>
        <v/>
      </c>
      <c r="B762" s="165" t="str">
        <f>IF('Sub-Cpt Record'!B762="","",'Sub-Cpt Record'!B762)</f>
        <v/>
      </c>
      <c r="C762" s="165" t="str">
        <f>IF('Sub-Cpt Record'!C762="","",'Sub-Cpt Record'!C762)</f>
        <v/>
      </c>
      <c r="D762" s="165" t="str">
        <f>IF('Sub-Cpt Record'!D762="","",'Sub-Cpt Record'!D762)</f>
        <v/>
      </c>
      <c r="E762" s="165" t="str">
        <f>CODE!I762</f>
        <v/>
      </c>
      <c r="F762" s="168"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18"/>
      <c r="U762" s="42"/>
      <c r="V762" s="42"/>
      <c r="W762" s="42"/>
      <c r="X762" s="42"/>
      <c r="Y762" s="42"/>
      <c r="Z762" s="35"/>
      <c r="AA762" s="42"/>
      <c r="AB762" s="42"/>
      <c r="AC762" s="42"/>
      <c r="AD762" s="42"/>
      <c r="AE762" s="42"/>
      <c r="AF762" s="42"/>
      <c r="AG762" s="193" t="str">
        <f t="shared" si="11"/>
        <v/>
      </c>
      <c r="AH762" s="305"/>
      <c r="AI762" s="215"/>
      <c r="AJ762" s="36"/>
    </row>
    <row r="763" spans="1:36" x14ac:dyDescent="0.2">
      <c r="A763" s="164" t="str">
        <f>IF('Sub-Cpt Record'!A763="","",'Sub-Cpt Record'!A763)</f>
        <v/>
      </c>
      <c r="B763" s="165" t="str">
        <f>IF('Sub-Cpt Record'!B763="","",'Sub-Cpt Record'!B763)</f>
        <v/>
      </c>
      <c r="C763" s="165" t="str">
        <f>IF('Sub-Cpt Record'!C763="","",'Sub-Cpt Record'!C763)</f>
        <v/>
      </c>
      <c r="D763" s="165" t="str">
        <f>IF('Sub-Cpt Record'!D763="","",'Sub-Cpt Record'!D763)</f>
        <v/>
      </c>
      <c r="E763" s="165" t="str">
        <f>CODE!I763</f>
        <v/>
      </c>
      <c r="F763" s="168"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18"/>
      <c r="U763" s="42"/>
      <c r="V763" s="42"/>
      <c r="W763" s="42"/>
      <c r="X763" s="42"/>
      <c r="Y763" s="42"/>
      <c r="Z763" s="35"/>
      <c r="AA763" s="42"/>
      <c r="AB763" s="42"/>
      <c r="AC763" s="42"/>
      <c r="AD763" s="42"/>
      <c r="AE763" s="42"/>
      <c r="AF763" s="42"/>
      <c r="AG763" s="193" t="str">
        <f t="shared" si="11"/>
        <v/>
      </c>
      <c r="AH763" s="305"/>
      <c r="AI763" s="215"/>
      <c r="AJ763" s="36"/>
    </row>
    <row r="764" spans="1:36" x14ac:dyDescent="0.2">
      <c r="A764" s="164" t="str">
        <f>IF('Sub-Cpt Record'!A764="","",'Sub-Cpt Record'!A764)</f>
        <v/>
      </c>
      <c r="B764" s="165" t="str">
        <f>IF('Sub-Cpt Record'!B764="","",'Sub-Cpt Record'!B764)</f>
        <v/>
      </c>
      <c r="C764" s="165" t="str">
        <f>IF('Sub-Cpt Record'!C764="","",'Sub-Cpt Record'!C764)</f>
        <v/>
      </c>
      <c r="D764" s="165" t="str">
        <f>IF('Sub-Cpt Record'!D764="","",'Sub-Cpt Record'!D764)</f>
        <v/>
      </c>
      <c r="E764" s="165" t="str">
        <f>CODE!I764</f>
        <v/>
      </c>
      <c r="F764" s="168"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18"/>
      <c r="U764" s="42"/>
      <c r="V764" s="42"/>
      <c r="W764" s="42"/>
      <c r="X764" s="42"/>
      <c r="Y764" s="42"/>
      <c r="Z764" s="35"/>
      <c r="AA764" s="42"/>
      <c r="AB764" s="42"/>
      <c r="AC764" s="42"/>
      <c r="AD764" s="42"/>
      <c r="AE764" s="42"/>
      <c r="AF764" s="42"/>
      <c r="AG764" s="193" t="str">
        <f t="shared" si="11"/>
        <v/>
      </c>
      <c r="AH764" s="305"/>
      <c r="AI764" s="215"/>
      <c r="AJ764" s="36"/>
    </row>
    <row r="765" spans="1:36" x14ac:dyDescent="0.2">
      <c r="A765" s="164" t="str">
        <f>IF('Sub-Cpt Record'!A765="","",'Sub-Cpt Record'!A765)</f>
        <v/>
      </c>
      <c r="B765" s="165" t="str">
        <f>IF('Sub-Cpt Record'!B765="","",'Sub-Cpt Record'!B765)</f>
        <v/>
      </c>
      <c r="C765" s="165" t="str">
        <f>IF('Sub-Cpt Record'!C765="","",'Sub-Cpt Record'!C765)</f>
        <v/>
      </c>
      <c r="D765" s="165" t="str">
        <f>IF('Sub-Cpt Record'!D765="","",'Sub-Cpt Record'!D765)</f>
        <v/>
      </c>
      <c r="E765" s="165" t="str">
        <f>CODE!I765</f>
        <v/>
      </c>
      <c r="F765" s="168"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18"/>
      <c r="U765" s="42"/>
      <c r="V765" s="42"/>
      <c r="W765" s="42"/>
      <c r="X765" s="42"/>
      <c r="Y765" s="42"/>
      <c r="Z765" s="35"/>
      <c r="AA765" s="42"/>
      <c r="AB765" s="42"/>
      <c r="AC765" s="42"/>
      <c r="AD765" s="42"/>
      <c r="AE765" s="42"/>
      <c r="AF765" s="42"/>
      <c r="AG765" s="193" t="str">
        <f t="shared" si="11"/>
        <v/>
      </c>
      <c r="AH765" s="305"/>
      <c r="AI765" s="215"/>
      <c r="AJ765" s="36"/>
    </row>
    <row r="766" spans="1:36" x14ac:dyDescent="0.2">
      <c r="A766" s="164" t="str">
        <f>IF('Sub-Cpt Record'!A766="","",'Sub-Cpt Record'!A766)</f>
        <v/>
      </c>
      <c r="B766" s="165" t="str">
        <f>IF('Sub-Cpt Record'!B766="","",'Sub-Cpt Record'!B766)</f>
        <v/>
      </c>
      <c r="C766" s="165" t="str">
        <f>IF('Sub-Cpt Record'!C766="","",'Sub-Cpt Record'!C766)</f>
        <v/>
      </c>
      <c r="D766" s="165" t="str">
        <f>IF('Sub-Cpt Record'!D766="","",'Sub-Cpt Record'!D766)</f>
        <v/>
      </c>
      <c r="E766" s="165" t="str">
        <f>CODE!I766</f>
        <v/>
      </c>
      <c r="F766" s="168"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18"/>
      <c r="U766" s="42"/>
      <c r="V766" s="42"/>
      <c r="W766" s="42"/>
      <c r="X766" s="42"/>
      <c r="Y766" s="42"/>
      <c r="Z766" s="35"/>
      <c r="AA766" s="42"/>
      <c r="AB766" s="42"/>
      <c r="AC766" s="42"/>
      <c r="AD766" s="42"/>
      <c r="AE766" s="42"/>
      <c r="AF766" s="42"/>
      <c r="AG766" s="193" t="str">
        <f t="shared" si="11"/>
        <v/>
      </c>
      <c r="AH766" s="305"/>
      <c r="AI766" s="215"/>
      <c r="AJ766" s="36"/>
    </row>
    <row r="767" spans="1:36" x14ac:dyDescent="0.2">
      <c r="A767" s="164" t="str">
        <f>IF('Sub-Cpt Record'!A767="","",'Sub-Cpt Record'!A767)</f>
        <v/>
      </c>
      <c r="B767" s="165" t="str">
        <f>IF('Sub-Cpt Record'!B767="","",'Sub-Cpt Record'!B767)</f>
        <v/>
      </c>
      <c r="C767" s="165" t="str">
        <f>IF('Sub-Cpt Record'!C767="","",'Sub-Cpt Record'!C767)</f>
        <v/>
      </c>
      <c r="D767" s="165" t="str">
        <f>IF('Sub-Cpt Record'!D767="","",'Sub-Cpt Record'!D767)</f>
        <v/>
      </c>
      <c r="E767" s="165" t="str">
        <f>CODE!I767</f>
        <v/>
      </c>
      <c r="F767" s="168"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18"/>
      <c r="U767" s="42"/>
      <c r="V767" s="42"/>
      <c r="W767" s="42"/>
      <c r="X767" s="42"/>
      <c r="Y767" s="42"/>
      <c r="Z767" s="35"/>
      <c r="AA767" s="42"/>
      <c r="AB767" s="42"/>
      <c r="AC767" s="42"/>
      <c r="AD767" s="42"/>
      <c r="AE767" s="42"/>
      <c r="AF767" s="42"/>
      <c r="AG767" s="193" t="str">
        <f t="shared" si="11"/>
        <v/>
      </c>
      <c r="AH767" s="305"/>
      <c r="AI767" s="215"/>
      <c r="AJ767" s="36"/>
    </row>
    <row r="768" spans="1:36" x14ac:dyDescent="0.2">
      <c r="A768" s="164" t="str">
        <f>IF('Sub-Cpt Record'!A768="","",'Sub-Cpt Record'!A768)</f>
        <v/>
      </c>
      <c r="B768" s="165" t="str">
        <f>IF('Sub-Cpt Record'!B768="","",'Sub-Cpt Record'!B768)</f>
        <v/>
      </c>
      <c r="C768" s="165" t="str">
        <f>IF('Sub-Cpt Record'!C768="","",'Sub-Cpt Record'!C768)</f>
        <v/>
      </c>
      <c r="D768" s="165" t="str">
        <f>IF('Sub-Cpt Record'!D768="","",'Sub-Cpt Record'!D768)</f>
        <v/>
      </c>
      <c r="E768" s="165" t="str">
        <f>CODE!I768</f>
        <v/>
      </c>
      <c r="F768" s="168"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18"/>
      <c r="U768" s="42"/>
      <c r="V768" s="42"/>
      <c r="W768" s="42"/>
      <c r="X768" s="42"/>
      <c r="Y768" s="42"/>
      <c r="Z768" s="35"/>
      <c r="AA768" s="42"/>
      <c r="AB768" s="42"/>
      <c r="AC768" s="42"/>
      <c r="AD768" s="42"/>
      <c r="AE768" s="42"/>
      <c r="AF768" s="42"/>
      <c r="AG768" s="193" t="str">
        <f t="shared" si="11"/>
        <v/>
      </c>
      <c r="AH768" s="305"/>
      <c r="AI768" s="215"/>
      <c r="AJ768" s="36"/>
    </row>
    <row r="769" spans="1:36" x14ac:dyDescent="0.2">
      <c r="A769" s="164" t="str">
        <f>IF('Sub-Cpt Record'!A769="","",'Sub-Cpt Record'!A769)</f>
        <v/>
      </c>
      <c r="B769" s="165" t="str">
        <f>IF('Sub-Cpt Record'!B769="","",'Sub-Cpt Record'!B769)</f>
        <v/>
      </c>
      <c r="C769" s="165" t="str">
        <f>IF('Sub-Cpt Record'!C769="","",'Sub-Cpt Record'!C769)</f>
        <v/>
      </c>
      <c r="D769" s="165" t="str">
        <f>IF('Sub-Cpt Record'!D769="","",'Sub-Cpt Record'!D769)</f>
        <v/>
      </c>
      <c r="E769" s="165" t="str">
        <f>CODE!I769</f>
        <v/>
      </c>
      <c r="F769" s="168"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18"/>
      <c r="U769" s="42"/>
      <c r="V769" s="42"/>
      <c r="W769" s="42"/>
      <c r="X769" s="42"/>
      <c r="Y769" s="42"/>
      <c r="Z769" s="35"/>
      <c r="AA769" s="42"/>
      <c r="AB769" s="42"/>
      <c r="AC769" s="42"/>
      <c r="AD769" s="42"/>
      <c r="AE769" s="42"/>
      <c r="AF769" s="42"/>
      <c r="AG769" s="193" t="str">
        <f t="shared" si="11"/>
        <v/>
      </c>
      <c r="AH769" s="305"/>
      <c r="AI769" s="215"/>
      <c r="AJ769" s="36"/>
    </row>
    <row r="770" spans="1:36" x14ac:dyDescent="0.2">
      <c r="A770" s="164" t="str">
        <f>IF('Sub-Cpt Record'!A770="","",'Sub-Cpt Record'!A770)</f>
        <v/>
      </c>
      <c r="B770" s="165" t="str">
        <f>IF('Sub-Cpt Record'!B770="","",'Sub-Cpt Record'!B770)</f>
        <v/>
      </c>
      <c r="C770" s="165" t="str">
        <f>IF('Sub-Cpt Record'!C770="","",'Sub-Cpt Record'!C770)</f>
        <v/>
      </c>
      <c r="D770" s="165" t="str">
        <f>IF('Sub-Cpt Record'!D770="","",'Sub-Cpt Record'!D770)</f>
        <v/>
      </c>
      <c r="E770" s="165" t="str">
        <f>CODE!I770</f>
        <v/>
      </c>
      <c r="F770" s="168"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18"/>
      <c r="U770" s="42"/>
      <c r="V770" s="42"/>
      <c r="W770" s="42"/>
      <c r="X770" s="42"/>
      <c r="Y770" s="42"/>
      <c r="Z770" s="35"/>
      <c r="AA770" s="42"/>
      <c r="AB770" s="42"/>
      <c r="AC770" s="42"/>
      <c r="AD770" s="42"/>
      <c r="AE770" s="42"/>
      <c r="AF770" s="42"/>
      <c r="AG770" s="193" t="str">
        <f t="shared" si="11"/>
        <v/>
      </c>
      <c r="AH770" s="305"/>
      <c r="AI770" s="215"/>
      <c r="AJ770" s="36"/>
    </row>
    <row r="771" spans="1:36" x14ac:dyDescent="0.2">
      <c r="A771" s="164" t="str">
        <f>IF('Sub-Cpt Record'!A771="","",'Sub-Cpt Record'!A771)</f>
        <v/>
      </c>
      <c r="B771" s="165" t="str">
        <f>IF('Sub-Cpt Record'!B771="","",'Sub-Cpt Record'!B771)</f>
        <v/>
      </c>
      <c r="C771" s="165" t="str">
        <f>IF('Sub-Cpt Record'!C771="","",'Sub-Cpt Record'!C771)</f>
        <v/>
      </c>
      <c r="D771" s="165" t="str">
        <f>IF('Sub-Cpt Record'!D771="","",'Sub-Cpt Record'!D771)</f>
        <v/>
      </c>
      <c r="E771" s="165" t="str">
        <f>CODE!I771</f>
        <v/>
      </c>
      <c r="F771" s="168"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18"/>
      <c r="U771" s="42"/>
      <c r="V771" s="42"/>
      <c r="W771" s="42"/>
      <c r="X771" s="42"/>
      <c r="Y771" s="42"/>
      <c r="Z771" s="35"/>
      <c r="AA771" s="42"/>
      <c r="AB771" s="42"/>
      <c r="AC771" s="42"/>
      <c r="AD771" s="42"/>
      <c r="AE771" s="42"/>
      <c r="AF771" s="42"/>
      <c r="AG771" s="193" t="str">
        <f t="shared" si="11"/>
        <v/>
      </c>
      <c r="AH771" s="305"/>
      <c r="AI771" s="215"/>
      <c r="AJ771" s="36"/>
    </row>
    <row r="772" spans="1:36" x14ac:dyDescent="0.2">
      <c r="A772" s="164" t="str">
        <f>IF('Sub-Cpt Record'!A772="","",'Sub-Cpt Record'!A772)</f>
        <v/>
      </c>
      <c r="B772" s="165" t="str">
        <f>IF('Sub-Cpt Record'!B772="","",'Sub-Cpt Record'!B772)</f>
        <v/>
      </c>
      <c r="C772" s="165" t="str">
        <f>IF('Sub-Cpt Record'!C772="","",'Sub-Cpt Record'!C772)</f>
        <v/>
      </c>
      <c r="D772" s="165" t="str">
        <f>IF('Sub-Cpt Record'!D772="","",'Sub-Cpt Record'!D772)</f>
        <v/>
      </c>
      <c r="E772" s="165" t="str">
        <f>CODE!I772</f>
        <v/>
      </c>
      <c r="F772" s="168"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18"/>
      <c r="U772" s="42"/>
      <c r="V772" s="42"/>
      <c r="W772" s="42"/>
      <c r="X772" s="42"/>
      <c r="Y772" s="42"/>
      <c r="Z772" s="35"/>
      <c r="AA772" s="42"/>
      <c r="AB772" s="42"/>
      <c r="AC772" s="42"/>
      <c r="AD772" s="42"/>
      <c r="AE772" s="42"/>
      <c r="AF772" s="42"/>
      <c r="AG772" s="193" t="str">
        <f t="shared" si="11"/>
        <v/>
      </c>
      <c r="AH772" s="305"/>
      <c r="AI772" s="215"/>
      <c r="AJ772" s="36"/>
    </row>
    <row r="773" spans="1:36" x14ac:dyDescent="0.2">
      <c r="A773" s="164" t="str">
        <f>IF('Sub-Cpt Record'!A773="","",'Sub-Cpt Record'!A773)</f>
        <v/>
      </c>
      <c r="B773" s="165" t="str">
        <f>IF('Sub-Cpt Record'!B773="","",'Sub-Cpt Record'!B773)</f>
        <v/>
      </c>
      <c r="C773" s="165" t="str">
        <f>IF('Sub-Cpt Record'!C773="","",'Sub-Cpt Record'!C773)</f>
        <v/>
      </c>
      <c r="D773" s="165" t="str">
        <f>IF('Sub-Cpt Record'!D773="","",'Sub-Cpt Record'!D773)</f>
        <v/>
      </c>
      <c r="E773" s="165" t="str">
        <f>CODE!I773</f>
        <v/>
      </c>
      <c r="F773" s="168"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18"/>
      <c r="U773" s="42"/>
      <c r="V773" s="42"/>
      <c r="W773" s="42"/>
      <c r="X773" s="42"/>
      <c r="Y773" s="42"/>
      <c r="Z773" s="35"/>
      <c r="AA773" s="42"/>
      <c r="AB773" s="42"/>
      <c r="AC773" s="42"/>
      <c r="AD773" s="42"/>
      <c r="AE773" s="42"/>
      <c r="AF773" s="42"/>
      <c r="AG773" s="193" t="str">
        <f t="shared" si="11"/>
        <v/>
      </c>
      <c r="AH773" s="305"/>
      <c r="AI773" s="215"/>
      <c r="AJ773" s="36"/>
    </row>
    <row r="774" spans="1:36" x14ac:dyDescent="0.2">
      <c r="A774" s="164" t="str">
        <f>IF('Sub-Cpt Record'!A774="","",'Sub-Cpt Record'!A774)</f>
        <v/>
      </c>
      <c r="B774" s="165" t="str">
        <f>IF('Sub-Cpt Record'!B774="","",'Sub-Cpt Record'!B774)</f>
        <v/>
      </c>
      <c r="C774" s="165" t="str">
        <f>IF('Sub-Cpt Record'!C774="","",'Sub-Cpt Record'!C774)</f>
        <v/>
      </c>
      <c r="D774" s="165" t="str">
        <f>IF('Sub-Cpt Record'!D774="","",'Sub-Cpt Record'!D774)</f>
        <v/>
      </c>
      <c r="E774" s="165" t="str">
        <f>CODE!I774</f>
        <v/>
      </c>
      <c r="F774" s="168"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18"/>
      <c r="U774" s="42"/>
      <c r="V774" s="42"/>
      <c r="W774" s="42"/>
      <c r="X774" s="42"/>
      <c r="Y774" s="42"/>
      <c r="Z774" s="35"/>
      <c r="AA774" s="42"/>
      <c r="AB774" s="42"/>
      <c r="AC774" s="42"/>
      <c r="AD774" s="42"/>
      <c r="AE774" s="42"/>
      <c r="AF774" s="42"/>
      <c r="AG774" s="193" t="str">
        <f t="shared" si="11"/>
        <v/>
      </c>
      <c r="AH774" s="305"/>
      <c r="AI774" s="215"/>
      <c r="AJ774" s="36"/>
    </row>
    <row r="775" spans="1:36" x14ac:dyDescent="0.2">
      <c r="A775" s="164" t="str">
        <f>IF('Sub-Cpt Record'!A775="","",'Sub-Cpt Record'!A775)</f>
        <v/>
      </c>
      <c r="B775" s="165" t="str">
        <f>IF('Sub-Cpt Record'!B775="","",'Sub-Cpt Record'!B775)</f>
        <v/>
      </c>
      <c r="C775" s="165" t="str">
        <f>IF('Sub-Cpt Record'!C775="","",'Sub-Cpt Record'!C775)</f>
        <v/>
      </c>
      <c r="D775" s="165" t="str">
        <f>IF('Sub-Cpt Record'!D775="","",'Sub-Cpt Record'!D775)</f>
        <v/>
      </c>
      <c r="E775" s="165" t="str">
        <f>CODE!I775</f>
        <v/>
      </c>
      <c r="F775" s="168"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18"/>
      <c r="U775" s="42"/>
      <c r="V775" s="42"/>
      <c r="W775" s="42"/>
      <c r="X775" s="42"/>
      <c r="Y775" s="42"/>
      <c r="Z775" s="35"/>
      <c r="AA775" s="42"/>
      <c r="AB775" s="42"/>
      <c r="AC775" s="42"/>
      <c r="AD775" s="42"/>
      <c r="AE775" s="42"/>
      <c r="AF775" s="42"/>
      <c r="AG775" s="193" t="str">
        <f t="shared" si="11"/>
        <v/>
      </c>
      <c r="AH775" s="305"/>
      <c r="AI775" s="215"/>
      <c r="AJ775" s="36"/>
    </row>
    <row r="776" spans="1:36" x14ac:dyDescent="0.2">
      <c r="A776" s="164" t="str">
        <f>IF('Sub-Cpt Record'!A776="","",'Sub-Cpt Record'!A776)</f>
        <v/>
      </c>
      <c r="B776" s="165" t="str">
        <f>IF('Sub-Cpt Record'!B776="","",'Sub-Cpt Record'!B776)</f>
        <v/>
      </c>
      <c r="C776" s="165" t="str">
        <f>IF('Sub-Cpt Record'!C776="","",'Sub-Cpt Record'!C776)</f>
        <v/>
      </c>
      <c r="D776" s="165" t="str">
        <f>IF('Sub-Cpt Record'!D776="","",'Sub-Cpt Record'!D776)</f>
        <v/>
      </c>
      <c r="E776" s="165" t="str">
        <f>CODE!I776</f>
        <v/>
      </c>
      <c r="F776" s="168"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18"/>
      <c r="U776" s="42"/>
      <c r="V776" s="42"/>
      <c r="W776" s="42"/>
      <c r="X776" s="42"/>
      <c r="Y776" s="42"/>
      <c r="Z776" s="35"/>
      <c r="AA776" s="42"/>
      <c r="AB776" s="42"/>
      <c r="AC776" s="42"/>
      <c r="AD776" s="42"/>
      <c r="AE776" s="42"/>
      <c r="AF776" s="42"/>
      <c r="AG776" s="193" t="str">
        <f t="shared" si="11"/>
        <v/>
      </c>
      <c r="AH776" s="305"/>
      <c r="AI776" s="215"/>
      <c r="AJ776" s="36"/>
    </row>
    <row r="777" spans="1:36" x14ac:dyDescent="0.2">
      <c r="A777" s="164" t="str">
        <f>IF('Sub-Cpt Record'!A777="","",'Sub-Cpt Record'!A777)</f>
        <v/>
      </c>
      <c r="B777" s="165" t="str">
        <f>IF('Sub-Cpt Record'!B777="","",'Sub-Cpt Record'!B777)</f>
        <v/>
      </c>
      <c r="C777" s="165" t="str">
        <f>IF('Sub-Cpt Record'!C777="","",'Sub-Cpt Record'!C777)</f>
        <v/>
      </c>
      <c r="D777" s="165" t="str">
        <f>IF('Sub-Cpt Record'!D777="","",'Sub-Cpt Record'!D777)</f>
        <v/>
      </c>
      <c r="E777" s="165" t="str">
        <f>CODE!I777</f>
        <v/>
      </c>
      <c r="F777" s="168"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18"/>
      <c r="U777" s="42"/>
      <c r="V777" s="42"/>
      <c r="W777" s="42"/>
      <c r="X777" s="42"/>
      <c r="Y777" s="42"/>
      <c r="Z777" s="35"/>
      <c r="AA777" s="42"/>
      <c r="AB777" s="42"/>
      <c r="AC777" s="42"/>
      <c r="AD777" s="42"/>
      <c r="AE777" s="42"/>
      <c r="AF777" s="42"/>
      <c r="AG777" s="193" t="str">
        <f t="shared" si="11"/>
        <v/>
      </c>
      <c r="AH777" s="305"/>
      <c r="AI777" s="215"/>
      <c r="AJ777" s="36"/>
    </row>
    <row r="778" spans="1:36" x14ac:dyDescent="0.2">
      <c r="A778" s="164" t="str">
        <f>IF('Sub-Cpt Record'!A778="","",'Sub-Cpt Record'!A778)</f>
        <v/>
      </c>
      <c r="B778" s="165" t="str">
        <f>IF('Sub-Cpt Record'!B778="","",'Sub-Cpt Record'!B778)</f>
        <v/>
      </c>
      <c r="C778" s="165" t="str">
        <f>IF('Sub-Cpt Record'!C778="","",'Sub-Cpt Record'!C778)</f>
        <v/>
      </c>
      <c r="D778" s="165" t="str">
        <f>IF('Sub-Cpt Record'!D778="","",'Sub-Cpt Record'!D778)</f>
        <v/>
      </c>
      <c r="E778" s="165" t="str">
        <f>CODE!I778</f>
        <v/>
      </c>
      <c r="F778" s="168"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18"/>
      <c r="U778" s="42"/>
      <c r="V778" s="42"/>
      <c r="W778" s="42"/>
      <c r="X778" s="42"/>
      <c r="Y778" s="42"/>
      <c r="Z778" s="35"/>
      <c r="AA778" s="42"/>
      <c r="AB778" s="42"/>
      <c r="AC778" s="42"/>
      <c r="AD778" s="42"/>
      <c r="AE778" s="42"/>
      <c r="AF778" s="42"/>
      <c r="AG778" s="193" t="str">
        <f t="shared" si="11"/>
        <v/>
      </c>
      <c r="AH778" s="305"/>
      <c r="AI778" s="215"/>
      <c r="AJ778" s="36"/>
    </row>
    <row r="779" spans="1:36" x14ac:dyDescent="0.2">
      <c r="A779" s="164" t="str">
        <f>IF('Sub-Cpt Record'!A779="","",'Sub-Cpt Record'!A779)</f>
        <v/>
      </c>
      <c r="B779" s="165" t="str">
        <f>IF('Sub-Cpt Record'!B779="","",'Sub-Cpt Record'!B779)</f>
        <v/>
      </c>
      <c r="C779" s="165" t="str">
        <f>IF('Sub-Cpt Record'!C779="","",'Sub-Cpt Record'!C779)</f>
        <v/>
      </c>
      <c r="D779" s="165" t="str">
        <f>IF('Sub-Cpt Record'!D779="","",'Sub-Cpt Record'!D779)</f>
        <v/>
      </c>
      <c r="E779" s="165" t="str">
        <f>CODE!I779</f>
        <v/>
      </c>
      <c r="F779" s="168"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18"/>
      <c r="U779" s="42"/>
      <c r="V779" s="42"/>
      <c r="W779" s="42"/>
      <c r="X779" s="42"/>
      <c r="Y779" s="42"/>
      <c r="Z779" s="35"/>
      <c r="AA779" s="42"/>
      <c r="AB779" s="42"/>
      <c r="AC779" s="42"/>
      <c r="AD779" s="42"/>
      <c r="AE779" s="42"/>
      <c r="AF779" s="42"/>
      <c r="AG779" s="193" t="str">
        <f t="shared" ref="AG779:AG842" si="12">IF(SUM(T779,V779,X779,Z779,AB779,AD779,AF779)&lt;&gt;0,SUM(T779,V779,X779,Z779,AB779,AD779,AF779),"")</f>
        <v/>
      </c>
      <c r="AH779" s="305"/>
      <c r="AI779" s="215"/>
      <c r="AJ779" s="36"/>
    </row>
    <row r="780" spans="1:36" x14ac:dyDescent="0.2">
      <c r="A780" s="164" t="str">
        <f>IF('Sub-Cpt Record'!A780="","",'Sub-Cpt Record'!A780)</f>
        <v/>
      </c>
      <c r="B780" s="165" t="str">
        <f>IF('Sub-Cpt Record'!B780="","",'Sub-Cpt Record'!B780)</f>
        <v/>
      </c>
      <c r="C780" s="165" t="str">
        <f>IF('Sub-Cpt Record'!C780="","",'Sub-Cpt Record'!C780)</f>
        <v/>
      </c>
      <c r="D780" s="165" t="str">
        <f>IF('Sub-Cpt Record'!D780="","",'Sub-Cpt Record'!D780)</f>
        <v/>
      </c>
      <c r="E780" s="165" t="str">
        <f>CODE!I780</f>
        <v/>
      </c>
      <c r="F780" s="168"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18"/>
      <c r="U780" s="42"/>
      <c r="V780" s="42"/>
      <c r="W780" s="42"/>
      <c r="X780" s="42"/>
      <c r="Y780" s="42"/>
      <c r="Z780" s="35"/>
      <c r="AA780" s="42"/>
      <c r="AB780" s="42"/>
      <c r="AC780" s="42"/>
      <c r="AD780" s="42"/>
      <c r="AE780" s="42"/>
      <c r="AF780" s="42"/>
      <c r="AG780" s="193" t="str">
        <f t="shared" si="12"/>
        <v/>
      </c>
      <c r="AH780" s="305"/>
      <c r="AI780" s="215"/>
      <c r="AJ780" s="36"/>
    </row>
    <row r="781" spans="1:36" x14ac:dyDescent="0.2">
      <c r="A781" s="164" t="str">
        <f>IF('Sub-Cpt Record'!A781="","",'Sub-Cpt Record'!A781)</f>
        <v/>
      </c>
      <c r="B781" s="165" t="str">
        <f>IF('Sub-Cpt Record'!B781="","",'Sub-Cpt Record'!B781)</f>
        <v/>
      </c>
      <c r="C781" s="165" t="str">
        <f>IF('Sub-Cpt Record'!C781="","",'Sub-Cpt Record'!C781)</f>
        <v/>
      </c>
      <c r="D781" s="165" t="str">
        <f>IF('Sub-Cpt Record'!D781="","",'Sub-Cpt Record'!D781)</f>
        <v/>
      </c>
      <c r="E781" s="165" t="str">
        <f>CODE!I781</f>
        <v/>
      </c>
      <c r="F781" s="168"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18"/>
      <c r="U781" s="42"/>
      <c r="V781" s="42"/>
      <c r="W781" s="42"/>
      <c r="X781" s="42"/>
      <c r="Y781" s="42"/>
      <c r="Z781" s="35"/>
      <c r="AA781" s="42"/>
      <c r="AB781" s="42"/>
      <c r="AC781" s="42"/>
      <c r="AD781" s="42"/>
      <c r="AE781" s="42"/>
      <c r="AF781" s="42"/>
      <c r="AG781" s="193" t="str">
        <f t="shared" si="12"/>
        <v/>
      </c>
      <c r="AH781" s="305"/>
      <c r="AI781" s="215"/>
      <c r="AJ781" s="36"/>
    </row>
    <row r="782" spans="1:36" x14ac:dyDescent="0.2">
      <c r="A782" s="164" t="str">
        <f>IF('Sub-Cpt Record'!A782="","",'Sub-Cpt Record'!A782)</f>
        <v/>
      </c>
      <c r="B782" s="165" t="str">
        <f>IF('Sub-Cpt Record'!B782="","",'Sub-Cpt Record'!B782)</f>
        <v/>
      </c>
      <c r="C782" s="165" t="str">
        <f>IF('Sub-Cpt Record'!C782="","",'Sub-Cpt Record'!C782)</f>
        <v/>
      </c>
      <c r="D782" s="165" t="str">
        <f>IF('Sub-Cpt Record'!D782="","",'Sub-Cpt Record'!D782)</f>
        <v/>
      </c>
      <c r="E782" s="165" t="str">
        <f>CODE!I782</f>
        <v/>
      </c>
      <c r="F782" s="168"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18"/>
      <c r="U782" s="42"/>
      <c r="V782" s="42"/>
      <c r="W782" s="42"/>
      <c r="X782" s="42"/>
      <c r="Y782" s="42"/>
      <c r="Z782" s="35"/>
      <c r="AA782" s="42"/>
      <c r="AB782" s="42"/>
      <c r="AC782" s="42"/>
      <c r="AD782" s="42"/>
      <c r="AE782" s="42"/>
      <c r="AF782" s="42"/>
      <c r="AG782" s="193" t="str">
        <f t="shared" si="12"/>
        <v/>
      </c>
      <c r="AH782" s="305"/>
      <c r="AI782" s="215"/>
      <c r="AJ782" s="36"/>
    </row>
    <row r="783" spans="1:36" x14ac:dyDescent="0.2">
      <c r="A783" s="164" t="str">
        <f>IF('Sub-Cpt Record'!A783="","",'Sub-Cpt Record'!A783)</f>
        <v/>
      </c>
      <c r="B783" s="165" t="str">
        <f>IF('Sub-Cpt Record'!B783="","",'Sub-Cpt Record'!B783)</f>
        <v/>
      </c>
      <c r="C783" s="165" t="str">
        <f>IF('Sub-Cpt Record'!C783="","",'Sub-Cpt Record'!C783)</f>
        <v/>
      </c>
      <c r="D783" s="165" t="str">
        <f>IF('Sub-Cpt Record'!D783="","",'Sub-Cpt Record'!D783)</f>
        <v/>
      </c>
      <c r="E783" s="165" t="str">
        <f>CODE!I783</f>
        <v/>
      </c>
      <c r="F783" s="168"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18"/>
      <c r="U783" s="42"/>
      <c r="V783" s="42"/>
      <c r="W783" s="42"/>
      <c r="X783" s="42"/>
      <c r="Y783" s="42"/>
      <c r="Z783" s="35"/>
      <c r="AA783" s="42"/>
      <c r="AB783" s="42"/>
      <c r="AC783" s="42"/>
      <c r="AD783" s="42"/>
      <c r="AE783" s="42"/>
      <c r="AF783" s="42"/>
      <c r="AG783" s="193" t="str">
        <f t="shared" si="12"/>
        <v/>
      </c>
      <c r="AH783" s="305"/>
      <c r="AI783" s="215"/>
      <c r="AJ783" s="36"/>
    </row>
    <row r="784" spans="1:36" x14ac:dyDescent="0.2">
      <c r="A784" s="164" t="str">
        <f>IF('Sub-Cpt Record'!A784="","",'Sub-Cpt Record'!A784)</f>
        <v/>
      </c>
      <c r="B784" s="165" t="str">
        <f>IF('Sub-Cpt Record'!B784="","",'Sub-Cpt Record'!B784)</f>
        <v/>
      </c>
      <c r="C784" s="165" t="str">
        <f>IF('Sub-Cpt Record'!C784="","",'Sub-Cpt Record'!C784)</f>
        <v/>
      </c>
      <c r="D784" s="165" t="str">
        <f>IF('Sub-Cpt Record'!D784="","",'Sub-Cpt Record'!D784)</f>
        <v/>
      </c>
      <c r="E784" s="165" t="str">
        <f>CODE!I784</f>
        <v/>
      </c>
      <c r="F784" s="168"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18"/>
      <c r="U784" s="42"/>
      <c r="V784" s="42"/>
      <c r="W784" s="42"/>
      <c r="X784" s="42"/>
      <c r="Y784" s="42"/>
      <c r="Z784" s="35"/>
      <c r="AA784" s="42"/>
      <c r="AB784" s="42"/>
      <c r="AC784" s="42"/>
      <c r="AD784" s="42"/>
      <c r="AE784" s="42"/>
      <c r="AF784" s="42"/>
      <c r="AG784" s="193" t="str">
        <f t="shared" si="12"/>
        <v/>
      </c>
      <c r="AH784" s="305"/>
      <c r="AI784" s="215"/>
      <c r="AJ784" s="36"/>
    </row>
    <row r="785" spans="1:36" x14ac:dyDescent="0.2">
      <c r="A785" s="164" t="str">
        <f>IF('Sub-Cpt Record'!A785="","",'Sub-Cpt Record'!A785)</f>
        <v/>
      </c>
      <c r="B785" s="165" t="str">
        <f>IF('Sub-Cpt Record'!B785="","",'Sub-Cpt Record'!B785)</f>
        <v/>
      </c>
      <c r="C785" s="165" t="str">
        <f>IF('Sub-Cpt Record'!C785="","",'Sub-Cpt Record'!C785)</f>
        <v/>
      </c>
      <c r="D785" s="165" t="str">
        <f>IF('Sub-Cpt Record'!D785="","",'Sub-Cpt Record'!D785)</f>
        <v/>
      </c>
      <c r="E785" s="165" t="str">
        <f>CODE!I785</f>
        <v/>
      </c>
      <c r="F785" s="168"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18"/>
      <c r="U785" s="42"/>
      <c r="V785" s="42"/>
      <c r="W785" s="42"/>
      <c r="X785" s="42"/>
      <c r="Y785" s="42"/>
      <c r="Z785" s="35"/>
      <c r="AA785" s="42"/>
      <c r="AB785" s="42"/>
      <c r="AC785" s="42"/>
      <c r="AD785" s="42"/>
      <c r="AE785" s="42"/>
      <c r="AF785" s="42"/>
      <c r="AG785" s="193" t="str">
        <f t="shared" si="12"/>
        <v/>
      </c>
      <c r="AH785" s="305"/>
      <c r="AI785" s="215"/>
      <c r="AJ785" s="36"/>
    </row>
    <row r="786" spans="1:36" x14ac:dyDescent="0.2">
      <c r="A786" s="164" t="str">
        <f>IF('Sub-Cpt Record'!A786="","",'Sub-Cpt Record'!A786)</f>
        <v/>
      </c>
      <c r="B786" s="165" t="str">
        <f>IF('Sub-Cpt Record'!B786="","",'Sub-Cpt Record'!B786)</f>
        <v/>
      </c>
      <c r="C786" s="165" t="str">
        <f>IF('Sub-Cpt Record'!C786="","",'Sub-Cpt Record'!C786)</f>
        <v/>
      </c>
      <c r="D786" s="165" t="str">
        <f>IF('Sub-Cpt Record'!D786="","",'Sub-Cpt Record'!D786)</f>
        <v/>
      </c>
      <c r="E786" s="165" t="str">
        <f>CODE!I786</f>
        <v/>
      </c>
      <c r="F786" s="168"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18"/>
      <c r="U786" s="42"/>
      <c r="V786" s="42"/>
      <c r="W786" s="42"/>
      <c r="X786" s="42"/>
      <c r="Y786" s="42"/>
      <c r="Z786" s="35"/>
      <c r="AA786" s="42"/>
      <c r="AB786" s="42"/>
      <c r="AC786" s="42"/>
      <c r="AD786" s="42"/>
      <c r="AE786" s="42"/>
      <c r="AF786" s="42"/>
      <c r="AG786" s="193" t="str">
        <f t="shared" si="12"/>
        <v/>
      </c>
      <c r="AH786" s="305"/>
      <c r="AI786" s="215"/>
      <c r="AJ786" s="36"/>
    </row>
    <row r="787" spans="1:36" x14ac:dyDescent="0.2">
      <c r="A787" s="164" t="str">
        <f>IF('Sub-Cpt Record'!A787="","",'Sub-Cpt Record'!A787)</f>
        <v/>
      </c>
      <c r="B787" s="165" t="str">
        <f>IF('Sub-Cpt Record'!B787="","",'Sub-Cpt Record'!B787)</f>
        <v/>
      </c>
      <c r="C787" s="165" t="str">
        <f>IF('Sub-Cpt Record'!C787="","",'Sub-Cpt Record'!C787)</f>
        <v/>
      </c>
      <c r="D787" s="165" t="str">
        <f>IF('Sub-Cpt Record'!D787="","",'Sub-Cpt Record'!D787)</f>
        <v/>
      </c>
      <c r="E787" s="165" t="str">
        <f>CODE!I787</f>
        <v/>
      </c>
      <c r="F787" s="168"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18"/>
      <c r="U787" s="42"/>
      <c r="V787" s="42"/>
      <c r="W787" s="42"/>
      <c r="X787" s="42"/>
      <c r="Y787" s="42"/>
      <c r="Z787" s="35"/>
      <c r="AA787" s="42"/>
      <c r="AB787" s="42"/>
      <c r="AC787" s="42"/>
      <c r="AD787" s="42"/>
      <c r="AE787" s="42"/>
      <c r="AF787" s="42"/>
      <c r="AG787" s="193" t="str">
        <f t="shared" si="12"/>
        <v/>
      </c>
      <c r="AH787" s="305"/>
      <c r="AI787" s="215"/>
      <c r="AJ787" s="36"/>
    </row>
    <row r="788" spans="1:36" x14ac:dyDescent="0.2">
      <c r="A788" s="164" t="str">
        <f>IF('Sub-Cpt Record'!A788="","",'Sub-Cpt Record'!A788)</f>
        <v/>
      </c>
      <c r="B788" s="165" t="str">
        <f>IF('Sub-Cpt Record'!B788="","",'Sub-Cpt Record'!B788)</f>
        <v/>
      </c>
      <c r="C788" s="165" t="str">
        <f>IF('Sub-Cpt Record'!C788="","",'Sub-Cpt Record'!C788)</f>
        <v/>
      </c>
      <c r="D788" s="165" t="str">
        <f>IF('Sub-Cpt Record'!D788="","",'Sub-Cpt Record'!D788)</f>
        <v/>
      </c>
      <c r="E788" s="165" t="str">
        <f>CODE!I788</f>
        <v/>
      </c>
      <c r="F788" s="168"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18"/>
      <c r="U788" s="42"/>
      <c r="V788" s="42"/>
      <c r="W788" s="42"/>
      <c r="X788" s="42"/>
      <c r="Y788" s="42"/>
      <c r="Z788" s="35"/>
      <c r="AA788" s="42"/>
      <c r="AB788" s="42"/>
      <c r="AC788" s="42"/>
      <c r="AD788" s="42"/>
      <c r="AE788" s="42"/>
      <c r="AF788" s="42"/>
      <c r="AG788" s="193" t="str">
        <f t="shared" si="12"/>
        <v/>
      </c>
      <c r="AH788" s="305"/>
      <c r="AI788" s="215"/>
      <c r="AJ788" s="36"/>
    </row>
    <row r="789" spans="1:36" x14ac:dyDescent="0.2">
      <c r="A789" s="164" t="str">
        <f>IF('Sub-Cpt Record'!A789="","",'Sub-Cpt Record'!A789)</f>
        <v/>
      </c>
      <c r="B789" s="165" t="str">
        <f>IF('Sub-Cpt Record'!B789="","",'Sub-Cpt Record'!B789)</f>
        <v/>
      </c>
      <c r="C789" s="165" t="str">
        <f>IF('Sub-Cpt Record'!C789="","",'Sub-Cpt Record'!C789)</f>
        <v/>
      </c>
      <c r="D789" s="165" t="str">
        <f>IF('Sub-Cpt Record'!D789="","",'Sub-Cpt Record'!D789)</f>
        <v/>
      </c>
      <c r="E789" s="165" t="str">
        <f>CODE!I789</f>
        <v/>
      </c>
      <c r="F789" s="168"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18"/>
      <c r="U789" s="42"/>
      <c r="V789" s="42"/>
      <c r="W789" s="42"/>
      <c r="X789" s="42"/>
      <c r="Y789" s="42"/>
      <c r="Z789" s="35"/>
      <c r="AA789" s="42"/>
      <c r="AB789" s="42"/>
      <c r="AC789" s="42"/>
      <c r="AD789" s="42"/>
      <c r="AE789" s="42"/>
      <c r="AF789" s="42"/>
      <c r="AG789" s="193" t="str">
        <f t="shared" si="12"/>
        <v/>
      </c>
      <c r="AH789" s="305"/>
      <c r="AI789" s="215"/>
      <c r="AJ789" s="36"/>
    </row>
    <row r="790" spans="1:36" x14ac:dyDescent="0.2">
      <c r="A790" s="164" t="str">
        <f>IF('Sub-Cpt Record'!A790="","",'Sub-Cpt Record'!A790)</f>
        <v/>
      </c>
      <c r="B790" s="165" t="str">
        <f>IF('Sub-Cpt Record'!B790="","",'Sub-Cpt Record'!B790)</f>
        <v/>
      </c>
      <c r="C790" s="165" t="str">
        <f>IF('Sub-Cpt Record'!C790="","",'Sub-Cpt Record'!C790)</f>
        <v/>
      </c>
      <c r="D790" s="165" t="str">
        <f>IF('Sub-Cpt Record'!D790="","",'Sub-Cpt Record'!D790)</f>
        <v/>
      </c>
      <c r="E790" s="165" t="str">
        <f>CODE!I790</f>
        <v/>
      </c>
      <c r="F790" s="168"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18"/>
      <c r="U790" s="42"/>
      <c r="V790" s="42"/>
      <c r="W790" s="42"/>
      <c r="X790" s="42"/>
      <c r="Y790" s="42"/>
      <c r="Z790" s="35"/>
      <c r="AA790" s="42"/>
      <c r="AB790" s="42"/>
      <c r="AC790" s="42"/>
      <c r="AD790" s="42"/>
      <c r="AE790" s="42"/>
      <c r="AF790" s="42"/>
      <c r="AG790" s="193" t="str">
        <f t="shared" si="12"/>
        <v/>
      </c>
      <c r="AH790" s="305"/>
      <c r="AI790" s="215"/>
      <c r="AJ790" s="36"/>
    </row>
    <row r="791" spans="1:36" x14ac:dyDescent="0.2">
      <c r="A791" s="164" t="str">
        <f>IF('Sub-Cpt Record'!A791="","",'Sub-Cpt Record'!A791)</f>
        <v/>
      </c>
      <c r="B791" s="165" t="str">
        <f>IF('Sub-Cpt Record'!B791="","",'Sub-Cpt Record'!B791)</f>
        <v/>
      </c>
      <c r="C791" s="165" t="str">
        <f>IF('Sub-Cpt Record'!C791="","",'Sub-Cpt Record'!C791)</f>
        <v/>
      </c>
      <c r="D791" s="165" t="str">
        <f>IF('Sub-Cpt Record'!D791="","",'Sub-Cpt Record'!D791)</f>
        <v/>
      </c>
      <c r="E791" s="165" t="str">
        <f>CODE!I791</f>
        <v/>
      </c>
      <c r="F791" s="168"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18"/>
      <c r="U791" s="42"/>
      <c r="V791" s="42"/>
      <c r="W791" s="42"/>
      <c r="X791" s="42"/>
      <c r="Y791" s="42"/>
      <c r="Z791" s="35"/>
      <c r="AA791" s="42"/>
      <c r="AB791" s="42"/>
      <c r="AC791" s="42"/>
      <c r="AD791" s="42"/>
      <c r="AE791" s="42"/>
      <c r="AF791" s="42"/>
      <c r="AG791" s="193" t="str">
        <f t="shared" si="12"/>
        <v/>
      </c>
      <c r="AH791" s="305"/>
      <c r="AI791" s="215"/>
      <c r="AJ791" s="36"/>
    </row>
    <row r="792" spans="1:36" x14ac:dyDescent="0.2">
      <c r="A792" s="164" t="str">
        <f>IF('Sub-Cpt Record'!A792="","",'Sub-Cpt Record'!A792)</f>
        <v/>
      </c>
      <c r="B792" s="165" t="str">
        <f>IF('Sub-Cpt Record'!B792="","",'Sub-Cpt Record'!B792)</f>
        <v/>
      </c>
      <c r="C792" s="165" t="str">
        <f>IF('Sub-Cpt Record'!C792="","",'Sub-Cpt Record'!C792)</f>
        <v/>
      </c>
      <c r="D792" s="165" t="str">
        <f>IF('Sub-Cpt Record'!D792="","",'Sub-Cpt Record'!D792)</f>
        <v/>
      </c>
      <c r="E792" s="165" t="str">
        <f>CODE!I792</f>
        <v/>
      </c>
      <c r="F792" s="168"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18"/>
      <c r="U792" s="42"/>
      <c r="V792" s="42"/>
      <c r="W792" s="42"/>
      <c r="X792" s="42"/>
      <c r="Y792" s="42"/>
      <c r="Z792" s="35"/>
      <c r="AA792" s="42"/>
      <c r="AB792" s="42"/>
      <c r="AC792" s="42"/>
      <c r="AD792" s="42"/>
      <c r="AE792" s="42"/>
      <c r="AF792" s="42"/>
      <c r="AG792" s="193" t="str">
        <f t="shared" si="12"/>
        <v/>
      </c>
      <c r="AH792" s="305"/>
      <c r="AI792" s="215"/>
      <c r="AJ792" s="36"/>
    </row>
    <row r="793" spans="1:36" x14ac:dyDescent="0.2">
      <c r="A793" s="164" t="str">
        <f>IF('Sub-Cpt Record'!A793="","",'Sub-Cpt Record'!A793)</f>
        <v/>
      </c>
      <c r="B793" s="165" t="str">
        <f>IF('Sub-Cpt Record'!B793="","",'Sub-Cpt Record'!B793)</f>
        <v/>
      </c>
      <c r="C793" s="165" t="str">
        <f>IF('Sub-Cpt Record'!C793="","",'Sub-Cpt Record'!C793)</f>
        <v/>
      </c>
      <c r="D793" s="165" t="str">
        <f>IF('Sub-Cpt Record'!D793="","",'Sub-Cpt Record'!D793)</f>
        <v/>
      </c>
      <c r="E793" s="165" t="str">
        <f>CODE!I793</f>
        <v/>
      </c>
      <c r="F793" s="168"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18"/>
      <c r="U793" s="42"/>
      <c r="V793" s="42"/>
      <c r="W793" s="42"/>
      <c r="X793" s="42"/>
      <c r="Y793" s="42"/>
      <c r="Z793" s="35"/>
      <c r="AA793" s="42"/>
      <c r="AB793" s="42"/>
      <c r="AC793" s="42"/>
      <c r="AD793" s="42"/>
      <c r="AE793" s="42"/>
      <c r="AF793" s="42"/>
      <c r="AG793" s="193" t="str">
        <f t="shared" si="12"/>
        <v/>
      </c>
      <c r="AH793" s="305"/>
      <c r="AI793" s="215"/>
      <c r="AJ793" s="36"/>
    </row>
    <row r="794" spans="1:36" x14ac:dyDescent="0.2">
      <c r="A794" s="164" t="str">
        <f>IF('Sub-Cpt Record'!A794="","",'Sub-Cpt Record'!A794)</f>
        <v/>
      </c>
      <c r="B794" s="165" t="str">
        <f>IF('Sub-Cpt Record'!B794="","",'Sub-Cpt Record'!B794)</f>
        <v/>
      </c>
      <c r="C794" s="165" t="str">
        <f>IF('Sub-Cpt Record'!C794="","",'Sub-Cpt Record'!C794)</f>
        <v/>
      </c>
      <c r="D794" s="165" t="str">
        <f>IF('Sub-Cpt Record'!D794="","",'Sub-Cpt Record'!D794)</f>
        <v/>
      </c>
      <c r="E794" s="165" t="str">
        <f>CODE!I794</f>
        <v/>
      </c>
      <c r="F794" s="168"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18"/>
      <c r="U794" s="42"/>
      <c r="V794" s="42"/>
      <c r="W794" s="42"/>
      <c r="X794" s="42"/>
      <c r="Y794" s="42"/>
      <c r="Z794" s="35"/>
      <c r="AA794" s="42"/>
      <c r="AB794" s="42"/>
      <c r="AC794" s="42"/>
      <c r="AD794" s="42"/>
      <c r="AE794" s="42"/>
      <c r="AF794" s="42"/>
      <c r="AG794" s="193" t="str">
        <f t="shared" si="12"/>
        <v/>
      </c>
      <c r="AH794" s="305"/>
      <c r="AI794" s="215"/>
      <c r="AJ794" s="36"/>
    </row>
    <row r="795" spans="1:36" x14ac:dyDescent="0.2">
      <c r="A795" s="164" t="str">
        <f>IF('Sub-Cpt Record'!A795="","",'Sub-Cpt Record'!A795)</f>
        <v/>
      </c>
      <c r="B795" s="165" t="str">
        <f>IF('Sub-Cpt Record'!B795="","",'Sub-Cpt Record'!B795)</f>
        <v/>
      </c>
      <c r="C795" s="165" t="str">
        <f>IF('Sub-Cpt Record'!C795="","",'Sub-Cpt Record'!C795)</f>
        <v/>
      </c>
      <c r="D795" s="165" t="str">
        <f>IF('Sub-Cpt Record'!D795="","",'Sub-Cpt Record'!D795)</f>
        <v/>
      </c>
      <c r="E795" s="165" t="str">
        <f>CODE!I795</f>
        <v/>
      </c>
      <c r="F795" s="168"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18"/>
      <c r="U795" s="42"/>
      <c r="V795" s="42"/>
      <c r="W795" s="42"/>
      <c r="X795" s="42"/>
      <c r="Y795" s="42"/>
      <c r="Z795" s="35"/>
      <c r="AA795" s="42"/>
      <c r="AB795" s="42"/>
      <c r="AC795" s="42"/>
      <c r="AD795" s="42"/>
      <c r="AE795" s="42"/>
      <c r="AF795" s="42"/>
      <c r="AG795" s="193" t="str">
        <f t="shared" si="12"/>
        <v/>
      </c>
      <c r="AH795" s="305"/>
      <c r="AI795" s="215"/>
      <c r="AJ795" s="36"/>
    </row>
    <row r="796" spans="1:36" x14ac:dyDescent="0.2">
      <c r="A796" s="164" t="str">
        <f>IF('Sub-Cpt Record'!A796="","",'Sub-Cpt Record'!A796)</f>
        <v/>
      </c>
      <c r="B796" s="165" t="str">
        <f>IF('Sub-Cpt Record'!B796="","",'Sub-Cpt Record'!B796)</f>
        <v/>
      </c>
      <c r="C796" s="165" t="str">
        <f>IF('Sub-Cpt Record'!C796="","",'Sub-Cpt Record'!C796)</f>
        <v/>
      </c>
      <c r="D796" s="165" t="str">
        <f>IF('Sub-Cpt Record'!D796="","",'Sub-Cpt Record'!D796)</f>
        <v/>
      </c>
      <c r="E796" s="165" t="str">
        <f>CODE!I796</f>
        <v/>
      </c>
      <c r="F796" s="168"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18"/>
      <c r="U796" s="42"/>
      <c r="V796" s="42"/>
      <c r="W796" s="42"/>
      <c r="X796" s="42"/>
      <c r="Y796" s="42"/>
      <c r="Z796" s="35"/>
      <c r="AA796" s="42"/>
      <c r="AB796" s="42"/>
      <c r="AC796" s="42"/>
      <c r="AD796" s="42"/>
      <c r="AE796" s="42"/>
      <c r="AF796" s="42"/>
      <c r="AG796" s="193" t="str">
        <f t="shared" si="12"/>
        <v/>
      </c>
      <c r="AH796" s="305"/>
      <c r="AI796" s="215"/>
      <c r="AJ796" s="36"/>
    </row>
    <row r="797" spans="1:36" x14ac:dyDescent="0.2">
      <c r="A797" s="164" t="str">
        <f>IF('Sub-Cpt Record'!A797="","",'Sub-Cpt Record'!A797)</f>
        <v/>
      </c>
      <c r="B797" s="165" t="str">
        <f>IF('Sub-Cpt Record'!B797="","",'Sub-Cpt Record'!B797)</f>
        <v/>
      </c>
      <c r="C797" s="165" t="str">
        <f>IF('Sub-Cpt Record'!C797="","",'Sub-Cpt Record'!C797)</f>
        <v/>
      </c>
      <c r="D797" s="165" t="str">
        <f>IF('Sub-Cpt Record'!D797="","",'Sub-Cpt Record'!D797)</f>
        <v/>
      </c>
      <c r="E797" s="165" t="str">
        <f>CODE!I797</f>
        <v/>
      </c>
      <c r="F797" s="168"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18"/>
      <c r="U797" s="42"/>
      <c r="V797" s="42"/>
      <c r="W797" s="42"/>
      <c r="X797" s="42"/>
      <c r="Y797" s="42"/>
      <c r="Z797" s="35"/>
      <c r="AA797" s="42"/>
      <c r="AB797" s="42"/>
      <c r="AC797" s="42"/>
      <c r="AD797" s="42"/>
      <c r="AE797" s="42"/>
      <c r="AF797" s="42"/>
      <c r="AG797" s="193" t="str">
        <f t="shared" si="12"/>
        <v/>
      </c>
      <c r="AH797" s="305"/>
      <c r="AI797" s="215"/>
      <c r="AJ797" s="36"/>
    </row>
    <row r="798" spans="1:36" x14ac:dyDescent="0.2">
      <c r="A798" s="164" t="str">
        <f>IF('Sub-Cpt Record'!A798="","",'Sub-Cpt Record'!A798)</f>
        <v/>
      </c>
      <c r="B798" s="165" t="str">
        <f>IF('Sub-Cpt Record'!B798="","",'Sub-Cpt Record'!B798)</f>
        <v/>
      </c>
      <c r="C798" s="165" t="str">
        <f>IF('Sub-Cpt Record'!C798="","",'Sub-Cpt Record'!C798)</f>
        <v/>
      </c>
      <c r="D798" s="165" t="str">
        <f>IF('Sub-Cpt Record'!D798="","",'Sub-Cpt Record'!D798)</f>
        <v/>
      </c>
      <c r="E798" s="165" t="str">
        <f>CODE!I798</f>
        <v/>
      </c>
      <c r="F798" s="168"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18"/>
      <c r="U798" s="42"/>
      <c r="V798" s="42"/>
      <c r="W798" s="42"/>
      <c r="X798" s="42"/>
      <c r="Y798" s="42"/>
      <c r="Z798" s="35"/>
      <c r="AA798" s="42"/>
      <c r="AB798" s="42"/>
      <c r="AC798" s="42"/>
      <c r="AD798" s="42"/>
      <c r="AE798" s="42"/>
      <c r="AF798" s="42"/>
      <c r="AG798" s="193" t="str">
        <f t="shared" si="12"/>
        <v/>
      </c>
      <c r="AH798" s="305"/>
      <c r="AI798" s="215"/>
      <c r="AJ798" s="36"/>
    </row>
    <row r="799" spans="1:36" x14ac:dyDescent="0.2">
      <c r="A799" s="164" t="str">
        <f>IF('Sub-Cpt Record'!A799="","",'Sub-Cpt Record'!A799)</f>
        <v/>
      </c>
      <c r="B799" s="165" t="str">
        <f>IF('Sub-Cpt Record'!B799="","",'Sub-Cpt Record'!B799)</f>
        <v/>
      </c>
      <c r="C799" s="165" t="str">
        <f>IF('Sub-Cpt Record'!C799="","",'Sub-Cpt Record'!C799)</f>
        <v/>
      </c>
      <c r="D799" s="165" t="str">
        <f>IF('Sub-Cpt Record'!D799="","",'Sub-Cpt Record'!D799)</f>
        <v/>
      </c>
      <c r="E799" s="165" t="str">
        <f>CODE!I799</f>
        <v/>
      </c>
      <c r="F799" s="168"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18"/>
      <c r="U799" s="42"/>
      <c r="V799" s="42"/>
      <c r="W799" s="42"/>
      <c r="X799" s="42"/>
      <c r="Y799" s="42"/>
      <c r="Z799" s="35"/>
      <c r="AA799" s="42"/>
      <c r="AB799" s="42"/>
      <c r="AC799" s="42"/>
      <c r="AD799" s="42"/>
      <c r="AE799" s="42"/>
      <c r="AF799" s="42"/>
      <c r="AG799" s="193" t="str">
        <f t="shared" si="12"/>
        <v/>
      </c>
      <c r="AH799" s="305"/>
      <c r="AI799" s="215"/>
      <c r="AJ799" s="36"/>
    </row>
    <row r="800" spans="1:36" x14ac:dyDescent="0.2">
      <c r="A800" s="164" t="str">
        <f>IF('Sub-Cpt Record'!A800="","",'Sub-Cpt Record'!A800)</f>
        <v/>
      </c>
      <c r="B800" s="165" t="str">
        <f>IF('Sub-Cpt Record'!B800="","",'Sub-Cpt Record'!B800)</f>
        <v/>
      </c>
      <c r="C800" s="165" t="str">
        <f>IF('Sub-Cpt Record'!C800="","",'Sub-Cpt Record'!C800)</f>
        <v/>
      </c>
      <c r="D800" s="165" t="str">
        <f>IF('Sub-Cpt Record'!D800="","",'Sub-Cpt Record'!D800)</f>
        <v/>
      </c>
      <c r="E800" s="165" t="str">
        <f>CODE!I800</f>
        <v/>
      </c>
      <c r="F800" s="168"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18"/>
      <c r="U800" s="42"/>
      <c r="V800" s="42"/>
      <c r="W800" s="42"/>
      <c r="X800" s="42"/>
      <c r="Y800" s="42"/>
      <c r="Z800" s="35"/>
      <c r="AA800" s="42"/>
      <c r="AB800" s="42"/>
      <c r="AC800" s="42"/>
      <c r="AD800" s="42"/>
      <c r="AE800" s="42"/>
      <c r="AF800" s="42"/>
      <c r="AG800" s="193" t="str">
        <f t="shared" si="12"/>
        <v/>
      </c>
      <c r="AH800" s="305"/>
      <c r="AI800" s="215"/>
      <c r="AJ800" s="36"/>
    </row>
    <row r="801" spans="1:36" x14ac:dyDescent="0.2">
      <c r="A801" s="164" t="str">
        <f>IF('Sub-Cpt Record'!A801="","",'Sub-Cpt Record'!A801)</f>
        <v/>
      </c>
      <c r="B801" s="165" t="str">
        <f>IF('Sub-Cpt Record'!B801="","",'Sub-Cpt Record'!B801)</f>
        <v/>
      </c>
      <c r="C801" s="165" t="str">
        <f>IF('Sub-Cpt Record'!C801="","",'Sub-Cpt Record'!C801)</f>
        <v/>
      </c>
      <c r="D801" s="165" t="str">
        <f>IF('Sub-Cpt Record'!D801="","",'Sub-Cpt Record'!D801)</f>
        <v/>
      </c>
      <c r="E801" s="165" t="str">
        <f>CODE!I801</f>
        <v/>
      </c>
      <c r="F801" s="168"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18"/>
      <c r="U801" s="42"/>
      <c r="V801" s="42"/>
      <c r="W801" s="42"/>
      <c r="X801" s="42"/>
      <c r="Y801" s="42"/>
      <c r="Z801" s="35"/>
      <c r="AA801" s="42"/>
      <c r="AB801" s="42"/>
      <c r="AC801" s="42"/>
      <c r="AD801" s="42"/>
      <c r="AE801" s="42"/>
      <c r="AF801" s="42"/>
      <c r="AG801" s="193" t="str">
        <f t="shared" si="12"/>
        <v/>
      </c>
      <c r="AH801" s="305"/>
      <c r="AI801" s="215"/>
      <c r="AJ801" s="36"/>
    </row>
    <row r="802" spans="1:36" x14ac:dyDescent="0.2">
      <c r="A802" s="164" t="str">
        <f>IF('Sub-Cpt Record'!A802="","",'Sub-Cpt Record'!A802)</f>
        <v/>
      </c>
      <c r="B802" s="165" t="str">
        <f>IF('Sub-Cpt Record'!B802="","",'Sub-Cpt Record'!B802)</f>
        <v/>
      </c>
      <c r="C802" s="165" t="str">
        <f>IF('Sub-Cpt Record'!C802="","",'Sub-Cpt Record'!C802)</f>
        <v/>
      </c>
      <c r="D802" s="165" t="str">
        <f>IF('Sub-Cpt Record'!D802="","",'Sub-Cpt Record'!D802)</f>
        <v/>
      </c>
      <c r="E802" s="165" t="str">
        <f>CODE!I802</f>
        <v/>
      </c>
      <c r="F802" s="168"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18"/>
      <c r="U802" s="42"/>
      <c r="V802" s="42"/>
      <c r="W802" s="42"/>
      <c r="X802" s="42"/>
      <c r="Y802" s="42"/>
      <c r="Z802" s="35"/>
      <c r="AA802" s="42"/>
      <c r="AB802" s="42"/>
      <c r="AC802" s="42"/>
      <c r="AD802" s="42"/>
      <c r="AE802" s="42"/>
      <c r="AF802" s="42"/>
      <c r="AG802" s="193" t="str">
        <f t="shared" si="12"/>
        <v/>
      </c>
      <c r="AH802" s="305"/>
      <c r="AI802" s="215"/>
      <c r="AJ802" s="36"/>
    </row>
    <row r="803" spans="1:36" x14ac:dyDescent="0.2">
      <c r="A803" s="164" t="str">
        <f>IF('Sub-Cpt Record'!A803="","",'Sub-Cpt Record'!A803)</f>
        <v/>
      </c>
      <c r="B803" s="165" t="str">
        <f>IF('Sub-Cpt Record'!B803="","",'Sub-Cpt Record'!B803)</f>
        <v/>
      </c>
      <c r="C803" s="165" t="str">
        <f>IF('Sub-Cpt Record'!C803="","",'Sub-Cpt Record'!C803)</f>
        <v/>
      </c>
      <c r="D803" s="165" t="str">
        <f>IF('Sub-Cpt Record'!D803="","",'Sub-Cpt Record'!D803)</f>
        <v/>
      </c>
      <c r="E803" s="165" t="str">
        <f>CODE!I803</f>
        <v/>
      </c>
      <c r="F803" s="168"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18"/>
      <c r="U803" s="42"/>
      <c r="V803" s="42"/>
      <c r="W803" s="42"/>
      <c r="X803" s="42"/>
      <c r="Y803" s="42"/>
      <c r="Z803" s="35"/>
      <c r="AA803" s="42"/>
      <c r="AB803" s="42"/>
      <c r="AC803" s="42"/>
      <c r="AD803" s="42"/>
      <c r="AE803" s="42"/>
      <c r="AF803" s="42"/>
      <c r="AG803" s="193" t="str">
        <f t="shared" si="12"/>
        <v/>
      </c>
      <c r="AH803" s="305"/>
      <c r="AI803" s="215"/>
      <c r="AJ803" s="36"/>
    </row>
    <row r="804" spans="1:36" x14ac:dyDescent="0.2">
      <c r="A804" s="164" t="str">
        <f>IF('Sub-Cpt Record'!A804="","",'Sub-Cpt Record'!A804)</f>
        <v/>
      </c>
      <c r="B804" s="165" t="str">
        <f>IF('Sub-Cpt Record'!B804="","",'Sub-Cpt Record'!B804)</f>
        <v/>
      </c>
      <c r="C804" s="165" t="str">
        <f>IF('Sub-Cpt Record'!C804="","",'Sub-Cpt Record'!C804)</f>
        <v/>
      </c>
      <c r="D804" s="165" t="str">
        <f>IF('Sub-Cpt Record'!D804="","",'Sub-Cpt Record'!D804)</f>
        <v/>
      </c>
      <c r="E804" s="165" t="str">
        <f>CODE!I804</f>
        <v/>
      </c>
      <c r="F804" s="168"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18"/>
      <c r="U804" s="42"/>
      <c r="V804" s="42"/>
      <c r="W804" s="42"/>
      <c r="X804" s="42"/>
      <c r="Y804" s="42"/>
      <c r="Z804" s="35"/>
      <c r="AA804" s="42"/>
      <c r="AB804" s="42"/>
      <c r="AC804" s="42"/>
      <c r="AD804" s="42"/>
      <c r="AE804" s="42"/>
      <c r="AF804" s="42"/>
      <c r="AG804" s="193" t="str">
        <f t="shared" si="12"/>
        <v/>
      </c>
      <c r="AH804" s="305"/>
      <c r="AI804" s="215"/>
      <c r="AJ804" s="36"/>
    </row>
    <row r="805" spans="1:36" x14ac:dyDescent="0.2">
      <c r="A805" s="164" t="str">
        <f>IF('Sub-Cpt Record'!A805="","",'Sub-Cpt Record'!A805)</f>
        <v/>
      </c>
      <c r="B805" s="165" t="str">
        <f>IF('Sub-Cpt Record'!B805="","",'Sub-Cpt Record'!B805)</f>
        <v/>
      </c>
      <c r="C805" s="165" t="str">
        <f>IF('Sub-Cpt Record'!C805="","",'Sub-Cpt Record'!C805)</f>
        <v/>
      </c>
      <c r="D805" s="165" t="str">
        <f>IF('Sub-Cpt Record'!D805="","",'Sub-Cpt Record'!D805)</f>
        <v/>
      </c>
      <c r="E805" s="165" t="str">
        <f>CODE!I805</f>
        <v/>
      </c>
      <c r="F805" s="168"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18"/>
      <c r="U805" s="42"/>
      <c r="V805" s="42"/>
      <c r="W805" s="42"/>
      <c r="X805" s="42"/>
      <c r="Y805" s="42"/>
      <c r="Z805" s="35"/>
      <c r="AA805" s="42"/>
      <c r="AB805" s="42"/>
      <c r="AC805" s="42"/>
      <c r="AD805" s="42"/>
      <c r="AE805" s="42"/>
      <c r="AF805" s="42"/>
      <c r="AG805" s="193" t="str">
        <f t="shared" si="12"/>
        <v/>
      </c>
      <c r="AH805" s="305"/>
      <c r="AI805" s="215"/>
      <c r="AJ805" s="36"/>
    </row>
    <row r="806" spans="1:36" x14ac:dyDescent="0.2">
      <c r="A806" s="164" t="str">
        <f>IF('Sub-Cpt Record'!A806="","",'Sub-Cpt Record'!A806)</f>
        <v/>
      </c>
      <c r="B806" s="165" t="str">
        <f>IF('Sub-Cpt Record'!B806="","",'Sub-Cpt Record'!B806)</f>
        <v/>
      </c>
      <c r="C806" s="165" t="str">
        <f>IF('Sub-Cpt Record'!C806="","",'Sub-Cpt Record'!C806)</f>
        <v/>
      </c>
      <c r="D806" s="165" t="str">
        <f>IF('Sub-Cpt Record'!D806="","",'Sub-Cpt Record'!D806)</f>
        <v/>
      </c>
      <c r="E806" s="165" t="str">
        <f>CODE!I806</f>
        <v/>
      </c>
      <c r="F806" s="168"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18"/>
      <c r="U806" s="42"/>
      <c r="V806" s="42"/>
      <c r="W806" s="42"/>
      <c r="X806" s="42"/>
      <c r="Y806" s="42"/>
      <c r="Z806" s="35"/>
      <c r="AA806" s="42"/>
      <c r="AB806" s="42"/>
      <c r="AC806" s="42"/>
      <c r="AD806" s="42"/>
      <c r="AE806" s="42"/>
      <c r="AF806" s="42"/>
      <c r="AG806" s="193" t="str">
        <f t="shared" si="12"/>
        <v/>
      </c>
      <c r="AH806" s="305"/>
      <c r="AI806" s="215"/>
      <c r="AJ806" s="36"/>
    </row>
    <row r="807" spans="1:36" x14ac:dyDescent="0.2">
      <c r="A807" s="164" t="str">
        <f>IF('Sub-Cpt Record'!A807="","",'Sub-Cpt Record'!A807)</f>
        <v/>
      </c>
      <c r="B807" s="165" t="str">
        <f>IF('Sub-Cpt Record'!B807="","",'Sub-Cpt Record'!B807)</f>
        <v/>
      </c>
      <c r="C807" s="165" t="str">
        <f>IF('Sub-Cpt Record'!C807="","",'Sub-Cpt Record'!C807)</f>
        <v/>
      </c>
      <c r="D807" s="165" t="str">
        <f>IF('Sub-Cpt Record'!D807="","",'Sub-Cpt Record'!D807)</f>
        <v/>
      </c>
      <c r="E807" s="165" t="str">
        <f>CODE!I807</f>
        <v/>
      </c>
      <c r="F807" s="168"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18"/>
      <c r="U807" s="42"/>
      <c r="V807" s="42"/>
      <c r="W807" s="42"/>
      <c r="X807" s="42"/>
      <c r="Y807" s="42"/>
      <c r="Z807" s="35"/>
      <c r="AA807" s="42"/>
      <c r="AB807" s="42"/>
      <c r="AC807" s="42"/>
      <c r="AD807" s="42"/>
      <c r="AE807" s="42"/>
      <c r="AF807" s="42"/>
      <c r="AG807" s="193" t="str">
        <f t="shared" si="12"/>
        <v/>
      </c>
      <c r="AH807" s="305"/>
      <c r="AI807" s="215"/>
      <c r="AJ807" s="36"/>
    </row>
    <row r="808" spans="1:36" x14ac:dyDescent="0.2">
      <c r="A808" s="164" t="str">
        <f>IF('Sub-Cpt Record'!A808="","",'Sub-Cpt Record'!A808)</f>
        <v/>
      </c>
      <c r="B808" s="165" t="str">
        <f>IF('Sub-Cpt Record'!B808="","",'Sub-Cpt Record'!B808)</f>
        <v/>
      </c>
      <c r="C808" s="165" t="str">
        <f>IF('Sub-Cpt Record'!C808="","",'Sub-Cpt Record'!C808)</f>
        <v/>
      </c>
      <c r="D808" s="165" t="str">
        <f>IF('Sub-Cpt Record'!D808="","",'Sub-Cpt Record'!D808)</f>
        <v/>
      </c>
      <c r="E808" s="165" t="str">
        <f>CODE!I808</f>
        <v/>
      </c>
      <c r="F808" s="168"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18"/>
      <c r="U808" s="42"/>
      <c r="V808" s="42"/>
      <c r="W808" s="42"/>
      <c r="X808" s="42"/>
      <c r="Y808" s="42"/>
      <c r="Z808" s="35"/>
      <c r="AA808" s="42"/>
      <c r="AB808" s="42"/>
      <c r="AC808" s="42"/>
      <c r="AD808" s="42"/>
      <c r="AE808" s="42"/>
      <c r="AF808" s="42"/>
      <c r="AG808" s="193" t="str">
        <f t="shared" si="12"/>
        <v/>
      </c>
      <c r="AH808" s="305"/>
      <c r="AI808" s="215"/>
      <c r="AJ808" s="36"/>
    </row>
    <row r="809" spans="1:36" x14ac:dyDescent="0.2">
      <c r="A809" s="164" t="str">
        <f>IF('Sub-Cpt Record'!A809="","",'Sub-Cpt Record'!A809)</f>
        <v/>
      </c>
      <c r="B809" s="165" t="str">
        <f>IF('Sub-Cpt Record'!B809="","",'Sub-Cpt Record'!B809)</f>
        <v/>
      </c>
      <c r="C809" s="165" t="str">
        <f>IF('Sub-Cpt Record'!C809="","",'Sub-Cpt Record'!C809)</f>
        <v/>
      </c>
      <c r="D809" s="165" t="str">
        <f>IF('Sub-Cpt Record'!D809="","",'Sub-Cpt Record'!D809)</f>
        <v/>
      </c>
      <c r="E809" s="165" t="str">
        <f>CODE!I809</f>
        <v/>
      </c>
      <c r="F809" s="168"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18"/>
      <c r="U809" s="42"/>
      <c r="V809" s="42"/>
      <c r="W809" s="42"/>
      <c r="X809" s="42"/>
      <c r="Y809" s="42"/>
      <c r="Z809" s="35"/>
      <c r="AA809" s="42"/>
      <c r="AB809" s="42"/>
      <c r="AC809" s="42"/>
      <c r="AD809" s="42"/>
      <c r="AE809" s="42"/>
      <c r="AF809" s="42"/>
      <c r="AG809" s="193" t="str">
        <f t="shared" si="12"/>
        <v/>
      </c>
      <c r="AH809" s="305"/>
      <c r="AI809" s="215"/>
      <c r="AJ809" s="36"/>
    </row>
    <row r="810" spans="1:36" x14ac:dyDescent="0.2">
      <c r="A810" s="164" t="str">
        <f>IF('Sub-Cpt Record'!A810="","",'Sub-Cpt Record'!A810)</f>
        <v/>
      </c>
      <c r="B810" s="165" t="str">
        <f>IF('Sub-Cpt Record'!B810="","",'Sub-Cpt Record'!B810)</f>
        <v/>
      </c>
      <c r="C810" s="165" t="str">
        <f>IF('Sub-Cpt Record'!C810="","",'Sub-Cpt Record'!C810)</f>
        <v/>
      </c>
      <c r="D810" s="165" t="str">
        <f>IF('Sub-Cpt Record'!D810="","",'Sub-Cpt Record'!D810)</f>
        <v/>
      </c>
      <c r="E810" s="165" t="str">
        <f>CODE!I810</f>
        <v/>
      </c>
      <c r="F810" s="168"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18"/>
      <c r="U810" s="42"/>
      <c r="V810" s="42"/>
      <c r="W810" s="42"/>
      <c r="X810" s="42"/>
      <c r="Y810" s="42"/>
      <c r="Z810" s="35"/>
      <c r="AA810" s="42"/>
      <c r="AB810" s="42"/>
      <c r="AC810" s="42"/>
      <c r="AD810" s="42"/>
      <c r="AE810" s="42"/>
      <c r="AF810" s="42"/>
      <c r="AG810" s="193" t="str">
        <f t="shared" si="12"/>
        <v/>
      </c>
      <c r="AH810" s="305"/>
      <c r="AI810" s="215"/>
      <c r="AJ810" s="36"/>
    </row>
    <row r="811" spans="1:36" x14ac:dyDescent="0.2">
      <c r="A811" s="164" t="str">
        <f>IF('Sub-Cpt Record'!A811="","",'Sub-Cpt Record'!A811)</f>
        <v/>
      </c>
      <c r="B811" s="165" t="str">
        <f>IF('Sub-Cpt Record'!B811="","",'Sub-Cpt Record'!B811)</f>
        <v/>
      </c>
      <c r="C811" s="165" t="str">
        <f>IF('Sub-Cpt Record'!C811="","",'Sub-Cpt Record'!C811)</f>
        <v/>
      </c>
      <c r="D811" s="165" t="str">
        <f>IF('Sub-Cpt Record'!D811="","",'Sub-Cpt Record'!D811)</f>
        <v/>
      </c>
      <c r="E811" s="165" t="str">
        <f>CODE!I811</f>
        <v/>
      </c>
      <c r="F811" s="168"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18"/>
      <c r="U811" s="42"/>
      <c r="V811" s="42"/>
      <c r="W811" s="42"/>
      <c r="X811" s="42"/>
      <c r="Y811" s="42"/>
      <c r="Z811" s="35"/>
      <c r="AA811" s="42"/>
      <c r="AB811" s="42"/>
      <c r="AC811" s="42"/>
      <c r="AD811" s="42"/>
      <c r="AE811" s="42"/>
      <c r="AF811" s="42"/>
      <c r="AG811" s="193" t="str">
        <f t="shared" si="12"/>
        <v/>
      </c>
      <c r="AH811" s="305"/>
      <c r="AI811" s="215"/>
      <c r="AJ811" s="36"/>
    </row>
    <row r="812" spans="1:36" x14ac:dyDescent="0.2">
      <c r="A812" s="164" t="str">
        <f>IF('Sub-Cpt Record'!A812="","",'Sub-Cpt Record'!A812)</f>
        <v/>
      </c>
      <c r="B812" s="165" t="str">
        <f>IF('Sub-Cpt Record'!B812="","",'Sub-Cpt Record'!B812)</f>
        <v/>
      </c>
      <c r="C812" s="165" t="str">
        <f>IF('Sub-Cpt Record'!C812="","",'Sub-Cpt Record'!C812)</f>
        <v/>
      </c>
      <c r="D812" s="165" t="str">
        <f>IF('Sub-Cpt Record'!D812="","",'Sub-Cpt Record'!D812)</f>
        <v/>
      </c>
      <c r="E812" s="165" t="str">
        <f>CODE!I812</f>
        <v/>
      </c>
      <c r="F812" s="168"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18"/>
      <c r="U812" s="42"/>
      <c r="V812" s="42"/>
      <c r="W812" s="42"/>
      <c r="X812" s="42"/>
      <c r="Y812" s="42"/>
      <c r="Z812" s="35"/>
      <c r="AA812" s="42"/>
      <c r="AB812" s="42"/>
      <c r="AC812" s="42"/>
      <c r="AD812" s="42"/>
      <c r="AE812" s="42"/>
      <c r="AF812" s="42"/>
      <c r="AG812" s="193" t="str">
        <f t="shared" si="12"/>
        <v/>
      </c>
      <c r="AH812" s="305"/>
      <c r="AI812" s="215"/>
      <c r="AJ812" s="36"/>
    </row>
    <row r="813" spans="1:36" x14ac:dyDescent="0.2">
      <c r="A813" s="164" t="str">
        <f>IF('Sub-Cpt Record'!A813="","",'Sub-Cpt Record'!A813)</f>
        <v/>
      </c>
      <c r="B813" s="165" t="str">
        <f>IF('Sub-Cpt Record'!B813="","",'Sub-Cpt Record'!B813)</f>
        <v/>
      </c>
      <c r="C813" s="165" t="str">
        <f>IF('Sub-Cpt Record'!C813="","",'Sub-Cpt Record'!C813)</f>
        <v/>
      </c>
      <c r="D813" s="165" t="str">
        <f>IF('Sub-Cpt Record'!D813="","",'Sub-Cpt Record'!D813)</f>
        <v/>
      </c>
      <c r="E813" s="165" t="str">
        <f>CODE!I813</f>
        <v/>
      </c>
      <c r="F813" s="168"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18"/>
      <c r="U813" s="42"/>
      <c r="V813" s="42"/>
      <c r="W813" s="42"/>
      <c r="X813" s="42"/>
      <c r="Y813" s="42"/>
      <c r="Z813" s="35"/>
      <c r="AA813" s="42"/>
      <c r="AB813" s="42"/>
      <c r="AC813" s="42"/>
      <c r="AD813" s="42"/>
      <c r="AE813" s="42"/>
      <c r="AF813" s="42"/>
      <c r="AG813" s="193" t="str">
        <f t="shared" si="12"/>
        <v/>
      </c>
      <c r="AH813" s="305"/>
      <c r="AI813" s="215"/>
      <c r="AJ813" s="36"/>
    </row>
    <row r="814" spans="1:36" x14ac:dyDescent="0.2">
      <c r="A814" s="164" t="str">
        <f>IF('Sub-Cpt Record'!A814="","",'Sub-Cpt Record'!A814)</f>
        <v/>
      </c>
      <c r="B814" s="165" t="str">
        <f>IF('Sub-Cpt Record'!B814="","",'Sub-Cpt Record'!B814)</f>
        <v/>
      </c>
      <c r="C814" s="165" t="str">
        <f>IF('Sub-Cpt Record'!C814="","",'Sub-Cpt Record'!C814)</f>
        <v/>
      </c>
      <c r="D814" s="165" t="str">
        <f>IF('Sub-Cpt Record'!D814="","",'Sub-Cpt Record'!D814)</f>
        <v/>
      </c>
      <c r="E814" s="165" t="str">
        <f>CODE!I814</f>
        <v/>
      </c>
      <c r="F814" s="168"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18"/>
      <c r="U814" s="42"/>
      <c r="V814" s="42"/>
      <c r="W814" s="42"/>
      <c r="X814" s="42"/>
      <c r="Y814" s="42"/>
      <c r="Z814" s="35"/>
      <c r="AA814" s="42"/>
      <c r="AB814" s="42"/>
      <c r="AC814" s="42"/>
      <c r="AD814" s="42"/>
      <c r="AE814" s="42"/>
      <c r="AF814" s="42"/>
      <c r="AG814" s="193" t="str">
        <f t="shared" si="12"/>
        <v/>
      </c>
      <c r="AH814" s="305"/>
      <c r="AI814" s="215"/>
      <c r="AJ814" s="36"/>
    </row>
    <row r="815" spans="1:36" x14ac:dyDescent="0.2">
      <c r="A815" s="164" t="str">
        <f>IF('Sub-Cpt Record'!A815="","",'Sub-Cpt Record'!A815)</f>
        <v/>
      </c>
      <c r="B815" s="165" t="str">
        <f>IF('Sub-Cpt Record'!B815="","",'Sub-Cpt Record'!B815)</f>
        <v/>
      </c>
      <c r="C815" s="165" t="str">
        <f>IF('Sub-Cpt Record'!C815="","",'Sub-Cpt Record'!C815)</f>
        <v/>
      </c>
      <c r="D815" s="165" t="str">
        <f>IF('Sub-Cpt Record'!D815="","",'Sub-Cpt Record'!D815)</f>
        <v/>
      </c>
      <c r="E815" s="165" t="str">
        <f>CODE!I815</f>
        <v/>
      </c>
      <c r="F815" s="168"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18"/>
      <c r="U815" s="42"/>
      <c r="V815" s="42"/>
      <c r="W815" s="42"/>
      <c r="X815" s="42"/>
      <c r="Y815" s="42"/>
      <c r="Z815" s="35"/>
      <c r="AA815" s="42"/>
      <c r="AB815" s="42"/>
      <c r="AC815" s="42"/>
      <c r="AD815" s="42"/>
      <c r="AE815" s="42"/>
      <c r="AF815" s="42"/>
      <c r="AG815" s="193" t="str">
        <f t="shared" si="12"/>
        <v/>
      </c>
      <c r="AH815" s="305"/>
      <c r="AI815" s="215"/>
      <c r="AJ815" s="36"/>
    </row>
    <row r="816" spans="1:36" x14ac:dyDescent="0.2">
      <c r="A816" s="164" t="str">
        <f>IF('Sub-Cpt Record'!A816="","",'Sub-Cpt Record'!A816)</f>
        <v/>
      </c>
      <c r="B816" s="165" t="str">
        <f>IF('Sub-Cpt Record'!B816="","",'Sub-Cpt Record'!B816)</f>
        <v/>
      </c>
      <c r="C816" s="165" t="str">
        <f>IF('Sub-Cpt Record'!C816="","",'Sub-Cpt Record'!C816)</f>
        <v/>
      </c>
      <c r="D816" s="165" t="str">
        <f>IF('Sub-Cpt Record'!D816="","",'Sub-Cpt Record'!D816)</f>
        <v/>
      </c>
      <c r="E816" s="165" t="str">
        <f>CODE!I816</f>
        <v/>
      </c>
      <c r="F816" s="168"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18"/>
      <c r="U816" s="42"/>
      <c r="V816" s="42"/>
      <c r="W816" s="42"/>
      <c r="X816" s="42"/>
      <c r="Y816" s="42"/>
      <c r="Z816" s="35"/>
      <c r="AA816" s="42"/>
      <c r="AB816" s="42"/>
      <c r="AC816" s="42"/>
      <c r="AD816" s="42"/>
      <c r="AE816" s="42"/>
      <c r="AF816" s="42"/>
      <c r="AG816" s="193" t="str">
        <f t="shared" si="12"/>
        <v/>
      </c>
      <c r="AH816" s="305"/>
      <c r="AI816" s="215"/>
      <c r="AJ816" s="36"/>
    </row>
    <row r="817" spans="1:36" x14ac:dyDescent="0.2">
      <c r="A817" s="164" t="str">
        <f>IF('Sub-Cpt Record'!A817="","",'Sub-Cpt Record'!A817)</f>
        <v/>
      </c>
      <c r="B817" s="165" t="str">
        <f>IF('Sub-Cpt Record'!B817="","",'Sub-Cpt Record'!B817)</f>
        <v/>
      </c>
      <c r="C817" s="165" t="str">
        <f>IF('Sub-Cpt Record'!C817="","",'Sub-Cpt Record'!C817)</f>
        <v/>
      </c>
      <c r="D817" s="165" t="str">
        <f>IF('Sub-Cpt Record'!D817="","",'Sub-Cpt Record'!D817)</f>
        <v/>
      </c>
      <c r="E817" s="165" t="str">
        <f>CODE!I817</f>
        <v/>
      </c>
      <c r="F817" s="168"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18"/>
      <c r="U817" s="42"/>
      <c r="V817" s="42"/>
      <c r="W817" s="42"/>
      <c r="X817" s="42"/>
      <c r="Y817" s="42"/>
      <c r="Z817" s="35"/>
      <c r="AA817" s="42"/>
      <c r="AB817" s="42"/>
      <c r="AC817" s="42"/>
      <c r="AD817" s="42"/>
      <c r="AE817" s="42"/>
      <c r="AF817" s="42"/>
      <c r="AG817" s="193" t="str">
        <f t="shared" si="12"/>
        <v/>
      </c>
      <c r="AH817" s="305"/>
      <c r="AI817" s="215"/>
      <c r="AJ817" s="36"/>
    </row>
    <row r="818" spans="1:36" x14ac:dyDescent="0.2">
      <c r="A818" s="164" t="str">
        <f>IF('Sub-Cpt Record'!A818="","",'Sub-Cpt Record'!A818)</f>
        <v/>
      </c>
      <c r="B818" s="165" t="str">
        <f>IF('Sub-Cpt Record'!B818="","",'Sub-Cpt Record'!B818)</f>
        <v/>
      </c>
      <c r="C818" s="165" t="str">
        <f>IF('Sub-Cpt Record'!C818="","",'Sub-Cpt Record'!C818)</f>
        <v/>
      </c>
      <c r="D818" s="165" t="str">
        <f>IF('Sub-Cpt Record'!D818="","",'Sub-Cpt Record'!D818)</f>
        <v/>
      </c>
      <c r="E818" s="165" t="str">
        <f>CODE!I818</f>
        <v/>
      </c>
      <c r="F818" s="168"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18"/>
      <c r="U818" s="42"/>
      <c r="V818" s="42"/>
      <c r="W818" s="42"/>
      <c r="X818" s="42"/>
      <c r="Y818" s="42"/>
      <c r="Z818" s="35"/>
      <c r="AA818" s="42"/>
      <c r="AB818" s="42"/>
      <c r="AC818" s="42"/>
      <c r="AD818" s="42"/>
      <c r="AE818" s="42"/>
      <c r="AF818" s="42"/>
      <c r="AG818" s="193" t="str">
        <f t="shared" si="12"/>
        <v/>
      </c>
      <c r="AH818" s="305"/>
      <c r="AI818" s="215"/>
      <c r="AJ818" s="36"/>
    </row>
    <row r="819" spans="1:36" x14ac:dyDescent="0.2">
      <c r="A819" s="164" t="str">
        <f>IF('Sub-Cpt Record'!A819="","",'Sub-Cpt Record'!A819)</f>
        <v/>
      </c>
      <c r="B819" s="165" t="str">
        <f>IF('Sub-Cpt Record'!B819="","",'Sub-Cpt Record'!B819)</f>
        <v/>
      </c>
      <c r="C819" s="165" t="str">
        <f>IF('Sub-Cpt Record'!C819="","",'Sub-Cpt Record'!C819)</f>
        <v/>
      </c>
      <c r="D819" s="165" t="str">
        <f>IF('Sub-Cpt Record'!D819="","",'Sub-Cpt Record'!D819)</f>
        <v/>
      </c>
      <c r="E819" s="165" t="str">
        <f>CODE!I819</f>
        <v/>
      </c>
      <c r="F819" s="168"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18"/>
      <c r="U819" s="42"/>
      <c r="V819" s="42"/>
      <c r="W819" s="42"/>
      <c r="X819" s="42"/>
      <c r="Y819" s="42"/>
      <c r="Z819" s="35"/>
      <c r="AA819" s="42"/>
      <c r="AB819" s="42"/>
      <c r="AC819" s="42"/>
      <c r="AD819" s="42"/>
      <c r="AE819" s="42"/>
      <c r="AF819" s="42"/>
      <c r="AG819" s="193" t="str">
        <f t="shared" si="12"/>
        <v/>
      </c>
      <c r="AH819" s="305"/>
      <c r="AI819" s="215"/>
      <c r="AJ819" s="36"/>
    </row>
    <row r="820" spans="1:36" x14ac:dyDescent="0.2">
      <c r="A820" s="164" t="str">
        <f>IF('Sub-Cpt Record'!A820="","",'Sub-Cpt Record'!A820)</f>
        <v/>
      </c>
      <c r="B820" s="165" t="str">
        <f>IF('Sub-Cpt Record'!B820="","",'Sub-Cpt Record'!B820)</f>
        <v/>
      </c>
      <c r="C820" s="165" t="str">
        <f>IF('Sub-Cpt Record'!C820="","",'Sub-Cpt Record'!C820)</f>
        <v/>
      </c>
      <c r="D820" s="165" t="str">
        <f>IF('Sub-Cpt Record'!D820="","",'Sub-Cpt Record'!D820)</f>
        <v/>
      </c>
      <c r="E820" s="165" t="str">
        <f>CODE!I820</f>
        <v/>
      </c>
      <c r="F820" s="168"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18"/>
      <c r="U820" s="42"/>
      <c r="V820" s="42"/>
      <c r="W820" s="42"/>
      <c r="X820" s="42"/>
      <c r="Y820" s="42"/>
      <c r="Z820" s="35"/>
      <c r="AA820" s="42"/>
      <c r="AB820" s="42"/>
      <c r="AC820" s="42"/>
      <c r="AD820" s="42"/>
      <c r="AE820" s="42"/>
      <c r="AF820" s="42"/>
      <c r="AG820" s="193" t="str">
        <f t="shared" si="12"/>
        <v/>
      </c>
      <c r="AH820" s="305"/>
      <c r="AI820" s="215"/>
      <c r="AJ820" s="36"/>
    </row>
    <row r="821" spans="1:36" x14ac:dyDescent="0.2">
      <c r="A821" s="164" t="str">
        <f>IF('Sub-Cpt Record'!A821="","",'Sub-Cpt Record'!A821)</f>
        <v/>
      </c>
      <c r="B821" s="165" t="str">
        <f>IF('Sub-Cpt Record'!B821="","",'Sub-Cpt Record'!B821)</f>
        <v/>
      </c>
      <c r="C821" s="165" t="str">
        <f>IF('Sub-Cpt Record'!C821="","",'Sub-Cpt Record'!C821)</f>
        <v/>
      </c>
      <c r="D821" s="165" t="str">
        <f>IF('Sub-Cpt Record'!D821="","",'Sub-Cpt Record'!D821)</f>
        <v/>
      </c>
      <c r="E821" s="165" t="str">
        <f>CODE!I821</f>
        <v/>
      </c>
      <c r="F821" s="168"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18"/>
      <c r="U821" s="42"/>
      <c r="V821" s="42"/>
      <c r="W821" s="42"/>
      <c r="X821" s="42"/>
      <c r="Y821" s="42"/>
      <c r="Z821" s="35"/>
      <c r="AA821" s="42"/>
      <c r="AB821" s="42"/>
      <c r="AC821" s="42"/>
      <c r="AD821" s="42"/>
      <c r="AE821" s="42"/>
      <c r="AF821" s="42"/>
      <c r="AG821" s="193" t="str">
        <f t="shared" si="12"/>
        <v/>
      </c>
      <c r="AH821" s="305"/>
      <c r="AI821" s="215"/>
      <c r="AJ821" s="36"/>
    </row>
    <row r="822" spans="1:36" x14ac:dyDescent="0.2">
      <c r="A822" s="164" t="str">
        <f>IF('Sub-Cpt Record'!A822="","",'Sub-Cpt Record'!A822)</f>
        <v/>
      </c>
      <c r="B822" s="165" t="str">
        <f>IF('Sub-Cpt Record'!B822="","",'Sub-Cpt Record'!B822)</f>
        <v/>
      </c>
      <c r="C822" s="165" t="str">
        <f>IF('Sub-Cpt Record'!C822="","",'Sub-Cpt Record'!C822)</f>
        <v/>
      </c>
      <c r="D822" s="165" t="str">
        <f>IF('Sub-Cpt Record'!D822="","",'Sub-Cpt Record'!D822)</f>
        <v/>
      </c>
      <c r="E822" s="165" t="str">
        <f>CODE!I822</f>
        <v/>
      </c>
      <c r="F822" s="168"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18"/>
      <c r="U822" s="42"/>
      <c r="V822" s="42"/>
      <c r="W822" s="42"/>
      <c r="X822" s="42"/>
      <c r="Y822" s="42"/>
      <c r="Z822" s="35"/>
      <c r="AA822" s="42"/>
      <c r="AB822" s="42"/>
      <c r="AC822" s="42"/>
      <c r="AD822" s="42"/>
      <c r="AE822" s="42"/>
      <c r="AF822" s="42"/>
      <c r="AG822" s="193" t="str">
        <f t="shared" si="12"/>
        <v/>
      </c>
      <c r="AH822" s="305"/>
      <c r="AI822" s="215"/>
      <c r="AJ822" s="36"/>
    </row>
    <row r="823" spans="1:36" x14ac:dyDescent="0.2">
      <c r="A823" s="164" t="str">
        <f>IF('Sub-Cpt Record'!A823="","",'Sub-Cpt Record'!A823)</f>
        <v/>
      </c>
      <c r="B823" s="165" t="str">
        <f>IF('Sub-Cpt Record'!B823="","",'Sub-Cpt Record'!B823)</f>
        <v/>
      </c>
      <c r="C823" s="165" t="str">
        <f>IF('Sub-Cpt Record'!C823="","",'Sub-Cpt Record'!C823)</f>
        <v/>
      </c>
      <c r="D823" s="165" t="str">
        <f>IF('Sub-Cpt Record'!D823="","",'Sub-Cpt Record'!D823)</f>
        <v/>
      </c>
      <c r="E823" s="165" t="str">
        <f>CODE!I823</f>
        <v/>
      </c>
      <c r="F823" s="168"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18"/>
      <c r="U823" s="42"/>
      <c r="V823" s="42"/>
      <c r="W823" s="42"/>
      <c r="X823" s="42"/>
      <c r="Y823" s="42"/>
      <c r="Z823" s="35"/>
      <c r="AA823" s="42"/>
      <c r="AB823" s="42"/>
      <c r="AC823" s="42"/>
      <c r="AD823" s="42"/>
      <c r="AE823" s="42"/>
      <c r="AF823" s="42"/>
      <c r="AG823" s="193" t="str">
        <f t="shared" si="12"/>
        <v/>
      </c>
      <c r="AH823" s="305"/>
      <c r="AI823" s="215"/>
      <c r="AJ823" s="36"/>
    </row>
    <row r="824" spans="1:36" x14ac:dyDescent="0.2">
      <c r="A824" s="164" t="str">
        <f>IF('Sub-Cpt Record'!A824="","",'Sub-Cpt Record'!A824)</f>
        <v/>
      </c>
      <c r="B824" s="165" t="str">
        <f>IF('Sub-Cpt Record'!B824="","",'Sub-Cpt Record'!B824)</f>
        <v/>
      </c>
      <c r="C824" s="165" t="str">
        <f>IF('Sub-Cpt Record'!C824="","",'Sub-Cpt Record'!C824)</f>
        <v/>
      </c>
      <c r="D824" s="165" t="str">
        <f>IF('Sub-Cpt Record'!D824="","",'Sub-Cpt Record'!D824)</f>
        <v/>
      </c>
      <c r="E824" s="165" t="str">
        <f>CODE!I824</f>
        <v/>
      </c>
      <c r="F824" s="168"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18"/>
      <c r="U824" s="42"/>
      <c r="V824" s="42"/>
      <c r="W824" s="42"/>
      <c r="X824" s="42"/>
      <c r="Y824" s="42"/>
      <c r="Z824" s="35"/>
      <c r="AA824" s="42"/>
      <c r="AB824" s="42"/>
      <c r="AC824" s="42"/>
      <c r="AD824" s="42"/>
      <c r="AE824" s="42"/>
      <c r="AF824" s="42"/>
      <c r="AG824" s="193" t="str">
        <f t="shared" si="12"/>
        <v/>
      </c>
      <c r="AH824" s="305"/>
      <c r="AI824" s="215"/>
      <c r="AJ824" s="36"/>
    </row>
    <row r="825" spans="1:36" x14ac:dyDescent="0.2">
      <c r="A825" s="164" t="str">
        <f>IF('Sub-Cpt Record'!A825="","",'Sub-Cpt Record'!A825)</f>
        <v/>
      </c>
      <c r="B825" s="165" t="str">
        <f>IF('Sub-Cpt Record'!B825="","",'Sub-Cpt Record'!B825)</f>
        <v/>
      </c>
      <c r="C825" s="165" t="str">
        <f>IF('Sub-Cpt Record'!C825="","",'Sub-Cpt Record'!C825)</f>
        <v/>
      </c>
      <c r="D825" s="165" t="str">
        <f>IF('Sub-Cpt Record'!D825="","",'Sub-Cpt Record'!D825)</f>
        <v/>
      </c>
      <c r="E825" s="165" t="str">
        <f>CODE!I825</f>
        <v/>
      </c>
      <c r="F825" s="168"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18"/>
      <c r="U825" s="42"/>
      <c r="V825" s="42"/>
      <c r="W825" s="42"/>
      <c r="X825" s="42"/>
      <c r="Y825" s="42"/>
      <c r="Z825" s="35"/>
      <c r="AA825" s="42"/>
      <c r="AB825" s="42"/>
      <c r="AC825" s="42"/>
      <c r="AD825" s="42"/>
      <c r="AE825" s="42"/>
      <c r="AF825" s="42"/>
      <c r="AG825" s="193" t="str">
        <f t="shared" si="12"/>
        <v/>
      </c>
      <c r="AH825" s="305"/>
      <c r="AI825" s="215"/>
      <c r="AJ825" s="36"/>
    </row>
    <row r="826" spans="1:36" x14ac:dyDescent="0.2">
      <c r="A826" s="164" t="str">
        <f>IF('Sub-Cpt Record'!A826="","",'Sub-Cpt Record'!A826)</f>
        <v/>
      </c>
      <c r="B826" s="165" t="str">
        <f>IF('Sub-Cpt Record'!B826="","",'Sub-Cpt Record'!B826)</f>
        <v/>
      </c>
      <c r="C826" s="165" t="str">
        <f>IF('Sub-Cpt Record'!C826="","",'Sub-Cpt Record'!C826)</f>
        <v/>
      </c>
      <c r="D826" s="165" t="str">
        <f>IF('Sub-Cpt Record'!D826="","",'Sub-Cpt Record'!D826)</f>
        <v/>
      </c>
      <c r="E826" s="165" t="str">
        <f>CODE!I826</f>
        <v/>
      </c>
      <c r="F826" s="168"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18"/>
      <c r="U826" s="42"/>
      <c r="V826" s="42"/>
      <c r="W826" s="42"/>
      <c r="X826" s="42"/>
      <c r="Y826" s="42"/>
      <c r="Z826" s="35"/>
      <c r="AA826" s="42"/>
      <c r="AB826" s="42"/>
      <c r="AC826" s="42"/>
      <c r="AD826" s="42"/>
      <c r="AE826" s="42"/>
      <c r="AF826" s="42"/>
      <c r="AG826" s="193" t="str">
        <f t="shared" si="12"/>
        <v/>
      </c>
      <c r="AH826" s="305"/>
      <c r="AI826" s="215"/>
      <c r="AJ826" s="36"/>
    </row>
    <row r="827" spans="1:36" x14ac:dyDescent="0.2">
      <c r="A827" s="164" t="str">
        <f>IF('Sub-Cpt Record'!A827="","",'Sub-Cpt Record'!A827)</f>
        <v/>
      </c>
      <c r="B827" s="165" t="str">
        <f>IF('Sub-Cpt Record'!B827="","",'Sub-Cpt Record'!B827)</f>
        <v/>
      </c>
      <c r="C827" s="165" t="str">
        <f>IF('Sub-Cpt Record'!C827="","",'Sub-Cpt Record'!C827)</f>
        <v/>
      </c>
      <c r="D827" s="165" t="str">
        <f>IF('Sub-Cpt Record'!D827="","",'Sub-Cpt Record'!D827)</f>
        <v/>
      </c>
      <c r="E827" s="165" t="str">
        <f>CODE!I827</f>
        <v/>
      </c>
      <c r="F827" s="168"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18"/>
      <c r="U827" s="42"/>
      <c r="V827" s="42"/>
      <c r="W827" s="42"/>
      <c r="X827" s="42"/>
      <c r="Y827" s="42"/>
      <c r="Z827" s="35"/>
      <c r="AA827" s="42"/>
      <c r="AB827" s="42"/>
      <c r="AC827" s="42"/>
      <c r="AD827" s="42"/>
      <c r="AE827" s="42"/>
      <c r="AF827" s="42"/>
      <c r="AG827" s="193" t="str">
        <f t="shared" si="12"/>
        <v/>
      </c>
      <c r="AH827" s="305"/>
      <c r="AI827" s="215"/>
      <c r="AJ827" s="36"/>
    </row>
    <row r="828" spans="1:36" x14ac:dyDescent="0.2">
      <c r="A828" s="164" t="str">
        <f>IF('Sub-Cpt Record'!A828="","",'Sub-Cpt Record'!A828)</f>
        <v/>
      </c>
      <c r="B828" s="165" t="str">
        <f>IF('Sub-Cpt Record'!B828="","",'Sub-Cpt Record'!B828)</f>
        <v/>
      </c>
      <c r="C828" s="165" t="str">
        <f>IF('Sub-Cpt Record'!C828="","",'Sub-Cpt Record'!C828)</f>
        <v/>
      </c>
      <c r="D828" s="165" t="str">
        <f>IF('Sub-Cpt Record'!D828="","",'Sub-Cpt Record'!D828)</f>
        <v/>
      </c>
      <c r="E828" s="165" t="str">
        <f>CODE!I828</f>
        <v/>
      </c>
      <c r="F828" s="168"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18"/>
      <c r="U828" s="42"/>
      <c r="V828" s="42"/>
      <c r="W828" s="42"/>
      <c r="X828" s="42"/>
      <c r="Y828" s="42"/>
      <c r="Z828" s="35"/>
      <c r="AA828" s="42"/>
      <c r="AB828" s="42"/>
      <c r="AC828" s="42"/>
      <c r="AD828" s="42"/>
      <c r="AE828" s="42"/>
      <c r="AF828" s="42"/>
      <c r="AG828" s="193" t="str">
        <f t="shared" si="12"/>
        <v/>
      </c>
      <c r="AH828" s="305"/>
      <c r="AI828" s="215"/>
      <c r="AJ828" s="36"/>
    </row>
    <row r="829" spans="1:36" x14ac:dyDescent="0.2">
      <c r="A829" s="164" t="str">
        <f>IF('Sub-Cpt Record'!A829="","",'Sub-Cpt Record'!A829)</f>
        <v/>
      </c>
      <c r="B829" s="165" t="str">
        <f>IF('Sub-Cpt Record'!B829="","",'Sub-Cpt Record'!B829)</f>
        <v/>
      </c>
      <c r="C829" s="165" t="str">
        <f>IF('Sub-Cpt Record'!C829="","",'Sub-Cpt Record'!C829)</f>
        <v/>
      </c>
      <c r="D829" s="165" t="str">
        <f>IF('Sub-Cpt Record'!D829="","",'Sub-Cpt Record'!D829)</f>
        <v/>
      </c>
      <c r="E829" s="165" t="str">
        <f>CODE!I829</f>
        <v/>
      </c>
      <c r="F829" s="168"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18"/>
      <c r="U829" s="42"/>
      <c r="V829" s="42"/>
      <c r="W829" s="42"/>
      <c r="X829" s="42"/>
      <c r="Y829" s="42"/>
      <c r="Z829" s="35"/>
      <c r="AA829" s="42"/>
      <c r="AB829" s="42"/>
      <c r="AC829" s="42"/>
      <c r="AD829" s="42"/>
      <c r="AE829" s="42"/>
      <c r="AF829" s="42"/>
      <c r="AG829" s="193" t="str">
        <f t="shared" si="12"/>
        <v/>
      </c>
      <c r="AH829" s="305"/>
      <c r="AI829" s="215"/>
      <c r="AJ829" s="36"/>
    </row>
    <row r="830" spans="1:36" x14ac:dyDescent="0.2">
      <c r="A830" s="164" t="str">
        <f>IF('Sub-Cpt Record'!A830="","",'Sub-Cpt Record'!A830)</f>
        <v/>
      </c>
      <c r="B830" s="165" t="str">
        <f>IF('Sub-Cpt Record'!B830="","",'Sub-Cpt Record'!B830)</f>
        <v/>
      </c>
      <c r="C830" s="165" t="str">
        <f>IF('Sub-Cpt Record'!C830="","",'Sub-Cpt Record'!C830)</f>
        <v/>
      </c>
      <c r="D830" s="165" t="str">
        <f>IF('Sub-Cpt Record'!D830="","",'Sub-Cpt Record'!D830)</f>
        <v/>
      </c>
      <c r="E830" s="165" t="str">
        <f>CODE!I830</f>
        <v/>
      </c>
      <c r="F830" s="168"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18"/>
      <c r="U830" s="42"/>
      <c r="V830" s="42"/>
      <c r="W830" s="42"/>
      <c r="X830" s="42"/>
      <c r="Y830" s="42"/>
      <c r="Z830" s="35"/>
      <c r="AA830" s="42"/>
      <c r="AB830" s="42"/>
      <c r="AC830" s="42"/>
      <c r="AD830" s="42"/>
      <c r="AE830" s="42"/>
      <c r="AF830" s="42"/>
      <c r="AG830" s="193" t="str">
        <f t="shared" si="12"/>
        <v/>
      </c>
      <c r="AH830" s="305"/>
      <c r="AI830" s="215"/>
      <c r="AJ830" s="36"/>
    </row>
    <row r="831" spans="1:36" x14ac:dyDescent="0.2">
      <c r="A831" s="164" t="str">
        <f>IF('Sub-Cpt Record'!A831="","",'Sub-Cpt Record'!A831)</f>
        <v/>
      </c>
      <c r="B831" s="165" t="str">
        <f>IF('Sub-Cpt Record'!B831="","",'Sub-Cpt Record'!B831)</f>
        <v/>
      </c>
      <c r="C831" s="165" t="str">
        <f>IF('Sub-Cpt Record'!C831="","",'Sub-Cpt Record'!C831)</f>
        <v/>
      </c>
      <c r="D831" s="165" t="str">
        <f>IF('Sub-Cpt Record'!D831="","",'Sub-Cpt Record'!D831)</f>
        <v/>
      </c>
      <c r="E831" s="165" t="str">
        <f>CODE!I831</f>
        <v/>
      </c>
      <c r="F831" s="168"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18"/>
      <c r="U831" s="42"/>
      <c r="V831" s="42"/>
      <c r="W831" s="42"/>
      <c r="X831" s="42"/>
      <c r="Y831" s="42"/>
      <c r="Z831" s="35"/>
      <c r="AA831" s="42"/>
      <c r="AB831" s="42"/>
      <c r="AC831" s="42"/>
      <c r="AD831" s="42"/>
      <c r="AE831" s="42"/>
      <c r="AF831" s="42"/>
      <c r="AG831" s="193" t="str">
        <f t="shared" si="12"/>
        <v/>
      </c>
      <c r="AH831" s="305"/>
      <c r="AI831" s="215"/>
      <c r="AJ831" s="36"/>
    </row>
    <row r="832" spans="1:36" x14ac:dyDescent="0.2">
      <c r="A832" s="164" t="str">
        <f>IF('Sub-Cpt Record'!A832="","",'Sub-Cpt Record'!A832)</f>
        <v/>
      </c>
      <c r="B832" s="165" t="str">
        <f>IF('Sub-Cpt Record'!B832="","",'Sub-Cpt Record'!B832)</f>
        <v/>
      </c>
      <c r="C832" s="165" t="str">
        <f>IF('Sub-Cpt Record'!C832="","",'Sub-Cpt Record'!C832)</f>
        <v/>
      </c>
      <c r="D832" s="165" t="str">
        <f>IF('Sub-Cpt Record'!D832="","",'Sub-Cpt Record'!D832)</f>
        <v/>
      </c>
      <c r="E832" s="165" t="str">
        <f>CODE!I832</f>
        <v/>
      </c>
      <c r="F832" s="168"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18"/>
      <c r="U832" s="42"/>
      <c r="V832" s="42"/>
      <c r="W832" s="42"/>
      <c r="X832" s="42"/>
      <c r="Y832" s="42"/>
      <c r="Z832" s="35"/>
      <c r="AA832" s="42"/>
      <c r="AB832" s="42"/>
      <c r="AC832" s="42"/>
      <c r="AD832" s="42"/>
      <c r="AE832" s="42"/>
      <c r="AF832" s="42"/>
      <c r="AG832" s="193" t="str">
        <f t="shared" si="12"/>
        <v/>
      </c>
      <c r="AH832" s="305"/>
      <c r="AI832" s="215"/>
      <c r="AJ832" s="36"/>
    </row>
    <row r="833" spans="1:36" x14ac:dyDescent="0.2">
      <c r="A833" s="164" t="str">
        <f>IF('Sub-Cpt Record'!A833="","",'Sub-Cpt Record'!A833)</f>
        <v/>
      </c>
      <c r="B833" s="165" t="str">
        <f>IF('Sub-Cpt Record'!B833="","",'Sub-Cpt Record'!B833)</f>
        <v/>
      </c>
      <c r="C833" s="165" t="str">
        <f>IF('Sub-Cpt Record'!C833="","",'Sub-Cpt Record'!C833)</f>
        <v/>
      </c>
      <c r="D833" s="165" t="str">
        <f>IF('Sub-Cpt Record'!D833="","",'Sub-Cpt Record'!D833)</f>
        <v/>
      </c>
      <c r="E833" s="165" t="str">
        <f>CODE!I833</f>
        <v/>
      </c>
      <c r="F833" s="168"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18"/>
      <c r="U833" s="42"/>
      <c r="V833" s="42"/>
      <c r="W833" s="42"/>
      <c r="X833" s="42"/>
      <c r="Y833" s="42"/>
      <c r="Z833" s="35"/>
      <c r="AA833" s="42"/>
      <c r="AB833" s="42"/>
      <c r="AC833" s="42"/>
      <c r="AD833" s="42"/>
      <c r="AE833" s="42"/>
      <c r="AF833" s="42"/>
      <c r="AG833" s="193" t="str">
        <f t="shared" si="12"/>
        <v/>
      </c>
      <c r="AH833" s="305"/>
      <c r="AI833" s="215"/>
      <c r="AJ833" s="36"/>
    </row>
    <row r="834" spans="1:36" x14ac:dyDescent="0.2">
      <c r="A834" s="164" t="str">
        <f>IF('Sub-Cpt Record'!A834="","",'Sub-Cpt Record'!A834)</f>
        <v/>
      </c>
      <c r="B834" s="165" t="str">
        <f>IF('Sub-Cpt Record'!B834="","",'Sub-Cpt Record'!B834)</f>
        <v/>
      </c>
      <c r="C834" s="165" t="str">
        <f>IF('Sub-Cpt Record'!C834="","",'Sub-Cpt Record'!C834)</f>
        <v/>
      </c>
      <c r="D834" s="165" t="str">
        <f>IF('Sub-Cpt Record'!D834="","",'Sub-Cpt Record'!D834)</f>
        <v/>
      </c>
      <c r="E834" s="165" t="str">
        <f>CODE!I834</f>
        <v/>
      </c>
      <c r="F834" s="168"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18"/>
      <c r="U834" s="42"/>
      <c r="V834" s="42"/>
      <c r="W834" s="42"/>
      <c r="X834" s="42"/>
      <c r="Y834" s="42"/>
      <c r="Z834" s="35"/>
      <c r="AA834" s="42"/>
      <c r="AB834" s="42"/>
      <c r="AC834" s="42"/>
      <c r="AD834" s="42"/>
      <c r="AE834" s="42"/>
      <c r="AF834" s="42"/>
      <c r="AG834" s="193" t="str">
        <f t="shared" si="12"/>
        <v/>
      </c>
      <c r="AH834" s="305"/>
      <c r="AI834" s="215"/>
      <c r="AJ834" s="36"/>
    </row>
    <row r="835" spans="1:36" x14ac:dyDescent="0.2">
      <c r="A835" s="164" t="str">
        <f>IF('Sub-Cpt Record'!A835="","",'Sub-Cpt Record'!A835)</f>
        <v/>
      </c>
      <c r="B835" s="165" t="str">
        <f>IF('Sub-Cpt Record'!B835="","",'Sub-Cpt Record'!B835)</f>
        <v/>
      </c>
      <c r="C835" s="165" t="str">
        <f>IF('Sub-Cpt Record'!C835="","",'Sub-Cpt Record'!C835)</f>
        <v/>
      </c>
      <c r="D835" s="165" t="str">
        <f>IF('Sub-Cpt Record'!D835="","",'Sub-Cpt Record'!D835)</f>
        <v/>
      </c>
      <c r="E835" s="165" t="str">
        <f>CODE!I835</f>
        <v/>
      </c>
      <c r="F835" s="168"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18"/>
      <c r="U835" s="42"/>
      <c r="V835" s="42"/>
      <c r="W835" s="42"/>
      <c r="X835" s="42"/>
      <c r="Y835" s="42"/>
      <c r="Z835" s="35"/>
      <c r="AA835" s="42"/>
      <c r="AB835" s="42"/>
      <c r="AC835" s="42"/>
      <c r="AD835" s="42"/>
      <c r="AE835" s="42"/>
      <c r="AF835" s="42"/>
      <c r="AG835" s="193" t="str">
        <f t="shared" si="12"/>
        <v/>
      </c>
      <c r="AH835" s="305"/>
      <c r="AI835" s="215"/>
      <c r="AJ835" s="36"/>
    </row>
    <row r="836" spans="1:36" x14ac:dyDescent="0.2">
      <c r="A836" s="164" t="str">
        <f>IF('Sub-Cpt Record'!A836="","",'Sub-Cpt Record'!A836)</f>
        <v/>
      </c>
      <c r="B836" s="165" t="str">
        <f>IF('Sub-Cpt Record'!B836="","",'Sub-Cpt Record'!B836)</f>
        <v/>
      </c>
      <c r="C836" s="165" t="str">
        <f>IF('Sub-Cpt Record'!C836="","",'Sub-Cpt Record'!C836)</f>
        <v/>
      </c>
      <c r="D836" s="165" t="str">
        <f>IF('Sub-Cpt Record'!D836="","",'Sub-Cpt Record'!D836)</f>
        <v/>
      </c>
      <c r="E836" s="165" t="str">
        <f>CODE!I836</f>
        <v/>
      </c>
      <c r="F836" s="168"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18"/>
      <c r="U836" s="42"/>
      <c r="V836" s="42"/>
      <c r="W836" s="42"/>
      <c r="X836" s="42"/>
      <c r="Y836" s="42"/>
      <c r="Z836" s="35"/>
      <c r="AA836" s="42"/>
      <c r="AB836" s="42"/>
      <c r="AC836" s="42"/>
      <c r="AD836" s="42"/>
      <c r="AE836" s="42"/>
      <c r="AF836" s="42"/>
      <c r="AG836" s="193" t="str">
        <f t="shared" si="12"/>
        <v/>
      </c>
      <c r="AH836" s="305"/>
      <c r="AI836" s="215"/>
      <c r="AJ836" s="36"/>
    </row>
    <row r="837" spans="1:36" x14ac:dyDescent="0.2">
      <c r="A837" s="164" t="str">
        <f>IF('Sub-Cpt Record'!A837="","",'Sub-Cpt Record'!A837)</f>
        <v/>
      </c>
      <c r="B837" s="165" t="str">
        <f>IF('Sub-Cpt Record'!B837="","",'Sub-Cpt Record'!B837)</f>
        <v/>
      </c>
      <c r="C837" s="165" t="str">
        <f>IF('Sub-Cpt Record'!C837="","",'Sub-Cpt Record'!C837)</f>
        <v/>
      </c>
      <c r="D837" s="165" t="str">
        <f>IF('Sub-Cpt Record'!D837="","",'Sub-Cpt Record'!D837)</f>
        <v/>
      </c>
      <c r="E837" s="165" t="str">
        <f>CODE!I837</f>
        <v/>
      </c>
      <c r="F837" s="168"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18"/>
      <c r="U837" s="42"/>
      <c r="V837" s="42"/>
      <c r="W837" s="42"/>
      <c r="X837" s="42"/>
      <c r="Y837" s="42"/>
      <c r="Z837" s="35"/>
      <c r="AA837" s="42"/>
      <c r="AB837" s="42"/>
      <c r="AC837" s="42"/>
      <c r="AD837" s="42"/>
      <c r="AE837" s="42"/>
      <c r="AF837" s="42"/>
      <c r="AG837" s="193" t="str">
        <f t="shared" si="12"/>
        <v/>
      </c>
      <c r="AH837" s="305"/>
      <c r="AI837" s="215"/>
      <c r="AJ837" s="36"/>
    </row>
    <row r="838" spans="1:36" x14ac:dyDescent="0.2">
      <c r="A838" s="164" t="str">
        <f>IF('Sub-Cpt Record'!A838="","",'Sub-Cpt Record'!A838)</f>
        <v/>
      </c>
      <c r="B838" s="165" t="str">
        <f>IF('Sub-Cpt Record'!B838="","",'Sub-Cpt Record'!B838)</f>
        <v/>
      </c>
      <c r="C838" s="165" t="str">
        <f>IF('Sub-Cpt Record'!C838="","",'Sub-Cpt Record'!C838)</f>
        <v/>
      </c>
      <c r="D838" s="165" t="str">
        <f>IF('Sub-Cpt Record'!D838="","",'Sub-Cpt Record'!D838)</f>
        <v/>
      </c>
      <c r="E838" s="165" t="str">
        <f>CODE!I838</f>
        <v/>
      </c>
      <c r="F838" s="168"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18"/>
      <c r="U838" s="42"/>
      <c r="V838" s="42"/>
      <c r="W838" s="42"/>
      <c r="X838" s="42"/>
      <c r="Y838" s="42"/>
      <c r="Z838" s="35"/>
      <c r="AA838" s="42"/>
      <c r="AB838" s="42"/>
      <c r="AC838" s="42"/>
      <c r="AD838" s="42"/>
      <c r="AE838" s="42"/>
      <c r="AF838" s="42"/>
      <c r="AG838" s="193" t="str">
        <f t="shared" si="12"/>
        <v/>
      </c>
      <c r="AH838" s="305"/>
      <c r="AI838" s="215"/>
      <c r="AJ838" s="36"/>
    </row>
    <row r="839" spans="1:36" x14ac:dyDescent="0.2">
      <c r="A839" s="164" t="str">
        <f>IF('Sub-Cpt Record'!A839="","",'Sub-Cpt Record'!A839)</f>
        <v/>
      </c>
      <c r="B839" s="165" t="str">
        <f>IF('Sub-Cpt Record'!B839="","",'Sub-Cpt Record'!B839)</f>
        <v/>
      </c>
      <c r="C839" s="165" t="str">
        <f>IF('Sub-Cpt Record'!C839="","",'Sub-Cpt Record'!C839)</f>
        <v/>
      </c>
      <c r="D839" s="165" t="str">
        <f>IF('Sub-Cpt Record'!D839="","",'Sub-Cpt Record'!D839)</f>
        <v/>
      </c>
      <c r="E839" s="165" t="str">
        <f>CODE!I839</f>
        <v/>
      </c>
      <c r="F839" s="168"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18"/>
      <c r="U839" s="42"/>
      <c r="V839" s="42"/>
      <c r="W839" s="42"/>
      <c r="X839" s="42"/>
      <c r="Y839" s="42"/>
      <c r="Z839" s="35"/>
      <c r="AA839" s="42"/>
      <c r="AB839" s="42"/>
      <c r="AC839" s="42"/>
      <c r="AD839" s="42"/>
      <c r="AE839" s="42"/>
      <c r="AF839" s="42"/>
      <c r="AG839" s="193" t="str">
        <f t="shared" si="12"/>
        <v/>
      </c>
      <c r="AH839" s="305"/>
      <c r="AI839" s="215"/>
      <c r="AJ839" s="36"/>
    </row>
    <row r="840" spans="1:36" x14ac:dyDescent="0.2">
      <c r="A840" s="164" t="str">
        <f>IF('Sub-Cpt Record'!A840="","",'Sub-Cpt Record'!A840)</f>
        <v/>
      </c>
      <c r="B840" s="165" t="str">
        <f>IF('Sub-Cpt Record'!B840="","",'Sub-Cpt Record'!B840)</f>
        <v/>
      </c>
      <c r="C840" s="165" t="str">
        <f>IF('Sub-Cpt Record'!C840="","",'Sub-Cpt Record'!C840)</f>
        <v/>
      </c>
      <c r="D840" s="165" t="str">
        <f>IF('Sub-Cpt Record'!D840="","",'Sub-Cpt Record'!D840)</f>
        <v/>
      </c>
      <c r="E840" s="165" t="str">
        <f>CODE!I840</f>
        <v/>
      </c>
      <c r="F840" s="168"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18"/>
      <c r="U840" s="42"/>
      <c r="V840" s="42"/>
      <c r="W840" s="42"/>
      <c r="X840" s="42"/>
      <c r="Y840" s="42"/>
      <c r="Z840" s="35"/>
      <c r="AA840" s="42"/>
      <c r="AB840" s="42"/>
      <c r="AC840" s="42"/>
      <c r="AD840" s="42"/>
      <c r="AE840" s="42"/>
      <c r="AF840" s="42"/>
      <c r="AG840" s="193" t="str">
        <f t="shared" si="12"/>
        <v/>
      </c>
      <c r="AH840" s="305"/>
      <c r="AI840" s="215"/>
      <c r="AJ840" s="36"/>
    </row>
    <row r="841" spans="1:36" x14ac:dyDescent="0.2">
      <c r="A841" s="164" t="str">
        <f>IF('Sub-Cpt Record'!A841="","",'Sub-Cpt Record'!A841)</f>
        <v/>
      </c>
      <c r="B841" s="165" t="str">
        <f>IF('Sub-Cpt Record'!B841="","",'Sub-Cpt Record'!B841)</f>
        <v/>
      </c>
      <c r="C841" s="165" t="str">
        <f>IF('Sub-Cpt Record'!C841="","",'Sub-Cpt Record'!C841)</f>
        <v/>
      </c>
      <c r="D841" s="165" t="str">
        <f>IF('Sub-Cpt Record'!D841="","",'Sub-Cpt Record'!D841)</f>
        <v/>
      </c>
      <c r="E841" s="165" t="str">
        <f>CODE!I841</f>
        <v/>
      </c>
      <c r="F841" s="168"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18"/>
      <c r="U841" s="42"/>
      <c r="V841" s="42"/>
      <c r="W841" s="42"/>
      <c r="X841" s="42"/>
      <c r="Y841" s="42"/>
      <c r="Z841" s="35"/>
      <c r="AA841" s="42"/>
      <c r="AB841" s="42"/>
      <c r="AC841" s="42"/>
      <c r="AD841" s="42"/>
      <c r="AE841" s="42"/>
      <c r="AF841" s="42"/>
      <c r="AG841" s="193" t="str">
        <f t="shared" si="12"/>
        <v/>
      </c>
      <c r="AH841" s="305"/>
      <c r="AI841" s="215"/>
      <c r="AJ841" s="36"/>
    </row>
    <row r="842" spans="1:36" x14ac:dyDescent="0.2">
      <c r="A842" s="164" t="str">
        <f>IF('Sub-Cpt Record'!A842="","",'Sub-Cpt Record'!A842)</f>
        <v/>
      </c>
      <c r="B842" s="165" t="str">
        <f>IF('Sub-Cpt Record'!B842="","",'Sub-Cpt Record'!B842)</f>
        <v/>
      </c>
      <c r="C842" s="165" t="str">
        <f>IF('Sub-Cpt Record'!C842="","",'Sub-Cpt Record'!C842)</f>
        <v/>
      </c>
      <c r="D842" s="165" t="str">
        <f>IF('Sub-Cpt Record'!D842="","",'Sub-Cpt Record'!D842)</f>
        <v/>
      </c>
      <c r="E842" s="165" t="str">
        <f>CODE!I842</f>
        <v/>
      </c>
      <c r="F842" s="168"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18"/>
      <c r="U842" s="42"/>
      <c r="V842" s="42"/>
      <c r="W842" s="42"/>
      <c r="X842" s="42"/>
      <c r="Y842" s="42"/>
      <c r="Z842" s="35"/>
      <c r="AA842" s="42"/>
      <c r="AB842" s="42"/>
      <c r="AC842" s="42"/>
      <c r="AD842" s="42"/>
      <c r="AE842" s="42"/>
      <c r="AF842" s="42"/>
      <c r="AG842" s="193" t="str">
        <f t="shared" si="12"/>
        <v/>
      </c>
      <c r="AH842" s="305"/>
      <c r="AI842" s="215"/>
      <c r="AJ842" s="36"/>
    </row>
    <row r="843" spans="1:36" x14ac:dyDescent="0.2">
      <c r="A843" s="164" t="str">
        <f>IF('Sub-Cpt Record'!A843="","",'Sub-Cpt Record'!A843)</f>
        <v/>
      </c>
      <c r="B843" s="165" t="str">
        <f>IF('Sub-Cpt Record'!B843="","",'Sub-Cpt Record'!B843)</f>
        <v/>
      </c>
      <c r="C843" s="165" t="str">
        <f>IF('Sub-Cpt Record'!C843="","",'Sub-Cpt Record'!C843)</f>
        <v/>
      </c>
      <c r="D843" s="165" t="str">
        <f>IF('Sub-Cpt Record'!D843="","",'Sub-Cpt Record'!D843)</f>
        <v/>
      </c>
      <c r="E843" s="165" t="str">
        <f>CODE!I843</f>
        <v/>
      </c>
      <c r="F843" s="168"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18"/>
      <c r="U843" s="42"/>
      <c r="V843" s="42"/>
      <c r="W843" s="42"/>
      <c r="X843" s="42"/>
      <c r="Y843" s="42"/>
      <c r="Z843" s="35"/>
      <c r="AA843" s="42"/>
      <c r="AB843" s="42"/>
      <c r="AC843" s="42"/>
      <c r="AD843" s="42"/>
      <c r="AE843" s="42"/>
      <c r="AF843" s="42"/>
      <c r="AG843" s="193" t="str">
        <f t="shared" ref="AG843:AG906" si="13">IF(SUM(T843,V843,X843,Z843,AB843,AD843,AF843)&lt;&gt;0,SUM(T843,V843,X843,Z843,AB843,AD843,AF843),"")</f>
        <v/>
      </c>
      <c r="AH843" s="305"/>
      <c r="AI843" s="215"/>
      <c r="AJ843" s="36"/>
    </row>
    <row r="844" spans="1:36" x14ac:dyDescent="0.2">
      <c r="A844" s="164" t="str">
        <f>IF('Sub-Cpt Record'!A844="","",'Sub-Cpt Record'!A844)</f>
        <v/>
      </c>
      <c r="B844" s="165" t="str">
        <f>IF('Sub-Cpt Record'!B844="","",'Sub-Cpt Record'!B844)</f>
        <v/>
      </c>
      <c r="C844" s="165" t="str">
        <f>IF('Sub-Cpt Record'!C844="","",'Sub-Cpt Record'!C844)</f>
        <v/>
      </c>
      <c r="D844" s="165" t="str">
        <f>IF('Sub-Cpt Record'!D844="","",'Sub-Cpt Record'!D844)</f>
        <v/>
      </c>
      <c r="E844" s="165" t="str">
        <f>CODE!I844</f>
        <v/>
      </c>
      <c r="F844" s="168"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18"/>
      <c r="U844" s="42"/>
      <c r="V844" s="42"/>
      <c r="W844" s="42"/>
      <c r="X844" s="42"/>
      <c r="Y844" s="42"/>
      <c r="Z844" s="35"/>
      <c r="AA844" s="42"/>
      <c r="AB844" s="42"/>
      <c r="AC844" s="42"/>
      <c r="AD844" s="42"/>
      <c r="AE844" s="42"/>
      <c r="AF844" s="42"/>
      <c r="AG844" s="193" t="str">
        <f t="shared" si="13"/>
        <v/>
      </c>
      <c r="AH844" s="305"/>
      <c r="AI844" s="215"/>
      <c r="AJ844" s="36"/>
    </row>
    <row r="845" spans="1:36" x14ac:dyDescent="0.2">
      <c r="A845" s="164" t="str">
        <f>IF('Sub-Cpt Record'!A845="","",'Sub-Cpt Record'!A845)</f>
        <v/>
      </c>
      <c r="B845" s="165" t="str">
        <f>IF('Sub-Cpt Record'!B845="","",'Sub-Cpt Record'!B845)</f>
        <v/>
      </c>
      <c r="C845" s="165" t="str">
        <f>IF('Sub-Cpt Record'!C845="","",'Sub-Cpt Record'!C845)</f>
        <v/>
      </c>
      <c r="D845" s="165" t="str">
        <f>IF('Sub-Cpt Record'!D845="","",'Sub-Cpt Record'!D845)</f>
        <v/>
      </c>
      <c r="E845" s="165" t="str">
        <f>CODE!I845</f>
        <v/>
      </c>
      <c r="F845" s="168"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18"/>
      <c r="U845" s="42"/>
      <c r="V845" s="42"/>
      <c r="W845" s="42"/>
      <c r="X845" s="42"/>
      <c r="Y845" s="42"/>
      <c r="Z845" s="35"/>
      <c r="AA845" s="42"/>
      <c r="AB845" s="42"/>
      <c r="AC845" s="42"/>
      <c r="AD845" s="42"/>
      <c r="AE845" s="42"/>
      <c r="AF845" s="42"/>
      <c r="AG845" s="193" t="str">
        <f t="shared" si="13"/>
        <v/>
      </c>
      <c r="AH845" s="305"/>
      <c r="AI845" s="215"/>
      <c r="AJ845" s="36"/>
    </row>
    <row r="846" spans="1:36" x14ac:dyDescent="0.2">
      <c r="A846" s="164" t="str">
        <f>IF('Sub-Cpt Record'!A846="","",'Sub-Cpt Record'!A846)</f>
        <v/>
      </c>
      <c r="B846" s="165" t="str">
        <f>IF('Sub-Cpt Record'!B846="","",'Sub-Cpt Record'!B846)</f>
        <v/>
      </c>
      <c r="C846" s="165" t="str">
        <f>IF('Sub-Cpt Record'!C846="","",'Sub-Cpt Record'!C846)</f>
        <v/>
      </c>
      <c r="D846" s="165" t="str">
        <f>IF('Sub-Cpt Record'!D846="","",'Sub-Cpt Record'!D846)</f>
        <v/>
      </c>
      <c r="E846" s="165" t="str">
        <f>CODE!I846</f>
        <v/>
      </c>
      <c r="F846" s="168"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18"/>
      <c r="U846" s="42"/>
      <c r="V846" s="42"/>
      <c r="W846" s="42"/>
      <c r="X846" s="42"/>
      <c r="Y846" s="42"/>
      <c r="Z846" s="35"/>
      <c r="AA846" s="42"/>
      <c r="AB846" s="42"/>
      <c r="AC846" s="42"/>
      <c r="AD846" s="42"/>
      <c r="AE846" s="42"/>
      <c r="AF846" s="42"/>
      <c r="AG846" s="193" t="str">
        <f t="shared" si="13"/>
        <v/>
      </c>
      <c r="AH846" s="305"/>
      <c r="AI846" s="215"/>
      <c r="AJ846" s="36"/>
    </row>
    <row r="847" spans="1:36" x14ac:dyDescent="0.2">
      <c r="A847" s="164" t="str">
        <f>IF('Sub-Cpt Record'!A847="","",'Sub-Cpt Record'!A847)</f>
        <v/>
      </c>
      <c r="B847" s="165" t="str">
        <f>IF('Sub-Cpt Record'!B847="","",'Sub-Cpt Record'!B847)</f>
        <v/>
      </c>
      <c r="C847" s="165" t="str">
        <f>IF('Sub-Cpt Record'!C847="","",'Sub-Cpt Record'!C847)</f>
        <v/>
      </c>
      <c r="D847" s="165" t="str">
        <f>IF('Sub-Cpt Record'!D847="","",'Sub-Cpt Record'!D847)</f>
        <v/>
      </c>
      <c r="E847" s="165" t="str">
        <f>CODE!I847</f>
        <v/>
      </c>
      <c r="F847" s="168"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18"/>
      <c r="U847" s="42"/>
      <c r="V847" s="42"/>
      <c r="W847" s="42"/>
      <c r="X847" s="42"/>
      <c r="Y847" s="42"/>
      <c r="Z847" s="35"/>
      <c r="AA847" s="42"/>
      <c r="AB847" s="42"/>
      <c r="AC847" s="42"/>
      <c r="AD847" s="42"/>
      <c r="AE847" s="42"/>
      <c r="AF847" s="42"/>
      <c r="AG847" s="193" t="str">
        <f t="shared" si="13"/>
        <v/>
      </c>
      <c r="AH847" s="305"/>
      <c r="AI847" s="215"/>
      <c r="AJ847" s="36"/>
    </row>
    <row r="848" spans="1:36" x14ac:dyDescent="0.2">
      <c r="A848" s="164" t="str">
        <f>IF('Sub-Cpt Record'!A848="","",'Sub-Cpt Record'!A848)</f>
        <v/>
      </c>
      <c r="B848" s="165" t="str">
        <f>IF('Sub-Cpt Record'!B848="","",'Sub-Cpt Record'!B848)</f>
        <v/>
      </c>
      <c r="C848" s="165" t="str">
        <f>IF('Sub-Cpt Record'!C848="","",'Sub-Cpt Record'!C848)</f>
        <v/>
      </c>
      <c r="D848" s="165" t="str">
        <f>IF('Sub-Cpt Record'!D848="","",'Sub-Cpt Record'!D848)</f>
        <v/>
      </c>
      <c r="E848" s="165" t="str">
        <f>CODE!I848</f>
        <v/>
      </c>
      <c r="F848" s="168"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18"/>
      <c r="U848" s="42"/>
      <c r="V848" s="42"/>
      <c r="W848" s="42"/>
      <c r="X848" s="42"/>
      <c r="Y848" s="42"/>
      <c r="Z848" s="35"/>
      <c r="AA848" s="42"/>
      <c r="AB848" s="42"/>
      <c r="AC848" s="42"/>
      <c r="AD848" s="42"/>
      <c r="AE848" s="42"/>
      <c r="AF848" s="42"/>
      <c r="AG848" s="193" t="str">
        <f t="shared" si="13"/>
        <v/>
      </c>
      <c r="AH848" s="305"/>
      <c r="AI848" s="215"/>
      <c r="AJ848" s="36"/>
    </row>
    <row r="849" spans="1:36" x14ac:dyDescent="0.2">
      <c r="A849" s="164" t="str">
        <f>IF('Sub-Cpt Record'!A849="","",'Sub-Cpt Record'!A849)</f>
        <v/>
      </c>
      <c r="B849" s="165" t="str">
        <f>IF('Sub-Cpt Record'!B849="","",'Sub-Cpt Record'!B849)</f>
        <v/>
      </c>
      <c r="C849" s="165" t="str">
        <f>IF('Sub-Cpt Record'!C849="","",'Sub-Cpt Record'!C849)</f>
        <v/>
      </c>
      <c r="D849" s="165" t="str">
        <f>IF('Sub-Cpt Record'!D849="","",'Sub-Cpt Record'!D849)</f>
        <v/>
      </c>
      <c r="E849" s="165" t="str">
        <f>CODE!I849</f>
        <v/>
      </c>
      <c r="F849" s="168"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18"/>
      <c r="U849" s="42"/>
      <c r="V849" s="42"/>
      <c r="W849" s="42"/>
      <c r="X849" s="42"/>
      <c r="Y849" s="42"/>
      <c r="Z849" s="35"/>
      <c r="AA849" s="42"/>
      <c r="AB849" s="42"/>
      <c r="AC849" s="42"/>
      <c r="AD849" s="42"/>
      <c r="AE849" s="42"/>
      <c r="AF849" s="42"/>
      <c r="AG849" s="193" t="str">
        <f t="shared" si="13"/>
        <v/>
      </c>
      <c r="AH849" s="305"/>
      <c r="AI849" s="215"/>
      <c r="AJ849" s="36"/>
    </row>
    <row r="850" spans="1:36" x14ac:dyDescent="0.2">
      <c r="A850" s="164" t="str">
        <f>IF('Sub-Cpt Record'!A850="","",'Sub-Cpt Record'!A850)</f>
        <v/>
      </c>
      <c r="B850" s="165" t="str">
        <f>IF('Sub-Cpt Record'!B850="","",'Sub-Cpt Record'!B850)</f>
        <v/>
      </c>
      <c r="C850" s="165" t="str">
        <f>IF('Sub-Cpt Record'!C850="","",'Sub-Cpt Record'!C850)</f>
        <v/>
      </c>
      <c r="D850" s="165" t="str">
        <f>IF('Sub-Cpt Record'!D850="","",'Sub-Cpt Record'!D850)</f>
        <v/>
      </c>
      <c r="E850" s="165" t="str">
        <f>CODE!I850</f>
        <v/>
      </c>
      <c r="F850" s="168"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18"/>
      <c r="U850" s="42"/>
      <c r="V850" s="42"/>
      <c r="W850" s="42"/>
      <c r="X850" s="42"/>
      <c r="Y850" s="42"/>
      <c r="Z850" s="35"/>
      <c r="AA850" s="42"/>
      <c r="AB850" s="42"/>
      <c r="AC850" s="42"/>
      <c r="AD850" s="42"/>
      <c r="AE850" s="42"/>
      <c r="AF850" s="42"/>
      <c r="AG850" s="193" t="str">
        <f t="shared" si="13"/>
        <v/>
      </c>
      <c r="AH850" s="305"/>
      <c r="AI850" s="215"/>
      <c r="AJ850" s="36"/>
    </row>
    <row r="851" spans="1:36" x14ac:dyDescent="0.2">
      <c r="A851" s="164" t="str">
        <f>IF('Sub-Cpt Record'!A851="","",'Sub-Cpt Record'!A851)</f>
        <v/>
      </c>
      <c r="B851" s="165" t="str">
        <f>IF('Sub-Cpt Record'!B851="","",'Sub-Cpt Record'!B851)</f>
        <v/>
      </c>
      <c r="C851" s="165" t="str">
        <f>IF('Sub-Cpt Record'!C851="","",'Sub-Cpt Record'!C851)</f>
        <v/>
      </c>
      <c r="D851" s="165" t="str">
        <f>IF('Sub-Cpt Record'!D851="","",'Sub-Cpt Record'!D851)</f>
        <v/>
      </c>
      <c r="E851" s="165" t="str">
        <f>CODE!I851</f>
        <v/>
      </c>
      <c r="F851" s="168"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18"/>
      <c r="U851" s="42"/>
      <c r="V851" s="42"/>
      <c r="W851" s="42"/>
      <c r="X851" s="42"/>
      <c r="Y851" s="42"/>
      <c r="Z851" s="35"/>
      <c r="AA851" s="42"/>
      <c r="AB851" s="42"/>
      <c r="AC851" s="42"/>
      <c r="AD851" s="42"/>
      <c r="AE851" s="42"/>
      <c r="AF851" s="42"/>
      <c r="AG851" s="193" t="str">
        <f t="shared" si="13"/>
        <v/>
      </c>
      <c r="AH851" s="305"/>
      <c r="AI851" s="215"/>
      <c r="AJ851" s="36"/>
    </row>
    <row r="852" spans="1:36" x14ac:dyDescent="0.2">
      <c r="A852" s="164" t="str">
        <f>IF('Sub-Cpt Record'!A852="","",'Sub-Cpt Record'!A852)</f>
        <v/>
      </c>
      <c r="B852" s="165" t="str">
        <f>IF('Sub-Cpt Record'!B852="","",'Sub-Cpt Record'!B852)</f>
        <v/>
      </c>
      <c r="C852" s="165" t="str">
        <f>IF('Sub-Cpt Record'!C852="","",'Sub-Cpt Record'!C852)</f>
        <v/>
      </c>
      <c r="D852" s="165" t="str">
        <f>IF('Sub-Cpt Record'!D852="","",'Sub-Cpt Record'!D852)</f>
        <v/>
      </c>
      <c r="E852" s="165" t="str">
        <f>CODE!I852</f>
        <v/>
      </c>
      <c r="F852" s="168"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18"/>
      <c r="U852" s="42"/>
      <c r="V852" s="42"/>
      <c r="W852" s="42"/>
      <c r="X852" s="42"/>
      <c r="Y852" s="42"/>
      <c r="Z852" s="35"/>
      <c r="AA852" s="42"/>
      <c r="AB852" s="42"/>
      <c r="AC852" s="42"/>
      <c r="AD852" s="42"/>
      <c r="AE852" s="42"/>
      <c r="AF852" s="42"/>
      <c r="AG852" s="193" t="str">
        <f t="shared" si="13"/>
        <v/>
      </c>
      <c r="AH852" s="305"/>
      <c r="AI852" s="215"/>
      <c r="AJ852" s="36"/>
    </row>
    <row r="853" spans="1:36" x14ac:dyDescent="0.2">
      <c r="A853" s="164" t="str">
        <f>IF('Sub-Cpt Record'!A853="","",'Sub-Cpt Record'!A853)</f>
        <v/>
      </c>
      <c r="B853" s="165" t="str">
        <f>IF('Sub-Cpt Record'!B853="","",'Sub-Cpt Record'!B853)</f>
        <v/>
      </c>
      <c r="C853" s="165" t="str">
        <f>IF('Sub-Cpt Record'!C853="","",'Sub-Cpt Record'!C853)</f>
        <v/>
      </c>
      <c r="D853" s="165" t="str">
        <f>IF('Sub-Cpt Record'!D853="","",'Sub-Cpt Record'!D853)</f>
        <v/>
      </c>
      <c r="E853" s="165" t="str">
        <f>CODE!I853</f>
        <v/>
      </c>
      <c r="F853" s="168"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18"/>
      <c r="U853" s="42"/>
      <c r="V853" s="42"/>
      <c r="W853" s="42"/>
      <c r="X853" s="42"/>
      <c r="Y853" s="42"/>
      <c r="Z853" s="35"/>
      <c r="AA853" s="42"/>
      <c r="AB853" s="42"/>
      <c r="AC853" s="42"/>
      <c r="AD853" s="42"/>
      <c r="AE853" s="42"/>
      <c r="AF853" s="42"/>
      <c r="AG853" s="193" t="str">
        <f t="shared" si="13"/>
        <v/>
      </c>
      <c r="AH853" s="305"/>
      <c r="AI853" s="215"/>
      <c r="AJ853" s="36"/>
    </row>
    <row r="854" spans="1:36" x14ac:dyDescent="0.2">
      <c r="A854" s="164" t="str">
        <f>IF('Sub-Cpt Record'!A854="","",'Sub-Cpt Record'!A854)</f>
        <v/>
      </c>
      <c r="B854" s="165" t="str">
        <f>IF('Sub-Cpt Record'!B854="","",'Sub-Cpt Record'!B854)</f>
        <v/>
      </c>
      <c r="C854" s="165" t="str">
        <f>IF('Sub-Cpt Record'!C854="","",'Sub-Cpt Record'!C854)</f>
        <v/>
      </c>
      <c r="D854" s="165" t="str">
        <f>IF('Sub-Cpt Record'!D854="","",'Sub-Cpt Record'!D854)</f>
        <v/>
      </c>
      <c r="E854" s="165" t="str">
        <f>CODE!I854</f>
        <v/>
      </c>
      <c r="F854" s="168"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18"/>
      <c r="U854" s="42"/>
      <c r="V854" s="42"/>
      <c r="W854" s="42"/>
      <c r="X854" s="42"/>
      <c r="Y854" s="42"/>
      <c r="Z854" s="35"/>
      <c r="AA854" s="42"/>
      <c r="AB854" s="42"/>
      <c r="AC854" s="42"/>
      <c r="AD854" s="42"/>
      <c r="AE854" s="42"/>
      <c r="AF854" s="42"/>
      <c r="AG854" s="193" t="str">
        <f t="shared" si="13"/>
        <v/>
      </c>
      <c r="AH854" s="305"/>
      <c r="AI854" s="215"/>
      <c r="AJ854" s="36"/>
    </row>
    <row r="855" spans="1:36" x14ac:dyDescent="0.2">
      <c r="A855" s="164" t="str">
        <f>IF('Sub-Cpt Record'!A855="","",'Sub-Cpt Record'!A855)</f>
        <v/>
      </c>
      <c r="B855" s="165" t="str">
        <f>IF('Sub-Cpt Record'!B855="","",'Sub-Cpt Record'!B855)</f>
        <v/>
      </c>
      <c r="C855" s="165" t="str">
        <f>IF('Sub-Cpt Record'!C855="","",'Sub-Cpt Record'!C855)</f>
        <v/>
      </c>
      <c r="D855" s="165" t="str">
        <f>IF('Sub-Cpt Record'!D855="","",'Sub-Cpt Record'!D855)</f>
        <v/>
      </c>
      <c r="E855" s="165" t="str">
        <f>CODE!I855</f>
        <v/>
      </c>
      <c r="F855" s="168"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18"/>
      <c r="U855" s="42"/>
      <c r="V855" s="42"/>
      <c r="W855" s="42"/>
      <c r="X855" s="42"/>
      <c r="Y855" s="42"/>
      <c r="Z855" s="35"/>
      <c r="AA855" s="42"/>
      <c r="AB855" s="42"/>
      <c r="AC855" s="42"/>
      <c r="AD855" s="42"/>
      <c r="AE855" s="42"/>
      <c r="AF855" s="42"/>
      <c r="AG855" s="193" t="str">
        <f t="shared" si="13"/>
        <v/>
      </c>
      <c r="AH855" s="305"/>
      <c r="AI855" s="215"/>
      <c r="AJ855" s="36"/>
    </row>
    <row r="856" spans="1:36" x14ac:dyDescent="0.2">
      <c r="A856" s="164" t="str">
        <f>IF('Sub-Cpt Record'!A856="","",'Sub-Cpt Record'!A856)</f>
        <v/>
      </c>
      <c r="B856" s="165" t="str">
        <f>IF('Sub-Cpt Record'!B856="","",'Sub-Cpt Record'!B856)</f>
        <v/>
      </c>
      <c r="C856" s="165" t="str">
        <f>IF('Sub-Cpt Record'!C856="","",'Sub-Cpt Record'!C856)</f>
        <v/>
      </c>
      <c r="D856" s="165" t="str">
        <f>IF('Sub-Cpt Record'!D856="","",'Sub-Cpt Record'!D856)</f>
        <v/>
      </c>
      <c r="E856" s="165" t="str">
        <f>CODE!I856</f>
        <v/>
      </c>
      <c r="F856" s="168"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18"/>
      <c r="U856" s="42"/>
      <c r="V856" s="42"/>
      <c r="W856" s="42"/>
      <c r="X856" s="42"/>
      <c r="Y856" s="42"/>
      <c r="Z856" s="35"/>
      <c r="AA856" s="42"/>
      <c r="AB856" s="42"/>
      <c r="AC856" s="42"/>
      <c r="AD856" s="42"/>
      <c r="AE856" s="42"/>
      <c r="AF856" s="42"/>
      <c r="AG856" s="193" t="str">
        <f t="shared" si="13"/>
        <v/>
      </c>
      <c r="AH856" s="305"/>
      <c r="AI856" s="215"/>
      <c r="AJ856" s="36"/>
    </row>
    <row r="857" spans="1:36" x14ac:dyDescent="0.2">
      <c r="A857" s="164" t="str">
        <f>IF('Sub-Cpt Record'!A857="","",'Sub-Cpt Record'!A857)</f>
        <v/>
      </c>
      <c r="B857" s="165" t="str">
        <f>IF('Sub-Cpt Record'!B857="","",'Sub-Cpt Record'!B857)</f>
        <v/>
      </c>
      <c r="C857" s="165" t="str">
        <f>IF('Sub-Cpt Record'!C857="","",'Sub-Cpt Record'!C857)</f>
        <v/>
      </c>
      <c r="D857" s="165" t="str">
        <f>IF('Sub-Cpt Record'!D857="","",'Sub-Cpt Record'!D857)</f>
        <v/>
      </c>
      <c r="E857" s="165" t="str">
        <f>CODE!I857</f>
        <v/>
      </c>
      <c r="F857" s="168"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18"/>
      <c r="U857" s="42"/>
      <c r="V857" s="42"/>
      <c r="W857" s="42"/>
      <c r="X857" s="42"/>
      <c r="Y857" s="42"/>
      <c r="Z857" s="35"/>
      <c r="AA857" s="42"/>
      <c r="AB857" s="42"/>
      <c r="AC857" s="42"/>
      <c r="AD857" s="42"/>
      <c r="AE857" s="42"/>
      <c r="AF857" s="42"/>
      <c r="AG857" s="193" t="str">
        <f t="shared" si="13"/>
        <v/>
      </c>
      <c r="AH857" s="305"/>
      <c r="AI857" s="215"/>
      <c r="AJ857" s="36"/>
    </row>
    <row r="858" spans="1:36" x14ac:dyDescent="0.2">
      <c r="A858" s="164" t="str">
        <f>IF('Sub-Cpt Record'!A858="","",'Sub-Cpt Record'!A858)</f>
        <v/>
      </c>
      <c r="B858" s="165" t="str">
        <f>IF('Sub-Cpt Record'!B858="","",'Sub-Cpt Record'!B858)</f>
        <v/>
      </c>
      <c r="C858" s="165" t="str">
        <f>IF('Sub-Cpt Record'!C858="","",'Sub-Cpt Record'!C858)</f>
        <v/>
      </c>
      <c r="D858" s="165" t="str">
        <f>IF('Sub-Cpt Record'!D858="","",'Sub-Cpt Record'!D858)</f>
        <v/>
      </c>
      <c r="E858" s="165" t="str">
        <f>CODE!I858</f>
        <v/>
      </c>
      <c r="F858" s="168"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18"/>
      <c r="U858" s="42"/>
      <c r="V858" s="42"/>
      <c r="W858" s="42"/>
      <c r="X858" s="42"/>
      <c r="Y858" s="42"/>
      <c r="Z858" s="35"/>
      <c r="AA858" s="42"/>
      <c r="AB858" s="42"/>
      <c r="AC858" s="42"/>
      <c r="AD858" s="42"/>
      <c r="AE858" s="42"/>
      <c r="AF858" s="42"/>
      <c r="AG858" s="193" t="str">
        <f t="shared" si="13"/>
        <v/>
      </c>
      <c r="AH858" s="305"/>
      <c r="AI858" s="215"/>
      <c r="AJ858" s="36"/>
    </row>
    <row r="859" spans="1:36" x14ac:dyDescent="0.2">
      <c r="A859" s="164" t="str">
        <f>IF('Sub-Cpt Record'!A859="","",'Sub-Cpt Record'!A859)</f>
        <v/>
      </c>
      <c r="B859" s="165" t="str">
        <f>IF('Sub-Cpt Record'!B859="","",'Sub-Cpt Record'!B859)</f>
        <v/>
      </c>
      <c r="C859" s="165" t="str">
        <f>IF('Sub-Cpt Record'!C859="","",'Sub-Cpt Record'!C859)</f>
        <v/>
      </c>
      <c r="D859" s="165" t="str">
        <f>IF('Sub-Cpt Record'!D859="","",'Sub-Cpt Record'!D859)</f>
        <v/>
      </c>
      <c r="E859" s="165" t="str">
        <f>CODE!I859</f>
        <v/>
      </c>
      <c r="F859" s="168"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18"/>
      <c r="U859" s="42"/>
      <c r="V859" s="42"/>
      <c r="W859" s="42"/>
      <c r="X859" s="42"/>
      <c r="Y859" s="42"/>
      <c r="Z859" s="35"/>
      <c r="AA859" s="42"/>
      <c r="AB859" s="42"/>
      <c r="AC859" s="42"/>
      <c r="AD859" s="42"/>
      <c r="AE859" s="42"/>
      <c r="AF859" s="42"/>
      <c r="AG859" s="193" t="str">
        <f t="shared" si="13"/>
        <v/>
      </c>
      <c r="AH859" s="305"/>
      <c r="AI859" s="215"/>
      <c r="AJ859" s="36"/>
    </row>
    <row r="860" spans="1:36" x14ac:dyDescent="0.2">
      <c r="A860" s="164" t="str">
        <f>IF('Sub-Cpt Record'!A860="","",'Sub-Cpt Record'!A860)</f>
        <v/>
      </c>
      <c r="B860" s="165" t="str">
        <f>IF('Sub-Cpt Record'!B860="","",'Sub-Cpt Record'!B860)</f>
        <v/>
      </c>
      <c r="C860" s="165" t="str">
        <f>IF('Sub-Cpt Record'!C860="","",'Sub-Cpt Record'!C860)</f>
        <v/>
      </c>
      <c r="D860" s="165" t="str">
        <f>IF('Sub-Cpt Record'!D860="","",'Sub-Cpt Record'!D860)</f>
        <v/>
      </c>
      <c r="E860" s="165" t="str">
        <f>CODE!I860</f>
        <v/>
      </c>
      <c r="F860" s="168"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18"/>
      <c r="U860" s="42"/>
      <c r="V860" s="42"/>
      <c r="W860" s="42"/>
      <c r="X860" s="42"/>
      <c r="Y860" s="42"/>
      <c r="Z860" s="35"/>
      <c r="AA860" s="42"/>
      <c r="AB860" s="42"/>
      <c r="AC860" s="42"/>
      <c r="AD860" s="42"/>
      <c r="AE860" s="42"/>
      <c r="AF860" s="42"/>
      <c r="AG860" s="193" t="str">
        <f t="shared" si="13"/>
        <v/>
      </c>
      <c r="AH860" s="305"/>
      <c r="AI860" s="215"/>
      <c r="AJ860" s="36"/>
    </row>
    <row r="861" spans="1:36" x14ac:dyDescent="0.2">
      <c r="A861" s="164" t="str">
        <f>IF('Sub-Cpt Record'!A861="","",'Sub-Cpt Record'!A861)</f>
        <v/>
      </c>
      <c r="B861" s="165" t="str">
        <f>IF('Sub-Cpt Record'!B861="","",'Sub-Cpt Record'!B861)</f>
        <v/>
      </c>
      <c r="C861" s="165" t="str">
        <f>IF('Sub-Cpt Record'!C861="","",'Sub-Cpt Record'!C861)</f>
        <v/>
      </c>
      <c r="D861" s="165" t="str">
        <f>IF('Sub-Cpt Record'!D861="","",'Sub-Cpt Record'!D861)</f>
        <v/>
      </c>
      <c r="E861" s="165" t="str">
        <f>CODE!I861</f>
        <v/>
      </c>
      <c r="F861" s="168"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18"/>
      <c r="U861" s="42"/>
      <c r="V861" s="42"/>
      <c r="W861" s="42"/>
      <c r="X861" s="42"/>
      <c r="Y861" s="42"/>
      <c r="Z861" s="35"/>
      <c r="AA861" s="42"/>
      <c r="AB861" s="42"/>
      <c r="AC861" s="42"/>
      <c r="AD861" s="42"/>
      <c r="AE861" s="42"/>
      <c r="AF861" s="42"/>
      <c r="AG861" s="193" t="str">
        <f t="shared" si="13"/>
        <v/>
      </c>
      <c r="AH861" s="305"/>
      <c r="AI861" s="215"/>
      <c r="AJ861" s="36"/>
    </row>
    <row r="862" spans="1:36" x14ac:dyDescent="0.2">
      <c r="A862" s="164" t="str">
        <f>IF('Sub-Cpt Record'!A862="","",'Sub-Cpt Record'!A862)</f>
        <v/>
      </c>
      <c r="B862" s="165" t="str">
        <f>IF('Sub-Cpt Record'!B862="","",'Sub-Cpt Record'!B862)</f>
        <v/>
      </c>
      <c r="C862" s="165" t="str">
        <f>IF('Sub-Cpt Record'!C862="","",'Sub-Cpt Record'!C862)</f>
        <v/>
      </c>
      <c r="D862" s="165" t="str">
        <f>IF('Sub-Cpt Record'!D862="","",'Sub-Cpt Record'!D862)</f>
        <v/>
      </c>
      <c r="E862" s="165" t="str">
        <f>CODE!I862</f>
        <v/>
      </c>
      <c r="F862" s="168"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18"/>
      <c r="U862" s="42"/>
      <c r="V862" s="42"/>
      <c r="W862" s="42"/>
      <c r="X862" s="42"/>
      <c r="Y862" s="42"/>
      <c r="Z862" s="35"/>
      <c r="AA862" s="42"/>
      <c r="AB862" s="42"/>
      <c r="AC862" s="42"/>
      <c r="AD862" s="42"/>
      <c r="AE862" s="42"/>
      <c r="AF862" s="42"/>
      <c r="AG862" s="193" t="str">
        <f t="shared" si="13"/>
        <v/>
      </c>
      <c r="AH862" s="305"/>
      <c r="AI862" s="215"/>
      <c r="AJ862" s="36"/>
    </row>
    <row r="863" spans="1:36" x14ac:dyDescent="0.2">
      <c r="A863" s="164" t="str">
        <f>IF('Sub-Cpt Record'!A863="","",'Sub-Cpt Record'!A863)</f>
        <v/>
      </c>
      <c r="B863" s="165" t="str">
        <f>IF('Sub-Cpt Record'!B863="","",'Sub-Cpt Record'!B863)</f>
        <v/>
      </c>
      <c r="C863" s="165" t="str">
        <f>IF('Sub-Cpt Record'!C863="","",'Sub-Cpt Record'!C863)</f>
        <v/>
      </c>
      <c r="D863" s="165" t="str">
        <f>IF('Sub-Cpt Record'!D863="","",'Sub-Cpt Record'!D863)</f>
        <v/>
      </c>
      <c r="E863" s="165" t="str">
        <f>CODE!I863</f>
        <v/>
      </c>
      <c r="F863" s="168"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18"/>
      <c r="U863" s="42"/>
      <c r="V863" s="42"/>
      <c r="W863" s="42"/>
      <c r="X863" s="42"/>
      <c r="Y863" s="42"/>
      <c r="Z863" s="35"/>
      <c r="AA863" s="42"/>
      <c r="AB863" s="42"/>
      <c r="AC863" s="42"/>
      <c r="AD863" s="42"/>
      <c r="AE863" s="42"/>
      <c r="AF863" s="42"/>
      <c r="AG863" s="193" t="str">
        <f t="shared" si="13"/>
        <v/>
      </c>
      <c r="AH863" s="305"/>
      <c r="AI863" s="215"/>
      <c r="AJ863" s="36"/>
    </row>
    <row r="864" spans="1:36" x14ac:dyDescent="0.2">
      <c r="A864" s="164" t="str">
        <f>IF('Sub-Cpt Record'!A864="","",'Sub-Cpt Record'!A864)</f>
        <v/>
      </c>
      <c r="B864" s="165" t="str">
        <f>IF('Sub-Cpt Record'!B864="","",'Sub-Cpt Record'!B864)</f>
        <v/>
      </c>
      <c r="C864" s="165" t="str">
        <f>IF('Sub-Cpt Record'!C864="","",'Sub-Cpt Record'!C864)</f>
        <v/>
      </c>
      <c r="D864" s="165" t="str">
        <f>IF('Sub-Cpt Record'!D864="","",'Sub-Cpt Record'!D864)</f>
        <v/>
      </c>
      <c r="E864" s="165" t="str">
        <f>CODE!I864</f>
        <v/>
      </c>
      <c r="F864" s="168"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18"/>
      <c r="U864" s="42"/>
      <c r="V864" s="42"/>
      <c r="W864" s="42"/>
      <c r="X864" s="42"/>
      <c r="Y864" s="42"/>
      <c r="Z864" s="35"/>
      <c r="AA864" s="42"/>
      <c r="AB864" s="42"/>
      <c r="AC864" s="42"/>
      <c r="AD864" s="42"/>
      <c r="AE864" s="42"/>
      <c r="AF864" s="42"/>
      <c r="AG864" s="193" t="str">
        <f t="shared" si="13"/>
        <v/>
      </c>
      <c r="AH864" s="305"/>
      <c r="AI864" s="215"/>
      <c r="AJ864" s="36"/>
    </row>
    <row r="865" spans="1:36" x14ac:dyDescent="0.2">
      <c r="A865" s="164" t="str">
        <f>IF('Sub-Cpt Record'!A865="","",'Sub-Cpt Record'!A865)</f>
        <v/>
      </c>
      <c r="B865" s="165" t="str">
        <f>IF('Sub-Cpt Record'!B865="","",'Sub-Cpt Record'!B865)</f>
        <v/>
      </c>
      <c r="C865" s="165" t="str">
        <f>IF('Sub-Cpt Record'!C865="","",'Sub-Cpt Record'!C865)</f>
        <v/>
      </c>
      <c r="D865" s="165" t="str">
        <f>IF('Sub-Cpt Record'!D865="","",'Sub-Cpt Record'!D865)</f>
        <v/>
      </c>
      <c r="E865" s="165" t="str">
        <f>CODE!I865</f>
        <v/>
      </c>
      <c r="F865" s="168"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18"/>
      <c r="U865" s="42"/>
      <c r="V865" s="42"/>
      <c r="W865" s="42"/>
      <c r="X865" s="42"/>
      <c r="Y865" s="42"/>
      <c r="Z865" s="35"/>
      <c r="AA865" s="42"/>
      <c r="AB865" s="42"/>
      <c r="AC865" s="42"/>
      <c r="AD865" s="42"/>
      <c r="AE865" s="42"/>
      <c r="AF865" s="42"/>
      <c r="AG865" s="193" t="str">
        <f t="shared" si="13"/>
        <v/>
      </c>
      <c r="AH865" s="305"/>
      <c r="AI865" s="215"/>
      <c r="AJ865" s="36"/>
    </row>
    <row r="866" spans="1:36" x14ac:dyDescent="0.2">
      <c r="A866" s="164" t="str">
        <f>IF('Sub-Cpt Record'!A866="","",'Sub-Cpt Record'!A866)</f>
        <v/>
      </c>
      <c r="B866" s="165" t="str">
        <f>IF('Sub-Cpt Record'!B866="","",'Sub-Cpt Record'!B866)</f>
        <v/>
      </c>
      <c r="C866" s="165" t="str">
        <f>IF('Sub-Cpt Record'!C866="","",'Sub-Cpt Record'!C866)</f>
        <v/>
      </c>
      <c r="D866" s="165" t="str">
        <f>IF('Sub-Cpt Record'!D866="","",'Sub-Cpt Record'!D866)</f>
        <v/>
      </c>
      <c r="E866" s="165" t="str">
        <f>CODE!I866</f>
        <v/>
      </c>
      <c r="F866" s="168"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18"/>
      <c r="U866" s="42"/>
      <c r="V866" s="42"/>
      <c r="W866" s="42"/>
      <c r="X866" s="42"/>
      <c r="Y866" s="42"/>
      <c r="Z866" s="35"/>
      <c r="AA866" s="42"/>
      <c r="AB866" s="42"/>
      <c r="AC866" s="42"/>
      <c r="AD866" s="42"/>
      <c r="AE866" s="42"/>
      <c r="AF866" s="42"/>
      <c r="AG866" s="193" t="str">
        <f t="shared" si="13"/>
        <v/>
      </c>
      <c r="AH866" s="305"/>
      <c r="AI866" s="215"/>
      <c r="AJ866" s="36"/>
    </row>
    <row r="867" spans="1:36" x14ac:dyDescent="0.2">
      <c r="A867" s="164" t="str">
        <f>IF('Sub-Cpt Record'!A867="","",'Sub-Cpt Record'!A867)</f>
        <v/>
      </c>
      <c r="B867" s="165" t="str">
        <f>IF('Sub-Cpt Record'!B867="","",'Sub-Cpt Record'!B867)</f>
        <v/>
      </c>
      <c r="C867" s="165" t="str">
        <f>IF('Sub-Cpt Record'!C867="","",'Sub-Cpt Record'!C867)</f>
        <v/>
      </c>
      <c r="D867" s="165" t="str">
        <f>IF('Sub-Cpt Record'!D867="","",'Sub-Cpt Record'!D867)</f>
        <v/>
      </c>
      <c r="E867" s="165" t="str">
        <f>CODE!I867</f>
        <v/>
      </c>
      <c r="F867" s="168"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18"/>
      <c r="U867" s="42"/>
      <c r="V867" s="42"/>
      <c r="W867" s="42"/>
      <c r="X867" s="42"/>
      <c r="Y867" s="42"/>
      <c r="Z867" s="35"/>
      <c r="AA867" s="42"/>
      <c r="AB867" s="42"/>
      <c r="AC867" s="42"/>
      <c r="AD867" s="42"/>
      <c r="AE867" s="42"/>
      <c r="AF867" s="42"/>
      <c r="AG867" s="193" t="str">
        <f t="shared" si="13"/>
        <v/>
      </c>
      <c r="AH867" s="305"/>
      <c r="AI867" s="215"/>
      <c r="AJ867" s="36"/>
    </row>
    <row r="868" spans="1:36" x14ac:dyDescent="0.2">
      <c r="A868" s="164" t="str">
        <f>IF('Sub-Cpt Record'!A868="","",'Sub-Cpt Record'!A868)</f>
        <v/>
      </c>
      <c r="B868" s="165" t="str">
        <f>IF('Sub-Cpt Record'!B868="","",'Sub-Cpt Record'!B868)</f>
        <v/>
      </c>
      <c r="C868" s="165" t="str">
        <f>IF('Sub-Cpt Record'!C868="","",'Sub-Cpt Record'!C868)</f>
        <v/>
      </c>
      <c r="D868" s="165" t="str">
        <f>IF('Sub-Cpt Record'!D868="","",'Sub-Cpt Record'!D868)</f>
        <v/>
      </c>
      <c r="E868" s="165" t="str">
        <f>CODE!I868</f>
        <v/>
      </c>
      <c r="F868" s="168"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18"/>
      <c r="U868" s="42"/>
      <c r="V868" s="42"/>
      <c r="W868" s="42"/>
      <c r="X868" s="42"/>
      <c r="Y868" s="42"/>
      <c r="Z868" s="35"/>
      <c r="AA868" s="42"/>
      <c r="AB868" s="42"/>
      <c r="AC868" s="42"/>
      <c r="AD868" s="42"/>
      <c r="AE868" s="42"/>
      <c r="AF868" s="42"/>
      <c r="AG868" s="193" t="str">
        <f t="shared" si="13"/>
        <v/>
      </c>
      <c r="AH868" s="305"/>
      <c r="AI868" s="215"/>
      <c r="AJ868" s="36"/>
    </row>
    <row r="869" spans="1:36" x14ac:dyDescent="0.2">
      <c r="A869" s="164" t="str">
        <f>IF('Sub-Cpt Record'!A869="","",'Sub-Cpt Record'!A869)</f>
        <v/>
      </c>
      <c r="B869" s="165" t="str">
        <f>IF('Sub-Cpt Record'!B869="","",'Sub-Cpt Record'!B869)</f>
        <v/>
      </c>
      <c r="C869" s="165" t="str">
        <f>IF('Sub-Cpt Record'!C869="","",'Sub-Cpt Record'!C869)</f>
        <v/>
      </c>
      <c r="D869" s="165" t="str">
        <f>IF('Sub-Cpt Record'!D869="","",'Sub-Cpt Record'!D869)</f>
        <v/>
      </c>
      <c r="E869" s="165" t="str">
        <f>CODE!I869</f>
        <v/>
      </c>
      <c r="F869" s="168"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18"/>
      <c r="U869" s="42"/>
      <c r="V869" s="42"/>
      <c r="W869" s="42"/>
      <c r="X869" s="42"/>
      <c r="Y869" s="42"/>
      <c r="Z869" s="35"/>
      <c r="AA869" s="42"/>
      <c r="AB869" s="42"/>
      <c r="AC869" s="42"/>
      <c r="AD869" s="42"/>
      <c r="AE869" s="42"/>
      <c r="AF869" s="42"/>
      <c r="AG869" s="193" t="str">
        <f t="shared" si="13"/>
        <v/>
      </c>
      <c r="AH869" s="305"/>
      <c r="AI869" s="215"/>
      <c r="AJ869" s="36"/>
    </row>
    <row r="870" spans="1:36" x14ac:dyDescent="0.2">
      <c r="A870" s="164" t="str">
        <f>IF('Sub-Cpt Record'!A870="","",'Sub-Cpt Record'!A870)</f>
        <v/>
      </c>
      <c r="B870" s="165" t="str">
        <f>IF('Sub-Cpt Record'!B870="","",'Sub-Cpt Record'!B870)</f>
        <v/>
      </c>
      <c r="C870" s="165" t="str">
        <f>IF('Sub-Cpt Record'!C870="","",'Sub-Cpt Record'!C870)</f>
        <v/>
      </c>
      <c r="D870" s="165" t="str">
        <f>IF('Sub-Cpt Record'!D870="","",'Sub-Cpt Record'!D870)</f>
        <v/>
      </c>
      <c r="E870" s="165" t="str">
        <f>CODE!I870</f>
        <v/>
      </c>
      <c r="F870" s="168"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18"/>
      <c r="U870" s="42"/>
      <c r="V870" s="42"/>
      <c r="W870" s="42"/>
      <c r="X870" s="42"/>
      <c r="Y870" s="42"/>
      <c r="Z870" s="35"/>
      <c r="AA870" s="42"/>
      <c r="AB870" s="42"/>
      <c r="AC870" s="42"/>
      <c r="AD870" s="42"/>
      <c r="AE870" s="42"/>
      <c r="AF870" s="42"/>
      <c r="AG870" s="193" t="str">
        <f t="shared" si="13"/>
        <v/>
      </c>
      <c r="AH870" s="305"/>
      <c r="AI870" s="215"/>
      <c r="AJ870" s="36"/>
    </row>
    <row r="871" spans="1:36" x14ac:dyDescent="0.2">
      <c r="A871" s="164" t="str">
        <f>IF('Sub-Cpt Record'!A871="","",'Sub-Cpt Record'!A871)</f>
        <v/>
      </c>
      <c r="B871" s="165" t="str">
        <f>IF('Sub-Cpt Record'!B871="","",'Sub-Cpt Record'!B871)</f>
        <v/>
      </c>
      <c r="C871" s="165" t="str">
        <f>IF('Sub-Cpt Record'!C871="","",'Sub-Cpt Record'!C871)</f>
        <v/>
      </c>
      <c r="D871" s="165" t="str">
        <f>IF('Sub-Cpt Record'!D871="","",'Sub-Cpt Record'!D871)</f>
        <v/>
      </c>
      <c r="E871" s="165" t="str">
        <f>CODE!I871</f>
        <v/>
      </c>
      <c r="F871" s="168"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18"/>
      <c r="U871" s="42"/>
      <c r="V871" s="42"/>
      <c r="W871" s="42"/>
      <c r="X871" s="42"/>
      <c r="Y871" s="42"/>
      <c r="Z871" s="35"/>
      <c r="AA871" s="42"/>
      <c r="AB871" s="42"/>
      <c r="AC871" s="42"/>
      <c r="AD871" s="42"/>
      <c r="AE871" s="42"/>
      <c r="AF871" s="42"/>
      <c r="AG871" s="193" t="str">
        <f t="shared" si="13"/>
        <v/>
      </c>
      <c r="AH871" s="305"/>
      <c r="AI871" s="215"/>
      <c r="AJ871" s="36"/>
    </row>
    <row r="872" spans="1:36" x14ac:dyDescent="0.2">
      <c r="A872" s="164" t="str">
        <f>IF('Sub-Cpt Record'!A872="","",'Sub-Cpt Record'!A872)</f>
        <v/>
      </c>
      <c r="B872" s="165" t="str">
        <f>IF('Sub-Cpt Record'!B872="","",'Sub-Cpt Record'!B872)</f>
        <v/>
      </c>
      <c r="C872" s="165" t="str">
        <f>IF('Sub-Cpt Record'!C872="","",'Sub-Cpt Record'!C872)</f>
        <v/>
      </c>
      <c r="D872" s="165" t="str">
        <f>IF('Sub-Cpt Record'!D872="","",'Sub-Cpt Record'!D872)</f>
        <v/>
      </c>
      <c r="E872" s="165" t="str">
        <f>CODE!I872</f>
        <v/>
      </c>
      <c r="F872" s="168"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18"/>
      <c r="U872" s="42"/>
      <c r="V872" s="42"/>
      <c r="W872" s="42"/>
      <c r="X872" s="42"/>
      <c r="Y872" s="42"/>
      <c r="Z872" s="35"/>
      <c r="AA872" s="42"/>
      <c r="AB872" s="42"/>
      <c r="AC872" s="42"/>
      <c r="AD872" s="42"/>
      <c r="AE872" s="42"/>
      <c r="AF872" s="42"/>
      <c r="AG872" s="193" t="str">
        <f t="shared" si="13"/>
        <v/>
      </c>
      <c r="AH872" s="305"/>
      <c r="AI872" s="215"/>
      <c r="AJ872" s="36"/>
    </row>
    <row r="873" spans="1:36" x14ac:dyDescent="0.2">
      <c r="A873" s="164" t="str">
        <f>IF('Sub-Cpt Record'!A873="","",'Sub-Cpt Record'!A873)</f>
        <v/>
      </c>
      <c r="B873" s="165" t="str">
        <f>IF('Sub-Cpt Record'!B873="","",'Sub-Cpt Record'!B873)</f>
        <v/>
      </c>
      <c r="C873" s="165" t="str">
        <f>IF('Sub-Cpt Record'!C873="","",'Sub-Cpt Record'!C873)</f>
        <v/>
      </c>
      <c r="D873" s="165" t="str">
        <f>IF('Sub-Cpt Record'!D873="","",'Sub-Cpt Record'!D873)</f>
        <v/>
      </c>
      <c r="E873" s="165" t="str">
        <f>CODE!I873</f>
        <v/>
      </c>
      <c r="F873" s="168"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18"/>
      <c r="U873" s="42"/>
      <c r="V873" s="42"/>
      <c r="W873" s="42"/>
      <c r="X873" s="42"/>
      <c r="Y873" s="42"/>
      <c r="Z873" s="35"/>
      <c r="AA873" s="42"/>
      <c r="AB873" s="42"/>
      <c r="AC873" s="42"/>
      <c r="AD873" s="42"/>
      <c r="AE873" s="42"/>
      <c r="AF873" s="42"/>
      <c r="AG873" s="193" t="str">
        <f t="shared" si="13"/>
        <v/>
      </c>
      <c r="AH873" s="305"/>
      <c r="AI873" s="215"/>
      <c r="AJ873" s="36"/>
    </row>
    <row r="874" spans="1:36" x14ac:dyDescent="0.2">
      <c r="A874" s="164" t="str">
        <f>IF('Sub-Cpt Record'!A874="","",'Sub-Cpt Record'!A874)</f>
        <v/>
      </c>
      <c r="B874" s="165" t="str">
        <f>IF('Sub-Cpt Record'!B874="","",'Sub-Cpt Record'!B874)</f>
        <v/>
      </c>
      <c r="C874" s="165" t="str">
        <f>IF('Sub-Cpt Record'!C874="","",'Sub-Cpt Record'!C874)</f>
        <v/>
      </c>
      <c r="D874" s="165" t="str">
        <f>IF('Sub-Cpt Record'!D874="","",'Sub-Cpt Record'!D874)</f>
        <v/>
      </c>
      <c r="E874" s="165" t="str">
        <f>CODE!I874</f>
        <v/>
      </c>
      <c r="F874" s="168"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18"/>
      <c r="U874" s="42"/>
      <c r="V874" s="42"/>
      <c r="W874" s="42"/>
      <c r="X874" s="42"/>
      <c r="Y874" s="42"/>
      <c r="Z874" s="35"/>
      <c r="AA874" s="42"/>
      <c r="AB874" s="42"/>
      <c r="AC874" s="42"/>
      <c r="AD874" s="42"/>
      <c r="AE874" s="42"/>
      <c r="AF874" s="42"/>
      <c r="AG874" s="193" t="str">
        <f t="shared" si="13"/>
        <v/>
      </c>
      <c r="AH874" s="305"/>
      <c r="AI874" s="215"/>
      <c r="AJ874" s="36"/>
    </row>
    <row r="875" spans="1:36" x14ac:dyDescent="0.2">
      <c r="A875" s="164" t="str">
        <f>IF('Sub-Cpt Record'!A875="","",'Sub-Cpt Record'!A875)</f>
        <v/>
      </c>
      <c r="B875" s="165" t="str">
        <f>IF('Sub-Cpt Record'!B875="","",'Sub-Cpt Record'!B875)</f>
        <v/>
      </c>
      <c r="C875" s="165" t="str">
        <f>IF('Sub-Cpt Record'!C875="","",'Sub-Cpt Record'!C875)</f>
        <v/>
      </c>
      <c r="D875" s="165" t="str">
        <f>IF('Sub-Cpt Record'!D875="","",'Sub-Cpt Record'!D875)</f>
        <v/>
      </c>
      <c r="E875" s="165" t="str">
        <f>CODE!I875</f>
        <v/>
      </c>
      <c r="F875" s="168"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18"/>
      <c r="U875" s="42"/>
      <c r="V875" s="42"/>
      <c r="W875" s="42"/>
      <c r="X875" s="42"/>
      <c r="Y875" s="42"/>
      <c r="Z875" s="35"/>
      <c r="AA875" s="42"/>
      <c r="AB875" s="42"/>
      <c r="AC875" s="42"/>
      <c r="AD875" s="42"/>
      <c r="AE875" s="42"/>
      <c r="AF875" s="42"/>
      <c r="AG875" s="193" t="str">
        <f t="shared" si="13"/>
        <v/>
      </c>
      <c r="AH875" s="305"/>
      <c r="AI875" s="215"/>
      <c r="AJ875" s="36"/>
    </row>
    <row r="876" spans="1:36" x14ac:dyDescent="0.2">
      <c r="A876" s="164" t="str">
        <f>IF('Sub-Cpt Record'!A876="","",'Sub-Cpt Record'!A876)</f>
        <v/>
      </c>
      <c r="B876" s="165" t="str">
        <f>IF('Sub-Cpt Record'!B876="","",'Sub-Cpt Record'!B876)</f>
        <v/>
      </c>
      <c r="C876" s="165" t="str">
        <f>IF('Sub-Cpt Record'!C876="","",'Sub-Cpt Record'!C876)</f>
        <v/>
      </c>
      <c r="D876" s="165" t="str">
        <f>IF('Sub-Cpt Record'!D876="","",'Sub-Cpt Record'!D876)</f>
        <v/>
      </c>
      <c r="E876" s="165" t="str">
        <f>CODE!I876</f>
        <v/>
      </c>
      <c r="F876" s="168"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18"/>
      <c r="U876" s="42"/>
      <c r="V876" s="42"/>
      <c r="W876" s="42"/>
      <c r="X876" s="42"/>
      <c r="Y876" s="42"/>
      <c r="Z876" s="35"/>
      <c r="AA876" s="42"/>
      <c r="AB876" s="42"/>
      <c r="AC876" s="42"/>
      <c r="AD876" s="42"/>
      <c r="AE876" s="42"/>
      <c r="AF876" s="42"/>
      <c r="AG876" s="193" t="str">
        <f t="shared" si="13"/>
        <v/>
      </c>
      <c r="AH876" s="305"/>
      <c r="AI876" s="215"/>
      <c r="AJ876" s="36"/>
    </row>
    <row r="877" spans="1:36" x14ac:dyDescent="0.2">
      <c r="A877" s="164" t="str">
        <f>IF('Sub-Cpt Record'!A877="","",'Sub-Cpt Record'!A877)</f>
        <v/>
      </c>
      <c r="B877" s="165" t="str">
        <f>IF('Sub-Cpt Record'!B877="","",'Sub-Cpt Record'!B877)</f>
        <v/>
      </c>
      <c r="C877" s="165" t="str">
        <f>IF('Sub-Cpt Record'!C877="","",'Sub-Cpt Record'!C877)</f>
        <v/>
      </c>
      <c r="D877" s="165" t="str">
        <f>IF('Sub-Cpt Record'!D877="","",'Sub-Cpt Record'!D877)</f>
        <v/>
      </c>
      <c r="E877" s="165" t="str">
        <f>CODE!I877</f>
        <v/>
      </c>
      <c r="F877" s="168"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18"/>
      <c r="U877" s="42"/>
      <c r="V877" s="42"/>
      <c r="W877" s="42"/>
      <c r="X877" s="42"/>
      <c r="Y877" s="42"/>
      <c r="Z877" s="35"/>
      <c r="AA877" s="42"/>
      <c r="AB877" s="42"/>
      <c r="AC877" s="42"/>
      <c r="AD877" s="42"/>
      <c r="AE877" s="42"/>
      <c r="AF877" s="42"/>
      <c r="AG877" s="193" t="str">
        <f t="shared" si="13"/>
        <v/>
      </c>
      <c r="AH877" s="305"/>
      <c r="AI877" s="215"/>
      <c r="AJ877" s="36"/>
    </row>
    <row r="878" spans="1:36" x14ac:dyDescent="0.2">
      <c r="A878" s="164" t="str">
        <f>IF('Sub-Cpt Record'!A878="","",'Sub-Cpt Record'!A878)</f>
        <v/>
      </c>
      <c r="B878" s="165" t="str">
        <f>IF('Sub-Cpt Record'!B878="","",'Sub-Cpt Record'!B878)</f>
        <v/>
      </c>
      <c r="C878" s="165" t="str">
        <f>IF('Sub-Cpt Record'!C878="","",'Sub-Cpt Record'!C878)</f>
        <v/>
      </c>
      <c r="D878" s="165" t="str">
        <f>IF('Sub-Cpt Record'!D878="","",'Sub-Cpt Record'!D878)</f>
        <v/>
      </c>
      <c r="E878" s="165" t="str">
        <f>CODE!I878</f>
        <v/>
      </c>
      <c r="F878" s="168"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18"/>
      <c r="U878" s="42"/>
      <c r="V878" s="42"/>
      <c r="W878" s="42"/>
      <c r="X878" s="42"/>
      <c r="Y878" s="42"/>
      <c r="Z878" s="35"/>
      <c r="AA878" s="42"/>
      <c r="AB878" s="42"/>
      <c r="AC878" s="42"/>
      <c r="AD878" s="42"/>
      <c r="AE878" s="42"/>
      <c r="AF878" s="42"/>
      <c r="AG878" s="193" t="str">
        <f t="shared" si="13"/>
        <v/>
      </c>
      <c r="AH878" s="305"/>
      <c r="AI878" s="215"/>
      <c r="AJ878" s="36"/>
    </row>
    <row r="879" spans="1:36" x14ac:dyDescent="0.2">
      <c r="A879" s="164" t="str">
        <f>IF('Sub-Cpt Record'!A879="","",'Sub-Cpt Record'!A879)</f>
        <v/>
      </c>
      <c r="B879" s="165" t="str">
        <f>IF('Sub-Cpt Record'!B879="","",'Sub-Cpt Record'!B879)</f>
        <v/>
      </c>
      <c r="C879" s="165" t="str">
        <f>IF('Sub-Cpt Record'!C879="","",'Sub-Cpt Record'!C879)</f>
        <v/>
      </c>
      <c r="D879" s="165" t="str">
        <f>IF('Sub-Cpt Record'!D879="","",'Sub-Cpt Record'!D879)</f>
        <v/>
      </c>
      <c r="E879" s="165" t="str">
        <f>CODE!I879</f>
        <v/>
      </c>
      <c r="F879" s="168"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18"/>
      <c r="U879" s="42"/>
      <c r="V879" s="42"/>
      <c r="W879" s="42"/>
      <c r="X879" s="42"/>
      <c r="Y879" s="42"/>
      <c r="Z879" s="35"/>
      <c r="AA879" s="42"/>
      <c r="AB879" s="42"/>
      <c r="AC879" s="42"/>
      <c r="AD879" s="42"/>
      <c r="AE879" s="42"/>
      <c r="AF879" s="42"/>
      <c r="AG879" s="193" t="str">
        <f t="shared" si="13"/>
        <v/>
      </c>
      <c r="AH879" s="305"/>
      <c r="AI879" s="215"/>
      <c r="AJ879" s="36"/>
    </row>
    <row r="880" spans="1:36" x14ac:dyDescent="0.2">
      <c r="A880" s="164" t="str">
        <f>IF('Sub-Cpt Record'!A880="","",'Sub-Cpt Record'!A880)</f>
        <v/>
      </c>
      <c r="B880" s="165" t="str">
        <f>IF('Sub-Cpt Record'!B880="","",'Sub-Cpt Record'!B880)</f>
        <v/>
      </c>
      <c r="C880" s="165" t="str">
        <f>IF('Sub-Cpt Record'!C880="","",'Sub-Cpt Record'!C880)</f>
        <v/>
      </c>
      <c r="D880" s="165" t="str">
        <f>IF('Sub-Cpt Record'!D880="","",'Sub-Cpt Record'!D880)</f>
        <v/>
      </c>
      <c r="E880" s="165" t="str">
        <f>CODE!I880</f>
        <v/>
      </c>
      <c r="F880" s="168"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18"/>
      <c r="U880" s="42"/>
      <c r="V880" s="42"/>
      <c r="W880" s="42"/>
      <c r="X880" s="42"/>
      <c r="Y880" s="42"/>
      <c r="Z880" s="35"/>
      <c r="AA880" s="42"/>
      <c r="AB880" s="42"/>
      <c r="AC880" s="42"/>
      <c r="AD880" s="42"/>
      <c r="AE880" s="42"/>
      <c r="AF880" s="42"/>
      <c r="AG880" s="193" t="str">
        <f t="shared" si="13"/>
        <v/>
      </c>
      <c r="AH880" s="305"/>
      <c r="AI880" s="215"/>
      <c r="AJ880" s="36"/>
    </row>
    <row r="881" spans="1:36" x14ac:dyDescent="0.2">
      <c r="A881" s="164" t="str">
        <f>IF('Sub-Cpt Record'!A881="","",'Sub-Cpt Record'!A881)</f>
        <v/>
      </c>
      <c r="B881" s="165" t="str">
        <f>IF('Sub-Cpt Record'!B881="","",'Sub-Cpt Record'!B881)</f>
        <v/>
      </c>
      <c r="C881" s="165" t="str">
        <f>IF('Sub-Cpt Record'!C881="","",'Sub-Cpt Record'!C881)</f>
        <v/>
      </c>
      <c r="D881" s="165" t="str">
        <f>IF('Sub-Cpt Record'!D881="","",'Sub-Cpt Record'!D881)</f>
        <v/>
      </c>
      <c r="E881" s="165" t="str">
        <f>CODE!I881</f>
        <v/>
      </c>
      <c r="F881" s="168"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18"/>
      <c r="U881" s="42"/>
      <c r="V881" s="42"/>
      <c r="W881" s="42"/>
      <c r="X881" s="42"/>
      <c r="Y881" s="42"/>
      <c r="Z881" s="35"/>
      <c r="AA881" s="42"/>
      <c r="AB881" s="42"/>
      <c r="AC881" s="42"/>
      <c r="AD881" s="42"/>
      <c r="AE881" s="42"/>
      <c r="AF881" s="42"/>
      <c r="AG881" s="193" t="str">
        <f t="shared" si="13"/>
        <v/>
      </c>
      <c r="AH881" s="305"/>
      <c r="AI881" s="215"/>
      <c r="AJ881" s="36"/>
    </row>
    <row r="882" spans="1:36" x14ac:dyDescent="0.2">
      <c r="A882" s="164" t="str">
        <f>IF('Sub-Cpt Record'!A882="","",'Sub-Cpt Record'!A882)</f>
        <v/>
      </c>
      <c r="B882" s="165" t="str">
        <f>IF('Sub-Cpt Record'!B882="","",'Sub-Cpt Record'!B882)</f>
        <v/>
      </c>
      <c r="C882" s="165" t="str">
        <f>IF('Sub-Cpt Record'!C882="","",'Sub-Cpt Record'!C882)</f>
        <v/>
      </c>
      <c r="D882" s="165" t="str">
        <f>IF('Sub-Cpt Record'!D882="","",'Sub-Cpt Record'!D882)</f>
        <v/>
      </c>
      <c r="E882" s="165" t="str">
        <f>CODE!I882</f>
        <v/>
      </c>
      <c r="F882" s="168"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18"/>
      <c r="U882" s="42"/>
      <c r="V882" s="42"/>
      <c r="W882" s="42"/>
      <c r="X882" s="42"/>
      <c r="Y882" s="42"/>
      <c r="Z882" s="35"/>
      <c r="AA882" s="42"/>
      <c r="AB882" s="42"/>
      <c r="AC882" s="42"/>
      <c r="AD882" s="42"/>
      <c r="AE882" s="42"/>
      <c r="AF882" s="42"/>
      <c r="AG882" s="193" t="str">
        <f t="shared" si="13"/>
        <v/>
      </c>
      <c r="AH882" s="305"/>
      <c r="AI882" s="215"/>
      <c r="AJ882" s="36"/>
    </row>
    <row r="883" spans="1:36" x14ac:dyDescent="0.2">
      <c r="A883" s="164" t="str">
        <f>IF('Sub-Cpt Record'!A883="","",'Sub-Cpt Record'!A883)</f>
        <v/>
      </c>
      <c r="B883" s="165" t="str">
        <f>IF('Sub-Cpt Record'!B883="","",'Sub-Cpt Record'!B883)</f>
        <v/>
      </c>
      <c r="C883" s="165" t="str">
        <f>IF('Sub-Cpt Record'!C883="","",'Sub-Cpt Record'!C883)</f>
        <v/>
      </c>
      <c r="D883" s="165" t="str">
        <f>IF('Sub-Cpt Record'!D883="","",'Sub-Cpt Record'!D883)</f>
        <v/>
      </c>
      <c r="E883" s="165" t="str">
        <f>CODE!I883</f>
        <v/>
      </c>
      <c r="F883" s="168"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18"/>
      <c r="U883" s="42"/>
      <c r="V883" s="42"/>
      <c r="W883" s="42"/>
      <c r="X883" s="42"/>
      <c r="Y883" s="42"/>
      <c r="Z883" s="35"/>
      <c r="AA883" s="42"/>
      <c r="AB883" s="42"/>
      <c r="AC883" s="42"/>
      <c r="AD883" s="42"/>
      <c r="AE883" s="42"/>
      <c r="AF883" s="42"/>
      <c r="AG883" s="193" t="str">
        <f t="shared" si="13"/>
        <v/>
      </c>
      <c r="AH883" s="305"/>
      <c r="AI883" s="215"/>
      <c r="AJ883" s="36"/>
    </row>
    <row r="884" spans="1:36" x14ac:dyDescent="0.2">
      <c r="A884" s="164" t="str">
        <f>IF('Sub-Cpt Record'!A884="","",'Sub-Cpt Record'!A884)</f>
        <v/>
      </c>
      <c r="B884" s="165" t="str">
        <f>IF('Sub-Cpt Record'!B884="","",'Sub-Cpt Record'!B884)</f>
        <v/>
      </c>
      <c r="C884" s="165" t="str">
        <f>IF('Sub-Cpt Record'!C884="","",'Sub-Cpt Record'!C884)</f>
        <v/>
      </c>
      <c r="D884" s="165" t="str">
        <f>IF('Sub-Cpt Record'!D884="","",'Sub-Cpt Record'!D884)</f>
        <v/>
      </c>
      <c r="E884" s="165" t="str">
        <f>CODE!I884</f>
        <v/>
      </c>
      <c r="F884" s="168"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18"/>
      <c r="U884" s="42"/>
      <c r="V884" s="42"/>
      <c r="W884" s="42"/>
      <c r="X884" s="42"/>
      <c r="Y884" s="42"/>
      <c r="Z884" s="35"/>
      <c r="AA884" s="42"/>
      <c r="AB884" s="42"/>
      <c r="AC884" s="42"/>
      <c r="AD884" s="42"/>
      <c r="AE884" s="42"/>
      <c r="AF884" s="42"/>
      <c r="AG884" s="193" t="str">
        <f t="shared" si="13"/>
        <v/>
      </c>
      <c r="AH884" s="305"/>
      <c r="AI884" s="215"/>
      <c r="AJ884" s="36"/>
    </row>
    <row r="885" spans="1:36" x14ac:dyDescent="0.2">
      <c r="A885" s="164" t="str">
        <f>IF('Sub-Cpt Record'!A885="","",'Sub-Cpt Record'!A885)</f>
        <v/>
      </c>
      <c r="B885" s="165" t="str">
        <f>IF('Sub-Cpt Record'!B885="","",'Sub-Cpt Record'!B885)</f>
        <v/>
      </c>
      <c r="C885" s="165" t="str">
        <f>IF('Sub-Cpt Record'!C885="","",'Sub-Cpt Record'!C885)</f>
        <v/>
      </c>
      <c r="D885" s="165" t="str">
        <f>IF('Sub-Cpt Record'!D885="","",'Sub-Cpt Record'!D885)</f>
        <v/>
      </c>
      <c r="E885" s="165" t="str">
        <f>CODE!I885</f>
        <v/>
      </c>
      <c r="F885" s="168"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18"/>
      <c r="U885" s="42"/>
      <c r="V885" s="42"/>
      <c r="W885" s="42"/>
      <c r="X885" s="42"/>
      <c r="Y885" s="42"/>
      <c r="Z885" s="35"/>
      <c r="AA885" s="42"/>
      <c r="AB885" s="42"/>
      <c r="AC885" s="42"/>
      <c r="AD885" s="42"/>
      <c r="AE885" s="42"/>
      <c r="AF885" s="42"/>
      <c r="AG885" s="193" t="str">
        <f t="shared" si="13"/>
        <v/>
      </c>
      <c r="AH885" s="305"/>
      <c r="AI885" s="215"/>
      <c r="AJ885" s="36"/>
    </row>
    <row r="886" spans="1:36" x14ac:dyDescent="0.2">
      <c r="A886" s="164" t="str">
        <f>IF('Sub-Cpt Record'!A886="","",'Sub-Cpt Record'!A886)</f>
        <v/>
      </c>
      <c r="B886" s="165" t="str">
        <f>IF('Sub-Cpt Record'!B886="","",'Sub-Cpt Record'!B886)</f>
        <v/>
      </c>
      <c r="C886" s="165" t="str">
        <f>IF('Sub-Cpt Record'!C886="","",'Sub-Cpt Record'!C886)</f>
        <v/>
      </c>
      <c r="D886" s="165" t="str">
        <f>IF('Sub-Cpt Record'!D886="","",'Sub-Cpt Record'!D886)</f>
        <v/>
      </c>
      <c r="E886" s="165" t="str">
        <f>CODE!I886</f>
        <v/>
      </c>
      <c r="F886" s="168"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18"/>
      <c r="U886" s="42"/>
      <c r="V886" s="42"/>
      <c r="W886" s="42"/>
      <c r="X886" s="42"/>
      <c r="Y886" s="42"/>
      <c r="Z886" s="35"/>
      <c r="AA886" s="42"/>
      <c r="AB886" s="42"/>
      <c r="AC886" s="42"/>
      <c r="AD886" s="42"/>
      <c r="AE886" s="42"/>
      <c r="AF886" s="42"/>
      <c r="AG886" s="193" t="str">
        <f t="shared" si="13"/>
        <v/>
      </c>
      <c r="AH886" s="305"/>
      <c r="AI886" s="215"/>
      <c r="AJ886" s="36"/>
    </row>
    <row r="887" spans="1:36" x14ac:dyDescent="0.2">
      <c r="A887" s="164" t="str">
        <f>IF('Sub-Cpt Record'!A887="","",'Sub-Cpt Record'!A887)</f>
        <v/>
      </c>
      <c r="B887" s="165" t="str">
        <f>IF('Sub-Cpt Record'!B887="","",'Sub-Cpt Record'!B887)</f>
        <v/>
      </c>
      <c r="C887" s="165" t="str">
        <f>IF('Sub-Cpt Record'!C887="","",'Sub-Cpt Record'!C887)</f>
        <v/>
      </c>
      <c r="D887" s="165" t="str">
        <f>IF('Sub-Cpt Record'!D887="","",'Sub-Cpt Record'!D887)</f>
        <v/>
      </c>
      <c r="E887" s="165" t="str">
        <f>CODE!I887</f>
        <v/>
      </c>
      <c r="F887" s="168"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18"/>
      <c r="U887" s="42"/>
      <c r="V887" s="42"/>
      <c r="W887" s="42"/>
      <c r="X887" s="42"/>
      <c r="Y887" s="42"/>
      <c r="Z887" s="35"/>
      <c r="AA887" s="42"/>
      <c r="AB887" s="42"/>
      <c r="AC887" s="42"/>
      <c r="AD887" s="42"/>
      <c r="AE887" s="42"/>
      <c r="AF887" s="42"/>
      <c r="AG887" s="193" t="str">
        <f t="shared" si="13"/>
        <v/>
      </c>
      <c r="AH887" s="305"/>
      <c r="AI887" s="215"/>
      <c r="AJ887" s="36"/>
    </row>
    <row r="888" spans="1:36" x14ac:dyDescent="0.2">
      <c r="A888" s="164" t="str">
        <f>IF('Sub-Cpt Record'!A888="","",'Sub-Cpt Record'!A888)</f>
        <v/>
      </c>
      <c r="B888" s="165" t="str">
        <f>IF('Sub-Cpt Record'!B888="","",'Sub-Cpt Record'!B888)</f>
        <v/>
      </c>
      <c r="C888" s="165" t="str">
        <f>IF('Sub-Cpt Record'!C888="","",'Sub-Cpt Record'!C888)</f>
        <v/>
      </c>
      <c r="D888" s="165" t="str">
        <f>IF('Sub-Cpt Record'!D888="","",'Sub-Cpt Record'!D888)</f>
        <v/>
      </c>
      <c r="E888" s="165" t="str">
        <f>CODE!I888</f>
        <v/>
      </c>
      <c r="F888" s="168"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18"/>
      <c r="U888" s="42"/>
      <c r="V888" s="42"/>
      <c r="W888" s="42"/>
      <c r="X888" s="42"/>
      <c r="Y888" s="42"/>
      <c r="Z888" s="35"/>
      <c r="AA888" s="42"/>
      <c r="AB888" s="42"/>
      <c r="AC888" s="42"/>
      <c r="AD888" s="42"/>
      <c r="AE888" s="42"/>
      <c r="AF888" s="42"/>
      <c r="AG888" s="193" t="str">
        <f t="shared" si="13"/>
        <v/>
      </c>
      <c r="AH888" s="305"/>
      <c r="AI888" s="215"/>
      <c r="AJ888" s="36"/>
    </row>
    <row r="889" spans="1:36" x14ac:dyDescent="0.2">
      <c r="A889" s="164" t="str">
        <f>IF('Sub-Cpt Record'!A889="","",'Sub-Cpt Record'!A889)</f>
        <v/>
      </c>
      <c r="B889" s="165" t="str">
        <f>IF('Sub-Cpt Record'!B889="","",'Sub-Cpt Record'!B889)</f>
        <v/>
      </c>
      <c r="C889" s="165" t="str">
        <f>IF('Sub-Cpt Record'!C889="","",'Sub-Cpt Record'!C889)</f>
        <v/>
      </c>
      <c r="D889" s="165" t="str">
        <f>IF('Sub-Cpt Record'!D889="","",'Sub-Cpt Record'!D889)</f>
        <v/>
      </c>
      <c r="E889" s="165" t="str">
        <f>CODE!I889</f>
        <v/>
      </c>
      <c r="F889" s="168"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18"/>
      <c r="U889" s="42"/>
      <c r="V889" s="42"/>
      <c r="W889" s="42"/>
      <c r="X889" s="42"/>
      <c r="Y889" s="42"/>
      <c r="Z889" s="35"/>
      <c r="AA889" s="42"/>
      <c r="AB889" s="42"/>
      <c r="AC889" s="42"/>
      <c r="AD889" s="42"/>
      <c r="AE889" s="42"/>
      <c r="AF889" s="42"/>
      <c r="AG889" s="193" t="str">
        <f t="shared" si="13"/>
        <v/>
      </c>
      <c r="AH889" s="305"/>
      <c r="AI889" s="215"/>
      <c r="AJ889" s="36"/>
    </row>
    <row r="890" spans="1:36" x14ac:dyDescent="0.2">
      <c r="A890" s="164" t="str">
        <f>IF('Sub-Cpt Record'!A890="","",'Sub-Cpt Record'!A890)</f>
        <v/>
      </c>
      <c r="B890" s="165" t="str">
        <f>IF('Sub-Cpt Record'!B890="","",'Sub-Cpt Record'!B890)</f>
        <v/>
      </c>
      <c r="C890" s="165" t="str">
        <f>IF('Sub-Cpt Record'!C890="","",'Sub-Cpt Record'!C890)</f>
        <v/>
      </c>
      <c r="D890" s="165" t="str">
        <f>IF('Sub-Cpt Record'!D890="","",'Sub-Cpt Record'!D890)</f>
        <v/>
      </c>
      <c r="E890" s="165" t="str">
        <f>CODE!I890</f>
        <v/>
      </c>
      <c r="F890" s="168"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18"/>
      <c r="U890" s="42"/>
      <c r="V890" s="42"/>
      <c r="W890" s="42"/>
      <c r="X890" s="42"/>
      <c r="Y890" s="42"/>
      <c r="Z890" s="35"/>
      <c r="AA890" s="42"/>
      <c r="AB890" s="42"/>
      <c r="AC890" s="42"/>
      <c r="AD890" s="42"/>
      <c r="AE890" s="42"/>
      <c r="AF890" s="42"/>
      <c r="AG890" s="193" t="str">
        <f t="shared" si="13"/>
        <v/>
      </c>
      <c r="AH890" s="305"/>
      <c r="AI890" s="215"/>
      <c r="AJ890" s="36"/>
    </row>
    <row r="891" spans="1:36" x14ac:dyDescent="0.2">
      <c r="A891" s="164" t="str">
        <f>IF('Sub-Cpt Record'!A891="","",'Sub-Cpt Record'!A891)</f>
        <v/>
      </c>
      <c r="B891" s="165" t="str">
        <f>IF('Sub-Cpt Record'!B891="","",'Sub-Cpt Record'!B891)</f>
        <v/>
      </c>
      <c r="C891" s="165" t="str">
        <f>IF('Sub-Cpt Record'!C891="","",'Sub-Cpt Record'!C891)</f>
        <v/>
      </c>
      <c r="D891" s="165" t="str">
        <f>IF('Sub-Cpt Record'!D891="","",'Sub-Cpt Record'!D891)</f>
        <v/>
      </c>
      <c r="E891" s="165" t="str">
        <f>CODE!I891</f>
        <v/>
      </c>
      <c r="F891" s="168"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18"/>
      <c r="U891" s="42"/>
      <c r="V891" s="42"/>
      <c r="W891" s="42"/>
      <c r="X891" s="42"/>
      <c r="Y891" s="42"/>
      <c r="Z891" s="35"/>
      <c r="AA891" s="42"/>
      <c r="AB891" s="42"/>
      <c r="AC891" s="42"/>
      <c r="AD891" s="42"/>
      <c r="AE891" s="42"/>
      <c r="AF891" s="42"/>
      <c r="AG891" s="193" t="str">
        <f t="shared" si="13"/>
        <v/>
      </c>
      <c r="AH891" s="305"/>
      <c r="AI891" s="215"/>
      <c r="AJ891" s="36"/>
    </row>
    <row r="892" spans="1:36" x14ac:dyDescent="0.2">
      <c r="A892" s="164" t="str">
        <f>IF('Sub-Cpt Record'!A892="","",'Sub-Cpt Record'!A892)</f>
        <v/>
      </c>
      <c r="B892" s="165" t="str">
        <f>IF('Sub-Cpt Record'!B892="","",'Sub-Cpt Record'!B892)</f>
        <v/>
      </c>
      <c r="C892" s="165" t="str">
        <f>IF('Sub-Cpt Record'!C892="","",'Sub-Cpt Record'!C892)</f>
        <v/>
      </c>
      <c r="D892" s="165" t="str">
        <f>IF('Sub-Cpt Record'!D892="","",'Sub-Cpt Record'!D892)</f>
        <v/>
      </c>
      <c r="E892" s="165" t="str">
        <f>CODE!I892</f>
        <v/>
      </c>
      <c r="F892" s="168"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18"/>
      <c r="U892" s="42"/>
      <c r="V892" s="42"/>
      <c r="W892" s="42"/>
      <c r="X892" s="42"/>
      <c r="Y892" s="42"/>
      <c r="Z892" s="35"/>
      <c r="AA892" s="42"/>
      <c r="AB892" s="42"/>
      <c r="AC892" s="42"/>
      <c r="AD892" s="42"/>
      <c r="AE892" s="42"/>
      <c r="AF892" s="42"/>
      <c r="AG892" s="193" t="str">
        <f t="shared" si="13"/>
        <v/>
      </c>
      <c r="AH892" s="305"/>
      <c r="AI892" s="215"/>
      <c r="AJ892" s="36"/>
    </row>
    <row r="893" spans="1:36" x14ac:dyDescent="0.2">
      <c r="A893" s="164" t="str">
        <f>IF('Sub-Cpt Record'!A893="","",'Sub-Cpt Record'!A893)</f>
        <v/>
      </c>
      <c r="B893" s="165" t="str">
        <f>IF('Sub-Cpt Record'!B893="","",'Sub-Cpt Record'!B893)</f>
        <v/>
      </c>
      <c r="C893" s="165" t="str">
        <f>IF('Sub-Cpt Record'!C893="","",'Sub-Cpt Record'!C893)</f>
        <v/>
      </c>
      <c r="D893" s="165" t="str">
        <f>IF('Sub-Cpt Record'!D893="","",'Sub-Cpt Record'!D893)</f>
        <v/>
      </c>
      <c r="E893" s="165" t="str">
        <f>CODE!I893</f>
        <v/>
      </c>
      <c r="F893" s="168"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18"/>
      <c r="U893" s="42"/>
      <c r="V893" s="42"/>
      <c r="W893" s="42"/>
      <c r="X893" s="42"/>
      <c r="Y893" s="42"/>
      <c r="Z893" s="35"/>
      <c r="AA893" s="42"/>
      <c r="AB893" s="42"/>
      <c r="AC893" s="42"/>
      <c r="AD893" s="42"/>
      <c r="AE893" s="42"/>
      <c r="AF893" s="42"/>
      <c r="AG893" s="193" t="str">
        <f t="shared" si="13"/>
        <v/>
      </c>
      <c r="AH893" s="305"/>
      <c r="AI893" s="215"/>
      <c r="AJ893" s="36"/>
    </row>
    <row r="894" spans="1:36" x14ac:dyDescent="0.2">
      <c r="A894" s="164" t="str">
        <f>IF('Sub-Cpt Record'!A894="","",'Sub-Cpt Record'!A894)</f>
        <v/>
      </c>
      <c r="B894" s="165" t="str">
        <f>IF('Sub-Cpt Record'!B894="","",'Sub-Cpt Record'!B894)</f>
        <v/>
      </c>
      <c r="C894" s="165" t="str">
        <f>IF('Sub-Cpt Record'!C894="","",'Sub-Cpt Record'!C894)</f>
        <v/>
      </c>
      <c r="D894" s="165" t="str">
        <f>IF('Sub-Cpt Record'!D894="","",'Sub-Cpt Record'!D894)</f>
        <v/>
      </c>
      <c r="E894" s="165" t="str">
        <f>CODE!I894</f>
        <v/>
      </c>
      <c r="F894" s="168"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18"/>
      <c r="U894" s="42"/>
      <c r="V894" s="42"/>
      <c r="W894" s="42"/>
      <c r="X894" s="42"/>
      <c r="Y894" s="42"/>
      <c r="Z894" s="35"/>
      <c r="AA894" s="42"/>
      <c r="AB894" s="42"/>
      <c r="AC894" s="42"/>
      <c r="AD894" s="42"/>
      <c r="AE894" s="42"/>
      <c r="AF894" s="42"/>
      <c r="AG894" s="193" t="str">
        <f t="shared" si="13"/>
        <v/>
      </c>
      <c r="AH894" s="305"/>
      <c r="AI894" s="215"/>
      <c r="AJ894" s="36"/>
    </row>
    <row r="895" spans="1:36" x14ac:dyDescent="0.2">
      <c r="A895" s="164" t="str">
        <f>IF('Sub-Cpt Record'!A895="","",'Sub-Cpt Record'!A895)</f>
        <v/>
      </c>
      <c r="B895" s="165" t="str">
        <f>IF('Sub-Cpt Record'!B895="","",'Sub-Cpt Record'!B895)</f>
        <v/>
      </c>
      <c r="C895" s="165" t="str">
        <f>IF('Sub-Cpt Record'!C895="","",'Sub-Cpt Record'!C895)</f>
        <v/>
      </c>
      <c r="D895" s="165" t="str">
        <f>IF('Sub-Cpt Record'!D895="","",'Sub-Cpt Record'!D895)</f>
        <v/>
      </c>
      <c r="E895" s="165" t="str">
        <f>CODE!I895</f>
        <v/>
      </c>
      <c r="F895" s="168"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18"/>
      <c r="U895" s="42"/>
      <c r="V895" s="42"/>
      <c r="W895" s="42"/>
      <c r="X895" s="42"/>
      <c r="Y895" s="42"/>
      <c r="Z895" s="35"/>
      <c r="AA895" s="42"/>
      <c r="AB895" s="42"/>
      <c r="AC895" s="42"/>
      <c r="AD895" s="42"/>
      <c r="AE895" s="42"/>
      <c r="AF895" s="42"/>
      <c r="AG895" s="193" t="str">
        <f t="shared" si="13"/>
        <v/>
      </c>
      <c r="AH895" s="305"/>
      <c r="AI895" s="215"/>
      <c r="AJ895" s="36"/>
    </row>
    <row r="896" spans="1:36" x14ac:dyDescent="0.2">
      <c r="A896" s="164" t="str">
        <f>IF('Sub-Cpt Record'!A896="","",'Sub-Cpt Record'!A896)</f>
        <v/>
      </c>
      <c r="B896" s="165" t="str">
        <f>IF('Sub-Cpt Record'!B896="","",'Sub-Cpt Record'!B896)</f>
        <v/>
      </c>
      <c r="C896" s="165" t="str">
        <f>IF('Sub-Cpt Record'!C896="","",'Sub-Cpt Record'!C896)</f>
        <v/>
      </c>
      <c r="D896" s="165" t="str">
        <f>IF('Sub-Cpt Record'!D896="","",'Sub-Cpt Record'!D896)</f>
        <v/>
      </c>
      <c r="E896" s="165" t="str">
        <f>CODE!I896</f>
        <v/>
      </c>
      <c r="F896" s="168"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18"/>
      <c r="U896" s="42"/>
      <c r="V896" s="42"/>
      <c r="W896" s="42"/>
      <c r="X896" s="42"/>
      <c r="Y896" s="42"/>
      <c r="Z896" s="35"/>
      <c r="AA896" s="42"/>
      <c r="AB896" s="42"/>
      <c r="AC896" s="42"/>
      <c r="AD896" s="42"/>
      <c r="AE896" s="42"/>
      <c r="AF896" s="42"/>
      <c r="AG896" s="193" t="str">
        <f t="shared" si="13"/>
        <v/>
      </c>
      <c r="AH896" s="305"/>
      <c r="AI896" s="215"/>
      <c r="AJ896" s="36"/>
    </row>
    <row r="897" spans="1:36" x14ac:dyDescent="0.2">
      <c r="A897" s="164" t="str">
        <f>IF('Sub-Cpt Record'!A897="","",'Sub-Cpt Record'!A897)</f>
        <v/>
      </c>
      <c r="B897" s="165" t="str">
        <f>IF('Sub-Cpt Record'!B897="","",'Sub-Cpt Record'!B897)</f>
        <v/>
      </c>
      <c r="C897" s="165" t="str">
        <f>IF('Sub-Cpt Record'!C897="","",'Sub-Cpt Record'!C897)</f>
        <v/>
      </c>
      <c r="D897" s="165" t="str">
        <f>IF('Sub-Cpt Record'!D897="","",'Sub-Cpt Record'!D897)</f>
        <v/>
      </c>
      <c r="E897" s="165" t="str">
        <f>CODE!I897</f>
        <v/>
      </c>
      <c r="F897" s="168"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18"/>
      <c r="U897" s="42"/>
      <c r="V897" s="42"/>
      <c r="W897" s="42"/>
      <c r="X897" s="42"/>
      <c r="Y897" s="42"/>
      <c r="Z897" s="35"/>
      <c r="AA897" s="42"/>
      <c r="AB897" s="42"/>
      <c r="AC897" s="42"/>
      <c r="AD897" s="42"/>
      <c r="AE897" s="42"/>
      <c r="AF897" s="42"/>
      <c r="AG897" s="193" t="str">
        <f t="shared" si="13"/>
        <v/>
      </c>
      <c r="AH897" s="305"/>
      <c r="AI897" s="215"/>
      <c r="AJ897" s="36"/>
    </row>
    <row r="898" spans="1:36" x14ac:dyDescent="0.2">
      <c r="A898" s="164" t="str">
        <f>IF('Sub-Cpt Record'!A898="","",'Sub-Cpt Record'!A898)</f>
        <v/>
      </c>
      <c r="B898" s="165" t="str">
        <f>IF('Sub-Cpt Record'!B898="","",'Sub-Cpt Record'!B898)</f>
        <v/>
      </c>
      <c r="C898" s="165" t="str">
        <f>IF('Sub-Cpt Record'!C898="","",'Sub-Cpt Record'!C898)</f>
        <v/>
      </c>
      <c r="D898" s="165" t="str">
        <f>IF('Sub-Cpt Record'!D898="","",'Sub-Cpt Record'!D898)</f>
        <v/>
      </c>
      <c r="E898" s="165" t="str">
        <f>CODE!I898</f>
        <v/>
      </c>
      <c r="F898" s="168"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18"/>
      <c r="U898" s="42"/>
      <c r="V898" s="42"/>
      <c r="W898" s="42"/>
      <c r="X898" s="42"/>
      <c r="Y898" s="42"/>
      <c r="Z898" s="35"/>
      <c r="AA898" s="42"/>
      <c r="AB898" s="42"/>
      <c r="AC898" s="42"/>
      <c r="AD898" s="42"/>
      <c r="AE898" s="42"/>
      <c r="AF898" s="42"/>
      <c r="AG898" s="193" t="str">
        <f t="shared" si="13"/>
        <v/>
      </c>
      <c r="AH898" s="305"/>
      <c r="AI898" s="215"/>
      <c r="AJ898" s="36"/>
    </row>
    <row r="899" spans="1:36" x14ac:dyDescent="0.2">
      <c r="A899" s="164" t="str">
        <f>IF('Sub-Cpt Record'!A899="","",'Sub-Cpt Record'!A899)</f>
        <v/>
      </c>
      <c r="B899" s="165" t="str">
        <f>IF('Sub-Cpt Record'!B899="","",'Sub-Cpt Record'!B899)</f>
        <v/>
      </c>
      <c r="C899" s="165" t="str">
        <f>IF('Sub-Cpt Record'!C899="","",'Sub-Cpt Record'!C899)</f>
        <v/>
      </c>
      <c r="D899" s="165" t="str">
        <f>IF('Sub-Cpt Record'!D899="","",'Sub-Cpt Record'!D899)</f>
        <v/>
      </c>
      <c r="E899" s="165" t="str">
        <f>CODE!I899</f>
        <v/>
      </c>
      <c r="F899" s="168"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18"/>
      <c r="U899" s="42"/>
      <c r="V899" s="42"/>
      <c r="W899" s="42"/>
      <c r="X899" s="42"/>
      <c r="Y899" s="42"/>
      <c r="Z899" s="35"/>
      <c r="AA899" s="42"/>
      <c r="AB899" s="42"/>
      <c r="AC899" s="42"/>
      <c r="AD899" s="42"/>
      <c r="AE899" s="42"/>
      <c r="AF899" s="42"/>
      <c r="AG899" s="193" t="str">
        <f t="shared" si="13"/>
        <v/>
      </c>
      <c r="AH899" s="305"/>
      <c r="AI899" s="215"/>
      <c r="AJ899" s="36"/>
    </row>
    <row r="900" spans="1:36" x14ac:dyDescent="0.2">
      <c r="A900" s="164" t="str">
        <f>IF('Sub-Cpt Record'!A900="","",'Sub-Cpt Record'!A900)</f>
        <v/>
      </c>
      <c r="B900" s="165" t="str">
        <f>IF('Sub-Cpt Record'!B900="","",'Sub-Cpt Record'!B900)</f>
        <v/>
      </c>
      <c r="C900" s="165" t="str">
        <f>IF('Sub-Cpt Record'!C900="","",'Sub-Cpt Record'!C900)</f>
        <v/>
      </c>
      <c r="D900" s="165" t="str">
        <f>IF('Sub-Cpt Record'!D900="","",'Sub-Cpt Record'!D900)</f>
        <v/>
      </c>
      <c r="E900" s="165" t="str">
        <f>CODE!I900</f>
        <v/>
      </c>
      <c r="F900" s="168"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18"/>
      <c r="U900" s="42"/>
      <c r="V900" s="42"/>
      <c r="W900" s="42"/>
      <c r="X900" s="42"/>
      <c r="Y900" s="42"/>
      <c r="Z900" s="35"/>
      <c r="AA900" s="42"/>
      <c r="AB900" s="42"/>
      <c r="AC900" s="42"/>
      <c r="AD900" s="42"/>
      <c r="AE900" s="42"/>
      <c r="AF900" s="42"/>
      <c r="AG900" s="193" t="str">
        <f t="shared" si="13"/>
        <v/>
      </c>
      <c r="AH900" s="305"/>
      <c r="AI900" s="215"/>
      <c r="AJ900" s="36"/>
    </row>
    <row r="901" spans="1:36" x14ac:dyDescent="0.2">
      <c r="A901" s="164" t="str">
        <f>IF('Sub-Cpt Record'!A901="","",'Sub-Cpt Record'!A901)</f>
        <v/>
      </c>
      <c r="B901" s="165" t="str">
        <f>IF('Sub-Cpt Record'!B901="","",'Sub-Cpt Record'!B901)</f>
        <v/>
      </c>
      <c r="C901" s="165" t="str">
        <f>IF('Sub-Cpt Record'!C901="","",'Sub-Cpt Record'!C901)</f>
        <v/>
      </c>
      <c r="D901" s="165" t="str">
        <f>IF('Sub-Cpt Record'!D901="","",'Sub-Cpt Record'!D901)</f>
        <v/>
      </c>
      <c r="E901" s="165" t="str">
        <f>CODE!I901</f>
        <v/>
      </c>
      <c r="F901" s="168"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18"/>
      <c r="U901" s="42"/>
      <c r="V901" s="42"/>
      <c r="W901" s="42"/>
      <c r="X901" s="42"/>
      <c r="Y901" s="42"/>
      <c r="Z901" s="35"/>
      <c r="AA901" s="42"/>
      <c r="AB901" s="42"/>
      <c r="AC901" s="42"/>
      <c r="AD901" s="42"/>
      <c r="AE901" s="42"/>
      <c r="AF901" s="42"/>
      <c r="AG901" s="193" t="str">
        <f t="shared" si="13"/>
        <v/>
      </c>
      <c r="AH901" s="305"/>
      <c r="AI901" s="215"/>
      <c r="AJ901" s="36"/>
    </row>
    <row r="902" spans="1:36" x14ac:dyDescent="0.2">
      <c r="A902" s="164" t="str">
        <f>IF('Sub-Cpt Record'!A902="","",'Sub-Cpt Record'!A902)</f>
        <v/>
      </c>
      <c r="B902" s="165" t="str">
        <f>IF('Sub-Cpt Record'!B902="","",'Sub-Cpt Record'!B902)</f>
        <v/>
      </c>
      <c r="C902" s="165" t="str">
        <f>IF('Sub-Cpt Record'!C902="","",'Sub-Cpt Record'!C902)</f>
        <v/>
      </c>
      <c r="D902" s="165" t="str">
        <f>IF('Sub-Cpt Record'!D902="","",'Sub-Cpt Record'!D902)</f>
        <v/>
      </c>
      <c r="E902" s="165" t="str">
        <f>CODE!I902</f>
        <v/>
      </c>
      <c r="F902" s="168"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18"/>
      <c r="U902" s="42"/>
      <c r="V902" s="42"/>
      <c r="W902" s="42"/>
      <c r="X902" s="42"/>
      <c r="Y902" s="42"/>
      <c r="Z902" s="35"/>
      <c r="AA902" s="42"/>
      <c r="AB902" s="42"/>
      <c r="AC902" s="42"/>
      <c r="AD902" s="42"/>
      <c r="AE902" s="42"/>
      <c r="AF902" s="42"/>
      <c r="AG902" s="193" t="str">
        <f t="shared" si="13"/>
        <v/>
      </c>
      <c r="AH902" s="305"/>
      <c r="AI902" s="215"/>
      <c r="AJ902" s="36"/>
    </row>
    <row r="903" spans="1:36" x14ac:dyDescent="0.2">
      <c r="A903" s="164" t="str">
        <f>IF('Sub-Cpt Record'!A903="","",'Sub-Cpt Record'!A903)</f>
        <v/>
      </c>
      <c r="B903" s="165" t="str">
        <f>IF('Sub-Cpt Record'!B903="","",'Sub-Cpt Record'!B903)</f>
        <v/>
      </c>
      <c r="C903" s="165" t="str">
        <f>IF('Sub-Cpt Record'!C903="","",'Sub-Cpt Record'!C903)</f>
        <v/>
      </c>
      <c r="D903" s="165" t="str">
        <f>IF('Sub-Cpt Record'!D903="","",'Sub-Cpt Record'!D903)</f>
        <v/>
      </c>
      <c r="E903" s="165" t="str">
        <f>CODE!I903</f>
        <v/>
      </c>
      <c r="F903" s="168"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18"/>
      <c r="U903" s="42"/>
      <c r="V903" s="42"/>
      <c r="W903" s="42"/>
      <c r="X903" s="42"/>
      <c r="Y903" s="42"/>
      <c r="Z903" s="35"/>
      <c r="AA903" s="42"/>
      <c r="AB903" s="42"/>
      <c r="AC903" s="42"/>
      <c r="AD903" s="42"/>
      <c r="AE903" s="42"/>
      <c r="AF903" s="42"/>
      <c r="AG903" s="193" t="str">
        <f t="shared" si="13"/>
        <v/>
      </c>
      <c r="AH903" s="305"/>
      <c r="AI903" s="215"/>
      <c r="AJ903" s="36"/>
    </row>
    <row r="904" spans="1:36" x14ac:dyDescent="0.2">
      <c r="A904" s="164" t="str">
        <f>IF('Sub-Cpt Record'!A904="","",'Sub-Cpt Record'!A904)</f>
        <v/>
      </c>
      <c r="B904" s="165" t="str">
        <f>IF('Sub-Cpt Record'!B904="","",'Sub-Cpt Record'!B904)</f>
        <v/>
      </c>
      <c r="C904" s="165" t="str">
        <f>IF('Sub-Cpt Record'!C904="","",'Sub-Cpt Record'!C904)</f>
        <v/>
      </c>
      <c r="D904" s="165" t="str">
        <f>IF('Sub-Cpt Record'!D904="","",'Sub-Cpt Record'!D904)</f>
        <v/>
      </c>
      <c r="E904" s="165" t="str">
        <f>CODE!I904</f>
        <v/>
      </c>
      <c r="F904" s="168"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18"/>
      <c r="U904" s="42"/>
      <c r="V904" s="42"/>
      <c r="W904" s="42"/>
      <c r="X904" s="42"/>
      <c r="Y904" s="42"/>
      <c r="Z904" s="35"/>
      <c r="AA904" s="42"/>
      <c r="AB904" s="42"/>
      <c r="AC904" s="42"/>
      <c r="AD904" s="42"/>
      <c r="AE904" s="42"/>
      <c r="AF904" s="42"/>
      <c r="AG904" s="193" t="str">
        <f t="shared" si="13"/>
        <v/>
      </c>
      <c r="AH904" s="305"/>
      <c r="AI904" s="215"/>
      <c r="AJ904" s="36"/>
    </row>
    <row r="905" spans="1:36" x14ac:dyDescent="0.2">
      <c r="A905" s="164" t="str">
        <f>IF('Sub-Cpt Record'!A905="","",'Sub-Cpt Record'!A905)</f>
        <v/>
      </c>
      <c r="B905" s="165" t="str">
        <f>IF('Sub-Cpt Record'!B905="","",'Sub-Cpt Record'!B905)</f>
        <v/>
      </c>
      <c r="C905" s="165" t="str">
        <f>IF('Sub-Cpt Record'!C905="","",'Sub-Cpt Record'!C905)</f>
        <v/>
      </c>
      <c r="D905" s="165" t="str">
        <f>IF('Sub-Cpt Record'!D905="","",'Sub-Cpt Record'!D905)</f>
        <v/>
      </c>
      <c r="E905" s="165" t="str">
        <f>CODE!I905</f>
        <v/>
      </c>
      <c r="F905" s="168"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18"/>
      <c r="U905" s="42"/>
      <c r="V905" s="42"/>
      <c r="W905" s="42"/>
      <c r="X905" s="42"/>
      <c r="Y905" s="42"/>
      <c r="Z905" s="35"/>
      <c r="AA905" s="42"/>
      <c r="AB905" s="42"/>
      <c r="AC905" s="42"/>
      <c r="AD905" s="42"/>
      <c r="AE905" s="42"/>
      <c r="AF905" s="42"/>
      <c r="AG905" s="193" t="str">
        <f t="shared" si="13"/>
        <v/>
      </c>
      <c r="AH905" s="305"/>
      <c r="AI905" s="215"/>
      <c r="AJ905" s="36"/>
    </row>
    <row r="906" spans="1:36" x14ac:dyDescent="0.2">
      <c r="A906" s="164" t="str">
        <f>IF('Sub-Cpt Record'!A906="","",'Sub-Cpt Record'!A906)</f>
        <v/>
      </c>
      <c r="B906" s="165" t="str">
        <f>IF('Sub-Cpt Record'!B906="","",'Sub-Cpt Record'!B906)</f>
        <v/>
      </c>
      <c r="C906" s="165" t="str">
        <f>IF('Sub-Cpt Record'!C906="","",'Sub-Cpt Record'!C906)</f>
        <v/>
      </c>
      <c r="D906" s="165" t="str">
        <f>IF('Sub-Cpt Record'!D906="","",'Sub-Cpt Record'!D906)</f>
        <v/>
      </c>
      <c r="E906" s="165" t="str">
        <f>CODE!I906</f>
        <v/>
      </c>
      <c r="F906" s="168"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18"/>
      <c r="U906" s="42"/>
      <c r="V906" s="42"/>
      <c r="W906" s="42"/>
      <c r="X906" s="42"/>
      <c r="Y906" s="42"/>
      <c r="Z906" s="35"/>
      <c r="AA906" s="42"/>
      <c r="AB906" s="42"/>
      <c r="AC906" s="42"/>
      <c r="AD906" s="42"/>
      <c r="AE906" s="42"/>
      <c r="AF906" s="42"/>
      <c r="AG906" s="193" t="str">
        <f t="shared" si="13"/>
        <v/>
      </c>
      <c r="AH906" s="305"/>
      <c r="AI906" s="215"/>
      <c r="AJ906" s="36"/>
    </row>
    <row r="907" spans="1:36" x14ac:dyDescent="0.2">
      <c r="A907" s="164" t="str">
        <f>IF('Sub-Cpt Record'!A907="","",'Sub-Cpt Record'!A907)</f>
        <v/>
      </c>
      <c r="B907" s="165" t="str">
        <f>IF('Sub-Cpt Record'!B907="","",'Sub-Cpt Record'!B907)</f>
        <v/>
      </c>
      <c r="C907" s="165" t="str">
        <f>IF('Sub-Cpt Record'!C907="","",'Sub-Cpt Record'!C907)</f>
        <v/>
      </c>
      <c r="D907" s="165" t="str">
        <f>IF('Sub-Cpt Record'!D907="","",'Sub-Cpt Record'!D907)</f>
        <v/>
      </c>
      <c r="E907" s="165" t="str">
        <f>CODE!I907</f>
        <v/>
      </c>
      <c r="F907" s="168"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18"/>
      <c r="U907" s="42"/>
      <c r="V907" s="42"/>
      <c r="W907" s="42"/>
      <c r="X907" s="42"/>
      <c r="Y907" s="42"/>
      <c r="Z907" s="35"/>
      <c r="AA907" s="42"/>
      <c r="AB907" s="42"/>
      <c r="AC907" s="42"/>
      <c r="AD907" s="42"/>
      <c r="AE907" s="42"/>
      <c r="AF907" s="42"/>
      <c r="AG907" s="193" t="str">
        <f t="shared" ref="AG907:AG970" si="14">IF(SUM(T907,V907,X907,Z907,AB907,AD907,AF907)&lt;&gt;0,SUM(T907,V907,X907,Z907,AB907,AD907,AF907),"")</f>
        <v/>
      </c>
      <c r="AH907" s="305"/>
      <c r="AI907" s="215"/>
      <c r="AJ907" s="36"/>
    </row>
    <row r="908" spans="1:36" x14ac:dyDescent="0.2">
      <c r="A908" s="164" t="str">
        <f>IF('Sub-Cpt Record'!A908="","",'Sub-Cpt Record'!A908)</f>
        <v/>
      </c>
      <c r="B908" s="165" t="str">
        <f>IF('Sub-Cpt Record'!B908="","",'Sub-Cpt Record'!B908)</f>
        <v/>
      </c>
      <c r="C908" s="165" t="str">
        <f>IF('Sub-Cpt Record'!C908="","",'Sub-Cpt Record'!C908)</f>
        <v/>
      </c>
      <c r="D908" s="165" t="str">
        <f>IF('Sub-Cpt Record'!D908="","",'Sub-Cpt Record'!D908)</f>
        <v/>
      </c>
      <c r="E908" s="165" t="str">
        <f>CODE!I908</f>
        <v/>
      </c>
      <c r="F908" s="168"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18"/>
      <c r="U908" s="42"/>
      <c r="V908" s="42"/>
      <c r="W908" s="42"/>
      <c r="X908" s="42"/>
      <c r="Y908" s="42"/>
      <c r="Z908" s="35"/>
      <c r="AA908" s="42"/>
      <c r="AB908" s="42"/>
      <c r="AC908" s="42"/>
      <c r="AD908" s="42"/>
      <c r="AE908" s="42"/>
      <c r="AF908" s="42"/>
      <c r="AG908" s="193" t="str">
        <f t="shared" si="14"/>
        <v/>
      </c>
      <c r="AH908" s="305"/>
      <c r="AI908" s="215"/>
      <c r="AJ908" s="36"/>
    </row>
    <row r="909" spans="1:36" x14ac:dyDescent="0.2">
      <c r="A909" s="164" t="str">
        <f>IF('Sub-Cpt Record'!A909="","",'Sub-Cpt Record'!A909)</f>
        <v/>
      </c>
      <c r="B909" s="165" t="str">
        <f>IF('Sub-Cpt Record'!B909="","",'Sub-Cpt Record'!B909)</f>
        <v/>
      </c>
      <c r="C909" s="165" t="str">
        <f>IF('Sub-Cpt Record'!C909="","",'Sub-Cpt Record'!C909)</f>
        <v/>
      </c>
      <c r="D909" s="165" t="str">
        <f>IF('Sub-Cpt Record'!D909="","",'Sub-Cpt Record'!D909)</f>
        <v/>
      </c>
      <c r="E909" s="165" t="str">
        <f>CODE!I909</f>
        <v/>
      </c>
      <c r="F909" s="168"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18"/>
      <c r="U909" s="42"/>
      <c r="V909" s="42"/>
      <c r="W909" s="42"/>
      <c r="X909" s="42"/>
      <c r="Y909" s="42"/>
      <c r="Z909" s="35"/>
      <c r="AA909" s="42"/>
      <c r="AB909" s="42"/>
      <c r="AC909" s="42"/>
      <c r="AD909" s="42"/>
      <c r="AE909" s="42"/>
      <c r="AF909" s="42"/>
      <c r="AG909" s="193" t="str">
        <f t="shared" si="14"/>
        <v/>
      </c>
      <c r="AH909" s="305"/>
      <c r="AI909" s="215"/>
      <c r="AJ909" s="36"/>
    </row>
    <row r="910" spans="1:36" x14ac:dyDescent="0.2">
      <c r="A910" s="164" t="str">
        <f>IF('Sub-Cpt Record'!A910="","",'Sub-Cpt Record'!A910)</f>
        <v/>
      </c>
      <c r="B910" s="165" t="str">
        <f>IF('Sub-Cpt Record'!B910="","",'Sub-Cpt Record'!B910)</f>
        <v/>
      </c>
      <c r="C910" s="165" t="str">
        <f>IF('Sub-Cpt Record'!C910="","",'Sub-Cpt Record'!C910)</f>
        <v/>
      </c>
      <c r="D910" s="165" t="str">
        <f>IF('Sub-Cpt Record'!D910="","",'Sub-Cpt Record'!D910)</f>
        <v/>
      </c>
      <c r="E910" s="165" t="str">
        <f>CODE!I910</f>
        <v/>
      </c>
      <c r="F910" s="168"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18"/>
      <c r="U910" s="42"/>
      <c r="V910" s="42"/>
      <c r="W910" s="42"/>
      <c r="X910" s="42"/>
      <c r="Y910" s="42"/>
      <c r="Z910" s="35"/>
      <c r="AA910" s="42"/>
      <c r="AB910" s="42"/>
      <c r="AC910" s="42"/>
      <c r="AD910" s="42"/>
      <c r="AE910" s="42"/>
      <c r="AF910" s="42"/>
      <c r="AG910" s="193" t="str">
        <f t="shared" si="14"/>
        <v/>
      </c>
      <c r="AH910" s="305"/>
      <c r="AI910" s="215"/>
      <c r="AJ910" s="36"/>
    </row>
    <row r="911" spans="1:36" x14ac:dyDescent="0.2">
      <c r="A911" s="164" t="str">
        <f>IF('Sub-Cpt Record'!A911="","",'Sub-Cpt Record'!A911)</f>
        <v/>
      </c>
      <c r="B911" s="165" t="str">
        <f>IF('Sub-Cpt Record'!B911="","",'Sub-Cpt Record'!B911)</f>
        <v/>
      </c>
      <c r="C911" s="165" t="str">
        <f>IF('Sub-Cpt Record'!C911="","",'Sub-Cpt Record'!C911)</f>
        <v/>
      </c>
      <c r="D911" s="165" t="str">
        <f>IF('Sub-Cpt Record'!D911="","",'Sub-Cpt Record'!D911)</f>
        <v/>
      </c>
      <c r="E911" s="165" t="str">
        <f>CODE!I911</f>
        <v/>
      </c>
      <c r="F911" s="168"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18"/>
      <c r="U911" s="42"/>
      <c r="V911" s="42"/>
      <c r="W911" s="42"/>
      <c r="X911" s="42"/>
      <c r="Y911" s="42"/>
      <c r="Z911" s="35"/>
      <c r="AA911" s="42"/>
      <c r="AB911" s="42"/>
      <c r="AC911" s="42"/>
      <c r="AD911" s="42"/>
      <c r="AE911" s="42"/>
      <c r="AF911" s="42"/>
      <c r="AG911" s="193" t="str">
        <f t="shared" si="14"/>
        <v/>
      </c>
      <c r="AH911" s="305"/>
      <c r="AI911" s="215"/>
      <c r="AJ911" s="36"/>
    </row>
    <row r="912" spans="1:36" x14ac:dyDescent="0.2">
      <c r="A912" s="164" t="str">
        <f>IF('Sub-Cpt Record'!A912="","",'Sub-Cpt Record'!A912)</f>
        <v/>
      </c>
      <c r="B912" s="165" t="str">
        <f>IF('Sub-Cpt Record'!B912="","",'Sub-Cpt Record'!B912)</f>
        <v/>
      </c>
      <c r="C912" s="165" t="str">
        <f>IF('Sub-Cpt Record'!C912="","",'Sub-Cpt Record'!C912)</f>
        <v/>
      </c>
      <c r="D912" s="165" t="str">
        <f>IF('Sub-Cpt Record'!D912="","",'Sub-Cpt Record'!D912)</f>
        <v/>
      </c>
      <c r="E912" s="165" t="str">
        <f>CODE!I912</f>
        <v/>
      </c>
      <c r="F912" s="168"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18"/>
      <c r="U912" s="42"/>
      <c r="V912" s="42"/>
      <c r="W912" s="42"/>
      <c r="X912" s="42"/>
      <c r="Y912" s="42"/>
      <c r="Z912" s="35"/>
      <c r="AA912" s="42"/>
      <c r="AB912" s="42"/>
      <c r="AC912" s="42"/>
      <c r="AD912" s="42"/>
      <c r="AE912" s="42"/>
      <c r="AF912" s="42"/>
      <c r="AG912" s="193" t="str">
        <f t="shared" si="14"/>
        <v/>
      </c>
      <c r="AH912" s="305"/>
      <c r="AI912" s="215"/>
      <c r="AJ912" s="36"/>
    </row>
    <row r="913" spans="1:36" x14ac:dyDescent="0.2">
      <c r="A913" s="164" t="str">
        <f>IF('Sub-Cpt Record'!A913="","",'Sub-Cpt Record'!A913)</f>
        <v/>
      </c>
      <c r="B913" s="165" t="str">
        <f>IF('Sub-Cpt Record'!B913="","",'Sub-Cpt Record'!B913)</f>
        <v/>
      </c>
      <c r="C913" s="165" t="str">
        <f>IF('Sub-Cpt Record'!C913="","",'Sub-Cpt Record'!C913)</f>
        <v/>
      </c>
      <c r="D913" s="165" t="str">
        <f>IF('Sub-Cpt Record'!D913="","",'Sub-Cpt Record'!D913)</f>
        <v/>
      </c>
      <c r="E913" s="165" t="str">
        <f>CODE!I913</f>
        <v/>
      </c>
      <c r="F913" s="168"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18"/>
      <c r="U913" s="42"/>
      <c r="V913" s="42"/>
      <c r="W913" s="42"/>
      <c r="X913" s="42"/>
      <c r="Y913" s="42"/>
      <c r="Z913" s="35"/>
      <c r="AA913" s="42"/>
      <c r="AB913" s="42"/>
      <c r="AC913" s="42"/>
      <c r="AD913" s="42"/>
      <c r="AE913" s="42"/>
      <c r="AF913" s="42"/>
      <c r="AG913" s="193" t="str">
        <f t="shared" si="14"/>
        <v/>
      </c>
      <c r="AH913" s="305"/>
      <c r="AI913" s="215"/>
      <c r="AJ913" s="36"/>
    </row>
    <row r="914" spans="1:36" x14ac:dyDescent="0.2">
      <c r="A914" s="164" t="str">
        <f>IF('Sub-Cpt Record'!A914="","",'Sub-Cpt Record'!A914)</f>
        <v/>
      </c>
      <c r="B914" s="165" t="str">
        <f>IF('Sub-Cpt Record'!B914="","",'Sub-Cpt Record'!B914)</f>
        <v/>
      </c>
      <c r="C914" s="165" t="str">
        <f>IF('Sub-Cpt Record'!C914="","",'Sub-Cpt Record'!C914)</f>
        <v/>
      </c>
      <c r="D914" s="165" t="str">
        <f>IF('Sub-Cpt Record'!D914="","",'Sub-Cpt Record'!D914)</f>
        <v/>
      </c>
      <c r="E914" s="165" t="str">
        <f>CODE!I914</f>
        <v/>
      </c>
      <c r="F914" s="168"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18"/>
      <c r="U914" s="42"/>
      <c r="V914" s="42"/>
      <c r="W914" s="42"/>
      <c r="X914" s="42"/>
      <c r="Y914" s="42"/>
      <c r="Z914" s="35"/>
      <c r="AA914" s="42"/>
      <c r="AB914" s="42"/>
      <c r="AC914" s="42"/>
      <c r="AD914" s="42"/>
      <c r="AE914" s="42"/>
      <c r="AF914" s="42"/>
      <c r="AG914" s="193" t="str">
        <f t="shared" si="14"/>
        <v/>
      </c>
      <c r="AH914" s="305"/>
      <c r="AI914" s="215"/>
      <c r="AJ914" s="36"/>
    </row>
    <row r="915" spans="1:36" x14ac:dyDescent="0.2">
      <c r="A915" s="164" t="str">
        <f>IF('Sub-Cpt Record'!A915="","",'Sub-Cpt Record'!A915)</f>
        <v/>
      </c>
      <c r="B915" s="165" t="str">
        <f>IF('Sub-Cpt Record'!B915="","",'Sub-Cpt Record'!B915)</f>
        <v/>
      </c>
      <c r="C915" s="165" t="str">
        <f>IF('Sub-Cpt Record'!C915="","",'Sub-Cpt Record'!C915)</f>
        <v/>
      </c>
      <c r="D915" s="165" t="str">
        <f>IF('Sub-Cpt Record'!D915="","",'Sub-Cpt Record'!D915)</f>
        <v/>
      </c>
      <c r="E915" s="165" t="str">
        <f>CODE!I915</f>
        <v/>
      </c>
      <c r="F915" s="168"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18"/>
      <c r="U915" s="42"/>
      <c r="V915" s="42"/>
      <c r="W915" s="42"/>
      <c r="X915" s="42"/>
      <c r="Y915" s="42"/>
      <c r="Z915" s="35"/>
      <c r="AA915" s="42"/>
      <c r="AB915" s="42"/>
      <c r="AC915" s="42"/>
      <c r="AD915" s="42"/>
      <c r="AE915" s="42"/>
      <c r="AF915" s="42"/>
      <c r="AG915" s="193" t="str">
        <f t="shared" si="14"/>
        <v/>
      </c>
      <c r="AH915" s="305"/>
      <c r="AI915" s="215"/>
      <c r="AJ915" s="36"/>
    </row>
    <row r="916" spans="1:36" x14ac:dyDescent="0.2">
      <c r="A916" s="164" t="str">
        <f>IF('Sub-Cpt Record'!A916="","",'Sub-Cpt Record'!A916)</f>
        <v/>
      </c>
      <c r="B916" s="165" t="str">
        <f>IF('Sub-Cpt Record'!B916="","",'Sub-Cpt Record'!B916)</f>
        <v/>
      </c>
      <c r="C916" s="165" t="str">
        <f>IF('Sub-Cpt Record'!C916="","",'Sub-Cpt Record'!C916)</f>
        <v/>
      </c>
      <c r="D916" s="165" t="str">
        <f>IF('Sub-Cpt Record'!D916="","",'Sub-Cpt Record'!D916)</f>
        <v/>
      </c>
      <c r="E916" s="165" t="str">
        <f>CODE!I916</f>
        <v/>
      </c>
      <c r="F916" s="168"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18"/>
      <c r="U916" s="42"/>
      <c r="V916" s="42"/>
      <c r="W916" s="42"/>
      <c r="X916" s="42"/>
      <c r="Y916" s="42"/>
      <c r="Z916" s="35"/>
      <c r="AA916" s="42"/>
      <c r="AB916" s="42"/>
      <c r="AC916" s="42"/>
      <c r="AD916" s="42"/>
      <c r="AE916" s="42"/>
      <c r="AF916" s="42"/>
      <c r="AG916" s="193" t="str">
        <f t="shared" si="14"/>
        <v/>
      </c>
      <c r="AH916" s="305"/>
      <c r="AI916" s="215"/>
      <c r="AJ916" s="36"/>
    </row>
    <row r="917" spans="1:36" x14ac:dyDescent="0.2">
      <c r="A917" s="164" t="str">
        <f>IF('Sub-Cpt Record'!A917="","",'Sub-Cpt Record'!A917)</f>
        <v/>
      </c>
      <c r="B917" s="165" t="str">
        <f>IF('Sub-Cpt Record'!B917="","",'Sub-Cpt Record'!B917)</f>
        <v/>
      </c>
      <c r="C917" s="165" t="str">
        <f>IF('Sub-Cpt Record'!C917="","",'Sub-Cpt Record'!C917)</f>
        <v/>
      </c>
      <c r="D917" s="165" t="str">
        <f>IF('Sub-Cpt Record'!D917="","",'Sub-Cpt Record'!D917)</f>
        <v/>
      </c>
      <c r="E917" s="165" t="str">
        <f>CODE!I917</f>
        <v/>
      </c>
      <c r="F917" s="168"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18"/>
      <c r="U917" s="42"/>
      <c r="V917" s="42"/>
      <c r="W917" s="42"/>
      <c r="X917" s="42"/>
      <c r="Y917" s="42"/>
      <c r="Z917" s="35"/>
      <c r="AA917" s="42"/>
      <c r="AB917" s="42"/>
      <c r="AC917" s="42"/>
      <c r="AD917" s="42"/>
      <c r="AE917" s="42"/>
      <c r="AF917" s="42"/>
      <c r="AG917" s="193" t="str">
        <f t="shared" si="14"/>
        <v/>
      </c>
      <c r="AH917" s="305"/>
      <c r="AI917" s="215"/>
      <c r="AJ917" s="36"/>
    </row>
    <row r="918" spans="1:36" x14ac:dyDescent="0.2">
      <c r="A918" s="164" t="str">
        <f>IF('Sub-Cpt Record'!A918="","",'Sub-Cpt Record'!A918)</f>
        <v/>
      </c>
      <c r="B918" s="165" t="str">
        <f>IF('Sub-Cpt Record'!B918="","",'Sub-Cpt Record'!B918)</f>
        <v/>
      </c>
      <c r="C918" s="165" t="str">
        <f>IF('Sub-Cpt Record'!C918="","",'Sub-Cpt Record'!C918)</f>
        <v/>
      </c>
      <c r="D918" s="165" t="str">
        <f>IF('Sub-Cpt Record'!D918="","",'Sub-Cpt Record'!D918)</f>
        <v/>
      </c>
      <c r="E918" s="165" t="str">
        <f>CODE!I918</f>
        <v/>
      </c>
      <c r="F918" s="168"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18"/>
      <c r="U918" s="42"/>
      <c r="V918" s="42"/>
      <c r="W918" s="42"/>
      <c r="X918" s="42"/>
      <c r="Y918" s="42"/>
      <c r="Z918" s="35"/>
      <c r="AA918" s="42"/>
      <c r="AB918" s="42"/>
      <c r="AC918" s="42"/>
      <c r="AD918" s="42"/>
      <c r="AE918" s="42"/>
      <c r="AF918" s="42"/>
      <c r="AG918" s="193" t="str">
        <f t="shared" si="14"/>
        <v/>
      </c>
      <c r="AH918" s="305"/>
      <c r="AI918" s="215"/>
      <c r="AJ918" s="36"/>
    </row>
    <row r="919" spans="1:36" x14ac:dyDescent="0.2">
      <c r="A919" s="164" t="str">
        <f>IF('Sub-Cpt Record'!A919="","",'Sub-Cpt Record'!A919)</f>
        <v/>
      </c>
      <c r="B919" s="165" t="str">
        <f>IF('Sub-Cpt Record'!B919="","",'Sub-Cpt Record'!B919)</f>
        <v/>
      </c>
      <c r="C919" s="165" t="str">
        <f>IF('Sub-Cpt Record'!C919="","",'Sub-Cpt Record'!C919)</f>
        <v/>
      </c>
      <c r="D919" s="165" t="str">
        <f>IF('Sub-Cpt Record'!D919="","",'Sub-Cpt Record'!D919)</f>
        <v/>
      </c>
      <c r="E919" s="165" t="str">
        <f>CODE!I919</f>
        <v/>
      </c>
      <c r="F919" s="168"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18"/>
      <c r="U919" s="42"/>
      <c r="V919" s="42"/>
      <c r="W919" s="42"/>
      <c r="X919" s="42"/>
      <c r="Y919" s="42"/>
      <c r="Z919" s="35"/>
      <c r="AA919" s="42"/>
      <c r="AB919" s="42"/>
      <c r="AC919" s="42"/>
      <c r="AD919" s="42"/>
      <c r="AE919" s="42"/>
      <c r="AF919" s="42"/>
      <c r="AG919" s="193" t="str">
        <f t="shared" si="14"/>
        <v/>
      </c>
      <c r="AH919" s="305"/>
      <c r="AI919" s="215"/>
      <c r="AJ919" s="36"/>
    </row>
    <row r="920" spans="1:36" x14ac:dyDescent="0.2">
      <c r="A920" s="164" t="str">
        <f>IF('Sub-Cpt Record'!A920="","",'Sub-Cpt Record'!A920)</f>
        <v/>
      </c>
      <c r="B920" s="165" t="str">
        <f>IF('Sub-Cpt Record'!B920="","",'Sub-Cpt Record'!B920)</f>
        <v/>
      </c>
      <c r="C920" s="165" t="str">
        <f>IF('Sub-Cpt Record'!C920="","",'Sub-Cpt Record'!C920)</f>
        <v/>
      </c>
      <c r="D920" s="165" t="str">
        <f>IF('Sub-Cpt Record'!D920="","",'Sub-Cpt Record'!D920)</f>
        <v/>
      </c>
      <c r="E920" s="165" t="str">
        <f>CODE!I920</f>
        <v/>
      </c>
      <c r="F920" s="168"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18"/>
      <c r="U920" s="42"/>
      <c r="V920" s="42"/>
      <c r="W920" s="42"/>
      <c r="X920" s="42"/>
      <c r="Y920" s="42"/>
      <c r="Z920" s="35"/>
      <c r="AA920" s="42"/>
      <c r="AB920" s="42"/>
      <c r="AC920" s="42"/>
      <c r="AD920" s="42"/>
      <c r="AE920" s="42"/>
      <c r="AF920" s="42"/>
      <c r="AG920" s="193" t="str">
        <f t="shared" si="14"/>
        <v/>
      </c>
      <c r="AH920" s="305"/>
      <c r="AI920" s="215"/>
      <c r="AJ920" s="36"/>
    </row>
    <row r="921" spans="1:36" x14ac:dyDescent="0.2">
      <c r="A921" s="164" t="str">
        <f>IF('Sub-Cpt Record'!A921="","",'Sub-Cpt Record'!A921)</f>
        <v/>
      </c>
      <c r="B921" s="165" t="str">
        <f>IF('Sub-Cpt Record'!B921="","",'Sub-Cpt Record'!B921)</f>
        <v/>
      </c>
      <c r="C921" s="165" t="str">
        <f>IF('Sub-Cpt Record'!C921="","",'Sub-Cpt Record'!C921)</f>
        <v/>
      </c>
      <c r="D921" s="165" t="str">
        <f>IF('Sub-Cpt Record'!D921="","",'Sub-Cpt Record'!D921)</f>
        <v/>
      </c>
      <c r="E921" s="165" t="str">
        <f>CODE!I921</f>
        <v/>
      </c>
      <c r="F921" s="168"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18"/>
      <c r="U921" s="42"/>
      <c r="V921" s="42"/>
      <c r="W921" s="42"/>
      <c r="X921" s="42"/>
      <c r="Y921" s="42"/>
      <c r="Z921" s="35"/>
      <c r="AA921" s="42"/>
      <c r="AB921" s="42"/>
      <c r="AC921" s="42"/>
      <c r="AD921" s="42"/>
      <c r="AE921" s="42"/>
      <c r="AF921" s="42"/>
      <c r="AG921" s="193" t="str">
        <f t="shared" si="14"/>
        <v/>
      </c>
      <c r="AH921" s="305"/>
      <c r="AI921" s="215"/>
      <c r="AJ921" s="36"/>
    </row>
    <row r="922" spans="1:36" x14ac:dyDescent="0.2">
      <c r="A922" s="164" t="str">
        <f>IF('Sub-Cpt Record'!A922="","",'Sub-Cpt Record'!A922)</f>
        <v/>
      </c>
      <c r="B922" s="165" t="str">
        <f>IF('Sub-Cpt Record'!B922="","",'Sub-Cpt Record'!B922)</f>
        <v/>
      </c>
      <c r="C922" s="165" t="str">
        <f>IF('Sub-Cpt Record'!C922="","",'Sub-Cpt Record'!C922)</f>
        <v/>
      </c>
      <c r="D922" s="165" t="str">
        <f>IF('Sub-Cpt Record'!D922="","",'Sub-Cpt Record'!D922)</f>
        <v/>
      </c>
      <c r="E922" s="165" t="str">
        <f>CODE!I922</f>
        <v/>
      </c>
      <c r="F922" s="168"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18"/>
      <c r="U922" s="42"/>
      <c r="V922" s="42"/>
      <c r="W922" s="42"/>
      <c r="X922" s="42"/>
      <c r="Y922" s="42"/>
      <c r="Z922" s="35"/>
      <c r="AA922" s="42"/>
      <c r="AB922" s="42"/>
      <c r="AC922" s="42"/>
      <c r="AD922" s="42"/>
      <c r="AE922" s="42"/>
      <c r="AF922" s="42"/>
      <c r="AG922" s="193" t="str">
        <f t="shared" si="14"/>
        <v/>
      </c>
      <c r="AH922" s="305"/>
      <c r="AI922" s="215"/>
      <c r="AJ922" s="36"/>
    </row>
    <row r="923" spans="1:36" x14ac:dyDescent="0.2">
      <c r="A923" s="164" t="str">
        <f>IF('Sub-Cpt Record'!A923="","",'Sub-Cpt Record'!A923)</f>
        <v/>
      </c>
      <c r="B923" s="165" t="str">
        <f>IF('Sub-Cpt Record'!B923="","",'Sub-Cpt Record'!B923)</f>
        <v/>
      </c>
      <c r="C923" s="165" t="str">
        <f>IF('Sub-Cpt Record'!C923="","",'Sub-Cpt Record'!C923)</f>
        <v/>
      </c>
      <c r="D923" s="165" t="str">
        <f>IF('Sub-Cpt Record'!D923="","",'Sub-Cpt Record'!D923)</f>
        <v/>
      </c>
      <c r="E923" s="165" t="str">
        <f>CODE!I923</f>
        <v/>
      </c>
      <c r="F923" s="168"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18"/>
      <c r="U923" s="42"/>
      <c r="V923" s="42"/>
      <c r="W923" s="42"/>
      <c r="X923" s="42"/>
      <c r="Y923" s="42"/>
      <c r="Z923" s="35"/>
      <c r="AA923" s="42"/>
      <c r="AB923" s="42"/>
      <c r="AC923" s="42"/>
      <c r="AD923" s="42"/>
      <c r="AE923" s="42"/>
      <c r="AF923" s="42"/>
      <c r="AG923" s="193" t="str">
        <f t="shared" si="14"/>
        <v/>
      </c>
      <c r="AH923" s="305"/>
      <c r="AI923" s="215"/>
      <c r="AJ923" s="36"/>
    </row>
    <row r="924" spans="1:36" x14ac:dyDescent="0.2">
      <c r="A924" s="164" t="str">
        <f>IF('Sub-Cpt Record'!A924="","",'Sub-Cpt Record'!A924)</f>
        <v/>
      </c>
      <c r="B924" s="165" t="str">
        <f>IF('Sub-Cpt Record'!B924="","",'Sub-Cpt Record'!B924)</f>
        <v/>
      </c>
      <c r="C924" s="165" t="str">
        <f>IF('Sub-Cpt Record'!C924="","",'Sub-Cpt Record'!C924)</f>
        <v/>
      </c>
      <c r="D924" s="165" t="str">
        <f>IF('Sub-Cpt Record'!D924="","",'Sub-Cpt Record'!D924)</f>
        <v/>
      </c>
      <c r="E924" s="165" t="str">
        <f>CODE!I924</f>
        <v/>
      </c>
      <c r="F924" s="168"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18"/>
      <c r="U924" s="42"/>
      <c r="V924" s="42"/>
      <c r="W924" s="42"/>
      <c r="X924" s="42"/>
      <c r="Y924" s="42"/>
      <c r="Z924" s="35"/>
      <c r="AA924" s="42"/>
      <c r="AB924" s="42"/>
      <c r="AC924" s="42"/>
      <c r="AD924" s="42"/>
      <c r="AE924" s="42"/>
      <c r="AF924" s="42"/>
      <c r="AG924" s="193" t="str">
        <f t="shared" si="14"/>
        <v/>
      </c>
      <c r="AH924" s="305"/>
      <c r="AI924" s="215"/>
      <c r="AJ924" s="36"/>
    </row>
    <row r="925" spans="1:36" x14ac:dyDescent="0.2">
      <c r="A925" s="164" t="str">
        <f>IF('Sub-Cpt Record'!A925="","",'Sub-Cpt Record'!A925)</f>
        <v/>
      </c>
      <c r="B925" s="165" t="str">
        <f>IF('Sub-Cpt Record'!B925="","",'Sub-Cpt Record'!B925)</f>
        <v/>
      </c>
      <c r="C925" s="165" t="str">
        <f>IF('Sub-Cpt Record'!C925="","",'Sub-Cpt Record'!C925)</f>
        <v/>
      </c>
      <c r="D925" s="165" t="str">
        <f>IF('Sub-Cpt Record'!D925="","",'Sub-Cpt Record'!D925)</f>
        <v/>
      </c>
      <c r="E925" s="165" t="str">
        <f>CODE!I925</f>
        <v/>
      </c>
      <c r="F925" s="168"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18"/>
      <c r="U925" s="42"/>
      <c r="V925" s="42"/>
      <c r="W925" s="42"/>
      <c r="X925" s="42"/>
      <c r="Y925" s="42"/>
      <c r="Z925" s="35"/>
      <c r="AA925" s="42"/>
      <c r="AB925" s="42"/>
      <c r="AC925" s="42"/>
      <c r="AD925" s="42"/>
      <c r="AE925" s="42"/>
      <c r="AF925" s="42"/>
      <c r="AG925" s="193" t="str">
        <f t="shared" si="14"/>
        <v/>
      </c>
      <c r="AH925" s="305"/>
      <c r="AI925" s="215"/>
      <c r="AJ925" s="36"/>
    </row>
    <row r="926" spans="1:36" x14ac:dyDescent="0.2">
      <c r="A926" s="164" t="str">
        <f>IF('Sub-Cpt Record'!A926="","",'Sub-Cpt Record'!A926)</f>
        <v/>
      </c>
      <c r="B926" s="165" t="str">
        <f>IF('Sub-Cpt Record'!B926="","",'Sub-Cpt Record'!B926)</f>
        <v/>
      </c>
      <c r="C926" s="165" t="str">
        <f>IF('Sub-Cpt Record'!C926="","",'Sub-Cpt Record'!C926)</f>
        <v/>
      </c>
      <c r="D926" s="165" t="str">
        <f>IF('Sub-Cpt Record'!D926="","",'Sub-Cpt Record'!D926)</f>
        <v/>
      </c>
      <c r="E926" s="165" t="str">
        <f>CODE!I926</f>
        <v/>
      </c>
      <c r="F926" s="168"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18"/>
      <c r="U926" s="42"/>
      <c r="V926" s="42"/>
      <c r="W926" s="42"/>
      <c r="X926" s="42"/>
      <c r="Y926" s="42"/>
      <c r="Z926" s="35"/>
      <c r="AA926" s="42"/>
      <c r="AB926" s="42"/>
      <c r="AC926" s="42"/>
      <c r="AD926" s="42"/>
      <c r="AE926" s="42"/>
      <c r="AF926" s="42"/>
      <c r="AG926" s="193" t="str">
        <f t="shared" si="14"/>
        <v/>
      </c>
      <c r="AH926" s="305"/>
      <c r="AI926" s="215"/>
      <c r="AJ926" s="36"/>
    </row>
    <row r="927" spans="1:36" x14ac:dyDescent="0.2">
      <c r="A927" s="164" t="str">
        <f>IF('Sub-Cpt Record'!A927="","",'Sub-Cpt Record'!A927)</f>
        <v/>
      </c>
      <c r="B927" s="165" t="str">
        <f>IF('Sub-Cpt Record'!B927="","",'Sub-Cpt Record'!B927)</f>
        <v/>
      </c>
      <c r="C927" s="165" t="str">
        <f>IF('Sub-Cpt Record'!C927="","",'Sub-Cpt Record'!C927)</f>
        <v/>
      </c>
      <c r="D927" s="165" t="str">
        <f>IF('Sub-Cpt Record'!D927="","",'Sub-Cpt Record'!D927)</f>
        <v/>
      </c>
      <c r="E927" s="165" t="str">
        <f>CODE!I927</f>
        <v/>
      </c>
      <c r="F927" s="168"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18"/>
      <c r="U927" s="42"/>
      <c r="V927" s="42"/>
      <c r="W927" s="42"/>
      <c r="X927" s="42"/>
      <c r="Y927" s="42"/>
      <c r="Z927" s="35"/>
      <c r="AA927" s="42"/>
      <c r="AB927" s="42"/>
      <c r="AC927" s="42"/>
      <c r="AD927" s="42"/>
      <c r="AE927" s="42"/>
      <c r="AF927" s="42"/>
      <c r="AG927" s="193" t="str">
        <f t="shared" si="14"/>
        <v/>
      </c>
      <c r="AH927" s="305"/>
      <c r="AI927" s="215"/>
      <c r="AJ927" s="36"/>
    </row>
    <row r="928" spans="1:36" x14ac:dyDescent="0.2">
      <c r="A928" s="164" t="str">
        <f>IF('Sub-Cpt Record'!A928="","",'Sub-Cpt Record'!A928)</f>
        <v/>
      </c>
      <c r="B928" s="165" t="str">
        <f>IF('Sub-Cpt Record'!B928="","",'Sub-Cpt Record'!B928)</f>
        <v/>
      </c>
      <c r="C928" s="165" t="str">
        <f>IF('Sub-Cpt Record'!C928="","",'Sub-Cpt Record'!C928)</f>
        <v/>
      </c>
      <c r="D928" s="165" t="str">
        <f>IF('Sub-Cpt Record'!D928="","",'Sub-Cpt Record'!D928)</f>
        <v/>
      </c>
      <c r="E928" s="165" t="str">
        <f>CODE!I928</f>
        <v/>
      </c>
      <c r="F928" s="168"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18"/>
      <c r="U928" s="42"/>
      <c r="V928" s="42"/>
      <c r="W928" s="42"/>
      <c r="X928" s="42"/>
      <c r="Y928" s="42"/>
      <c r="Z928" s="35"/>
      <c r="AA928" s="42"/>
      <c r="AB928" s="42"/>
      <c r="AC928" s="42"/>
      <c r="AD928" s="42"/>
      <c r="AE928" s="42"/>
      <c r="AF928" s="42"/>
      <c r="AG928" s="193" t="str">
        <f t="shared" si="14"/>
        <v/>
      </c>
      <c r="AH928" s="305"/>
      <c r="AI928" s="215"/>
      <c r="AJ928" s="36"/>
    </row>
    <row r="929" spans="1:36" x14ac:dyDescent="0.2">
      <c r="A929" s="164" t="str">
        <f>IF('Sub-Cpt Record'!A929="","",'Sub-Cpt Record'!A929)</f>
        <v/>
      </c>
      <c r="B929" s="165" t="str">
        <f>IF('Sub-Cpt Record'!B929="","",'Sub-Cpt Record'!B929)</f>
        <v/>
      </c>
      <c r="C929" s="165" t="str">
        <f>IF('Sub-Cpt Record'!C929="","",'Sub-Cpt Record'!C929)</f>
        <v/>
      </c>
      <c r="D929" s="165" t="str">
        <f>IF('Sub-Cpt Record'!D929="","",'Sub-Cpt Record'!D929)</f>
        <v/>
      </c>
      <c r="E929" s="165" t="str">
        <f>CODE!I929</f>
        <v/>
      </c>
      <c r="F929" s="168"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18"/>
      <c r="U929" s="42"/>
      <c r="V929" s="42"/>
      <c r="W929" s="42"/>
      <c r="X929" s="42"/>
      <c r="Y929" s="42"/>
      <c r="Z929" s="35"/>
      <c r="AA929" s="42"/>
      <c r="AB929" s="42"/>
      <c r="AC929" s="42"/>
      <c r="AD929" s="42"/>
      <c r="AE929" s="42"/>
      <c r="AF929" s="42"/>
      <c r="AG929" s="193" t="str">
        <f t="shared" si="14"/>
        <v/>
      </c>
      <c r="AH929" s="305"/>
      <c r="AI929" s="215"/>
      <c r="AJ929" s="36"/>
    </row>
    <row r="930" spans="1:36" x14ac:dyDescent="0.2">
      <c r="A930" s="164" t="str">
        <f>IF('Sub-Cpt Record'!A930="","",'Sub-Cpt Record'!A930)</f>
        <v/>
      </c>
      <c r="B930" s="165" t="str">
        <f>IF('Sub-Cpt Record'!B930="","",'Sub-Cpt Record'!B930)</f>
        <v/>
      </c>
      <c r="C930" s="165" t="str">
        <f>IF('Sub-Cpt Record'!C930="","",'Sub-Cpt Record'!C930)</f>
        <v/>
      </c>
      <c r="D930" s="165" t="str">
        <f>IF('Sub-Cpt Record'!D930="","",'Sub-Cpt Record'!D930)</f>
        <v/>
      </c>
      <c r="E930" s="165" t="str">
        <f>CODE!I930</f>
        <v/>
      </c>
      <c r="F930" s="168"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18"/>
      <c r="U930" s="42"/>
      <c r="V930" s="42"/>
      <c r="W930" s="42"/>
      <c r="X930" s="42"/>
      <c r="Y930" s="42"/>
      <c r="Z930" s="35"/>
      <c r="AA930" s="42"/>
      <c r="AB930" s="42"/>
      <c r="AC930" s="42"/>
      <c r="AD930" s="42"/>
      <c r="AE930" s="42"/>
      <c r="AF930" s="42"/>
      <c r="AG930" s="193" t="str">
        <f t="shared" si="14"/>
        <v/>
      </c>
      <c r="AH930" s="305"/>
      <c r="AI930" s="215"/>
      <c r="AJ930" s="36"/>
    </row>
    <row r="931" spans="1:36" x14ac:dyDescent="0.2">
      <c r="A931" s="164" t="str">
        <f>IF('Sub-Cpt Record'!A931="","",'Sub-Cpt Record'!A931)</f>
        <v/>
      </c>
      <c r="B931" s="165" t="str">
        <f>IF('Sub-Cpt Record'!B931="","",'Sub-Cpt Record'!B931)</f>
        <v/>
      </c>
      <c r="C931" s="165" t="str">
        <f>IF('Sub-Cpt Record'!C931="","",'Sub-Cpt Record'!C931)</f>
        <v/>
      </c>
      <c r="D931" s="165" t="str">
        <f>IF('Sub-Cpt Record'!D931="","",'Sub-Cpt Record'!D931)</f>
        <v/>
      </c>
      <c r="E931" s="165" t="str">
        <f>CODE!I931</f>
        <v/>
      </c>
      <c r="F931" s="168"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18"/>
      <c r="U931" s="42"/>
      <c r="V931" s="42"/>
      <c r="W931" s="42"/>
      <c r="X931" s="42"/>
      <c r="Y931" s="42"/>
      <c r="Z931" s="35"/>
      <c r="AA931" s="42"/>
      <c r="AB931" s="42"/>
      <c r="AC931" s="42"/>
      <c r="AD931" s="42"/>
      <c r="AE931" s="42"/>
      <c r="AF931" s="42"/>
      <c r="AG931" s="193" t="str">
        <f t="shared" si="14"/>
        <v/>
      </c>
      <c r="AH931" s="305"/>
      <c r="AI931" s="215"/>
      <c r="AJ931" s="36"/>
    </row>
    <row r="932" spans="1:36" x14ac:dyDescent="0.2">
      <c r="A932" s="164" t="str">
        <f>IF('Sub-Cpt Record'!A932="","",'Sub-Cpt Record'!A932)</f>
        <v/>
      </c>
      <c r="B932" s="165" t="str">
        <f>IF('Sub-Cpt Record'!B932="","",'Sub-Cpt Record'!B932)</f>
        <v/>
      </c>
      <c r="C932" s="165" t="str">
        <f>IF('Sub-Cpt Record'!C932="","",'Sub-Cpt Record'!C932)</f>
        <v/>
      </c>
      <c r="D932" s="165" t="str">
        <f>IF('Sub-Cpt Record'!D932="","",'Sub-Cpt Record'!D932)</f>
        <v/>
      </c>
      <c r="E932" s="165" t="str">
        <f>CODE!I932</f>
        <v/>
      </c>
      <c r="F932" s="168"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18"/>
      <c r="U932" s="42"/>
      <c r="V932" s="42"/>
      <c r="W932" s="42"/>
      <c r="X932" s="42"/>
      <c r="Y932" s="42"/>
      <c r="Z932" s="35"/>
      <c r="AA932" s="42"/>
      <c r="AB932" s="42"/>
      <c r="AC932" s="42"/>
      <c r="AD932" s="42"/>
      <c r="AE932" s="42"/>
      <c r="AF932" s="42"/>
      <c r="AG932" s="193" t="str">
        <f t="shared" si="14"/>
        <v/>
      </c>
      <c r="AH932" s="305"/>
      <c r="AI932" s="215"/>
      <c r="AJ932" s="36"/>
    </row>
    <row r="933" spans="1:36" x14ac:dyDescent="0.2">
      <c r="A933" s="164" t="str">
        <f>IF('Sub-Cpt Record'!A933="","",'Sub-Cpt Record'!A933)</f>
        <v/>
      </c>
      <c r="B933" s="165" t="str">
        <f>IF('Sub-Cpt Record'!B933="","",'Sub-Cpt Record'!B933)</f>
        <v/>
      </c>
      <c r="C933" s="165" t="str">
        <f>IF('Sub-Cpt Record'!C933="","",'Sub-Cpt Record'!C933)</f>
        <v/>
      </c>
      <c r="D933" s="165" t="str">
        <f>IF('Sub-Cpt Record'!D933="","",'Sub-Cpt Record'!D933)</f>
        <v/>
      </c>
      <c r="E933" s="165" t="str">
        <f>CODE!I933</f>
        <v/>
      </c>
      <c r="F933" s="168"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18"/>
      <c r="U933" s="42"/>
      <c r="V933" s="42"/>
      <c r="W933" s="42"/>
      <c r="X933" s="42"/>
      <c r="Y933" s="42"/>
      <c r="Z933" s="35"/>
      <c r="AA933" s="42"/>
      <c r="AB933" s="42"/>
      <c r="AC933" s="42"/>
      <c r="AD933" s="42"/>
      <c r="AE933" s="42"/>
      <c r="AF933" s="42"/>
      <c r="AG933" s="193" t="str">
        <f t="shared" si="14"/>
        <v/>
      </c>
      <c r="AH933" s="305"/>
      <c r="AI933" s="215"/>
      <c r="AJ933" s="36"/>
    </row>
    <row r="934" spans="1:36" x14ac:dyDescent="0.2">
      <c r="A934" s="164" t="str">
        <f>IF('Sub-Cpt Record'!A934="","",'Sub-Cpt Record'!A934)</f>
        <v/>
      </c>
      <c r="B934" s="165" t="str">
        <f>IF('Sub-Cpt Record'!B934="","",'Sub-Cpt Record'!B934)</f>
        <v/>
      </c>
      <c r="C934" s="165" t="str">
        <f>IF('Sub-Cpt Record'!C934="","",'Sub-Cpt Record'!C934)</f>
        <v/>
      </c>
      <c r="D934" s="165" t="str">
        <f>IF('Sub-Cpt Record'!D934="","",'Sub-Cpt Record'!D934)</f>
        <v/>
      </c>
      <c r="E934" s="165" t="str">
        <f>CODE!I934</f>
        <v/>
      </c>
      <c r="F934" s="168"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18"/>
      <c r="U934" s="42"/>
      <c r="V934" s="42"/>
      <c r="W934" s="42"/>
      <c r="X934" s="42"/>
      <c r="Y934" s="42"/>
      <c r="Z934" s="35"/>
      <c r="AA934" s="42"/>
      <c r="AB934" s="42"/>
      <c r="AC934" s="42"/>
      <c r="AD934" s="42"/>
      <c r="AE934" s="42"/>
      <c r="AF934" s="42"/>
      <c r="AG934" s="193" t="str">
        <f t="shared" si="14"/>
        <v/>
      </c>
      <c r="AH934" s="305"/>
      <c r="AI934" s="215"/>
      <c r="AJ934" s="36"/>
    </row>
    <row r="935" spans="1:36" x14ac:dyDescent="0.2">
      <c r="A935" s="164" t="str">
        <f>IF('Sub-Cpt Record'!A935="","",'Sub-Cpt Record'!A935)</f>
        <v/>
      </c>
      <c r="B935" s="165" t="str">
        <f>IF('Sub-Cpt Record'!B935="","",'Sub-Cpt Record'!B935)</f>
        <v/>
      </c>
      <c r="C935" s="165" t="str">
        <f>IF('Sub-Cpt Record'!C935="","",'Sub-Cpt Record'!C935)</f>
        <v/>
      </c>
      <c r="D935" s="165" t="str">
        <f>IF('Sub-Cpt Record'!D935="","",'Sub-Cpt Record'!D935)</f>
        <v/>
      </c>
      <c r="E935" s="165" t="str">
        <f>CODE!I935</f>
        <v/>
      </c>
      <c r="F935" s="168"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18"/>
      <c r="U935" s="42"/>
      <c r="V935" s="42"/>
      <c r="W935" s="42"/>
      <c r="X935" s="42"/>
      <c r="Y935" s="42"/>
      <c r="Z935" s="35"/>
      <c r="AA935" s="42"/>
      <c r="AB935" s="42"/>
      <c r="AC935" s="42"/>
      <c r="AD935" s="42"/>
      <c r="AE935" s="42"/>
      <c r="AF935" s="42"/>
      <c r="AG935" s="193" t="str">
        <f t="shared" si="14"/>
        <v/>
      </c>
      <c r="AH935" s="305"/>
      <c r="AI935" s="215"/>
      <c r="AJ935" s="36"/>
    </row>
    <row r="936" spans="1:36" x14ac:dyDescent="0.2">
      <c r="A936" s="164" t="str">
        <f>IF('Sub-Cpt Record'!A936="","",'Sub-Cpt Record'!A936)</f>
        <v/>
      </c>
      <c r="B936" s="165" t="str">
        <f>IF('Sub-Cpt Record'!B936="","",'Sub-Cpt Record'!B936)</f>
        <v/>
      </c>
      <c r="C936" s="165" t="str">
        <f>IF('Sub-Cpt Record'!C936="","",'Sub-Cpt Record'!C936)</f>
        <v/>
      </c>
      <c r="D936" s="165" t="str">
        <f>IF('Sub-Cpt Record'!D936="","",'Sub-Cpt Record'!D936)</f>
        <v/>
      </c>
      <c r="E936" s="165" t="str">
        <f>CODE!I936</f>
        <v/>
      </c>
      <c r="F936" s="168"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18"/>
      <c r="U936" s="42"/>
      <c r="V936" s="42"/>
      <c r="W936" s="42"/>
      <c r="X936" s="42"/>
      <c r="Y936" s="42"/>
      <c r="Z936" s="35"/>
      <c r="AA936" s="42"/>
      <c r="AB936" s="42"/>
      <c r="AC936" s="42"/>
      <c r="AD936" s="42"/>
      <c r="AE936" s="42"/>
      <c r="AF936" s="42"/>
      <c r="AG936" s="193" t="str">
        <f t="shared" si="14"/>
        <v/>
      </c>
      <c r="AH936" s="305"/>
      <c r="AI936" s="215"/>
      <c r="AJ936" s="36"/>
    </row>
    <row r="937" spans="1:36" x14ac:dyDescent="0.2">
      <c r="A937" s="164" t="str">
        <f>IF('Sub-Cpt Record'!A937="","",'Sub-Cpt Record'!A937)</f>
        <v/>
      </c>
      <c r="B937" s="165" t="str">
        <f>IF('Sub-Cpt Record'!B937="","",'Sub-Cpt Record'!B937)</f>
        <v/>
      </c>
      <c r="C937" s="165" t="str">
        <f>IF('Sub-Cpt Record'!C937="","",'Sub-Cpt Record'!C937)</f>
        <v/>
      </c>
      <c r="D937" s="165" t="str">
        <f>IF('Sub-Cpt Record'!D937="","",'Sub-Cpt Record'!D937)</f>
        <v/>
      </c>
      <c r="E937" s="165" t="str">
        <f>CODE!I937</f>
        <v/>
      </c>
      <c r="F937" s="168"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18"/>
      <c r="U937" s="42"/>
      <c r="V937" s="42"/>
      <c r="W937" s="42"/>
      <c r="X937" s="42"/>
      <c r="Y937" s="42"/>
      <c r="Z937" s="35"/>
      <c r="AA937" s="42"/>
      <c r="AB937" s="42"/>
      <c r="AC937" s="42"/>
      <c r="AD937" s="42"/>
      <c r="AE937" s="42"/>
      <c r="AF937" s="42"/>
      <c r="AG937" s="193" t="str">
        <f t="shared" si="14"/>
        <v/>
      </c>
      <c r="AH937" s="305"/>
      <c r="AI937" s="215"/>
      <c r="AJ937" s="36"/>
    </row>
    <row r="938" spans="1:36" x14ac:dyDescent="0.2">
      <c r="A938" s="164" t="str">
        <f>IF('Sub-Cpt Record'!A938="","",'Sub-Cpt Record'!A938)</f>
        <v/>
      </c>
      <c r="B938" s="165" t="str">
        <f>IF('Sub-Cpt Record'!B938="","",'Sub-Cpt Record'!B938)</f>
        <v/>
      </c>
      <c r="C938" s="165" t="str">
        <f>IF('Sub-Cpt Record'!C938="","",'Sub-Cpt Record'!C938)</f>
        <v/>
      </c>
      <c r="D938" s="165" t="str">
        <f>IF('Sub-Cpt Record'!D938="","",'Sub-Cpt Record'!D938)</f>
        <v/>
      </c>
      <c r="E938" s="165" t="str">
        <f>CODE!I938</f>
        <v/>
      </c>
      <c r="F938" s="168"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18"/>
      <c r="U938" s="42"/>
      <c r="V938" s="42"/>
      <c r="W938" s="42"/>
      <c r="X938" s="42"/>
      <c r="Y938" s="42"/>
      <c r="Z938" s="35"/>
      <c r="AA938" s="42"/>
      <c r="AB938" s="42"/>
      <c r="AC938" s="42"/>
      <c r="AD938" s="42"/>
      <c r="AE938" s="42"/>
      <c r="AF938" s="42"/>
      <c r="AG938" s="193" t="str">
        <f t="shared" si="14"/>
        <v/>
      </c>
      <c r="AH938" s="305"/>
      <c r="AI938" s="215"/>
      <c r="AJ938" s="36"/>
    </row>
    <row r="939" spans="1:36" x14ac:dyDescent="0.2">
      <c r="A939" s="164" t="str">
        <f>IF('Sub-Cpt Record'!A939="","",'Sub-Cpt Record'!A939)</f>
        <v/>
      </c>
      <c r="B939" s="165" t="str">
        <f>IF('Sub-Cpt Record'!B939="","",'Sub-Cpt Record'!B939)</f>
        <v/>
      </c>
      <c r="C939" s="165" t="str">
        <f>IF('Sub-Cpt Record'!C939="","",'Sub-Cpt Record'!C939)</f>
        <v/>
      </c>
      <c r="D939" s="165" t="str">
        <f>IF('Sub-Cpt Record'!D939="","",'Sub-Cpt Record'!D939)</f>
        <v/>
      </c>
      <c r="E939" s="165" t="str">
        <f>CODE!I939</f>
        <v/>
      </c>
      <c r="F939" s="168"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18"/>
      <c r="U939" s="42"/>
      <c r="V939" s="42"/>
      <c r="W939" s="42"/>
      <c r="X939" s="42"/>
      <c r="Y939" s="42"/>
      <c r="Z939" s="35"/>
      <c r="AA939" s="42"/>
      <c r="AB939" s="42"/>
      <c r="AC939" s="42"/>
      <c r="AD939" s="42"/>
      <c r="AE939" s="42"/>
      <c r="AF939" s="42"/>
      <c r="AG939" s="193" t="str">
        <f t="shared" si="14"/>
        <v/>
      </c>
      <c r="AH939" s="305"/>
      <c r="AI939" s="215"/>
      <c r="AJ939" s="36"/>
    </row>
    <row r="940" spans="1:36" x14ac:dyDescent="0.2">
      <c r="A940" s="164" t="str">
        <f>IF('Sub-Cpt Record'!A940="","",'Sub-Cpt Record'!A940)</f>
        <v/>
      </c>
      <c r="B940" s="165" t="str">
        <f>IF('Sub-Cpt Record'!B940="","",'Sub-Cpt Record'!B940)</f>
        <v/>
      </c>
      <c r="C940" s="165" t="str">
        <f>IF('Sub-Cpt Record'!C940="","",'Sub-Cpt Record'!C940)</f>
        <v/>
      </c>
      <c r="D940" s="165" t="str">
        <f>IF('Sub-Cpt Record'!D940="","",'Sub-Cpt Record'!D940)</f>
        <v/>
      </c>
      <c r="E940" s="165" t="str">
        <f>CODE!I940</f>
        <v/>
      </c>
      <c r="F940" s="168"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18"/>
      <c r="U940" s="42"/>
      <c r="V940" s="42"/>
      <c r="W940" s="42"/>
      <c r="X940" s="42"/>
      <c r="Y940" s="42"/>
      <c r="Z940" s="35"/>
      <c r="AA940" s="42"/>
      <c r="AB940" s="42"/>
      <c r="AC940" s="42"/>
      <c r="AD940" s="42"/>
      <c r="AE940" s="42"/>
      <c r="AF940" s="42"/>
      <c r="AG940" s="193" t="str">
        <f t="shared" si="14"/>
        <v/>
      </c>
      <c r="AH940" s="305"/>
      <c r="AI940" s="215"/>
      <c r="AJ940" s="36"/>
    </row>
    <row r="941" spans="1:36" x14ac:dyDescent="0.2">
      <c r="A941" s="164" t="str">
        <f>IF('Sub-Cpt Record'!A941="","",'Sub-Cpt Record'!A941)</f>
        <v/>
      </c>
      <c r="B941" s="165" t="str">
        <f>IF('Sub-Cpt Record'!B941="","",'Sub-Cpt Record'!B941)</f>
        <v/>
      </c>
      <c r="C941" s="165" t="str">
        <f>IF('Sub-Cpt Record'!C941="","",'Sub-Cpt Record'!C941)</f>
        <v/>
      </c>
      <c r="D941" s="165" t="str">
        <f>IF('Sub-Cpt Record'!D941="","",'Sub-Cpt Record'!D941)</f>
        <v/>
      </c>
      <c r="E941" s="165" t="str">
        <f>CODE!I941</f>
        <v/>
      </c>
      <c r="F941" s="168"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18"/>
      <c r="U941" s="42"/>
      <c r="V941" s="42"/>
      <c r="W941" s="42"/>
      <c r="X941" s="42"/>
      <c r="Y941" s="42"/>
      <c r="Z941" s="35"/>
      <c r="AA941" s="42"/>
      <c r="AB941" s="42"/>
      <c r="AC941" s="42"/>
      <c r="AD941" s="42"/>
      <c r="AE941" s="42"/>
      <c r="AF941" s="42"/>
      <c r="AG941" s="193" t="str">
        <f t="shared" si="14"/>
        <v/>
      </c>
      <c r="AH941" s="305"/>
      <c r="AI941" s="215"/>
      <c r="AJ941" s="36"/>
    </row>
    <row r="942" spans="1:36" x14ac:dyDescent="0.2">
      <c r="A942" s="164" t="str">
        <f>IF('Sub-Cpt Record'!A942="","",'Sub-Cpt Record'!A942)</f>
        <v/>
      </c>
      <c r="B942" s="165" t="str">
        <f>IF('Sub-Cpt Record'!B942="","",'Sub-Cpt Record'!B942)</f>
        <v/>
      </c>
      <c r="C942" s="165" t="str">
        <f>IF('Sub-Cpt Record'!C942="","",'Sub-Cpt Record'!C942)</f>
        <v/>
      </c>
      <c r="D942" s="165" t="str">
        <f>IF('Sub-Cpt Record'!D942="","",'Sub-Cpt Record'!D942)</f>
        <v/>
      </c>
      <c r="E942" s="165" t="str">
        <f>CODE!I942</f>
        <v/>
      </c>
      <c r="F942" s="168"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18"/>
      <c r="U942" s="42"/>
      <c r="V942" s="42"/>
      <c r="W942" s="42"/>
      <c r="X942" s="42"/>
      <c r="Y942" s="42"/>
      <c r="Z942" s="35"/>
      <c r="AA942" s="42"/>
      <c r="AB942" s="42"/>
      <c r="AC942" s="42"/>
      <c r="AD942" s="42"/>
      <c r="AE942" s="42"/>
      <c r="AF942" s="42"/>
      <c r="AG942" s="193" t="str">
        <f t="shared" si="14"/>
        <v/>
      </c>
      <c r="AH942" s="305"/>
      <c r="AI942" s="215"/>
      <c r="AJ942" s="36"/>
    </row>
    <row r="943" spans="1:36" x14ac:dyDescent="0.2">
      <c r="A943" s="164" t="str">
        <f>IF('Sub-Cpt Record'!A943="","",'Sub-Cpt Record'!A943)</f>
        <v/>
      </c>
      <c r="B943" s="165" t="str">
        <f>IF('Sub-Cpt Record'!B943="","",'Sub-Cpt Record'!B943)</f>
        <v/>
      </c>
      <c r="C943" s="165" t="str">
        <f>IF('Sub-Cpt Record'!C943="","",'Sub-Cpt Record'!C943)</f>
        <v/>
      </c>
      <c r="D943" s="165" t="str">
        <f>IF('Sub-Cpt Record'!D943="","",'Sub-Cpt Record'!D943)</f>
        <v/>
      </c>
      <c r="E943" s="165" t="str">
        <f>CODE!I943</f>
        <v/>
      </c>
      <c r="F943" s="168"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18"/>
      <c r="U943" s="42"/>
      <c r="V943" s="42"/>
      <c r="W943" s="42"/>
      <c r="X943" s="42"/>
      <c r="Y943" s="42"/>
      <c r="Z943" s="35"/>
      <c r="AA943" s="42"/>
      <c r="AB943" s="42"/>
      <c r="AC943" s="42"/>
      <c r="AD943" s="42"/>
      <c r="AE943" s="42"/>
      <c r="AF943" s="42"/>
      <c r="AG943" s="193" t="str">
        <f t="shared" si="14"/>
        <v/>
      </c>
      <c r="AH943" s="305"/>
      <c r="AI943" s="215"/>
      <c r="AJ943" s="36"/>
    </row>
    <row r="944" spans="1:36" x14ac:dyDescent="0.2">
      <c r="A944" s="164" t="str">
        <f>IF('Sub-Cpt Record'!A944="","",'Sub-Cpt Record'!A944)</f>
        <v/>
      </c>
      <c r="B944" s="165" t="str">
        <f>IF('Sub-Cpt Record'!B944="","",'Sub-Cpt Record'!B944)</f>
        <v/>
      </c>
      <c r="C944" s="165" t="str">
        <f>IF('Sub-Cpt Record'!C944="","",'Sub-Cpt Record'!C944)</f>
        <v/>
      </c>
      <c r="D944" s="165" t="str">
        <f>IF('Sub-Cpt Record'!D944="","",'Sub-Cpt Record'!D944)</f>
        <v/>
      </c>
      <c r="E944" s="165" t="str">
        <f>CODE!I944</f>
        <v/>
      </c>
      <c r="F944" s="168"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18"/>
      <c r="U944" s="42"/>
      <c r="V944" s="42"/>
      <c r="W944" s="42"/>
      <c r="X944" s="42"/>
      <c r="Y944" s="42"/>
      <c r="Z944" s="35"/>
      <c r="AA944" s="42"/>
      <c r="AB944" s="42"/>
      <c r="AC944" s="42"/>
      <c r="AD944" s="42"/>
      <c r="AE944" s="42"/>
      <c r="AF944" s="42"/>
      <c r="AG944" s="193" t="str">
        <f t="shared" si="14"/>
        <v/>
      </c>
      <c r="AH944" s="305"/>
      <c r="AI944" s="215"/>
      <c r="AJ944" s="36"/>
    </row>
    <row r="945" spans="1:36" x14ac:dyDescent="0.2">
      <c r="A945" s="164" t="str">
        <f>IF('Sub-Cpt Record'!A945="","",'Sub-Cpt Record'!A945)</f>
        <v/>
      </c>
      <c r="B945" s="165" t="str">
        <f>IF('Sub-Cpt Record'!B945="","",'Sub-Cpt Record'!B945)</f>
        <v/>
      </c>
      <c r="C945" s="165" t="str">
        <f>IF('Sub-Cpt Record'!C945="","",'Sub-Cpt Record'!C945)</f>
        <v/>
      </c>
      <c r="D945" s="165" t="str">
        <f>IF('Sub-Cpt Record'!D945="","",'Sub-Cpt Record'!D945)</f>
        <v/>
      </c>
      <c r="E945" s="165" t="str">
        <f>CODE!I945</f>
        <v/>
      </c>
      <c r="F945" s="168"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18"/>
      <c r="U945" s="42"/>
      <c r="V945" s="42"/>
      <c r="W945" s="42"/>
      <c r="X945" s="42"/>
      <c r="Y945" s="42"/>
      <c r="Z945" s="35"/>
      <c r="AA945" s="42"/>
      <c r="AB945" s="42"/>
      <c r="AC945" s="42"/>
      <c r="AD945" s="42"/>
      <c r="AE945" s="42"/>
      <c r="AF945" s="42"/>
      <c r="AG945" s="193" t="str">
        <f t="shared" si="14"/>
        <v/>
      </c>
      <c r="AH945" s="305"/>
      <c r="AI945" s="215"/>
      <c r="AJ945" s="36"/>
    </row>
    <row r="946" spans="1:36" x14ac:dyDescent="0.2">
      <c r="A946" s="164" t="str">
        <f>IF('Sub-Cpt Record'!A946="","",'Sub-Cpt Record'!A946)</f>
        <v/>
      </c>
      <c r="B946" s="165" t="str">
        <f>IF('Sub-Cpt Record'!B946="","",'Sub-Cpt Record'!B946)</f>
        <v/>
      </c>
      <c r="C946" s="165" t="str">
        <f>IF('Sub-Cpt Record'!C946="","",'Sub-Cpt Record'!C946)</f>
        <v/>
      </c>
      <c r="D946" s="165" t="str">
        <f>IF('Sub-Cpt Record'!D946="","",'Sub-Cpt Record'!D946)</f>
        <v/>
      </c>
      <c r="E946" s="165" t="str">
        <f>CODE!I946</f>
        <v/>
      </c>
      <c r="F946" s="168"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18"/>
      <c r="U946" s="42"/>
      <c r="V946" s="42"/>
      <c r="W946" s="42"/>
      <c r="X946" s="42"/>
      <c r="Y946" s="42"/>
      <c r="Z946" s="35"/>
      <c r="AA946" s="42"/>
      <c r="AB946" s="42"/>
      <c r="AC946" s="42"/>
      <c r="AD946" s="42"/>
      <c r="AE946" s="42"/>
      <c r="AF946" s="42"/>
      <c r="AG946" s="193" t="str">
        <f t="shared" si="14"/>
        <v/>
      </c>
      <c r="AH946" s="305"/>
      <c r="AI946" s="215"/>
      <c r="AJ946" s="36"/>
    </row>
    <row r="947" spans="1:36" x14ac:dyDescent="0.2">
      <c r="A947" s="164" t="str">
        <f>IF('Sub-Cpt Record'!A947="","",'Sub-Cpt Record'!A947)</f>
        <v/>
      </c>
      <c r="B947" s="165" t="str">
        <f>IF('Sub-Cpt Record'!B947="","",'Sub-Cpt Record'!B947)</f>
        <v/>
      </c>
      <c r="C947" s="165" t="str">
        <f>IF('Sub-Cpt Record'!C947="","",'Sub-Cpt Record'!C947)</f>
        <v/>
      </c>
      <c r="D947" s="165" t="str">
        <f>IF('Sub-Cpt Record'!D947="","",'Sub-Cpt Record'!D947)</f>
        <v/>
      </c>
      <c r="E947" s="165" t="str">
        <f>CODE!I947</f>
        <v/>
      </c>
      <c r="F947" s="168"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18"/>
      <c r="U947" s="42"/>
      <c r="V947" s="42"/>
      <c r="W947" s="42"/>
      <c r="X947" s="42"/>
      <c r="Y947" s="42"/>
      <c r="Z947" s="35"/>
      <c r="AA947" s="42"/>
      <c r="AB947" s="42"/>
      <c r="AC947" s="42"/>
      <c r="AD947" s="42"/>
      <c r="AE947" s="42"/>
      <c r="AF947" s="42"/>
      <c r="AG947" s="193" t="str">
        <f t="shared" si="14"/>
        <v/>
      </c>
      <c r="AH947" s="305"/>
      <c r="AI947" s="215"/>
      <c r="AJ947" s="36"/>
    </row>
    <row r="948" spans="1:36" x14ac:dyDescent="0.2">
      <c r="A948" s="164" t="str">
        <f>IF('Sub-Cpt Record'!A948="","",'Sub-Cpt Record'!A948)</f>
        <v/>
      </c>
      <c r="B948" s="165" t="str">
        <f>IF('Sub-Cpt Record'!B948="","",'Sub-Cpt Record'!B948)</f>
        <v/>
      </c>
      <c r="C948" s="165" t="str">
        <f>IF('Sub-Cpt Record'!C948="","",'Sub-Cpt Record'!C948)</f>
        <v/>
      </c>
      <c r="D948" s="165" t="str">
        <f>IF('Sub-Cpt Record'!D948="","",'Sub-Cpt Record'!D948)</f>
        <v/>
      </c>
      <c r="E948" s="165" t="str">
        <f>CODE!I948</f>
        <v/>
      </c>
      <c r="F948" s="168"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18"/>
      <c r="U948" s="42"/>
      <c r="V948" s="42"/>
      <c r="W948" s="42"/>
      <c r="X948" s="42"/>
      <c r="Y948" s="42"/>
      <c r="Z948" s="35"/>
      <c r="AA948" s="42"/>
      <c r="AB948" s="42"/>
      <c r="AC948" s="42"/>
      <c r="AD948" s="42"/>
      <c r="AE948" s="42"/>
      <c r="AF948" s="42"/>
      <c r="AG948" s="193" t="str">
        <f t="shared" si="14"/>
        <v/>
      </c>
      <c r="AH948" s="305"/>
      <c r="AI948" s="215"/>
      <c r="AJ948" s="36"/>
    </row>
    <row r="949" spans="1:36" x14ac:dyDescent="0.2">
      <c r="A949" s="164" t="str">
        <f>IF('Sub-Cpt Record'!A949="","",'Sub-Cpt Record'!A949)</f>
        <v/>
      </c>
      <c r="B949" s="165" t="str">
        <f>IF('Sub-Cpt Record'!B949="","",'Sub-Cpt Record'!B949)</f>
        <v/>
      </c>
      <c r="C949" s="165" t="str">
        <f>IF('Sub-Cpt Record'!C949="","",'Sub-Cpt Record'!C949)</f>
        <v/>
      </c>
      <c r="D949" s="165" t="str">
        <f>IF('Sub-Cpt Record'!D949="","",'Sub-Cpt Record'!D949)</f>
        <v/>
      </c>
      <c r="E949" s="165" t="str">
        <f>CODE!I949</f>
        <v/>
      </c>
      <c r="F949" s="168"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18"/>
      <c r="U949" s="42"/>
      <c r="V949" s="42"/>
      <c r="W949" s="42"/>
      <c r="X949" s="42"/>
      <c r="Y949" s="42"/>
      <c r="Z949" s="35"/>
      <c r="AA949" s="42"/>
      <c r="AB949" s="42"/>
      <c r="AC949" s="42"/>
      <c r="AD949" s="42"/>
      <c r="AE949" s="42"/>
      <c r="AF949" s="42"/>
      <c r="AG949" s="193" t="str">
        <f t="shared" si="14"/>
        <v/>
      </c>
      <c r="AH949" s="305"/>
      <c r="AI949" s="215"/>
      <c r="AJ949" s="36"/>
    </row>
    <row r="950" spans="1:36" x14ac:dyDescent="0.2">
      <c r="A950" s="164" t="str">
        <f>IF('Sub-Cpt Record'!A950="","",'Sub-Cpt Record'!A950)</f>
        <v/>
      </c>
      <c r="B950" s="165" t="str">
        <f>IF('Sub-Cpt Record'!B950="","",'Sub-Cpt Record'!B950)</f>
        <v/>
      </c>
      <c r="C950" s="165" t="str">
        <f>IF('Sub-Cpt Record'!C950="","",'Sub-Cpt Record'!C950)</f>
        <v/>
      </c>
      <c r="D950" s="165" t="str">
        <f>IF('Sub-Cpt Record'!D950="","",'Sub-Cpt Record'!D950)</f>
        <v/>
      </c>
      <c r="E950" s="165" t="str">
        <f>CODE!I950</f>
        <v/>
      </c>
      <c r="F950" s="168"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18"/>
      <c r="U950" s="42"/>
      <c r="V950" s="42"/>
      <c r="W950" s="42"/>
      <c r="X950" s="42"/>
      <c r="Y950" s="42"/>
      <c r="Z950" s="35"/>
      <c r="AA950" s="42"/>
      <c r="AB950" s="42"/>
      <c r="AC950" s="42"/>
      <c r="AD950" s="42"/>
      <c r="AE950" s="42"/>
      <c r="AF950" s="42"/>
      <c r="AG950" s="193" t="str">
        <f t="shared" si="14"/>
        <v/>
      </c>
      <c r="AH950" s="305"/>
      <c r="AI950" s="215"/>
      <c r="AJ950" s="36"/>
    </row>
    <row r="951" spans="1:36" x14ac:dyDescent="0.2">
      <c r="A951" s="164" t="str">
        <f>IF('Sub-Cpt Record'!A951="","",'Sub-Cpt Record'!A951)</f>
        <v/>
      </c>
      <c r="B951" s="165" t="str">
        <f>IF('Sub-Cpt Record'!B951="","",'Sub-Cpt Record'!B951)</f>
        <v/>
      </c>
      <c r="C951" s="165" t="str">
        <f>IF('Sub-Cpt Record'!C951="","",'Sub-Cpt Record'!C951)</f>
        <v/>
      </c>
      <c r="D951" s="165" t="str">
        <f>IF('Sub-Cpt Record'!D951="","",'Sub-Cpt Record'!D951)</f>
        <v/>
      </c>
      <c r="E951" s="165" t="str">
        <f>CODE!I951</f>
        <v/>
      </c>
      <c r="F951" s="168"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18"/>
      <c r="U951" s="42"/>
      <c r="V951" s="42"/>
      <c r="W951" s="42"/>
      <c r="X951" s="42"/>
      <c r="Y951" s="42"/>
      <c r="Z951" s="35"/>
      <c r="AA951" s="42"/>
      <c r="AB951" s="42"/>
      <c r="AC951" s="42"/>
      <c r="AD951" s="42"/>
      <c r="AE951" s="42"/>
      <c r="AF951" s="42"/>
      <c r="AG951" s="193" t="str">
        <f t="shared" si="14"/>
        <v/>
      </c>
      <c r="AH951" s="305"/>
      <c r="AI951" s="215"/>
      <c r="AJ951" s="36"/>
    </row>
    <row r="952" spans="1:36" x14ac:dyDescent="0.2">
      <c r="A952" s="164" t="str">
        <f>IF('Sub-Cpt Record'!A952="","",'Sub-Cpt Record'!A952)</f>
        <v/>
      </c>
      <c r="B952" s="165" t="str">
        <f>IF('Sub-Cpt Record'!B952="","",'Sub-Cpt Record'!B952)</f>
        <v/>
      </c>
      <c r="C952" s="165" t="str">
        <f>IF('Sub-Cpt Record'!C952="","",'Sub-Cpt Record'!C952)</f>
        <v/>
      </c>
      <c r="D952" s="165" t="str">
        <f>IF('Sub-Cpt Record'!D952="","",'Sub-Cpt Record'!D952)</f>
        <v/>
      </c>
      <c r="E952" s="165" t="str">
        <f>CODE!I952</f>
        <v/>
      </c>
      <c r="F952" s="168"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18"/>
      <c r="U952" s="42"/>
      <c r="V952" s="42"/>
      <c r="W952" s="42"/>
      <c r="X952" s="42"/>
      <c r="Y952" s="42"/>
      <c r="Z952" s="35"/>
      <c r="AA952" s="42"/>
      <c r="AB952" s="42"/>
      <c r="AC952" s="42"/>
      <c r="AD952" s="42"/>
      <c r="AE952" s="42"/>
      <c r="AF952" s="42"/>
      <c r="AG952" s="193" t="str">
        <f t="shared" si="14"/>
        <v/>
      </c>
      <c r="AH952" s="305"/>
      <c r="AI952" s="215"/>
      <c r="AJ952" s="36"/>
    </row>
    <row r="953" spans="1:36" x14ac:dyDescent="0.2">
      <c r="A953" s="164" t="str">
        <f>IF('Sub-Cpt Record'!A953="","",'Sub-Cpt Record'!A953)</f>
        <v/>
      </c>
      <c r="B953" s="165" t="str">
        <f>IF('Sub-Cpt Record'!B953="","",'Sub-Cpt Record'!B953)</f>
        <v/>
      </c>
      <c r="C953" s="165" t="str">
        <f>IF('Sub-Cpt Record'!C953="","",'Sub-Cpt Record'!C953)</f>
        <v/>
      </c>
      <c r="D953" s="165" t="str">
        <f>IF('Sub-Cpt Record'!D953="","",'Sub-Cpt Record'!D953)</f>
        <v/>
      </c>
      <c r="E953" s="165" t="str">
        <f>CODE!I953</f>
        <v/>
      </c>
      <c r="F953" s="168"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18"/>
      <c r="U953" s="42"/>
      <c r="V953" s="42"/>
      <c r="W953" s="42"/>
      <c r="X953" s="42"/>
      <c r="Y953" s="42"/>
      <c r="Z953" s="35"/>
      <c r="AA953" s="42"/>
      <c r="AB953" s="42"/>
      <c r="AC953" s="42"/>
      <c r="AD953" s="42"/>
      <c r="AE953" s="42"/>
      <c r="AF953" s="42"/>
      <c r="AG953" s="193" t="str">
        <f t="shared" si="14"/>
        <v/>
      </c>
      <c r="AH953" s="305"/>
      <c r="AI953" s="215"/>
      <c r="AJ953" s="36"/>
    </row>
    <row r="954" spans="1:36" x14ac:dyDescent="0.2">
      <c r="A954" s="164" t="str">
        <f>IF('Sub-Cpt Record'!A954="","",'Sub-Cpt Record'!A954)</f>
        <v/>
      </c>
      <c r="B954" s="165" t="str">
        <f>IF('Sub-Cpt Record'!B954="","",'Sub-Cpt Record'!B954)</f>
        <v/>
      </c>
      <c r="C954" s="165" t="str">
        <f>IF('Sub-Cpt Record'!C954="","",'Sub-Cpt Record'!C954)</f>
        <v/>
      </c>
      <c r="D954" s="165" t="str">
        <f>IF('Sub-Cpt Record'!D954="","",'Sub-Cpt Record'!D954)</f>
        <v/>
      </c>
      <c r="E954" s="165" t="str">
        <f>CODE!I954</f>
        <v/>
      </c>
      <c r="F954" s="168"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18"/>
      <c r="U954" s="42"/>
      <c r="V954" s="42"/>
      <c r="W954" s="42"/>
      <c r="X954" s="42"/>
      <c r="Y954" s="42"/>
      <c r="Z954" s="35"/>
      <c r="AA954" s="42"/>
      <c r="AB954" s="42"/>
      <c r="AC954" s="42"/>
      <c r="AD954" s="42"/>
      <c r="AE954" s="42"/>
      <c r="AF954" s="42"/>
      <c r="AG954" s="193" t="str">
        <f t="shared" si="14"/>
        <v/>
      </c>
      <c r="AH954" s="305"/>
      <c r="AI954" s="215"/>
      <c r="AJ954" s="36"/>
    </row>
    <row r="955" spans="1:36" x14ac:dyDescent="0.2">
      <c r="A955" s="164" t="str">
        <f>IF('Sub-Cpt Record'!A955="","",'Sub-Cpt Record'!A955)</f>
        <v/>
      </c>
      <c r="B955" s="165" t="str">
        <f>IF('Sub-Cpt Record'!B955="","",'Sub-Cpt Record'!B955)</f>
        <v/>
      </c>
      <c r="C955" s="165" t="str">
        <f>IF('Sub-Cpt Record'!C955="","",'Sub-Cpt Record'!C955)</f>
        <v/>
      </c>
      <c r="D955" s="165" t="str">
        <f>IF('Sub-Cpt Record'!D955="","",'Sub-Cpt Record'!D955)</f>
        <v/>
      </c>
      <c r="E955" s="165" t="str">
        <f>CODE!I955</f>
        <v/>
      </c>
      <c r="F955" s="168"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18"/>
      <c r="U955" s="42"/>
      <c r="V955" s="42"/>
      <c r="W955" s="42"/>
      <c r="X955" s="42"/>
      <c r="Y955" s="42"/>
      <c r="Z955" s="35"/>
      <c r="AA955" s="42"/>
      <c r="AB955" s="42"/>
      <c r="AC955" s="42"/>
      <c r="AD955" s="42"/>
      <c r="AE955" s="42"/>
      <c r="AF955" s="42"/>
      <c r="AG955" s="193" t="str">
        <f t="shared" si="14"/>
        <v/>
      </c>
      <c r="AH955" s="305"/>
      <c r="AI955" s="215"/>
      <c r="AJ955" s="36"/>
    </row>
    <row r="956" spans="1:36" x14ac:dyDescent="0.2">
      <c r="A956" s="164" t="str">
        <f>IF('Sub-Cpt Record'!A956="","",'Sub-Cpt Record'!A956)</f>
        <v/>
      </c>
      <c r="B956" s="165" t="str">
        <f>IF('Sub-Cpt Record'!B956="","",'Sub-Cpt Record'!B956)</f>
        <v/>
      </c>
      <c r="C956" s="165" t="str">
        <f>IF('Sub-Cpt Record'!C956="","",'Sub-Cpt Record'!C956)</f>
        <v/>
      </c>
      <c r="D956" s="165" t="str">
        <f>IF('Sub-Cpt Record'!D956="","",'Sub-Cpt Record'!D956)</f>
        <v/>
      </c>
      <c r="E956" s="165" t="str">
        <f>CODE!I956</f>
        <v/>
      </c>
      <c r="F956" s="168"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18"/>
      <c r="U956" s="42"/>
      <c r="V956" s="42"/>
      <c r="W956" s="42"/>
      <c r="X956" s="42"/>
      <c r="Y956" s="42"/>
      <c r="Z956" s="35"/>
      <c r="AA956" s="42"/>
      <c r="AB956" s="42"/>
      <c r="AC956" s="42"/>
      <c r="AD956" s="42"/>
      <c r="AE956" s="42"/>
      <c r="AF956" s="42"/>
      <c r="AG956" s="193" t="str">
        <f t="shared" si="14"/>
        <v/>
      </c>
      <c r="AH956" s="305"/>
      <c r="AI956" s="215"/>
      <c r="AJ956" s="36"/>
    </row>
    <row r="957" spans="1:36" x14ac:dyDescent="0.2">
      <c r="A957" s="164" t="str">
        <f>IF('Sub-Cpt Record'!A957="","",'Sub-Cpt Record'!A957)</f>
        <v/>
      </c>
      <c r="B957" s="165" t="str">
        <f>IF('Sub-Cpt Record'!B957="","",'Sub-Cpt Record'!B957)</f>
        <v/>
      </c>
      <c r="C957" s="165" t="str">
        <f>IF('Sub-Cpt Record'!C957="","",'Sub-Cpt Record'!C957)</f>
        <v/>
      </c>
      <c r="D957" s="165" t="str">
        <f>IF('Sub-Cpt Record'!D957="","",'Sub-Cpt Record'!D957)</f>
        <v/>
      </c>
      <c r="E957" s="165" t="str">
        <f>CODE!I957</f>
        <v/>
      </c>
      <c r="F957" s="168"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18"/>
      <c r="U957" s="42"/>
      <c r="V957" s="42"/>
      <c r="W957" s="42"/>
      <c r="X957" s="42"/>
      <c r="Y957" s="42"/>
      <c r="Z957" s="35"/>
      <c r="AA957" s="42"/>
      <c r="AB957" s="42"/>
      <c r="AC957" s="42"/>
      <c r="AD957" s="42"/>
      <c r="AE957" s="42"/>
      <c r="AF957" s="42"/>
      <c r="AG957" s="193" t="str">
        <f t="shared" si="14"/>
        <v/>
      </c>
      <c r="AH957" s="305"/>
      <c r="AI957" s="215"/>
      <c r="AJ957" s="36"/>
    </row>
    <row r="958" spans="1:36" x14ac:dyDescent="0.2">
      <c r="A958" s="164" t="str">
        <f>IF('Sub-Cpt Record'!A958="","",'Sub-Cpt Record'!A958)</f>
        <v/>
      </c>
      <c r="B958" s="165" t="str">
        <f>IF('Sub-Cpt Record'!B958="","",'Sub-Cpt Record'!B958)</f>
        <v/>
      </c>
      <c r="C958" s="165" t="str">
        <f>IF('Sub-Cpt Record'!C958="","",'Sub-Cpt Record'!C958)</f>
        <v/>
      </c>
      <c r="D958" s="165" t="str">
        <f>IF('Sub-Cpt Record'!D958="","",'Sub-Cpt Record'!D958)</f>
        <v/>
      </c>
      <c r="E958" s="165" t="str">
        <f>CODE!I958</f>
        <v/>
      </c>
      <c r="F958" s="168"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18"/>
      <c r="U958" s="42"/>
      <c r="V958" s="42"/>
      <c r="W958" s="42"/>
      <c r="X958" s="42"/>
      <c r="Y958" s="42"/>
      <c r="Z958" s="35"/>
      <c r="AA958" s="42"/>
      <c r="AB958" s="42"/>
      <c r="AC958" s="42"/>
      <c r="AD958" s="42"/>
      <c r="AE958" s="42"/>
      <c r="AF958" s="42"/>
      <c r="AG958" s="193" t="str">
        <f t="shared" si="14"/>
        <v/>
      </c>
      <c r="AH958" s="305"/>
      <c r="AI958" s="215"/>
      <c r="AJ958" s="36"/>
    </row>
    <row r="959" spans="1:36" x14ac:dyDescent="0.2">
      <c r="A959" s="164" t="str">
        <f>IF('Sub-Cpt Record'!A959="","",'Sub-Cpt Record'!A959)</f>
        <v/>
      </c>
      <c r="B959" s="165" t="str">
        <f>IF('Sub-Cpt Record'!B959="","",'Sub-Cpt Record'!B959)</f>
        <v/>
      </c>
      <c r="C959" s="165" t="str">
        <f>IF('Sub-Cpt Record'!C959="","",'Sub-Cpt Record'!C959)</f>
        <v/>
      </c>
      <c r="D959" s="165" t="str">
        <f>IF('Sub-Cpt Record'!D959="","",'Sub-Cpt Record'!D959)</f>
        <v/>
      </c>
      <c r="E959" s="165" t="str">
        <f>CODE!I959</f>
        <v/>
      </c>
      <c r="F959" s="168"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18"/>
      <c r="U959" s="42"/>
      <c r="V959" s="42"/>
      <c r="W959" s="42"/>
      <c r="X959" s="42"/>
      <c r="Y959" s="42"/>
      <c r="Z959" s="35"/>
      <c r="AA959" s="42"/>
      <c r="AB959" s="42"/>
      <c r="AC959" s="42"/>
      <c r="AD959" s="42"/>
      <c r="AE959" s="42"/>
      <c r="AF959" s="42"/>
      <c r="AG959" s="193" t="str">
        <f t="shared" si="14"/>
        <v/>
      </c>
      <c r="AH959" s="305"/>
      <c r="AI959" s="215"/>
      <c r="AJ959" s="36"/>
    </row>
    <row r="960" spans="1:36" x14ac:dyDescent="0.2">
      <c r="A960" s="164" t="str">
        <f>IF('Sub-Cpt Record'!A960="","",'Sub-Cpt Record'!A960)</f>
        <v/>
      </c>
      <c r="B960" s="165" t="str">
        <f>IF('Sub-Cpt Record'!B960="","",'Sub-Cpt Record'!B960)</f>
        <v/>
      </c>
      <c r="C960" s="165" t="str">
        <f>IF('Sub-Cpt Record'!C960="","",'Sub-Cpt Record'!C960)</f>
        <v/>
      </c>
      <c r="D960" s="165" t="str">
        <f>IF('Sub-Cpt Record'!D960="","",'Sub-Cpt Record'!D960)</f>
        <v/>
      </c>
      <c r="E960" s="165" t="str">
        <f>CODE!I960</f>
        <v/>
      </c>
      <c r="F960" s="168"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18"/>
      <c r="U960" s="42"/>
      <c r="V960" s="42"/>
      <c r="W960" s="42"/>
      <c r="X960" s="42"/>
      <c r="Y960" s="42"/>
      <c r="Z960" s="35"/>
      <c r="AA960" s="42"/>
      <c r="AB960" s="42"/>
      <c r="AC960" s="42"/>
      <c r="AD960" s="42"/>
      <c r="AE960" s="42"/>
      <c r="AF960" s="42"/>
      <c r="AG960" s="193" t="str">
        <f t="shared" si="14"/>
        <v/>
      </c>
      <c r="AH960" s="305"/>
      <c r="AI960" s="215"/>
      <c r="AJ960" s="36"/>
    </row>
    <row r="961" spans="1:36" x14ac:dyDescent="0.2">
      <c r="A961" s="164" t="str">
        <f>IF('Sub-Cpt Record'!A961="","",'Sub-Cpt Record'!A961)</f>
        <v/>
      </c>
      <c r="B961" s="165" t="str">
        <f>IF('Sub-Cpt Record'!B961="","",'Sub-Cpt Record'!B961)</f>
        <v/>
      </c>
      <c r="C961" s="165" t="str">
        <f>IF('Sub-Cpt Record'!C961="","",'Sub-Cpt Record'!C961)</f>
        <v/>
      </c>
      <c r="D961" s="165" t="str">
        <f>IF('Sub-Cpt Record'!D961="","",'Sub-Cpt Record'!D961)</f>
        <v/>
      </c>
      <c r="E961" s="165" t="str">
        <f>CODE!I961</f>
        <v/>
      </c>
      <c r="F961" s="168"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18"/>
      <c r="U961" s="42"/>
      <c r="V961" s="42"/>
      <c r="W961" s="42"/>
      <c r="X961" s="42"/>
      <c r="Y961" s="42"/>
      <c r="Z961" s="35"/>
      <c r="AA961" s="42"/>
      <c r="AB961" s="42"/>
      <c r="AC961" s="42"/>
      <c r="AD961" s="42"/>
      <c r="AE961" s="42"/>
      <c r="AF961" s="42"/>
      <c r="AG961" s="193" t="str">
        <f t="shared" si="14"/>
        <v/>
      </c>
      <c r="AH961" s="305"/>
      <c r="AI961" s="215"/>
      <c r="AJ961" s="36"/>
    </row>
    <row r="962" spans="1:36" x14ac:dyDescent="0.2">
      <c r="A962" s="164" t="str">
        <f>IF('Sub-Cpt Record'!A962="","",'Sub-Cpt Record'!A962)</f>
        <v/>
      </c>
      <c r="B962" s="165" t="str">
        <f>IF('Sub-Cpt Record'!B962="","",'Sub-Cpt Record'!B962)</f>
        <v/>
      </c>
      <c r="C962" s="165" t="str">
        <f>IF('Sub-Cpt Record'!C962="","",'Sub-Cpt Record'!C962)</f>
        <v/>
      </c>
      <c r="D962" s="165" t="str">
        <f>IF('Sub-Cpt Record'!D962="","",'Sub-Cpt Record'!D962)</f>
        <v/>
      </c>
      <c r="E962" s="165" t="str">
        <f>CODE!I962</f>
        <v/>
      </c>
      <c r="F962" s="168"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18"/>
      <c r="U962" s="42"/>
      <c r="V962" s="42"/>
      <c r="W962" s="42"/>
      <c r="X962" s="42"/>
      <c r="Y962" s="42"/>
      <c r="Z962" s="35"/>
      <c r="AA962" s="42"/>
      <c r="AB962" s="42"/>
      <c r="AC962" s="42"/>
      <c r="AD962" s="42"/>
      <c r="AE962" s="42"/>
      <c r="AF962" s="42"/>
      <c r="AG962" s="193" t="str">
        <f t="shared" si="14"/>
        <v/>
      </c>
      <c r="AH962" s="305"/>
      <c r="AI962" s="215"/>
      <c r="AJ962" s="36"/>
    </row>
    <row r="963" spans="1:36" x14ac:dyDescent="0.2">
      <c r="A963" s="164" t="str">
        <f>IF('Sub-Cpt Record'!A963="","",'Sub-Cpt Record'!A963)</f>
        <v/>
      </c>
      <c r="B963" s="165" t="str">
        <f>IF('Sub-Cpt Record'!B963="","",'Sub-Cpt Record'!B963)</f>
        <v/>
      </c>
      <c r="C963" s="165" t="str">
        <f>IF('Sub-Cpt Record'!C963="","",'Sub-Cpt Record'!C963)</f>
        <v/>
      </c>
      <c r="D963" s="165" t="str">
        <f>IF('Sub-Cpt Record'!D963="","",'Sub-Cpt Record'!D963)</f>
        <v/>
      </c>
      <c r="E963" s="165" t="str">
        <f>CODE!I963</f>
        <v/>
      </c>
      <c r="F963" s="168"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18"/>
      <c r="U963" s="42"/>
      <c r="V963" s="42"/>
      <c r="W963" s="42"/>
      <c r="X963" s="42"/>
      <c r="Y963" s="42"/>
      <c r="Z963" s="35"/>
      <c r="AA963" s="42"/>
      <c r="AB963" s="42"/>
      <c r="AC963" s="42"/>
      <c r="AD963" s="42"/>
      <c r="AE963" s="42"/>
      <c r="AF963" s="42"/>
      <c r="AG963" s="193" t="str">
        <f t="shared" si="14"/>
        <v/>
      </c>
      <c r="AH963" s="305"/>
      <c r="AI963" s="215"/>
      <c r="AJ963" s="36"/>
    </row>
    <row r="964" spans="1:36" x14ac:dyDescent="0.2">
      <c r="A964" s="164" t="str">
        <f>IF('Sub-Cpt Record'!A964="","",'Sub-Cpt Record'!A964)</f>
        <v/>
      </c>
      <c r="B964" s="165" t="str">
        <f>IF('Sub-Cpt Record'!B964="","",'Sub-Cpt Record'!B964)</f>
        <v/>
      </c>
      <c r="C964" s="165" t="str">
        <f>IF('Sub-Cpt Record'!C964="","",'Sub-Cpt Record'!C964)</f>
        <v/>
      </c>
      <c r="D964" s="165" t="str">
        <f>IF('Sub-Cpt Record'!D964="","",'Sub-Cpt Record'!D964)</f>
        <v/>
      </c>
      <c r="E964" s="165" t="str">
        <f>CODE!I964</f>
        <v/>
      </c>
      <c r="F964" s="168"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18"/>
      <c r="U964" s="42"/>
      <c r="V964" s="42"/>
      <c r="W964" s="42"/>
      <c r="X964" s="42"/>
      <c r="Y964" s="42"/>
      <c r="Z964" s="35"/>
      <c r="AA964" s="42"/>
      <c r="AB964" s="42"/>
      <c r="AC964" s="42"/>
      <c r="AD964" s="42"/>
      <c r="AE964" s="42"/>
      <c r="AF964" s="42"/>
      <c r="AG964" s="193" t="str">
        <f t="shared" si="14"/>
        <v/>
      </c>
      <c r="AH964" s="305"/>
      <c r="AI964" s="215"/>
      <c r="AJ964" s="36"/>
    </row>
    <row r="965" spans="1:36" x14ac:dyDescent="0.2">
      <c r="A965" s="164" t="str">
        <f>IF('Sub-Cpt Record'!A965="","",'Sub-Cpt Record'!A965)</f>
        <v/>
      </c>
      <c r="B965" s="165" t="str">
        <f>IF('Sub-Cpt Record'!B965="","",'Sub-Cpt Record'!B965)</f>
        <v/>
      </c>
      <c r="C965" s="165" t="str">
        <f>IF('Sub-Cpt Record'!C965="","",'Sub-Cpt Record'!C965)</f>
        <v/>
      </c>
      <c r="D965" s="165" t="str">
        <f>IF('Sub-Cpt Record'!D965="","",'Sub-Cpt Record'!D965)</f>
        <v/>
      </c>
      <c r="E965" s="165" t="str">
        <f>CODE!I965</f>
        <v/>
      </c>
      <c r="F965" s="168"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18"/>
      <c r="U965" s="42"/>
      <c r="V965" s="42"/>
      <c r="W965" s="42"/>
      <c r="X965" s="42"/>
      <c r="Y965" s="42"/>
      <c r="Z965" s="35"/>
      <c r="AA965" s="42"/>
      <c r="AB965" s="42"/>
      <c r="AC965" s="42"/>
      <c r="AD965" s="42"/>
      <c r="AE965" s="42"/>
      <c r="AF965" s="42"/>
      <c r="AG965" s="193" t="str">
        <f t="shared" si="14"/>
        <v/>
      </c>
      <c r="AH965" s="305"/>
      <c r="AI965" s="215"/>
      <c r="AJ965" s="36"/>
    </row>
    <row r="966" spans="1:36" x14ac:dyDescent="0.2">
      <c r="A966" s="164" t="str">
        <f>IF('Sub-Cpt Record'!A966="","",'Sub-Cpt Record'!A966)</f>
        <v/>
      </c>
      <c r="B966" s="165" t="str">
        <f>IF('Sub-Cpt Record'!B966="","",'Sub-Cpt Record'!B966)</f>
        <v/>
      </c>
      <c r="C966" s="165" t="str">
        <f>IF('Sub-Cpt Record'!C966="","",'Sub-Cpt Record'!C966)</f>
        <v/>
      </c>
      <c r="D966" s="165" t="str">
        <f>IF('Sub-Cpt Record'!D966="","",'Sub-Cpt Record'!D966)</f>
        <v/>
      </c>
      <c r="E966" s="165" t="str">
        <f>CODE!I966</f>
        <v/>
      </c>
      <c r="F966" s="168"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18"/>
      <c r="U966" s="42"/>
      <c r="V966" s="42"/>
      <c r="W966" s="42"/>
      <c r="X966" s="42"/>
      <c r="Y966" s="42"/>
      <c r="Z966" s="35"/>
      <c r="AA966" s="42"/>
      <c r="AB966" s="42"/>
      <c r="AC966" s="42"/>
      <c r="AD966" s="42"/>
      <c r="AE966" s="42"/>
      <c r="AF966" s="42"/>
      <c r="AG966" s="193" t="str">
        <f t="shared" si="14"/>
        <v/>
      </c>
      <c r="AH966" s="305"/>
      <c r="AI966" s="215"/>
      <c r="AJ966" s="36"/>
    </row>
    <row r="967" spans="1:36" x14ac:dyDescent="0.2">
      <c r="A967" s="164" t="str">
        <f>IF('Sub-Cpt Record'!A967="","",'Sub-Cpt Record'!A967)</f>
        <v/>
      </c>
      <c r="B967" s="165" t="str">
        <f>IF('Sub-Cpt Record'!B967="","",'Sub-Cpt Record'!B967)</f>
        <v/>
      </c>
      <c r="C967" s="165" t="str">
        <f>IF('Sub-Cpt Record'!C967="","",'Sub-Cpt Record'!C967)</f>
        <v/>
      </c>
      <c r="D967" s="165" t="str">
        <f>IF('Sub-Cpt Record'!D967="","",'Sub-Cpt Record'!D967)</f>
        <v/>
      </c>
      <c r="E967" s="165" t="str">
        <f>CODE!I967</f>
        <v/>
      </c>
      <c r="F967" s="168"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18"/>
      <c r="U967" s="42"/>
      <c r="V967" s="42"/>
      <c r="W967" s="42"/>
      <c r="X967" s="42"/>
      <c r="Y967" s="42"/>
      <c r="Z967" s="35"/>
      <c r="AA967" s="42"/>
      <c r="AB967" s="42"/>
      <c r="AC967" s="42"/>
      <c r="AD967" s="42"/>
      <c r="AE967" s="42"/>
      <c r="AF967" s="42"/>
      <c r="AG967" s="193" t="str">
        <f t="shared" si="14"/>
        <v/>
      </c>
      <c r="AH967" s="305"/>
      <c r="AI967" s="215"/>
      <c r="AJ967" s="36"/>
    </row>
    <row r="968" spans="1:36" x14ac:dyDescent="0.2">
      <c r="A968" s="164" t="str">
        <f>IF('Sub-Cpt Record'!A968="","",'Sub-Cpt Record'!A968)</f>
        <v/>
      </c>
      <c r="B968" s="165" t="str">
        <f>IF('Sub-Cpt Record'!B968="","",'Sub-Cpt Record'!B968)</f>
        <v/>
      </c>
      <c r="C968" s="165" t="str">
        <f>IF('Sub-Cpt Record'!C968="","",'Sub-Cpt Record'!C968)</f>
        <v/>
      </c>
      <c r="D968" s="165" t="str">
        <f>IF('Sub-Cpt Record'!D968="","",'Sub-Cpt Record'!D968)</f>
        <v/>
      </c>
      <c r="E968" s="165" t="str">
        <f>CODE!I968</f>
        <v/>
      </c>
      <c r="F968" s="168"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18"/>
      <c r="U968" s="42"/>
      <c r="V968" s="42"/>
      <c r="W968" s="42"/>
      <c r="X968" s="42"/>
      <c r="Y968" s="42"/>
      <c r="Z968" s="35"/>
      <c r="AA968" s="42"/>
      <c r="AB968" s="42"/>
      <c r="AC968" s="42"/>
      <c r="AD968" s="42"/>
      <c r="AE968" s="42"/>
      <c r="AF968" s="42"/>
      <c r="AG968" s="193" t="str">
        <f t="shared" si="14"/>
        <v/>
      </c>
      <c r="AH968" s="305"/>
      <c r="AI968" s="215"/>
      <c r="AJ968" s="36"/>
    </row>
    <row r="969" spans="1:36" x14ac:dyDescent="0.2">
      <c r="A969" s="164" t="str">
        <f>IF('Sub-Cpt Record'!A969="","",'Sub-Cpt Record'!A969)</f>
        <v/>
      </c>
      <c r="B969" s="165" t="str">
        <f>IF('Sub-Cpt Record'!B969="","",'Sub-Cpt Record'!B969)</f>
        <v/>
      </c>
      <c r="C969" s="165" t="str">
        <f>IF('Sub-Cpt Record'!C969="","",'Sub-Cpt Record'!C969)</f>
        <v/>
      </c>
      <c r="D969" s="165" t="str">
        <f>IF('Sub-Cpt Record'!D969="","",'Sub-Cpt Record'!D969)</f>
        <v/>
      </c>
      <c r="E969" s="165" t="str">
        <f>CODE!I969</f>
        <v/>
      </c>
      <c r="F969" s="168"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18"/>
      <c r="U969" s="42"/>
      <c r="V969" s="42"/>
      <c r="W969" s="42"/>
      <c r="X969" s="42"/>
      <c r="Y969" s="42"/>
      <c r="Z969" s="35"/>
      <c r="AA969" s="42"/>
      <c r="AB969" s="42"/>
      <c r="AC969" s="42"/>
      <c r="AD969" s="42"/>
      <c r="AE969" s="42"/>
      <c r="AF969" s="42"/>
      <c r="AG969" s="193" t="str">
        <f t="shared" si="14"/>
        <v/>
      </c>
      <c r="AH969" s="305"/>
      <c r="AI969" s="215"/>
      <c r="AJ969" s="36"/>
    </row>
    <row r="970" spans="1:36" x14ac:dyDescent="0.2">
      <c r="A970" s="164" t="str">
        <f>IF('Sub-Cpt Record'!A970="","",'Sub-Cpt Record'!A970)</f>
        <v/>
      </c>
      <c r="B970" s="165" t="str">
        <f>IF('Sub-Cpt Record'!B970="","",'Sub-Cpt Record'!B970)</f>
        <v/>
      </c>
      <c r="C970" s="165" t="str">
        <f>IF('Sub-Cpt Record'!C970="","",'Sub-Cpt Record'!C970)</f>
        <v/>
      </c>
      <c r="D970" s="165" t="str">
        <f>IF('Sub-Cpt Record'!D970="","",'Sub-Cpt Record'!D970)</f>
        <v/>
      </c>
      <c r="E970" s="165" t="str">
        <f>CODE!I970</f>
        <v/>
      </c>
      <c r="F970" s="168"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18"/>
      <c r="U970" s="42"/>
      <c r="V970" s="42"/>
      <c r="W970" s="42"/>
      <c r="X970" s="42"/>
      <c r="Y970" s="42"/>
      <c r="Z970" s="35"/>
      <c r="AA970" s="42"/>
      <c r="AB970" s="42"/>
      <c r="AC970" s="42"/>
      <c r="AD970" s="42"/>
      <c r="AE970" s="42"/>
      <c r="AF970" s="42"/>
      <c r="AG970" s="193" t="str">
        <f t="shared" si="14"/>
        <v/>
      </c>
      <c r="AH970" s="305"/>
      <c r="AI970" s="215"/>
      <c r="AJ970" s="36"/>
    </row>
    <row r="971" spans="1:36" x14ac:dyDescent="0.2">
      <c r="A971" s="164" t="str">
        <f>IF('Sub-Cpt Record'!A971="","",'Sub-Cpt Record'!A971)</f>
        <v/>
      </c>
      <c r="B971" s="165" t="str">
        <f>IF('Sub-Cpt Record'!B971="","",'Sub-Cpt Record'!B971)</f>
        <v/>
      </c>
      <c r="C971" s="165" t="str">
        <f>IF('Sub-Cpt Record'!C971="","",'Sub-Cpt Record'!C971)</f>
        <v/>
      </c>
      <c r="D971" s="165" t="str">
        <f>IF('Sub-Cpt Record'!D971="","",'Sub-Cpt Record'!D971)</f>
        <v/>
      </c>
      <c r="E971" s="165" t="str">
        <f>CODE!I971</f>
        <v/>
      </c>
      <c r="F971" s="168"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18"/>
      <c r="U971" s="42"/>
      <c r="V971" s="42"/>
      <c r="W971" s="42"/>
      <c r="X971" s="42"/>
      <c r="Y971" s="42"/>
      <c r="Z971" s="35"/>
      <c r="AA971" s="42"/>
      <c r="AB971" s="42"/>
      <c r="AC971" s="42"/>
      <c r="AD971" s="42"/>
      <c r="AE971" s="42"/>
      <c r="AF971" s="42"/>
      <c r="AG971" s="193" t="str">
        <f t="shared" ref="AG971:AG1000" si="15">IF(SUM(T971,V971,X971,Z971,AB971,AD971,AF971)&lt;&gt;0,SUM(T971,V971,X971,Z971,AB971,AD971,AF971),"")</f>
        <v/>
      </c>
      <c r="AH971" s="305"/>
      <c r="AI971" s="215"/>
      <c r="AJ971" s="36"/>
    </row>
    <row r="972" spans="1:36" x14ac:dyDescent="0.2">
      <c r="A972" s="164" t="str">
        <f>IF('Sub-Cpt Record'!A972="","",'Sub-Cpt Record'!A972)</f>
        <v/>
      </c>
      <c r="B972" s="165" t="str">
        <f>IF('Sub-Cpt Record'!B972="","",'Sub-Cpt Record'!B972)</f>
        <v/>
      </c>
      <c r="C972" s="165" t="str">
        <f>IF('Sub-Cpt Record'!C972="","",'Sub-Cpt Record'!C972)</f>
        <v/>
      </c>
      <c r="D972" s="165" t="str">
        <f>IF('Sub-Cpt Record'!D972="","",'Sub-Cpt Record'!D972)</f>
        <v/>
      </c>
      <c r="E972" s="165" t="str">
        <f>CODE!I972</f>
        <v/>
      </c>
      <c r="F972" s="168"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18"/>
      <c r="U972" s="42"/>
      <c r="V972" s="42"/>
      <c r="W972" s="42"/>
      <c r="X972" s="42"/>
      <c r="Y972" s="42"/>
      <c r="Z972" s="35"/>
      <c r="AA972" s="42"/>
      <c r="AB972" s="42"/>
      <c r="AC972" s="42"/>
      <c r="AD972" s="42"/>
      <c r="AE972" s="42"/>
      <c r="AF972" s="42"/>
      <c r="AG972" s="193" t="str">
        <f t="shared" si="15"/>
        <v/>
      </c>
      <c r="AH972" s="305"/>
      <c r="AI972" s="215"/>
      <c r="AJ972" s="36"/>
    </row>
    <row r="973" spans="1:36" x14ac:dyDescent="0.2">
      <c r="A973" s="164" t="str">
        <f>IF('Sub-Cpt Record'!A973="","",'Sub-Cpt Record'!A973)</f>
        <v/>
      </c>
      <c r="B973" s="165" t="str">
        <f>IF('Sub-Cpt Record'!B973="","",'Sub-Cpt Record'!B973)</f>
        <v/>
      </c>
      <c r="C973" s="165" t="str">
        <f>IF('Sub-Cpt Record'!C973="","",'Sub-Cpt Record'!C973)</f>
        <v/>
      </c>
      <c r="D973" s="165" t="str">
        <f>IF('Sub-Cpt Record'!D973="","",'Sub-Cpt Record'!D973)</f>
        <v/>
      </c>
      <c r="E973" s="165" t="str">
        <f>CODE!I973</f>
        <v/>
      </c>
      <c r="F973" s="168"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18"/>
      <c r="U973" s="42"/>
      <c r="V973" s="42"/>
      <c r="W973" s="42"/>
      <c r="X973" s="42"/>
      <c r="Y973" s="42"/>
      <c r="Z973" s="35"/>
      <c r="AA973" s="42"/>
      <c r="AB973" s="42"/>
      <c r="AC973" s="42"/>
      <c r="AD973" s="42"/>
      <c r="AE973" s="42"/>
      <c r="AF973" s="42"/>
      <c r="AG973" s="193" t="str">
        <f t="shared" si="15"/>
        <v/>
      </c>
      <c r="AH973" s="305"/>
      <c r="AI973" s="215"/>
      <c r="AJ973" s="36"/>
    </row>
    <row r="974" spans="1:36" x14ac:dyDescent="0.2">
      <c r="A974" s="164" t="str">
        <f>IF('Sub-Cpt Record'!A974="","",'Sub-Cpt Record'!A974)</f>
        <v/>
      </c>
      <c r="B974" s="165" t="str">
        <f>IF('Sub-Cpt Record'!B974="","",'Sub-Cpt Record'!B974)</f>
        <v/>
      </c>
      <c r="C974" s="165" t="str">
        <f>IF('Sub-Cpt Record'!C974="","",'Sub-Cpt Record'!C974)</f>
        <v/>
      </c>
      <c r="D974" s="165" t="str">
        <f>IF('Sub-Cpt Record'!D974="","",'Sub-Cpt Record'!D974)</f>
        <v/>
      </c>
      <c r="E974" s="165" t="str">
        <f>CODE!I974</f>
        <v/>
      </c>
      <c r="F974" s="168"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18"/>
      <c r="U974" s="42"/>
      <c r="V974" s="42"/>
      <c r="W974" s="42"/>
      <c r="X974" s="42"/>
      <c r="Y974" s="42"/>
      <c r="Z974" s="35"/>
      <c r="AA974" s="42"/>
      <c r="AB974" s="42"/>
      <c r="AC974" s="42"/>
      <c r="AD974" s="42"/>
      <c r="AE974" s="42"/>
      <c r="AF974" s="42"/>
      <c r="AG974" s="193" t="str">
        <f t="shared" si="15"/>
        <v/>
      </c>
      <c r="AH974" s="305"/>
      <c r="AI974" s="215"/>
      <c r="AJ974" s="36"/>
    </row>
    <row r="975" spans="1:36" x14ac:dyDescent="0.2">
      <c r="A975" s="164" t="str">
        <f>IF('Sub-Cpt Record'!A975="","",'Sub-Cpt Record'!A975)</f>
        <v/>
      </c>
      <c r="B975" s="165" t="str">
        <f>IF('Sub-Cpt Record'!B975="","",'Sub-Cpt Record'!B975)</f>
        <v/>
      </c>
      <c r="C975" s="165" t="str">
        <f>IF('Sub-Cpt Record'!C975="","",'Sub-Cpt Record'!C975)</f>
        <v/>
      </c>
      <c r="D975" s="165" t="str">
        <f>IF('Sub-Cpt Record'!D975="","",'Sub-Cpt Record'!D975)</f>
        <v/>
      </c>
      <c r="E975" s="165" t="str">
        <f>CODE!I975</f>
        <v/>
      </c>
      <c r="F975" s="168"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18"/>
      <c r="U975" s="42"/>
      <c r="V975" s="42"/>
      <c r="W975" s="42"/>
      <c r="X975" s="42"/>
      <c r="Y975" s="42"/>
      <c r="Z975" s="35"/>
      <c r="AA975" s="42"/>
      <c r="AB975" s="42"/>
      <c r="AC975" s="42"/>
      <c r="AD975" s="42"/>
      <c r="AE975" s="42"/>
      <c r="AF975" s="42"/>
      <c r="AG975" s="193" t="str">
        <f t="shared" si="15"/>
        <v/>
      </c>
      <c r="AH975" s="305"/>
      <c r="AI975" s="215"/>
      <c r="AJ975" s="36"/>
    </row>
    <row r="976" spans="1:36" x14ac:dyDescent="0.2">
      <c r="A976" s="164" t="str">
        <f>IF('Sub-Cpt Record'!A976="","",'Sub-Cpt Record'!A976)</f>
        <v/>
      </c>
      <c r="B976" s="165" t="str">
        <f>IF('Sub-Cpt Record'!B976="","",'Sub-Cpt Record'!B976)</f>
        <v/>
      </c>
      <c r="C976" s="165" t="str">
        <f>IF('Sub-Cpt Record'!C976="","",'Sub-Cpt Record'!C976)</f>
        <v/>
      </c>
      <c r="D976" s="165" t="str">
        <f>IF('Sub-Cpt Record'!D976="","",'Sub-Cpt Record'!D976)</f>
        <v/>
      </c>
      <c r="E976" s="165" t="str">
        <f>CODE!I976</f>
        <v/>
      </c>
      <c r="F976" s="168"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18"/>
      <c r="U976" s="42"/>
      <c r="V976" s="42"/>
      <c r="W976" s="42"/>
      <c r="X976" s="42"/>
      <c r="Y976" s="42"/>
      <c r="Z976" s="35"/>
      <c r="AA976" s="42"/>
      <c r="AB976" s="42"/>
      <c r="AC976" s="42"/>
      <c r="AD976" s="42"/>
      <c r="AE976" s="42"/>
      <c r="AF976" s="42"/>
      <c r="AG976" s="193" t="str">
        <f t="shared" si="15"/>
        <v/>
      </c>
      <c r="AH976" s="305"/>
      <c r="AI976" s="215"/>
      <c r="AJ976" s="36"/>
    </row>
    <row r="977" spans="1:36" x14ac:dyDescent="0.2">
      <c r="A977" s="164" t="str">
        <f>IF('Sub-Cpt Record'!A977="","",'Sub-Cpt Record'!A977)</f>
        <v/>
      </c>
      <c r="B977" s="165" t="str">
        <f>IF('Sub-Cpt Record'!B977="","",'Sub-Cpt Record'!B977)</f>
        <v/>
      </c>
      <c r="C977" s="165" t="str">
        <f>IF('Sub-Cpt Record'!C977="","",'Sub-Cpt Record'!C977)</f>
        <v/>
      </c>
      <c r="D977" s="165" t="str">
        <f>IF('Sub-Cpt Record'!D977="","",'Sub-Cpt Record'!D977)</f>
        <v/>
      </c>
      <c r="E977" s="165" t="str">
        <f>CODE!I977</f>
        <v/>
      </c>
      <c r="F977" s="168"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18"/>
      <c r="U977" s="42"/>
      <c r="V977" s="42"/>
      <c r="W977" s="42"/>
      <c r="X977" s="42"/>
      <c r="Y977" s="42"/>
      <c r="Z977" s="35"/>
      <c r="AA977" s="42"/>
      <c r="AB977" s="42"/>
      <c r="AC977" s="42"/>
      <c r="AD977" s="42"/>
      <c r="AE977" s="42"/>
      <c r="AF977" s="42"/>
      <c r="AG977" s="193" t="str">
        <f t="shared" si="15"/>
        <v/>
      </c>
      <c r="AH977" s="305"/>
      <c r="AI977" s="215"/>
      <c r="AJ977" s="36"/>
    </row>
    <row r="978" spans="1:36" x14ac:dyDescent="0.2">
      <c r="A978" s="164" t="str">
        <f>IF('Sub-Cpt Record'!A978="","",'Sub-Cpt Record'!A978)</f>
        <v/>
      </c>
      <c r="B978" s="165" t="str">
        <f>IF('Sub-Cpt Record'!B978="","",'Sub-Cpt Record'!B978)</f>
        <v/>
      </c>
      <c r="C978" s="165" t="str">
        <f>IF('Sub-Cpt Record'!C978="","",'Sub-Cpt Record'!C978)</f>
        <v/>
      </c>
      <c r="D978" s="165" t="str">
        <f>IF('Sub-Cpt Record'!D978="","",'Sub-Cpt Record'!D978)</f>
        <v/>
      </c>
      <c r="E978" s="165" t="str">
        <f>CODE!I978</f>
        <v/>
      </c>
      <c r="F978" s="168"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18"/>
      <c r="U978" s="42"/>
      <c r="V978" s="42"/>
      <c r="W978" s="42"/>
      <c r="X978" s="42"/>
      <c r="Y978" s="42"/>
      <c r="Z978" s="35"/>
      <c r="AA978" s="42"/>
      <c r="AB978" s="42"/>
      <c r="AC978" s="42"/>
      <c r="AD978" s="42"/>
      <c r="AE978" s="42"/>
      <c r="AF978" s="42"/>
      <c r="AG978" s="193" t="str">
        <f t="shared" si="15"/>
        <v/>
      </c>
      <c r="AH978" s="305"/>
      <c r="AI978" s="215"/>
      <c r="AJ978" s="36"/>
    </row>
    <row r="979" spans="1:36" x14ac:dyDescent="0.2">
      <c r="A979" s="164" t="str">
        <f>IF('Sub-Cpt Record'!A979="","",'Sub-Cpt Record'!A979)</f>
        <v/>
      </c>
      <c r="B979" s="165" t="str">
        <f>IF('Sub-Cpt Record'!B979="","",'Sub-Cpt Record'!B979)</f>
        <v/>
      </c>
      <c r="C979" s="165" t="str">
        <f>IF('Sub-Cpt Record'!C979="","",'Sub-Cpt Record'!C979)</f>
        <v/>
      </c>
      <c r="D979" s="165" t="str">
        <f>IF('Sub-Cpt Record'!D979="","",'Sub-Cpt Record'!D979)</f>
        <v/>
      </c>
      <c r="E979" s="165" t="str">
        <f>CODE!I979</f>
        <v/>
      </c>
      <c r="F979" s="168"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18"/>
      <c r="U979" s="42"/>
      <c r="V979" s="42"/>
      <c r="W979" s="42"/>
      <c r="X979" s="42"/>
      <c r="Y979" s="42"/>
      <c r="Z979" s="35"/>
      <c r="AA979" s="42"/>
      <c r="AB979" s="42"/>
      <c r="AC979" s="42"/>
      <c r="AD979" s="42"/>
      <c r="AE979" s="42"/>
      <c r="AF979" s="42"/>
      <c r="AG979" s="193" t="str">
        <f t="shared" si="15"/>
        <v/>
      </c>
      <c r="AH979" s="305"/>
      <c r="AI979" s="215"/>
      <c r="AJ979" s="36"/>
    </row>
    <row r="980" spans="1:36" x14ac:dyDescent="0.2">
      <c r="A980" s="164" t="str">
        <f>IF('Sub-Cpt Record'!A980="","",'Sub-Cpt Record'!A980)</f>
        <v/>
      </c>
      <c r="B980" s="165" t="str">
        <f>IF('Sub-Cpt Record'!B980="","",'Sub-Cpt Record'!B980)</f>
        <v/>
      </c>
      <c r="C980" s="165" t="str">
        <f>IF('Sub-Cpt Record'!C980="","",'Sub-Cpt Record'!C980)</f>
        <v/>
      </c>
      <c r="D980" s="165" t="str">
        <f>IF('Sub-Cpt Record'!D980="","",'Sub-Cpt Record'!D980)</f>
        <v/>
      </c>
      <c r="E980" s="165" t="str">
        <f>CODE!I980</f>
        <v/>
      </c>
      <c r="F980" s="168"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18"/>
      <c r="U980" s="42"/>
      <c r="V980" s="42"/>
      <c r="W980" s="42"/>
      <c r="X980" s="42"/>
      <c r="Y980" s="42"/>
      <c r="Z980" s="35"/>
      <c r="AA980" s="42"/>
      <c r="AB980" s="42"/>
      <c r="AC980" s="42"/>
      <c r="AD980" s="42"/>
      <c r="AE980" s="42"/>
      <c r="AF980" s="42"/>
      <c r="AG980" s="193" t="str">
        <f t="shared" si="15"/>
        <v/>
      </c>
      <c r="AH980" s="305"/>
      <c r="AI980" s="215"/>
      <c r="AJ980" s="36"/>
    </row>
    <row r="981" spans="1:36" x14ac:dyDescent="0.2">
      <c r="A981" s="164" t="str">
        <f>IF('Sub-Cpt Record'!A981="","",'Sub-Cpt Record'!A981)</f>
        <v/>
      </c>
      <c r="B981" s="165" t="str">
        <f>IF('Sub-Cpt Record'!B981="","",'Sub-Cpt Record'!B981)</f>
        <v/>
      </c>
      <c r="C981" s="165" t="str">
        <f>IF('Sub-Cpt Record'!C981="","",'Sub-Cpt Record'!C981)</f>
        <v/>
      </c>
      <c r="D981" s="165" t="str">
        <f>IF('Sub-Cpt Record'!D981="","",'Sub-Cpt Record'!D981)</f>
        <v/>
      </c>
      <c r="E981" s="165" t="str">
        <f>CODE!I981</f>
        <v/>
      </c>
      <c r="F981" s="168"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18"/>
      <c r="U981" s="42"/>
      <c r="V981" s="42"/>
      <c r="W981" s="42"/>
      <c r="X981" s="42"/>
      <c r="Y981" s="42"/>
      <c r="Z981" s="35"/>
      <c r="AA981" s="42"/>
      <c r="AB981" s="42"/>
      <c r="AC981" s="42"/>
      <c r="AD981" s="42"/>
      <c r="AE981" s="42"/>
      <c r="AF981" s="42"/>
      <c r="AG981" s="193" t="str">
        <f t="shared" si="15"/>
        <v/>
      </c>
      <c r="AH981" s="305"/>
      <c r="AI981" s="215"/>
      <c r="AJ981" s="36"/>
    </row>
    <row r="982" spans="1:36" x14ac:dyDescent="0.2">
      <c r="A982" s="164" t="str">
        <f>IF('Sub-Cpt Record'!A982="","",'Sub-Cpt Record'!A982)</f>
        <v/>
      </c>
      <c r="B982" s="165" t="str">
        <f>IF('Sub-Cpt Record'!B982="","",'Sub-Cpt Record'!B982)</f>
        <v/>
      </c>
      <c r="C982" s="165" t="str">
        <f>IF('Sub-Cpt Record'!C982="","",'Sub-Cpt Record'!C982)</f>
        <v/>
      </c>
      <c r="D982" s="165" t="str">
        <f>IF('Sub-Cpt Record'!D982="","",'Sub-Cpt Record'!D982)</f>
        <v/>
      </c>
      <c r="E982" s="165" t="str">
        <f>CODE!I982</f>
        <v/>
      </c>
      <c r="F982" s="168"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18"/>
      <c r="U982" s="42"/>
      <c r="V982" s="42"/>
      <c r="W982" s="42"/>
      <c r="X982" s="42"/>
      <c r="Y982" s="42"/>
      <c r="Z982" s="35"/>
      <c r="AA982" s="42"/>
      <c r="AB982" s="42"/>
      <c r="AC982" s="42"/>
      <c r="AD982" s="42"/>
      <c r="AE982" s="42"/>
      <c r="AF982" s="42"/>
      <c r="AG982" s="193" t="str">
        <f t="shared" si="15"/>
        <v/>
      </c>
      <c r="AH982" s="305"/>
      <c r="AI982" s="215"/>
      <c r="AJ982" s="36"/>
    </row>
    <row r="983" spans="1:36" x14ac:dyDescent="0.2">
      <c r="A983" s="164" t="str">
        <f>IF('Sub-Cpt Record'!A983="","",'Sub-Cpt Record'!A983)</f>
        <v/>
      </c>
      <c r="B983" s="165" t="str">
        <f>IF('Sub-Cpt Record'!B983="","",'Sub-Cpt Record'!B983)</f>
        <v/>
      </c>
      <c r="C983" s="165" t="str">
        <f>IF('Sub-Cpt Record'!C983="","",'Sub-Cpt Record'!C983)</f>
        <v/>
      </c>
      <c r="D983" s="165" t="str">
        <f>IF('Sub-Cpt Record'!D983="","",'Sub-Cpt Record'!D983)</f>
        <v/>
      </c>
      <c r="E983" s="165" t="str">
        <f>CODE!I983</f>
        <v/>
      </c>
      <c r="F983" s="168"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18"/>
      <c r="U983" s="42"/>
      <c r="V983" s="42"/>
      <c r="W983" s="42"/>
      <c r="X983" s="42"/>
      <c r="Y983" s="42"/>
      <c r="Z983" s="35"/>
      <c r="AA983" s="42"/>
      <c r="AB983" s="42"/>
      <c r="AC983" s="42"/>
      <c r="AD983" s="42"/>
      <c r="AE983" s="42"/>
      <c r="AF983" s="42"/>
      <c r="AG983" s="193" t="str">
        <f t="shared" si="15"/>
        <v/>
      </c>
      <c r="AH983" s="305"/>
      <c r="AI983" s="215"/>
      <c r="AJ983" s="36"/>
    </row>
    <row r="984" spans="1:36" x14ac:dyDescent="0.2">
      <c r="A984" s="164" t="str">
        <f>IF('Sub-Cpt Record'!A984="","",'Sub-Cpt Record'!A984)</f>
        <v/>
      </c>
      <c r="B984" s="165" t="str">
        <f>IF('Sub-Cpt Record'!B984="","",'Sub-Cpt Record'!B984)</f>
        <v/>
      </c>
      <c r="C984" s="165" t="str">
        <f>IF('Sub-Cpt Record'!C984="","",'Sub-Cpt Record'!C984)</f>
        <v/>
      </c>
      <c r="D984" s="165" t="str">
        <f>IF('Sub-Cpt Record'!D984="","",'Sub-Cpt Record'!D984)</f>
        <v/>
      </c>
      <c r="E984" s="165" t="str">
        <f>CODE!I984</f>
        <v/>
      </c>
      <c r="F984" s="168"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18"/>
      <c r="U984" s="42"/>
      <c r="V984" s="42"/>
      <c r="W984" s="42"/>
      <c r="X984" s="42"/>
      <c r="Y984" s="42"/>
      <c r="Z984" s="35"/>
      <c r="AA984" s="42"/>
      <c r="AB984" s="42"/>
      <c r="AC984" s="42"/>
      <c r="AD984" s="42"/>
      <c r="AE984" s="42"/>
      <c r="AF984" s="42"/>
      <c r="AG984" s="193" t="str">
        <f t="shared" si="15"/>
        <v/>
      </c>
      <c r="AH984" s="305"/>
      <c r="AI984" s="215"/>
      <c r="AJ984" s="36"/>
    </row>
    <row r="985" spans="1:36" x14ac:dyDescent="0.2">
      <c r="A985" s="164" t="str">
        <f>IF('Sub-Cpt Record'!A985="","",'Sub-Cpt Record'!A985)</f>
        <v/>
      </c>
      <c r="B985" s="165" t="str">
        <f>IF('Sub-Cpt Record'!B985="","",'Sub-Cpt Record'!B985)</f>
        <v/>
      </c>
      <c r="C985" s="165" t="str">
        <f>IF('Sub-Cpt Record'!C985="","",'Sub-Cpt Record'!C985)</f>
        <v/>
      </c>
      <c r="D985" s="165" t="str">
        <f>IF('Sub-Cpt Record'!D985="","",'Sub-Cpt Record'!D985)</f>
        <v/>
      </c>
      <c r="E985" s="165" t="str">
        <f>CODE!I985</f>
        <v/>
      </c>
      <c r="F985" s="168"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18"/>
      <c r="U985" s="42"/>
      <c r="V985" s="42"/>
      <c r="W985" s="42"/>
      <c r="X985" s="42"/>
      <c r="Y985" s="42"/>
      <c r="Z985" s="35"/>
      <c r="AA985" s="42"/>
      <c r="AB985" s="42"/>
      <c r="AC985" s="42"/>
      <c r="AD985" s="42"/>
      <c r="AE985" s="42"/>
      <c r="AF985" s="42"/>
      <c r="AG985" s="193" t="str">
        <f t="shared" si="15"/>
        <v/>
      </c>
      <c r="AH985" s="305"/>
      <c r="AI985" s="215"/>
      <c r="AJ985" s="36"/>
    </row>
    <row r="986" spans="1:36" x14ac:dyDescent="0.2">
      <c r="A986" s="164" t="str">
        <f>IF('Sub-Cpt Record'!A986="","",'Sub-Cpt Record'!A986)</f>
        <v/>
      </c>
      <c r="B986" s="165" t="str">
        <f>IF('Sub-Cpt Record'!B986="","",'Sub-Cpt Record'!B986)</f>
        <v/>
      </c>
      <c r="C986" s="165" t="str">
        <f>IF('Sub-Cpt Record'!C986="","",'Sub-Cpt Record'!C986)</f>
        <v/>
      </c>
      <c r="D986" s="165" t="str">
        <f>IF('Sub-Cpt Record'!D986="","",'Sub-Cpt Record'!D986)</f>
        <v/>
      </c>
      <c r="E986" s="165" t="str">
        <f>CODE!I986</f>
        <v/>
      </c>
      <c r="F986" s="168"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18"/>
      <c r="U986" s="42"/>
      <c r="V986" s="42"/>
      <c r="W986" s="42"/>
      <c r="X986" s="42"/>
      <c r="Y986" s="42"/>
      <c r="Z986" s="35"/>
      <c r="AA986" s="42"/>
      <c r="AB986" s="42"/>
      <c r="AC986" s="42"/>
      <c r="AD986" s="42"/>
      <c r="AE986" s="42"/>
      <c r="AF986" s="42"/>
      <c r="AG986" s="193" t="str">
        <f t="shared" si="15"/>
        <v/>
      </c>
      <c r="AH986" s="305"/>
      <c r="AI986" s="215"/>
      <c r="AJ986" s="36"/>
    </row>
    <row r="987" spans="1:36" x14ac:dyDescent="0.2">
      <c r="A987" s="164" t="str">
        <f>IF('Sub-Cpt Record'!A987="","",'Sub-Cpt Record'!A987)</f>
        <v/>
      </c>
      <c r="B987" s="165" t="str">
        <f>IF('Sub-Cpt Record'!B987="","",'Sub-Cpt Record'!B987)</f>
        <v/>
      </c>
      <c r="C987" s="165" t="str">
        <f>IF('Sub-Cpt Record'!C987="","",'Sub-Cpt Record'!C987)</f>
        <v/>
      </c>
      <c r="D987" s="165" t="str">
        <f>IF('Sub-Cpt Record'!D987="","",'Sub-Cpt Record'!D987)</f>
        <v/>
      </c>
      <c r="E987" s="165" t="str">
        <f>CODE!I987</f>
        <v/>
      </c>
      <c r="F987" s="168"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18"/>
      <c r="U987" s="42"/>
      <c r="V987" s="42"/>
      <c r="W987" s="42"/>
      <c r="X987" s="42"/>
      <c r="Y987" s="42"/>
      <c r="Z987" s="35"/>
      <c r="AA987" s="42"/>
      <c r="AB987" s="42"/>
      <c r="AC987" s="42"/>
      <c r="AD987" s="42"/>
      <c r="AE987" s="42"/>
      <c r="AF987" s="42"/>
      <c r="AG987" s="193" t="str">
        <f t="shared" si="15"/>
        <v/>
      </c>
      <c r="AH987" s="305"/>
      <c r="AI987" s="215"/>
      <c r="AJ987" s="36"/>
    </row>
    <row r="988" spans="1:36" x14ac:dyDescent="0.2">
      <c r="A988" s="164" t="str">
        <f>IF('Sub-Cpt Record'!A988="","",'Sub-Cpt Record'!A988)</f>
        <v/>
      </c>
      <c r="B988" s="165" t="str">
        <f>IF('Sub-Cpt Record'!B988="","",'Sub-Cpt Record'!B988)</f>
        <v/>
      </c>
      <c r="C988" s="165" t="str">
        <f>IF('Sub-Cpt Record'!C988="","",'Sub-Cpt Record'!C988)</f>
        <v/>
      </c>
      <c r="D988" s="165" t="str">
        <f>IF('Sub-Cpt Record'!D988="","",'Sub-Cpt Record'!D988)</f>
        <v/>
      </c>
      <c r="E988" s="165" t="str">
        <f>CODE!I988</f>
        <v/>
      </c>
      <c r="F988" s="168"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18"/>
      <c r="U988" s="42"/>
      <c r="V988" s="42"/>
      <c r="W988" s="42"/>
      <c r="X988" s="42"/>
      <c r="Y988" s="42"/>
      <c r="Z988" s="35"/>
      <c r="AA988" s="42"/>
      <c r="AB988" s="42"/>
      <c r="AC988" s="42"/>
      <c r="AD988" s="42"/>
      <c r="AE988" s="42"/>
      <c r="AF988" s="42"/>
      <c r="AG988" s="193" t="str">
        <f t="shared" si="15"/>
        <v/>
      </c>
      <c r="AH988" s="305"/>
      <c r="AI988" s="215"/>
      <c r="AJ988" s="36"/>
    </row>
    <row r="989" spans="1:36" x14ac:dyDescent="0.2">
      <c r="A989" s="164" t="str">
        <f>IF('Sub-Cpt Record'!A989="","",'Sub-Cpt Record'!A989)</f>
        <v/>
      </c>
      <c r="B989" s="165" t="str">
        <f>IF('Sub-Cpt Record'!B989="","",'Sub-Cpt Record'!B989)</f>
        <v/>
      </c>
      <c r="C989" s="165" t="str">
        <f>IF('Sub-Cpt Record'!C989="","",'Sub-Cpt Record'!C989)</f>
        <v/>
      </c>
      <c r="D989" s="165" t="str">
        <f>IF('Sub-Cpt Record'!D989="","",'Sub-Cpt Record'!D989)</f>
        <v/>
      </c>
      <c r="E989" s="165" t="str">
        <f>CODE!I989</f>
        <v/>
      </c>
      <c r="F989" s="168"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18"/>
      <c r="U989" s="42"/>
      <c r="V989" s="42"/>
      <c r="W989" s="42"/>
      <c r="X989" s="42"/>
      <c r="Y989" s="42"/>
      <c r="Z989" s="35"/>
      <c r="AA989" s="42"/>
      <c r="AB989" s="42"/>
      <c r="AC989" s="42"/>
      <c r="AD989" s="42"/>
      <c r="AE989" s="42"/>
      <c r="AF989" s="42"/>
      <c r="AG989" s="193" t="str">
        <f t="shared" si="15"/>
        <v/>
      </c>
      <c r="AH989" s="305"/>
      <c r="AI989" s="215"/>
      <c r="AJ989" s="36"/>
    </row>
    <row r="990" spans="1:36" x14ac:dyDescent="0.2">
      <c r="A990" s="164" t="str">
        <f>IF('Sub-Cpt Record'!A990="","",'Sub-Cpt Record'!A990)</f>
        <v/>
      </c>
      <c r="B990" s="165" t="str">
        <f>IF('Sub-Cpt Record'!B990="","",'Sub-Cpt Record'!B990)</f>
        <v/>
      </c>
      <c r="C990" s="165" t="str">
        <f>IF('Sub-Cpt Record'!C990="","",'Sub-Cpt Record'!C990)</f>
        <v/>
      </c>
      <c r="D990" s="165" t="str">
        <f>IF('Sub-Cpt Record'!D990="","",'Sub-Cpt Record'!D990)</f>
        <v/>
      </c>
      <c r="E990" s="165" t="str">
        <f>CODE!I990</f>
        <v/>
      </c>
      <c r="F990" s="168"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18"/>
      <c r="U990" s="42"/>
      <c r="V990" s="42"/>
      <c r="W990" s="42"/>
      <c r="X990" s="42"/>
      <c r="Y990" s="42"/>
      <c r="Z990" s="35"/>
      <c r="AA990" s="42"/>
      <c r="AB990" s="42"/>
      <c r="AC990" s="42"/>
      <c r="AD990" s="42"/>
      <c r="AE990" s="42"/>
      <c r="AF990" s="42"/>
      <c r="AG990" s="193" t="str">
        <f t="shared" si="15"/>
        <v/>
      </c>
      <c r="AH990" s="305"/>
      <c r="AI990" s="215"/>
      <c r="AJ990" s="36"/>
    </row>
    <row r="991" spans="1:36" x14ac:dyDescent="0.2">
      <c r="A991" s="164" t="str">
        <f>IF('Sub-Cpt Record'!A991="","",'Sub-Cpt Record'!A991)</f>
        <v/>
      </c>
      <c r="B991" s="165" t="str">
        <f>IF('Sub-Cpt Record'!B991="","",'Sub-Cpt Record'!B991)</f>
        <v/>
      </c>
      <c r="C991" s="165" t="str">
        <f>IF('Sub-Cpt Record'!C991="","",'Sub-Cpt Record'!C991)</f>
        <v/>
      </c>
      <c r="D991" s="165" t="str">
        <f>IF('Sub-Cpt Record'!D991="","",'Sub-Cpt Record'!D991)</f>
        <v/>
      </c>
      <c r="E991" s="165" t="str">
        <f>CODE!I991</f>
        <v/>
      </c>
      <c r="F991" s="168"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18"/>
      <c r="U991" s="42"/>
      <c r="V991" s="42"/>
      <c r="W991" s="42"/>
      <c r="X991" s="42"/>
      <c r="Y991" s="42"/>
      <c r="Z991" s="35"/>
      <c r="AA991" s="42"/>
      <c r="AB991" s="42"/>
      <c r="AC991" s="42"/>
      <c r="AD991" s="42"/>
      <c r="AE991" s="42"/>
      <c r="AF991" s="42"/>
      <c r="AG991" s="193" t="str">
        <f t="shared" si="15"/>
        <v/>
      </c>
      <c r="AH991" s="305"/>
      <c r="AI991" s="215"/>
      <c r="AJ991" s="36"/>
    </row>
    <row r="992" spans="1:36" x14ac:dyDescent="0.2">
      <c r="A992" s="164" t="str">
        <f>IF('Sub-Cpt Record'!A992="","",'Sub-Cpt Record'!A992)</f>
        <v/>
      </c>
      <c r="B992" s="165" t="str">
        <f>IF('Sub-Cpt Record'!B992="","",'Sub-Cpt Record'!B992)</f>
        <v/>
      </c>
      <c r="C992" s="165" t="str">
        <f>IF('Sub-Cpt Record'!C992="","",'Sub-Cpt Record'!C992)</f>
        <v/>
      </c>
      <c r="D992" s="165" t="str">
        <f>IF('Sub-Cpt Record'!D992="","",'Sub-Cpt Record'!D992)</f>
        <v/>
      </c>
      <c r="E992" s="165" t="str">
        <f>CODE!I992</f>
        <v/>
      </c>
      <c r="F992" s="168"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18"/>
      <c r="U992" s="42"/>
      <c r="V992" s="42"/>
      <c r="W992" s="42"/>
      <c r="X992" s="42"/>
      <c r="Y992" s="42"/>
      <c r="Z992" s="35"/>
      <c r="AA992" s="42"/>
      <c r="AB992" s="42"/>
      <c r="AC992" s="42"/>
      <c r="AD992" s="42"/>
      <c r="AE992" s="42"/>
      <c r="AF992" s="42"/>
      <c r="AG992" s="193" t="str">
        <f t="shared" si="15"/>
        <v/>
      </c>
      <c r="AH992" s="305"/>
      <c r="AI992" s="215"/>
      <c r="AJ992" s="36"/>
    </row>
    <row r="993" spans="1:36" x14ac:dyDescent="0.2">
      <c r="A993" s="164" t="str">
        <f>IF('Sub-Cpt Record'!A993="","",'Sub-Cpt Record'!A993)</f>
        <v/>
      </c>
      <c r="B993" s="165" t="str">
        <f>IF('Sub-Cpt Record'!B993="","",'Sub-Cpt Record'!B993)</f>
        <v/>
      </c>
      <c r="C993" s="165" t="str">
        <f>IF('Sub-Cpt Record'!C993="","",'Sub-Cpt Record'!C993)</f>
        <v/>
      </c>
      <c r="D993" s="165" t="str">
        <f>IF('Sub-Cpt Record'!D993="","",'Sub-Cpt Record'!D993)</f>
        <v/>
      </c>
      <c r="E993" s="165" t="str">
        <f>CODE!I993</f>
        <v/>
      </c>
      <c r="F993" s="168"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18"/>
      <c r="U993" s="42"/>
      <c r="V993" s="42"/>
      <c r="W993" s="42"/>
      <c r="X993" s="42"/>
      <c r="Y993" s="42"/>
      <c r="Z993" s="35"/>
      <c r="AA993" s="42"/>
      <c r="AB993" s="42"/>
      <c r="AC993" s="42"/>
      <c r="AD993" s="42"/>
      <c r="AE993" s="42"/>
      <c r="AF993" s="42"/>
      <c r="AG993" s="193" t="str">
        <f t="shared" si="15"/>
        <v/>
      </c>
      <c r="AH993" s="305"/>
      <c r="AI993" s="215"/>
      <c r="AJ993" s="36"/>
    </row>
    <row r="994" spans="1:36" x14ac:dyDescent="0.2">
      <c r="A994" s="164" t="str">
        <f>IF('Sub-Cpt Record'!A994="","",'Sub-Cpt Record'!A994)</f>
        <v/>
      </c>
      <c r="B994" s="165" t="str">
        <f>IF('Sub-Cpt Record'!B994="","",'Sub-Cpt Record'!B994)</f>
        <v/>
      </c>
      <c r="C994" s="165" t="str">
        <f>IF('Sub-Cpt Record'!C994="","",'Sub-Cpt Record'!C994)</f>
        <v/>
      </c>
      <c r="D994" s="165" t="str">
        <f>IF('Sub-Cpt Record'!D994="","",'Sub-Cpt Record'!D994)</f>
        <v/>
      </c>
      <c r="E994" s="165" t="str">
        <f>CODE!I994</f>
        <v/>
      </c>
      <c r="F994" s="168"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18"/>
      <c r="U994" s="42"/>
      <c r="V994" s="42"/>
      <c r="W994" s="42"/>
      <c r="X994" s="42"/>
      <c r="Y994" s="42"/>
      <c r="Z994" s="35"/>
      <c r="AA994" s="42"/>
      <c r="AB994" s="42"/>
      <c r="AC994" s="42"/>
      <c r="AD994" s="42"/>
      <c r="AE994" s="42"/>
      <c r="AF994" s="42"/>
      <c r="AG994" s="193" t="str">
        <f t="shared" si="15"/>
        <v/>
      </c>
      <c r="AH994" s="305"/>
      <c r="AI994" s="215"/>
      <c r="AJ994" s="36"/>
    </row>
    <row r="995" spans="1:36" x14ac:dyDescent="0.2">
      <c r="A995" s="164" t="str">
        <f>IF('Sub-Cpt Record'!A995="","",'Sub-Cpt Record'!A995)</f>
        <v/>
      </c>
      <c r="B995" s="165" t="str">
        <f>IF('Sub-Cpt Record'!B995="","",'Sub-Cpt Record'!B995)</f>
        <v/>
      </c>
      <c r="C995" s="165" t="str">
        <f>IF('Sub-Cpt Record'!C995="","",'Sub-Cpt Record'!C995)</f>
        <v/>
      </c>
      <c r="D995" s="165" t="str">
        <f>IF('Sub-Cpt Record'!D995="","",'Sub-Cpt Record'!D995)</f>
        <v/>
      </c>
      <c r="E995" s="165" t="str">
        <f>CODE!I995</f>
        <v/>
      </c>
      <c r="F995" s="168"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18"/>
      <c r="U995" s="42"/>
      <c r="V995" s="42"/>
      <c r="W995" s="42"/>
      <c r="X995" s="42"/>
      <c r="Y995" s="42"/>
      <c r="Z995" s="35"/>
      <c r="AA995" s="42"/>
      <c r="AB995" s="42"/>
      <c r="AC995" s="42"/>
      <c r="AD995" s="42"/>
      <c r="AE995" s="42"/>
      <c r="AF995" s="42"/>
      <c r="AG995" s="193" t="str">
        <f t="shared" si="15"/>
        <v/>
      </c>
      <c r="AH995" s="305"/>
      <c r="AI995" s="215"/>
      <c r="AJ995" s="36"/>
    </row>
    <row r="996" spans="1:36" x14ac:dyDescent="0.2">
      <c r="A996" s="164" t="str">
        <f>IF('Sub-Cpt Record'!A996="","",'Sub-Cpt Record'!A996)</f>
        <v/>
      </c>
      <c r="B996" s="165" t="str">
        <f>IF('Sub-Cpt Record'!B996="","",'Sub-Cpt Record'!B996)</f>
        <v/>
      </c>
      <c r="C996" s="165" t="str">
        <f>IF('Sub-Cpt Record'!C996="","",'Sub-Cpt Record'!C996)</f>
        <v/>
      </c>
      <c r="D996" s="165" t="str">
        <f>IF('Sub-Cpt Record'!D996="","",'Sub-Cpt Record'!D996)</f>
        <v/>
      </c>
      <c r="E996" s="165" t="str">
        <f>CODE!I996</f>
        <v/>
      </c>
      <c r="F996" s="168"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18"/>
      <c r="U996" s="42"/>
      <c r="V996" s="42"/>
      <c r="W996" s="42"/>
      <c r="X996" s="42"/>
      <c r="Y996" s="42"/>
      <c r="Z996" s="35"/>
      <c r="AA996" s="42"/>
      <c r="AB996" s="42"/>
      <c r="AC996" s="42"/>
      <c r="AD996" s="42"/>
      <c r="AE996" s="42"/>
      <c r="AF996" s="42"/>
      <c r="AG996" s="193" t="str">
        <f t="shared" si="15"/>
        <v/>
      </c>
      <c r="AH996" s="305"/>
      <c r="AI996" s="215"/>
      <c r="AJ996" s="36"/>
    </row>
    <row r="997" spans="1:36" x14ac:dyDescent="0.2">
      <c r="A997" s="164" t="str">
        <f>IF('Sub-Cpt Record'!A997="","",'Sub-Cpt Record'!A997)</f>
        <v/>
      </c>
      <c r="B997" s="165" t="str">
        <f>IF('Sub-Cpt Record'!B997="","",'Sub-Cpt Record'!B997)</f>
        <v/>
      </c>
      <c r="C997" s="165" t="str">
        <f>IF('Sub-Cpt Record'!C997="","",'Sub-Cpt Record'!C997)</f>
        <v/>
      </c>
      <c r="D997" s="165" t="str">
        <f>IF('Sub-Cpt Record'!D997="","",'Sub-Cpt Record'!D997)</f>
        <v/>
      </c>
      <c r="E997" s="165" t="str">
        <f>CODE!I997</f>
        <v/>
      </c>
      <c r="F997" s="168"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18"/>
      <c r="U997" s="42"/>
      <c r="V997" s="42"/>
      <c r="W997" s="42"/>
      <c r="X997" s="42"/>
      <c r="Y997" s="42"/>
      <c r="Z997" s="35"/>
      <c r="AA997" s="42"/>
      <c r="AB997" s="42"/>
      <c r="AC997" s="42"/>
      <c r="AD997" s="42"/>
      <c r="AE997" s="42"/>
      <c r="AF997" s="42"/>
      <c r="AG997" s="193" t="str">
        <f t="shared" si="15"/>
        <v/>
      </c>
      <c r="AH997" s="305"/>
      <c r="AI997" s="215"/>
      <c r="AJ997" s="36"/>
    </row>
    <row r="998" spans="1:36" x14ac:dyDescent="0.2">
      <c r="A998" s="164" t="str">
        <f>IF('Sub-Cpt Record'!A998="","",'Sub-Cpt Record'!A998)</f>
        <v/>
      </c>
      <c r="B998" s="165" t="str">
        <f>IF('Sub-Cpt Record'!B998="","",'Sub-Cpt Record'!B998)</f>
        <v/>
      </c>
      <c r="C998" s="165" t="str">
        <f>IF('Sub-Cpt Record'!C998="","",'Sub-Cpt Record'!C998)</f>
        <v/>
      </c>
      <c r="D998" s="165" t="str">
        <f>IF('Sub-Cpt Record'!D998="","",'Sub-Cpt Record'!D998)</f>
        <v/>
      </c>
      <c r="E998" s="165" t="str">
        <f>CODE!I998</f>
        <v/>
      </c>
      <c r="F998" s="168"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18"/>
      <c r="U998" s="42"/>
      <c r="V998" s="42"/>
      <c r="W998" s="42"/>
      <c r="X998" s="42"/>
      <c r="Y998" s="42"/>
      <c r="Z998" s="35"/>
      <c r="AA998" s="42"/>
      <c r="AB998" s="42"/>
      <c r="AC998" s="42"/>
      <c r="AD998" s="42"/>
      <c r="AE998" s="42"/>
      <c r="AF998" s="42"/>
      <c r="AG998" s="193" t="str">
        <f t="shared" si="15"/>
        <v/>
      </c>
      <c r="AH998" s="305"/>
      <c r="AI998" s="215"/>
      <c r="AJ998" s="36"/>
    </row>
    <row r="999" spans="1:36" x14ac:dyDescent="0.2">
      <c r="A999" s="164" t="str">
        <f>IF('Sub-Cpt Record'!A999="","",'Sub-Cpt Record'!A999)</f>
        <v/>
      </c>
      <c r="B999" s="165" t="str">
        <f>IF('Sub-Cpt Record'!B999="","",'Sub-Cpt Record'!B999)</f>
        <v/>
      </c>
      <c r="C999" s="165" t="str">
        <f>IF('Sub-Cpt Record'!C999="","",'Sub-Cpt Record'!C999)</f>
        <v/>
      </c>
      <c r="D999" s="165" t="str">
        <f>IF('Sub-Cpt Record'!D999="","",'Sub-Cpt Record'!D999)</f>
        <v/>
      </c>
      <c r="E999" s="165" t="str">
        <f>CODE!I999</f>
        <v/>
      </c>
      <c r="F999" s="168"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18"/>
      <c r="U999" s="42"/>
      <c r="V999" s="42"/>
      <c r="W999" s="42"/>
      <c r="X999" s="42"/>
      <c r="Y999" s="42"/>
      <c r="Z999" s="35"/>
      <c r="AA999" s="42"/>
      <c r="AB999" s="42"/>
      <c r="AC999" s="42"/>
      <c r="AD999" s="42"/>
      <c r="AE999" s="42"/>
      <c r="AF999" s="42"/>
      <c r="AG999" s="193" t="str">
        <f t="shared" si="15"/>
        <v/>
      </c>
      <c r="AH999" s="305"/>
      <c r="AI999" s="215"/>
      <c r="AJ999" s="36"/>
    </row>
    <row r="1000" spans="1:36" ht="13.5" thickBot="1" x14ac:dyDescent="0.25">
      <c r="A1000" s="164" t="str">
        <f>IF('Sub-Cpt Record'!A1000="","",'Sub-Cpt Record'!A1000)</f>
        <v/>
      </c>
      <c r="B1000" s="165" t="str">
        <f>IF('Sub-Cpt Record'!B1000="","",'Sub-Cpt Record'!B1000)</f>
        <v/>
      </c>
      <c r="C1000" s="165" t="str">
        <f>IF('Sub-Cpt Record'!C1000="","",'Sub-Cpt Record'!C1000)</f>
        <v/>
      </c>
      <c r="D1000" s="165" t="str">
        <f>IF('Sub-Cpt Record'!D1000="","",'Sub-Cpt Record'!D1000)</f>
        <v/>
      </c>
      <c r="E1000" s="165" t="str">
        <f>CODE!I1000</f>
        <v/>
      </c>
      <c r="F1000" s="168"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18"/>
      <c r="U1000" s="42"/>
      <c r="V1000" s="42"/>
      <c r="W1000" s="42"/>
      <c r="X1000" s="42"/>
      <c r="Y1000" s="42"/>
      <c r="Z1000" s="35"/>
      <c r="AA1000" s="42"/>
      <c r="AB1000" s="42"/>
      <c r="AC1000" s="42"/>
      <c r="AD1000" s="42"/>
      <c r="AE1000" s="42"/>
      <c r="AF1000" s="42"/>
      <c r="AG1000" s="193" t="str">
        <f t="shared" si="15"/>
        <v/>
      </c>
      <c r="AH1000" s="305"/>
      <c r="AI1000" s="215"/>
      <c r="AJ1000" s="48"/>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Normal="100" workbookViewId="0">
      <pane xSplit="6" ySplit="10" topLeftCell="G133" activePane="bottomRight" state="frozen"/>
      <selection pane="topRight" activeCell="G1" sqref="G1"/>
      <selection pane="bottomLeft" activeCell="A11" sqref="A11"/>
      <selection pane="bottomRight" activeCell="G148" sqref="G148"/>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0" t="str">
        <f>CODE!A1</f>
        <v>Woodland Property Name : Berkshire, Oxfordshire, and Buckinghamshire</v>
      </c>
      <c r="D1" s="171"/>
      <c r="E1" s="142"/>
      <c r="F1" s="142"/>
      <c r="G1" s="142"/>
      <c r="H1" s="142"/>
      <c r="I1" s="142"/>
      <c r="J1" s="142"/>
      <c r="K1" s="142"/>
      <c r="L1" s="142"/>
      <c r="M1" s="142"/>
      <c r="N1" s="142"/>
      <c r="O1" s="172"/>
      <c r="P1" s="172"/>
      <c r="Q1" s="172"/>
      <c r="R1" s="172"/>
      <c r="S1" s="172"/>
      <c r="T1" s="172"/>
      <c r="U1" s="172"/>
    </row>
    <row r="2" spans="1:21" ht="4.5" customHeight="1" x14ac:dyDescent="0.2">
      <c r="C2" s="171"/>
      <c r="D2" s="171"/>
      <c r="E2" s="142"/>
      <c r="F2" s="142"/>
      <c r="G2" s="142"/>
      <c r="H2" s="142"/>
      <c r="I2" s="142"/>
      <c r="J2" s="142"/>
      <c r="K2" s="142"/>
      <c r="L2" s="142"/>
      <c r="M2" s="142"/>
      <c r="N2" s="142"/>
      <c r="O2" s="172"/>
      <c r="P2" s="172"/>
      <c r="Q2" s="172"/>
      <c r="R2" s="172"/>
      <c r="S2" s="172"/>
      <c r="T2" s="172"/>
      <c r="U2" s="172"/>
    </row>
    <row r="3" spans="1:21" ht="4.5" customHeight="1" thickBot="1" x14ac:dyDescent="0.25">
      <c r="C3" s="173"/>
      <c r="D3" s="173"/>
      <c r="E3" s="143"/>
      <c r="F3" s="143"/>
      <c r="G3" s="143"/>
      <c r="H3" s="143"/>
      <c r="I3" s="143"/>
      <c r="J3" s="143"/>
      <c r="K3" s="143"/>
      <c r="L3" s="143"/>
      <c r="M3" s="143"/>
      <c r="N3" s="143"/>
      <c r="O3" s="172"/>
      <c r="P3" s="172"/>
      <c r="Q3" s="172"/>
      <c r="R3" s="172"/>
      <c r="S3" s="172"/>
      <c r="T3" s="172"/>
      <c r="U3" s="172"/>
    </row>
    <row r="4" spans="1:21" ht="12.75" customHeight="1" x14ac:dyDescent="0.2">
      <c r="A4" s="504" t="s">
        <v>14</v>
      </c>
      <c r="B4" s="505"/>
      <c r="C4" s="505"/>
      <c r="D4" s="505"/>
      <c r="E4" s="505"/>
      <c r="F4" s="506"/>
      <c r="G4" s="504" t="s">
        <v>711</v>
      </c>
      <c r="H4" s="505"/>
      <c r="I4" s="505"/>
      <c r="J4" s="505"/>
      <c r="K4" s="505"/>
      <c r="L4" s="505"/>
      <c r="M4" s="505"/>
      <c r="N4" s="506"/>
    </row>
    <row r="5" spans="1:21" ht="12.75" customHeight="1" x14ac:dyDescent="0.2">
      <c r="A5" s="507"/>
      <c r="B5" s="508"/>
      <c r="C5" s="508"/>
      <c r="D5" s="508"/>
      <c r="E5" s="508"/>
      <c r="F5" s="509"/>
      <c r="G5" s="507"/>
      <c r="H5" s="508"/>
      <c r="I5" s="508"/>
      <c r="J5" s="508"/>
      <c r="K5" s="508"/>
      <c r="L5" s="508"/>
      <c r="M5" s="508"/>
      <c r="N5" s="509"/>
    </row>
    <row r="6" spans="1:21" ht="13.5" customHeight="1" thickBot="1" x14ac:dyDescent="0.25">
      <c r="A6" s="510"/>
      <c r="B6" s="511"/>
      <c r="C6" s="511"/>
      <c r="D6" s="511"/>
      <c r="E6" s="511"/>
      <c r="F6" s="512"/>
      <c r="G6" s="510"/>
      <c r="H6" s="511"/>
      <c r="I6" s="511"/>
      <c r="J6" s="511"/>
      <c r="K6" s="511"/>
      <c r="L6" s="511"/>
      <c r="M6" s="511"/>
      <c r="N6" s="512"/>
    </row>
    <row r="7" spans="1:21" ht="12.75" customHeight="1" x14ac:dyDescent="0.2">
      <c r="A7" s="513" t="s">
        <v>35</v>
      </c>
      <c r="B7" s="515" t="s">
        <v>712</v>
      </c>
      <c r="C7" s="517" t="s">
        <v>36</v>
      </c>
      <c r="D7" s="445"/>
      <c r="E7" s="518" t="s">
        <v>37</v>
      </c>
      <c r="F7" s="520" t="s">
        <v>525</v>
      </c>
      <c r="G7" s="522" t="s">
        <v>713</v>
      </c>
      <c r="H7" s="524" t="s">
        <v>714</v>
      </c>
      <c r="I7" s="525"/>
      <c r="J7" s="525"/>
      <c r="K7" s="525"/>
      <c r="L7" s="525"/>
      <c r="M7" s="525"/>
      <c r="N7" s="526" t="s">
        <v>13</v>
      </c>
    </row>
    <row r="8" spans="1:21" ht="13.5" thickBot="1" x14ac:dyDescent="0.25">
      <c r="A8" s="514"/>
      <c r="B8" s="516"/>
      <c r="C8" s="174" t="s">
        <v>26</v>
      </c>
      <c r="D8" s="175" t="s">
        <v>27</v>
      </c>
      <c r="E8" s="519"/>
      <c r="F8" s="521"/>
      <c r="G8" s="523"/>
      <c r="H8" s="176">
        <v>1</v>
      </c>
      <c r="I8" s="177">
        <v>2</v>
      </c>
      <c r="J8" s="177">
        <v>3</v>
      </c>
      <c r="K8" s="177">
        <v>4</v>
      </c>
      <c r="L8" s="177">
        <v>5</v>
      </c>
      <c r="M8" s="177" t="s">
        <v>715</v>
      </c>
      <c r="N8" s="527"/>
    </row>
    <row r="9" spans="1:21" x14ac:dyDescent="0.2">
      <c r="A9" s="281">
        <v>1</v>
      </c>
      <c r="B9" s="282" t="s">
        <v>39</v>
      </c>
      <c r="C9" s="283">
        <v>0.9</v>
      </c>
      <c r="D9" s="283">
        <v>0.76500000000000001</v>
      </c>
      <c r="E9" s="283" t="s">
        <v>716</v>
      </c>
      <c r="F9" s="247" t="s">
        <v>46</v>
      </c>
      <c r="G9" s="284" t="s">
        <v>777</v>
      </c>
      <c r="H9" s="285"/>
      <c r="I9" s="286" t="s">
        <v>778</v>
      </c>
      <c r="J9" s="286"/>
      <c r="K9" s="286"/>
      <c r="L9" s="286"/>
      <c r="M9" s="286"/>
      <c r="N9" s="287"/>
    </row>
    <row r="10" spans="1:21" ht="13.5" thickBot="1" x14ac:dyDescent="0.25">
      <c r="A10" s="288">
        <v>2</v>
      </c>
      <c r="B10" s="289" t="s">
        <v>39</v>
      </c>
      <c r="C10" s="290">
        <v>1.1499999999999999</v>
      </c>
      <c r="D10" s="290">
        <v>0.97749999999999992</v>
      </c>
      <c r="E10" s="290" t="s">
        <v>717</v>
      </c>
      <c r="F10" s="258" t="s">
        <v>52</v>
      </c>
      <c r="G10" s="291" t="s">
        <v>779</v>
      </c>
      <c r="H10" s="292" t="s">
        <v>778</v>
      </c>
      <c r="I10" s="293"/>
      <c r="J10" s="293"/>
      <c r="K10" s="293"/>
      <c r="L10" s="293"/>
      <c r="M10" s="293"/>
      <c r="N10" s="294"/>
    </row>
    <row r="11" spans="1:21" s="3" customFormat="1" x14ac:dyDescent="0.2">
      <c r="A11" s="152" t="str">
        <f>IF(OR('Sub-Cpt Record'!A11=0,'Sub-Cpt Record'!A11=""),"",'Sub-Cpt Record'!A11)</f>
        <v>A1</v>
      </c>
      <c r="B11" s="153" t="str">
        <f>IF(OR('Sub-Cpt Record'!B11=0,'Sub-Cpt Record'!B11=""),"",'Sub-Cpt Record'!B11)</f>
        <v>a</v>
      </c>
      <c r="C11" s="154">
        <f>IF(OR('Sub-Cpt Record'!C11=0,'Sub-Cpt Record'!C11=""),"",'Sub-Cpt Record'!C11)</f>
        <v>9.58995</v>
      </c>
      <c r="D11" s="154">
        <f>IF(OR('Sub-Cpt Record'!D11=0,'Sub-Cpt Record'!D11=""),"",'Sub-Cpt Record'!D11)</f>
        <v>9.58995</v>
      </c>
      <c r="E11" s="154" t="str">
        <f>CODE!I11</f>
        <v xml:space="preserve">AH  POK  HAZ  </v>
      </c>
      <c r="F11" s="192" t="str">
        <f>IF(OR('Sub-Cpt Record'!K11=0,'Sub-Cpt Record'!K11=""),"",'Sub-Cpt Record'!K11)</f>
        <v>AONB RPG ASNW</v>
      </c>
      <c r="G11" s="375" t="s">
        <v>1146</v>
      </c>
      <c r="H11" s="178" t="s">
        <v>778</v>
      </c>
      <c r="I11" s="179"/>
      <c r="J11" s="179"/>
      <c r="K11" s="179"/>
      <c r="L11" s="179"/>
      <c r="M11" s="179"/>
      <c r="N11" s="374"/>
    </row>
    <row r="12" spans="1:21" s="3" customFormat="1" x14ac:dyDescent="0.2">
      <c r="A12" s="156" t="str">
        <f>IF(OR('Sub-Cpt Record'!A12=0,'Sub-Cpt Record'!A12=""),"",'Sub-Cpt Record'!A12)</f>
        <v>A1</v>
      </c>
      <c r="B12" s="157" t="str">
        <f>IF(OR('Sub-Cpt Record'!B12=0,'Sub-Cpt Record'!B12=""),"",'Sub-Cpt Record'!B12)</f>
        <v>b</v>
      </c>
      <c r="C12" s="158">
        <f>IF(OR('Sub-Cpt Record'!C12=0,'Sub-Cpt Record'!C12=""),"",'Sub-Cpt Record'!C12)</f>
        <v>12.2469</v>
      </c>
      <c r="D12" s="158">
        <f>IF(OR('Sub-Cpt Record'!D12=0,'Sub-Cpt Record'!D12=""),"",'Sub-Cpt Record'!D12)</f>
        <v>12</v>
      </c>
      <c r="E12" s="157" t="str">
        <f>CODE!I12</f>
        <v xml:space="preserve">AH  POK  HAZ  HL  MC  </v>
      </c>
      <c r="F12" s="180" t="str">
        <f>IF(OR('Sub-Cpt Record'!K12=0,'Sub-Cpt Record'!K12=""),"",'Sub-Cpt Record'!K12)</f>
        <v>AONB RPG ASNW PAWS</v>
      </c>
      <c r="G12" s="375" t="s">
        <v>1147</v>
      </c>
      <c r="H12" s="181" t="s">
        <v>778</v>
      </c>
      <c r="I12" s="182"/>
      <c r="J12" s="182"/>
      <c r="K12" s="182"/>
      <c r="L12" s="182"/>
      <c r="M12" s="182"/>
      <c r="N12" s="374"/>
    </row>
    <row r="13" spans="1:21" s="3" customFormat="1" x14ac:dyDescent="0.2">
      <c r="A13" s="156" t="str">
        <f>IF(OR('Sub-Cpt Record'!A13=0,'Sub-Cpt Record'!A13=""),"",'Sub-Cpt Record'!A13)</f>
        <v>A1</v>
      </c>
      <c r="B13" s="157" t="str">
        <f>IF(OR('Sub-Cpt Record'!B13=0,'Sub-Cpt Record'!B13=""),"",'Sub-Cpt Record'!B13)</f>
        <v>c</v>
      </c>
      <c r="C13" s="158">
        <f>IF(OR('Sub-Cpt Record'!C13=0,'Sub-Cpt Record'!C13=""),"",'Sub-Cpt Record'!C13)</f>
        <v>12.5388</v>
      </c>
      <c r="D13" s="158">
        <f>IF(OR('Sub-Cpt Record'!D13=0,'Sub-Cpt Record'!D13=""),"",'Sub-Cpt Record'!D13)</f>
        <v>12.4</v>
      </c>
      <c r="E13" s="157" t="str">
        <f>CODE!I13</f>
        <v xml:space="preserve">AH  POK  HAZ  </v>
      </c>
      <c r="F13" s="180" t="str">
        <f>IF(OR('Sub-Cpt Record'!K13=0,'Sub-Cpt Record'!K13=""),"",'Sub-Cpt Record'!K13)</f>
        <v>AONB RPG ASNW</v>
      </c>
      <c r="G13" s="375" t="s">
        <v>1146</v>
      </c>
      <c r="H13" s="181" t="s">
        <v>778</v>
      </c>
      <c r="I13" s="182"/>
      <c r="J13" s="182"/>
      <c r="K13" s="182"/>
      <c r="L13" s="182"/>
      <c r="M13" s="182"/>
      <c r="N13" s="374"/>
    </row>
    <row r="14" spans="1:21" s="3" customFormat="1" x14ac:dyDescent="0.2">
      <c r="A14" s="156" t="str">
        <f>IF(OR('Sub-Cpt Record'!A14=0,'Sub-Cpt Record'!A14=""),"",'Sub-Cpt Record'!A14)</f>
        <v>A1</v>
      </c>
      <c r="B14" s="157" t="str">
        <f>IF(OR('Sub-Cpt Record'!B14=0,'Sub-Cpt Record'!B14=""),"",'Sub-Cpt Record'!B14)</f>
        <v>d</v>
      </c>
      <c r="C14" s="158">
        <f>IF(OR('Sub-Cpt Record'!C14=0,'Sub-Cpt Record'!C14=""),"",'Sub-Cpt Record'!C14)</f>
        <v>14.496</v>
      </c>
      <c r="D14" s="158">
        <f>IF(OR('Sub-Cpt Record'!D14=0,'Sub-Cpt Record'!D14=""),"",'Sub-Cpt Record'!D14)</f>
        <v>14.496</v>
      </c>
      <c r="E14" s="157" t="str">
        <f>CODE!I14</f>
        <v xml:space="preserve">LI  AH  POK  HAZ  </v>
      </c>
      <c r="F14" s="180" t="str">
        <f>IF(OR('Sub-Cpt Record'!K14=0,'Sub-Cpt Record'!K14=""),"",'Sub-Cpt Record'!K14)</f>
        <v>AONB RPG ASNW</v>
      </c>
      <c r="G14" s="375" t="s">
        <v>1146</v>
      </c>
      <c r="H14" s="181" t="s">
        <v>778</v>
      </c>
      <c r="I14" s="182"/>
      <c r="J14" s="182"/>
      <c r="K14" s="182"/>
      <c r="L14" s="182"/>
      <c r="M14" s="182"/>
      <c r="N14" s="374"/>
    </row>
    <row r="15" spans="1:21" s="3" customFormat="1" x14ac:dyDescent="0.2">
      <c r="A15" s="156" t="str">
        <f>IF(OR('Sub-Cpt Record'!A15=0,'Sub-Cpt Record'!A15=""),"",'Sub-Cpt Record'!A15)</f>
        <v>A2</v>
      </c>
      <c r="B15" s="157" t="str">
        <f>IF(OR('Sub-Cpt Record'!B15=0,'Sub-Cpt Record'!B15=""),"",'Sub-Cpt Record'!B15)</f>
        <v>a</v>
      </c>
      <c r="C15" s="158">
        <f>IF(OR('Sub-Cpt Record'!C15=0,'Sub-Cpt Record'!C15=""),"",'Sub-Cpt Record'!C15)</f>
        <v>4.2469799999999998</v>
      </c>
      <c r="D15" s="158">
        <f>IF(OR('Sub-Cpt Record'!D15=0,'Sub-Cpt Record'!D15=""),"",'Sub-Cpt Record'!D15)</f>
        <v>4.2</v>
      </c>
      <c r="E15" s="157" t="str">
        <f>CODE!I15</f>
        <v xml:space="preserve">HAZ  BI  YEW  AH  </v>
      </c>
      <c r="F15" s="180" t="str">
        <f>IF(OR('Sub-Cpt Record'!K15=0,'Sub-Cpt Record'!K15=""),"",'Sub-Cpt Record'!K15)</f>
        <v>AONB RPG ASNW</v>
      </c>
      <c r="G15" s="375"/>
      <c r="H15" s="181"/>
      <c r="I15" s="182"/>
      <c r="J15" s="182"/>
      <c r="K15" s="182"/>
      <c r="L15" s="182"/>
      <c r="M15" s="182"/>
      <c r="N15" s="374"/>
    </row>
    <row r="16" spans="1:21" s="3" customFormat="1" x14ac:dyDescent="0.2">
      <c r="A16" s="156" t="str">
        <f>IF(OR('Sub-Cpt Record'!A16=0,'Sub-Cpt Record'!A16=""),"",'Sub-Cpt Record'!A16)</f>
        <v>A2</v>
      </c>
      <c r="B16" s="157" t="str">
        <f>IF(OR('Sub-Cpt Record'!B16=0,'Sub-Cpt Record'!B16=""),"",'Sub-Cpt Record'!B16)</f>
        <v>b</v>
      </c>
      <c r="C16" s="158">
        <f>IF(OR('Sub-Cpt Record'!C16=0,'Sub-Cpt Record'!C16=""),"",'Sub-Cpt Record'!C16)</f>
        <v>5.2675400000000003</v>
      </c>
      <c r="D16" s="158">
        <f>IF(OR('Sub-Cpt Record'!D16=0,'Sub-Cpt Record'!D16=""),"",'Sub-Cpt Record'!D16)</f>
        <v>5.2675400000000003</v>
      </c>
      <c r="E16" s="157" t="str">
        <f>CODE!I16</f>
        <v xml:space="preserve">AH  </v>
      </c>
      <c r="F16" s="180" t="str">
        <f>IF(OR('Sub-Cpt Record'!K16=0,'Sub-Cpt Record'!K16=""),"",'Sub-Cpt Record'!K16)</f>
        <v>AONB RPG ASNW</v>
      </c>
      <c r="G16" s="375"/>
      <c r="H16" s="181"/>
      <c r="I16" s="182"/>
      <c r="J16" s="182"/>
      <c r="K16" s="182"/>
      <c r="L16" s="182"/>
      <c r="M16" s="182"/>
      <c r="N16" s="374"/>
    </row>
    <row r="17" spans="1:14" s="3" customFormat="1" x14ac:dyDescent="0.2">
      <c r="A17" s="156" t="str">
        <f>IF(OR('Sub-Cpt Record'!A17=0,'Sub-Cpt Record'!A17=""),"",'Sub-Cpt Record'!A17)</f>
        <v>A2</v>
      </c>
      <c r="B17" s="157" t="str">
        <f>IF(OR('Sub-Cpt Record'!B17=0,'Sub-Cpt Record'!B17=""),"",'Sub-Cpt Record'!B17)</f>
        <v>c</v>
      </c>
      <c r="C17" s="158">
        <f>IF(OR('Sub-Cpt Record'!C17=0,'Sub-Cpt Record'!C17=""),"",'Sub-Cpt Record'!C17)</f>
        <v>3.1506400000000001</v>
      </c>
      <c r="D17" s="158">
        <f>IF(OR('Sub-Cpt Record'!D17=0,'Sub-Cpt Record'!D17=""),"",'Sub-Cpt Record'!D17)</f>
        <v>3.1506400000000001</v>
      </c>
      <c r="E17" s="157" t="str">
        <f>CODE!I17</f>
        <v xml:space="preserve">AH  HAZ  POK  </v>
      </c>
      <c r="F17" s="180" t="str">
        <f>IF(OR('Sub-Cpt Record'!K17=0,'Sub-Cpt Record'!K17=""),"",'Sub-Cpt Record'!K17)</f>
        <v>AONB RPG ASNW</v>
      </c>
      <c r="G17" s="375"/>
      <c r="H17" s="181"/>
      <c r="I17" s="182"/>
      <c r="J17" s="182"/>
      <c r="K17" s="182"/>
      <c r="L17" s="182"/>
      <c r="M17" s="182"/>
      <c r="N17" s="374"/>
    </row>
    <row r="18" spans="1:14" s="3" customFormat="1" x14ac:dyDescent="0.2">
      <c r="A18" s="156" t="str">
        <f>IF(OR('Sub-Cpt Record'!A18=0,'Sub-Cpt Record'!A18=""),"",'Sub-Cpt Record'!A18)</f>
        <v>A2</v>
      </c>
      <c r="B18" s="157" t="str">
        <f>IF(OR('Sub-Cpt Record'!B18=0,'Sub-Cpt Record'!B18=""),"",'Sub-Cpt Record'!B18)</f>
        <v>d</v>
      </c>
      <c r="C18" s="158">
        <f>IF(OR('Sub-Cpt Record'!C18=0,'Sub-Cpt Record'!C18=""),"",'Sub-Cpt Record'!C18)</f>
        <v>6.1049499999999997</v>
      </c>
      <c r="D18" s="158">
        <f>IF(OR('Sub-Cpt Record'!D18=0,'Sub-Cpt Record'!D18=""),"",'Sub-Cpt Record'!D18)</f>
        <v>6.1049499999999997</v>
      </c>
      <c r="E18" s="157" t="str">
        <f>CODE!I18</f>
        <v xml:space="preserve">POK  HAZ  AH  </v>
      </c>
      <c r="F18" s="180" t="str">
        <f>IF(OR('Sub-Cpt Record'!K18=0,'Sub-Cpt Record'!K18=""),"",'Sub-Cpt Record'!K18)</f>
        <v>AONB RPG ASNW</v>
      </c>
      <c r="G18" s="375"/>
      <c r="H18" s="181"/>
      <c r="I18" s="182"/>
      <c r="J18" s="182"/>
      <c r="K18" s="182"/>
      <c r="L18" s="182"/>
      <c r="M18" s="182"/>
      <c r="N18" s="374"/>
    </row>
    <row r="19" spans="1:14" s="3" customFormat="1" x14ac:dyDescent="0.2">
      <c r="A19" s="156" t="str">
        <f>IF(OR('Sub-Cpt Record'!A19=0,'Sub-Cpt Record'!A19=""),"",'Sub-Cpt Record'!A19)</f>
        <v>A2</v>
      </c>
      <c r="B19" s="157" t="str">
        <f>IF(OR('Sub-Cpt Record'!B19=0,'Sub-Cpt Record'!B19=""),"",'Sub-Cpt Record'!B19)</f>
        <v>e</v>
      </c>
      <c r="C19" s="158">
        <f>IF(OR('Sub-Cpt Record'!C19=0,'Sub-Cpt Record'!C19=""),"",'Sub-Cpt Record'!C19)</f>
        <v>3.6296499999999998</v>
      </c>
      <c r="D19" s="158">
        <f>IF(OR('Sub-Cpt Record'!D19=0,'Sub-Cpt Record'!D19=""),"",'Sub-Cpt Record'!D19)</f>
        <v>3.6296499999999998</v>
      </c>
      <c r="E19" s="157" t="str">
        <f>CODE!I19</f>
        <v xml:space="preserve">AH  BE  POK  WCH  </v>
      </c>
      <c r="F19" s="180" t="str">
        <f>IF(OR('Sub-Cpt Record'!K19=0,'Sub-Cpt Record'!K19=""),"",'Sub-Cpt Record'!K19)</f>
        <v>AONB RPG ASNW</v>
      </c>
      <c r="G19" s="375" t="s">
        <v>1111</v>
      </c>
      <c r="H19" s="181" t="s">
        <v>778</v>
      </c>
      <c r="I19" s="182"/>
      <c r="J19" s="182"/>
      <c r="K19" s="182"/>
      <c r="L19" s="182"/>
      <c r="M19" s="182"/>
      <c r="N19" s="374"/>
    </row>
    <row r="20" spans="1:14" s="3" customFormat="1" x14ac:dyDescent="0.2">
      <c r="A20" s="156" t="str">
        <f>IF(OR('Sub-Cpt Record'!A20=0,'Sub-Cpt Record'!A20=""),"",'Sub-Cpt Record'!A20)</f>
        <v>A2</v>
      </c>
      <c r="B20" s="157" t="str">
        <f>IF(OR('Sub-Cpt Record'!B20=0,'Sub-Cpt Record'!B20=""),"",'Sub-Cpt Record'!B20)</f>
        <v>f</v>
      </c>
      <c r="C20" s="158">
        <f>IF(OR('Sub-Cpt Record'!C20=0,'Sub-Cpt Record'!C20=""),"",'Sub-Cpt Record'!C20)</f>
        <v>11.485900000000001</v>
      </c>
      <c r="D20" s="158">
        <f>IF(OR('Sub-Cpt Record'!D20=0,'Sub-Cpt Record'!D20=""),"",'Sub-Cpt Record'!D20)</f>
        <v>11</v>
      </c>
      <c r="E20" s="157" t="str">
        <f>CODE!I20</f>
        <v xml:space="preserve">AH  BE  POK  </v>
      </c>
      <c r="F20" s="180" t="str">
        <f>IF(OR('Sub-Cpt Record'!K20=0,'Sub-Cpt Record'!K20=""),"",'Sub-Cpt Record'!K20)</f>
        <v>AONB RPG ASNW</v>
      </c>
      <c r="G20" s="375"/>
      <c r="H20" s="181"/>
      <c r="I20" s="182"/>
      <c r="J20" s="182"/>
      <c r="K20" s="182"/>
      <c r="L20" s="182"/>
      <c r="M20" s="182"/>
      <c r="N20" s="374"/>
    </row>
    <row r="21" spans="1:14" s="3" customFormat="1" x14ac:dyDescent="0.2">
      <c r="A21" s="156" t="str">
        <f>IF(OR('Sub-Cpt Record'!A21=0,'Sub-Cpt Record'!A21=""),"",'Sub-Cpt Record'!A21)</f>
        <v/>
      </c>
      <c r="B21" s="157" t="str">
        <f>IF(OR('Sub-Cpt Record'!B21=0,'Sub-Cpt Record'!B21=""),"",'Sub-Cpt Record'!B21)</f>
        <v/>
      </c>
      <c r="C21" s="158" t="str">
        <f>IF(OR('Sub-Cpt Record'!C21=0,'Sub-Cpt Record'!C21=""),"",'Sub-Cpt Record'!C21)</f>
        <v/>
      </c>
      <c r="D21" s="158" t="str">
        <f>IF(OR('Sub-Cpt Record'!D21=0,'Sub-Cpt Record'!D21=""),"",'Sub-Cpt Record'!D21)</f>
        <v/>
      </c>
      <c r="E21" s="157" t="str">
        <f>CODE!I21</f>
        <v/>
      </c>
      <c r="F21" s="180" t="str">
        <f>IF(OR('Sub-Cpt Record'!K21=0,'Sub-Cpt Record'!K21=""),"",'Sub-Cpt Record'!K21)</f>
        <v/>
      </c>
      <c r="G21" s="375"/>
      <c r="H21" s="181"/>
      <c r="I21" s="182"/>
      <c r="J21" s="182"/>
      <c r="K21" s="182"/>
      <c r="L21" s="182"/>
      <c r="M21" s="182"/>
      <c r="N21" s="374"/>
    </row>
    <row r="22" spans="1:14" s="3" customFormat="1" x14ac:dyDescent="0.2">
      <c r="A22" s="156" t="str">
        <f>IF(OR('Sub-Cpt Record'!A22=0,'Sub-Cpt Record'!A22=""),"",'Sub-Cpt Record'!A22)</f>
        <v>AS1</v>
      </c>
      <c r="B22" s="157" t="str">
        <f>IF(OR('Sub-Cpt Record'!B22=0,'Sub-Cpt Record'!B22=""),"",'Sub-Cpt Record'!B22)</f>
        <v>a</v>
      </c>
      <c r="C22" s="158">
        <f>IF(OR('Sub-Cpt Record'!C22=0,'Sub-Cpt Record'!C22=""),"",'Sub-Cpt Record'!C22)</f>
        <v>6.67035</v>
      </c>
      <c r="D22" s="158">
        <f>IF(OR('Sub-Cpt Record'!D22=0,'Sub-Cpt Record'!D22=""),"",'Sub-Cpt Record'!D22)</f>
        <v>6.67035</v>
      </c>
      <c r="E22" s="157" t="str">
        <f>CODE!I22</f>
        <v xml:space="preserve">AH  BE  PSP  SYC  </v>
      </c>
      <c r="F22" s="180" t="str">
        <f>IF(OR('Sub-Cpt Record'!K22=0,'Sub-Cpt Record'!K22=""),"",'Sub-Cpt Record'!K22)</f>
        <v>SSSI SAC AONB ASNW</v>
      </c>
      <c r="G22" s="375"/>
      <c r="H22" s="181"/>
      <c r="I22" s="182"/>
      <c r="J22" s="182"/>
      <c r="K22" s="182"/>
      <c r="L22" s="182"/>
      <c r="M22" s="182"/>
      <c r="N22" s="374"/>
    </row>
    <row r="23" spans="1:14" s="3" customFormat="1" x14ac:dyDescent="0.2">
      <c r="A23" s="156" t="str">
        <f>IF(OR('Sub-Cpt Record'!A23=0,'Sub-Cpt Record'!A23=""),"",'Sub-Cpt Record'!A23)</f>
        <v>AS1</v>
      </c>
      <c r="B23" s="157" t="str">
        <f>IF(OR('Sub-Cpt Record'!B23=0,'Sub-Cpt Record'!B23=""),"",'Sub-Cpt Record'!B23)</f>
        <v>b</v>
      </c>
      <c r="C23" s="158">
        <f>IF(OR('Sub-Cpt Record'!C23=0,'Sub-Cpt Record'!C23=""),"",'Sub-Cpt Record'!C23)</f>
        <v>8.98</v>
      </c>
      <c r="D23" s="158">
        <f>IF(OR('Sub-Cpt Record'!D23=0,'Sub-Cpt Record'!D23=""),"",'Sub-Cpt Record'!D23)</f>
        <v>8.98</v>
      </c>
      <c r="E23" s="157" t="str">
        <f>CODE!I23</f>
        <v xml:space="preserve">AH  BE  SYC  POK  </v>
      </c>
      <c r="F23" s="180" t="str">
        <f>IF(OR('Sub-Cpt Record'!K23=0,'Sub-Cpt Record'!K23=""),"",'Sub-Cpt Record'!K23)</f>
        <v>SSSI SAC AONB ASNW</v>
      </c>
      <c r="G23" s="375" t="s">
        <v>1112</v>
      </c>
      <c r="H23" s="181" t="s">
        <v>778</v>
      </c>
      <c r="I23" s="182"/>
      <c r="J23" s="182"/>
      <c r="K23" s="182"/>
      <c r="L23" s="182"/>
      <c r="M23" s="182"/>
      <c r="N23" s="374"/>
    </row>
    <row r="24" spans="1:14" s="3" customFormat="1" x14ac:dyDescent="0.2">
      <c r="A24" s="156" t="str">
        <f>IF(OR('Sub-Cpt Record'!A24=0,'Sub-Cpt Record'!A24=""),"",'Sub-Cpt Record'!A24)</f>
        <v>AS2</v>
      </c>
      <c r="B24" s="157" t="str">
        <f>IF(OR('Sub-Cpt Record'!B24=0,'Sub-Cpt Record'!B24=""),"",'Sub-Cpt Record'!B24)</f>
        <v>a</v>
      </c>
      <c r="C24" s="158">
        <f>IF(OR('Sub-Cpt Record'!C24=0,'Sub-Cpt Record'!C24=""),"",'Sub-Cpt Record'!C24)</f>
        <v>8.3867999999999991</v>
      </c>
      <c r="D24" s="158">
        <f>IF(OR('Sub-Cpt Record'!D24=0,'Sub-Cpt Record'!D24=""),"",'Sub-Cpt Record'!D24)</f>
        <v>8.3867999999999991</v>
      </c>
      <c r="E24" s="157" t="str">
        <f>CODE!I24</f>
        <v xml:space="preserve">AH  SYC  BE  </v>
      </c>
      <c r="F24" s="180" t="str">
        <f>IF(OR('Sub-Cpt Record'!K24=0,'Sub-Cpt Record'!K24=""),"",'Sub-Cpt Record'!K24)</f>
        <v>SSSI SAC AONB ASNW</v>
      </c>
      <c r="G24" s="375"/>
      <c r="H24" s="181"/>
      <c r="I24" s="182"/>
      <c r="J24" s="182"/>
      <c r="K24" s="182"/>
      <c r="L24" s="182"/>
      <c r="M24" s="182"/>
      <c r="N24" s="374"/>
    </row>
    <row r="25" spans="1:14" s="3" customFormat="1" x14ac:dyDescent="0.2">
      <c r="A25" s="156" t="str">
        <f>IF(OR('Sub-Cpt Record'!A25=0,'Sub-Cpt Record'!A25=""),"",'Sub-Cpt Record'!A25)</f>
        <v>AS2</v>
      </c>
      <c r="B25" s="157" t="str">
        <f>IF(OR('Sub-Cpt Record'!B25=0,'Sub-Cpt Record'!B25=""),"",'Sub-Cpt Record'!B25)</f>
        <v>b</v>
      </c>
      <c r="C25" s="158">
        <f>IF(OR('Sub-Cpt Record'!C25=0,'Sub-Cpt Record'!C25=""),"",'Sub-Cpt Record'!C25)</f>
        <v>17.7072</v>
      </c>
      <c r="D25" s="158">
        <f>IF(OR('Sub-Cpt Record'!D25=0,'Sub-Cpt Record'!D25=""),"",'Sub-Cpt Record'!D25)</f>
        <v>17.7072</v>
      </c>
      <c r="E25" s="157" t="str">
        <f>CODE!I25</f>
        <v xml:space="preserve">AH  SYC  HOL  POK  HAZ  </v>
      </c>
      <c r="F25" s="180" t="str">
        <f>IF(OR('Sub-Cpt Record'!K25=0,'Sub-Cpt Record'!K25=""),"",'Sub-Cpt Record'!K25)</f>
        <v>SSSI SAC AONB ASNW</v>
      </c>
      <c r="G25" s="375" t="s">
        <v>1112</v>
      </c>
      <c r="H25" s="181" t="s">
        <v>778</v>
      </c>
      <c r="I25" s="182"/>
      <c r="J25" s="182"/>
      <c r="K25" s="182"/>
      <c r="L25" s="182"/>
      <c r="M25" s="182"/>
      <c r="N25" s="374"/>
    </row>
    <row r="26" spans="1:14" s="3" customFormat="1" x14ac:dyDescent="0.2">
      <c r="A26" s="156" t="str">
        <f>IF(OR('Sub-Cpt Record'!A26=0,'Sub-Cpt Record'!A26=""),"",'Sub-Cpt Record'!A26)</f>
        <v/>
      </c>
      <c r="B26" s="157" t="str">
        <f>IF(OR('Sub-Cpt Record'!B26=0,'Sub-Cpt Record'!B26=""),"",'Sub-Cpt Record'!B26)</f>
        <v/>
      </c>
      <c r="C26" s="158" t="str">
        <f>IF(OR('Sub-Cpt Record'!C26=0,'Sub-Cpt Record'!C26=""),"",'Sub-Cpt Record'!C26)</f>
        <v/>
      </c>
      <c r="D26" s="158" t="str">
        <f>IF(OR('Sub-Cpt Record'!D26=0,'Sub-Cpt Record'!D26=""),"",'Sub-Cpt Record'!D26)</f>
        <v/>
      </c>
      <c r="E26" s="157" t="str">
        <f>CODE!I26</f>
        <v/>
      </c>
      <c r="F26" s="180" t="str">
        <f>IF(OR('Sub-Cpt Record'!K26=0,'Sub-Cpt Record'!K26=""),"",'Sub-Cpt Record'!K26)</f>
        <v/>
      </c>
      <c r="G26" s="375"/>
      <c r="H26" s="181"/>
      <c r="I26" s="182"/>
      <c r="J26" s="182"/>
      <c r="K26" s="182"/>
      <c r="L26" s="182"/>
      <c r="M26" s="182"/>
      <c r="N26" s="374"/>
    </row>
    <row r="27" spans="1:14" s="3" customFormat="1" x14ac:dyDescent="0.2">
      <c r="A27" s="156" t="str">
        <f>IF(OR('Sub-Cpt Record'!A27=0,'Sub-Cpt Record'!A27=""),"",'Sub-Cpt Record'!A27)</f>
        <v>B1</v>
      </c>
      <c r="B27" s="157" t="str">
        <f>IF(OR('Sub-Cpt Record'!B27=0,'Sub-Cpt Record'!B27=""),"",'Sub-Cpt Record'!B27)</f>
        <v/>
      </c>
      <c r="C27" s="158">
        <f>IF(OR('Sub-Cpt Record'!C27=0,'Sub-Cpt Record'!C27=""),"",'Sub-Cpt Record'!C27)</f>
        <v>7.3255699999999999</v>
      </c>
      <c r="D27" s="158">
        <f>IF(OR('Sub-Cpt Record'!D27=0,'Sub-Cpt Record'!D27=""),"",'Sub-Cpt Record'!D27)</f>
        <v>7.3255699999999999</v>
      </c>
      <c r="E27" s="157" t="str">
        <f>CODE!I27</f>
        <v xml:space="preserve">AH  YEW  HAZ  PSP  HOL  </v>
      </c>
      <c r="F27" s="180" t="str">
        <f>IF(OR('Sub-Cpt Record'!K27=0,'Sub-Cpt Record'!K27=""),"",'Sub-Cpt Record'!K27)</f>
        <v>AONB SSSI SAC</v>
      </c>
      <c r="G27" s="375"/>
      <c r="H27" s="181"/>
      <c r="I27" s="182"/>
      <c r="J27" s="182"/>
      <c r="K27" s="182"/>
      <c r="L27" s="182"/>
      <c r="M27" s="182"/>
      <c r="N27" s="374"/>
    </row>
    <row r="28" spans="1:14" s="3" customFormat="1" x14ac:dyDescent="0.2">
      <c r="A28" s="156" t="str">
        <f>IF(OR('Sub-Cpt Record'!A28=0,'Sub-Cpt Record'!A28=""),"",'Sub-Cpt Record'!A28)</f>
        <v>B2</v>
      </c>
      <c r="B28" s="157" t="str">
        <f>IF(OR('Sub-Cpt Record'!B28=0,'Sub-Cpt Record'!B28=""),"",'Sub-Cpt Record'!B28)</f>
        <v>a</v>
      </c>
      <c r="C28" s="158">
        <f>IF(OR('Sub-Cpt Record'!C28=0,'Sub-Cpt Record'!C28=""),"",'Sub-Cpt Record'!C28)</f>
        <v>2.4087800000000001</v>
      </c>
      <c r="D28" s="158">
        <f>IF(OR('Sub-Cpt Record'!D28=0,'Sub-Cpt Record'!D28=""),"",'Sub-Cpt Record'!D28)</f>
        <v>2.2999999999999998</v>
      </c>
      <c r="E28" s="157" t="str">
        <f>CODE!I28</f>
        <v xml:space="preserve">WSH  </v>
      </c>
      <c r="F28" s="180" t="str">
        <f>IF(OR('Sub-Cpt Record'!K28=0,'Sub-Cpt Record'!K28=""),"",'Sub-Cpt Record'!K28)</f>
        <v>AONB SSSI SAC</v>
      </c>
      <c r="G28" s="375"/>
      <c r="H28" s="181"/>
      <c r="I28" s="182"/>
      <c r="J28" s="182"/>
      <c r="K28" s="182"/>
      <c r="L28" s="182"/>
      <c r="M28" s="182"/>
      <c r="N28" s="374"/>
    </row>
    <row r="29" spans="1:14" s="3" customFormat="1" x14ac:dyDescent="0.2">
      <c r="A29" s="156" t="str">
        <f>IF(OR('Sub-Cpt Record'!A29=0,'Sub-Cpt Record'!A29=""),"",'Sub-Cpt Record'!A29)</f>
        <v>B2</v>
      </c>
      <c r="B29" s="157" t="str">
        <f>IF(OR('Sub-Cpt Record'!B29=0,'Sub-Cpt Record'!B29=""),"",'Sub-Cpt Record'!B29)</f>
        <v>b</v>
      </c>
      <c r="C29" s="158">
        <f>IF(OR('Sub-Cpt Record'!C29=0,'Sub-Cpt Record'!C29=""),"",'Sub-Cpt Record'!C29)</f>
        <v>10.5037</v>
      </c>
      <c r="D29" s="158">
        <f>IF(OR('Sub-Cpt Record'!D29=0,'Sub-Cpt Record'!D29=""),"",'Sub-Cpt Record'!D29)</f>
        <v>10.5037</v>
      </c>
      <c r="E29" s="157" t="str">
        <f>CODE!I29</f>
        <v xml:space="preserve">AH  BE  YEW  HOL  POK  </v>
      </c>
      <c r="F29" s="180" t="str">
        <f>IF(OR('Sub-Cpt Record'!K29=0,'Sub-Cpt Record'!K29=""),"",'Sub-Cpt Record'!K29)</f>
        <v>AONB ASNW SSSI SAC</v>
      </c>
      <c r="G29" s="375"/>
      <c r="H29" s="181"/>
      <c r="I29" s="182"/>
      <c r="J29" s="182"/>
      <c r="K29" s="182"/>
      <c r="L29" s="182"/>
      <c r="M29" s="182"/>
      <c r="N29" s="374"/>
    </row>
    <row r="30" spans="1:14" s="3" customFormat="1" x14ac:dyDescent="0.2">
      <c r="A30" s="156" t="str">
        <f>IF(OR('Sub-Cpt Record'!A30=0,'Sub-Cpt Record'!A30=""),"",'Sub-Cpt Record'!A30)</f>
        <v>B2</v>
      </c>
      <c r="B30" s="157" t="str">
        <f>IF(OR('Sub-Cpt Record'!B30=0,'Sub-Cpt Record'!B30=""),"",'Sub-Cpt Record'!B30)</f>
        <v>c</v>
      </c>
      <c r="C30" s="158">
        <f>IF(OR('Sub-Cpt Record'!C30=0,'Sub-Cpt Record'!C30=""),"",'Sub-Cpt Record'!C30)</f>
        <v>1.0043200000000001</v>
      </c>
      <c r="D30" s="158">
        <f>IF(OR('Sub-Cpt Record'!D30=0,'Sub-Cpt Record'!D30=""),"",'Sub-Cpt Record'!D30)</f>
        <v>1.0043200000000001</v>
      </c>
      <c r="E30" s="157" t="str">
        <f>CODE!I30</f>
        <v xml:space="preserve">AH  HAZ  </v>
      </c>
      <c r="F30" s="180" t="str">
        <f>IF(OR('Sub-Cpt Record'!K30=0,'Sub-Cpt Record'!K30=""),"",'Sub-Cpt Record'!K30)</f>
        <v>AONB SSSI SAC</v>
      </c>
      <c r="G30" s="375"/>
      <c r="H30" s="181"/>
      <c r="I30" s="182"/>
      <c r="J30" s="182"/>
      <c r="K30" s="182"/>
      <c r="L30" s="182"/>
      <c r="M30" s="182"/>
      <c r="N30" s="374"/>
    </row>
    <row r="31" spans="1:14" s="3" customFormat="1" x14ac:dyDescent="0.2">
      <c r="A31" s="156" t="str">
        <f>IF(OR('Sub-Cpt Record'!A31=0,'Sub-Cpt Record'!A31=""),"",'Sub-Cpt Record'!A31)</f>
        <v>B2</v>
      </c>
      <c r="B31" s="157" t="str">
        <f>IF(OR('Sub-Cpt Record'!B31=0,'Sub-Cpt Record'!B31=""),"",'Sub-Cpt Record'!B31)</f>
        <v>d</v>
      </c>
      <c r="C31" s="158">
        <f>IF(OR('Sub-Cpt Record'!C31=0,'Sub-Cpt Record'!C31=""),"",'Sub-Cpt Record'!C31)</f>
        <v>1.25668</v>
      </c>
      <c r="D31" s="158">
        <f>IF(OR('Sub-Cpt Record'!D31=0,'Sub-Cpt Record'!D31=""),"",'Sub-Cpt Record'!D31)</f>
        <v>1.25668</v>
      </c>
      <c r="E31" s="157" t="str">
        <f>CODE!I31</f>
        <v xml:space="preserve">AH  BE  WCH  </v>
      </c>
      <c r="F31" s="180" t="str">
        <f>IF(OR('Sub-Cpt Record'!K31=0,'Sub-Cpt Record'!K31=""),"",'Sub-Cpt Record'!K31)</f>
        <v>AONB ASNW SSSI SAC</v>
      </c>
      <c r="G31" s="375"/>
      <c r="H31" s="181"/>
      <c r="I31" s="182"/>
      <c r="J31" s="182"/>
      <c r="K31" s="182"/>
      <c r="L31" s="182"/>
      <c r="M31" s="182"/>
      <c r="N31" s="374"/>
    </row>
    <row r="32" spans="1:14" s="3" customFormat="1" x14ac:dyDescent="0.2">
      <c r="A32" s="156" t="str">
        <f>IF(OR('Sub-Cpt Record'!A32=0,'Sub-Cpt Record'!A32=""),"",'Sub-Cpt Record'!A32)</f>
        <v>B2</v>
      </c>
      <c r="B32" s="157" t="str">
        <f>IF(OR('Sub-Cpt Record'!B32=0,'Sub-Cpt Record'!B32=""),"",'Sub-Cpt Record'!B32)</f>
        <v>e</v>
      </c>
      <c r="C32" s="158">
        <f>IF(OR('Sub-Cpt Record'!C32=0,'Sub-Cpt Record'!C32=""),"",'Sub-Cpt Record'!C32)</f>
        <v>3.3637700000000001</v>
      </c>
      <c r="D32" s="158">
        <f>IF(OR('Sub-Cpt Record'!D32=0,'Sub-Cpt Record'!D32=""),"",'Sub-Cpt Record'!D32)</f>
        <v>3.3637700000000001</v>
      </c>
      <c r="E32" s="157" t="str">
        <f>CODE!I32</f>
        <v xml:space="preserve">HAZ  BE  POK  </v>
      </c>
      <c r="F32" s="180" t="str">
        <f>IF(OR('Sub-Cpt Record'!K32=0,'Sub-Cpt Record'!K32=""),"",'Sub-Cpt Record'!K32)</f>
        <v>AONB</v>
      </c>
      <c r="G32" s="375"/>
      <c r="H32" s="181"/>
      <c r="I32" s="182"/>
      <c r="J32" s="182"/>
      <c r="K32" s="182"/>
      <c r="L32" s="182"/>
      <c r="M32" s="182"/>
      <c r="N32" s="374"/>
    </row>
    <row r="33" spans="1:14" s="3" customFormat="1" x14ac:dyDescent="0.2">
      <c r="A33" s="156" t="str">
        <f>IF(OR('Sub-Cpt Record'!A33=0,'Sub-Cpt Record'!A33=""),"",'Sub-Cpt Record'!A33)</f>
        <v>B2</v>
      </c>
      <c r="B33" s="157" t="str">
        <f>IF(OR('Sub-Cpt Record'!B33=0,'Sub-Cpt Record'!B33=""),"",'Sub-Cpt Record'!B33)</f>
        <v>f</v>
      </c>
      <c r="C33" s="158">
        <f>IF(OR('Sub-Cpt Record'!C33=0,'Sub-Cpt Record'!C33=""),"",'Sub-Cpt Record'!C33)</f>
        <v>1.2094100000000001</v>
      </c>
      <c r="D33" s="158">
        <f>IF(OR('Sub-Cpt Record'!D33=0,'Sub-Cpt Record'!D33=""),"",'Sub-Cpt Record'!D33)</f>
        <v>1.2094100000000001</v>
      </c>
      <c r="E33" s="157" t="str">
        <f>CODE!I33</f>
        <v xml:space="preserve">BE  YEW  HOL  </v>
      </c>
      <c r="F33" s="180" t="str">
        <f>IF(OR('Sub-Cpt Record'!K33=0,'Sub-Cpt Record'!K33=""),"",'Sub-Cpt Record'!K33)</f>
        <v>AONB ASNW SSSI SAC</v>
      </c>
      <c r="G33" s="375"/>
      <c r="H33" s="181"/>
      <c r="I33" s="182"/>
      <c r="J33" s="182"/>
      <c r="K33" s="182"/>
      <c r="L33" s="182"/>
      <c r="M33" s="182"/>
      <c r="N33" s="374"/>
    </row>
    <row r="34" spans="1:14" s="3" customFormat="1" x14ac:dyDescent="0.2">
      <c r="A34" s="156" t="str">
        <f>IF(OR('Sub-Cpt Record'!A34=0,'Sub-Cpt Record'!A34=""),"",'Sub-Cpt Record'!A34)</f>
        <v>B2</v>
      </c>
      <c r="B34" s="157" t="str">
        <f>IF(OR('Sub-Cpt Record'!B34=0,'Sub-Cpt Record'!B34=""),"",'Sub-Cpt Record'!B34)</f>
        <v>g</v>
      </c>
      <c r="C34" s="158">
        <f>IF(OR('Sub-Cpt Record'!C34=0,'Sub-Cpt Record'!C34=""),"",'Sub-Cpt Record'!C34)</f>
        <v>6.2399199999999997</v>
      </c>
      <c r="D34" s="158">
        <f>IF(OR('Sub-Cpt Record'!D34=0,'Sub-Cpt Record'!D34=""),"",'Sub-Cpt Record'!D34)</f>
        <v>6.2399199999999997</v>
      </c>
      <c r="E34" s="157" t="str">
        <f>CODE!I34</f>
        <v xml:space="preserve">AH  YEW  BE  HL  </v>
      </c>
      <c r="F34" s="180" t="str">
        <f>IF(OR('Sub-Cpt Record'!K34=0,'Sub-Cpt Record'!K34=""),"",'Sub-Cpt Record'!K34)</f>
        <v>AONB ASNW SSSI SAC</v>
      </c>
      <c r="G34" s="375"/>
      <c r="H34" s="181"/>
      <c r="I34" s="182"/>
      <c r="J34" s="182"/>
      <c r="K34" s="182"/>
      <c r="L34" s="182"/>
      <c r="M34" s="182"/>
      <c r="N34" s="374"/>
    </row>
    <row r="35" spans="1:14" s="3" customFormat="1" x14ac:dyDescent="0.2">
      <c r="A35" s="156" t="str">
        <f>IF(OR('Sub-Cpt Record'!A35=0,'Sub-Cpt Record'!A35=""),"",'Sub-Cpt Record'!A35)</f>
        <v>B2</v>
      </c>
      <c r="B35" s="157" t="str">
        <f>IF(OR('Sub-Cpt Record'!B35=0,'Sub-Cpt Record'!B35=""),"",'Sub-Cpt Record'!B35)</f>
        <v>h</v>
      </c>
      <c r="C35" s="158">
        <f>IF(OR('Sub-Cpt Record'!C35=0,'Sub-Cpt Record'!C35=""),"",'Sub-Cpt Record'!C35)</f>
        <v>1.3030200000000001</v>
      </c>
      <c r="D35" s="158">
        <f>IF(OR('Sub-Cpt Record'!D35=0,'Sub-Cpt Record'!D35=""),"",'Sub-Cpt Record'!D35)</f>
        <v>1</v>
      </c>
      <c r="E35" s="157" t="str">
        <f>CODE!I35</f>
        <v xml:space="preserve">WSH  </v>
      </c>
      <c r="F35" s="180" t="str">
        <f>IF(OR('Sub-Cpt Record'!K35=0,'Sub-Cpt Record'!K35=""),"",'Sub-Cpt Record'!K35)</f>
        <v>AONB SSSI SAC</v>
      </c>
      <c r="G35" s="375"/>
      <c r="H35" s="181"/>
      <c r="I35" s="182"/>
      <c r="J35" s="182"/>
      <c r="K35" s="182"/>
      <c r="L35" s="182"/>
      <c r="M35" s="182"/>
      <c r="N35" s="374"/>
    </row>
    <row r="36" spans="1:14" s="3" customFormat="1" x14ac:dyDescent="0.2">
      <c r="A36" s="156" t="str">
        <f>IF(OR('Sub-Cpt Record'!A36=0,'Sub-Cpt Record'!A36=""),"",'Sub-Cpt Record'!A36)</f>
        <v>B2</v>
      </c>
      <c r="B36" s="157" t="str">
        <f>IF(OR('Sub-Cpt Record'!B36=0,'Sub-Cpt Record'!B36=""),"",'Sub-Cpt Record'!B36)</f>
        <v>i</v>
      </c>
      <c r="C36" s="158">
        <f>IF(OR('Sub-Cpt Record'!C36=0,'Sub-Cpt Record'!C36=""),"",'Sub-Cpt Record'!C36)</f>
        <v>1.14707</v>
      </c>
      <c r="D36" s="158">
        <f>IF(OR('Sub-Cpt Record'!D36=0,'Sub-Cpt Record'!D36=""),"",'Sub-Cpt Record'!D36)</f>
        <v>1.14707</v>
      </c>
      <c r="E36" s="157" t="str">
        <f>CODE!I36</f>
        <v xml:space="preserve">AH  WCH  BE  POK  </v>
      </c>
      <c r="F36" s="180" t="str">
        <f>IF(OR('Sub-Cpt Record'!K36=0,'Sub-Cpt Record'!K36=""),"",'Sub-Cpt Record'!K36)</f>
        <v>AONB PAWS SSSI SAC</v>
      </c>
      <c r="G36" s="375"/>
      <c r="H36" s="181"/>
      <c r="I36" s="182"/>
      <c r="J36" s="182"/>
      <c r="K36" s="182"/>
      <c r="L36" s="182"/>
      <c r="M36" s="182"/>
      <c r="N36" s="374"/>
    </row>
    <row r="37" spans="1:14" s="3" customFormat="1" x14ac:dyDescent="0.2">
      <c r="A37" s="156" t="str">
        <f>IF(OR('Sub-Cpt Record'!A37=0,'Sub-Cpt Record'!A37=""),"",'Sub-Cpt Record'!A37)</f>
        <v>B2</v>
      </c>
      <c r="B37" s="157" t="str">
        <f>IF(OR('Sub-Cpt Record'!B37=0,'Sub-Cpt Record'!B37=""),"",'Sub-Cpt Record'!B37)</f>
        <v>j</v>
      </c>
      <c r="C37" s="158">
        <f>IF(OR('Sub-Cpt Record'!C37=0,'Sub-Cpt Record'!C37=""),"",'Sub-Cpt Record'!C37)</f>
        <v>23.851800000000001</v>
      </c>
      <c r="D37" s="158">
        <f>IF(OR('Sub-Cpt Record'!D37=0,'Sub-Cpt Record'!D37=""),"",'Sub-Cpt Record'!D37)</f>
        <v>23.851800000000001</v>
      </c>
      <c r="E37" s="157" t="str">
        <f>CODE!I37</f>
        <v xml:space="preserve">POK  BE  YEW  HOL  HAZ  </v>
      </c>
      <c r="F37" s="180" t="str">
        <f>IF(OR('Sub-Cpt Record'!K37=0,'Sub-Cpt Record'!K37=""),"",'Sub-Cpt Record'!K37)</f>
        <v>AONB ASNW SAM SSSI SAC</v>
      </c>
      <c r="G37" s="375" t="s">
        <v>1113</v>
      </c>
      <c r="H37" s="181"/>
      <c r="I37" s="182"/>
      <c r="J37" s="182"/>
      <c r="K37" s="182"/>
      <c r="L37" s="182"/>
      <c r="M37" s="182" t="s">
        <v>778</v>
      </c>
      <c r="N37" s="374"/>
    </row>
    <row r="38" spans="1:14" s="3" customFormat="1" x14ac:dyDescent="0.2">
      <c r="A38" s="156" t="str">
        <f>IF(OR('Sub-Cpt Record'!A38=0,'Sub-Cpt Record'!A38=""),"",'Sub-Cpt Record'!A38)</f>
        <v>B2</v>
      </c>
      <c r="B38" s="157" t="str">
        <f>IF(OR('Sub-Cpt Record'!B38=0,'Sub-Cpt Record'!B38=""),"",'Sub-Cpt Record'!B38)</f>
        <v>k</v>
      </c>
      <c r="C38" s="158">
        <f>IF(OR('Sub-Cpt Record'!C38=0,'Sub-Cpt Record'!C38=""),"",'Sub-Cpt Record'!C38)</f>
        <v>1.4564699999999999</v>
      </c>
      <c r="D38" s="158">
        <f>IF(OR('Sub-Cpt Record'!D38=0,'Sub-Cpt Record'!D38=""),"",'Sub-Cpt Record'!D38)</f>
        <v>1.4564699999999999</v>
      </c>
      <c r="E38" s="157" t="str">
        <f>CODE!I38</f>
        <v xml:space="preserve">BE  AH  HL  MC  MB  </v>
      </c>
      <c r="F38" s="180" t="str">
        <f>IF(OR('Sub-Cpt Record'!K38=0,'Sub-Cpt Record'!K38=""),"",'Sub-Cpt Record'!K38)</f>
        <v>AONB PAWS  SSSI SAC</v>
      </c>
      <c r="G38" s="375"/>
      <c r="H38" s="181"/>
      <c r="I38" s="182"/>
      <c r="J38" s="182"/>
      <c r="K38" s="182"/>
      <c r="L38" s="182"/>
      <c r="M38" s="182"/>
      <c r="N38" s="374"/>
    </row>
    <row r="39" spans="1:14" s="3" customFormat="1" x14ac:dyDescent="0.2">
      <c r="A39" s="156" t="str">
        <f>IF(OR('Sub-Cpt Record'!A39=0,'Sub-Cpt Record'!A39=""),"",'Sub-Cpt Record'!A39)</f>
        <v>B2</v>
      </c>
      <c r="B39" s="157" t="str">
        <f>IF(OR('Sub-Cpt Record'!B39=0,'Sub-Cpt Record'!B39=""),"",'Sub-Cpt Record'!B39)</f>
        <v>l</v>
      </c>
      <c r="C39" s="158">
        <f>IF(OR('Sub-Cpt Record'!C39=0,'Sub-Cpt Record'!C39=""),"",'Sub-Cpt Record'!C39)</f>
        <v>1.23488</v>
      </c>
      <c r="D39" s="158">
        <f>IF(OR('Sub-Cpt Record'!D39=0,'Sub-Cpt Record'!D39=""),"",'Sub-Cpt Record'!D39)</f>
        <v>1.23488</v>
      </c>
      <c r="E39" s="157" t="str">
        <f>CODE!I39</f>
        <v xml:space="preserve">BE  POK  HL  MC  </v>
      </c>
      <c r="F39" s="180" t="str">
        <f>IF(OR('Sub-Cpt Record'!K39=0,'Sub-Cpt Record'!K39=""),"",'Sub-Cpt Record'!K39)</f>
        <v>AONB PAWS SSSI SAC</v>
      </c>
      <c r="G39" s="375" t="s">
        <v>1082</v>
      </c>
      <c r="H39" s="181" t="s">
        <v>778</v>
      </c>
      <c r="I39" s="182"/>
      <c r="J39" s="182"/>
      <c r="K39" s="182"/>
      <c r="L39" s="182"/>
      <c r="M39" s="182"/>
      <c r="N39" s="374"/>
    </row>
    <row r="40" spans="1:14" s="3" customFormat="1" x14ac:dyDescent="0.2">
      <c r="A40" s="156" t="str">
        <f>IF(OR('Sub-Cpt Record'!A40=0,'Sub-Cpt Record'!A40=""),"",'Sub-Cpt Record'!A40)</f>
        <v>B2</v>
      </c>
      <c r="B40" s="157" t="str">
        <f>IF(OR('Sub-Cpt Record'!B40=0,'Sub-Cpt Record'!B40=""),"",'Sub-Cpt Record'!B40)</f>
        <v>m</v>
      </c>
      <c r="C40" s="158">
        <f>IF(OR('Sub-Cpt Record'!C40=0,'Sub-Cpt Record'!C40=""),"",'Sub-Cpt Record'!C40)</f>
        <v>0.82060999999999995</v>
      </c>
      <c r="D40" s="158">
        <f>IF(OR('Sub-Cpt Record'!D40=0,'Sub-Cpt Record'!D40=""),"",'Sub-Cpt Record'!D40)</f>
        <v>0.82060999999999995</v>
      </c>
      <c r="E40" s="157" t="str">
        <f>CODE!I40</f>
        <v xml:space="preserve">BE  MC  </v>
      </c>
      <c r="F40" s="180" t="str">
        <f>IF(OR('Sub-Cpt Record'!K40=0,'Sub-Cpt Record'!K40=""),"",'Sub-Cpt Record'!K40)</f>
        <v>AONB PAWS SSSI SAC</v>
      </c>
      <c r="G40" s="375"/>
      <c r="H40" s="181"/>
      <c r="I40" s="182"/>
      <c r="J40" s="182"/>
      <c r="K40" s="182"/>
      <c r="L40" s="182"/>
      <c r="M40" s="182"/>
      <c r="N40" s="374"/>
    </row>
    <row r="41" spans="1:14" s="185" customFormat="1" x14ac:dyDescent="0.2">
      <c r="A41" s="156" t="str">
        <f>IF(OR('Sub-Cpt Record'!A41=0,'Sub-Cpt Record'!A41=""),"",'Sub-Cpt Record'!A41)</f>
        <v>B2</v>
      </c>
      <c r="B41" s="157" t="str">
        <f>IF(OR('Sub-Cpt Record'!B41=0,'Sub-Cpt Record'!B41=""),"",'Sub-Cpt Record'!B41)</f>
        <v>n</v>
      </c>
      <c r="C41" s="158">
        <f>IF(OR('Sub-Cpt Record'!C41=0,'Sub-Cpt Record'!C41=""),"",'Sub-Cpt Record'!C41)</f>
        <v>1.47495</v>
      </c>
      <c r="D41" s="158">
        <f>IF(OR('Sub-Cpt Record'!D41=0,'Sub-Cpt Record'!D41=""),"",'Sub-Cpt Record'!D41)</f>
        <v>1.47495</v>
      </c>
      <c r="E41" s="157" t="str">
        <f>CODE!I41</f>
        <v xml:space="preserve">AH  WCH  HAZ  HOL  HL  </v>
      </c>
      <c r="F41" s="180" t="str">
        <f>IF(OR('Sub-Cpt Record'!K41=0,'Sub-Cpt Record'!K41=""),"",'Sub-Cpt Record'!K41)</f>
        <v>AONB PAWS SSSI SAC</v>
      </c>
      <c r="G41" s="375"/>
      <c r="H41" s="183"/>
      <c r="I41" s="184"/>
      <c r="J41" s="184"/>
      <c r="K41" s="184"/>
      <c r="L41" s="184"/>
      <c r="M41" s="184"/>
      <c r="N41" s="374"/>
    </row>
    <row r="42" spans="1:14" s="3" customFormat="1" x14ac:dyDescent="0.2">
      <c r="A42" s="156" t="str">
        <f>IF(OR('Sub-Cpt Record'!A42=0,'Sub-Cpt Record'!A42=""),"",'Sub-Cpt Record'!A42)</f>
        <v>B2</v>
      </c>
      <c r="B42" s="157" t="str">
        <f>IF(OR('Sub-Cpt Record'!B42=0,'Sub-Cpt Record'!B42=""),"",'Sub-Cpt Record'!B42)</f>
        <v>o</v>
      </c>
      <c r="C42" s="158">
        <f>IF(OR('Sub-Cpt Record'!C42=0,'Sub-Cpt Record'!C42=""),"",'Sub-Cpt Record'!C42)</f>
        <v>1.54121</v>
      </c>
      <c r="D42" s="158">
        <f>IF(OR('Sub-Cpt Record'!D42=0,'Sub-Cpt Record'!D42=""),"",'Sub-Cpt Record'!D42)</f>
        <v>1E-3</v>
      </c>
      <c r="E42" s="157" t="str">
        <f>CODE!I42</f>
        <v/>
      </c>
      <c r="F42" s="180" t="str">
        <f>IF(OR('Sub-Cpt Record'!K42=0,'Sub-Cpt Record'!K42=""),"",'Sub-Cpt Record'!K42)</f>
        <v>AONB PAWS SSSI SAC</v>
      </c>
      <c r="G42" s="375"/>
      <c r="H42" s="181"/>
      <c r="I42" s="182"/>
      <c r="J42" s="182"/>
      <c r="K42" s="182"/>
      <c r="L42" s="182"/>
      <c r="M42" s="182"/>
      <c r="N42" s="374"/>
    </row>
    <row r="43" spans="1:14" s="3" customFormat="1" x14ac:dyDescent="0.2">
      <c r="A43" s="156" t="str">
        <f>IF(OR('Sub-Cpt Record'!A43=0,'Sub-Cpt Record'!A43=""),"",'Sub-Cpt Record'!A43)</f>
        <v>B2</v>
      </c>
      <c r="B43" s="157" t="str">
        <f>IF(OR('Sub-Cpt Record'!B43=0,'Sub-Cpt Record'!B43=""),"",'Sub-Cpt Record'!B43)</f>
        <v>p</v>
      </c>
      <c r="C43" s="158">
        <f>IF(OR('Sub-Cpt Record'!C43=0,'Sub-Cpt Record'!C43=""),"",'Sub-Cpt Record'!C43)</f>
        <v>0.57321999999999995</v>
      </c>
      <c r="D43" s="158">
        <f>IF(OR('Sub-Cpt Record'!D43=0,'Sub-Cpt Record'!D43=""),"",'Sub-Cpt Record'!D43)</f>
        <v>0.57321999999999995</v>
      </c>
      <c r="E43" s="157" t="str">
        <f>CODE!I43</f>
        <v xml:space="preserve">HL  CP  SP  </v>
      </c>
      <c r="F43" s="180" t="str">
        <f>IF(OR('Sub-Cpt Record'!K43=0,'Sub-Cpt Record'!K43=""),"",'Sub-Cpt Record'!K43)</f>
        <v>AONB PAWS SSSI SAC</v>
      </c>
      <c r="G43" s="375" t="s">
        <v>1083</v>
      </c>
      <c r="H43" s="181" t="s">
        <v>778</v>
      </c>
      <c r="I43" s="182"/>
      <c r="J43" s="182"/>
      <c r="K43" s="182"/>
      <c r="L43" s="182"/>
      <c r="M43" s="182"/>
      <c r="N43" s="374"/>
    </row>
    <row r="44" spans="1:14" s="3" customFormat="1" x14ac:dyDescent="0.2">
      <c r="A44" s="156" t="str">
        <f>IF(OR('Sub-Cpt Record'!A44=0,'Sub-Cpt Record'!A44=""),"",'Sub-Cpt Record'!A44)</f>
        <v>B2</v>
      </c>
      <c r="B44" s="157" t="str">
        <f>IF(OR('Sub-Cpt Record'!B44=0,'Sub-Cpt Record'!B44=""),"",'Sub-Cpt Record'!B44)</f>
        <v>q</v>
      </c>
      <c r="C44" s="158">
        <f>IF(OR('Sub-Cpt Record'!C44=0,'Sub-Cpt Record'!C44=""),"",'Sub-Cpt Record'!C44)</f>
        <v>26.2776</v>
      </c>
      <c r="D44" s="158">
        <f>IF(OR('Sub-Cpt Record'!D44=0,'Sub-Cpt Record'!D44=""),"",'Sub-Cpt Record'!D44)</f>
        <v>25.8</v>
      </c>
      <c r="E44" s="157" t="str">
        <f>CODE!I44</f>
        <v xml:space="preserve">BE  BI  HOL  POK  HAZ  AH  </v>
      </c>
      <c r="F44" s="180" t="str">
        <f>IF(OR('Sub-Cpt Record'!K44=0,'Sub-Cpt Record'!K44=""),"",'Sub-Cpt Record'!K44)</f>
        <v>AONB ASNW SAM RPG  SSSI SAC</v>
      </c>
      <c r="G44" s="375" t="s">
        <v>1114</v>
      </c>
      <c r="H44" s="181"/>
      <c r="I44" s="182"/>
      <c r="J44" s="182"/>
      <c r="K44" s="182"/>
      <c r="L44" s="182"/>
      <c r="M44" s="182" t="s">
        <v>778</v>
      </c>
      <c r="N44" s="374"/>
    </row>
    <row r="45" spans="1:14" s="3" customFormat="1" x14ac:dyDescent="0.2">
      <c r="A45" s="156" t="str">
        <f>IF(OR('Sub-Cpt Record'!A45=0,'Sub-Cpt Record'!A45=""),"",'Sub-Cpt Record'!A45)</f>
        <v>B2</v>
      </c>
      <c r="B45" s="157" t="str">
        <f>IF(OR('Sub-Cpt Record'!B45=0,'Sub-Cpt Record'!B45=""),"",'Sub-Cpt Record'!B45)</f>
        <v>r</v>
      </c>
      <c r="C45" s="158">
        <f>IF(OR('Sub-Cpt Record'!C45=0,'Sub-Cpt Record'!C45=""),"",'Sub-Cpt Record'!C45)</f>
        <v>0.90556199999999998</v>
      </c>
      <c r="D45" s="158">
        <f>IF(OR('Sub-Cpt Record'!D45=0,'Sub-Cpt Record'!D45=""),"",'Sub-Cpt Record'!D45)</f>
        <v>0.90556199999999998</v>
      </c>
      <c r="E45" s="157" t="str">
        <f>CODE!I45</f>
        <v/>
      </c>
      <c r="F45" s="180" t="str">
        <f>IF(OR('Sub-Cpt Record'!K45=0,'Sub-Cpt Record'!K45=""),"",'Sub-Cpt Record'!K45)</f>
        <v>AONB ASNW  SSSI SAC</v>
      </c>
      <c r="G45" s="375"/>
      <c r="H45" s="181"/>
      <c r="I45" s="182"/>
      <c r="J45" s="182"/>
      <c r="K45" s="182"/>
      <c r="L45" s="182"/>
      <c r="M45" s="182"/>
      <c r="N45" s="374"/>
    </row>
    <row r="46" spans="1:14" s="3" customFormat="1" x14ac:dyDescent="0.2">
      <c r="A46" s="156" t="str">
        <f>IF(OR('Sub-Cpt Record'!A46=0,'Sub-Cpt Record'!A46=""),"",'Sub-Cpt Record'!A46)</f>
        <v>B2</v>
      </c>
      <c r="B46" s="157" t="str">
        <f>IF(OR('Sub-Cpt Record'!B46=0,'Sub-Cpt Record'!B46=""),"",'Sub-Cpt Record'!B46)</f>
        <v>s</v>
      </c>
      <c r="C46" s="158">
        <f>IF(OR('Sub-Cpt Record'!C46=0,'Sub-Cpt Record'!C46=""),"",'Sub-Cpt Record'!C46)</f>
        <v>2.4665400000000002</v>
      </c>
      <c r="D46" s="158">
        <f>IF(OR('Sub-Cpt Record'!D46=0,'Sub-Cpt Record'!D46=""),"",'Sub-Cpt Record'!D46)</f>
        <v>2.4665400000000002</v>
      </c>
      <c r="E46" s="157" t="str">
        <f>CODE!I46</f>
        <v xml:space="preserve">BE  AH  HOL  YEW  </v>
      </c>
      <c r="F46" s="180" t="str">
        <f>IF(OR('Sub-Cpt Record'!K46=0,'Sub-Cpt Record'!K46=""),"",'Sub-Cpt Record'!K46)</f>
        <v>AONB ASNW  SSSI SAC</v>
      </c>
      <c r="G46" s="375" t="s">
        <v>1115</v>
      </c>
      <c r="H46" s="181"/>
      <c r="I46" s="182"/>
      <c r="J46" s="182"/>
      <c r="K46" s="182"/>
      <c r="L46" s="182"/>
      <c r="M46" s="182" t="s">
        <v>778</v>
      </c>
      <c r="N46" s="374"/>
    </row>
    <row r="47" spans="1:14" s="3" customFormat="1" x14ac:dyDescent="0.2">
      <c r="A47" s="156" t="str">
        <f>IF(OR('Sub-Cpt Record'!A47=0,'Sub-Cpt Record'!A47=""),"",'Sub-Cpt Record'!A47)</f>
        <v>B2</v>
      </c>
      <c r="B47" s="157" t="str">
        <f>IF(OR('Sub-Cpt Record'!B47=0,'Sub-Cpt Record'!B47=""),"",'Sub-Cpt Record'!B47)</f>
        <v>t</v>
      </c>
      <c r="C47" s="158">
        <f>IF(OR('Sub-Cpt Record'!C47=0,'Sub-Cpt Record'!C47=""),"",'Sub-Cpt Record'!C47)</f>
        <v>0.80384599999999995</v>
      </c>
      <c r="D47" s="158">
        <f>IF(OR('Sub-Cpt Record'!D47=0,'Sub-Cpt Record'!D47=""),"",'Sub-Cpt Record'!D47)</f>
        <v>0.80384599999999995</v>
      </c>
      <c r="E47" s="157" t="str">
        <f>CODE!I47</f>
        <v xml:space="preserve">HL  BE  HOL  WCH  </v>
      </c>
      <c r="F47" s="180" t="str">
        <f>IF(OR('Sub-Cpt Record'!K47=0,'Sub-Cpt Record'!K47=""),"",'Sub-Cpt Record'!K47)</f>
        <v>AONB SSSI SAC</v>
      </c>
      <c r="G47" s="375"/>
      <c r="H47" s="181"/>
      <c r="I47" s="182"/>
      <c r="J47" s="182"/>
      <c r="K47" s="182"/>
      <c r="L47" s="182"/>
      <c r="M47" s="182"/>
      <c r="N47" s="374"/>
    </row>
    <row r="48" spans="1:14" s="3" customFormat="1" x14ac:dyDescent="0.2">
      <c r="A48" s="156" t="str">
        <f>IF(OR('Sub-Cpt Record'!A48=0,'Sub-Cpt Record'!A48=""),"",'Sub-Cpt Record'!A48)</f>
        <v>B2</v>
      </c>
      <c r="B48" s="157" t="str">
        <f>IF(OR('Sub-Cpt Record'!B48=0,'Sub-Cpt Record'!B48=""),"",'Sub-Cpt Record'!B48)</f>
        <v>u</v>
      </c>
      <c r="C48" s="158">
        <f>IF(OR('Sub-Cpt Record'!C48=0,'Sub-Cpt Record'!C48=""),"",'Sub-Cpt Record'!C48)</f>
        <v>1.2835099999999999</v>
      </c>
      <c r="D48" s="158">
        <f>IF(OR('Sub-Cpt Record'!D48=0,'Sub-Cpt Record'!D48=""),"",'Sub-Cpt Record'!D48)</f>
        <v>1.2835099999999999</v>
      </c>
      <c r="E48" s="157" t="str">
        <f>CODE!I48</f>
        <v xml:space="preserve">POK  </v>
      </c>
      <c r="F48" s="180" t="str">
        <f>IF(OR('Sub-Cpt Record'!K48=0,'Sub-Cpt Record'!K48=""),"",'Sub-Cpt Record'!K48)</f>
        <v>AONB SAM SSSI SAC</v>
      </c>
      <c r="G48" s="375" t="s">
        <v>1116</v>
      </c>
      <c r="H48" s="181"/>
      <c r="I48" s="182"/>
      <c r="J48" s="182"/>
      <c r="K48" s="182"/>
      <c r="L48" s="182"/>
      <c r="M48" s="182" t="s">
        <v>778</v>
      </c>
      <c r="N48" s="374"/>
    </row>
    <row r="49" spans="1:14" s="3" customFormat="1" x14ac:dyDescent="0.2">
      <c r="A49" s="156" t="str">
        <f>IF(OR('Sub-Cpt Record'!A49=0,'Sub-Cpt Record'!A49=""),"",'Sub-Cpt Record'!A49)</f>
        <v>B2</v>
      </c>
      <c r="B49" s="157" t="str">
        <f>IF(OR('Sub-Cpt Record'!B49=0,'Sub-Cpt Record'!B49=""),"",'Sub-Cpt Record'!B49)</f>
        <v>v</v>
      </c>
      <c r="C49" s="158">
        <f>IF(OR('Sub-Cpt Record'!C49=0,'Sub-Cpt Record'!C49=""),"",'Sub-Cpt Record'!C49)</f>
        <v>4.83195</v>
      </c>
      <c r="D49" s="158">
        <f>IF(OR('Sub-Cpt Record'!D49=0,'Sub-Cpt Record'!D49=""),"",'Sub-Cpt Record'!D49)</f>
        <v>4</v>
      </c>
      <c r="E49" s="157" t="str">
        <f>CODE!I49</f>
        <v xml:space="preserve">BE  YEW  </v>
      </c>
      <c r="F49" s="180" t="str">
        <f>IF(OR('Sub-Cpt Record'!K49=0,'Sub-Cpt Record'!K49=""),"",'Sub-Cpt Record'!K49)</f>
        <v>AONB</v>
      </c>
      <c r="G49" s="375" t="s">
        <v>1117</v>
      </c>
      <c r="H49" s="181" t="s">
        <v>778</v>
      </c>
      <c r="I49" s="182"/>
      <c r="J49" s="182"/>
      <c r="K49" s="182"/>
      <c r="L49" s="182"/>
      <c r="M49" s="182"/>
      <c r="N49" s="374"/>
    </row>
    <row r="50" spans="1:14" s="3" customFormat="1" x14ac:dyDescent="0.2">
      <c r="A50" s="156" t="str">
        <f>IF(OR('Sub-Cpt Record'!A50=0,'Sub-Cpt Record'!A50=""),"",'Sub-Cpt Record'!A50)</f>
        <v>B2</v>
      </c>
      <c r="B50" s="157" t="str">
        <f>IF(OR('Sub-Cpt Record'!B50=0,'Sub-Cpt Record'!B50=""),"",'Sub-Cpt Record'!B50)</f>
        <v>w</v>
      </c>
      <c r="C50" s="158">
        <f>IF(OR('Sub-Cpt Record'!C50=0,'Sub-Cpt Record'!C50=""),"",'Sub-Cpt Record'!C50)</f>
        <v>1.5889500000000001</v>
      </c>
      <c r="D50" s="158">
        <f>IF(OR('Sub-Cpt Record'!D50=0,'Sub-Cpt Record'!D50=""),"",'Sub-Cpt Record'!D50)</f>
        <v>1E-3</v>
      </c>
      <c r="E50" s="157" t="str">
        <f>CODE!I50</f>
        <v/>
      </c>
      <c r="F50" s="180" t="str">
        <f>IF(OR('Sub-Cpt Record'!K50=0,'Sub-Cpt Record'!K50=""),"",'Sub-Cpt Record'!K50)</f>
        <v>AONB</v>
      </c>
      <c r="G50" s="375"/>
      <c r="H50" s="181"/>
      <c r="I50" s="182"/>
      <c r="J50" s="182"/>
      <c r="K50" s="182"/>
      <c r="L50" s="182"/>
      <c r="M50" s="182"/>
      <c r="N50" s="374"/>
    </row>
    <row r="51" spans="1:14" s="3" customFormat="1" x14ac:dyDescent="0.2">
      <c r="A51" s="156" t="str">
        <f>IF(OR('Sub-Cpt Record'!A51=0,'Sub-Cpt Record'!A51=""),"",'Sub-Cpt Record'!A51)</f>
        <v>B2</v>
      </c>
      <c r="B51" s="157" t="str">
        <f>IF(OR('Sub-Cpt Record'!B51=0,'Sub-Cpt Record'!B51=""),"",'Sub-Cpt Record'!B51)</f>
        <v>x</v>
      </c>
      <c r="C51" s="158">
        <f>IF(OR('Sub-Cpt Record'!C51=0,'Sub-Cpt Record'!C51=""),"",'Sub-Cpt Record'!C51)</f>
        <v>4.8524599999999998</v>
      </c>
      <c r="D51" s="158">
        <f>IF(OR('Sub-Cpt Record'!D51=0,'Sub-Cpt Record'!D51=""),"",'Sub-Cpt Record'!D51)</f>
        <v>4.8524599999999998</v>
      </c>
      <c r="E51" s="157" t="str">
        <f>CODE!I51</f>
        <v xml:space="preserve">BE  POK  HOL  </v>
      </c>
      <c r="F51" s="180" t="str">
        <f>IF(OR('Sub-Cpt Record'!K51=0,'Sub-Cpt Record'!K51=""),"",'Sub-Cpt Record'!K51)</f>
        <v>AONB ASNW  SSSI SAC</v>
      </c>
      <c r="G51" s="375"/>
      <c r="H51" s="181"/>
      <c r="I51" s="182"/>
      <c r="J51" s="182"/>
      <c r="K51" s="182"/>
      <c r="L51" s="182"/>
      <c r="M51" s="182"/>
      <c r="N51" s="374"/>
    </row>
    <row r="52" spans="1:14" s="3" customFormat="1" x14ac:dyDescent="0.2">
      <c r="A52" s="156" t="str">
        <f>IF(OR('Sub-Cpt Record'!A52=0,'Sub-Cpt Record'!A52=""),"",'Sub-Cpt Record'!A52)</f>
        <v>B2</v>
      </c>
      <c r="B52" s="157" t="str">
        <f>IF(OR('Sub-Cpt Record'!B52=0,'Sub-Cpt Record'!B52=""),"",'Sub-Cpt Record'!B52)</f>
        <v>y</v>
      </c>
      <c r="C52" s="158">
        <f>IF(OR('Sub-Cpt Record'!C52=0,'Sub-Cpt Record'!C52=""),"",'Sub-Cpt Record'!C52)</f>
        <v>0.87695900000000004</v>
      </c>
      <c r="D52" s="158">
        <f>IF(OR('Sub-Cpt Record'!D52=0,'Sub-Cpt Record'!D52=""),"",'Sub-Cpt Record'!D52)</f>
        <v>0.87695900000000004</v>
      </c>
      <c r="E52" s="157" t="str">
        <f>CODE!I52</f>
        <v xml:space="preserve">HL  BE  </v>
      </c>
      <c r="F52" s="180" t="str">
        <f>IF(OR('Sub-Cpt Record'!K52=0,'Sub-Cpt Record'!K52=""),"",'Sub-Cpt Record'!K52)</f>
        <v>AONB ASNW  SSSI SAC</v>
      </c>
      <c r="G52" s="375" t="s">
        <v>1084</v>
      </c>
      <c r="H52" s="181" t="s">
        <v>778</v>
      </c>
      <c r="I52" s="182"/>
      <c r="J52" s="182"/>
      <c r="K52" s="182"/>
      <c r="L52" s="182"/>
      <c r="M52" s="182"/>
      <c r="N52" s="374"/>
    </row>
    <row r="53" spans="1:14" s="3" customFormat="1" x14ac:dyDescent="0.2">
      <c r="A53" s="156" t="str">
        <f>IF(OR('Sub-Cpt Record'!A53=0,'Sub-Cpt Record'!A53=""),"",'Sub-Cpt Record'!A53)</f>
        <v>B3</v>
      </c>
      <c r="B53" s="157" t="str">
        <f>IF(OR('Sub-Cpt Record'!B53=0,'Sub-Cpt Record'!B53=""),"",'Sub-Cpt Record'!B53)</f>
        <v/>
      </c>
      <c r="C53" s="158">
        <f>IF(OR('Sub-Cpt Record'!C53=0,'Sub-Cpt Record'!C53=""),"",'Sub-Cpt Record'!C53)</f>
        <v>2.37</v>
      </c>
      <c r="D53" s="158">
        <f>IF(OR('Sub-Cpt Record'!D53=0,'Sub-Cpt Record'!D53=""),"",'Sub-Cpt Record'!D53)</f>
        <v>2.37</v>
      </c>
      <c r="E53" s="157" t="str">
        <f>CODE!I53</f>
        <v xml:space="preserve">BE  POK  HOL  HAZ  </v>
      </c>
      <c r="F53" s="180" t="str">
        <f>IF(OR('Sub-Cpt Record'!K53=0,'Sub-Cpt Record'!K53=""),"",'Sub-Cpt Record'!K53)</f>
        <v>AONB ASNW SAM</v>
      </c>
      <c r="G53" s="375"/>
      <c r="H53" s="181"/>
      <c r="I53" s="182"/>
      <c r="J53" s="182"/>
      <c r="K53" s="182"/>
      <c r="L53" s="182"/>
      <c r="M53" s="182"/>
      <c r="N53" s="374"/>
    </row>
    <row r="54" spans="1:14" s="3" customFormat="1" x14ac:dyDescent="0.2">
      <c r="A54" s="156" t="str">
        <f>IF(OR('Sub-Cpt Record'!A54=0,'Sub-Cpt Record'!A54=""),"",'Sub-Cpt Record'!A54)</f>
        <v>B4</v>
      </c>
      <c r="B54" s="157" t="str">
        <f>IF(OR('Sub-Cpt Record'!B54=0,'Sub-Cpt Record'!B54=""),"",'Sub-Cpt Record'!B54)</f>
        <v>a</v>
      </c>
      <c r="C54" s="158">
        <f>IF(OR('Sub-Cpt Record'!C54=0,'Sub-Cpt Record'!C54=""),"",'Sub-Cpt Record'!C54)</f>
        <v>8.19937</v>
      </c>
      <c r="D54" s="158">
        <f>IF(OR('Sub-Cpt Record'!D54=0,'Sub-Cpt Record'!D54=""),"",'Sub-Cpt Record'!D54)</f>
        <v>8.19937</v>
      </c>
      <c r="E54" s="157" t="str">
        <f>CODE!I54</f>
        <v xml:space="preserve">BE  HOL  POK  </v>
      </c>
      <c r="F54" s="180" t="str">
        <f>IF(OR('Sub-Cpt Record'!K54=0,'Sub-Cpt Record'!K54=""),"",'Sub-Cpt Record'!K54)</f>
        <v>AONB  SSSI SAC ASNW</v>
      </c>
      <c r="G54" s="375" t="s">
        <v>1085</v>
      </c>
      <c r="H54" s="181"/>
      <c r="I54" s="182"/>
      <c r="J54" s="182"/>
      <c r="K54" s="182"/>
      <c r="L54" s="182"/>
      <c r="M54" s="182" t="s">
        <v>778</v>
      </c>
      <c r="N54" s="374"/>
    </row>
    <row r="55" spans="1:14" s="3" customFormat="1" x14ac:dyDescent="0.2">
      <c r="A55" s="156" t="str">
        <f>IF(OR('Sub-Cpt Record'!A55=0,'Sub-Cpt Record'!A55=""),"",'Sub-Cpt Record'!A55)</f>
        <v>B4</v>
      </c>
      <c r="B55" s="157" t="str">
        <f>IF(OR('Sub-Cpt Record'!B55=0,'Sub-Cpt Record'!B55=""),"",'Sub-Cpt Record'!B55)</f>
        <v>b</v>
      </c>
      <c r="C55" s="158">
        <f>IF(OR('Sub-Cpt Record'!C55=0,'Sub-Cpt Record'!C55=""),"",'Sub-Cpt Record'!C55)</f>
        <v>23.518999999999998</v>
      </c>
      <c r="D55" s="158">
        <f>IF(OR('Sub-Cpt Record'!D55=0,'Sub-Cpt Record'!D55=""),"",'Sub-Cpt Record'!D55)</f>
        <v>23.518999999999998</v>
      </c>
      <c r="E55" s="157" t="str">
        <f>CODE!I55</f>
        <v xml:space="preserve">BE  HOL  POK  YEW  AH  </v>
      </c>
      <c r="F55" s="180" t="str">
        <f>IF(OR('Sub-Cpt Record'!K55=0,'Sub-Cpt Record'!K55=""),"",'Sub-Cpt Record'!K55)</f>
        <v>AONB  SSSI SAC ASNW RPG</v>
      </c>
      <c r="G55" s="375" t="s">
        <v>919</v>
      </c>
      <c r="H55" s="181"/>
      <c r="I55" s="182"/>
      <c r="J55" s="182"/>
      <c r="K55" s="182"/>
      <c r="L55" s="182"/>
      <c r="M55" s="182" t="s">
        <v>778</v>
      </c>
      <c r="N55" s="374"/>
    </row>
    <row r="56" spans="1:14" s="3" customFormat="1" x14ac:dyDescent="0.2">
      <c r="A56" s="156" t="str">
        <f>IF(OR('Sub-Cpt Record'!A56=0,'Sub-Cpt Record'!A56=""),"",'Sub-Cpt Record'!A56)</f>
        <v>B4</v>
      </c>
      <c r="B56" s="157" t="str">
        <f>IF(OR('Sub-Cpt Record'!B56=0,'Sub-Cpt Record'!B56=""),"",'Sub-Cpt Record'!B56)</f>
        <v>c</v>
      </c>
      <c r="C56" s="158">
        <f>IF(OR('Sub-Cpt Record'!C56=0,'Sub-Cpt Record'!C56=""),"",'Sub-Cpt Record'!C56)</f>
        <v>0.75143000000000004</v>
      </c>
      <c r="D56" s="158">
        <f>IF(OR('Sub-Cpt Record'!D56=0,'Sub-Cpt Record'!D56=""),"",'Sub-Cpt Record'!D56)</f>
        <v>0.75143000000000004</v>
      </c>
      <c r="E56" s="157" t="str">
        <f>CODE!I56</f>
        <v xml:space="preserve">AH  HL  WCH  BE  </v>
      </c>
      <c r="F56" s="180" t="str">
        <f>IF(OR('Sub-Cpt Record'!K56=0,'Sub-Cpt Record'!K56=""),"",'Sub-Cpt Record'!K56)</f>
        <v>AONB  SSSI SAC PAWS</v>
      </c>
      <c r="G56" s="375" t="s">
        <v>1092</v>
      </c>
      <c r="H56" s="181" t="s">
        <v>778</v>
      </c>
      <c r="I56" s="182"/>
      <c r="J56" s="182"/>
      <c r="K56" s="182"/>
      <c r="L56" s="182"/>
      <c r="M56" s="182"/>
      <c r="N56" s="374"/>
    </row>
    <row r="57" spans="1:14" s="3" customFormat="1" x14ac:dyDescent="0.2">
      <c r="A57" s="156" t="str">
        <f>IF(OR('Sub-Cpt Record'!A57=0,'Sub-Cpt Record'!A57=""),"",'Sub-Cpt Record'!A57)</f>
        <v>B4</v>
      </c>
      <c r="B57" s="157" t="str">
        <f>IF(OR('Sub-Cpt Record'!B57=0,'Sub-Cpt Record'!B57=""),"",'Sub-Cpt Record'!B57)</f>
        <v>d</v>
      </c>
      <c r="C57" s="158">
        <f>IF(OR('Sub-Cpt Record'!C57=0,'Sub-Cpt Record'!C57=""),"",'Sub-Cpt Record'!C57)</f>
        <v>0.94480699999999995</v>
      </c>
      <c r="D57" s="158">
        <f>IF(OR('Sub-Cpt Record'!D57=0,'Sub-Cpt Record'!D57=""),"",'Sub-Cpt Record'!D57)</f>
        <v>0.94480699999999995</v>
      </c>
      <c r="E57" s="157" t="str">
        <f>CODE!I57</f>
        <v xml:space="preserve">HL  BE  </v>
      </c>
      <c r="F57" s="180" t="str">
        <f>IF(OR('Sub-Cpt Record'!K57=0,'Sub-Cpt Record'!K57=""),"",'Sub-Cpt Record'!K57)</f>
        <v>AONB  SSSI SAC PAWS</v>
      </c>
      <c r="G57" s="375" t="s">
        <v>1083</v>
      </c>
      <c r="H57" s="181" t="s">
        <v>778</v>
      </c>
      <c r="I57" s="182"/>
      <c r="J57" s="182"/>
      <c r="K57" s="182"/>
      <c r="L57" s="182"/>
      <c r="M57" s="182"/>
      <c r="N57" s="374"/>
    </row>
    <row r="58" spans="1:14" s="3" customFormat="1" x14ac:dyDescent="0.2">
      <c r="A58" s="156" t="str">
        <f>IF(OR('Sub-Cpt Record'!A58=0,'Sub-Cpt Record'!A58=""),"",'Sub-Cpt Record'!A58)</f>
        <v>B4</v>
      </c>
      <c r="B58" s="157" t="str">
        <f>IF(OR('Sub-Cpt Record'!B58=0,'Sub-Cpt Record'!B58=""),"",'Sub-Cpt Record'!B58)</f>
        <v>e</v>
      </c>
      <c r="C58" s="158">
        <f>IF(OR('Sub-Cpt Record'!C58=0,'Sub-Cpt Record'!C58=""),"",'Sub-Cpt Record'!C58)</f>
        <v>1.4851799999999999</v>
      </c>
      <c r="D58" s="158">
        <f>IF(OR('Sub-Cpt Record'!D58=0,'Sub-Cpt Record'!D58=""),"",'Sub-Cpt Record'!D58)</f>
        <v>1.4851799999999999</v>
      </c>
      <c r="E58" s="157" t="str">
        <f>CODE!I58</f>
        <v xml:space="preserve">HL  BE  </v>
      </c>
      <c r="F58" s="180" t="str">
        <f>IF(OR('Sub-Cpt Record'!K58=0,'Sub-Cpt Record'!K58=""),"",'Sub-Cpt Record'!K58)</f>
        <v>AONB  SSSI SAC ASNW PAWS</v>
      </c>
      <c r="G58" s="375" t="s">
        <v>1083</v>
      </c>
      <c r="H58" s="181" t="s">
        <v>778</v>
      </c>
      <c r="I58" s="182"/>
      <c r="J58" s="182"/>
      <c r="K58" s="182"/>
      <c r="L58" s="182"/>
      <c r="M58" s="182"/>
      <c r="N58" s="374"/>
    </row>
    <row r="59" spans="1:14" s="3" customFormat="1" x14ac:dyDescent="0.2">
      <c r="A59" s="156" t="str">
        <f>IF(OR('Sub-Cpt Record'!A59=0,'Sub-Cpt Record'!A59=""),"",'Sub-Cpt Record'!A59)</f>
        <v>B4</v>
      </c>
      <c r="B59" s="157" t="str">
        <f>IF(OR('Sub-Cpt Record'!B59=0,'Sub-Cpt Record'!B59=""),"",'Sub-Cpt Record'!B59)</f>
        <v>f</v>
      </c>
      <c r="C59" s="158">
        <f>IF(OR('Sub-Cpt Record'!C59=0,'Sub-Cpt Record'!C59=""),"",'Sub-Cpt Record'!C59)</f>
        <v>5.8581300000000001</v>
      </c>
      <c r="D59" s="158">
        <f>IF(OR('Sub-Cpt Record'!D59=0,'Sub-Cpt Record'!D59=""),"",'Sub-Cpt Record'!D59)</f>
        <v>5.2</v>
      </c>
      <c r="E59" s="157" t="str">
        <f>CODE!I59</f>
        <v xml:space="preserve">POK  AH  HAZ  WCH  BE  YEW  </v>
      </c>
      <c r="F59" s="180" t="str">
        <f>IF(OR('Sub-Cpt Record'!K59=0,'Sub-Cpt Record'!K59=""),"",'Sub-Cpt Record'!K59)</f>
        <v>AONB</v>
      </c>
      <c r="G59" s="375" t="s">
        <v>215</v>
      </c>
      <c r="H59" s="181"/>
      <c r="I59" s="182"/>
      <c r="J59" s="182"/>
      <c r="K59" s="182"/>
      <c r="L59" s="182"/>
      <c r="M59" s="182"/>
      <c r="N59" s="374"/>
    </row>
    <row r="60" spans="1:14" s="3" customFormat="1" x14ac:dyDescent="0.2">
      <c r="A60" s="156" t="str">
        <f>IF(OR('Sub-Cpt Record'!A60=0,'Sub-Cpt Record'!A60=""),"",'Sub-Cpt Record'!A60)</f>
        <v>B4</v>
      </c>
      <c r="B60" s="157" t="str">
        <f>IF(OR('Sub-Cpt Record'!B60=0,'Sub-Cpt Record'!B60=""),"",'Sub-Cpt Record'!B60)</f>
        <v>g</v>
      </c>
      <c r="C60" s="158">
        <f>IF(OR('Sub-Cpt Record'!C60=0,'Sub-Cpt Record'!C60=""),"",'Sub-Cpt Record'!C60)</f>
        <v>6.5871000000000004</v>
      </c>
      <c r="D60" s="158">
        <f>IF(OR('Sub-Cpt Record'!D60=0,'Sub-Cpt Record'!D60=""),"",'Sub-Cpt Record'!D60)</f>
        <v>6.5871000000000004</v>
      </c>
      <c r="E60" s="157" t="str">
        <f>CODE!I60</f>
        <v xml:space="preserve">BE  YEW  POK  WCH  </v>
      </c>
      <c r="F60" s="180" t="str">
        <f>IF(OR('Sub-Cpt Record'!K60=0,'Sub-Cpt Record'!K60=""),"",'Sub-Cpt Record'!K60)</f>
        <v>AONB ASNW</v>
      </c>
      <c r="G60" s="375" t="s">
        <v>1112</v>
      </c>
      <c r="H60" s="181"/>
      <c r="I60" s="182"/>
      <c r="J60" s="182"/>
      <c r="K60" s="182"/>
      <c r="L60" s="182"/>
      <c r="M60" s="182" t="s">
        <v>778</v>
      </c>
      <c r="N60" s="374"/>
    </row>
    <row r="61" spans="1:14" s="3" customFormat="1" x14ac:dyDescent="0.2">
      <c r="A61" s="156" t="str">
        <f>IF(OR('Sub-Cpt Record'!A61=0,'Sub-Cpt Record'!A61=""),"",'Sub-Cpt Record'!A61)</f>
        <v>B4</v>
      </c>
      <c r="B61" s="157" t="str">
        <f>IF(OR('Sub-Cpt Record'!B61=0,'Sub-Cpt Record'!B61=""),"",'Sub-Cpt Record'!B61)</f>
        <v>h</v>
      </c>
      <c r="C61" s="158">
        <f>IF(OR('Sub-Cpt Record'!C61=0,'Sub-Cpt Record'!C61=""),"",'Sub-Cpt Record'!C61)</f>
        <v>1.0285</v>
      </c>
      <c r="D61" s="158">
        <f>IF(OR('Sub-Cpt Record'!D61=0,'Sub-Cpt Record'!D61=""),"",'Sub-Cpt Record'!D61)</f>
        <v>1.0285</v>
      </c>
      <c r="E61" s="157" t="str">
        <f>CODE!I61</f>
        <v xml:space="preserve">BE  HL  AH  </v>
      </c>
      <c r="F61" s="180" t="str">
        <f>IF(OR('Sub-Cpt Record'!K61=0,'Sub-Cpt Record'!K61=""),"",'Sub-Cpt Record'!K61)</f>
        <v>AONB PAWS</v>
      </c>
      <c r="G61" s="375" t="s">
        <v>1093</v>
      </c>
      <c r="H61" s="181" t="s">
        <v>778</v>
      </c>
      <c r="I61" s="182"/>
      <c r="J61" s="182"/>
      <c r="K61" s="182"/>
      <c r="L61" s="182"/>
      <c r="M61" s="182"/>
      <c r="N61" s="374"/>
    </row>
    <row r="62" spans="1:14" s="3" customFormat="1" x14ac:dyDescent="0.2">
      <c r="A62" s="156" t="str">
        <f>IF(OR('Sub-Cpt Record'!A62=0,'Sub-Cpt Record'!A62=""),"",'Sub-Cpt Record'!A62)</f>
        <v>B4</v>
      </c>
      <c r="B62" s="157" t="str">
        <f>IF(OR('Sub-Cpt Record'!B62=0,'Sub-Cpt Record'!B62=""),"",'Sub-Cpt Record'!B62)</f>
        <v>I</v>
      </c>
      <c r="C62" s="158">
        <f>IF(OR('Sub-Cpt Record'!C62=0,'Sub-Cpt Record'!C62=""),"",'Sub-Cpt Record'!C62)</f>
        <v>0.5</v>
      </c>
      <c r="D62" s="158">
        <f>IF(OR('Sub-Cpt Record'!D62=0,'Sub-Cpt Record'!D62=""),"",'Sub-Cpt Record'!D62)</f>
        <v>0.5</v>
      </c>
      <c r="E62" s="157" t="str">
        <f>CODE!I62</f>
        <v xml:space="preserve">HL  BE  HAZ  </v>
      </c>
      <c r="F62" s="180" t="str">
        <f>IF(OR('Sub-Cpt Record'!K62=0,'Sub-Cpt Record'!K62=""),"",'Sub-Cpt Record'!K62)</f>
        <v>AONB PAWS</v>
      </c>
      <c r="G62" s="375" t="s">
        <v>1093</v>
      </c>
      <c r="H62" s="181" t="s">
        <v>778</v>
      </c>
      <c r="I62" s="182"/>
      <c r="J62" s="182"/>
      <c r="K62" s="182"/>
      <c r="L62" s="182"/>
      <c r="M62" s="182"/>
      <c r="N62" s="374"/>
    </row>
    <row r="63" spans="1:14" s="3" customFormat="1" x14ac:dyDescent="0.2">
      <c r="A63" s="156" t="str">
        <f>IF(OR('Sub-Cpt Record'!A63=0,'Sub-Cpt Record'!A63=""),"",'Sub-Cpt Record'!A63)</f>
        <v>B5</v>
      </c>
      <c r="B63" s="157" t="str">
        <f>IF(OR('Sub-Cpt Record'!B63=0,'Sub-Cpt Record'!B63=""),"",'Sub-Cpt Record'!B63)</f>
        <v/>
      </c>
      <c r="C63" s="158">
        <f>IF(OR('Sub-Cpt Record'!C63=0,'Sub-Cpt Record'!C63=""),"",'Sub-Cpt Record'!C63)</f>
        <v>4.78</v>
      </c>
      <c r="D63" s="158" t="str">
        <f>IF(OR('Sub-Cpt Record'!D63=0,'Sub-Cpt Record'!D63=""),"",'Sub-Cpt Record'!D63)</f>
        <v/>
      </c>
      <c r="E63" s="157" t="str">
        <f>CODE!I63</f>
        <v xml:space="preserve">BE  POK  </v>
      </c>
      <c r="F63" s="180" t="str">
        <f>IF(OR('Sub-Cpt Record'!K63=0,'Sub-Cpt Record'!K63=""),"",'Sub-Cpt Record'!K63)</f>
        <v>AONB</v>
      </c>
      <c r="G63" s="375" t="s">
        <v>1144</v>
      </c>
      <c r="H63" s="181"/>
      <c r="I63" s="182"/>
      <c r="J63" s="182"/>
      <c r="K63" s="182"/>
      <c r="L63" s="182"/>
      <c r="M63" s="182" t="s">
        <v>778</v>
      </c>
      <c r="N63" s="374"/>
    </row>
    <row r="64" spans="1:14" s="3" customFormat="1" x14ac:dyDescent="0.2">
      <c r="A64" s="156" t="str">
        <f>IF(OR('Sub-Cpt Record'!A64=0,'Sub-Cpt Record'!A64=""),"",'Sub-Cpt Record'!A64)</f>
        <v>BA1</v>
      </c>
      <c r="B64" s="157" t="str">
        <f>IF(OR('Sub-Cpt Record'!B64=0,'Sub-Cpt Record'!B64=""),"",'Sub-Cpt Record'!B64)</f>
        <v/>
      </c>
      <c r="C64" s="158">
        <f>IF(OR('Sub-Cpt Record'!C64=0,'Sub-Cpt Record'!C64=""),"",'Sub-Cpt Record'!C64)</f>
        <v>5.0480999999999998</v>
      </c>
      <c r="D64" s="158">
        <f>IF(OR('Sub-Cpt Record'!D64=0,'Sub-Cpt Record'!D64=""),"",'Sub-Cpt Record'!D64)</f>
        <v>5.0480999999999998</v>
      </c>
      <c r="E64" s="157" t="str">
        <f>CODE!I64</f>
        <v xml:space="preserve">BE  YEW  AH  HAZ  DF  MB  </v>
      </c>
      <c r="F64" s="180" t="str">
        <f>IF(OR('Sub-Cpt Record'!K64=0,'Sub-Cpt Record'!K64=""),"",'Sub-Cpt Record'!K64)</f>
        <v>AONB RPG ASNW</v>
      </c>
      <c r="G64" s="375" t="s">
        <v>1085</v>
      </c>
      <c r="H64" s="181"/>
      <c r="I64" s="182"/>
      <c r="J64" s="182"/>
      <c r="K64" s="182"/>
      <c r="L64" s="182"/>
      <c r="M64" s="182" t="s">
        <v>778</v>
      </c>
      <c r="N64" s="374"/>
    </row>
    <row r="65" spans="1:14" s="3" customFormat="1" x14ac:dyDescent="0.2">
      <c r="A65" s="156" t="str">
        <f>IF(OR('Sub-Cpt Record'!A65=0,'Sub-Cpt Record'!A65=""),"",'Sub-Cpt Record'!A65)</f>
        <v>BA2</v>
      </c>
      <c r="B65" s="157" t="str">
        <f>IF(OR('Sub-Cpt Record'!B65=0,'Sub-Cpt Record'!B65=""),"",'Sub-Cpt Record'!B65)</f>
        <v>a</v>
      </c>
      <c r="C65" s="158">
        <f>IF(OR('Sub-Cpt Record'!C65=0,'Sub-Cpt Record'!C65=""),"",'Sub-Cpt Record'!C65)</f>
        <v>6.7892999999999999</v>
      </c>
      <c r="D65" s="158">
        <f>IF(OR('Sub-Cpt Record'!D65=0,'Sub-Cpt Record'!D65=""),"",'Sub-Cpt Record'!D65)</f>
        <v>6.7892999999999999</v>
      </c>
      <c r="E65" s="157" t="str">
        <f>CODE!I65</f>
        <v xml:space="preserve">AH  YEW  BE  POK  HAZ  MB  </v>
      </c>
      <c r="F65" s="180" t="str">
        <f>IF(OR('Sub-Cpt Record'!K65=0,'Sub-Cpt Record'!K65=""),"",'Sub-Cpt Record'!K65)</f>
        <v>AONB RPG ASNW</v>
      </c>
      <c r="G65" s="375" t="s">
        <v>1085</v>
      </c>
      <c r="H65" s="181"/>
      <c r="I65" s="182"/>
      <c r="J65" s="182"/>
      <c r="K65" s="182"/>
      <c r="L65" s="182"/>
      <c r="M65" s="182" t="s">
        <v>778</v>
      </c>
      <c r="N65" s="374"/>
    </row>
    <row r="66" spans="1:14" s="3" customFormat="1" x14ac:dyDescent="0.2">
      <c r="A66" s="156" t="str">
        <f>IF(OR('Sub-Cpt Record'!A66=0,'Sub-Cpt Record'!A66=""),"",'Sub-Cpt Record'!A66)</f>
        <v>BA2</v>
      </c>
      <c r="B66" s="157" t="str">
        <f>IF(OR('Sub-Cpt Record'!B66=0,'Sub-Cpt Record'!B66=""),"",'Sub-Cpt Record'!B66)</f>
        <v>b</v>
      </c>
      <c r="C66" s="158">
        <f>IF(OR('Sub-Cpt Record'!C66=0,'Sub-Cpt Record'!C66=""),"",'Sub-Cpt Record'!C66)</f>
        <v>12.9826</v>
      </c>
      <c r="D66" s="158">
        <f>IF(OR('Sub-Cpt Record'!D66=0,'Sub-Cpt Record'!D66=""),"",'Sub-Cpt Record'!D66)</f>
        <v>12.9826</v>
      </c>
      <c r="E66" s="157" t="str">
        <f>CODE!I66</f>
        <v xml:space="preserve">POK  WCH  YEW  WSH  MC  </v>
      </c>
      <c r="F66" s="180" t="str">
        <f>IF(OR('Sub-Cpt Record'!K66=0,'Sub-Cpt Record'!K66=""),"",'Sub-Cpt Record'!K66)</f>
        <v>AONB RPG ASNW</v>
      </c>
      <c r="G66" s="375" t="s">
        <v>1118</v>
      </c>
      <c r="H66" s="181" t="s">
        <v>778</v>
      </c>
      <c r="I66" s="182"/>
      <c r="J66" s="182"/>
      <c r="K66" s="182"/>
      <c r="L66" s="182"/>
      <c r="M66" s="182"/>
      <c r="N66" s="374"/>
    </row>
    <row r="67" spans="1:14" s="3" customFormat="1" x14ac:dyDescent="0.2">
      <c r="A67" s="156" t="str">
        <f>IF(OR('Sub-Cpt Record'!A67=0,'Sub-Cpt Record'!A67=""),"",'Sub-Cpt Record'!A67)</f>
        <v>BA2</v>
      </c>
      <c r="B67" s="157" t="str">
        <f>IF(OR('Sub-Cpt Record'!B67=0,'Sub-Cpt Record'!B67=""),"",'Sub-Cpt Record'!B67)</f>
        <v>c</v>
      </c>
      <c r="C67" s="158">
        <f>IF(OR('Sub-Cpt Record'!C67=0,'Sub-Cpt Record'!C67=""),"",'Sub-Cpt Record'!C67)</f>
        <v>0.55493000000000003</v>
      </c>
      <c r="D67" s="158">
        <f>IF(OR('Sub-Cpt Record'!D67=0,'Sub-Cpt Record'!D67=""),"",'Sub-Cpt Record'!D67)</f>
        <v>0.55493000000000003</v>
      </c>
      <c r="E67" s="157" t="str">
        <f>CODE!I67</f>
        <v xml:space="preserve">BI  POK  WCH  BE  SYC  </v>
      </c>
      <c r="F67" s="180" t="str">
        <f>IF(OR('Sub-Cpt Record'!K67=0,'Sub-Cpt Record'!K67=""),"",'Sub-Cpt Record'!K67)</f>
        <v>AONB RPG</v>
      </c>
      <c r="G67" s="375"/>
      <c r="H67" s="181"/>
      <c r="I67" s="182"/>
      <c r="J67" s="182"/>
      <c r="K67" s="182"/>
      <c r="L67" s="182"/>
      <c r="M67" s="182"/>
      <c r="N67" s="374"/>
    </row>
    <row r="68" spans="1:14" s="3" customFormat="1" x14ac:dyDescent="0.2">
      <c r="A68" s="156" t="str">
        <f>IF(OR('Sub-Cpt Record'!A68=0,'Sub-Cpt Record'!A68=""),"",'Sub-Cpt Record'!A68)</f>
        <v>BA2</v>
      </c>
      <c r="B68" s="157" t="str">
        <f>IF(OR('Sub-Cpt Record'!B68=0,'Sub-Cpt Record'!B68=""),"",'Sub-Cpt Record'!B68)</f>
        <v>d</v>
      </c>
      <c r="C68" s="158">
        <f>IF(OR('Sub-Cpt Record'!C68=0,'Sub-Cpt Record'!C68=""),"",'Sub-Cpt Record'!C68)</f>
        <v>1.18588</v>
      </c>
      <c r="D68" s="158">
        <f>IF(OR('Sub-Cpt Record'!D68=0,'Sub-Cpt Record'!D68=""),"",'Sub-Cpt Record'!D68)</f>
        <v>1.18588</v>
      </c>
      <c r="E68" s="157" t="str">
        <f>CODE!I68</f>
        <v xml:space="preserve">BE  BI  WCH  WSH  POK  </v>
      </c>
      <c r="F68" s="180" t="str">
        <f>IF(OR('Sub-Cpt Record'!K68=0,'Sub-Cpt Record'!K68=""),"",'Sub-Cpt Record'!K68)</f>
        <v>AONB RPG</v>
      </c>
      <c r="G68" s="375"/>
      <c r="H68" s="181"/>
      <c r="I68" s="182"/>
      <c r="J68" s="182"/>
      <c r="K68" s="182"/>
      <c r="L68" s="182"/>
      <c r="M68" s="182"/>
      <c r="N68" s="374"/>
    </row>
    <row r="69" spans="1:14" s="3" customFormat="1" x14ac:dyDescent="0.2">
      <c r="A69" s="156" t="str">
        <f>IF(OR('Sub-Cpt Record'!A69=0,'Sub-Cpt Record'!A69=""),"",'Sub-Cpt Record'!A69)</f>
        <v>BA2</v>
      </c>
      <c r="B69" s="157" t="str">
        <f>IF(OR('Sub-Cpt Record'!B69=0,'Sub-Cpt Record'!B69=""),"",'Sub-Cpt Record'!B69)</f>
        <v>e</v>
      </c>
      <c r="C69" s="158">
        <f>IF(OR('Sub-Cpt Record'!C69=0,'Sub-Cpt Record'!C69=""),"",'Sub-Cpt Record'!C69)</f>
        <v>6.5682600000000004</v>
      </c>
      <c r="D69" s="158">
        <f>IF(OR('Sub-Cpt Record'!D69=0,'Sub-Cpt Record'!D69=""),"",'Sub-Cpt Record'!D69)</f>
        <v>6.5682600000000004</v>
      </c>
      <c r="E69" s="157" t="str">
        <f>CODE!I69</f>
        <v xml:space="preserve">AH  BE  YEW  WSH  SC  MC  </v>
      </c>
      <c r="F69" s="180" t="str">
        <f>IF(OR('Sub-Cpt Record'!K69=0,'Sub-Cpt Record'!K69=""),"",'Sub-Cpt Record'!K69)</f>
        <v>AONB RPG ASNW</v>
      </c>
      <c r="G69" s="375"/>
      <c r="H69" s="181"/>
      <c r="I69" s="182"/>
      <c r="J69" s="182"/>
      <c r="K69" s="182"/>
      <c r="L69" s="182"/>
      <c r="M69" s="182"/>
      <c r="N69" s="374"/>
    </row>
    <row r="70" spans="1:14" s="3" customFormat="1" x14ac:dyDescent="0.2">
      <c r="A70" s="156" t="str">
        <f>IF(OR('Sub-Cpt Record'!A70=0,'Sub-Cpt Record'!A70=""),"",'Sub-Cpt Record'!A70)</f>
        <v>BA2</v>
      </c>
      <c r="B70" s="157" t="str">
        <f>IF(OR('Sub-Cpt Record'!B70=0,'Sub-Cpt Record'!B70=""),"",'Sub-Cpt Record'!B70)</f>
        <v>f</v>
      </c>
      <c r="C70" s="158">
        <f>IF(OR('Sub-Cpt Record'!C70=0,'Sub-Cpt Record'!C70=""),"",'Sub-Cpt Record'!C70)</f>
        <v>6.3142800000000001</v>
      </c>
      <c r="D70" s="158">
        <f>IF(OR('Sub-Cpt Record'!D70=0,'Sub-Cpt Record'!D70=""),"",'Sub-Cpt Record'!D70)</f>
        <v>6.3142800000000001</v>
      </c>
      <c r="E70" s="157" t="str">
        <f>CODE!I70</f>
        <v xml:space="preserve">POK  SYC  AH  HAZ  MB  MC  </v>
      </c>
      <c r="F70" s="180" t="str">
        <f>IF(OR('Sub-Cpt Record'!K70=0,'Sub-Cpt Record'!K70=""),"",'Sub-Cpt Record'!K70)</f>
        <v>AONB RPG ASNW</v>
      </c>
      <c r="G70" s="375"/>
      <c r="H70" s="181"/>
      <c r="I70" s="182"/>
      <c r="J70" s="182"/>
      <c r="K70" s="182"/>
      <c r="L70" s="182"/>
      <c r="M70" s="182"/>
      <c r="N70" s="374"/>
    </row>
    <row r="71" spans="1:14" s="3" customFormat="1" x14ac:dyDescent="0.2">
      <c r="A71" s="156" t="str">
        <f>IF(OR('Sub-Cpt Record'!A71=0,'Sub-Cpt Record'!A71=""),"",'Sub-Cpt Record'!A71)</f>
        <v>BA2</v>
      </c>
      <c r="B71" s="157" t="str">
        <f>IF(OR('Sub-Cpt Record'!B71=0,'Sub-Cpt Record'!B71=""),"",'Sub-Cpt Record'!B71)</f>
        <v>g</v>
      </c>
      <c r="C71" s="158">
        <f>IF(OR('Sub-Cpt Record'!C71=0,'Sub-Cpt Record'!C71=""),"",'Sub-Cpt Record'!C71)</f>
        <v>3.9448300000000001</v>
      </c>
      <c r="D71" s="158">
        <f>IF(OR('Sub-Cpt Record'!D71=0,'Sub-Cpt Record'!D71=""),"",'Sub-Cpt Record'!D71)</f>
        <v>3.9448300000000001</v>
      </c>
      <c r="E71" s="157" t="str">
        <f>CODE!I71</f>
        <v xml:space="preserve">POK  HBM  SYC  BE  SC  MB  </v>
      </c>
      <c r="F71" s="180" t="str">
        <f>IF(OR('Sub-Cpt Record'!K71=0,'Sub-Cpt Record'!K71=""),"",'Sub-Cpt Record'!K71)</f>
        <v>AONB RPG</v>
      </c>
      <c r="G71" s="375"/>
      <c r="H71" s="181"/>
      <c r="I71" s="182"/>
      <c r="J71" s="182"/>
      <c r="K71" s="182"/>
      <c r="L71" s="182"/>
      <c r="M71" s="182"/>
      <c r="N71" s="374"/>
    </row>
    <row r="72" spans="1:14" s="3" customFormat="1" x14ac:dyDescent="0.2">
      <c r="A72" s="156" t="str">
        <f>IF(OR('Sub-Cpt Record'!A72=0,'Sub-Cpt Record'!A72=""),"",'Sub-Cpt Record'!A72)</f>
        <v>BA2</v>
      </c>
      <c r="B72" s="157" t="str">
        <f>IF(OR('Sub-Cpt Record'!B72=0,'Sub-Cpt Record'!B72=""),"",'Sub-Cpt Record'!B72)</f>
        <v>h</v>
      </c>
      <c r="C72" s="158">
        <f>IF(OR('Sub-Cpt Record'!C72=0,'Sub-Cpt Record'!C72=""),"",'Sub-Cpt Record'!C72)</f>
        <v>14.878</v>
      </c>
      <c r="D72" s="158">
        <f>IF(OR('Sub-Cpt Record'!D72=0,'Sub-Cpt Record'!D72=""),"",'Sub-Cpt Record'!D72)</f>
        <v>14.878</v>
      </c>
      <c r="E72" s="157" t="str">
        <f>CODE!I72</f>
        <v xml:space="preserve">BE  AH  HAZ  FM  POK  MC  </v>
      </c>
      <c r="F72" s="180" t="str">
        <f>IF(OR('Sub-Cpt Record'!K72=0,'Sub-Cpt Record'!K72=""),"",'Sub-Cpt Record'!K72)</f>
        <v>AONB RPG ASNW</v>
      </c>
      <c r="G72" s="375"/>
      <c r="H72" s="181"/>
      <c r="I72" s="182"/>
      <c r="J72" s="182"/>
      <c r="K72" s="182"/>
      <c r="L72" s="182"/>
      <c r="M72" s="182"/>
      <c r="N72" s="374"/>
    </row>
    <row r="73" spans="1:14" s="3" customFormat="1" x14ac:dyDescent="0.2">
      <c r="A73" s="156" t="str">
        <f>IF(OR('Sub-Cpt Record'!A73=0,'Sub-Cpt Record'!A73=""),"",'Sub-Cpt Record'!A73)</f>
        <v>BA3</v>
      </c>
      <c r="B73" s="157" t="str">
        <f>IF(OR('Sub-Cpt Record'!B73=0,'Sub-Cpt Record'!B73=""),"",'Sub-Cpt Record'!B73)</f>
        <v/>
      </c>
      <c r="C73" s="158">
        <f>IF(OR('Sub-Cpt Record'!C73=0,'Sub-Cpt Record'!C73=""),"",'Sub-Cpt Record'!C73)</f>
        <v>1.45156</v>
      </c>
      <c r="D73" s="158">
        <f>IF(OR('Sub-Cpt Record'!D73=0,'Sub-Cpt Record'!D73=""),"",'Sub-Cpt Record'!D73)</f>
        <v>1.45156</v>
      </c>
      <c r="E73" s="157" t="str">
        <f>CODE!I73</f>
        <v xml:space="preserve">YEW  AH  BE  SYC  HAZ  MB  </v>
      </c>
      <c r="F73" s="180" t="str">
        <f>IF(OR('Sub-Cpt Record'!K73=0,'Sub-Cpt Record'!K73=""),"",'Sub-Cpt Record'!K73)</f>
        <v>AONB RPG</v>
      </c>
      <c r="G73" s="375"/>
      <c r="H73" s="181"/>
      <c r="I73" s="182"/>
      <c r="J73" s="182"/>
      <c r="K73" s="182"/>
      <c r="L73" s="182"/>
      <c r="M73" s="182"/>
      <c r="N73" s="374"/>
    </row>
    <row r="74" spans="1:14" s="3" customFormat="1" x14ac:dyDescent="0.2">
      <c r="A74" s="156" t="str">
        <f>IF(OR('Sub-Cpt Record'!A74=0,'Sub-Cpt Record'!A74=""),"",'Sub-Cpt Record'!A74)</f>
        <v>BA4</v>
      </c>
      <c r="B74" s="157" t="str">
        <f>IF(OR('Sub-Cpt Record'!B74=0,'Sub-Cpt Record'!B74=""),"",'Sub-Cpt Record'!B74)</f>
        <v/>
      </c>
      <c r="C74" s="158">
        <f>IF(OR('Sub-Cpt Record'!C74=0,'Sub-Cpt Record'!C74=""),"",'Sub-Cpt Record'!C74)</f>
        <v>2.8007900000000001</v>
      </c>
      <c r="D74" s="158">
        <f>IF(OR('Sub-Cpt Record'!D74=0,'Sub-Cpt Record'!D74=""),"",'Sub-Cpt Record'!D74)</f>
        <v>2.8007900000000001</v>
      </c>
      <c r="E74" s="157" t="str">
        <f>CODE!I74</f>
        <v xml:space="preserve">POK  SC  WSH  HAZ  MB  </v>
      </c>
      <c r="F74" s="180" t="str">
        <f>IF(OR('Sub-Cpt Record'!K74=0,'Sub-Cpt Record'!K74=""),"",'Sub-Cpt Record'!K74)</f>
        <v>AONB RPG</v>
      </c>
      <c r="G74" s="375"/>
      <c r="H74" s="181"/>
      <c r="I74" s="182"/>
      <c r="J74" s="182"/>
      <c r="K74" s="182"/>
      <c r="L74" s="182"/>
      <c r="M74" s="182"/>
      <c r="N74" s="374"/>
    </row>
    <row r="75" spans="1:14" s="3" customFormat="1" x14ac:dyDescent="0.2">
      <c r="A75" s="156" t="str">
        <f>IF(OR('Sub-Cpt Record'!A75=0,'Sub-Cpt Record'!A75=""),"",'Sub-Cpt Record'!A75)</f>
        <v>BA5</v>
      </c>
      <c r="B75" s="157" t="str">
        <f>IF(OR('Sub-Cpt Record'!B75=0,'Sub-Cpt Record'!B75=""),"",'Sub-Cpt Record'!B75)</f>
        <v/>
      </c>
      <c r="C75" s="158">
        <f>IF(OR('Sub-Cpt Record'!C75=0,'Sub-Cpt Record'!C75=""),"",'Sub-Cpt Record'!C75)</f>
        <v>2.5950000000000002</v>
      </c>
      <c r="D75" s="158">
        <f>IF(OR('Sub-Cpt Record'!D75=0,'Sub-Cpt Record'!D75=""),"",'Sub-Cpt Record'!D75)</f>
        <v>2.5950000000000002</v>
      </c>
      <c r="E75" s="157" t="str">
        <f>CODE!I75</f>
        <v xml:space="preserve">AH  LI  BE  HOL  POK  </v>
      </c>
      <c r="F75" s="180" t="str">
        <f>IF(OR('Sub-Cpt Record'!K75=0,'Sub-Cpt Record'!K75=""),"",'Sub-Cpt Record'!K75)</f>
        <v>AONB RPG</v>
      </c>
      <c r="G75" s="375" t="s">
        <v>1119</v>
      </c>
      <c r="H75" s="181" t="s">
        <v>778</v>
      </c>
      <c r="I75" s="182"/>
      <c r="J75" s="182"/>
      <c r="K75" s="182"/>
      <c r="L75" s="182"/>
      <c r="M75" s="182"/>
      <c r="N75" s="374"/>
    </row>
    <row r="76" spans="1:14" s="3" customFormat="1" x14ac:dyDescent="0.2">
      <c r="A76" s="156" t="str">
        <f>IF(OR('Sub-Cpt Record'!A76=0,'Sub-Cpt Record'!A76=""),"",'Sub-Cpt Record'!A76)</f>
        <v>BA6</v>
      </c>
      <c r="B76" s="157" t="str">
        <f>IF(OR('Sub-Cpt Record'!B76=0,'Sub-Cpt Record'!B76=""),"",'Sub-Cpt Record'!B76)</f>
        <v/>
      </c>
      <c r="C76" s="158">
        <f>IF(OR('Sub-Cpt Record'!C76=0,'Sub-Cpt Record'!C76=""),"",'Sub-Cpt Record'!C76)</f>
        <v>0.85537600000000003</v>
      </c>
      <c r="D76" s="158">
        <f>IF(OR('Sub-Cpt Record'!D76=0,'Sub-Cpt Record'!D76=""),"",'Sub-Cpt Record'!D76)</f>
        <v>0.85537600000000003</v>
      </c>
      <c r="E76" s="157" t="str">
        <f>CODE!I76</f>
        <v xml:space="preserve">AH  BE  WCH  WSH  HL  </v>
      </c>
      <c r="F76" s="180" t="str">
        <f>IF(OR('Sub-Cpt Record'!K76=0,'Sub-Cpt Record'!K76=""),"",'Sub-Cpt Record'!K76)</f>
        <v>AONB RPG</v>
      </c>
      <c r="G76" s="375" t="s">
        <v>1085</v>
      </c>
      <c r="H76" s="181"/>
      <c r="I76" s="182"/>
      <c r="J76" s="182"/>
      <c r="K76" s="182"/>
      <c r="L76" s="182"/>
      <c r="M76" s="182" t="s">
        <v>778</v>
      </c>
      <c r="N76" s="374"/>
    </row>
    <row r="77" spans="1:14" s="3" customFormat="1" x14ac:dyDescent="0.2">
      <c r="A77" s="156" t="str">
        <f>IF(OR('Sub-Cpt Record'!A77=0,'Sub-Cpt Record'!A77=""),"",'Sub-Cpt Record'!A77)</f>
        <v/>
      </c>
      <c r="B77" s="157" t="str">
        <f>IF(OR('Sub-Cpt Record'!B77=0,'Sub-Cpt Record'!B77=""),"",'Sub-Cpt Record'!B77)</f>
        <v/>
      </c>
      <c r="C77" s="158" t="str">
        <f>IF(OR('Sub-Cpt Record'!C77=0,'Sub-Cpt Record'!C77=""),"",'Sub-Cpt Record'!C77)</f>
        <v/>
      </c>
      <c r="D77" s="158" t="str">
        <f>IF(OR('Sub-Cpt Record'!D77=0,'Sub-Cpt Record'!D77=""),"",'Sub-Cpt Record'!D77)</f>
        <v/>
      </c>
      <c r="E77" s="157" t="str">
        <f>CODE!I77</f>
        <v/>
      </c>
      <c r="F77" s="180" t="str">
        <f>IF(OR('Sub-Cpt Record'!K77=0,'Sub-Cpt Record'!K77=""),"",'Sub-Cpt Record'!K77)</f>
        <v/>
      </c>
      <c r="G77" s="375"/>
      <c r="H77" s="181"/>
      <c r="I77" s="182"/>
      <c r="J77" s="182"/>
      <c r="K77" s="182"/>
      <c r="L77" s="182"/>
      <c r="M77" s="182"/>
      <c r="N77" s="374"/>
    </row>
    <row r="78" spans="1:14" s="3" customFormat="1" x14ac:dyDescent="0.2">
      <c r="A78" s="156" t="str">
        <f>IF(OR('Sub-Cpt Record'!A78=0,'Sub-Cpt Record'!A78=""),"",'Sub-Cpt Record'!A78)</f>
        <v>BU1</v>
      </c>
      <c r="B78" s="157" t="str">
        <f>IF(OR('Sub-Cpt Record'!B78=0,'Sub-Cpt Record'!B78=""),"",'Sub-Cpt Record'!B78)</f>
        <v/>
      </c>
      <c r="C78" s="158">
        <f>IF(OR('Sub-Cpt Record'!C78=0,'Sub-Cpt Record'!C78=""),"",'Sub-Cpt Record'!C78)</f>
        <v>0.42805799999999999</v>
      </c>
      <c r="D78" s="158">
        <f>IF(OR('Sub-Cpt Record'!D78=0,'Sub-Cpt Record'!D78=""),"",'Sub-Cpt Record'!D78)</f>
        <v>0.42805799999999999</v>
      </c>
      <c r="E78" s="157" t="str">
        <f>CODE!I78</f>
        <v xml:space="preserve">SP  HL  BE  </v>
      </c>
      <c r="F78" s="180" t="str">
        <f>IF(OR('Sub-Cpt Record'!K78=0,'Sub-Cpt Record'!K78=""),"",'Sub-Cpt Record'!K78)</f>
        <v xml:space="preserve"> RPG</v>
      </c>
      <c r="G78" s="375"/>
      <c r="H78" s="181"/>
      <c r="I78" s="182"/>
      <c r="J78" s="182"/>
      <c r="K78" s="182"/>
      <c r="L78" s="182"/>
      <c r="M78" s="182"/>
      <c r="N78" s="374"/>
    </row>
    <row r="79" spans="1:14" s="3" customFormat="1" x14ac:dyDescent="0.2">
      <c r="A79" s="156" t="str">
        <f>IF(OR('Sub-Cpt Record'!A79=0,'Sub-Cpt Record'!A79=""),"",'Sub-Cpt Record'!A79)</f>
        <v>BU2</v>
      </c>
      <c r="B79" s="157" t="str">
        <f>IF(OR('Sub-Cpt Record'!B79=0,'Sub-Cpt Record'!B79=""),"",'Sub-Cpt Record'!B79)</f>
        <v/>
      </c>
      <c r="C79" s="158">
        <f>IF(OR('Sub-Cpt Record'!C79=0,'Sub-Cpt Record'!C79=""),"",'Sub-Cpt Record'!C79)</f>
        <v>1.0244500000000001</v>
      </c>
      <c r="D79" s="158">
        <f>IF(OR('Sub-Cpt Record'!D79=0,'Sub-Cpt Record'!D79=""),"",'Sub-Cpt Record'!D79)</f>
        <v>1.0244500000000001</v>
      </c>
      <c r="E79" s="157" t="str">
        <f>CODE!I79</f>
        <v xml:space="preserve">FM  AH  </v>
      </c>
      <c r="F79" s="180" t="str">
        <f>IF(OR('Sub-Cpt Record'!K79=0,'Sub-Cpt Record'!K79=""),"",'Sub-Cpt Record'!K79)</f>
        <v>ASNW</v>
      </c>
      <c r="G79" s="375"/>
      <c r="H79" s="181"/>
      <c r="I79" s="182"/>
      <c r="J79" s="182"/>
      <c r="K79" s="182"/>
      <c r="L79" s="182"/>
      <c r="M79" s="182"/>
      <c r="N79" s="374"/>
    </row>
    <row r="80" spans="1:14" s="3" customFormat="1" x14ac:dyDescent="0.2">
      <c r="A80" s="156" t="str">
        <f>IF(OR('Sub-Cpt Record'!A80=0,'Sub-Cpt Record'!A80=""),"",'Sub-Cpt Record'!A80)</f>
        <v>BU3</v>
      </c>
      <c r="B80" s="157" t="str">
        <f>IF(OR('Sub-Cpt Record'!B80=0,'Sub-Cpt Record'!B80=""),"",'Sub-Cpt Record'!B80)</f>
        <v/>
      </c>
      <c r="C80" s="158">
        <f>IF(OR('Sub-Cpt Record'!C80=0,'Sub-Cpt Record'!C80=""),"",'Sub-Cpt Record'!C80)</f>
        <v>13.27</v>
      </c>
      <c r="D80" s="158">
        <f>IF(OR('Sub-Cpt Record'!D80=0,'Sub-Cpt Record'!D80=""),"",'Sub-Cpt Record'!D80)</f>
        <v>13.27</v>
      </c>
      <c r="E80" s="157" t="str">
        <f>CODE!I80</f>
        <v xml:space="preserve">POK  SP  HAZ  AH  </v>
      </c>
      <c r="F80" s="180" t="str">
        <f>IF(OR('Sub-Cpt Record'!K80=0,'Sub-Cpt Record'!K80=""),"",'Sub-Cpt Record'!K80)</f>
        <v>ASNW PAWS</v>
      </c>
      <c r="G80" s="375" t="s">
        <v>1120</v>
      </c>
      <c r="H80" s="181"/>
      <c r="I80" s="182"/>
      <c r="J80" s="182"/>
      <c r="K80" s="182"/>
      <c r="L80" s="182"/>
      <c r="M80" s="182" t="s">
        <v>778</v>
      </c>
      <c r="N80" s="374"/>
    </row>
    <row r="81" spans="1:14" s="3" customFormat="1" x14ac:dyDescent="0.2">
      <c r="A81" s="156" t="str">
        <f>IF(OR('Sub-Cpt Record'!A81=0,'Sub-Cpt Record'!A81=""),"",'Sub-Cpt Record'!A81)</f>
        <v>BU4</v>
      </c>
      <c r="B81" s="157" t="str">
        <f>IF(OR('Sub-Cpt Record'!B81=0,'Sub-Cpt Record'!B81=""),"",'Sub-Cpt Record'!B81)</f>
        <v/>
      </c>
      <c r="C81" s="158">
        <f>IF(OR('Sub-Cpt Record'!C81=0,'Sub-Cpt Record'!C81=""),"",'Sub-Cpt Record'!C81)</f>
        <v>3.4794299999999998</v>
      </c>
      <c r="D81" s="158">
        <f>IF(OR('Sub-Cpt Record'!D81=0,'Sub-Cpt Record'!D81=""),"",'Sub-Cpt Record'!D81)</f>
        <v>3.4794299999999998</v>
      </c>
      <c r="E81" s="157" t="str">
        <f>CODE!I81</f>
        <v xml:space="preserve">FM  POK  AH  HAZ  SP  </v>
      </c>
      <c r="F81" s="180" t="str">
        <f>IF(OR('Sub-Cpt Record'!K81=0,'Sub-Cpt Record'!K81=""),"",'Sub-Cpt Record'!K81)</f>
        <v/>
      </c>
      <c r="G81" s="375" t="s">
        <v>1085</v>
      </c>
      <c r="H81" s="181" t="s">
        <v>778</v>
      </c>
      <c r="I81" s="182"/>
      <c r="J81" s="182"/>
      <c r="K81" s="182"/>
      <c r="L81" s="182"/>
      <c r="M81" s="182"/>
      <c r="N81" s="374"/>
    </row>
    <row r="82" spans="1:14" s="3" customFormat="1" x14ac:dyDescent="0.2">
      <c r="A82" s="156" t="str">
        <f>IF(OR('Sub-Cpt Record'!A82=0,'Sub-Cpt Record'!A82=""),"",'Sub-Cpt Record'!A82)</f>
        <v>BU5</v>
      </c>
      <c r="B82" s="157" t="str">
        <f>IF(OR('Sub-Cpt Record'!B82=0,'Sub-Cpt Record'!B82=""),"",'Sub-Cpt Record'!B82)</f>
        <v/>
      </c>
      <c r="C82" s="158">
        <f>IF(OR('Sub-Cpt Record'!C82=0,'Sub-Cpt Record'!C82=""),"",'Sub-Cpt Record'!C82)</f>
        <v>2.0354199999999998</v>
      </c>
      <c r="D82" s="158">
        <f>IF(OR('Sub-Cpt Record'!D82=0,'Sub-Cpt Record'!D82=""),"",'Sub-Cpt Record'!D82)</f>
        <v>2.0354199999999998</v>
      </c>
      <c r="E82" s="157" t="str">
        <f>CODE!I82</f>
        <v xml:space="preserve">POK  AH  </v>
      </c>
      <c r="F82" s="180" t="str">
        <f>IF(OR('Sub-Cpt Record'!K82=0,'Sub-Cpt Record'!K82=""),"",'Sub-Cpt Record'!K82)</f>
        <v>ASNW</v>
      </c>
      <c r="G82" s="375" t="s">
        <v>1085</v>
      </c>
      <c r="H82" s="181" t="s">
        <v>778</v>
      </c>
      <c r="I82" s="182"/>
      <c r="J82" s="182"/>
      <c r="K82" s="182"/>
      <c r="L82" s="182"/>
      <c r="M82" s="182"/>
      <c r="N82" s="374"/>
    </row>
    <row r="83" spans="1:14" s="3" customFormat="1" x14ac:dyDescent="0.2">
      <c r="A83" s="156" t="str">
        <f>IF(OR('Sub-Cpt Record'!A83=0,'Sub-Cpt Record'!A83=""),"",'Sub-Cpt Record'!A83)</f>
        <v>BU6</v>
      </c>
      <c r="B83" s="157" t="str">
        <f>IF(OR('Sub-Cpt Record'!B83=0,'Sub-Cpt Record'!B83=""),"",'Sub-Cpt Record'!B83)</f>
        <v>a</v>
      </c>
      <c r="C83" s="158">
        <f>IF(OR('Sub-Cpt Record'!C83=0,'Sub-Cpt Record'!C83=""),"",'Sub-Cpt Record'!C83)</f>
        <v>3.0579800000000001</v>
      </c>
      <c r="D83" s="158">
        <f>IF(OR('Sub-Cpt Record'!D83=0,'Sub-Cpt Record'!D83=""),"",'Sub-Cpt Record'!D83)</f>
        <v>3.0579800000000001</v>
      </c>
      <c r="E83" s="157" t="str">
        <f>CODE!I83</f>
        <v xml:space="preserve">POK  BI  HAZ  ASP  </v>
      </c>
      <c r="F83" s="180" t="str">
        <f>IF(OR('Sub-Cpt Record'!K83=0,'Sub-Cpt Record'!K83=""),"",'Sub-Cpt Record'!K83)</f>
        <v>ASNW RPG LB</v>
      </c>
      <c r="G83" s="375"/>
      <c r="H83" s="181"/>
      <c r="I83" s="182"/>
      <c r="J83" s="182"/>
      <c r="K83" s="182"/>
      <c r="L83" s="182"/>
      <c r="M83" s="182"/>
      <c r="N83" s="374"/>
    </row>
    <row r="84" spans="1:14" s="3" customFormat="1" x14ac:dyDescent="0.2">
      <c r="A84" s="156" t="str">
        <f>IF(OR('Sub-Cpt Record'!A84=0,'Sub-Cpt Record'!A84=""),"",'Sub-Cpt Record'!A84)</f>
        <v>BU6</v>
      </c>
      <c r="B84" s="157" t="str">
        <f>IF(OR('Sub-Cpt Record'!B84=0,'Sub-Cpt Record'!B84=""),"",'Sub-Cpt Record'!B84)</f>
        <v>b</v>
      </c>
      <c r="C84" s="158">
        <f>IF(OR('Sub-Cpt Record'!C84=0,'Sub-Cpt Record'!C84=""),"",'Sub-Cpt Record'!C84)</f>
        <v>4.97464</v>
      </c>
      <c r="D84" s="158">
        <f>IF(OR('Sub-Cpt Record'!D84=0,'Sub-Cpt Record'!D84=""),"",'Sub-Cpt Record'!D84)</f>
        <v>4.97464</v>
      </c>
      <c r="E84" s="157" t="str">
        <f>CODE!I84</f>
        <v xml:space="preserve">POK  SP  NS  AR  HAZ  </v>
      </c>
      <c r="F84" s="180" t="str">
        <f>IF(OR('Sub-Cpt Record'!K84=0,'Sub-Cpt Record'!K84=""),"",'Sub-Cpt Record'!K84)</f>
        <v>ASNW RPG</v>
      </c>
      <c r="G84" s="375"/>
      <c r="H84" s="181"/>
      <c r="I84" s="182"/>
      <c r="J84" s="182"/>
      <c r="K84" s="182"/>
      <c r="L84" s="182"/>
      <c r="M84" s="182"/>
      <c r="N84" s="374"/>
    </row>
    <row r="85" spans="1:14" s="3" customFormat="1" x14ac:dyDescent="0.2">
      <c r="A85" s="156" t="str">
        <f>IF(OR('Sub-Cpt Record'!A85=0,'Sub-Cpt Record'!A85=""),"",'Sub-Cpt Record'!A85)</f>
        <v>BU6</v>
      </c>
      <c r="B85" s="157" t="str">
        <f>IF(OR('Sub-Cpt Record'!B85=0,'Sub-Cpt Record'!B85=""),"",'Sub-Cpt Record'!B85)</f>
        <v>c</v>
      </c>
      <c r="C85" s="158">
        <f>IF(OR('Sub-Cpt Record'!C85=0,'Sub-Cpt Record'!C85=""),"",'Sub-Cpt Record'!C85)</f>
        <v>2.0770599999999999</v>
      </c>
      <c r="D85" s="158">
        <f>IF(OR('Sub-Cpt Record'!D85=0,'Sub-Cpt Record'!D85=""),"",'Sub-Cpt Record'!D85)</f>
        <v>2.0770599999999999</v>
      </c>
      <c r="E85" s="157" t="str">
        <f>CODE!I85</f>
        <v xml:space="preserve">POK  HAZ  MB  </v>
      </c>
      <c r="F85" s="180" t="str">
        <f>IF(OR('Sub-Cpt Record'!K85=0,'Sub-Cpt Record'!K85=""),"",'Sub-Cpt Record'!K85)</f>
        <v>ASNW</v>
      </c>
      <c r="G85" s="375"/>
      <c r="H85" s="181"/>
      <c r="I85" s="182"/>
      <c r="J85" s="182"/>
      <c r="K85" s="182"/>
      <c r="L85" s="182"/>
      <c r="M85" s="182"/>
      <c r="N85" s="374"/>
    </row>
    <row r="86" spans="1:14" s="3" customFormat="1" x14ac:dyDescent="0.2">
      <c r="A86" s="156" t="str">
        <f>IF(OR('Sub-Cpt Record'!A86=0,'Sub-Cpt Record'!A86=""),"",'Sub-Cpt Record'!A86)</f>
        <v>BU6</v>
      </c>
      <c r="B86" s="157" t="str">
        <f>IF(OR('Sub-Cpt Record'!B86=0,'Sub-Cpt Record'!B86=""),"",'Sub-Cpt Record'!B86)</f>
        <v>d</v>
      </c>
      <c r="C86" s="158">
        <f>IF(OR('Sub-Cpt Record'!C86=0,'Sub-Cpt Record'!C86=""),"",'Sub-Cpt Record'!C86)</f>
        <v>1.75529</v>
      </c>
      <c r="D86" s="158">
        <f>IF(OR('Sub-Cpt Record'!D86=0,'Sub-Cpt Record'!D86=""),"",'Sub-Cpt Record'!D86)</f>
        <v>1.75529</v>
      </c>
      <c r="E86" s="157" t="str">
        <f>CODE!I86</f>
        <v xml:space="preserve">BE  POK  HAZ  NS  </v>
      </c>
      <c r="F86" s="180" t="str">
        <f>IF(OR('Sub-Cpt Record'!K86=0,'Sub-Cpt Record'!K86=""),"",'Sub-Cpt Record'!K86)</f>
        <v>RPG</v>
      </c>
      <c r="G86" s="375"/>
      <c r="H86" s="181"/>
      <c r="I86" s="182"/>
      <c r="J86" s="182"/>
      <c r="K86" s="182"/>
      <c r="L86" s="182"/>
      <c r="M86" s="182"/>
      <c r="N86" s="374"/>
    </row>
    <row r="87" spans="1:14" s="3" customFormat="1" x14ac:dyDescent="0.2">
      <c r="A87" s="156" t="str">
        <f>IF(OR('Sub-Cpt Record'!A87=0,'Sub-Cpt Record'!A87=""),"",'Sub-Cpt Record'!A87)</f>
        <v>BU6</v>
      </c>
      <c r="B87" s="157" t="str">
        <f>IF(OR('Sub-Cpt Record'!B87=0,'Sub-Cpt Record'!B87=""),"",'Sub-Cpt Record'!B87)</f>
        <v>e</v>
      </c>
      <c r="C87" s="158">
        <f>IF(OR('Sub-Cpt Record'!C87=0,'Sub-Cpt Record'!C87=""),"",'Sub-Cpt Record'!C87)</f>
        <v>0.74929100000000004</v>
      </c>
      <c r="D87" s="158">
        <f>IF(OR('Sub-Cpt Record'!D87=0,'Sub-Cpt Record'!D87=""),"",'Sub-Cpt Record'!D87)</f>
        <v>0.74929100000000004</v>
      </c>
      <c r="E87" s="157" t="str">
        <f>CODE!I87</f>
        <v xml:space="preserve">POK  AH  PSP  </v>
      </c>
      <c r="F87" s="180" t="str">
        <f>IF(OR('Sub-Cpt Record'!K87=0,'Sub-Cpt Record'!K87=""),"",'Sub-Cpt Record'!K87)</f>
        <v>ASNW</v>
      </c>
      <c r="G87" s="375"/>
      <c r="H87" s="181"/>
      <c r="I87" s="182"/>
      <c r="J87" s="182"/>
      <c r="K87" s="182"/>
      <c r="L87" s="182"/>
      <c r="M87" s="182"/>
      <c r="N87" s="374"/>
    </row>
    <row r="88" spans="1:14" s="3" customFormat="1" x14ac:dyDescent="0.2">
      <c r="A88" s="156" t="str">
        <f>IF(OR('Sub-Cpt Record'!A88=0,'Sub-Cpt Record'!A88=""),"",'Sub-Cpt Record'!A88)</f>
        <v>BU7</v>
      </c>
      <c r="B88" s="157" t="str">
        <f>IF(OR('Sub-Cpt Record'!B88=0,'Sub-Cpt Record'!B88=""),"",'Sub-Cpt Record'!B88)</f>
        <v/>
      </c>
      <c r="C88" s="158">
        <f>IF(OR('Sub-Cpt Record'!C88=0,'Sub-Cpt Record'!C88=""),"",'Sub-Cpt Record'!C88)</f>
        <v>0.22057099999999999</v>
      </c>
      <c r="D88" s="158">
        <f>IF(OR('Sub-Cpt Record'!D88=0,'Sub-Cpt Record'!D88=""),"",'Sub-Cpt Record'!D88)</f>
        <v>0.22057099999999999</v>
      </c>
      <c r="E88" s="157" t="str">
        <f>CODE!I88</f>
        <v xml:space="preserve">LI  POK  </v>
      </c>
      <c r="F88" s="180" t="str">
        <f>IF(OR('Sub-Cpt Record'!K88=0,'Sub-Cpt Record'!K88=""),"",'Sub-Cpt Record'!K88)</f>
        <v/>
      </c>
      <c r="G88" s="375" t="s">
        <v>1085</v>
      </c>
      <c r="H88" s="181" t="s">
        <v>778</v>
      </c>
      <c r="I88" s="182"/>
      <c r="J88" s="182"/>
      <c r="K88" s="182"/>
      <c r="L88" s="182"/>
      <c r="M88" s="182"/>
      <c r="N88" s="374"/>
    </row>
    <row r="89" spans="1:14" s="3" customFormat="1" x14ac:dyDescent="0.2">
      <c r="A89" s="156" t="str">
        <f>IF(OR('Sub-Cpt Record'!A89=0,'Sub-Cpt Record'!A89=""),"",'Sub-Cpt Record'!A89)</f>
        <v>BU8</v>
      </c>
      <c r="B89" s="157" t="str">
        <f>IF(OR('Sub-Cpt Record'!B89=0,'Sub-Cpt Record'!B89=""),"",'Sub-Cpt Record'!B89)</f>
        <v/>
      </c>
      <c r="C89" s="158">
        <f>IF(OR('Sub-Cpt Record'!C89=0,'Sub-Cpt Record'!C89=""),"",'Sub-Cpt Record'!C89)</f>
        <v>4.0473100000000004</v>
      </c>
      <c r="D89" s="158">
        <f>IF(OR('Sub-Cpt Record'!D89=0,'Sub-Cpt Record'!D89=""),"",'Sub-Cpt Record'!D89)</f>
        <v>4.0473100000000004</v>
      </c>
      <c r="E89" s="157" t="str">
        <f>CODE!I89</f>
        <v xml:space="preserve">POK  WCH  AH  BI  </v>
      </c>
      <c r="F89" s="180" t="str">
        <f>IF(OR('Sub-Cpt Record'!K89=0,'Sub-Cpt Record'!K89=""),"",'Sub-Cpt Record'!K89)</f>
        <v/>
      </c>
      <c r="G89" s="375" t="s">
        <v>1085</v>
      </c>
      <c r="H89" s="181"/>
      <c r="I89" s="182"/>
      <c r="J89" s="182"/>
      <c r="K89" s="182"/>
      <c r="L89" s="182"/>
      <c r="M89" s="182" t="s">
        <v>778</v>
      </c>
      <c r="N89" s="374"/>
    </row>
    <row r="90" spans="1:14" s="3" customFormat="1" x14ac:dyDescent="0.2">
      <c r="A90" s="156" t="str">
        <f>IF(OR('Sub-Cpt Record'!A90=0,'Sub-Cpt Record'!A90=""),"",'Sub-Cpt Record'!A90)</f>
        <v>BU9</v>
      </c>
      <c r="B90" s="157" t="str">
        <f>IF(OR('Sub-Cpt Record'!B90=0,'Sub-Cpt Record'!B90=""),"",'Sub-Cpt Record'!B90)</f>
        <v/>
      </c>
      <c r="C90" s="158">
        <f>IF(OR('Sub-Cpt Record'!C90=0,'Sub-Cpt Record'!C90=""),"",'Sub-Cpt Record'!C90)</f>
        <v>1.07613</v>
      </c>
      <c r="D90" s="158">
        <f>IF(OR('Sub-Cpt Record'!D90=0,'Sub-Cpt Record'!D90=""),"",'Sub-Cpt Record'!D90)</f>
        <v>1.07613</v>
      </c>
      <c r="E90" s="157" t="str">
        <f>CODE!I90</f>
        <v xml:space="preserve">POK  AH  WSH  </v>
      </c>
      <c r="F90" s="180" t="str">
        <f>IF(OR('Sub-Cpt Record'!K90=0,'Sub-Cpt Record'!K90=""),"",'Sub-Cpt Record'!K90)</f>
        <v>ASNW</v>
      </c>
      <c r="G90" s="375"/>
      <c r="H90" s="181"/>
      <c r="I90" s="182"/>
      <c r="J90" s="182"/>
      <c r="K90" s="182"/>
      <c r="L90" s="182"/>
      <c r="M90" s="182"/>
      <c r="N90" s="374"/>
    </row>
    <row r="91" spans="1:14" s="3" customFormat="1" x14ac:dyDescent="0.2">
      <c r="A91" s="156" t="str">
        <f>IF(OR('Sub-Cpt Record'!A91=0,'Sub-Cpt Record'!A91=""),"",'Sub-Cpt Record'!A91)</f>
        <v>BU10</v>
      </c>
      <c r="B91" s="157" t="str">
        <f>IF(OR('Sub-Cpt Record'!B91=0,'Sub-Cpt Record'!B91=""),"",'Sub-Cpt Record'!B91)</f>
        <v/>
      </c>
      <c r="C91" s="158">
        <f>IF(OR('Sub-Cpt Record'!C91=0,'Sub-Cpt Record'!C91=""),"",'Sub-Cpt Record'!C91)</f>
        <v>4.0146199999999999</v>
      </c>
      <c r="D91" s="158">
        <f>IF(OR('Sub-Cpt Record'!D91=0,'Sub-Cpt Record'!D91=""),"",'Sub-Cpt Record'!D91)</f>
        <v>4.0146199999999999</v>
      </c>
      <c r="E91" s="157" t="str">
        <f>CODE!I91</f>
        <v xml:space="preserve">AH  POK  NS  </v>
      </c>
      <c r="F91" s="180" t="str">
        <f>IF(OR('Sub-Cpt Record'!K91=0,'Sub-Cpt Record'!K91=""),"",'Sub-Cpt Record'!K91)</f>
        <v>ASNW</v>
      </c>
      <c r="G91" s="375"/>
      <c r="H91" s="181"/>
      <c r="I91" s="182"/>
      <c r="J91" s="182"/>
      <c r="K91" s="182"/>
      <c r="L91" s="182"/>
      <c r="M91" s="182"/>
      <c r="N91" s="374"/>
    </row>
    <row r="92" spans="1:14" s="3" customFormat="1" x14ac:dyDescent="0.2">
      <c r="A92" s="156" t="str">
        <f>IF(OR('Sub-Cpt Record'!A92=0,'Sub-Cpt Record'!A92=""),"",'Sub-Cpt Record'!A92)</f>
        <v>BU11</v>
      </c>
      <c r="B92" s="157" t="str">
        <f>IF(OR('Sub-Cpt Record'!B92=0,'Sub-Cpt Record'!B92=""),"",'Sub-Cpt Record'!B92)</f>
        <v/>
      </c>
      <c r="C92" s="158">
        <f>IF(OR('Sub-Cpt Record'!C92=0,'Sub-Cpt Record'!C92=""),"",'Sub-Cpt Record'!C92)</f>
        <v>2.0307300000000001</v>
      </c>
      <c r="D92" s="158">
        <f>IF(OR('Sub-Cpt Record'!D92=0,'Sub-Cpt Record'!D92=""),"",'Sub-Cpt Record'!D92)</f>
        <v>2.0307300000000001</v>
      </c>
      <c r="E92" s="157" t="str">
        <f>CODE!I92</f>
        <v xml:space="preserve">BE  SP  POK  </v>
      </c>
      <c r="F92" s="180" t="str">
        <f>IF(OR('Sub-Cpt Record'!K92=0,'Sub-Cpt Record'!K92=""),"",'Sub-Cpt Record'!K92)</f>
        <v/>
      </c>
      <c r="G92" s="375" t="s">
        <v>1121</v>
      </c>
      <c r="H92" s="181" t="s">
        <v>778</v>
      </c>
      <c r="I92" s="182"/>
      <c r="J92" s="182"/>
      <c r="K92" s="182"/>
      <c r="L92" s="182"/>
      <c r="M92" s="182"/>
      <c r="N92" s="374"/>
    </row>
    <row r="93" spans="1:14" s="3" customFormat="1" x14ac:dyDescent="0.2">
      <c r="A93" s="156" t="str">
        <f>IF(OR('Sub-Cpt Record'!A93=0,'Sub-Cpt Record'!A93=""),"",'Sub-Cpt Record'!A93)</f>
        <v>BU12</v>
      </c>
      <c r="B93" s="157" t="str">
        <f>IF(OR('Sub-Cpt Record'!B93=0,'Sub-Cpt Record'!B93=""),"",'Sub-Cpt Record'!B93)</f>
        <v/>
      </c>
      <c r="C93" s="158">
        <f>IF(OR('Sub-Cpt Record'!C93=0,'Sub-Cpt Record'!C93=""),"",'Sub-Cpt Record'!C93)</f>
        <v>3.4969299999999999</v>
      </c>
      <c r="D93" s="158">
        <f>IF(OR('Sub-Cpt Record'!D93=0,'Sub-Cpt Record'!D93=""),"",'Sub-Cpt Record'!D93)</f>
        <v>3.4969299999999999</v>
      </c>
      <c r="E93" s="157" t="str">
        <f>CODE!I93</f>
        <v xml:space="preserve">SP  POK  SC  </v>
      </c>
      <c r="F93" s="180" t="str">
        <f>IF(OR('Sub-Cpt Record'!K93=0,'Sub-Cpt Record'!K93=""),"",'Sub-Cpt Record'!K93)</f>
        <v/>
      </c>
      <c r="G93" s="375" t="s">
        <v>1085</v>
      </c>
      <c r="H93" s="181"/>
      <c r="I93" s="182"/>
      <c r="J93" s="182"/>
      <c r="K93" s="182"/>
      <c r="L93" s="182"/>
      <c r="M93" s="182" t="s">
        <v>778</v>
      </c>
      <c r="N93" s="374"/>
    </row>
    <row r="94" spans="1:14" s="3" customFormat="1" x14ac:dyDescent="0.2">
      <c r="A94" s="156" t="str">
        <f>IF(OR('Sub-Cpt Record'!A94=0,'Sub-Cpt Record'!A94=""),"",'Sub-Cpt Record'!A94)</f>
        <v>BU13</v>
      </c>
      <c r="B94" s="157" t="str">
        <f>IF(OR('Sub-Cpt Record'!B94=0,'Sub-Cpt Record'!B94=""),"",'Sub-Cpt Record'!B94)</f>
        <v/>
      </c>
      <c r="C94" s="158">
        <f>IF(OR('Sub-Cpt Record'!C94=0,'Sub-Cpt Record'!C94=""),"",'Sub-Cpt Record'!C94)</f>
        <v>5.86</v>
      </c>
      <c r="D94" s="158">
        <f>IF(OR('Sub-Cpt Record'!D94=0,'Sub-Cpt Record'!D94=""),"",'Sub-Cpt Record'!D94)</f>
        <v>5.86</v>
      </c>
      <c r="E94" s="157" t="str">
        <f>CODE!I94</f>
        <v xml:space="preserve">POK  FM  YEW  BE  HAZ  SYC  </v>
      </c>
      <c r="F94" s="180" t="str">
        <f>IF(OR('Sub-Cpt Record'!K94=0,'Sub-Cpt Record'!K94=""),"",'Sub-Cpt Record'!K94)</f>
        <v>ASNW</v>
      </c>
      <c r="G94" s="375" t="s">
        <v>1085</v>
      </c>
      <c r="H94" s="181"/>
      <c r="I94" s="182"/>
      <c r="J94" s="182"/>
      <c r="K94" s="182"/>
      <c r="L94" s="182"/>
      <c r="M94" s="182" t="s">
        <v>778</v>
      </c>
      <c r="N94" s="374"/>
    </row>
    <row r="95" spans="1:14" s="3" customFormat="1" x14ac:dyDescent="0.2">
      <c r="A95" s="156" t="str">
        <f>IF(OR('Sub-Cpt Record'!A95=0,'Sub-Cpt Record'!A95=""),"",'Sub-Cpt Record'!A95)</f>
        <v>BU14</v>
      </c>
      <c r="B95" s="157" t="str">
        <f>IF(OR('Sub-Cpt Record'!B95=0,'Sub-Cpt Record'!B95=""),"",'Sub-Cpt Record'!B95)</f>
        <v/>
      </c>
      <c r="C95" s="158">
        <f>IF(OR('Sub-Cpt Record'!C95=0,'Sub-Cpt Record'!C95=""),"",'Sub-Cpt Record'!C95)</f>
        <v>1.1396299999999999</v>
      </c>
      <c r="D95" s="158">
        <f>IF(OR('Sub-Cpt Record'!D95=0,'Sub-Cpt Record'!D95=""),"",'Sub-Cpt Record'!D95)</f>
        <v>1.1396299999999999</v>
      </c>
      <c r="E95" s="157" t="str">
        <f>CODE!I95</f>
        <v xml:space="preserve">SYC  YEW  WCH  </v>
      </c>
      <c r="F95" s="180" t="str">
        <f>IF(OR('Sub-Cpt Record'!K95=0,'Sub-Cpt Record'!K95=""),"",'Sub-Cpt Record'!K95)</f>
        <v>LB</v>
      </c>
      <c r="G95" s="375"/>
      <c r="H95" s="181"/>
      <c r="I95" s="182"/>
      <c r="J95" s="182"/>
      <c r="K95" s="182"/>
      <c r="L95" s="182"/>
      <c r="M95" s="182"/>
      <c r="N95" s="374"/>
    </row>
    <row r="96" spans="1:14" s="3" customFormat="1" x14ac:dyDescent="0.2">
      <c r="A96" s="156" t="str">
        <f>IF(OR('Sub-Cpt Record'!A96=0,'Sub-Cpt Record'!A96=""),"",'Sub-Cpt Record'!A96)</f>
        <v>BU15</v>
      </c>
      <c r="B96" s="157" t="str">
        <f>IF(OR('Sub-Cpt Record'!B96=0,'Sub-Cpt Record'!B96=""),"",'Sub-Cpt Record'!B96)</f>
        <v/>
      </c>
      <c r="C96" s="158">
        <f>IF(OR('Sub-Cpt Record'!C96=0,'Sub-Cpt Record'!C96=""),"",'Sub-Cpt Record'!C96)</f>
        <v>21.76</v>
      </c>
      <c r="D96" s="158">
        <f>IF(OR('Sub-Cpt Record'!D96=0,'Sub-Cpt Record'!D96=""),"",'Sub-Cpt Record'!D96)</f>
        <v>20.43</v>
      </c>
      <c r="E96" s="157" t="str">
        <f>CODE!I96</f>
        <v xml:space="preserve">SYC  AH  POK  YEW  NS  MB  </v>
      </c>
      <c r="F96" s="180" t="str">
        <f>IF(OR('Sub-Cpt Record'!K96=0,'Sub-Cpt Record'!K96=""),"",'Sub-Cpt Record'!K96)</f>
        <v>ASNW PAWS</v>
      </c>
      <c r="G96" s="375" t="s">
        <v>1122</v>
      </c>
      <c r="H96" s="181" t="s">
        <v>778</v>
      </c>
      <c r="I96" s="182"/>
      <c r="J96" s="182"/>
      <c r="K96" s="182"/>
      <c r="L96" s="182"/>
      <c r="M96" s="182"/>
      <c r="N96" s="374"/>
    </row>
    <row r="97" spans="1:14" s="3" customFormat="1" x14ac:dyDescent="0.2">
      <c r="A97" s="156" t="str">
        <f>IF(OR('Sub-Cpt Record'!A97=0,'Sub-Cpt Record'!A97=""),"",'Sub-Cpt Record'!A97)</f>
        <v>BU16</v>
      </c>
      <c r="B97" s="157" t="str">
        <f>IF(OR('Sub-Cpt Record'!B97=0,'Sub-Cpt Record'!B97=""),"",'Sub-Cpt Record'!B97)</f>
        <v/>
      </c>
      <c r="C97" s="158">
        <f>IF(OR('Sub-Cpt Record'!C97=0,'Sub-Cpt Record'!C97=""),"",'Sub-Cpt Record'!C97)</f>
        <v>6.5700599999999998</v>
      </c>
      <c r="D97" s="158">
        <f>IF(OR('Sub-Cpt Record'!D97=0,'Sub-Cpt Record'!D97=""),"",'Sub-Cpt Record'!D97)</f>
        <v>5.8</v>
      </c>
      <c r="E97" s="157" t="str">
        <f>CODE!I97</f>
        <v xml:space="preserve">POK  </v>
      </c>
      <c r="F97" s="180" t="str">
        <f>IF(OR('Sub-Cpt Record'!K97=0,'Sub-Cpt Record'!K97=""),"",'Sub-Cpt Record'!K97)</f>
        <v>ASNW</v>
      </c>
      <c r="G97" s="375" t="s">
        <v>1086</v>
      </c>
      <c r="H97" s="181" t="s">
        <v>778</v>
      </c>
      <c r="I97" s="182"/>
      <c r="J97" s="182"/>
      <c r="K97" s="182"/>
      <c r="L97" s="182"/>
      <c r="M97" s="182"/>
      <c r="N97" s="374"/>
    </row>
    <row r="98" spans="1:14" s="3" customFormat="1" x14ac:dyDescent="0.2">
      <c r="A98" s="156" t="str">
        <f>IF(OR('Sub-Cpt Record'!A98=0,'Sub-Cpt Record'!A98=""),"",'Sub-Cpt Record'!A98)</f>
        <v>BU17</v>
      </c>
      <c r="B98" s="157" t="str">
        <f>IF(OR('Sub-Cpt Record'!B98=0,'Sub-Cpt Record'!B98=""),"",'Sub-Cpt Record'!B98)</f>
        <v/>
      </c>
      <c r="C98" s="158">
        <f>IF(OR('Sub-Cpt Record'!C98=0,'Sub-Cpt Record'!C98=""),"",'Sub-Cpt Record'!C98)</f>
        <v>3.4242900000000001</v>
      </c>
      <c r="D98" s="158">
        <f>IF(OR('Sub-Cpt Record'!D98=0,'Sub-Cpt Record'!D98=""),"",'Sub-Cpt Record'!D98)</f>
        <v>3.4242900000000001</v>
      </c>
      <c r="E98" s="157" t="str">
        <f>CODE!I98</f>
        <v xml:space="preserve">POK  AH  HAZ  HAW  </v>
      </c>
      <c r="F98" s="180" t="str">
        <f>IF(OR('Sub-Cpt Record'!K98=0,'Sub-Cpt Record'!K98=""),"",'Sub-Cpt Record'!K98)</f>
        <v/>
      </c>
      <c r="G98" s="375"/>
      <c r="H98" s="181"/>
      <c r="I98" s="182"/>
      <c r="J98" s="182"/>
      <c r="K98" s="182"/>
      <c r="L98" s="182"/>
      <c r="M98" s="182"/>
      <c r="N98" s="374"/>
    </row>
    <row r="99" spans="1:14" s="3" customFormat="1" x14ac:dyDescent="0.2">
      <c r="A99" s="156" t="str">
        <f>IF(OR('Sub-Cpt Record'!A99=0,'Sub-Cpt Record'!A99=""),"",'Sub-Cpt Record'!A99)</f>
        <v>BU18</v>
      </c>
      <c r="B99" s="157" t="str">
        <f>IF(OR('Sub-Cpt Record'!B99=0,'Sub-Cpt Record'!B99=""),"",'Sub-Cpt Record'!B99)</f>
        <v/>
      </c>
      <c r="C99" s="158">
        <f>IF(OR('Sub-Cpt Record'!C99=0,'Sub-Cpt Record'!C99=""),"",'Sub-Cpt Record'!C99)</f>
        <v>2.9900799999999998</v>
      </c>
      <c r="D99" s="158">
        <f>IF(OR('Sub-Cpt Record'!D99=0,'Sub-Cpt Record'!D99=""),"",'Sub-Cpt Record'!D99)</f>
        <v>2.9900799999999998</v>
      </c>
      <c r="E99" s="157" t="str">
        <f>CODE!I99</f>
        <v xml:space="preserve">AH  NS  HAZ  </v>
      </c>
      <c r="F99" s="180" t="str">
        <f>IF(OR('Sub-Cpt Record'!K99=0,'Sub-Cpt Record'!K99=""),"",'Sub-Cpt Record'!K99)</f>
        <v/>
      </c>
      <c r="G99" s="375"/>
      <c r="H99" s="181"/>
      <c r="I99" s="182"/>
      <c r="J99" s="182"/>
      <c r="K99" s="182"/>
      <c r="L99" s="182"/>
      <c r="M99" s="182"/>
      <c r="N99" s="374"/>
    </row>
    <row r="100" spans="1:14" s="3" customFormat="1" x14ac:dyDescent="0.2">
      <c r="A100" s="156" t="str">
        <f>IF(OR('Sub-Cpt Record'!A100=0,'Sub-Cpt Record'!A100=""),"",'Sub-Cpt Record'!A100)</f>
        <v>BU19</v>
      </c>
      <c r="B100" s="157" t="str">
        <f>IF(OR('Sub-Cpt Record'!B100=0,'Sub-Cpt Record'!B100=""),"",'Sub-Cpt Record'!B100)</f>
        <v/>
      </c>
      <c r="C100" s="158">
        <f>IF(OR('Sub-Cpt Record'!C100=0,'Sub-Cpt Record'!C100=""),"",'Sub-Cpt Record'!C100)</f>
        <v>8.0465400000000002</v>
      </c>
      <c r="D100" s="158">
        <f>IF(OR('Sub-Cpt Record'!D100=0,'Sub-Cpt Record'!D100=""),"",'Sub-Cpt Record'!D100)</f>
        <v>8.0465400000000002</v>
      </c>
      <c r="E100" s="157" t="str">
        <f>CODE!I100</f>
        <v xml:space="preserve">AH  POK  HAZ  NS  SC  </v>
      </c>
      <c r="F100" s="180" t="str">
        <f>IF(OR('Sub-Cpt Record'!K100=0,'Sub-Cpt Record'!K100=""),"",'Sub-Cpt Record'!K100)</f>
        <v>ASNW</v>
      </c>
      <c r="G100" s="375"/>
      <c r="H100" s="181"/>
      <c r="I100" s="182"/>
      <c r="J100" s="182"/>
      <c r="K100" s="182"/>
      <c r="L100" s="182"/>
      <c r="M100" s="182"/>
      <c r="N100" s="374"/>
    </row>
    <row r="101" spans="1:14" s="3" customFormat="1" x14ac:dyDescent="0.2">
      <c r="A101" s="156" t="str">
        <f>IF(OR('Sub-Cpt Record'!A101=0,'Sub-Cpt Record'!A101=""),"",'Sub-Cpt Record'!A101)</f>
        <v>BU20</v>
      </c>
      <c r="B101" s="157" t="str">
        <f>IF(OR('Sub-Cpt Record'!B101=0,'Sub-Cpt Record'!B101=""),"",'Sub-Cpt Record'!B101)</f>
        <v/>
      </c>
      <c r="C101" s="158">
        <f>IF(OR('Sub-Cpt Record'!C101=0,'Sub-Cpt Record'!C101=""),"",'Sub-Cpt Record'!C101)</f>
        <v>3.1750500000000001</v>
      </c>
      <c r="D101" s="158">
        <f>IF(OR('Sub-Cpt Record'!D101=0,'Sub-Cpt Record'!D101=""),"",'Sub-Cpt Record'!D101)</f>
        <v>3.1750500000000001</v>
      </c>
      <c r="E101" s="157" t="str">
        <f>CODE!I101</f>
        <v xml:space="preserve">POK  AH  WSH  </v>
      </c>
      <c r="F101" s="180" t="str">
        <f>IF(OR('Sub-Cpt Record'!K101=0,'Sub-Cpt Record'!K101=""),"",'Sub-Cpt Record'!K101)</f>
        <v/>
      </c>
      <c r="G101" s="375"/>
      <c r="H101" s="181"/>
      <c r="I101" s="182"/>
      <c r="J101" s="182"/>
      <c r="K101" s="182"/>
      <c r="L101" s="182"/>
      <c r="M101" s="182"/>
      <c r="N101" s="374"/>
    </row>
    <row r="102" spans="1:14" s="3" customFormat="1" x14ac:dyDescent="0.2">
      <c r="A102" s="156" t="str">
        <f>IF(OR('Sub-Cpt Record'!A102=0,'Sub-Cpt Record'!A102=""),"",'Sub-Cpt Record'!A102)</f>
        <v>BU21</v>
      </c>
      <c r="B102" s="157" t="str">
        <f>IF(OR('Sub-Cpt Record'!B102=0,'Sub-Cpt Record'!B102=""),"",'Sub-Cpt Record'!B102)</f>
        <v/>
      </c>
      <c r="C102" s="158">
        <f>IF(OR('Sub-Cpt Record'!C102=0,'Sub-Cpt Record'!C102=""),"",'Sub-Cpt Record'!C102)</f>
        <v>1.03216</v>
      </c>
      <c r="D102" s="158">
        <f>IF(OR('Sub-Cpt Record'!D102=0,'Sub-Cpt Record'!D102=""),"",'Sub-Cpt Record'!D102)</f>
        <v>1.03216</v>
      </c>
      <c r="E102" s="157" t="str">
        <f>CODE!I102</f>
        <v xml:space="preserve">BPO  AH  POK  FM  </v>
      </c>
      <c r="F102" s="180" t="str">
        <f>IF(OR('Sub-Cpt Record'!K102=0,'Sub-Cpt Record'!K102=""),"",'Sub-Cpt Record'!K102)</f>
        <v/>
      </c>
      <c r="G102" s="375"/>
      <c r="H102" s="181"/>
      <c r="I102" s="182"/>
      <c r="J102" s="182"/>
      <c r="K102" s="182"/>
      <c r="L102" s="182"/>
      <c r="M102" s="182"/>
      <c r="N102" s="374"/>
    </row>
    <row r="103" spans="1:14" s="3" customFormat="1" x14ac:dyDescent="0.2">
      <c r="A103" s="156" t="str">
        <f>IF(OR('Sub-Cpt Record'!A103=0,'Sub-Cpt Record'!A103=""),"",'Sub-Cpt Record'!A103)</f>
        <v>BU22</v>
      </c>
      <c r="B103" s="157" t="str">
        <f>IF(OR('Sub-Cpt Record'!B103=0,'Sub-Cpt Record'!B103=""),"",'Sub-Cpt Record'!B103)</f>
        <v/>
      </c>
      <c r="C103" s="158">
        <f>IF(OR('Sub-Cpt Record'!C103=0,'Sub-Cpt Record'!C103=""),"",'Sub-Cpt Record'!C103)</f>
        <v>1.05152</v>
      </c>
      <c r="D103" s="158">
        <f>IF(OR('Sub-Cpt Record'!D103=0,'Sub-Cpt Record'!D103=""),"",'Sub-Cpt Record'!D103)</f>
        <v>1.05152</v>
      </c>
      <c r="E103" s="157" t="str">
        <f>CODE!I103</f>
        <v xml:space="preserve">POK  HAZ  </v>
      </c>
      <c r="F103" s="180" t="str">
        <f>IF(OR('Sub-Cpt Record'!K103=0,'Sub-Cpt Record'!K103=""),"",'Sub-Cpt Record'!K103)</f>
        <v>ASNW</v>
      </c>
      <c r="G103" s="375"/>
      <c r="H103" s="181"/>
      <c r="I103" s="182"/>
      <c r="J103" s="182"/>
      <c r="K103" s="182"/>
      <c r="L103" s="182"/>
      <c r="M103" s="182"/>
      <c r="N103" s="374"/>
    </row>
    <row r="104" spans="1:14" s="3" customFormat="1" x14ac:dyDescent="0.2">
      <c r="A104" s="156" t="str">
        <f>IF(OR('Sub-Cpt Record'!A104=0,'Sub-Cpt Record'!A104=""),"",'Sub-Cpt Record'!A104)</f>
        <v>BU23</v>
      </c>
      <c r="B104" s="157" t="str">
        <f>IF(OR('Sub-Cpt Record'!B104=0,'Sub-Cpt Record'!B104=""),"",'Sub-Cpt Record'!B104)</f>
        <v/>
      </c>
      <c r="C104" s="158">
        <f>IF(OR('Sub-Cpt Record'!C104=0,'Sub-Cpt Record'!C104=""),"",'Sub-Cpt Record'!C104)</f>
        <v>0.86242300000000005</v>
      </c>
      <c r="D104" s="158">
        <f>IF(OR('Sub-Cpt Record'!D104=0,'Sub-Cpt Record'!D104=""),"",'Sub-Cpt Record'!D104)</f>
        <v>0.86242300000000005</v>
      </c>
      <c r="E104" s="157" t="str">
        <f>CODE!I104</f>
        <v xml:space="preserve">SP  POK  </v>
      </c>
      <c r="F104" s="180" t="str">
        <f>IF(OR('Sub-Cpt Record'!K104=0,'Sub-Cpt Record'!K104=""),"",'Sub-Cpt Record'!K104)</f>
        <v/>
      </c>
      <c r="G104" s="375" t="s">
        <v>1085</v>
      </c>
      <c r="H104" s="181"/>
      <c r="I104" s="182"/>
      <c r="J104" s="182"/>
      <c r="K104" s="182"/>
      <c r="L104" s="182"/>
      <c r="M104" s="182" t="s">
        <v>778</v>
      </c>
      <c r="N104" s="374"/>
    </row>
    <row r="105" spans="1:14" s="3" customFormat="1" x14ac:dyDescent="0.2">
      <c r="A105" s="156" t="str">
        <f>IF(OR('Sub-Cpt Record'!A105=0,'Sub-Cpt Record'!A105=""),"",'Sub-Cpt Record'!A105)</f>
        <v>BU24</v>
      </c>
      <c r="B105" s="157" t="str">
        <f>IF(OR('Sub-Cpt Record'!B105=0,'Sub-Cpt Record'!B105=""),"",'Sub-Cpt Record'!B105)</f>
        <v/>
      </c>
      <c r="C105" s="158">
        <f>IF(OR('Sub-Cpt Record'!C105=0,'Sub-Cpt Record'!C105=""),"",'Sub-Cpt Record'!C105)</f>
        <v>1.0109300000000001</v>
      </c>
      <c r="D105" s="158">
        <f>IF(OR('Sub-Cpt Record'!D105=0,'Sub-Cpt Record'!D105=""),"",'Sub-Cpt Record'!D105)</f>
        <v>0.95</v>
      </c>
      <c r="E105" s="157" t="str">
        <f>CODE!I105</f>
        <v xml:space="preserve">HAW  AH  </v>
      </c>
      <c r="F105" s="180" t="str">
        <f>IF(OR('Sub-Cpt Record'!K105=0,'Sub-Cpt Record'!K105=""),"",'Sub-Cpt Record'!K105)</f>
        <v/>
      </c>
      <c r="G105" s="375"/>
      <c r="H105" s="181"/>
      <c r="I105" s="182"/>
      <c r="J105" s="182"/>
      <c r="K105" s="182"/>
      <c r="L105" s="182"/>
      <c r="M105" s="182"/>
      <c r="N105" s="374"/>
    </row>
    <row r="106" spans="1:14" s="3" customFormat="1" x14ac:dyDescent="0.2">
      <c r="A106" s="156" t="str">
        <f>IF(OR('Sub-Cpt Record'!A106=0,'Sub-Cpt Record'!A106=""),"",'Sub-Cpt Record'!A106)</f>
        <v>BU25</v>
      </c>
      <c r="B106" s="157" t="str">
        <f>IF(OR('Sub-Cpt Record'!B106=0,'Sub-Cpt Record'!B106=""),"",'Sub-Cpt Record'!B106)</f>
        <v/>
      </c>
      <c r="C106" s="158">
        <f>IF(OR('Sub-Cpt Record'!C106=0,'Sub-Cpt Record'!C106=""),"",'Sub-Cpt Record'!C106)</f>
        <v>2.50549</v>
      </c>
      <c r="D106" s="158">
        <f>IF(OR('Sub-Cpt Record'!D106=0,'Sub-Cpt Record'!D106=""),"",'Sub-Cpt Record'!D106)</f>
        <v>2.50549</v>
      </c>
      <c r="E106" s="157" t="str">
        <f>CODE!I106</f>
        <v xml:space="preserve">AH  NS  WSH  </v>
      </c>
      <c r="F106" s="180" t="str">
        <f>IF(OR('Sub-Cpt Record'!K106=0,'Sub-Cpt Record'!K106=""),"",'Sub-Cpt Record'!K106)</f>
        <v/>
      </c>
      <c r="G106" s="375"/>
      <c r="H106" s="181"/>
      <c r="I106" s="182"/>
      <c r="J106" s="182"/>
      <c r="K106" s="182"/>
      <c r="L106" s="182"/>
      <c r="M106" s="182"/>
      <c r="N106" s="374"/>
    </row>
    <row r="107" spans="1:14" s="3" customFormat="1" x14ac:dyDescent="0.2">
      <c r="A107" s="156" t="str">
        <f>IF(OR('Sub-Cpt Record'!A107=0,'Sub-Cpt Record'!A107=""),"",'Sub-Cpt Record'!A107)</f>
        <v>BU26</v>
      </c>
      <c r="B107" s="157" t="str">
        <f>IF(OR('Sub-Cpt Record'!B107=0,'Sub-Cpt Record'!B107=""),"",'Sub-Cpt Record'!B107)</f>
        <v/>
      </c>
      <c r="C107" s="158">
        <f>IF(OR('Sub-Cpt Record'!C107=0,'Sub-Cpt Record'!C107=""),"",'Sub-Cpt Record'!C107)</f>
        <v>0.84136</v>
      </c>
      <c r="D107" s="158">
        <f>IF(OR('Sub-Cpt Record'!D107=0,'Sub-Cpt Record'!D107=""),"",'Sub-Cpt Record'!D107)</f>
        <v>0.84136</v>
      </c>
      <c r="E107" s="157" t="str">
        <f>CODE!I107</f>
        <v xml:space="preserve">BI  WCH  POK  </v>
      </c>
      <c r="F107" s="180" t="str">
        <f>IF(OR('Sub-Cpt Record'!K107=0,'Sub-Cpt Record'!K107=""),"",'Sub-Cpt Record'!K107)</f>
        <v/>
      </c>
      <c r="G107" s="375"/>
      <c r="H107" s="181"/>
      <c r="I107" s="182"/>
      <c r="J107" s="182"/>
      <c r="K107" s="182"/>
      <c r="L107" s="182"/>
      <c r="M107" s="182"/>
      <c r="N107" s="374"/>
    </row>
    <row r="108" spans="1:14" s="3" customFormat="1" x14ac:dyDescent="0.2">
      <c r="A108" s="156" t="str">
        <f>IF(OR('Sub-Cpt Record'!A108=0,'Sub-Cpt Record'!A108=""),"",'Sub-Cpt Record'!A108)</f>
        <v>BU27</v>
      </c>
      <c r="B108" s="157" t="str">
        <f>IF(OR('Sub-Cpt Record'!B108=0,'Sub-Cpt Record'!B108=""),"",'Sub-Cpt Record'!B108)</f>
        <v/>
      </c>
      <c r="C108" s="158">
        <f>IF(OR('Sub-Cpt Record'!C108=0,'Sub-Cpt Record'!C108=""),"",'Sub-Cpt Record'!C108)</f>
        <v>3.66344</v>
      </c>
      <c r="D108" s="158">
        <f>IF(OR('Sub-Cpt Record'!D108=0,'Sub-Cpt Record'!D108=""),"",'Sub-Cpt Record'!D108)</f>
        <v>3.66344</v>
      </c>
      <c r="E108" s="157" t="str">
        <f>CODE!I108</f>
        <v xml:space="preserve">AH  FM  </v>
      </c>
      <c r="F108" s="180" t="str">
        <f>IF(OR('Sub-Cpt Record'!K108=0,'Sub-Cpt Record'!K108=""),"",'Sub-Cpt Record'!K108)</f>
        <v>ASNW</v>
      </c>
      <c r="G108" s="375"/>
      <c r="H108" s="181"/>
      <c r="I108" s="182"/>
      <c r="J108" s="182"/>
      <c r="K108" s="182"/>
      <c r="L108" s="182"/>
      <c r="M108" s="182"/>
      <c r="N108" s="374"/>
    </row>
    <row r="109" spans="1:14" s="3" customFormat="1" x14ac:dyDescent="0.2">
      <c r="A109" s="156" t="str">
        <f>IF(OR('Sub-Cpt Record'!A109=0,'Sub-Cpt Record'!A109=""),"",'Sub-Cpt Record'!A109)</f>
        <v/>
      </c>
      <c r="B109" s="157" t="str">
        <f>IF(OR('Sub-Cpt Record'!B109=0,'Sub-Cpt Record'!B109=""),"",'Sub-Cpt Record'!B109)</f>
        <v/>
      </c>
      <c r="C109" s="158" t="str">
        <f>IF(OR('Sub-Cpt Record'!C109=0,'Sub-Cpt Record'!C109=""),"",'Sub-Cpt Record'!C109)</f>
        <v/>
      </c>
      <c r="D109" s="158" t="str">
        <f>IF(OR('Sub-Cpt Record'!D109=0,'Sub-Cpt Record'!D109=""),"",'Sub-Cpt Record'!D109)</f>
        <v/>
      </c>
      <c r="E109" s="157" t="str">
        <f>CODE!I109</f>
        <v/>
      </c>
      <c r="F109" s="180" t="str">
        <f>IF(OR('Sub-Cpt Record'!K109=0,'Sub-Cpt Record'!K109=""),"",'Sub-Cpt Record'!K109)</f>
        <v/>
      </c>
      <c r="G109" s="375"/>
      <c r="H109" s="181"/>
      <c r="I109" s="182"/>
      <c r="J109" s="182"/>
      <c r="K109" s="182"/>
      <c r="L109" s="182"/>
      <c r="M109" s="182"/>
      <c r="N109" s="374"/>
    </row>
    <row r="110" spans="1:14" s="3" customFormat="1" x14ac:dyDescent="0.2">
      <c r="A110" s="156" t="str">
        <f>IF(OR('Sub-Cpt Record'!A110=0,'Sub-Cpt Record'!A110=""),"",'Sub-Cpt Record'!A110)</f>
        <v>C1</v>
      </c>
      <c r="B110" s="157" t="str">
        <f>IF(OR('Sub-Cpt Record'!B110=0,'Sub-Cpt Record'!B110=""),"",'Sub-Cpt Record'!B110)</f>
        <v/>
      </c>
      <c r="C110" s="158">
        <f>IF(OR('Sub-Cpt Record'!C110=0,'Sub-Cpt Record'!C110=""),"",'Sub-Cpt Record'!C110)</f>
        <v>6.3914499999999999</v>
      </c>
      <c r="D110" s="158">
        <f>IF(OR('Sub-Cpt Record'!D110=0,'Sub-Cpt Record'!D110=""),"",'Sub-Cpt Record'!D110)</f>
        <v>6.2</v>
      </c>
      <c r="E110" s="157" t="str">
        <f>CODE!I110</f>
        <v xml:space="preserve">AH  WSH  </v>
      </c>
      <c r="F110" s="180" t="str">
        <f>IF(OR('Sub-Cpt Record'!K110=0,'Sub-Cpt Record'!K110=""),"",'Sub-Cpt Record'!K110)</f>
        <v>AONB SSSI</v>
      </c>
      <c r="G110" s="375"/>
      <c r="H110" s="181"/>
      <c r="I110" s="182"/>
      <c r="J110" s="182"/>
      <c r="K110" s="182"/>
      <c r="L110" s="182"/>
      <c r="M110" s="182"/>
      <c r="N110" s="374"/>
    </row>
    <row r="111" spans="1:14" s="3" customFormat="1" x14ac:dyDescent="0.2">
      <c r="A111" s="156" t="str">
        <f>IF(OR('Sub-Cpt Record'!A111=0,'Sub-Cpt Record'!A111=""),"",'Sub-Cpt Record'!A111)</f>
        <v>C2</v>
      </c>
      <c r="B111" s="157" t="str">
        <f>IF(OR('Sub-Cpt Record'!B111=0,'Sub-Cpt Record'!B111=""),"",'Sub-Cpt Record'!B111)</f>
        <v/>
      </c>
      <c r="C111" s="158">
        <f>IF(OR('Sub-Cpt Record'!C111=0,'Sub-Cpt Record'!C111=""),"",'Sub-Cpt Record'!C111)</f>
        <v>1.97197</v>
      </c>
      <c r="D111" s="158">
        <f>IF(OR('Sub-Cpt Record'!D111=0,'Sub-Cpt Record'!D111=""),"",'Sub-Cpt Record'!D111)</f>
        <v>1.97197</v>
      </c>
      <c r="E111" s="157" t="str">
        <f>CODE!I111</f>
        <v xml:space="preserve">AH  SYC  WCH  WSH  BE  </v>
      </c>
      <c r="F111" s="180" t="str">
        <f>IF(OR('Sub-Cpt Record'!K111=0,'Sub-Cpt Record'!K111=""),"",'Sub-Cpt Record'!K111)</f>
        <v>AONB SSSI</v>
      </c>
      <c r="G111" s="375"/>
      <c r="H111" s="181"/>
      <c r="I111" s="182"/>
      <c r="J111" s="182"/>
      <c r="K111" s="182"/>
      <c r="L111" s="182"/>
      <c r="M111" s="182"/>
      <c r="N111" s="374"/>
    </row>
    <row r="112" spans="1:14" s="3" customFormat="1" x14ac:dyDescent="0.2">
      <c r="A112" s="156" t="str">
        <f>IF(OR('Sub-Cpt Record'!A112=0,'Sub-Cpt Record'!A112=""),"",'Sub-Cpt Record'!A112)</f>
        <v>C3</v>
      </c>
      <c r="B112" s="157" t="str">
        <f>IF(OR('Sub-Cpt Record'!B112=0,'Sub-Cpt Record'!B112=""),"",'Sub-Cpt Record'!B112)</f>
        <v/>
      </c>
      <c r="C112" s="158">
        <f>IF(OR('Sub-Cpt Record'!C112=0,'Sub-Cpt Record'!C112=""),"",'Sub-Cpt Record'!C112)</f>
        <v>3.0241400000000001</v>
      </c>
      <c r="D112" s="158">
        <f>IF(OR('Sub-Cpt Record'!D112=0,'Sub-Cpt Record'!D112=""),"",'Sub-Cpt Record'!D112)</f>
        <v>2.85</v>
      </c>
      <c r="E112" s="157" t="str">
        <f>CODE!I112</f>
        <v xml:space="preserve">AH  YEW  BE  SYC  </v>
      </c>
      <c r="F112" s="180" t="str">
        <f>IF(OR('Sub-Cpt Record'!K112=0,'Sub-Cpt Record'!K112=""),"",'Sub-Cpt Record'!K112)</f>
        <v>AONB SSSI</v>
      </c>
      <c r="G112" s="375"/>
      <c r="H112" s="181"/>
      <c r="I112" s="182"/>
      <c r="J112" s="182"/>
      <c r="K112" s="182"/>
      <c r="L112" s="182"/>
      <c r="M112" s="182"/>
      <c r="N112" s="374"/>
    </row>
    <row r="113" spans="1:14" s="3" customFormat="1" x14ac:dyDescent="0.2">
      <c r="A113" s="156" t="str">
        <f>IF(OR('Sub-Cpt Record'!A113=0,'Sub-Cpt Record'!A113=""),"",'Sub-Cpt Record'!A113)</f>
        <v>C4</v>
      </c>
      <c r="B113" s="157" t="str">
        <f>IF(OR('Sub-Cpt Record'!B113=0,'Sub-Cpt Record'!B113=""),"",'Sub-Cpt Record'!B113)</f>
        <v>a</v>
      </c>
      <c r="C113" s="158">
        <f>IF(OR('Sub-Cpt Record'!C113=0,'Sub-Cpt Record'!C113=""),"",'Sub-Cpt Record'!C113)</f>
        <v>2.6716899999999999</v>
      </c>
      <c r="D113" s="158">
        <f>IF(OR('Sub-Cpt Record'!D113=0,'Sub-Cpt Record'!D113=""),"",'Sub-Cpt Record'!D113)</f>
        <v>2.6716899999999999</v>
      </c>
      <c r="E113" s="157" t="str">
        <f>CODE!I113</f>
        <v xml:space="preserve">SYC  BE  AH  </v>
      </c>
      <c r="F113" s="180" t="str">
        <f>IF(OR('Sub-Cpt Record'!K113=0,'Sub-Cpt Record'!K113=""),"",'Sub-Cpt Record'!K113)</f>
        <v>AONB SSSI</v>
      </c>
      <c r="G113" s="375" t="s">
        <v>1102</v>
      </c>
      <c r="H113" s="181" t="s">
        <v>778</v>
      </c>
      <c r="I113" s="182"/>
      <c r="J113" s="182"/>
      <c r="K113" s="182"/>
      <c r="L113" s="182"/>
      <c r="M113" s="182"/>
      <c r="N113" s="374"/>
    </row>
    <row r="114" spans="1:14" s="3" customFormat="1" x14ac:dyDescent="0.2">
      <c r="A114" s="156" t="str">
        <f>IF(OR('Sub-Cpt Record'!A114=0,'Sub-Cpt Record'!A114=""),"",'Sub-Cpt Record'!A114)</f>
        <v>C4</v>
      </c>
      <c r="B114" s="157" t="str">
        <f>IF(OR('Sub-Cpt Record'!B114=0,'Sub-Cpt Record'!B114=""),"",'Sub-Cpt Record'!B114)</f>
        <v>b</v>
      </c>
      <c r="C114" s="158">
        <f>IF(OR('Sub-Cpt Record'!C114=0,'Sub-Cpt Record'!C114=""),"",'Sub-Cpt Record'!C114)</f>
        <v>3.7970000000000002</v>
      </c>
      <c r="D114" s="158">
        <f>IF(OR('Sub-Cpt Record'!D114=0,'Sub-Cpt Record'!D114=""),"",'Sub-Cpt Record'!D114)</f>
        <v>2.2999999999999998</v>
      </c>
      <c r="E114" s="157" t="str">
        <f>CODE!I114</f>
        <v xml:space="preserve">POK  WSH  </v>
      </c>
      <c r="F114" s="180" t="str">
        <f>IF(OR('Sub-Cpt Record'!K114=0,'Sub-Cpt Record'!K114=""),"",'Sub-Cpt Record'!K114)</f>
        <v>AONB SSSI</v>
      </c>
      <c r="G114" s="375" t="s">
        <v>1102</v>
      </c>
      <c r="H114" s="181" t="s">
        <v>778</v>
      </c>
      <c r="I114" s="182"/>
      <c r="J114" s="182"/>
      <c r="K114" s="182"/>
      <c r="L114" s="182"/>
      <c r="M114" s="182"/>
      <c r="N114" s="374"/>
    </row>
    <row r="115" spans="1:14" s="3" customFormat="1" x14ac:dyDescent="0.2">
      <c r="A115" s="156" t="str">
        <f>IF(OR('Sub-Cpt Record'!A115=0,'Sub-Cpt Record'!A115=""),"",'Sub-Cpt Record'!A115)</f>
        <v>C4</v>
      </c>
      <c r="B115" s="157" t="str">
        <f>IF(OR('Sub-Cpt Record'!B115=0,'Sub-Cpt Record'!B115=""),"",'Sub-Cpt Record'!B115)</f>
        <v>c</v>
      </c>
      <c r="C115" s="158">
        <f>IF(OR('Sub-Cpt Record'!C115=0,'Sub-Cpt Record'!C115=""),"",'Sub-Cpt Record'!C115)</f>
        <v>4.9211099999999997</v>
      </c>
      <c r="D115" s="158">
        <f>IF(OR('Sub-Cpt Record'!D115=0,'Sub-Cpt Record'!D115=""),"",'Sub-Cpt Record'!D115)</f>
        <v>4.9211099999999997</v>
      </c>
      <c r="E115" s="157" t="str">
        <f>CODE!I115</f>
        <v xml:space="preserve">POK  BE  HOL  HL  WSH  </v>
      </c>
      <c r="F115" s="180" t="str">
        <f>IF(OR('Sub-Cpt Record'!K115=0,'Sub-Cpt Record'!K115=""),"",'Sub-Cpt Record'!K115)</f>
        <v>AONB SSSI</v>
      </c>
      <c r="G115" s="375" t="s">
        <v>1123</v>
      </c>
      <c r="H115" s="181" t="s">
        <v>778</v>
      </c>
      <c r="I115" s="182"/>
      <c r="J115" s="182"/>
      <c r="K115" s="182"/>
      <c r="L115" s="182"/>
      <c r="M115" s="182"/>
      <c r="N115" s="374"/>
    </row>
    <row r="116" spans="1:14" s="3" customFormat="1" x14ac:dyDescent="0.2">
      <c r="A116" s="156" t="str">
        <f>IF(OR('Sub-Cpt Record'!A116=0,'Sub-Cpt Record'!A116=""),"",'Sub-Cpt Record'!A116)</f>
        <v/>
      </c>
      <c r="B116" s="157" t="str">
        <f>IF(OR('Sub-Cpt Record'!B116=0,'Sub-Cpt Record'!B116=""),"",'Sub-Cpt Record'!B116)</f>
        <v/>
      </c>
      <c r="C116" s="158" t="str">
        <f>IF(OR('Sub-Cpt Record'!C116=0,'Sub-Cpt Record'!C116=""),"",'Sub-Cpt Record'!C116)</f>
        <v/>
      </c>
      <c r="D116" s="158" t="str">
        <f>IF(OR('Sub-Cpt Record'!D116=0,'Sub-Cpt Record'!D116=""),"",'Sub-Cpt Record'!D116)</f>
        <v/>
      </c>
      <c r="E116" s="157" t="str">
        <f>CODE!I116</f>
        <v/>
      </c>
      <c r="F116" s="180" t="str">
        <f>IF(OR('Sub-Cpt Record'!K116=0,'Sub-Cpt Record'!K116=""),"",'Sub-Cpt Record'!K116)</f>
        <v/>
      </c>
      <c r="G116" s="375"/>
      <c r="H116" s="181"/>
      <c r="I116" s="182"/>
      <c r="J116" s="182"/>
      <c r="K116" s="182"/>
      <c r="L116" s="182"/>
      <c r="M116" s="182"/>
      <c r="N116" s="374"/>
    </row>
    <row r="117" spans="1:14" s="3" customFormat="1" x14ac:dyDescent="0.2">
      <c r="A117" s="156" t="str">
        <f>IF(OR('Sub-Cpt Record'!A117=0,'Sub-Cpt Record'!A117=""),"",'Sub-Cpt Record'!A117)</f>
        <v>CL1</v>
      </c>
      <c r="B117" s="157" t="str">
        <f>IF(OR('Sub-Cpt Record'!B117=0,'Sub-Cpt Record'!B117=""),"",'Sub-Cpt Record'!B117)</f>
        <v/>
      </c>
      <c r="C117" s="158">
        <f>IF(OR('Sub-Cpt Record'!C117=0,'Sub-Cpt Record'!C117=""),"",'Sub-Cpt Record'!C117)</f>
        <v>4.81609</v>
      </c>
      <c r="D117" s="158">
        <f>IF(OR('Sub-Cpt Record'!D117=0,'Sub-Cpt Record'!D117=""),"",'Sub-Cpt Record'!D117)</f>
        <v>4.81609</v>
      </c>
      <c r="E117" s="157" t="str">
        <f>CODE!I117</f>
        <v xml:space="preserve">POK  HAZ  YEW  BE  HOL  MB  </v>
      </c>
      <c r="F117" s="180" t="str">
        <f>IF(OR('Sub-Cpt Record'!K117=0,'Sub-Cpt Record'!K117=""),"",'Sub-Cpt Record'!K117)</f>
        <v>RPG</v>
      </c>
      <c r="G117" s="375" t="s">
        <v>1091</v>
      </c>
      <c r="H117" s="181" t="s">
        <v>778</v>
      </c>
      <c r="I117" s="182"/>
      <c r="J117" s="182"/>
      <c r="K117" s="182"/>
      <c r="L117" s="182"/>
      <c r="M117" s="182"/>
      <c r="N117" s="374"/>
    </row>
    <row r="118" spans="1:14" s="3" customFormat="1" x14ac:dyDescent="0.2">
      <c r="A118" s="156" t="str">
        <f>IF(OR('Sub-Cpt Record'!A118=0,'Sub-Cpt Record'!A118=""),"",'Sub-Cpt Record'!A118)</f>
        <v>CL3</v>
      </c>
      <c r="B118" s="157" t="str">
        <f>IF(OR('Sub-Cpt Record'!B118=0,'Sub-Cpt Record'!B118=""),"",'Sub-Cpt Record'!B118)</f>
        <v/>
      </c>
      <c r="C118" s="158">
        <f>IF(OR('Sub-Cpt Record'!C118=0,'Sub-Cpt Record'!C118=""),"",'Sub-Cpt Record'!C118)</f>
        <v>2.0099999999999998</v>
      </c>
      <c r="D118" s="158">
        <f>IF(OR('Sub-Cpt Record'!D118=0,'Sub-Cpt Record'!D118=""),"",'Sub-Cpt Record'!D118)</f>
        <v>2.0099999999999998</v>
      </c>
      <c r="E118" s="157" t="str">
        <f>CODE!I118</f>
        <v xml:space="preserve">BE  POK  HOL  MC  AH  </v>
      </c>
      <c r="F118" s="180" t="str">
        <f>IF(OR('Sub-Cpt Record'!K118=0,'Sub-Cpt Record'!K118=""),"",'Sub-Cpt Record'!K118)</f>
        <v>RPG</v>
      </c>
      <c r="G118" s="375"/>
      <c r="H118" s="181"/>
      <c r="I118" s="182"/>
      <c r="J118" s="182"/>
      <c r="K118" s="182"/>
      <c r="L118" s="182"/>
      <c r="M118" s="182"/>
      <c r="N118" s="374"/>
    </row>
    <row r="119" spans="1:14" s="3" customFormat="1" x14ac:dyDescent="0.2">
      <c r="A119" s="156" t="str">
        <f>IF(OR('Sub-Cpt Record'!A119=0,'Sub-Cpt Record'!A119=""),"",'Sub-Cpt Record'!A119)</f>
        <v>CL4</v>
      </c>
      <c r="B119" s="157" t="str">
        <f>IF(OR('Sub-Cpt Record'!B119=0,'Sub-Cpt Record'!B119=""),"",'Sub-Cpt Record'!B119)</f>
        <v/>
      </c>
      <c r="C119" s="158">
        <f>IF(OR('Sub-Cpt Record'!C119=0,'Sub-Cpt Record'!C119=""),"",'Sub-Cpt Record'!C119)</f>
        <v>0.35514499999999999</v>
      </c>
      <c r="D119" s="158">
        <f>IF(OR('Sub-Cpt Record'!D119=0,'Sub-Cpt Record'!D119=""),"",'Sub-Cpt Record'!D119)</f>
        <v>0.35514499999999999</v>
      </c>
      <c r="E119" s="157" t="str">
        <f>CODE!I119</f>
        <v xml:space="preserve">HBM  POK  YEW  BE  HOL  </v>
      </c>
      <c r="F119" s="180" t="str">
        <f>IF(OR('Sub-Cpt Record'!K119=0,'Sub-Cpt Record'!K119=""),"",'Sub-Cpt Record'!K119)</f>
        <v>RPG</v>
      </c>
      <c r="G119" s="375" t="s">
        <v>1087</v>
      </c>
      <c r="H119" s="181"/>
      <c r="I119" s="182"/>
      <c r="J119" s="182"/>
      <c r="K119" s="182"/>
      <c r="L119" s="182"/>
      <c r="M119" s="182" t="s">
        <v>778</v>
      </c>
      <c r="N119" s="374"/>
    </row>
    <row r="120" spans="1:14" s="3" customFormat="1" x14ac:dyDescent="0.2">
      <c r="A120" s="156" t="str">
        <f>IF(OR('Sub-Cpt Record'!A120=0,'Sub-Cpt Record'!A120=""),"",'Sub-Cpt Record'!A120)</f>
        <v>CL5</v>
      </c>
      <c r="B120" s="157" t="str">
        <f>IF(OR('Sub-Cpt Record'!B120=0,'Sub-Cpt Record'!B120=""),"",'Sub-Cpt Record'!B120)</f>
        <v/>
      </c>
      <c r="C120" s="158">
        <f>IF(OR('Sub-Cpt Record'!C120=0,'Sub-Cpt Record'!C120=""),"",'Sub-Cpt Record'!C120)</f>
        <v>1.2820199999999999</v>
      </c>
      <c r="D120" s="158">
        <f>IF(OR('Sub-Cpt Record'!D120=0,'Sub-Cpt Record'!D120=""),"",'Sub-Cpt Record'!D120)</f>
        <v>1.2820199999999999</v>
      </c>
      <c r="E120" s="157" t="str">
        <f>CODE!I120</f>
        <v xml:space="preserve">POK  HOL  BI  BE  </v>
      </c>
      <c r="F120" s="180" t="str">
        <f>IF(OR('Sub-Cpt Record'!K120=0,'Sub-Cpt Record'!K120=""),"",'Sub-Cpt Record'!K120)</f>
        <v>RPG</v>
      </c>
      <c r="G120" s="375" t="s">
        <v>1087</v>
      </c>
      <c r="H120" s="181"/>
      <c r="I120" s="182"/>
      <c r="J120" s="182"/>
      <c r="K120" s="182"/>
      <c r="L120" s="182"/>
      <c r="M120" s="182" t="s">
        <v>778</v>
      </c>
      <c r="N120" s="374"/>
    </row>
    <row r="121" spans="1:14" s="3" customFormat="1" x14ac:dyDescent="0.2">
      <c r="A121" s="156" t="str">
        <f>IF(OR('Sub-Cpt Record'!A121=0,'Sub-Cpt Record'!A121=""),"",'Sub-Cpt Record'!A121)</f>
        <v>CL6</v>
      </c>
      <c r="B121" s="157" t="str">
        <f>IF(OR('Sub-Cpt Record'!B121=0,'Sub-Cpt Record'!B121=""),"",'Sub-Cpt Record'!B121)</f>
        <v/>
      </c>
      <c r="C121" s="158">
        <f>IF(OR('Sub-Cpt Record'!C121=0,'Sub-Cpt Record'!C121=""),"",'Sub-Cpt Record'!C121)</f>
        <v>1.46</v>
      </c>
      <c r="D121" s="158">
        <f>IF(OR('Sub-Cpt Record'!D121=0,'Sub-Cpt Record'!D121=""),"",'Sub-Cpt Record'!D121)</f>
        <v>1.46</v>
      </c>
      <c r="E121" s="157" t="str">
        <f>CODE!I121</f>
        <v xml:space="preserve">POK  MC  LI  HOL  </v>
      </c>
      <c r="F121" s="180" t="str">
        <f>IF(OR('Sub-Cpt Record'!K121=0,'Sub-Cpt Record'!K121=""),"",'Sub-Cpt Record'!K121)</f>
        <v>RPG</v>
      </c>
      <c r="G121" s="375" t="s">
        <v>1087</v>
      </c>
      <c r="H121" s="181"/>
      <c r="I121" s="182"/>
      <c r="J121" s="182"/>
      <c r="K121" s="182"/>
      <c r="L121" s="182"/>
      <c r="M121" s="182" t="s">
        <v>778</v>
      </c>
      <c r="N121" s="374"/>
    </row>
    <row r="122" spans="1:14" s="3" customFormat="1" x14ac:dyDescent="0.2">
      <c r="A122" s="156" t="str">
        <f>IF(OR('Sub-Cpt Record'!A122=0,'Sub-Cpt Record'!A122=""),"",'Sub-Cpt Record'!A122)</f>
        <v>CL8</v>
      </c>
      <c r="B122" s="157" t="str">
        <f>IF(OR('Sub-Cpt Record'!B122=0,'Sub-Cpt Record'!B122=""),"",'Sub-Cpt Record'!B122)</f>
        <v>a</v>
      </c>
      <c r="C122" s="158">
        <f>IF(OR('Sub-Cpt Record'!C122=0,'Sub-Cpt Record'!C122=""),"",'Sub-Cpt Record'!C122)</f>
        <v>8.2796599999999998</v>
      </c>
      <c r="D122" s="158">
        <f>IF(OR('Sub-Cpt Record'!D122=0,'Sub-Cpt Record'!D122=""),"",'Sub-Cpt Record'!D122)</f>
        <v>8.1999999999999993</v>
      </c>
      <c r="E122" s="157" t="str">
        <f>CODE!I122</f>
        <v xml:space="preserve">POK  LI  YEW  BE  HAZ  HL  </v>
      </c>
      <c r="F122" s="180" t="str">
        <f>IF(OR('Sub-Cpt Record'!K122=0,'Sub-Cpt Record'!K122=""),"",'Sub-Cpt Record'!K122)</f>
        <v>RPG LB</v>
      </c>
      <c r="G122" s="375"/>
      <c r="H122" s="181"/>
      <c r="I122" s="182"/>
      <c r="J122" s="182"/>
      <c r="K122" s="182"/>
      <c r="L122" s="182"/>
      <c r="M122" s="182"/>
      <c r="N122" s="374"/>
    </row>
    <row r="123" spans="1:14" s="3" customFormat="1" x14ac:dyDescent="0.2">
      <c r="A123" s="156" t="str">
        <f>IF(OR('Sub-Cpt Record'!A123=0,'Sub-Cpt Record'!A123=""),"",'Sub-Cpt Record'!A123)</f>
        <v>CL8</v>
      </c>
      <c r="B123" s="157" t="str">
        <f>IF(OR('Sub-Cpt Record'!B123=0,'Sub-Cpt Record'!B123=""),"",'Sub-Cpt Record'!B123)</f>
        <v>b</v>
      </c>
      <c r="C123" s="158">
        <f>IF(OR('Sub-Cpt Record'!C123=0,'Sub-Cpt Record'!C123=""),"",'Sub-Cpt Record'!C123)</f>
        <v>2.1136499999999998</v>
      </c>
      <c r="D123" s="158">
        <f>IF(OR('Sub-Cpt Record'!D123=0,'Sub-Cpt Record'!D123=""),"",'Sub-Cpt Record'!D123)</f>
        <v>2.1136499999999998</v>
      </c>
      <c r="E123" s="157" t="str">
        <f>CODE!I123</f>
        <v xml:space="preserve">AH  POK  HOL  SP  YEW  HAZ  </v>
      </c>
      <c r="F123" s="180" t="str">
        <f>IF(OR('Sub-Cpt Record'!K123=0,'Sub-Cpt Record'!K123=""),"",'Sub-Cpt Record'!K123)</f>
        <v>RPG</v>
      </c>
      <c r="G123" s="375" t="s">
        <v>1091</v>
      </c>
      <c r="H123" s="181"/>
      <c r="I123" s="182"/>
      <c r="J123" s="182"/>
      <c r="K123" s="182"/>
      <c r="L123" s="182"/>
      <c r="M123" s="182" t="s">
        <v>778</v>
      </c>
      <c r="N123" s="374"/>
    </row>
    <row r="124" spans="1:14" s="3" customFormat="1" x14ac:dyDescent="0.2">
      <c r="A124" s="156" t="str">
        <f>IF(OR('Sub-Cpt Record'!A124=0,'Sub-Cpt Record'!A124=""),"",'Sub-Cpt Record'!A124)</f>
        <v>CL8</v>
      </c>
      <c r="B124" s="157" t="str">
        <f>IF(OR('Sub-Cpt Record'!B124=0,'Sub-Cpt Record'!B124=""),"",'Sub-Cpt Record'!B124)</f>
        <v>c</v>
      </c>
      <c r="C124" s="158">
        <f>IF(OR('Sub-Cpt Record'!C124=0,'Sub-Cpt Record'!C124=""),"",'Sub-Cpt Record'!C124)</f>
        <v>9.8183199999999999</v>
      </c>
      <c r="D124" s="158">
        <f>IF(OR('Sub-Cpt Record'!D124=0,'Sub-Cpt Record'!D124=""),"",'Sub-Cpt Record'!D124)</f>
        <v>9.8183199999999999</v>
      </c>
      <c r="E124" s="157" t="str">
        <f>CODE!I124</f>
        <v xml:space="preserve">SYC  YEW  BE  POK  BI  SP  </v>
      </c>
      <c r="F124" s="180" t="str">
        <f>IF(OR('Sub-Cpt Record'!K124=0,'Sub-Cpt Record'!K124=""),"",'Sub-Cpt Record'!K124)</f>
        <v>RPG</v>
      </c>
      <c r="G124" s="375" t="s">
        <v>1124</v>
      </c>
      <c r="H124" s="181"/>
      <c r="I124" s="182"/>
      <c r="J124" s="182"/>
      <c r="K124" s="182"/>
      <c r="L124" s="182"/>
      <c r="M124" s="182" t="s">
        <v>778</v>
      </c>
      <c r="N124" s="374"/>
    </row>
    <row r="125" spans="1:14" s="3" customFormat="1" x14ac:dyDescent="0.2">
      <c r="A125" s="156" t="str">
        <f>IF(OR('Sub-Cpt Record'!A125=0,'Sub-Cpt Record'!A125=""),"",'Sub-Cpt Record'!A125)</f>
        <v>CL8</v>
      </c>
      <c r="B125" s="157" t="str">
        <f>IF(OR('Sub-Cpt Record'!B125=0,'Sub-Cpt Record'!B125=""),"",'Sub-Cpt Record'!B125)</f>
        <v>d</v>
      </c>
      <c r="C125" s="158">
        <f>IF(OR('Sub-Cpt Record'!C125=0,'Sub-Cpt Record'!C125=""),"",'Sub-Cpt Record'!C125)</f>
        <v>3.1976200000000001</v>
      </c>
      <c r="D125" s="158">
        <f>IF(OR('Sub-Cpt Record'!D125=0,'Sub-Cpt Record'!D125=""),"",'Sub-Cpt Record'!D125)</f>
        <v>3.1976200000000001</v>
      </c>
      <c r="E125" s="157" t="str">
        <f>CODE!I125</f>
        <v xml:space="preserve">POK  BE  AH  MC  SYC  YEW  </v>
      </c>
      <c r="F125" s="180" t="str">
        <f>IF(OR('Sub-Cpt Record'!K125=0,'Sub-Cpt Record'!K125=""),"",'Sub-Cpt Record'!K125)</f>
        <v>RPG</v>
      </c>
      <c r="G125" s="375" t="s">
        <v>1125</v>
      </c>
      <c r="H125" s="181"/>
      <c r="I125" s="182"/>
      <c r="J125" s="182"/>
      <c r="K125" s="182"/>
      <c r="L125" s="182"/>
      <c r="M125" s="182" t="s">
        <v>778</v>
      </c>
      <c r="N125" s="374"/>
    </row>
    <row r="126" spans="1:14" s="3" customFormat="1" x14ac:dyDescent="0.2">
      <c r="A126" s="156" t="str">
        <f>IF(OR('Sub-Cpt Record'!A126=0,'Sub-Cpt Record'!A126=""),"",'Sub-Cpt Record'!A126)</f>
        <v>CL8</v>
      </c>
      <c r="B126" s="157" t="str">
        <f>IF(OR('Sub-Cpt Record'!B126=0,'Sub-Cpt Record'!B126=""),"",'Sub-Cpt Record'!B126)</f>
        <v>e</v>
      </c>
      <c r="C126" s="158">
        <f>IF(OR('Sub-Cpt Record'!C126=0,'Sub-Cpt Record'!C126=""),"",'Sub-Cpt Record'!C126)</f>
        <v>4.0726699999999996</v>
      </c>
      <c r="D126" s="158">
        <f>IF(OR('Sub-Cpt Record'!D126=0,'Sub-Cpt Record'!D126=""),"",'Sub-Cpt Record'!D126)</f>
        <v>4.0726699999999996</v>
      </c>
      <c r="E126" s="157" t="str">
        <f>CODE!I126</f>
        <v xml:space="preserve">SYC  MC  YEW  POK  HAZ  </v>
      </c>
      <c r="F126" s="180" t="str">
        <f>IF(OR('Sub-Cpt Record'!K126=0,'Sub-Cpt Record'!K126=""),"",'Sub-Cpt Record'!K126)</f>
        <v>RPG</v>
      </c>
      <c r="G126" s="375"/>
      <c r="H126" s="181"/>
      <c r="I126" s="182"/>
      <c r="J126" s="182"/>
      <c r="K126" s="182"/>
      <c r="L126" s="182"/>
      <c r="M126" s="182"/>
      <c r="N126" s="374"/>
    </row>
    <row r="127" spans="1:14" s="3" customFormat="1" x14ac:dyDescent="0.2">
      <c r="A127" s="156" t="str">
        <f>IF(OR('Sub-Cpt Record'!A127=0,'Sub-Cpt Record'!A127=""),"",'Sub-Cpt Record'!A127)</f>
        <v>CL8</v>
      </c>
      <c r="B127" s="157" t="str">
        <f>IF(OR('Sub-Cpt Record'!B127=0,'Sub-Cpt Record'!B127=""),"",'Sub-Cpt Record'!B127)</f>
        <v>f</v>
      </c>
      <c r="C127" s="158">
        <f>IF(OR('Sub-Cpt Record'!C127=0,'Sub-Cpt Record'!C127=""),"",'Sub-Cpt Record'!C127)</f>
        <v>3.6862499999999998</v>
      </c>
      <c r="D127" s="158">
        <f>IF(OR('Sub-Cpt Record'!D127=0,'Sub-Cpt Record'!D127=""),"",'Sub-Cpt Record'!D127)</f>
        <v>3.6862499999999998</v>
      </c>
      <c r="E127" s="157" t="str">
        <f>CODE!I127</f>
        <v xml:space="preserve">YEW  POK  LI  WCH  HOL  </v>
      </c>
      <c r="F127" s="180" t="str">
        <f>IF(OR('Sub-Cpt Record'!K127=0,'Sub-Cpt Record'!K127=""),"",'Sub-Cpt Record'!K127)</f>
        <v>RPG</v>
      </c>
      <c r="G127" s="375" t="s">
        <v>1091</v>
      </c>
      <c r="H127" s="181" t="s">
        <v>778</v>
      </c>
      <c r="I127" s="182"/>
      <c r="J127" s="182"/>
      <c r="K127" s="182"/>
      <c r="L127" s="182"/>
      <c r="M127" s="182"/>
      <c r="N127" s="374"/>
    </row>
    <row r="128" spans="1:14" s="3" customFormat="1" x14ac:dyDescent="0.2">
      <c r="A128" s="156" t="str">
        <f>IF(OR('Sub-Cpt Record'!A128=0,'Sub-Cpt Record'!A128=""),"",'Sub-Cpt Record'!A128)</f>
        <v>CL8</v>
      </c>
      <c r="B128" s="157" t="str">
        <f>IF(OR('Sub-Cpt Record'!B128=0,'Sub-Cpt Record'!B128=""),"",'Sub-Cpt Record'!B128)</f>
        <v>g</v>
      </c>
      <c r="C128" s="158">
        <f>IF(OR('Sub-Cpt Record'!C128=0,'Sub-Cpt Record'!C128=""),"",'Sub-Cpt Record'!C128)</f>
        <v>1.51</v>
      </c>
      <c r="D128" s="158">
        <f>IF(OR('Sub-Cpt Record'!D128=0,'Sub-Cpt Record'!D128=""),"",'Sub-Cpt Record'!D128)</f>
        <v>1.51</v>
      </c>
      <c r="E128" s="157" t="str">
        <f>CODE!I128</f>
        <v xml:space="preserve">LI  WCH  AH  BE  SYC  </v>
      </c>
      <c r="F128" s="180" t="str">
        <f>IF(OR('Sub-Cpt Record'!K128=0,'Sub-Cpt Record'!K128=""),"",'Sub-Cpt Record'!K128)</f>
        <v>RPG</v>
      </c>
      <c r="G128" s="375" t="s">
        <v>1085</v>
      </c>
      <c r="H128" s="181"/>
      <c r="I128" s="182"/>
      <c r="J128" s="182"/>
      <c r="K128" s="182"/>
      <c r="L128" s="182"/>
      <c r="M128" s="182" t="s">
        <v>778</v>
      </c>
      <c r="N128" s="374"/>
    </row>
    <row r="129" spans="1:14" s="3" customFormat="1" x14ac:dyDescent="0.2">
      <c r="A129" s="156" t="str">
        <f>IF(OR('Sub-Cpt Record'!A129=0,'Sub-Cpt Record'!A129=""),"",'Sub-Cpt Record'!A129)</f>
        <v>CL8</v>
      </c>
      <c r="B129" s="157" t="str">
        <f>IF(OR('Sub-Cpt Record'!B129=0,'Sub-Cpt Record'!B129=""),"",'Sub-Cpt Record'!B129)</f>
        <v>h</v>
      </c>
      <c r="C129" s="158">
        <f>IF(OR('Sub-Cpt Record'!C129=0,'Sub-Cpt Record'!C129=""),"",'Sub-Cpt Record'!C129)</f>
        <v>2.71665</v>
      </c>
      <c r="D129" s="158">
        <f>IF(OR('Sub-Cpt Record'!D129=0,'Sub-Cpt Record'!D129=""),"",'Sub-Cpt Record'!D129)</f>
        <v>2.71665</v>
      </c>
      <c r="E129" s="157" t="str">
        <f>CODE!I129</f>
        <v xml:space="preserve">HBM  POK  MC  SYC  WCH  </v>
      </c>
      <c r="F129" s="180" t="str">
        <f>IF(OR('Sub-Cpt Record'!K129=0,'Sub-Cpt Record'!K129=""),"",'Sub-Cpt Record'!K129)</f>
        <v>RPG</v>
      </c>
      <c r="G129" s="375" t="s">
        <v>1091</v>
      </c>
      <c r="H129" s="181" t="s">
        <v>778</v>
      </c>
      <c r="I129" s="182"/>
      <c r="J129" s="182"/>
      <c r="K129" s="182"/>
      <c r="L129" s="182"/>
      <c r="M129" s="182"/>
      <c r="N129" s="374"/>
    </row>
    <row r="130" spans="1:14" s="3" customFormat="1" x14ac:dyDescent="0.2">
      <c r="A130" s="156" t="str">
        <f>IF(OR('Sub-Cpt Record'!A130=0,'Sub-Cpt Record'!A130=""),"",'Sub-Cpt Record'!A130)</f>
        <v>CL9</v>
      </c>
      <c r="B130" s="157" t="str">
        <f>IF(OR('Sub-Cpt Record'!B130=0,'Sub-Cpt Record'!B130=""),"",'Sub-Cpt Record'!B130)</f>
        <v>a</v>
      </c>
      <c r="C130" s="158">
        <f>IF(OR('Sub-Cpt Record'!C130=0,'Sub-Cpt Record'!C130=""),"",'Sub-Cpt Record'!C130)</f>
        <v>0.51627500000000004</v>
      </c>
      <c r="D130" s="158">
        <f>IF(OR('Sub-Cpt Record'!D130=0,'Sub-Cpt Record'!D130=""),"",'Sub-Cpt Record'!D130)</f>
        <v>0.51627500000000004</v>
      </c>
      <c r="E130" s="157" t="str">
        <f>CODE!I130</f>
        <v xml:space="preserve">BE  YEW  BI  </v>
      </c>
      <c r="F130" s="180" t="str">
        <f>IF(OR('Sub-Cpt Record'!K130=0,'Sub-Cpt Record'!K130=""),"",'Sub-Cpt Record'!K130)</f>
        <v>RPG</v>
      </c>
      <c r="G130" s="375"/>
      <c r="H130" s="181"/>
      <c r="I130" s="182"/>
      <c r="J130" s="182"/>
      <c r="K130" s="182"/>
      <c r="L130" s="182"/>
      <c r="M130" s="182"/>
      <c r="N130" s="374"/>
    </row>
    <row r="131" spans="1:14" s="3" customFormat="1" x14ac:dyDescent="0.2">
      <c r="A131" s="156" t="str">
        <f>IF(OR('Sub-Cpt Record'!A131=0,'Sub-Cpt Record'!A131=""),"",'Sub-Cpt Record'!A131)</f>
        <v>CL9</v>
      </c>
      <c r="B131" s="157" t="str">
        <f>IF(OR('Sub-Cpt Record'!B131=0,'Sub-Cpt Record'!B131=""),"",'Sub-Cpt Record'!B131)</f>
        <v>b</v>
      </c>
      <c r="C131" s="158">
        <f>IF(OR('Sub-Cpt Record'!C131=0,'Sub-Cpt Record'!C131=""),"",'Sub-Cpt Record'!C131)</f>
        <v>2.3499599999999998</v>
      </c>
      <c r="D131" s="158">
        <f>IF(OR('Sub-Cpt Record'!D131=0,'Sub-Cpt Record'!D131=""),"",'Sub-Cpt Record'!D131)</f>
        <v>2.3499599999999998</v>
      </c>
      <c r="E131" s="157" t="str">
        <f>CODE!I131</f>
        <v xml:space="preserve">BE  YEW  SYC  AH  SC  </v>
      </c>
      <c r="F131" s="180" t="str">
        <f>IF(OR('Sub-Cpt Record'!K131=0,'Sub-Cpt Record'!K131=""),"",'Sub-Cpt Record'!K131)</f>
        <v>RPG</v>
      </c>
      <c r="G131" s="375" t="s">
        <v>1088</v>
      </c>
      <c r="H131" s="181" t="s">
        <v>778</v>
      </c>
      <c r="I131" s="182"/>
      <c r="J131" s="182"/>
      <c r="K131" s="182"/>
      <c r="L131" s="182"/>
      <c r="M131" s="182"/>
      <c r="N131" s="374"/>
    </row>
    <row r="132" spans="1:14" s="3" customFormat="1" x14ac:dyDescent="0.2">
      <c r="A132" s="156" t="str">
        <f>IF(OR('Sub-Cpt Record'!A132=0,'Sub-Cpt Record'!A132=""),"",'Sub-Cpt Record'!A132)</f>
        <v>CL10</v>
      </c>
      <c r="B132" s="157" t="str">
        <f>IF(OR('Sub-Cpt Record'!B132=0,'Sub-Cpt Record'!B132=""),"",'Sub-Cpt Record'!B132)</f>
        <v>a</v>
      </c>
      <c r="C132" s="158">
        <f>IF(OR('Sub-Cpt Record'!C132=0,'Sub-Cpt Record'!C132=""),"",'Sub-Cpt Record'!C132)</f>
        <v>2.5354399999999999</v>
      </c>
      <c r="D132" s="158">
        <f>IF(OR('Sub-Cpt Record'!D132=0,'Sub-Cpt Record'!D132=""),"",'Sub-Cpt Record'!D132)</f>
        <v>2.5354399999999999</v>
      </c>
      <c r="E132" s="157" t="str">
        <f>CODE!I132</f>
        <v xml:space="preserve">POK  BE  SC  HOL  </v>
      </c>
      <c r="F132" s="180" t="str">
        <f>IF(OR('Sub-Cpt Record'!K132=0,'Sub-Cpt Record'!K132=""),"",'Sub-Cpt Record'!K132)</f>
        <v>RPG</v>
      </c>
      <c r="G132" s="375" t="s">
        <v>1085</v>
      </c>
      <c r="H132" s="181"/>
      <c r="I132" s="182"/>
      <c r="J132" s="182"/>
      <c r="K132" s="182"/>
      <c r="L132" s="182"/>
      <c r="M132" s="182" t="s">
        <v>778</v>
      </c>
      <c r="N132" s="374"/>
    </row>
    <row r="133" spans="1:14" s="3" customFormat="1" x14ac:dyDescent="0.2">
      <c r="A133" s="156" t="str">
        <f>IF(OR('Sub-Cpt Record'!A133=0,'Sub-Cpt Record'!A133=""),"",'Sub-Cpt Record'!A133)</f>
        <v>CL10</v>
      </c>
      <c r="B133" s="157" t="str">
        <f>IF(OR('Sub-Cpt Record'!B133=0,'Sub-Cpt Record'!B133=""),"",'Sub-Cpt Record'!B133)</f>
        <v>b</v>
      </c>
      <c r="C133" s="158">
        <f>IF(OR('Sub-Cpt Record'!C133=0,'Sub-Cpt Record'!C133=""),"",'Sub-Cpt Record'!C133)</f>
        <v>1.3190900000000001</v>
      </c>
      <c r="D133" s="158">
        <f>IF(OR('Sub-Cpt Record'!D133=0,'Sub-Cpt Record'!D133=""),"",'Sub-Cpt Record'!D133)</f>
        <v>0.7</v>
      </c>
      <c r="E133" s="157" t="str">
        <f>CODE!I133</f>
        <v xml:space="preserve">HBM  HOL  WCH  BE  POK  YEW  </v>
      </c>
      <c r="F133" s="180" t="str">
        <f>IF(OR('Sub-Cpt Record'!K133=0,'Sub-Cpt Record'!K133=""),"",'Sub-Cpt Record'!K133)</f>
        <v>RPG</v>
      </c>
      <c r="G133" s="375"/>
      <c r="H133" s="181"/>
      <c r="I133" s="182"/>
      <c r="J133" s="182"/>
      <c r="K133" s="182"/>
      <c r="L133" s="182"/>
      <c r="M133" s="182"/>
      <c r="N133" s="374"/>
    </row>
    <row r="134" spans="1:14" s="3" customFormat="1" x14ac:dyDescent="0.2">
      <c r="A134" s="156" t="str">
        <f>IF(OR('Sub-Cpt Record'!A134=0,'Sub-Cpt Record'!A134=""),"",'Sub-Cpt Record'!A134)</f>
        <v>CL11</v>
      </c>
      <c r="B134" s="157" t="str">
        <f>IF(OR('Sub-Cpt Record'!B134=0,'Sub-Cpt Record'!B134=""),"",'Sub-Cpt Record'!B134)</f>
        <v/>
      </c>
      <c r="C134" s="158">
        <f>IF(OR('Sub-Cpt Record'!C134=0,'Sub-Cpt Record'!C134=""),"",'Sub-Cpt Record'!C134)</f>
        <v>1.29677</v>
      </c>
      <c r="D134" s="158">
        <f>IF(OR('Sub-Cpt Record'!D134=0,'Sub-Cpt Record'!D134=""),"",'Sub-Cpt Record'!D134)</f>
        <v>1.1000000000000001</v>
      </c>
      <c r="E134" s="157" t="str">
        <f>CODE!I134</f>
        <v xml:space="preserve">BE  HBM  POK  HOL  MB  MC  </v>
      </c>
      <c r="F134" s="180" t="str">
        <f>IF(OR('Sub-Cpt Record'!K134=0,'Sub-Cpt Record'!K134=""),"",'Sub-Cpt Record'!K134)</f>
        <v>RPG LB</v>
      </c>
      <c r="G134" s="375"/>
      <c r="H134" s="181"/>
      <c r="I134" s="182"/>
      <c r="J134" s="182"/>
      <c r="K134" s="182"/>
      <c r="L134" s="182"/>
      <c r="M134" s="182"/>
      <c r="N134" s="374"/>
    </row>
    <row r="135" spans="1:14" s="3" customFormat="1" x14ac:dyDescent="0.2">
      <c r="A135" s="156" t="str">
        <f>IF(OR('Sub-Cpt Record'!A135=0,'Sub-Cpt Record'!A135=""),"",'Sub-Cpt Record'!A135)</f>
        <v>CL12</v>
      </c>
      <c r="B135" s="157" t="str">
        <f>IF(OR('Sub-Cpt Record'!B135=0,'Sub-Cpt Record'!B135=""),"",'Sub-Cpt Record'!B135)</f>
        <v/>
      </c>
      <c r="C135" s="158">
        <f>IF(OR('Sub-Cpt Record'!C135=0,'Sub-Cpt Record'!C135=""),"",'Sub-Cpt Record'!C135)</f>
        <v>2.6544400000000001</v>
      </c>
      <c r="D135" s="158">
        <f>IF(OR('Sub-Cpt Record'!D135=0,'Sub-Cpt Record'!D135=""),"",'Sub-Cpt Record'!D135)</f>
        <v>2.6544400000000001</v>
      </c>
      <c r="E135" s="157" t="str">
        <f>CODE!I135</f>
        <v xml:space="preserve">MC  POK  BE  </v>
      </c>
      <c r="F135" s="180" t="str">
        <f>IF(OR('Sub-Cpt Record'!K135=0,'Sub-Cpt Record'!K135=""),"",'Sub-Cpt Record'!K135)</f>
        <v>RPG</v>
      </c>
      <c r="G135" s="375" t="s">
        <v>1085</v>
      </c>
      <c r="H135" s="181"/>
      <c r="I135" s="182"/>
      <c r="J135" s="182"/>
      <c r="K135" s="182"/>
      <c r="L135" s="182"/>
      <c r="M135" s="182" t="s">
        <v>778</v>
      </c>
      <c r="N135" s="374"/>
    </row>
    <row r="136" spans="1:14" s="3" customFormat="1" x14ac:dyDescent="0.2">
      <c r="A136" s="156" t="str">
        <f>IF(OR('Sub-Cpt Record'!A136=0,'Sub-Cpt Record'!A136=""),"",'Sub-Cpt Record'!A136)</f>
        <v>CL13</v>
      </c>
      <c r="B136" s="157" t="str">
        <f>IF(OR('Sub-Cpt Record'!B136=0,'Sub-Cpt Record'!B136=""),"",'Sub-Cpt Record'!B136)</f>
        <v/>
      </c>
      <c r="C136" s="158">
        <f>IF(OR('Sub-Cpt Record'!C136=0,'Sub-Cpt Record'!C136=""),"",'Sub-Cpt Record'!C136)</f>
        <v>2.4562599999999999</v>
      </c>
      <c r="D136" s="158">
        <f>IF(OR('Sub-Cpt Record'!D136=0,'Sub-Cpt Record'!D136=""),"",'Sub-Cpt Record'!D136)</f>
        <v>2.4562599999999999</v>
      </c>
      <c r="E136" s="157" t="str">
        <f>CODE!I136</f>
        <v xml:space="preserve">SYC  BE  POK  MC  YEW  </v>
      </c>
      <c r="F136" s="180" t="str">
        <f>IF(OR('Sub-Cpt Record'!K136=0,'Sub-Cpt Record'!K136=""),"",'Sub-Cpt Record'!K136)</f>
        <v>RPG</v>
      </c>
      <c r="G136" s="375" t="s">
        <v>1126</v>
      </c>
      <c r="H136" s="181" t="s">
        <v>778</v>
      </c>
      <c r="I136" s="182"/>
      <c r="J136" s="182"/>
      <c r="K136" s="182"/>
      <c r="L136" s="182"/>
      <c r="M136" s="182"/>
      <c r="N136" s="374"/>
    </row>
    <row r="137" spans="1:14" s="3" customFormat="1" x14ac:dyDescent="0.2">
      <c r="A137" s="156" t="str">
        <f>IF(OR('Sub-Cpt Record'!A137=0,'Sub-Cpt Record'!A137=""),"",'Sub-Cpt Record'!A137)</f>
        <v>CL14</v>
      </c>
      <c r="B137" s="157" t="str">
        <f>IF(OR('Sub-Cpt Record'!B137=0,'Sub-Cpt Record'!B137=""),"",'Sub-Cpt Record'!B137)</f>
        <v/>
      </c>
      <c r="C137" s="158">
        <f>IF(OR('Sub-Cpt Record'!C137=0,'Sub-Cpt Record'!C137=""),"",'Sub-Cpt Record'!C137)</f>
        <v>2.09</v>
      </c>
      <c r="D137" s="158">
        <f>IF(OR('Sub-Cpt Record'!D137=0,'Sub-Cpt Record'!D137=""),"",'Sub-Cpt Record'!D137)</f>
        <v>2.09</v>
      </c>
      <c r="E137" s="157" t="str">
        <f>CODE!I137</f>
        <v xml:space="preserve">POK  BE  HOL  </v>
      </c>
      <c r="F137" s="180" t="str">
        <f>IF(OR('Sub-Cpt Record'!K137=0,'Sub-Cpt Record'!K137=""),"",'Sub-Cpt Record'!K137)</f>
        <v>RPG</v>
      </c>
      <c r="G137" s="375" t="s">
        <v>1087</v>
      </c>
      <c r="H137" s="181" t="s">
        <v>778</v>
      </c>
      <c r="I137" s="182"/>
      <c r="J137" s="182"/>
      <c r="K137" s="182"/>
      <c r="L137" s="182"/>
      <c r="M137" s="182"/>
      <c r="N137" s="374"/>
    </row>
    <row r="138" spans="1:14" s="3" customFormat="1" x14ac:dyDescent="0.2">
      <c r="A138" s="156" t="str">
        <f>IF(OR('Sub-Cpt Record'!A138=0,'Sub-Cpt Record'!A138=""),"",'Sub-Cpt Record'!A138)</f>
        <v>CL15</v>
      </c>
      <c r="B138" s="157" t="str">
        <f>IF(OR('Sub-Cpt Record'!B138=0,'Sub-Cpt Record'!B138=""),"",'Sub-Cpt Record'!B138)</f>
        <v/>
      </c>
      <c r="C138" s="158">
        <f>IF(OR('Sub-Cpt Record'!C138=0,'Sub-Cpt Record'!C138=""),"",'Sub-Cpt Record'!C138)</f>
        <v>0.39314399999999999</v>
      </c>
      <c r="D138" s="158">
        <f>IF(OR('Sub-Cpt Record'!D138=0,'Sub-Cpt Record'!D138=""),"",'Sub-Cpt Record'!D138)</f>
        <v>0.39314399999999999</v>
      </c>
      <c r="E138" s="157" t="str">
        <f>CODE!I138</f>
        <v xml:space="preserve">POK  HOL  HAZ  </v>
      </c>
      <c r="F138" s="180" t="str">
        <f>IF(OR('Sub-Cpt Record'!K138=0,'Sub-Cpt Record'!K138=""),"",'Sub-Cpt Record'!K138)</f>
        <v>RPG</v>
      </c>
      <c r="G138" s="375"/>
      <c r="H138" s="181"/>
      <c r="I138" s="182"/>
      <c r="J138" s="182"/>
      <c r="K138" s="182"/>
      <c r="L138" s="182"/>
      <c r="M138" s="182"/>
      <c r="N138" s="374"/>
    </row>
    <row r="139" spans="1:14" s="3" customFormat="1" x14ac:dyDescent="0.2">
      <c r="A139" s="156" t="str">
        <f>IF(OR('Sub-Cpt Record'!A139=0,'Sub-Cpt Record'!A139=""),"",'Sub-Cpt Record'!A139)</f>
        <v>CL16</v>
      </c>
      <c r="B139" s="157" t="str">
        <f>IF(OR('Sub-Cpt Record'!B139=0,'Sub-Cpt Record'!B139=""),"",'Sub-Cpt Record'!B139)</f>
        <v/>
      </c>
      <c r="C139" s="158">
        <f>IF(OR('Sub-Cpt Record'!C139=0,'Sub-Cpt Record'!C139=""),"",'Sub-Cpt Record'!C139)</f>
        <v>3.1602999999999999</v>
      </c>
      <c r="D139" s="158">
        <f>IF(OR('Sub-Cpt Record'!D139=0,'Sub-Cpt Record'!D139=""),"",'Sub-Cpt Record'!D139)</f>
        <v>2.85</v>
      </c>
      <c r="E139" s="157" t="str">
        <f>CODE!I139</f>
        <v xml:space="preserve">POK  AH  BE  SYC  NS  HL  </v>
      </c>
      <c r="F139" s="180" t="str">
        <f>IF(OR('Sub-Cpt Record'!K139=0,'Sub-Cpt Record'!K139=""),"",'Sub-Cpt Record'!K139)</f>
        <v>RPG</v>
      </c>
      <c r="G139" s="375" t="s">
        <v>1088</v>
      </c>
      <c r="H139" s="181" t="s">
        <v>778</v>
      </c>
      <c r="I139" s="182"/>
      <c r="J139" s="182"/>
      <c r="K139" s="182"/>
      <c r="L139" s="182"/>
      <c r="M139" s="182"/>
      <c r="N139" s="374"/>
    </row>
    <row r="140" spans="1:14" s="3" customFormat="1" x14ac:dyDescent="0.2">
      <c r="A140" s="156" t="str">
        <f>IF(OR('Sub-Cpt Record'!A140=0,'Sub-Cpt Record'!A140=""),"",'Sub-Cpt Record'!A140)</f>
        <v>CL17</v>
      </c>
      <c r="B140" s="157" t="str">
        <f>IF(OR('Sub-Cpt Record'!B140=0,'Sub-Cpt Record'!B140=""),"",'Sub-Cpt Record'!B140)</f>
        <v/>
      </c>
      <c r="C140" s="158">
        <f>IF(OR('Sub-Cpt Record'!C140=0,'Sub-Cpt Record'!C140=""),"",'Sub-Cpt Record'!C140)</f>
        <v>0.759768</v>
      </c>
      <c r="D140" s="158">
        <f>IF(OR('Sub-Cpt Record'!D140=0,'Sub-Cpt Record'!D140=""),"",'Sub-Cpt Record'!D140)</f>
        <v>0.759768</v>
      </c>
      <c r="E140" s="157" t="str">
        <f>CODE!I140</f>
        <v xml:space="preserve">POK  SYC  BE  EM  </v>
      </c>
      <c r="F140" s="180" t="str">
        <f>IF(OR('Sub-Cpt Record'!K140=0,'Sub-Cpt Record'!K140=""),"",'Sub-Cpt Record'!K140)</f>
        <v>RPG</v>
      </c>
      <c r="G140" s="375" t="s">
        <v>1088</v>
      </c>
      <c r="H140" s="181" t="s">
        <v>778</v>
      </c>
      <c r="I140" s="182"/>
      <c r="J140" s="182"/>
      <c r="K140" s="182"/>
      <c r="L140" s="182"/>
      <c r="M140" s="182"/>
      <c r="N140" s="374"/>
    </row>
    <row r="141" spans="1:14" s="3" customFormat="1" x14ac:dyDescent="0.2">
      <c r="A141" s="156" t="str">
        <f>IF(OR('Sub-Cpt Record'!A141=0,'Sub-Cpt Record'!A141=""),"",'Sub-Cpt Record'!A141)</f>
        <v>CL18</v>
      </c>
      <c r="B141" s="157" t="str">
        <f>IF(OR('Sub-Cpt Record'!B141=0,'Sub-Cpt Record'!B141=""),"",'Sub-Cpt Record'!B141)</f>
        <v/>
      </c>
      <c r="C141" s="158">
        <f>IF(OR('Sub-Cpt Record'!C141=0,'Sub-Cpt Record'!C141=""),"",'Sub-Cpt Record'!C141)</f>
        <v>0.81009200000000003</v>
      </c>
      <c r="D141" s="158">
        <f>IF(OR('Sub-Cpt Record'!D141=0,'Sub-Cpt Record'!D141=""),"",'Sub-Cpt Record'!D141)</f>
        <v>0.81009200000000003</v>
      </c>
      <c r="E141" s="157" t="str">
        <f>CODE!I141</f>
        <v xml:space="preserve">POK  SYC  LI  HCH  </v>
      </c>
      <c r="F141" s="180" t="str">
        <f>IF(OR('Sub-Cpt Record'!K141=0,'Sub-Cpt Record'!K141=""),"",'Sub-Cpt Record'!K141)</f>
        <v>RPG</v>
      </c>
      <c r="G141" s="375" t="s">
        <v>1088</v>
      </c>
      <c r="H141" s="181" t="s">
        <v>778</v>
      </c>
      <c r="I141" s="182"/>
      <c r="J141" s="182"/>
      <c r="K141" s="182"/>
      <c r="L141" s="182"/>
      <c r="M141" s="182"/>
      <c r="N141" s="374"/>
    </row>
    <row r="142" spans="1:14" s="3" customFormat="1" x14ac:dyDescent="0.2">
      <c r="A142" s="156" t="str">
        <f>IF(OR('Sub-Cpt Record'!A142=0,'Sub-Cpt Record'!A142=""),"",'Sub-Cpt Record'!A142)</f>
        <v/>
      </c>
      <c r="B142" s="157" t="str">
        <f>IF(OR('Sub-Cpt Record'!B142=0,'Sub-Cpt Record'!B142=""),"",'Sub-Cpt Record'!B142)</f>
        <v/>
      </c>
      <c r="C142" s="158" t="str">
        <f>IF(OR('Sub-Cpt Record'!C142=0,'Sub-Cpt Record'!C142=""),"",'Sub-Cpt Record'!C142)</f>
        <v/>
      </c>
      <c r="D142" s="158" t="str">
        <f>IF(OR('Sub-Cpt Record'!D142=0,'Sub-Cpt Record'!D142=""),"",'Sub-Cpt Record'!D142)</f>
        <v/>
      </c>
      <c r="E142" s="157" t="str">
        <f>CODE!I142</f>
        <v/>
      </c>
      <c r="F142" s="180" t="str">
        <f>IF(OR('Sub-Cpt Record'!K142=0,'Sub-Cpt Record'!K142=""),"",'Sub-Cpt Record'!K142)</f>
        <v/>
      </c>
      <c r="G142" s="375"/>
      <c r="H142" s="181"/>
      <c r="I142" s="182"/>
      <c r="J142" s="182"/>
      <c r="K142" s="182"/>
      <c r="L142" s="182"/>
      <c r="M142" s="182"/>
      <c r="N142" s="374"/>
    </row>
    <row r="143" spans="1:14" s="3" customFormat="1" x14ac:dyDescent="0.2">
      <c r="A143" s="156" t="str">
        <f>IF(OR('Sub-Cpt Record'!A143=0,'Sub-Cpt Record'!A143=""),"",'Sub-Cpt Record'!A143)</f>
        <v>CO1</v>
      </c>
      <c r="B143" s="157" t="str">
        <f>IF(OR('Sub-Cpt Record'!B143=0,'Sub-Cpt Record'!B143=""),"",'Sub-Cpt Record'!B143)</f>
        <v/>
      </c>
      <c r="C143" s="158">
        <f>IF(OR('Sub-Cpt Record'!C143=0,'Sub-Cpt Record'!C143=""),"",'Sub-Cpt Record'!C143)</f>
        <v>0.289877</v>
      </c>
      <c r="D143" s="158">
        <f>IF(OR('Sub-Cpt Record'!D143=0,'Sub-Cpt Record'!D143=""),"",'Sub-Cpt Record'!D143)</f>
        <v>0.289877</v>
      </c>
      <c r="E143" s="157" t="str">
        <f>CODE!I143</f>
        <v xml:space="preserve">YEW  CP  AH  EM  POK  </v>
      </c>
      <c r="F143" s="180" t="str">
        <f>IF(OR('Sub-Cpt Record'!K143=0,'Sub-Cpt Record'!K143=""),"",'Sub-Cpt Record'!K143)</f>
        <v>AONB</v>
      </c>
      <c r="G143" s="375" t="s">
        <v>1127</v>
      </c>
      <c r="H143" s="181" t="s">
        <v>778</v>
      </c>
      <c r="I143" s="182"/>
      <c r="J143" s="182"/>
      <c r="K143" s="182"/>
      <c r="L143" s="182"/>
      <c r="M143" s="182"/>
      <c r="N143" s="374"/>
    </row>
    <row r="144" spans="1:14" s="3" customFormat="1" x14ac:dyDescent="0.2">
      <c r="A144" s="156" t="str">
        <f>IF(OR('Sub-Cpt Record'!A144=0,'Sub-Cpt Record'!A144=""),"",'Sub-Cpt Record'!A144)</f>
        <v>CO2</v>
      </c>
      <c r="B144" s="157" t="str">
        <f>IF(OR('Sub-Cpt Record'!B144=0,'Sub-Cpt Record'!B144=""),"",'Sub-Cpt Record'!B144)</f>
        <v/>
      </c>
      <c r="C144" s="158">
        <f>IF(OR('Sub-Cpt Record'!C144=0,'Sub-Cpt Record'!C144=""),"",'Sub-Cpt Record'!C144)</f>
        <v>3.99498</v>
      </c>
      <c r="D144" s="158">
        <f>IF(OR('Sub-Cpt Record'!D144=0,'Sub-Cpt Record'!D144=""),"",'Sub-Cpt Record'!D144)</f>
        <v>3.99498</v>
      </c>
      <c r="E144" s="157" t="str">
        <f>CODE!I144</f>
        <v xml:space="preserve">POK  SC  WSH  HAZ  MB  SP  </v>
      </c>
      <c r="F144" s="180" t="str">
        <f>IF(OR('Sub-Cpt Record'!K144=0,'Sub-Cpt Record'!K144=""),"",'Sub-Cpt Record'!K144)</f>
        <v>AONB</v>
      </c>
      <c r="G144" s="375" t="s">
        <v>1128</v>
      </c>
      <c r="H144" s="181"/>
      <c r="I144" s="182"/>
      <c r="J144" s="182"/>
      <c r="K144" s="182"/>
      <c r="L144" s="182"/>
      <c r="M144" s="182" t="s">
        <v>778</v>
      </c>
      <c r="N144" s="374"/>
    </row>
    <row r="145" spans="1:14" s="3" customFormat="1" x14ac:dyDescent="0.2">
      <c r="A145" s="156" t="str">
        <f>IF(OR('Sub-Cpt Record'!A145=0,'Sub-Cpt Record'!A145=""),"",'Sub-Cpt Record'!A145)</f>
        <v>CO3</v>
      </c>
      <c r="B145" s="157" t="str">
        <f>IF(OR('Sub-Cpt Record'!B145=0,'Sub-Cpt Record'!B145=""),"",'Sub-Cpt Record'!B145)</f>
        <v/>
      </c>
      <c r="C145" s="158">
        <f>IF(OR('Sub-Cpt Record'!C145=0,'Sub-Cpt Record'!C145=""),"",'Sub-Cpt Record'!C145)</f>
        <v>2.6361500000000002</v>
      </c>
      <c r="D145" s="158">
        <f>IF(OR('Sub-Cpt Record'!D145=0,'Sub-Cpt Record'!D145=""),"",'Sub-Cpt Record'!D145)</f>
        <v>2.6361500000000002</v>
      </c>
      <c r="E145" s="157" t="str">
        <f>CODE!I145</f>
        <v xml:space="preserve">WCH  POK  HAZ  WSH  DF  SP  </v>
      </c>
      <c r="F145" s="180" t="str">
        <f>IF(OR('Sub-Cpt Record'!K145=0,'Sub-Cpt Record'!K145=""),"",'Sub-Cpt Record'!K145)</f>
        <v>AONB</v>
      </c>
      <c r="G145" s="375" t="s">
        <v>1149</v>
      </c>
      <c r="H145" s="181" t="s">
        <v>778</v>
      </c>
      <c r="I145" s="182"/>
      <c r="J145" s="182"/>
      <c r="K145" s="182"/>
      <c r="L145" s="182"/>
      <c r="M145" s="182"/>
      <c r="N145" s="374"/>
    </row>
    <row r="146" spans="1:14" s="3" customFormat="1" x14ac:dyDescent="0.2">
      <c r="A146" s="156" t="str">
        <f>IF(OR('Sub-Cpt Record'!A146=0,'Sub-Cpt Record'!A146=""),"",'Sub-Cpt Record'!A146)</f>
        <v>CO4</v>
      </c>
      <c r="B146" s="157" t="str">
        <f>IF(OR('Sub-Cpt Record'!B146=0,'Sub-Cpt Record'!B146=""),"",'Sub-Cpt Record'!B146)</f>
        <v/>
      </c>
      <c r="C146" s="158">
        <f>IF(OR('Sub-Cpt Record'!C146=0,'Sub-Cpt Record'!C146=""),"",'Sub-Cpt Record'!C146)</f>
        <v>0.78760399999999997</v>
      </c>
      <c r="D146" s="158">
        <f>IF(OR('Sub-Cpt Record'!D146=0,'Sub-Cpt Record'!D146=""),"",'Sub-Cpt Record'!D146)</f>
        <v>0.78760399999999997</v>
      </c>
      <c r="E146" s="157" t="str">
        <f>CODE!I146</f>
        <v xml:space="preserve">AH  POK  YEW  WSH  </v>
      </c>
      <c r="F146" s="180" t="str">
        <f>IF(OR('Sub-Cpt Record'!K146=0,'Sub-Cpt Record'!K146=""),"",'Sub-Cpt Record'!K146)</f>
        <v>AONB ASNW</v>
      </c>
      <c r="G146" s="375"/>
      <c r="H146" s="181"/>
      <c r="I146" s="182"/>
      <c r="J146" s="182"/>
      <c r="K146" s="182"/>
      <c r="L146" s="182"/>
      <c r="M146" s="182"/>
      <c r="N146" s="374"/>
    </row>
    <row r="147" spans="1:14" s="3" customFormat="1" x14ac:dyDescent="0.2">
      <c r="A147" s="156" t="str">
        <f>IF(OR('Sub-Cpt Record'!A147=0,'Sub-Cpt Record'!A147=""),"",'Sub-Cpt Record'!A147)</f>
        <v>CO5</v>
      </c>
      <c r="B147" s="157" t="str">
        <f>IF(OR('Sub-Cpt Record'!B147=0,'Sub-Cpt Record'!B147=""),"",'Sub-Cpt Record'!B147)</f>
        <v/>
      </c>
      <c r="C147" s="158">
        <f>IF(OR('Sub-Cpt Record'!C147=0,'Sub-Cpt Record'!C147=""),"",'Sub-Cpt Record'!C147)</f>
        <v>0.62580899999999995</v>
      </c>
      <c r="D147" s="158">
        <f>IF(OR('Sub-Cpt Record'!D147=0,'Sub-Cpt Record'!D147=""),"",'Sub-Cpt Record'!D147)</f>
        <v>0.62580899999999995</v>
      </c>
      <c r="E147" s="157" t="str">
        <f>CODE!I147</f>
        <v xml:space="preserve">WCH  BE  HOL  POK  </v>
      </c>
      <c r="F147" s="180" t="str">
        <f>IF(OR('Sub-Cpt Record'!K147=0,'Sub-Cpt Record'!K147=""),"",'Sub-Cpt Record'!K147)</f>
        <v>AONB</v>
      </c>
      <c r="G147" s="375"/>
      <c r="H147" s="181"/>
      <c r="I147" s="182"/>
      <c r="J147" s="182"/>
      <c r="K147" s="182"/>
      <c r="L147" s="182"/>
      <c r="M147" s="182"/>
      <c r="N147" s="374"/>
    </row>
    <row r="148" spans="1:14" s="3" customFormat="1" x14ac:dyDescent="0.2">
      <c r="A148" s="156" t="str">
        <f>IF(OR('Sub-Cpt Record'!A148=0,'Sub-Cpt Record'!A148=""),"",'Sub-Cpt Record'!A148)</f>
        <v>CO6</v>
      </c>
      <c r="B148" s="157" t="str">
        <f>IF(OR('Sub-Cpt Record'!B148=0,'Sub-Cpt Record'!B148=""),"",'Sub-Cpt Record'!B148)</f>
        <v/>
      </c>
      <c r="C148" s="158">
        <f>IF(OR('Sub-Cpt Record'!C148=0,'Sub-Cpt Record'!C148=""),"",'Sub-Cpt Record'!C148)</f>
        <v>0.25327</v>
      </c>
      <c r="D148" s="158">
        <f>IF(OR('Sub-Cpt Record'!D148=0,'Sub-Cpt Record'!D148=""),"",'Sub-Cpt Record'!D148)</f>
        <v>0.25327</v>
      </c>
      <c r="E148" s="157" t="str">
        <f>CODE!I148</f>
        <v xml:space="preserve">POK  HOL  WSH  </v>
      </c>
      <c r="F148" s="180" t="str">
        <f>IF(OR('Sub-Cpt Record'!K148=0,'Sub-Cpt Record'!K148=""),"",'Sub-Cpt Record'!K148)</f>
        <v>AONB</v>
      </c>
      <c r="G148" s="375"/>
      <c r="H148" s="181"/>
      <c r="I148" s="182"/>
      <c r="J148" s="182"/>
      <c r="K148" s="182"/>
      <c r="L148" s="182"/>
      <c r="M148" s="182"/>
      <c r="N148" s="374"/>
    </row>
    <row r="149" spans="1:14" s="3" customFormat="1" x14ac:dyDescent="0.2">
      <c r="A149" s="156" t="str">
        <f>IF(OR('Sub-Cpt Record'!A149=0,'Sub-Cpt Record'!A149=""),"",'Sub-Cpt Record'!A149)</f>
        <v/>
      </c>
      <c r="B149" s="157" t="str">
        <f>IF(OR('Sub-Cpt Record'!B149=0,'Sub-Cpt Record'!B149=""),"",'Sub-Cpt Record'!B149)</f>
        <v/>
      </c>
      <c r="C149" s="158" t="str">
        <f>IF(OR('Sub-Cpt Record'!C149=0,'Sub-Cpt Record'!C149=""),"",'Sub-Cpt Record'!C149)</f>
        <v/>
      </c>
      <c r="D149" s="158" t="str">
        <f>IF(OR('Sub-Cpt Record'!D149=0,'Sub-Cpt Record'!D149=""),"",'Sub-Cpt Record'!D149)</f>
        <v/>
      </c>
      <c r="E149" s="157" t="str">
        <f>CODE!I149</f>
        <v/>
      </c>
      <c r="F149" s="180" t="str">
        <f>IF(OR('Sub-Cpt Record'!K149=0,'Sub-Cpt Record'!K149=""),"",'Sub-Cpt Record'!K149)</f>
        <v/>
      </c>
      <c r="G149" s="375"/>
      <c r="H149" s="181"/>
      <c r="I149" s="182"/>
      <c r="J149" s="182"/>
      <c r="K149" s="182"/>
      <c r="L149" s="182"/>
      <c r="M149" s="182"/>
      <c r="N149" s="374"/>
    </row>
    <row r="150" spans="1:14" s="3" customFormat="1" x14ac:dyDescent="0.2">
      <c r="A150" s="156" t="str">
        <f>IF(OR('Sub-Cpt Record'!A150=0,'Sub-Cpt Record'!A150=""),"",'Sub-Cpt Record'!A150)</f>
        <v>G1</v>
      </c>
      <c r="B150" s="157" t="str">
        <f>IF(OR('Sub-Cpt Record'!B150=0,'Sub-Cpt Record'!B150=""),"",'Sub-Cpt Record'!B150)</f>
        <v/>
      </c>
      <c r="C150" s="158">
        <f>IF(OR('Sub-Cpt Record'!C150=0,'Sub-Cpt Record'!C150=""),"",'Sub-Cpt Record'!C150)</f>
        <v>5.4347000000000003</v>
      </c>
      <c r="D150" s="158">
        <f>IF(OR('Sub-Cpt Record'!D150=0,'Sub-Cpt Record'!D150=""),"",'Sub-Cpt Record'!D150)</f>
        <v>5.4347000000000003</v>
      </c>
      <c r="E150" s="157" t="str">
        <f>CODE!I150</f>
        <v xml:space="preserve">BE  HAW  HAZ  POK  MB  WH  </v>
      </c>
      <c r="F150" s="180" t="str">
        <f>IF(OR('Sub-Cpt Record'!K150=0,'Sub-Cpt Record'!K150=""),"",'Sub-Cpt Record'!K150)</f>
        <v>AONB</v>
      </c>
      <c r="G150" s="375" t="s">
        <v>1094</v>
      </c>
      <c r="H150" s="181" t="s">
        <v>778</v>
      </c>
      <c r="I150" s="182"/>
      <c r="J150" s="182"/>
      <c r="K150" s="182"/>
      <c r="L150" s="182"/>
      <c r="M150" s="182"/>
      <c r="N150" s="374"/>
    </row>
    <row r="151" spans="1:14" s="3" customFormat="1" x14ac:dyDescent="0.2">
      <c r="A151" s="156" t="str">
        <f>IF(OR('Sub-Cpt Record'!A151=0,'Sub-Cpt Record'!A151=""),"",'Sub-Cpt Record'!A151)</f>
        <v>G2</v>
      </c>
      <c r="B151" s="157" t="str">
        <f>IF(OR('Sub-Cpt Record'!B151=0,'Sub-Cpt Record'!B151=""),"",'Sub-Cpt Record'!B151)</f>
        <v>a</v>
      </c>
      <c r="C151" s="158">
        <f>IF(OR('Sub-Cpt Record'!C151=0,'Sub-Cpt Record'!C151=""),"",'Sub-Cpt Record'!C151)</f>
        <v>9.5041399999999996</v>
      </c>
      <c r="D151" s="158">
        <f>IF(OR('Sub-Cpt Record'!D151=0,'Sub-Cpt Record'!D151=""),"",'Sub-Cpt Record'!D151)</f>
        <v>9.5041399999999996</v>
      </c>
      <c r="E151" s="157" t="str">
        <f>CODE!I151</f>
        <v xml:space="preserve">AH  SYC  FM  HAZ  MB  MC  </v>
      </c>
      <c r="F151" s="180" t="str">
        <f>IF(OR('Sub-Cpt Record'!K151=0,'Sub-Cpt Record'!K151=""),"",'Sub-Cpt Record'!K151)</f>
        <v>AONB RPG ASNW</v>
      </c>
      <c r="G151" s="375"/>
      <c r="H151" s="181"/>
      <c r="I151" s="182"/>
      <c r="J151" s="182"/>
      <c r="K151" s="182"/>
      <c r="L151" s="182"/>
      <c r="M151" s="182"/>
      <c r="N151" s="374"/>
    </row>
    <row r="152" spans="1:14" s="3" customFormat="1" x14ac:dyDescent="0.2">
      <c r="A152" s="156" t="str">
        <f>IF(OR('Sub-Cpt Record'!A152=0,'Sub-Cpt Record'!A152=""),"",'Sub-Cpt Record'!A152)</f>
        <v>G2</v>
      </c>
      <c r="B152" s="157" t="str">
        <f>IF(OR('Sub-Cpt Record'!B152=0,'Sub-Cpt Record'!B152=""),"",'Sub-Cpt Record'!B152)</f>
        <v>b</v>
      </c>
      <c r="C152" s="158">
        <f>IF(OR('Sub-Cpt Record'!C152=0,'Sub-Cpt Record'!C152=""),"",'Sub-Cpt Record'!C152)</f>
        <v>5.1996900000000004</v>
      </c>
      <c r="D152" s="158">
        <f>IF(OR('Sub-Cpt Record'!D152=0,'Sub-Cpt Record'!D152=""),"",'Sub-Cpt Record'!D152)</f>
        <v>5.1996900000000004</v>
      </c>
      <c r="E152" s="157" t="str">
        <f>CODE!I152</f>
        <v xml:space="preserve">BE  BI  AH  WCH  MC  </v>
      </c>
      <c r="F152" s="180" t="str">
        <f>IF(OR('Sub-Cpt Record'!K152=0,'Sub-Cpt Record'!K152=""),"",'Sub-Cpt Record'!K152)</f>
        <v>AONB RPG ASNW PAWS</v>
      </c>
      <c r="G152" s="375" t="s">
        <v>1129</v>
      </c>
      <c r="H152" s="181"/>
      <c r="I152" s="182"/>
      <c r="J152" s="182"/>
      <c r="K152" s="182"/>
      <c r="L152" s="182"/>
      <c r="M152" s="182" t="s">
        <v>778</v>
      </c>
      <c r="N152" s="374"/>
    </row>
    <row r="153" spans="1:14" s="3" customFormat="1" x14ac:dyDescent="0.2">
      <c r="A153" s="156" t="str">
        <f>IF(OR('Sub-Cpt Record'!A153=0,'Sub-Cpt Record'!A153=""),"",'Sub-Cpt Record'!A153)</f>
        <v>G2</v>
      </c>
      <c r="B153" s="157" t="str">
        <f>IF(OR('Sub-Cpt Record'!B153=0,'Sub-Cpt Record'!B153=""),"",'Sub-Cpt Record'!B153)</f>
        <v>c</v>
      </c>
      <c r="C153" s="158">
        <f>IF(OR('Sub-Cpt Record'!C153=0,'Sub-Cpt Record'!C153=""),"",'Sub-Cpt Record'!C153)</f>
        <v>8.7200000000000006</v>
      </c>
      <c r="D153" s="158">
        <f>IF(OR('Sub-Cpt Record'!D153=0,'Sub-Cpt Record'!D153=""),"",'Sub-Cpt Record'!D153)</f>
        <v>8.7200000000000006</v>
      </c>
      <c r="E153" s="157" t="str">
        <f>CODE!I153</f>
        <v xml:space="preserve">POK  BE  HAZ  HOL  AH  </v>
      </c>
      <c r="F153" s="180" t="str">
        <f>IF(OR('Sub-Cpt Record'!K153=0,'Sub-Cpt Record'!K153=""),"",'Sub-Cpt Record'!K153)</f>
        <v>AONB RPG ASNW</v>
      </c>
      <c r="G153" s="375" t="s">
        <v>1130</v>
      </c>
      <c r="H153" s="181" t="s">
        <v>778</v>
      </c>
      <c r="I153" s="182"/>
      <c r="J153" s="182"/>
      <c r="K153" s="182"/>
      <c r="L153" s="182"/>
      <c r="M153" s="182"/>
      <c r="N153" s="374"/>
    </row>
    <row r="154" spans="1:14" s="3" customFormat="1" x14ac:dyDescent="0.2">
      <c r="A154" s="156" t="str">
        <f>IF(OR('Sub-Cpt Record'!A154=0,'Sub-Cpt Record'!A154=""),"",'Sub-Cpt Record'!A154)</f>
        <v>G2</v>
      </c>
      <c r="B154" s="157" t="str">
        <f>IF(OR('Sub-Cpt Record'!B154=0,'Sub-Cpt Record'!B154=""),"",'Sub-Cpt Record'!B154)</f>
        <v>d</v>
      </c>
      <c r="C154" s="158">
        <f>IF(OR('Sub-Cpt Record'!C154=0,'Sub-Cpt Record'!C154=""),"",'Sub-Cpt Record'!C154)</f>
        <v>0.89475000000000005</v>
      </c>
      <c r="D154" s="158">
        <f>IF(OR('Sub-Cpt Record'!D154=0,'Sub-Cpt Record'!D154=""),"",'Sub-Cpt Record'!D154)</f>
        <v>0.89475000000000005</v>
      </c>
      <c r="E154" s="157" t="str">
        <f>CODE!I154</f>
        <v xml:space="preserve">POK  BE  HOL  </v>
      </c>
      <c r="F154" s="180" t="str">
        <f>IF(OR('Sub-Cpt Record'!K154=0,'Sub-Cpt Record'!K154=""),"",'Sub-Cpt Record'!K154)</f>
        <v>AONB RPG ASNW</v>
      </c>
      <c r="G154" s="375"/>
      <c r="H154" s="181"/>
      <c r="I154" s="182"/>
      <c r="J154" s="182"/>
      <c r="K154" s="182"/>
      <c r="L154" s="182"/>
      <c r="M154" s="182"/>
      <c r="N154" s="374"/>
    </row>
    <row r="155" spans="1:14" s="3" customFormat="1" x14ac:dyDescent="0.2">
      <c r="A155" s="156" t="str">
        <f>IF(OR('Sub-Cpt Record'!A155=0,'Sub-Cpt Record'!A155=""),"",'Sub-Cpt Record'!A155)</f>
        <v>G3</v>
      </c>
      <c r="B155" s="157" t="str">
        <f>IF(OR('Sub-Cpt Record'!B155=0,'Sub-Cpt Record'!B155=""),"",'Sub-Cpt Record'!B155)</f>
        <v/>
      </c>
      <c r="C155" s="158">
        <f>IF(OR('Sub-Cpt Record'!C155=0,'Sub-Cpt Record'!C155=""),"",'Sub-Cpt Record'!C155)</f>
        <v>1.6354900000000001</v>
      </c>
      <c r="D155" s="158">
        <f>IF(OR('Sub-Cpt Record'!D155=0,'Sub-Cpt Record'!D155=""),"",'Sub-Cpt Record'!D155)</f>
        <v>1.6354900000000001</v>
      </c>
      <c r="E155" s="157" t="str">
        <f>CODE!I155</f>
        <v xml:space="preserve">HL  BE  WCH  POK  MC  </v>
      </c>
      <c r="F155" s="180" t="str">
        <f>IF(OR('Sub-Cpt Record'!K155=0,'Sub-Cpt Record'!K155=""),"",'Sub-Cpt Record'!K155)</f>
        <v>AONB RPG</v>
      </c>
      <c r="G155" s="375" t="s">
        <v>1085</v>
      </c>
      <c r="H155" s="181"/>
      <c r="I155" s="182"/>
      <c r="J155" s="182"/>
      <c r="K155" s="182"/>
      <c r="L155" s="182"/>
      <c r="M155" s="182" t="s">
        <v>778</v>
      </c>
      <c r="N155" s="374"/>
    </row>
    <row r="156" spans="1:14" s="3" customFormat="1" x14ac:dyDescent="0.2">
      <c r="A156" s="156" t="str">
        <f>IF(OR('Sub-Cpt Record'!A156=0,'Sub-Cpt Record'!A156=""),"",'Sub-Cpt Record'!A156)</f>
        <v>G4</v>
      </c>
      <c r="B156" s="157" t="str">
        <f>IF(OR('Sub-Cpt Record'!B156=0,'Sub-Cpt Record'!B156=""),"",'Sub-Cpt Record'!B156)</f>
        <v/>
      </c>
      <c r="C156" s="158">
        <f>IF(OR('Sub-Cpt Record'!C156=0,'Sub-Cpt Record'!C156=""),"",'Sub-Cpt Record'!C156)</f>
        <v>3.9290500000000002</v>
      </c>
      <c r="D156" s="158">
        <f>IF(OR('Sub-Cpt Record'!D156=0,'Sub-Cpt Record'!D156=""),"",'Sub-Cpt Record'!D156)</f>
        <v>3.9290500000000002</v>
      </c>
      <c r="E156" s="157" t="str">
        <f>CODE!I156</f>
        <v xml:space="preserve">AH  SC  WCH  BE  POK  </v>
      </c>
      <c r="F156" s="180" t="str">
        <f>IF(OR('Sub-Cpt Record'!K156=0,'Sub-Cpt Record'!K156=""),"",'Sub-Cpt Record'!K156)</f>
        <v>AONB RPG ASNW</v>
      </c>
      <c r="G156" s="375" t="s">
        <v>1131</v>
      </c>
      <c r="H156" s="181" t="s">
        <v>778</v>
      </c>
      <c r="I156" s="182"/>
      <c r="J156" s="182"/>
      <c r="K156" s="182"/>
      <c r="L156" s="182"/>
      <c r="M156" s="182"/>
      <c r="N156" s="374"/>
    </row>
    <row r="157" spans="1:14" s="3" customFormat="1" x14ac:dyDescent="0.2">
      <c r="A157" s="156" t="str">
        <f>IF(OR('Sub-Cpt Record'!A157=0,'Sub-Cpt Record'!A157=""),"",'Sub-Cpt Record'!A157)</f>
        <v>G5</v>
      </c>
      <c r="B157" s="157" t="str">
        <f>IF(OR('Sub-Cpt Record'!B157=0,'Sub-Cpt Record'!B157=""),"",'Sub-Cpt Record'!B157)</f>
        <v/>
      </c>
      <c r="C157" s="158">
        <f>IF(OR('Sub-Cpt Record'!C157=0,'Sub-Cpt Record'!C157=""),"",'Sub-Cpt Record'!C157)</f>
        <v>1.01709</v>
      </c>
      <c r="D157" s="158">
        <f>IF(OR('Sub-Cpt Record'!D157=0,'Sub-Cpt Record'!D157=""),"",'Sub-Cpt Record'!D157)</f>
        <v>1.01709</v>
      </c>
      <c r="E157" s="157" t="str">
        <f>CODE!I157</f>
        <v xml:space="preserve">AH  BE  HOL  WCH  NOM  SYC  </v>
      </c>
      <c r="F157" s="180" t="str">
        <f>IF(OR('Sub-Cpt Record'!K157=0,'Sub-Cpt Record'!K157=""),"",'Sub-Cpt Record'!K157)</f>
        <v>AONB RPG</v>
      </c>
      <c r="G157" s="375"/>
      <c r="H157" s="181"/>
      <c r="I157" s="182"/>
      <c r="J157" s="182"/>
      <c r="K157" s="182"/>
      <c r="L157" s="182"/>
      <c r="M157" s="182"/>
      <c r="N157" s="374"/>
    </row>
    <row r="158" spans="1:14" s="3" customFormat="1" x14ac:dyDescent="0.2">
      <c r="A158" s="156" t="str">
        <f>IF(OR('Sub-Cpt Record'!A158=0,'Sub-Cpt Record'!A158=""),"",'Sub-Cpt Record'!A158)</f>
        <v>G6</v>
      </c>
      <c r="B158" s="157" t="str">
        <f>IF(OR('Sub-Cpt Record'!B158=0,'Sub-Cpt Record'!B158=""),"",'Sub-Cpt Record'!B158)</f>
        <v/>
      </c>
      <c r="C158" s="158">
        <f>IF(OR('Sub-Cpt Record'!C158=0,'Sub-Cpt Record'!C158=""),"",'Sub-Cpt Record'!C158)</f>
        <v>0.72353000000000001</v>
      </c>
      <c r="D158" s="158">
        <f>IF(OR('Sub-Cpt Record'!D158=0,'Sub-Cpt Record'!D158=""),"",'Sub-Cpt Record'!D158)</f>
        <v>0.72353000000000001</v>
      </c>
      <c r="E158" s="157" t="str">
        <f>CODE!I158</f>
        <v xml:space="preserve">WCH  BE  AH  HAZ  HOL  </v>
      </c>
      <c r="F158" s="180" t="str">
        <f>IF(OR('Sub-Cpt Record'!K158=0,'Sub-Cpt Record'!K158=""),"",'Sub-Cpt Record'!K158)</f>
        <v>AONB RPG</v>
      </c>
      <c r="G158" s="375"/>
      <c r="H158" s="181"/>
      <c r="I158" s="182"/>
      <c r="J158" s="182"/>
      <c r="K158" s="182"/>
      <c r="L158" s="182"/>
      <c r="M158" s="182"/>
      <c r="N158" s="374"/>
    </row>
    <row r="159" spans="1:14" s="3" customFormat="1" x14ac:dyDescent="0.2">
      <c r="A159" s="156" t="str">
        <f>IF(OR('Sub-Cpt Record'!A159=0,'Sub-Cpt Record'!A159=""),"",'Sub-Cpt Record'!A159)</f>
        <v/>
      </c>
      <c r="B159" s="157" t="str">
        <f>IF(OR('Sub-Cpt Record'!B159=0,'Sub-Cpt Record'!B159=""),"",'Sub-Cpt Record'!B159)</f>
        <v/>
      </c>
      <c r="C159" s="158" t="str">
        <f>IF(OR('Sub-Cpt Record'!C159=0,'Sub-Cpt Record'!C159=""),"",'Sub-Cpt Record'!C159)</f>
        <v/>
      </c>
      <c r="D159" s="158" t="str">
        <f>IF(OR('Sub-Cpt Record'!D159=0,'Sub-Cpt Record'!D159=""),"",'Sub-Cpt Record'!D159)</f>
        <v/>
      </c>
      <c r="E159" s="157" t="str">
        <f>CODE!I159</f>
        <v/>
      </c>
      <c r="F159" s="180" t="str">
        <f>IF(OR('Sub-Cpt Record'!K159=0,'Sub-Cpt Record'!K159=""),"",'Sub-Cpt Record'!K159)</f>
        <v/>
      </c>
      <c r="G159" s="375"/>
      <c r="H159" s="181"/>
      <c r="I159" s="182"/>
      <c r="J159" s="182"/>
      <c r="K159" s="182"/>
      <c r="L159" s="182"/>
      <c r="M159" s="182"/>
      <c r="N159" s="374"/>
    </row>
    <row r="160" spans="1:14" s="3" customFormat="1" x14ac:dyDescent="0.2">
      <c r="A160" s="156" t="str">
        <f>IF(OR('Sub-Cpt Record'!A160=0,'Sub-Cpt Record'!A160=""),"",'Sub-Cpt Record'!A160)</f>
        <v>H1</v>
      </c>
      <c r="B160" s="157" t="str">
        <f>IF(OR('Sub-Cpt Record'!B160=0,'Sub-Cpt Record'!B160=""),"",'Sub-Cpt Record'!B160)</f>
        <v>a</v>
      </c>
      <c r="C160" s="158">
        <f>IF(OR('Sub-Cpt Record'!C160=0,'Sub-Cpt Record'!C160=""),"",'Sub-Cpt Record'!C160)</f>
        <v>2.97621</v>
      </c>
      <c r="D160" s="158">
        <f>IF(OR('Sub-Cpt Record'!D160=0,'Sub-Cpt Record'!D160=""),"",'Sub-Cpt Record'!D160)</f>
        <v>2.97621</v>
      </c>
      <c r="E160" s="157" t="str">
        <f>CODE!I160</f>
        <v xml:space="preserve">BI  YEW  HOL  BE  AH  </v>
      </c>
      <c r="F160" s="180" t="str">
        <f>IF(OR('Sub-Cpt Record'!K160=0,'Sub-Cpt Record'!K160=""),"",'Sub-Cpt Record'!K160)</f>
        <v>AONB ASNW RPG</v>
      </c>
      <c r="G160" s="375"/>
      <c r="H160" s="181"/>
      <c r="I160" s="182"/>
      <c r="J160" s="182"/>
      <c r="K160" s="182"/>
      <c r="L160" s="182"/>
      <c r="M160" s="182"/>
      <c r="N160" s="374"/>
    </row>
    <row r="161" spans="1:14" s="3" customFormat="1" x14ac:dyDescent="0.2">
      <c r="A161" s="156" t="str">
        <f>IF(OR('Sub-Cpt Record'!A161=0,'Sub-Cpt Record'!A161=""),"",'Sub-Cpt Record'!A161)</f>
        <v>H1</v>
      </c>
      <c r="B161" s="157" t="str">
        <f>IF(OR('Sub-Cpt Record'!B161=0,'Sub-Cpt Record'!B161=""),"",'Sub-Cpt Record'!B161)</f>
        <v>b</v>
      </c>
      <c r="C161" s="158">
        <f>IF(OR('Sub-Cpt Record'!C161=0,'Sub-Cpt Record'!C161=""),"",'Sub-Cpt Record'!C161)</f>
        <v>8.7029899999999998</v>
      </c>
      <c r="D161" s="158">
        <f>IF(OR('Sub-Cpt Record'!D161=0,'Sub-Cpt Record'!D161=""),"",'Sub-Cpt Record'!D161)</f>
        <v>8.6</v>
      </c>
      <c r="E161" s="157" t="str">
        <f>CODE!I161</f>
        <v xml:space="preserve">POK  AH  HOL  BE  WCH  HL  </v>
      </c>
      <c r="F161" s="180" t="str">
        <f>IF(OR('Sub-Cpt Record'!K161=0,'Sub-Cpt Record'!K161=""),"",'Sub-Cpt Record'!K161)</f>
        <v>AONB ASNW RPG</v>
      </c>
      <c r="G161" s="375" t="s">
        <v>1112</v>
      </c>
      <c r="H161" s="181"/>
      <c r="I161" s="182"/>
      <c r="J161" s="182"/>
      <c r="K161" s="182"/>
      <c r="L161" s="182"/>
      <c r="M161" s="182" t="s">
        <v>778</v>
      </c>
      <c r="N161" s="374"/>
    </row>
    <row r="162" spans="1:14" s="3" customFormat="1" x14ac:dyDescent="0.2">
      <c r="A162" s="156" t="str">
        <f>IF(OR('Sub-Cpt Record'!A162=0,'Sub-Cpt Record'!A162=""),"",'Sub-Cpt Record'!A162)</f>
        <v>H1</v>
      </c>
      <c r="B162" s="157" t="str">
        <f>IF(OR('Sub-Cpt Record'!B162=0,'Sub-Cpt Record'!B162=""),"",'Sub-Cpt Record'!B162)</f>
        <v>c</v>
      </c>
      <c r="C162" s="158">
        <f>IF(OR('Sub-Cpt Record'!C162=0,'Sub-Cpt Record'!C162=""),"",'Sub-Cpt Record'!C162)</f>
        <v>2.5426600000000001</v>
      </c>
      <c r="D162" s="158">
        <f>IF(OR('Sub-Cpt Record'!D162=0,'Sub-Cpt Record'!D162=""),"",'Sub-Cpt Record'!D162)</f>
        <v>2.5426600000000001</v>
      </c>
      <c r="E162" s="157" t="str">
        <f>CODE!I162</f>
        <v xml:space="preserve">BE  WCH  HL  HAZ  </v>
      </c>
      <c r="F162" s="180" t="str">
        <f>IF(OR('Sub-Cpt Record'!K162=0,'Sub-Cpt Record'!K162=""),"",'Sub-Cpt Record'!K162)</f>
        <v>AONB ASNW</v>
      </c>
      <c r="G162" s="375" t="s">
        <v>1112</v>
      </c>
      <c r="H162" s="181" t="s">
        <v>778</v>
      </c>
      <c r="I162" s="182"/>
      <c r="J162" s="182"/>
      <c r="K162" s="182"/>
      <c r="L162" s="182"/>
      <c r="M162" s="182"/>
      <c r="N162" s="374"/>
    </row>
    <row r="163" spans="1:14" s="3" customFormat="1" x14ac:dyDescent="0.2">
      <c r="A163" s="156" t="str">
        <f>IF(OR('Sub-Cpt Record'!A163=0,'Sub-Cpt Record'!A163=""),"",'Sub-Cpt Record'!A163)</f>
        <v>H1</v>
      </c>
      <c r="B163" s="157" t="str">
        <f>IF(OR('Sub-Cpt Record'!B163=0,'Sub-Cpt Record'!B163=""),"",'Sub-Cpt Record'!B163)</f>
        <v>d</v>
      </c>
      <c r="C163" s="158">
        <f>IF(OR('Sub-Cpt Record'!C163=0,'Sub-Cpt Record'!C163=""),"",'Sub-Cpt Record'!C163)</f>
        <v>1.2036199999999999</v>
      </c>
      <c r="D163" s="158">
        <f>IF(OR('Sub-Cpt Record'!D163=0,'Sub-Cpt Record'!D163=""),"",'Sub-Cpt Record'!D163)</f>
        <v>1.2036199999999999</v>
      </c>
      <c r="E163" s="157" t="str">
        <f>CODE!I163</f>
        <v xml:space="preserve">YEW  AH  HOL  BE  </v>
      </c>
      <c r="F163" s="180" t="str">
        <f>IF(OR('Sub-Cpt Record'!K163=0,'Sub-Cpt Record'!K163=""),"",'Sub-Cpt Record'!K163)</f>
        <v>AONB ASNW RPG</v>
      </c>
      <c r="G163" s="375"/>
      <c r="H163" s="181"/>
      <c r="I163" s="182"/>
      <c r="J163" s="182"/>
      <c r="K163" s="182"/>
      <c r="L163" s="182"/>
      <c r="M163" s="182"/>
      <c r="N163" s="374"/>
    </row>
    <row r="164" spans="1:14" s="3" customFormat="1" x14ac:dyDescent="0.2">
      <c r="A164" s="156" t="str">
        <f>IF(OR('Sub-Cpt Record'!A164=0,'Sub-Cpt Record'!A164=""),"",'Sub-Cpt Record'!A164)</f>
        <v>H1</v>
      </c>
      <c r="B164" s="157" t="str">
        <f>IF(OR('Sub-Cpt Record'!B164=0,'Sub-Cpt Record'!B164=""),"",'Sub-Cpt Record'!B164)</f>
        <v>e</v>
      </c>
      <c r="C164" s="158">
        <f>IF(OR('Sub-Cpt Record'!C164=0,'Sub-Cpt Record'!C164=""),"",'Sub-Cpt Record'!C164)</f>
        <v>9.0694300000000005</v>
      </c>
      <c r="D164" s="158">
        <f>IF(OR('Sub-Cpt Record'!D164=0,'Sub-Cpt Record'!D164=""),"",'Sub-Cpt Record'!D164)</f>
        <v>9.0694300000000005</v>
      </c>
      <c r="E164" s="157" t="str">
        <f>CODE!I164</f>
        <v xml:space="preserve">AH  POK  HOL  WCH  HAZ  </v>
      </c>
      <c r="F164" s="180" t="str">
        <f>IF(OR('Sub-Cpt Record'!K164=0,'Sub-Cpt Record'!K164=""),"",'Sub-Cpt Record'!K164)</f>
        <v>AONB ASNW</v>
      </c>
      <c r="G164" s="375" t="s">
        <v>1132</v>
      </c>
      <c r="H164" s="181" t="s">
        <v>778</v>
      </c>
      <c r="I164" s="182"/>
      <c r="J164" s="182"/>
      <c r="K164" s="182"/>
      <c r="L164" s="182"/>
      <c r="M164" s="182"/>
      <c r="N164" s="374"/>
    </row>
    <row r="165" spans="1:14" s="3" customFormat="1" x14ac:dyDescent="0.2">
      <c r="A165" s="156" t="str">
        <f>IF(OR('Sub-Cpt Record'!A165=0,'Sub-Cpt Record'!A165=""),"",'Sub-Cpt Record'!A165)</f>
        <v>H1</v>
      </c>
      <c r="B165" s="157" t="str">
        <f>IF(OR('Sub-Cpt Record'!B165=0,'Sub-Cpt Record'!B165=""),"",'Sub-Cpt Record'!B165)</f>
        <v>f</v>
      </c>
      <c r="C165" s="158">
        <f>IF(OR('Sub-Cpt Record'!C165=0,'Sub-Cpt Record'!C165=""),"",'Sub-Cpt Record'!C165)</f>
        <v>10.979900000000001</v>
      </c>
      <c r="D165" s="158">
        <f>IF(OR('Sub-Cpt Record'!D165=0,'Sub-Cpt Record'!D165=""),"",'Sub-Cpt Record'!D165)</f>
        <v>10.8</v>
      </c>
      <c r="E165" s="157" t="str">
        <f>CODE!I165</f>
        <v xml:space="preserve">BE  AH  YEW  HAZ  HOL  NOM  </v>
      </c>
      <c r="F165" s="180" t="str">
        <f>IF(OR('Sub-Cpt Record'!K165=0,'Sub-Cpt Record'!K165=""),"",'Sub-Cpt Record'!K165)</f>
        <v>AONB ASNW RPG</v>
      </c>
      <c r="G165" s="375"/>
      <c r="H165" s="181"/>
      <c r="I165" s="182"/>
      <c r="J165" s="182"/>
      <c r="K165" s="182"/>
      <c r="L165" s="182"/>
      <c r="M165" s="182"/>
      <c r="N165" s="374"/>
    </row>
    <row r="166" spans="1:14" s="3" customFormat="1" x14ac:dyDescent="0.2">
      <c r="A166" s="156" t="str">
        <f>IF(OR('Sub-Cpt Record'!A166=0,'Sub-Cpt Record'!A166=""),"",'Sub-Cpt Record'!A166)</f>
        <v>H1</v>
      </c>
      <c r="B166" s="157" t="str">
        <f>IF(OR('Sub-Cpt Record'!B166=0,'Sub-Cpt Record'!B166=""),"",'Sub-Cpt Record'!B166)</f>
        <v>g</v>
      </c>
      <c r="C166" s="158">
        <f>IF(OR('Sub-Cpt Record'!C166=0,'Sub-Cpt Record'!C166=""),"",'Sub-Cpt Record'!C166)</f>
        <v>2.4733800000000001</v>
      </c>
      <c r="D166" s="158">
        <f>IF(OR('Sub-Cpt Record'!D166=0,'Sub-Cpt Record'!D166=""),"",'Sub-Cpt Record'!D166)</f>
        <v>2.4733800000000001</v>
      </c>
      <c r="E166" s="157" t="str">
        <f>CODE!I166</f>
        <v xml:space="preserve">AH  YEW  SYC  WCH  </v>
      </c>
      <c r="F166" s="180" t="str">
        <f>IF(OR('Sub-Cpt Record'!K166=0,'Sub-Cpt Record'!K166=""),"",'Sub-Cpt Record'!K166)</f>
        <v>AONB RPG</v>
      </c>
      <c r="G166" s="375" t="s">
        <v>1085</v>
      </c>
      <c r="H166" s="181"/>
      <c r="I166" s="182"/>
      <c r="J166" s="182"/>
      <c r="K166" s="182"/>
      <c r="L166" s="182"/>
      <c r="M166" s="182" t="s">
        <v>778</v>
      </c>
      <c r="N166" s="374"/>
    </row>
    <row r="167" spans="1:14" s="3" customFormat="1" x14ac:dyDescent="0.2">
      <c r="A167" s="156" t="str">
        <f>IF(OR('Sub-Cpt Record'!A167=0,'Sub-Cpt Record'!A167=""),"",'Sub-Cpt Record'!A167)</f>
        <v>H2</v>
      </c>
      <c r="B167" s="157" t="str">
        <f>IF(OR('Sub-Cpt Record'!B167=0,'Sub-Cpt Record'!B167=""),"",'Sub-Cpt Record'!B167)</f>
        <v/>
      </c>
      <c r="C167" s="158">
        <f>IF(OR('Sub-Cpt Record'!C167=0,'Sub-Cpt Record'!C167=""),"",'Sub-Cpt Record'!C167)</f>
        <v>6.3290600000000001</v>
      </c>
      <c r="D167" s="158">
        <f>IF(OR('Sub-Cpt Record'!D167=0,'Sub-Cpt Record'!D167=""),"",'Sub-Cpt Record'!D167)</f>
        <v>6.25</v>
      </c>
      <c r="E167" s="157" t="str">
        <f>CODE!I167</f>
        <v xml:space="preserve">HL  BE  WCH  HOL  </v>
      </c>
      <c r="F167" s="180" t="str">
        <f>IF(OR('Sub-Cpt Record'!K167=0,'Sub-Cpt Record'!K167=""),"",'Sub-Cpt Record'!K167)</f>
        <v>AONB ASNW</v>
      </c>
      <c r="G167" s="375" t="s">
        <v>1085</v>
      </c>
      <c r="H167" s="181" t="s">
        <v>778</v>
      </c>
      <c r="I167" s="182"/>
      <c r="J167" s="182"/>
      <c r="K167" s="182"/>
      <c r="L167" s="182"/>
      <c r="M167" s="182"/>
      <c r="N167" s="374"/>
    </row>
    <row r="168" spans="1:14" s="3" customFormat="1" x14ac:dyDescent="0.2">
      <c r="A168" s="156" t="str">
        <f>IF(OR('Sub-Cpt Record'!A168=0,'Sub-Cpt Record'!A168=""),"",'Sub-Cpt Record'!A168)</f>
        <v>H3</v>
      </c>
      <c r="B168" s="157" t="str">
        <f>IF(OR('Sub-Cpt Record'!B168=0,'Sub-Cpt Record'!B168=""),"",'Sub-Cpt Record'!B168)</f>
        <v>a</v>
      </c>
      <c r="C168" s="158">
        <f>IF(OR('Sub-Cpt Record'!C168=0,'Sub-Cpt Record'!C168=""),"",'Sub-Cpt Record'!C168)</f>
        <v>6.3696700000000002</v>
      </c>
      <c r="D168" s="158">
        <f>IF(OR('Sub-Cpt Record'!D168=0,'Sub-Cpt Record'!D168=""),"",'Sub-Cpt Record'!D168)</f>
        <v>6.3696700000000002</v>
      </c>
      <c r="E168" s="157" t="str">
        <f>CODE!I168</f>
        <v xml:space="preserve">AH  BE  HAZ  FM  WCH  YEW  </v>
      </c>
      <c r="F168" s="180" t="str">
        <f>IF(OR('Sub-Cpt Record'!K168=0,'Sub-Cpt Record'!K168=""),"",'Sub-Cpt Record'!K168)</f>
        <v>AONB ASNW</v>
      </c>
      <c r="G168" s="375" t="s">
        <v>1089</v>
      </c>
      <c r="H168" s="181" t="s">
        <v>778</v>
      </c>
      <c r="I168" s="182"/>
      <c r="J168" s="182"/>
      <c r="K168" s="182"/>
      <c r="L168" s="182"/>
      <c r="M168" s="182"/>
      <c r="N168" s="374"/>
    </row>
    <row r="169" spans="1:14" s="3" customFormat="1" x14ac:dyDescent="0.2">
      <c r="A169" s="156" t="str">
        <f>IF(OR('Sub-Cpt Record'!A169=0,'Sub-Cpt Record'!A169=""),"",'Sub-Cpt Record'!A169)</f>
        <v>H3</v>
      </c>
      <c r="B169" s="157" t="str">
        <f>IF(OR('Sub-Cpt Record'!B169=0,'Sub-Cpt Record'!B169=""),"",'Sub-Cpt Record'!B169)</f>
        <v>b</v>
      </c>
      <c r="C169" s="158">
        <f>IF(OR('Sub-Cpt Record'!C169=0,'Sub-Cpt Record'!C169=""),"",'Sub-Cpt Record'!C169)</f>
        <v>3.0830099999999998</v>
      </c>
      <c r="D169" s="158">
        <f>IF(OR('Sub-Cpt Record'!D169=0,'Sub-Cpt Record'!D169=""),"",'Sub-Cpt Record'!D169)</f>
        <v>2.2000000000000002</v>
      </c>
      <c r="E169" s="157" t="str">
        <f>CODE!I169</f>
        <v xml:space="preserve">FM  AH  HAW  </v>
      </c>
      <c r="F169" s="180" t="str">
        <f>IF(OR('Sub-Cpt Record'!K169=0,'Sub-Cpt Record'!K169=""),"",'Sub-Cpt Record'!K169)</f>
        <v xml:space="preserve">AONB </v>
      </c>
      <c r="G169" s="375"/>
      <c r="H169" s="181"/>
      <c r="I169" s="182"/>
      <c r="J169" s="182"/>
      <c r="K169" s="182"/>
      <c r="L169" s="182"/>
      <c r="M169" s="182"/>
      <c r="N169" s="374"/>
    </row>
    <row r="170" spans="1:14" s="3" customFormat="1" x14ac:dyDescent="0.2">
      <c r="A170" s="156" t="str">
        <f>IF(OR('Sub-Cpt Record'!A170=0,'Sub-Cpt Record'!A170=""),"",'Sub-Cpt Record'!A170)</f>
        <v>H3</v>
      </c>
      <c r="B170" s="157" t="str">
        <f>IF(OR('Sub-Cpt Record'!B170=0,'Sub-Cpt Record'!B170=""),"",'Sub-Cpt Record'!B170)</f>
        <v>c</v>
      </c>
      <c r="C170" s="158">
        <f>IF(OR('Sub-Cpt Record'!C170=0,'Sub-Cpt Record'!C170=""),"",'Sub-Cpt Record'!C170)</f>
        <v>0.71750000000000003</v>
      </c>
      <c r="D170" s="158">
        <f>IF(OR('Sub-Cpt Record'!D170=0,'Sub-Cpt Record'!D170=""),"",'Sub-Cpt Record'!D170)</f>
        <v>0.71750000000000003</v>
      </c>
      <c r="E170" s="157" t="str">
        <f>CODE!I170</f>
        <v xml:space="preserve">BE  WCH  HL  HAZ  </v>
      </c>
      <c r="F170" s="180" t="str">
        <f>IF(OR('Sub-Cpt Record'!K170=0,'Sub-Cpt Record'!K170=""),"",'Sub-Cpt Record'!K170)</f>
        <v xml:space="preserve">AONB </v>
      </c>
      <c r="G170" s="375" t="s">
        <v>1085</v>
      </c>
      <c r="H170" s="181"/>
      <c r="I170" s="182"/>
      <c r="J170" s="182"/>
      <c r="K170" s="182"/>
      <c r="L170" s="182"/>
      <c r="M170" s="182" t="s">
        <v>778</v>
      </c>
      <c r="N170" s="374"/>
    </row>
    <row r="171" spans="1:14" s="3" customFormat="1" x14ac:dyDescent="0.2">
      <c r="A171" s="156" t="str">
        <f>IF(OR('Sub-Cpt Record'!A171=0,'Sub-Cpt Record'!A171=""),"",'Sub-Cpt Record'!A171)</f>
        <v>H3</v>
      </c>
      <c r="B171" s="157" t="str">
        <f>IF(OR('Sub-Cpt Record'!B171=0,'Sub-Cpt Record'!B171=""),"",'Sub-Cpt Record'!B171)</f>
        <v>d</v>
      </c>
      <c r="C171" s="158">
        <f>IF(OR('Sub-Cpt Record'!C171=0,'Sub-Cpt Record'!C171=""),"",'Sub-Cpt Record'!C171)</f>
        <v>0.77618200000000004</v>
      </c>
      <c r="D171" s="158">
        <f>IF(OR('Sub-Cpt Record'!D171=0,'Sub-Cpt Record'!D171=""),"",'Sub-Cpt Record'!D171)</f>
        <v>0.77618200000000004</v>
      </c>
      <c r="E171" s="157" t="str">
        <f>CODE!I171</f>
        <v xml:space="preserve">AH  BE  YEW  WCH  HOL  FM  </v>
      </c>
      <c r="F171" s="180" t="str">
        <f>IF(OR('Sub-Cpt Record'!K171=0,'Sub-Cpt Record'!K171=""),"",'Sub-Cpt Record'!K171)</f>
        <v xml:space="preserve">AONB </v>
      </c>
      <c r="G171" s="375" t="s">
        <v>1085</v>
      </c>
      <c r="H171" s="181" t="s">
        <v>778</v>
      </c>
      <c r="I171" s="182"/>
      <c r="J171" s="182"/>
      <c r="K171" s="182"/>
      <c r="L171" s="182"/>
      <c r="M171" s="182"/>
      <c r="N171" s="374"/>
    </row>
    <row r="172" spans="1:14" s="3" customFormat="1" x14ac:dyDescent="0.2">
      <c r="A172" s="156" t="str">
        <f>IF(OR('Sub-Cpt Record'!A172=0,'Sub-Cpt Record'!A172=""),"",'Sub-Cpt Record'!A172)</f>
        <v>H3</v>
      </c>
      <c r="B172" s="157" t="str">
        <f>IF(OR('Sub-Cpt Record'!B172=0,'Sub-Cpt Record'!B172=""),"",'Sub-Cpt Record'!B172)</f>
        <v>e</v>
      </c>
      <c r="C172" s="158">
        <f>IF(OR('Sub-Cpt Record'!C172=0,'Sub-Cpt Record'!C172=""),"",'Sub-Cpt Record'!C172)</f>
        <v>8.1942699999999995</v>
      </c>
      <c r="D172" s="158">
        <f>IF(OR('Sub-Cpt Record'!D172=0,'Sub-Cpt Record'!D172=""),"",'Sub-Cpt Record'!D172)</f>
        <v>8.1942699999999995</v>
      </c>
      <c r="E172" s="157" t="str">
        <f>CODE!I172</f>
        <v xml:space="preserve">BE  HOL  POK  FM  EM  AH  </v>
      </c>
      <c r="F172" s="180" t="str">
        <f>IF(OR('Sub-Cpt Record'!K172=0,'Sub-Cpt Record'!K172=""),"",'Sub-Cpt Record'!K172)</f>
        <v xml:space="preserve">AONB </v>
      </c>
      <c r="G172" s="375" t="s">
        <v>1112</v>
      </c>
      <c r="H172" s="181" t="s">
        <v>778</v>
      </c>
      <c r="I172" s="182"/>
      <c r="J172" s="182"/>
      <c r="K172" s="182"/>
      <c r="L172" s="182"/>
      <c r="M172" s="182"/>
      <c r="N172" s="374"/>
    </row>
    <row r="173" spans="1:14" s="3" customFormat="1" x14ac:dyDescent="0.2">
      <c r="A173" s="156" t="str">
        <f>IF(OR('Sub-Cpt Record'!A173=0,'Sub-Cpt Record'!A173=""),"",'Sub-Cpt Record'!A173)</f>
        <v>H4</v>
      </c>
      <c r="B173" s="157" t="str">
        <f>IF(OR('Sub-Cpt Record'!B173=0,'Sub-Cpt Record'!B173=""),"",'Sub-Cpt Record'!B173)</f>
        <v/>
      </c>
      <c r="C173" s="158">
        <f>IF(OR('Sub-Cpt Record'!C173=0,'Sub-Cpt Record'!C173=""),"",'Sub-Cpt Record'!C173)</f>
        <v>2.59674</v>
      </c>
      <c r="D173" s="158">
        <f>IF(OR('Sub-Cpt Record'!D173=0,'Sub-Cpt Record'!D173=""),"",'Sub-Cpt Record'!D173)</f>
        <v>2.59674</v>
      </c>
      <c r="E173" s="157" t="str">
        <f>CODE!I173</f>
        <v xml:space="preserve">AH  FM  BE  HOL  </v>
      </c>
      <c r="F173" s="180" t="str">
        <f>IF(OR('Sub-Cpt Record'!K173=0,'Sub-Cpt Record'!K173=""),"",'Sub-Cpt Record'!K173)</f>
        <v>AONB ASNW</v>
      </c>
      <c r="G173" s="375"/>
      <c r="H173" s="181"/>
      <c r="I173" s="182"/>
      <c r="J173" s="182"/>
      <c r="K173" s="182"/>
      <c r="L173" s="182"/>
      <c r="M173" s="182"/>
      <c r="N173" s="374"/>
    </row>
    <row r="174" spans="1:14" s="3" customFormat="1" x14ac:dyDescent="0.2">
      <c r="A174" s="156" t="str">
        <f>IF(OR('Sub-Cpt Record'!A174=0,'Sub-Cpt Record'!A174=""),"",'Sub-Cpt Record'!A174)</f>
        <v>H5</v>
      </c>
      <c r="B174" s="157" t="str">
        <f>IF(OR('Sub-Cpt Record'!B174=0,'Sub-Cpt Record'!B174=""),"",'Sub-Cpt Record'!B174)</f>
        <v/>
      </c>
      <c r="C174" s="158">
        <f>IF(OR('Sub-Cpt Record'!C174=0,'Sub-Cpt Record'!C174=""),"",'Sub-Cpt Record'!C174)</f>
        <v>1.08202</v>
      </c>
      <c r="D174" s="158">
        <f>IF(OR('Sub-Cpt Record'!D174=0,'Sub-Cpt Record'!D174=""),"",'Sub-Cpt Record'!D174)</f>
        <v>0.75</v>
      </c>
      <c r="E174" s="157" t="str">
        <f>CODE!I174</f>
        <v xml:space="preserve">AH  BE  FM  </v>
      </c>
      <c r="F174" s="180" t="str">
        <f>IF(OR('Sub-Cpt Record'!K174=0,'Sub-Cpt Record'!K174=""),"",'Sub-Cpt Record'!K174)</f>
        <v>AONB</v>
      </c>
      <c r="G174" s="375"/>
      <c r="H174" s="181"/>
      <c r="I174" s="182"/>
      <c r="J174" s="182"/>
      <c r="K174" s="182"/>
      <c r="L174" s="182"/>
      <c r="M174" s="182"/>
      <c r="N174" s="374"/>
    </row>
    <row r="175" spans="1:14" s="3" customFormat="1" x14ac:dyDescent="0.2">
      <c r="A175" s="156" t="str">
        <f>IF(OR('Sub-Cpt Record'!A175=0,'Sub-Cpt Record'!A175=""),"",'Sub-Cpt Record'!A175)</f>
        <v/>
      </c>
      <c r="B175" s="157" t="str">
        <f>IF(OR('Sub-Cpt Record'!B175=0,'Sub-Cpt Record'!B175=""),"",'Sub-Cpt Record'!B175)</f>
        <v/>
      </c>
      <c r="C175" s="158" t="str">
        <f>IF(OR('Sub-Cpt Record'!C175=0,'Sub-Cpt Record'!C175=""),"",'Sub-Cpt Record'!C175)</f>
        <v/>
      </c>
      <c r="D175" s="158" t="str">
        <f>IF(OR('Sub-Cpt Record'!D175=0,'Sub-Cpt Record'!D175=""),"",'Sub-Cpt Record'!D175)</f>
        <v/>
      </c>
      <c r="E175" s="157" t="str">
        <f>CODE!I175</f>
        <v/>
      </c>
      <c r="F175" s="180" t="str">
        <f>IF(OR('Sub-Cpt Record'!K175=0,'Sub-Cpt Record'!K175=""),"",'Sub-Cpt Record'!K175)</f>
        <v/>
      </c>
      <c r="G175" s="375"/>
      <c r="H175" s="181"/>
      <c r="I175" s="182"/>
      <c r="J175" s="182"/>
      <c r="K175" s="182"/>
      <c r="L175" s="182"/>
      <c r="M175" s="182"/>
      <c r="N175" s="374"/>
    </row>
    <row r="176" spans="1:14" s="3" customFormat="1" x14ac:dyDescent="0.2">
      <c r="A176" s="156" t="str">
        <f>IF(OR('Sub-Cpt Record'!A176=0,'Sub-Cpt Record'!A176=""),"",'Sub-Cpt Record'!A176)</f>
        <v>HO1</v>
      </c>
      <c r="B176" s="157" t="str">
        <f>IF(OR('Sub-Cpt Record'!B176=0,'Sub-Cpt Record'!B176=""),"",'Sub-Cpt Record'!B176)</f>
        <v/>
      </c>
      <c r="C176" s="158">
        <f>IF(OR('Sub-Cpt Record'!C176=0,'Sub-Cpt Record'!C176=""),"",'Sub-Cpt Record'!C176)</f>
        <v>9.7439800000000005</v>
      </c>
      <c r="D176" s="158">
        <f>IF(OR('Sub-Cpt Record'!D176=0,'Sub-Cpt Record'!D176=""),"",'Sub-Cpt Record'!D176)</f>
        <v>9.7439800000000005</v>
      </c>
      <c r="E176" s="157" t="str">
        <f>CODE!I176</f>
        <v xml:space="preserve">BE  HOL  BI  POK  WCH  HAZ  </v>
      </c>
      <c r="F176" s="180" t="str">
        <f>IF(OR('Sub-Cpt Record'!K176=0,'Sub-Cpt Record'!K176=""),"",'Sub-Cpt Record'!K176)</f>
        <v>AONB ASNW</v>
      </c>
      <c r="G176" s="375" t="s">
        <v>1139</v>
      </c>
      <c r="H176" s="181" t="s">
        <v>922</v>
      </c>
      <c r="I176" s="182"/>
      <c r="J176" s="182"/>
      <c r="K176" s="182"/>
      <c r="L176" s="182"/>
      <c r="M176" s="182"/>
      <c r="N176" s="374"/>
    </row>
    <row r="177" spans="1:14" s="3" customFormat="1" x14ac:dyDescent="0.2">
      <c r="A177" s="156" t="str">
        <f>IF(OR('Sub-Cpt Record'!A177=0,'Sub-Cpt Record'!A177=""),"",'Sub-Cpt Record'!A177)</f>
        <v/>
      </c>
      <c r="B177" s="157" t="str">
        <f>IF(OR('Sub-Cpt Record'!B177=0,'Sub-Cpt Record'!B177=""),"",'Sub-Cpt Record'!B177)</f>
        <v/>
      </c>
      <c r="C177" s="158" t="str">
        <f>IF(OR('Sub-Cpt Record'!C177=0,'Sub-Cpt Record'!C177=""),"",'Sub-Cpt Record'!C177)</f>
        <v/>
      </c>
      <c r="D177" s="158" t="str">
        <f>IF(OR('Sub-Cpt Record'!D177=0,'Sub-Cpt Record'!D177=""),"",'Sub-Cpt Record'!D177)</f>
        <v/>
      </c>
      <c r="E177" s="157" t="str">
        <f>CODE!I177</f>
        <v/>
      </c>
      <c r="F177" s="180" t="str">
        <f>IF(OR('Sub-Cpt Record'!K177=0,'Sub-Cpt Record'!K177=""),"",'Sub-Cpt Record'!K177)</f>
        <v/>
      </c>
      <c r="G177" s="375"/>
      <c r="H177" s="181"/>
      <c r="I177" s="182"/>
      <c r="J177" s="182"/>
      <c r="K177" s="182"/>
      <c r="L177" s="182"/>
      <c r="M177" s="182"/>
      <c r="N177" s="374"/>
    </row>
    <row r="178" spans="1:14" s="3" customFormat="1" x14ac:dyDescent="0.2">
      <c r="A178" s="156" t="str">
        <f>IF(OR('Sub-Cpt Record'!A178=0,'Sub-Cpt Record'!A178=""),"",'Sub-Cpt Record'!A178)</f>
        <v>HOL1</v>
      </c>
      <c r="B178" s="157" t="str">
        <f>IF(OR('Sub-Cpt Record'!B178=0,'Sub-Cpt Record'!B178=""),"",'Sub-Cpt Record'!B178)</f>
        <v/>
      </c>
      <c r="C178" s="158">
        <f>IF(OR('Sub-Cpt Record'!C178=0,'Sub-Cpt Record'!C178=""),"",'Sub-Cpt Record'!C178)</f>
        <v>0.87314000000000003</v>
      </c>
      <c r="D178" s="158">
        <f>IF(OR('Sub-Cpt Record'!D178=0,'Sub-Cpt Record'!D178=""),"",'Sub-Cpt Record'!D178)</f>
        <v>0.87314000000000003</v>
      </c>
      <c r="E178" s="157" t="str">
        <f>CODE!I178</f>
        <v xml:space="preserve">AH  YEW  WSH  </v>
      </c>
      <c r="F178" s="180" t="str">
        <f>IF(OR('Sub-Cpt Record'!K178=0,'Sub-Cpt Record'!K178=""),"",'Sub-Cpt Record'!K178)</f>
        <v>AONB</v>
      </c>
      <c r="G178" s="375"/>
      <c r="H178" s="181"/>
      <c r="I178" s="182"/>
      <c r="J178" s="182"/>
      <c r="K178" s="182"/>
      <c r="L178" s="182"/>
      <c r="M178" s="182"/>
      <c r="N178" s="374"/>
    </row>
    <row r="179" spans="1:14" s="3" customFormat="1" x14ac:dyDescent="0.2">
      <c r="A179" s="156" t="str">
        <f>IF(OR('Sub-Cpt Record'!A179=0,'Sub-Cpt Record'!A179=""),"",'Sub-Cpt Record'!A179)</f>
        <v>HOL2</v>
      </c>
      <c r="B179" s="157" t="str">
        <f>IF(OR('Sub-Cpt Record'!B179=0,'Sub-Cpt Record'!B179=""),"",'Sub-Cpt Record'!B179)</f>
        <v/>
      </c>
      <c r="C179" s="158">
        <f>IF(OR('Sub-Cpt Record'!C179=0,'Sub-Cpt Record'!C179=""),"",'Sub-Cpt Record'!C179)</f>
        <v>0.327482</v>
      </c>
      <c r="D179" s="158">
        <f>IF(OR('Sub-Cpt Record'!D179=0,'Sub-Cpt Record'!D179=""),"",'Sub-Cpt Record'!D179)</f>
        <v>0.327482</v>
      </c>
      <c r="E179" s="157" t="str">
        <f>CODE!I179</f>
        <v xml:space="preserve">AH  BE  WSH  HOL  </v>
      </c>
      <c r="F179" s="180" t="str">
        <f>IF(OR('Sub-Cpt Record'!K179=0,'Sub-Cpt Record'!K179=""),"",'Sub-Cpt Record'!K179)</f>
        <v>AONB SSSI</v>
      </c>
      <c r="G179" s="375" t="s">
        <v>1085</v>
      </c>
      <c r="H179" s="181"/>
      <c r="I179" s="182"/>
      <c r="J179" s="182"/>
      <c r="K179" s="182"/>
      <c r="L179" s="182"/>
      <c r="M179" s="182" t="s">
        <v>778</v>
      </c>
      <c r="N179" s="374"/>
    </row>
    <row r="180" spans="1:14" s="3" customFormat="1" x14ac:dyDescent="0.2">
      <c r="A180" s="156" t="str">
        <f>IF(OR('Sub-Cpt Record'!A180=0,'Sub-Cpt Record'!A180=""),"",'Sub-Cpt Record'!A180)</f>
        <v>HOL3</v>
      </c>
      <c r="B180" s="157" t="str">
        <f>IF(OR('Sub-Cpt Record'!B180=0,'Sub-Cpt Record'!B180=""),"",'Sub-Cpt Record'!B180)</f>
        <v>a</v>
      </c>
      <c r="C180" s="158">
        <f>IF(OR('Sub-Cpt Record'!C180=0,'Sub-Cpt Record'!C180=""),"",'Sub-Cpt Record'!C180)</f>
        <v>9.8470399999999998</v>
      </c>
      <c r="D180" s="158">
        <f>IF(OR('Sub-Cpt Record'!D180=0,'Sub-Cpt Record'!D180=""),"",'Sub-Cpt Record'!D180)</f>
        <v>9.8470399999999998</v>
      </c>
      <c r="E180" s="157" t="str">
        <f>CODE!I180</f>
        <v xml:space="preserve">AH  BE  WCH  BI  HOL  </v>
      </c>
      <c r="F180" s="180" t="str">
        <f>IF(OR('Sub-Cpt Record'!K180=0,'Sub-Cpt Record'!K180=""),"",'Sub-Cpt Record'!K180)</f>
        <v>AONB ASNW</v>
      </c>
      <c r="G180" s="375"/>
      <c r="H180" s="181"/>
      <c r="I180" s="182"/>
      <c r="J180" s="182"/>
      <c r="K180" s="182"/>
      <c r="L180" s="182"/>
      <c r="M180" s="182"/>
      <c r="N180" s="374"/>
    </row>
    <row r="181" spans="1:14" s="3" customFormat="1" x14ac:dyDescent="0.2">
      <c r="A181" s="156" t="str">
        <f>IF(OR('Sub-Cpt Record'!A181=0,'Sub-Cpt Record'!A181=""),"",'Sub-Cpt Record'!A181)</f>
        <v>HOL3</v>
      </c>
      <c r="B181" s="157" t="str">
        <f>IF(OR('Sub-Cpt Record'!B181=0,'Sub-Cpt Record'!B181=""),"",'Sub-Cpt Record'!B181)</f>
        <v>b</v>
      </c>
      <c r="C181" s="158">
        <f>IF(OR('Sub-Cpt Record'!C181=0,'Sub-Cpt Record'!C181=""),"",'Sub-Cpt Record'!C181)</f>
        <v>4.2407300000000001</v>
      </c>
      <c r="D181" s="158">
        <f>IF(OR('Sub-Cpt Record'!D181=0,'Sub-Cpt Record'!D181=""),"",'Sub-Cpt Record'!D181)</f>
        <v>4.2407300000000001</v>
      </c>
      <c r="E181" s="157" t="str">
        <f>CODE!I181</f>
        <v xml:space="preserve">AH  BE  WCH  POK  MC  </v>
      </c>
      <c r="F181" s="180" t="str">
        <f>IF(OR('Sub-Cpt Record'!K181=0,'Sub-Cpt Record'!K181=""),"",'Sub-Cpt Record'!K181)</f>
        <v>AONB ASNW</v>
      </c>
      <c r="G181" s="375" t="s">
        <v>1133</v>
      </c>
      <c r="H181" s="181" t="s">
        <v>778</v>
      </c>
      <c r="I181" s="182"/>
      <c r="J181" s="182"/>
      <c r="K181" s="182"/>
      <c r="L181" s="182"/>
      <c r="M181" s="182"/>
      <c r="N181" s="374"/>
    </row>
    <row r="182" spans="1:14" s="3" customFormat="1" x14ac:dyDescent="0.2">
      <c r="A182" s="156" t="str">
        <f>IF(OR('Sub-Cpt Record'!A182=0,'Sub-Cpt Record'!A182=""),"",'Sub-Cpt Record'!A182)</f>
        <v>HOL4</v>
      </c>
      <c r="B182" s="157" t="str">
        <f>IF(OR('Sub-Cpt Record'!B182=0,'Sub-Cpt Record'!B182=""),"",'Sub-Cpt Record'!B182)</f>
        <v/>
      </c>
      <c r="C182" s="158">
        <f>IF(OR('Sub-Cpt Record'!C182=0,'Sub-Cpt Record'!C182=""),"",'Sub-Cpt Record'!C182)</f>
        <v>2.2602699999999998</v>
      </c>
      <c r="D182" s="158">
        <f>IF(OR('Sub-Cpt Record'!D182=0,'Sub-Cpt Record'!D182=""),"",'Sub-Cpt Record'!D182)</f>
        <v>2.1</v>
      </c>
      <c r="E182" s="157" t="str">
        <f>CODE!I182</f>
        <v xml:space="preserve">AH  BE  HAZ  </v>
      </c>
      <c r="F182" s="180" t="str">
        <f>IF(OR('Sub-Cpt Record'!K182=0,'Sub-Cpt Record'!K182=""),"",'Sub-Cpt Record'!K182)</f>
        <v>AONB ASNW</v>
      </c>
      <c r="G182" s="375"/>
      <c r="H182" s="181"/>
      <c r="I182" s="182"/>
      <c r="J182" s="182"/>
      <c r="K182" s="182"/>
      <c r="L182" s="182"/>
      <c r="M182" s="182"/>
      <c r="N182" s="374"/>
    </row>
    <row r="183" spans="1:14" s="3" customFormat="1" x14ac:dyDescent="0.2">
      <c r="A183" s="156" t="str">
        <f>IF(OR('Sub-Cpt Record'!A183=0,'Sub-Cpt Record'!A183=""),"",'Sub-Cpt Record'!A183)</f>
        <v>HOL5</v>
      </c>
      <c r="B183" s="157" t="str">
        <f>IF(OR('Sub-Cpt Record'!B183=0,'Sub-Cpt Record'!B183=""),"",'Sub-Cpt Record'!B183)</f>
        <v/>
      </c>
      <c r="C183" s="158">
        <f>IF(OR('Sub-Cpt Record'!C183=0,'Sub-Cpt Record'!C183=""),"",'Sub-Cpt Record'!C183)</f>
        <v>2.5824099999999999</v>
      </c>
      <c r="D183" s="158">
        <f>IF(OR('Sub-Cpt Record'!D183=0,'Sub-Cpt Record'!D183=""),"",'Sub-Cpt Record'!D183)</f>
        <v>2.5824099999999999</v>
      </c>
      <c r="E183" s="157" t="str">
        <f>CODE!I183</f>
        <v xml:space="preserve">BE  AH  YEW  WSH  HAZ  BI  </v>
      </c>
      <c r="F183" s="180" t="str">
        <f>IF(OR('Sub-Cpt Record'!K183=0,'Sub-Cpt Record'!K183=""),"",'Sub-Cpt Record'!K183)</f>
        <v>AONB</v>
      </c>
      <c r="G183" s="375"/>
      <c r="H183" s="181"/>
      <c r="I183" s="182"/>
      <c r="J183" s="182"/>
      <c r="K183" s="182"/>
      <c r="L183" s="182"/>
      <c r="M183" s="182"/>
      <c r="N183" s="374"/>
    </row>
    <row r="184" spans="1:14" s="3" customFormat="1" x14ac:dyDescent="0.2">
      <c r="A184" s="156" t="str">
        <f>IF(OR('Sub-Cpt Record'!A184=0,'Sub-Cpt Record'!A184=""),"",'Sub-Cpt Record'!A184)</f>
        <v/>
      </c>
      <c r="B184" s="157" t="str">
        <f>IF(OR('Sub-Cpt Record'!B184=0,'Sub-Cpt Record'!B184=""),"",'Sub-Cpt Record'!B184)</f>
        <v/>
      </c>
      <c r="C184" s="158" t="str">
        <f>IF(OR('Sub-Cpt Record'!C184=0,'Sub-Cpt Record'!C184=""),"",'Sub-Cpt Record'!C184)</f>
        <v/>
      </c>
      <c r="D184" s="158" t="str">
        <f>IF(OR('Sub-Cpt Record'!D184=0,'Sub-Cpt Record'!D184=""),"",'Sub-Cpt Record'!D184)</f>
        <v/>
      </c>
      <c r="E184" s="157" t="str">
        <f>CODE!I184</f>
        <v/>
      </c>
      <c r="F184" s="180" t="str">
        <f>IF(OR('Sub-Cpt Record'!K184=0,'Sub-Cpt Record'!K184=""),"",'Sub-Cpt Record'!K184)</f>
        <v/>
      </c>
      <c r="G184" s="375"/>
      <c r="H184" s="181"/>
      <c r="I184" s="182"/>
      <c r="J184" s="182"/>
      <c r="K184" s="182"/>
      <c r="L184" s="182"/>
      <c r="M184" s="182"/>
      <c r="N184" s="374"/>
    </row>
    <row r="185" spans="1:14" s="3" customFormat="1" x14ac:dyDescent="0.2">
      <c r="A185" s="156" t="str">
        <f>IF(OR('Sub-Cpt Record'!A185=0,'Sub-Cpt Record'!A185=""),"",'Sub-Cpt Record'!A185)</f>
        <v>LS1</v>
      </c>
      <c r="B185" s="157" t="str">
        <f>IF(OR('Sub-Cpt Record'!B185=0,'Sub-Cpt Record'!B185=""),"",'Sub-Cpt Record'!B185)</f>
        <v>a</v>
      </c>
      <c r="C185" s="158">
        <f>IF(OR('Sub-Cpt Record'!C185=0,'Sub-Cpt Record'!C185=""),"",'Sub-Cpt Record'!C185)</f>
        <v>3.9995400000000001</v>
      </c>
      <c r="D185" s="158">
        <f>IF(OR('Sub-Cpt Record'!D185=0,'Sub-Cpt Record'!D185=""),"",'Sub-Cpt Record'!D185)</f>
        <v>3.9995400000000001</v>
      </c>
      <c r="E185" s="157" t="str">
        <f>CODE!I185</f>
        <v xml:space="preserve">BE  POK  HOL  MB  HBM  </v>
      </c>
      <c r="F185" s="180" t="str">
        <f>IF(OR('Sub-Cpt Record'!K185=0,'Sub-Cpt Record'!K185=""),"",'Sub-Cpt Record'!K185)</f>
        <v>AONB ASNW</v>
      </c>
      <c r="G185" s="375" t="s">
        <v>1108</v>
      </c>
      <c r="H185" s="181" t="s">
        <v>922</v>
      </c>
      <c r="I185" s="182"/>
      <c r="J185" s="182"/>
      <c r="K185" s="182"/>
      <c r="L185" s="182"/>
      <c r="M185" s="182"/>
      <c r="N185" s="374"/>
    </row>
    <row r="186" spans="1:14" s="3" customFormat="1" x14ac:dyDescent="0.2">
      <c r="A186" s="156" t="str">
        <f>IF(OR('Sub-Cpt Record'!A186=0,'Sub-Cpt Record'!A186=""),"",'Sub-Cpt Record'!A186)</f>
        <v>LS1</v>
      </c>
      <c r="B186" s="157" t="str">
        <f>IF(OR('Sub-Cpt Record'!B186=0,'Sub-Cpt Record'!B186=""),"",'Sub-Cpt Record'!B186)</f>
        <v>b</v>
      </c>
      <c r="C186" s="158">
        <f>IF(OR('Sub-Cpt Record'!C186=0,'Sub-Cpt Record'!C186=""),"",'Sub-Cpt Record'!C186)</f>
        <v>11.864000000000001</v>
      </c>
      <c r="D186" s="158">
        <f>IF(OR('Sub-Cpt Record'!D186=0,'Sub-Cpt Record'!D186=""),"",'Sub-Cpt Record'!D186)</f>
        <v>11.864000000000001</v>
      </c>
      <c r="E186" s="157" t="str">
        <f>CODE!I186</f>
        <v xml:space="preserve">POK  BE  WSH  MB  </v>
      </c>
      <c r="F186" s="180" t="str">
        <f>IF(OR('Sub-Cpt Record'!K186=0,'Sub-Cpt Record'!K186=""),"",'Sub-Cpt Record'!K186)</f>
        <v>AONB ASNW</v>
      </c>
      <c r="G186" s="375" t="s">
        <v>1112</v>
      </c>
      <c r="H186" s="181" t="s">
        <v>778</v>
      </c>
      <c r="I186" s="182"/>
      <c r="J186" s="182"/>
      <c r="K186" s="182"/>
      <c r="L186" s="182"/>
      <c r="M186" s="182"/>
      <c r="N186" s="374"/>
    </row>
    <row r="187" spans="1:14" s="3" customFormat="1" x14ac:dyDescent="0.2">
      <c r="A187" s="156" t="str">
        <f>IF(OR('Sub-Cpt Record'!A187=0,'Sub-Cpt Record'!A187=""),"",'Sub-Cpt Record'!A187)</f>
        <v>LS1</v>
      </c>
      <c r="B187" s="157" t="str">
        <f>IF(OR('Sub-Cpt Record'!B187=0,'Sub-Cpt Record'!B187=""),"",'Sub-Cpt Record'!B187)</f>
        <v>c</v>
      </c>
      <c r="C187" s="158">
        <f>IF(OR('Sub-Cpt Record'!C187=0,'Sub-Cpt Record'!C187=""),"",'Sub-Cpt Record'!C187)</f>
        <v>3.7464400000000002</v>
      </c>
      <c r="D187" s="158">
        <f>IF(OR('Sub-Cpt Record'!D187=0,'Sub-Cpt Record'!D187=""),"",'Sub-Cpt Record'!D187)</f>
        <v>3.7464400000000002</v>
      </c>
      <c r="E187" s="157" t="str">
        <f>CODE!I187</f>
        <v xml:space="preserve">BE  NOM  HOL  WCH  LI  MC  </v>
      </c>
      <c r="F187" s="180" t="str">
        <f>IF(OR('Sub-Cpt Record'!K187=0,'Sub-Cpt Record'!K187=""),"",'Sub-Cpt Record'!K187)</f>
        <v xml:space="preserve">AONB </v>
      </c>
      <c r="G187" s="375"/>
      <c r="H187" s="181"/>
      <c r="I187" s="182"/>
      <c r="J187" s="182"/>
      <c r="K187" s="182"/>
      <c r="L187" s="182"/>
      <c r="M187" s="182"/>
      <c r="N187" s="374"/>
    </row>
    <row r="188" spans="1:14" s="3" customFormat="1" x14ac:dyDescent="0.2">
      <c r="A188" s="156" t="str">
        <f>IF(OR('Sub-Cpt Record'!A188=0,'Sub-Cpt Record'!A188=""),"",'Sub-Cpt Record'!A188)</f>
        <v>LS1</v>
      </c>
      <c r="B188" s="157" t="str">
        <f>IF(OR('Sub-Cpt Record'!B188=0,'Sub-Cpt Record'!B188=""),"",'Sub-Cpt Record'!B188)</f>
        <v>d</v>
      </c>
      <c r="C188" s="158">
        <f>IF(OR('Sub-Cpt Record'!C188=0,'Sub-Cpt Record'!C188=""),"",'Sub-Cpt Record'!C188)</f>
        <v>3.7807400000000002</v>
      </c>
      <c r="D188" s="158">
        <f>IF(OR('Sub-Cpt Record'!D188=0,'Sub-Cpt Record'!D188=""),"",'Sub-Cpt Record'!D188)</f>
        <v>2.1</v>
      </c>
      <c r="E188" s="157" t="str">
        <f>CODE!I188</f>
        <v xml:space="preserve">POK  WSH  </v>
      </c>
      <c r="F188" s="180" t="str">
        <f>IF(OR('Sub-Cpt Record'!K188=0,'Sub-Cpt Record'!K188=""),"",'Sub-Cpt Record'!K188)</f>
        <v>AONB ASNW</v>
      </c>
      <c r="G188" s="375"/>
      <c r="H188" s="181"/>
      <c r="I188" s="182"/>
      <c r="J188" s="182"/>
      <c r="K188" s="182"/>
      <c r="L188" s="182"/>
      <c r="M188" s="182"/>
      <c r="N188" s="374"/>
    </row>
    <row r="189" spans="1:14" s="3" customFormat="1" x14ac:dyDescent="0.2">
      <c r="A189" s="156" t="str">
        <f>IF(OR('Sub-Cpt Record'!A189=0,'Sub-Cpt Record'!A189=""),"",'Sub-Cpt Record'!A189)</f>
        <v/>
      </c>
      <c r="B189" s="157" t="str">
        <f>IF(OR('Sub-Cpt Record'!B189=0,'Sub-Cpt Record'!B189=""),"",'Sub-Cpt Record'!B189)</f>
        <v/>
      </c>
      <c r="C189" s="158" t="str">
        <f>IF(OR('Sub-Cpt Record'!C189=0,'Sub-Cpt Record'!C189=""),"",'Sub-Cpt Record'!C189)</f>
        <v/>
      </c>
      <c r="D189" s="158" t="str">
        <f>IF(OR('Sub-Cpt Record'!D189=0,'Sub-Cpt Record'!D189=""),"",'Sub-Cpt Record'!D189)</f>
        <v/>
      </c>
      <c r="E189" s="157" t="str">
        <f>CODE!I189</f>
        <v/>
      </c>
      <c r="F189" s="180" t="str">
        <f>IF(OR('Sub-Cpt Record'!K189=0,'Sub-Cpt Record'!K189=""),"",'Sub-Cpt Record'!K189)</f>
        <v/>
      </c>
      <c r="G189" s="375"/>
      <c r="H189" s="181"/>
      <c r="I189" s="182"/>
      <c r="J189" s="182"/>
      <c r="K189" s="182"/>
      <c r="L189" s="182"/>
      <c r="M189" s="182"/>
      <c r="N189" s="374"/>
    </row>
    <row r="190" spans="1:14" s="3" customFormat="1" x14ac:dyDescent="0.2">
      <c r="A190" s="156" t="str">
        <f>IF(OR('Sub-Cpt Record'!A190=0,'Sub-Cpt Record'!A190=""),"",'Sub-Cpt Record'!A190)</f>
        <v>M26</v>
      </c>
      <c r="B190" s="157" t="str">
        <f>IF(OR('Sub-Cpt Record'!B190=0,'Sub-Cpt Record'!B190=""),"",'Sub-Cpt Record'!B190)</f>
        <v/>
      </c>
      <c r="C190" s="158">
        <f>IF(OR('Sub-Cpt Record'!C190=0,'Sub-Cpt Record'!C190=""),"",'Sub-Cpt Record'!C190)</f>
        <v>3.5</v>
      </c>
      <c r="D190" s="158">
        <f>IF(OR('Sub-Cpt Record'!D190=0,'Sub-Cpt Record'!D190=""),"",'Sub-Cpt Record'!D190)</f>
        <v>3.5</v>
      </c>
      <c r="E190" s="157" t="str">
        <f>CODE!I190</f>
        <v xml:space="preserve">AH  HAZ  WSH  </v>
      </c>
      <c r="F190" s="180" t="str">
        <f>IF(OR('Sub-Cpt Record'!K190=0,'Sub-Cpt Record'!K190=""),"",'Sub-Cpt Record'!K190)</f>
        <v/>
      </c>
      <c r="G190" s="375"/>
      <c r="H190" s="181"/>
      <c r="I190" s="182"/>
      <c r="J190" s="182"/>
      <c r="K190" s="182"/>
      <c r="L190" s="182"/>
      <c r="M190" s="182"/>
      <c r="N190" s="374"/>
    </row>
    <row r="191" spans="1:14" s="3" customFormat="1" x14ac:dyDescent="0.2">
      <c r="A191" s="156" t="str">
        <f>IF(OR('Sub-Cpt Record'!A191=0,'Sub-Cpt Record'!A191=""),"",'Sub-Cpt Record'!A191)</f>
        <v>M1</v>
      </c>
      <c r="B191" s="157" t="str">
        <f>IF(OR('Sub-Cpt Record'!B191=0,'Sub-Cpt Record'!B191=""),"",'Sub-Cpt Record'!B191)</f>
        <v/>
      </c>
      <c r="C191" s="158">
        <f>IF(OR('Sub-Cpt Record'!C191=0,'Sub-Cpt Record'!C191=""),"",'Sub-Cpt Record'!C191)</f>
        <v>0.66278899999999996</v>
      </c>
      <c r="D191" s="158">
        <f>IF(OR('Sub-Cpt Record'!D191=0,'Sub-Cpt Record'!D191=""),"",'Sub-Cpt Record'!D191)</f>
        <v>0.66278899999999996</v>
      </c>
      <c r="E191" s="157" t="str">
        <f>CODE!I191</f>
        <v xml:space="preserve">WSH  SYC  FM  AH  EM  </v>
      </c>
      <c r="F191" s="180" t="str">
        <f>IF(OR('Sub-Cpt Record'!K191=0,'Sub-Cpt Record'!K191=""),"",'Sub-Cpt Record'!K191)</f>
        <v/>
      </c>
      <c r="G191" s="375"/>
      <c r="H191" s="181"/>
      <c r="I191" s="182"/>
      <c r="J191" s="182"/>
      <c r="K191" s="182"/>
      <c r="L191" s="182"/>
      <c r="M191" s="182"/>
      <c r="N191" s="374"/>
    </row>
    <row r="192" spans="1:14" s="3" customFormat="1" x14ac:dyDescent="0.2">
      <c r="A192" s="156" t="str">
        <f>IF(OR('Sub-Cpt Record'!A192=0,'Sub-Cpt Record'!A192=""),"",'Sub-Cpt Record'!A192)</f>
        <v>M2</v>
      </c>
      <c r="B192" s="157" t="str">
        <f>IF(OR('Sub-Cpt Record'!B192=0,'Sub-Cpt Record'!B192=""),"",'Sub-Cpt Record'!B192)</f>
        <v/>
      </c>
      <c r="C192" s="158">
        <f>IF(OR('Sub-Cpt Record'!C192=0,'Sub-Cpt Record'!C192=""),"",'Sub-Cpt Record'!C192)</f>
        <v>4.8231299999999999</v>
      </c>
      <c r="D192" s="158">
        <f>IF(OR('Sub-Cpt Record'!D192=0,'Sub-Cpt Record'!D192=""),"",'Sub-Cpt Record'!D192)</f>
        <v>4.8231299999999999</v>
      </c>
      <c r="E192" s="157" t="str">
        <f>CODE!I192</f>
        <v xml:space="preserve">AH  WSH  FM  SYC  POK  </v>
      </c>
      <c r="F192" s="180" t="str">
        <f>IF(OR('Sub-Cpt Record'!K192=0,'Sub-Cpt Record'!K192=""),"",'Sub-Cpt Record'!K192)</f>
        <v/>
      </c>
      <c r="G192" s="375" t="s">
        <v>1095</v>
      </c>
      <c r="H192" s="181" t="s">
        <v>778</v>
      </c>
      <c r="I192" s="182"/>
      <c r="J192" s="182"/>
      <c r="K192" s="182"/>
      <c r="L192" s="182"/>
      <c r="M192" s="182"/>
      <c r="N192" s="374"/>
    </row>
    <row r="193" spans="1:14" s="3" customFormat="1" x14ac:dyDescent="0.2">
      <c r="A193" s="156" t="str">
        <f>IF(OR('Sub-Cpt Record'!A193=0,'Sub-Cpt Record'!A193=""),"",'Sub-Cpt Record'!A193)</f>
        <v>M3</v>
      </c>
      <c r="B193" s="157" t="str">
        <f>IF(OR('Sub-Cpt Record'!B193=0,'Sub-Cpt Record'!B193=""),"",'Sub-Cpt Record'!B193)</f>
        <v/>
      </c>
      <c r="C193" s="158">
        <f>IF(OR('Sub-Cpt Record'!C193=0,'Sub-Cpt Record'!C193=""),"",'Sub-Cpt Record'!C193)</f>
        <v>1.3662000000000001</v>
      </c>
      <c r="D193" s="158">
        <f>IF(OR('Sub-Cpt Record'!D193=0,'Sub-Cpt Record'!D193=""),"",'Sub-Cpt Record'!D193)</f>
        <v>1.3662000000000001</v>
      </c>
      <c r="E193" s="157" t="str">
        <f>CODE!I193</f>
        <v xml:space="preserve">AH  SYC  WSH  </v>
      </c>
      <c r="F193" s="180" t="str">
        <f>IF(OR('Sub-Cpt Record'!K193=0,'Sub-Cpt Record'!K193=""),"",'Sub-Cpt Record'!K193)</f>
        <v/>
      </c>
      <c r="G193" s="375"/>
      <c r="H193" s="181"/>
      <c r="I193" s="182"/>
      <c r="J193" s="182"/>
      <c r="K193" s="182"/>
      <c r="L193" s="182"/>
      <c r="M193" s="182"/>
      <c r="N193" s="374"/>
    </row>
    <row r="194" spans="1:14" s="3" customFormat="1" x14ac:dyDescent="0.2">
      <c r="A194" s="156" t="str">
        <f>IF(OR('Sub-Cpt Record'!A194=0,'Sub-Cpt Record'!A194=""),"",'Sub-Cpt Record'!A194)</f>
        <v>M4</v>
      </c>
      <c r="B194" s="157" t="str">
        <f>IF(OR('Sub-Cpt Record'!B194=0,'Sub-Cpt Record'!B194=""),"",'Sub-Cpt Record'!B194)</f>
        <v/>
      </c>
      <c r="C194" s="158">
        <f>IF(OR('Sub-Cpt Record'!C194=0,'Sub-Cpt Record'!C194=""),"",'Sub-Cpt Record'!C194)</f>
        <v>1.9420599999999999</v>
      </c>
      <c r="D194" s="158">
        <f>IF(OR('Sub-Cpt Record'!D194=0,'Sub-Cpt Record'!D194=""),"",'Sub-Cpt Record'!D194)</f>
        <v>1.9420599999999999</v>
      </c>
      <c r="E194" s="157" t="str">
        <f>CODE!I194</f>
        <v xml:space="preserve">POK  AH  SYC  HAZ  HOL  </v>
      </c>
      <c r="F194" s="180" t="str">
        <f>IF(OR('Sub-Cpt Record'!K194=0,'Sub-Cpt Record'!K194=""),"",'Sub-Cpt Record'!K194)</f>
        <v/>
      </c>
      <c r="G194" s="375"/>
      <c r="H194" s="181"/>
      <c r="I194" s="182"/>
      <c r="J194" s="182"/>
      <c r="K194" s="182"/>
      <c r="L194" s="182"/>
      <c r="M194" s="182"/>
      <c r="N194" s="374"/>
    </row>
    <row r="195" spans="1:14" s="3" customFormat="1" x14ac:dyDescent="0.2">
      <c r="A195" s="156" t="str">
        <f>IF(OR('Sub-Cpt Record'!A195=0,'Sub-Cpt Record'!A195=""),"",'Sub-Cpt Record'!A195)</f>
        <v>M5</v>
      </c>
      <c r="B195" s="157" t="str">
        <f>IF(OR('Sub-Cpt Record'!B195=0,'Sub-Cpt Record'!B195=""),"",'Sub-Cpt Record'!B195)</f>
        <v/>
      </c>
      <c r="C195" s="158">
        <f>IF(OR('Sub-Cpt Record'!C195=0,'Sub-Cpt Record'!C195=""),"",'Sub-Cpt Record'!C195)</f>
        <v>0.87630200000000003</v>
      </c>
      <c r="D195" s="158">
        <f>IF(OR('Sub-Cpt Record'!D195=0,'Sub-Cpt Record'!D195=""),"",'Sub-Cpt Record'!D195)</f>
        <v>0.87630200000000003</v>
      </c>
      <c r="E195" s="157" t="str">
        <f>CODE!I195</f>
        <v xml:space="preserve">FM  POK  HOL  WSH  </v>
      </c>
      <c r="F195" s="180" t="str">
        <f>IF(OR('Sub-Cpt Record'!K195=0,'Sub-Cpt Record'!K195=""),"",'Sub-Cpt Record'!K195)</f>
        <v/>
      </c>
      <c r="G195" s="375"/>
      <c r="H195" s="181"/>
      <c r="I195" s="182"/>
      <c r="J195" s="182"/>
      <c r="K195" s="182"/>
      <c r="L195" s="182"/>
      <c r="M195" s="182"/>
      <c r="N195" s="374"/>
    </row>
    <row r="196" spans="1:14" s="3" customFormat="1" x14ac:dyDescent="0.2">
      <c r="A196" s="156" t="str">
        <f>IF(OR('Sub-Cpt Record'!A196=0,'Sub-Cpt Record'!A196=""),"",'Sub-Cpt Record'!A196)</f>
        <v>M6</v>
      </c>
      <c r="B196" s="157" t="str">
        <f>IF(OR('Sub-Cpt Record'!B196=0,'Sub-Cpt Record'!B196=""),"",'Sub-Cpt Record'!B196)</f>
        <v/>
      </c>
      <c r="C196" s="158">
        <f>IF(OR('Sub-Cpt Record'!C196=0,'Sub-Cpt Record'!C196=""),"",'Sub-Cpt Record'!C196)</f>
        <v>0.56831399999999999</v>
      </c>
      <c r="D196" s="158">
        <f>IF(OR('Sub-Cpt Record'!D196=0,'Sub-Cpt Record'!D196=""),"",'Sub-Cpt Record'!D196)</f>
        <v>0.56831399999999999</v>
      </c>
      <c r="E196" s="157" t="str">
        <f>CODE!I196</f>
        <v xml:space="preserve">HOL  POK  SYC  AH  HOL  WCH  </v>
      </c>
      <c r="F196" s="180" t="str">
        <f>IF(OR('Sub-Cpt Record'!K196=0,'Sub-Cpt Record'!K196=""),"",'Sub-Cpt Record'!K196)</f>
        <v/>
      </c>
      <c r="G196" s="375"/>
      <c r="H196" s="181"/>
      <c r="I196" s="182"/>
      <c r="J196" s="182"/>
      <c r="K196" s="182"/>
      <c r="L196" s="182"/>
      <c r="M196" s="182"/>
      <c r="N196" s="374"/>
    </row>
    <row r="197" spans="1:14" s="3" customFormat="1" x14ac:dyDescent="0.2">
      <c r="A197" s="156" t="str">
        <f>IF(OR('Sub-Cpt Record'!A197=0,'Sub-Cpt Record'!A197=""),"",'Sub-Cpt Record'!A197)</f>
        <v>M7</v>
      </c>
      <c r="B197" s="157" t="str">
        <f>IF(OR('Sub-Cpt Record'!B197=0,'Sub-Cpt Record'!B197=""),"",'Sub-Cpt Record'!B197)</f>
        <v/>
      </c>
      <c r="C197" s="158">
        <f>IF(OR('Sub-Cpt Record'!C197=0,'Sub-Cpt Record'!C197=""),"",'Sub-Cpt Record'!C197)</f>
        <v>2.7284700000000002</v>
      </c>
      <c r="D197" s="158">
        <f>IF(OR('Sub-Cpt Record'!D197=0,'Sub-Cpt Record'!D197=""),"",'Sub-Cpt Record'!D197)</f>
        <v>2.7284700000000002</v>
      </c>
      <c r="E197" s="157" t="str">
        <f>CODE!I197</f>
        <v xml:space="preserve">POK  PSP  AH  MB  </v>
      </c>
      <c r="F197" s="180" t="str">
        <f>IF(OR('Sub-Cpt Record'!K197=0,'Sub-Cpt Record'!K197=""),"",'Sub-Cpt Record'!K197)</f>
        <v/>
      </c>
      <c r="G197" s="375"/>
      <c r="H197" s="181"/>
      <c r="I197" s="182"/>
      <c r="J197" s="182"/>
      <c r="K197" s="182"/>
      <c r="L197" s="182"/>
      <c r="M197" s="182"/>
      <c r="N197" s="374"/>
    </row>
    <row r="198" spans="1:14" s="3" customFormat="1" x14ac:dyDescent="0.2">
      <c r="A198" s="156" t="str">
        <f>IF(OR('Sub-Cpt Record'!A198=0,'Sub-Cpt Record'!A198=""),"",'Sub-Cpt Record'!A198)</f>
        <v>M8</v>
      </c>
      <c r="B198" s="157" t="str">
        <f>IF(OR('Sub-Cpt Record'!B198=0,'Sub-Cpt Record'!B198=""),"",'Sub-Cpt Record'!B198)</f>
        <v/>
      </c>
      <c r="C198" s="158">
        <f>IF(OR('Sub-Cpt Record'!C198=0,'Sub-Cpt Record'!C198=""),"",'Sub-Cpt Record'!C198)</f>
        <v>0.13</v>
      </c>
      <c r="D198" s="158">
        <f>IF(OR('Sub-Cpt Record'!D198=0,'Sub-Cpt Record'!D198=""),"",'Sub-Cpt Record'!D198)</f>
        <v>0.13</v>
      </c>
      <c r="E198" s="157" t="str">
        <f>CODE!I198</f>
        <v xml:space="preserve">BPO  AH  WSH  </v>
      </c>
      <c r="F198" s="180" t="str">
        <f>IF(OR('Sub-Cpt Record'!K198=0,'Sub-Cpt Record'!K198=""),"",'Sub-Cpt Record'!K198)</f>
        <v/>
      </c>
      <c r="G198" s="375"/>
      <c r="H198" s="181"/>
      <c r="I198" s="182"/>
      <c r="J198" s="182"/>
      <c r="K198" s="182"/>
      <c r="L198" s="182"/>
      <c r="M198" s="182"/>
      <c r="N198" s="374"/>
    </row>
    <row r="199" spans="1:14" s="3" customFormat="1" x14ac:dyDescent="0.2">
      <c r="A199" s="156" t="str">
        <f>IF(OR('Sub-Cpt Record'!A199=0,'Sub-Cpt Record'!A199=""),"",'Sub-Cpt Record'!A199)</f>
        <v>M9</v>
      </c>
      <c r="B199" s="157" t="str">
        <f>IF(OR('Sub-Cpt Record'!B199=0,'Sub-Cpt Record'!B199=""),"",'Sub-Cpt Record'!B199)</f>
        <v/>
      </c>
      <c r="C199" s="158">
        <f>IF(OR('Sub-Cpt Record'!C199=0,'Sub-Cpt Record'!C199=""),"",'Sub-Cpt Record'!C199)</f>
        <v>0.42106199999999999</v>
      </c>
      <c r="D199" s="158">
        <f>IF(OR('Sub-Cpt Record'!D199=0,'Sub-Cpt Record'!D199=""),"",'Sub-Cpt Record'!D199)</f>
        <v>0.3</v>
      </c>
      <c r="E199" s="157" t="str">
        <f>CODE!I199</f>
        <v xml:space="preserve">WWL  BPO  WSH  </v>
      </c>
      <c r="F199" s="180" t="str">
        <f>IF(OR('Sub-Cpt Record'!K199=0,'Sub-Cpt Record'!K199=""),"",'Sub-Cpt Record'!K199)</f>
        <v/>
      </c>
      <c r="G199" s="375"/>
      <c r="H199" s="181"/>
      <c r="I199" s="182"/>
      <c r="J199" s="182"/>
      <c r="K199" s="182"/>
      <c r="L199" s="182"/>
      <c r="M199" s="182"/>
      <c r="N199" s="374"/>
    </row>
    <row r="200" spans="1:14" s="3" customFormat="1" x14ac:dyDescent="0.2">
      <c r="A200" s="156" t="str">
        <f>IF(OR('Sub-Cpt Record'!A200=0,'Sub-Cpt Record'!A200=""),"",'Sub-Cpt Record'!A200)</f>
        <v>M10</v>
      </c>
      <c r="B200" s="157" t="str">
        <f>IF(OR('Sub-Cpt Record'!B200=0,'Sub-Cpt Record'!B200=""),"",'Sub-Cpt Record'!B200)</f>
        <v/>
      </c>
      <c r="C200" s="158">
        <f>IF(OR('Sub-Cpt Record'!C200=0,'Sub-Cpt Record'!C200=""),"",'Sub-Cpt Record'!C200)</f>
        <v>0.122074</v>
      </c>
      <c r="D200" s="158">
        <f>IF(OR('Sub-Cpt Record'!D200=0,'Sub-Cpt Record'!D200=""),"",'Sub-Cpt Record'!D200)</f>
        <v>0.122074</v>
      </c>
      <c r="E200" s="157" t="str">
        <f>CODE!I200</f>
        <v xml:space="preserve">WWL  AR  </v>
      </c>
      <c r="F200" s="180" t="str">
        <f>IF(OR('Sub-Cpt Record'!K200=0,'Sub-Cpt Record'!K200=""),"",'Sub-Cpt Record'!K200)</f>
        <v/>
      </c>
      <c r="G200" s="375"/>
      <c r="H200" s="181"/>
      <c r="I200" s="182"/>
      <c r="J200" s="182"/>
      <c r="K200" s="182"/>
      <c r="L200" s="182"/>
      <c r="M200" s="182"/>
      <c r="N200" s="374"/>
    </row>
    <row r="201" spans="1:14" s="3" customFormat="1" x14ac:dyDescent="0.2">
      <c r="A201" s="156" t="str">
        <f>IF(OR('Sub-Cpt Record'!A201=0,'Sub-Cpt Record'!A201=""),"",'Sub-Cpt Record'!A201)</f>
        <v>M11</v>
      </c>
      <c r="B201" s="157" t="str">
        <f>IF(OR('Sub-Cpt Record'!B201=0,'Sub-Cpt Record'!B201=""),"",'Sub-Cpt Record'!B201)</f>
        <v/>
      </c>
      <c r="C201" s="158">
        <f>IF(OR('Sub-Cpt Record'!C201=0,'Sub-Cpt Record'!C201=""),"",'Sub-Cpt Record'!C201)</f>
        <v>0.20331299999999999</v>
      </c>
      <c r="D201" s="158">
        <f>IF(OR('Sub-Cpt Record'!D201=0,'Sub-Cpt Record'!D201=""),"",'Sub-Cpt Record'!D201)</f>
        <v>0.20331299999999999</v>
      </c>
      <c r="E201" s="157" t="str">
        <f>CODE!I201</f>
        <v xml:space="preserve">AH  AR  POK  GWL  SYC  WPO  </v>
      </c>
      <c r="F201" s="180" t="str">
        <f>IF(OR('Sub-Cpt Record'!K201=0,'Sub-Cpt Record'!K201=""),"",'Sub-Cpt Record'!K201)</f>
        <v/>
      </c>
      <c r="G201" s="375"/>
      <c r="H201" s="181"/>
      <c r="I201" s="182"/>
      <c r="J201" s="182"/>
      <c r="K201" s="182"/>
      <c r="L201" s="182"/>
      <c r="M201" s="182"/>
      <c r="N201" s="374"/>
    </row>
    <row r="202" spans="1:14" s="3" customFormat="1" x14ac:dyDescent="0.2">
      <c r="A202" s="156" t="str">
        <f>IF(OR('Sub-Cpt Record'!A202=0,'Sub-Cpt Record'!A202=""),"",'Sub-Cpt Record'!A202)</f>
        <v>M12</v>
      </c>
      <c r="B202" s="157" t="str">
        <f>IF(OR('Sub-Cpt Record'!B202=0,'Sub-Cpt Record'!B202=""),"",'Sub-Cpt Record'!B202)</f>
        <v/>
      </c>
      <c r="C202" s="158">
        <f>IF(OR('Sub-Cpt Record'!C202=0,'Sub-Cpt Record'!C202=""),"",'Sub-Cpt Record'!C202)</f>
        <v>5.05</v>
      </c>
      <c r="D202" s="158">
        <f>IF(OR('Sub-Cpt Record'!D202=0,'Sub-Cpt Record'!D202=""),"",'Sub-Cpt Record'!D202)</f>
        <v>4.9400000000000004</v>
      </c>
      <c r="E202" s="157" t="str">
        <f>CODE!I202</f>
        <v xml:space="preserve">POK  HAZ  AH  WSH  SYC  HOL  </v>
      </c>
      <c r="F202" s="180" t="str">
        <f>IF(OR('Sub-Cpt Record'!K202=0,'Sub-Cpt Record'!K202=""),"",'Sub-Cpt Record'!K202)</f>
        <v/>
      </c>
      <c r="G202" s="375" t="s">
        <v>1085</v>
      </c>
      <c r="H202" s="181"/>
      <c r="I202" s="182"/>
      <c r="J202" s="182"/>
      <c r="K202" s="182"/>
      <c r="L202" s="182"/>
      <c r="M202" s="182" t="s">
        <v>778</v>
      </c>
      <c r="N202" s="374"/>
    </row>
    <row r="203" spans="1:14" s="3" customFormat="1" x14ac:dyDescent="0.2">
      <c r="A203" s="156" t="str">
        <f>IF(OR('Sub-Cpt Record'!A203=0,'Sub-Cpt Record'!A203=""),"",'Sub-Cpt Record'!A203)</f>
        <v>M13</v>
      </c>
      <c r="B203" s="157" t="str">
        <f>IF(OR('Sub-Cpt Record'!B203=0,'Sub-Cpt Record'!B203=""),"",'Sub-Cpt Record'!B203)</f>
        <v/>
      </c>
      <c r="C203" s="158">
        <f>IF(OR('Sub-Cpt Record'!C203=0,'Sub-Cpt Record'!C203=""),"",'Sub-Cpt Record'!C203)</f>
        <v>0.84865100000000004</v>
      </c>
      <c r="D203" s="158">
        <f>IF(OR('Sub-Cpt Record'!D203=0,'Sub-Cpt Record'!D203=""),"",'Sub-Cpt Record'!D203)</f>
        <v>0.84865100000000004</v>
      </c>
      <c r="E203" s="157" t="str">
        <f>CODE!I203</f>
        <v xml:space="preserve">POK  WSH  </v>
      </c>
      <c r="F203" s="180" t="str">
        <f>IF(OR('Sub-Cpt Record'!K203=0,'Sub-Cpt Record'!K203=""),"",'Sub-Cpt Record'!K203)</f>
        <v/>
      </c>
      <c r="G203" s="375"/>
      <c r="H203" s="181"/>
      <c r="I203" s="182"/>
      <c r="J203" s="182"/>
      <c r="K203" s="182"/>
      <c r="L203" s="182"/>
      <c r="M203" s="182"/>
      <c r="N203" s="374"/>
    </row>
    <row r="204" spans="1:14" s="3" customFormat="1" x14ac:dyDescent="0.2">
      <c r="A204" s="156" t="str">
        <f>IF(OR('Sub-Cpt Record'!A204=0,'Sub-Cpt Record'!A204=""),"",'Sub-Cpt Record'!A204)</f>
        <v>M14</v>
      </c>
      <c r="B204" s="157" t="str">
        <f>IF(OR('Sub-Cpt Record'!B204=0,'Sub-Cpt Record'!B204=""),"",'Sub-Cpt Record'!B204)</f>
        <v>a</v>
      </c>
      <c r="C204" s="158">
        <f>IF(OR('Sub-Cpt Record'!C204=0,'Sub-Cpt Record'!C204=""),"",'Sub-Cpt Record'!C204)</f>
        <v>4.8023600000000002</v>
      </c>
      <c r="D204" s="158">
        <f>IF(OR('Sub-Cpt Record'!D204=0,'Sub-Cpt Record'!D204=""),"",'Sub-Cpt Record'!D204)</f>
        <v>4.8023600000000002</v>
      </c>
      <c r="E204" s="157" t="str">
        <f>CODE!I204</f>
        <v xml:space="preserve">POK  BI  HAZ  BE  </v>
      </c>
      <c r="F204" s="180" t="str">
        <f>IF(OR('Sub-Cpt Record'!K204=0,'Sub-Cpt Record'!K204=""),"",'Sub-Cpt Record'!K204)</f>
        <v/>
      </c>
      <c r="G204" s="375" t="s">
        <v>1085</v>
      </c>
      <c r="H204" s="181"/>
      <c r="I204" s="182"/>
      <c r="J204" s="182"/>
      <c r="K204" s="182"/>
      <c r="L204" s="182"/>
      <c r="M204" s="182" t="s">
        <v>778</v>
      </c>
      <c r="N204" s="374"/>
    </row>
    <row r="205" spans="1:14" s="3" customFormat="1" x14ac:dyDescent="0.2">
      <c r="A205" s="156" t="str">
        <f>IF(OR('Sub-Cpt Record'!A205=0,'Sub-Cpt Record'!A205=""),"",'Sub-Cpt Record'!A205)</f>
        <v>M14</v>
      </c>
      <c r="B205" s="157" t="str">
        <f>IF(OR('Sub-Cpt Record'!B205=0,'Sub-Cpt Record'!B205=""),"",'Sub-Cpt Record'!B205)</f>
        <v>b</v>
      </c>
      <c r="C205" s="158">
        <f>IF(OR('Sub-Cpt Record'!C205=0,'Sub-Cpt Record'!C205=""),"",'Sub-Cpt Record'!C205)</f>
        <v>2.6773699999999998</v>
      </c>
      <c r="D205" s="158">
        <f>IF(OR('Sub-Cpt Record'!D205=0,'Sub-Cpt Record'!D205=""),"",'Sub-Cpt Record'!D205)</f>
        <v>2.6773699999999998</v>
      </c>
      <c r="E205" s="157" t="str">
        <f>CODE!I205</f>
        <v xml:space="preserve">POK  BI  HAZ  BE  </v>
      </c>
      <c r="F205" s="180" t="str">
        <f>IF(OR('Sub-Cpt Record'!K205=0,'Sub-Cpt Record'!K205=""),"",'Sub-Cpt Record'!K205)</f>
        <v/>
      </c>
      <c r="G205" s="375" t="s">
        <v>1085</v>
      </c>
      <c r="H205" s="181"/>
      <c r="I205" s="182"/>
      <c r="J205" s="182"/>
      <c r="K205" s="182"/>
      <c r="L205" s="182"/>
      <c r="M205" s="182" t="s">
        <v>778</v>
      </c>
      <c r="N205" s="374"/>
    </row>
    <row r="206" spans="1:14" s="3" customFormat="1" x14ac:dyDescent="0.2">
      <c r="A206" s="156" t="str">
        <f>IF(OR('Sub-Cpt Record'!A206=0,'Sub-Cpt Record'!A206=""),"",'Sub-Cpt Record'!A206)</f>
        <v>M14</v>
      </c>
      <c r="B206" s="157" t="str">
        <f>IF(OR('Sub-Cpt Record'!B206=0,'Sub-Cpt Record'!B206=""),"",'Sub-Cpt Record'!B206)</f>
        <v>c</v>
      </c>
      <c r="C206" s="158">
        <f>IF(OR('Sub-Cpt Record'!C206=0,'Sub-Cpt Record'!C206=""),"",'Sub-Cpt Record'!C206)</f>
        <v>4.2097600000000002</v>
      </c>
      <c r="D206" s="158">
        <f>IF(OR('Sub-Cpt Record'!D206=0,'Sub-Cpt Record'!D206=""),"",'Sub-Cpt Record'!D206)</f>
        <v>4.2097600000000002</v>
      </c>
      <c r="E206" s="157" t="str">
        <f>CODE!I206</f>
        <v xml:space="preserve">POK  BI  HAZ  WCH  WSH  </v>
      </c>
      <c r="F206" s="180" t="str">
        <f>IF(OR('Sub-Cpt Record'!K206=0,'Sub-Cpt Record'!K206=""),"",'Sub-Cpt Record'!K206)</f>
        <v/>
      </c>
      <c r="G206" s="375"/>
      <c r="H206" s="181"/>
      <c r="I206" s="182"/>
      <c r="J206" s="182"/>
      <c r="K206" s="182"/>
      <c r="L206" s="182"/>
      <c r="M206" s="182"/>
      <c r="N206" s="374"/>
    </row>
    <row r="207" spans="1:14" s="3" customFormat="1" x14ac:dyDescent="0.2">
      <c r="A207" s="156" t="str">
        <f>IF(OR('Sub-Cpt Record'!A207=0,'Sub-Cpt Record'!A207=""),"",'Sub-Cpt Record'!A207)</f>
        <v>M14</v>
      </c>
      <c r="B207" s="157" t="str">
        <f>IF(OR('Sub-Cpt Record'!B207=0,'Sub-Cpt Record'!B207=""),"",'Sub-Cpt Record'!B207)</f>
        <v>d</v>
      </c>
      <c r="C207" s="158">
        <f>IF(OR('Sub-Cpt Record'!C207=0,'Sub-Cpt Record'!C207=""),"",'Sub-Cpt Record'!C207)</f>
        <v>1.2242500000000001</v>
      </c>
      <c r="D207" s="158">
        <f>IF(OR('Sub-Cpt Record'!D207=0,'Sub-Cpt Record'!D207=""),"",'Sub-Cpt Record'!D207)</f>
        <v>1.2242500000000001</v>
      </c>
      <c r="E207" s="157" t="str">
        <f>CODE!I207</f>
        <v xml:space="preserve">SYC  POK  HAZ  AH  </v>
      </c>
      <c r="F207" s="180" t="str">
        <f>IF(OR('Sub-Cpt Record'!K207=0,'Sub-Cpt Record'!K207=""),"",'Sub-Cpt Record'!K207)</f>
        <v/>
      </c>
      <c r="G207" s="375" t="s">
        <v>1121</v>
      </c>
      <c r="H207" s="181" t="s">
        <v>778</v>
      </c>
      <c r="I207" s="182"/>
      <c r="J207" s="182"/>
      <c r="K207" s="182"/>
      <c r="L207" s="182"/>
      <c r="M207" s="182"/>
      <c r="N207" s="374"/>
    </row>
    <row r="208" spans="1:14" s="3" customFormat="1" x14ac:dyDescent="0.2">
      <c r="A208" s="156" t="str">
        <f>IF(OR('Sub-Cpt Record'!A208=0,'Sub-Cpt Record'!A208=""),"",'Sub-Cpt Record'!A208)</f>
        <v>M15</v>
      </c>
      <c r="B208" s="157" t="str">
        <f>IF(OR('Sub-Cpt Record'!B208=0,'Sub-Cpt Record'!B208=""),"",'Sub-Cpt Record'!B208)</f>
        <v/>
      </c>
      <c r="C208" s="158">
        <f>IF(OR('Sub-Cpt Record'!C208=0,'Sub-Cpt Record'!C208=""),"",'Sub-Cpt Record'!C208)</f>
        <v>7.6698000000000004</v>
      </c>
      <c r="D208" s="158">
        <f>IF(OR('Sub-Cpt Record'!D208=0,'Sub-Cpt Record'!D208=""),"",'Sub-Cpt Record'!D208)</f>
        <v>7.6698000000000004</v>
      </c>
      <c r="E208" s="157" t="str">
        <f>CODE!I208</f>
        <v xml:space="preserve">BI  POK  AH  HCH  GWL  WSH  </v>
      </c>
      <c r="F208" s="180" t="str">
        <f>IF(OR('Sub-Cpt Record'!K208=0,'Sub-Cpt Record'!K208=""),"",'Sub-Cpt Record'!K208)</f>
        <v/>
      </c>
      <c r="G208" s="375" t="s">
        <v>1112</v>
      </c>
      <c r="H208" s="181" t="s">
        <v>778</v>
      </c>
      <c r="I208" s="182"/>
      <c r="J208" s="182"/>
      <c r="K208" s="182"/>
      <c r="L208" s="182"/>
      <c r="M208" s="182"/>
      <c r="N208" s="374"/>
    </row>
    <row r="209" spans="1:14" s="3" customFormat="1" x14ac:dyDescent="0.2">
      <c r="A209" s="156" t="str">
        <f>IF(OR('Sub-Cpt Record'!A209=0,'Sub-Cpt Record'!A209=""),"",'Sub-Cpt Record'!A209)</f>
        <v>M16</v>
      </c>
      <c r="B209" s="157" t="str">
        <f>IF(OR('Sub-Cpt Record'!B209=0,'Sub-Cpt Record'!B209=""),"",'Sub-Cpt Record'!B209)</f>
        <v/>
      </c>
      <c r="C209" s="158">
        <f>IF(OR('Sub-Cpt Record'!C209=0,'Sub-Cpt Record'!C209=""),"",'Sub-Cpt Record'!C209)</f>
        <v>5.3799599999999996</v>
      </c>
      <c r="D209" s="158">
        <f>IF(OR('Sub-Cpt Record'!D209=0,'Sub-Cpt Record'!D209=""),"",'Sub-Cpt Record'!D209)</f>
        <v>5</v>
      </c>
      <c r="E209" s="157" t="str">
        <f>CODE!I209</f>
        <v xml:space="preserve">POK  HAZ  SYC  WSH  </v>
      </c>
      <c r="F209" s="180" t="str">
        <f>IF(OR('Sub-Cpt Record'!K209=0,'Sub-Cpt Record'!K209=""),"",'Sub-Cpt Record'!K209)</f>
        <v/>
      </c>
      <c r="G209" s="375"/>
      <c r="H209" s="181"/>
      <c r="I209" s="182"/>
      <c r="J209" s="182"/>
      <c r="K209" s="182"/>
      <c r="L209" s="182"/>
      <c r="M209" s="182"/>
      <c r="N209" s="374"/>
    </row>
    <row r="210" spans="1:14" s="3" customFormat="1" x14ac:dyDescent="0.2">
      <c r="A210" s="156" t="str">
        <f>IF(OR('Sub-Cpt Record'!A210=0,'Sub-Cpt Record'!A210=""),"",'Sub-Cpt Record'!A210)</f>
        <v>M17</v>
      </c>
      <c r="B210" s="157" t="str">
        <f>IF(OR('Sub-Cpt Record'!B210=0,'Sub-Cpt Record'!B210=""),"",'Sub-Cpt Record'!B210)</f>
        <v/>
      </c>
      <c r="C210" s="158">
        <f>IF(OR('Sub-Cpt Record'!C210=0,'Sub-Cpt Record'!C210=""),"",'Sub-Cpt Record'!C210)</f>
        <v>0.800145</v>
      </c>
      <c r="D210" s="158">
        <f>IF(OR('Sub-Cpt Record'!D210=0,'Sub-Cpt Record'!D210=""),"",'Sub-Cpt Record'!D210)</f>
        <v>0.7</v>
      </c>
      <c r="E210" s="157" t="str">
        <f>CODE!I210</f>
        <v xml:space="preserve">POK  WSH  </v>
      </c>
      <c r="F210" s="180" t="str">
        <f>IF(OR('Sub-Cpt Record'!K210=0,'Sub-Cpt Record'!K210=""),"",'Sub-Cpt Record'!K210)</f>
        <v/>
      </c>
      <c r="G210" s="375"/>
      <c r="H210" s="181"/>
      <c r="I210" s="182"/>
      <c r="J210" s="182"/>
      <c r="K210" s="182"/>
      <c r="L210" s="182"/>
      <c r="M210" s="182"/>
      <c r="N210" s="374"/>
    </row>
    <row r="211" spans="1:14" s="3" customFormat="1" x14ac:dyDescent="0.2">
      <c r="A211" s="156" t="str">
        <f>IF(OR('Sub-Cpt Record'!A211=0,'Sub-Cpt Record'!A211=""),"",'Sub-Cpt Record'!A211)</f>
        <v>M18</v>
      </c>
      <c r="B211" s="157" t="str">
        <f>IF(OR('Sub-Cpt Record'!B211=0,'Sub-Cpt Record'!B211=""),"",'Sub-Cpt Record'!B211)</f>
        <v/>
      </c>
      <c r="C211" s="158">
        <f>IF(OR('Sub-Cpt Record'!C211=0,'Sub-Cpt Record'!C211=""),"",'Sub-Cpt Record'!C211)</f>
        <v>1.5940000000000001</v>
      </c>
      <c r="D211" s="158">
        <f>IF(OR('Sub-Cpt Record'!D211=0,'Sub-Cpt Record'!D211=""),"",'Sub-Cpt Record'!D211)</f>
        <v>1.5</v>
      </c>
      <c r="E211" s="157" t="str">
        <f>CODE!I211</f>
        <v xml:space="preserve">POK  GWL  EM  AH  </v>
      </c>
      <c r="F211" s="180" t="str">
        <f>IF(OR('Sub-Cpt Record'!K211=0,'Sub-Cpt Record'!K211=""),"",'Sub-Cpt Record'!K211)</f>
        <v/>
      </c>
      <c r="G211" s="375"/>
      <c r="H211" s="181"/>
      <c r="I211" s="182"/>
      <c r="J211" s="182"/>
      <c r="K211" s="182"/>
      <c r="L211" s="182"/>
      <c r="M211" s="182"/>
      <c r="N211" s="374"/>
    </row>
    <row r="212" spans="1:14" s="3" customFormat="1" x14ac:dyDescent="0.2">
      <c r="A212" s="156" t="str">
        <f>IF(OR('Sub-Cpt Record'!A212=0,'Sub-Cpt Record'!A212=""),"",'Sub-Cpt Record'!A212)</f>
        <v>M19</v>
      </c>
      <c r="B212" s="157" t="str">
        <f>IF(OR('Sub-Cpt Record'!B212=0,'Sub-Cpt Record'!B212=""),"",'Sub-Cpt Record'!B212)</f>
        <v/>
      </c>
      <c r="C212" s="158">
        <f>IF(OR('Sub-Cpt Record'!C212=0,'Sub-Cpt Record'!C212=""),"",'Sub-Cpt Record'!C212)</f>
        <v>11.9168</v>
      </c>
      <c r="D212" s="158">
        <f>IF(OR('Sub-Cpt Record'!D212=0,'Sub-Cpt Record'!D212=""),"",'Sub-Cpt Record'!D212)</f>
        <v>11.9168</v>
      </c>
      <c r="E212" s="157" t="str">
        <f>CODE!I212</f>
        <v xml:space="preserve">NOM  BE  EM  POK  </v>
      </c>
      <c r="F212" s="180" t="str">
        <f>IF(OR('Sub-Cpt Record'!K212=0,'Sub-Cpt Record'!K212=""),"",'Sub-Cpt Record'!K212)</f>
        <v/>
      </c>
      <c r="G212" s="375" t="s">
        <v>1112</v>
      </c>
      <c r="H212" s="181" t="s">
        <v>778</v>
      </c>
      <c r="I212" s="182"/>
      <c r="J212" s="182"/>
      <c r="K212" s="182"/>
      <c r="L212" s="182"/>
      <c r="M212" s="182"/>
      <c r="N212" s="374"/>
    </row>
    <row r="213" spans="1:14" s="3" customFormat="1" x14ac:dyDescent="0.2">
      <c r="A213" s="156" t="str">
        <f>IF(OR('Sub-Cpt Record'!A213=0,'Sub-Cpt Record'!A213=""),"",'Sub-Cpt Record'!A213)</f>
        <v>M20</v>
      </c>
      <c r="B213" s="157" t="str">
        <f>IF(OR('Sub-Cpt Record'!B213=0,'Sub-Cpt Record'!B213=""),"",'Sub-Cpt Record'!B213)</f>
        <v/>
      </c>
      <c r="C213" s="158">
        <f>IF(OR('Sub-Cpt Record'!C213=0,'Sub-Cpt Record'!C213=""),"",'Sub-Cpt Record'!C213)</f>
        <v>3.0655999999999999</v>
      </c>
      <c r="D213" s="158">
        <f>IF(OR('Sub-Cpt Record'!D213=0,'Sub-Cpt Record'!D213=""),"",'Sub-Cpt Record'!D213)</f>
        <v>3.0655999999999999</v>
      </c>
      <c r="E213" s="157" t="str">
        <f>CODE!I213</f>
        <v xml:space="preserve">HAZ  AH  POK  SYC  EM  NOM  </v>
      </c>
      <c r="F213" s="180" t="str">
        <f>IF(OR('Sub-Cpt Record'!K213=0,'Sub-Cpt Record'!K213=""),"",'Sub-Cpt Record'!K213)</f>
        <v/>
      </c>
      <c r="G213" s="375" t="s">
        <v>1112</v>
      </c>
      <c r="H213" s="181" t="s">
        <v>778</v>
      </c>
      <c r="I213" s="182"/>
      <c r="J213" s="182"/>
      <c r="K213" s="182"/>
      <c r="L213" s="182"/>
      <c r="M213" s="182"/>
      <c r="N213" s="374"/>
    </row>
    <row r="214" spans="1:14" s="3" customFormat="1" x14ac:dyDescent="0.2">
      <c r="A214" s="156" t="str">
        <f>IF(OR('Sub-Cpt Record'!A214=0,'Sub-Cpt Record'!A214=""),"",'Sub-Cpt Record'!A214)</f>
        <v>M21</v>
      </c>
      <c r="B214" s="157" t="str">
        <f>IF(OR('Sub-Cpt Record'!B214=0,'Sub-Cpt Record'!B214=""),"",'Sub-Cpt Record'!B214)</f>
        <v>a</v>
      </c>
      <c r="C214" s="158">
        <f>IF(OR('Sub-Cpt Record'!C214=0,'Sub-Cpt Record'!C214=""),"",'Sub-Cpt Record'!C214)</f>
        <v>8.0092800000000004</v>
      </c>
      <c r="D214" s="158">
        <f>IF(OR('Sub-Cpt Record'!D214=0,'Sub-Cpt Record'!D214=""),"",'Sub-Cpt Record'!D214)</f>
        <v>8.0092800000000004</v>
      </c>
      <c r="E214" s="157" t="str">
        <f>CODE!I214</f>
        <v xml:space="preserve">POK  WSH  EM  LI  SYC  AH  </v>
      </c>
      <c r="F214" s="180" t="str">
        <f>IF(OR('Sub-Cpt Record'!K214=0,'Sub-Cpt Record'!K214=""),"",'Sub-Cpt Record'!K214)</f>
        <v/>
      </c>
      <c r="G214" s="375" t="s">
        <v>1112</v>
      </c>
      <c r="H214" s="181"/>
      <c r="I214" s="182"/>
      <c r="J214" s="182"/>
      <c r="K214" s="182"/>
      <c r="L214" s="182"/>
      <c r="M214" s="182" t="s">
        <v>778</v>
      </c>
      <c r="N214" s="374"/>
    </row>
    <row r="215" spans="1:14" s="3" customFormat="1" x14ac:dyDescent="0.2">
      <c r="A215" s="156" t="str">
        <f>IF(OR('Sub-Cpt Record'!A215=0,'Sub-Cpt Record'!A215=""),"",'Sub-Cpt Record'!A215)</f>
        <v>M21</v>
      </c>
      <c r="B215" s="157" t="str">
        <f>IF(OR('Sub-Cpt Record'!B215=0,'Sub-Cpt Record'!B215=""),"",'Sub-Cpt Record'!B215)</f>
        <v>b</v>
      </c>
      <c r="C215" s="158">
        <f>IF(OR('Sub-Cpt Record'!C215=0,'Sub-Cpt Record'!C215=""),"",'Sub-Cpt Record'!C215)</f>
        <v>7.4212499999999997</v>
      </c>
      <c r="D215" s="158">
        <f>IF(OR('Sub-Cpt Record'!D215=0,'Sub-Cpt Record'!D215=""),"",'Sub-Cpt Record'!D215)</f>
        <v>7.4212499999999997</v>
      </c>
      <c r="E215" s="157" t="str">
        <f>CODE!I215</f>
        <v xml:space="preserve">AH  HAZ  BE  XOK  WSH  MB  </v>
      </c>
      <c r="F215" s="180" t="str">
        <f>IF(OR('Sub-Cpt Record'!K215=0,'Sub-Cpt Record'!K215=""),"",'Sub-Cpt Record'!K215)</f>
        <v/>
      </c>
      <c r="G215" s="375" t="s">
        <v>1112</v>
      </c>
      <c r="H215" s="181" t="s">
        <v>778</v>
      </c>
      <c r="I215" s="182"/>
      <c r="J215" s="182"/>
      <c r="K215" s="182"/>
      <c r="L215" s="182"/>
      <c r="M215" s="182"/>
      <c r="N215" s="374"/>
    </row>
    <row r="216" spans="1:14" s="3" customFormat="1" x14ac:dyDescent="0.2">
      <c r="A216" s="156" t="str">
        <f>IF(OR('Sub-Cpt Record'!A216=0,'Sub-Cpt Record'!A216=""),"",'Sub-Cpt Record'!A216)</f>
        <v>M21</v>
      </c>
      <c r="B216" s="157" t="str">
        <f>IF(OR('Sub-Cpt Record'!B216=0,'Sub-Cpt Record'!B216=""),"",'Sub-Cpt Record'!B216)</f>
        <v>c</v>
      </c>
      <c r="C216" s="158">
        <f>IF(OR('Sub-Cpt Record'!C216=0,'Sub-Cpt Record'!C216=""),"",'Sub-Cpt Record'!C216)</f>
        <v>24.604900000000001</v>
      </c>
      <c r="D216" s="158">
        <f>IF(OR('Sub-Cpt Record'!D216=0,'Sub-Cpt Record'!D216=""),"",'Sub-Cpt Record'!D216)</f>
        <v>24.604900000000001</v>
      </c>
      <c r="E216" s="157" t="str">
        <f>CODE!I216</f>
        <v xml:space="preserve">SYC  BI  WSH  POK  AH  LI  </v>
      </c>
      <c r="F216" s="180" t="str">
        <f>IF(OR('Sub-Cpt Record'!K216=0,'Sub-Cpt Record'!K216=""),"",'Sub-Cpt Record'!K216)</f>
        <v>SAM</v>
      </c>
      <c r="G216" s="375" t="s">
        <v>1112</v>
      </c>
      <c r="H216" s="181"/>
      <c r="I216" s="182"/>
      <c r="J216" s="182"/>
      <c r="K216" s="182"/>
      <c r="L216" s="182"/>
      <c r="M216" s="182" t="s">
        <v>778</v>
      </c>
      <c r="N216" s="374"/>
    </row>
    <row r="217" spans="1:14" s="3" customFormat="1" x14ac:dyDescent="0.2">
      <c r="A217" s="156" t="str">
        <f>IF(OR('Sub-Cpt Record'!A217=0,'Sub-Cpt Record'!A217=""),"",'Sub-Cpt Record'!A217)</f>
        <v>M21</v>
      </c>
      <c r="B217" s="157" t="str">
        <f>IF(OR('Sub-Cpt Record'!B217=0,'Sub-Cpt Record'!B217=""),"",'Sub-Cpt Record'!B217)</f>
        <v>d</v>
      </c>
      <c r="C217" s="158">
        <f>IF(OR('Sub-Cpt Record'!C217=0,'Sub-Cpt Record'!C217=""),"",'Sub-Cpt Record'!C217)</f>
        <v>11.635899999999999</v>
      </c>
      <c r="D217" s="158">
        <f>IF(OR('Sub-Cpt Record'!D217=0,'Sub-Cpt Record'!D217=""),"",'Sub-Cpt Record'!D217)</f>
        <v>11.1</v>
      </c>
      <c r="E217" s="157" t="str">
        <f>CODE!I217</f>
        <v xml:space="preserve">SYC  EM  POK  AH  XOK  WSH  </v>
      </c>
      <c r="F217" s="180" t="str">
        <f>IF(OR('Sub-Cpt Record'!K217=0,'Sub-Cpt Record'!K217=""),"",'Sub-Cpt Record'!K217)</f>
        <v>SAM</v>
      </c>
      <c r="G217" s="375" t="s">
        <v>1112</v>
      </c>
      <c r="H217" s="181"/>
      <c r="I217" s="182"/>
      <c r="J217" s="182"/>
      <c r="K217" s="182"/>
      <c r="L217" s="182"/>
      <c r="M217" s="182" t="s">
        <v>778</v>
      </c>
      <c r="N217" s="374"/>
    </row>
    <row r="218" spans="1:14" s="3" customFormat="1" x14ac:dyDescent="0.2">
      <c r="A218" s="156" t="str">
        <f>IF(OR('Sub-Cpt Record'!A218=0,'Sub-Cpt Record'!A218=""),"",'Sub-Cpt Record'!A218)</f>
        <v>M21</v>
      </c>
      <c r="B218" s="157" t="str">
        <f>IF(OR('Sub-Cpt Record'!B218=0,'Sub-Cpt Record'!B218=""),"",'Sub-Cpt Record'!B218)</f>
        <v>e</v>
      </c>
      <c r="C218" s="158">
        <f>IF(OR('Sub-Cpt Record'!C218=0,'Sub-Cpt Record'!C218=""),"",'Sub-Cpt Record'!C218)</f>
        <v>2.9066999999999998</v>
      </c>
      <c r="D218" s="158">
        <f>IF(OR('Sub-Cpt Record'!D218=0,'Sub-Cpt Record'!D218=""),"",'Sub-Cpt Record'!D218)</f>
        <v>0.1</v>
      </c>
      <c r="E218" s="157" t="str">
        <f>CODE!I218</f>
        <v xml:space="preserve">POK  SP  BE  BI  WSH  MB  </v>
      </c>
      <c r="F218" s="180" t="str">
        <f>IF(OR('Sub-Cpt Record'!K218=0,'Sub-Cpt Record'!K218=""),"",'Sub-Cpt Record'!K218)</f>
        <v/>
      </c>
      <c r="G218" s="375"/>
      <c r="H218" s="181"/>
      <c r="I218" s="182"/>
      <c r="J218" s="182"/>
      <c r="K218" s="182"/>
      <c r="L218" s="182"/>
      <c r="M218" s="182"/>
      <c r="N218" s="374"/>
    </row>
    <row r="219" spans="1:14" s="3" customFormat="1" x14ac:dyDescent="0.2">
      <c r="A219" s="156" t="str">
        <f>IF(OR('Sub-Cpt Record'!A219=0,'Sub-Cpt Record'!A219=""),"",'Sub-Cpt Record'!A219)</f>
        <v>M21</v>
      </c>
      <c r="B219" s="157" t="str">
        <f>IF(OR('Sub-Cpt Record'!B219=0,'Sub-Cpt Record'!B219=""),"",'Sub-Cpt Record'!B219)</f>
        <v>f</v>
      </c>
      <c r="C219" s="158">
        <f>IF(OR('Sub-Cpt Record'!C219=0,'Sub-Cpt Record'!C219=""),"",'Sub-Cpt Record'!C219)</f>
        <v>3.1238100000000002</v>
      </c>
      <c r="D219" s="158">
        <f>IF(OR('Sub-Cpt Record'!D219=0,'Sub-Cpt Record'!D219=""),"",'Sub-Cpt Record'!D219)</f>
        <v>3.1238100000000002</v>
      </c>
      <c r="E219" s="157" t="str">
        <f>CODE!I219</f>
        <v xml:space="preserve">AH  POK  XOK  WSH  HBM  SYC  </v>
      </c>
      <c r="F219" s="180" t="str">
        <f>IF(OR('Sub-Cpt Record'!K219=0,'Sub-Cpt Record'!K219=""),"",'Sub-Cpt Record'!K219)</f>
        <v/>
      </c>
      <c r="G219" s="375"/>
      <c r="H219" s="181"/>
      <c r="I219" s="182"/>
      <c r="J219" s="182"/>
      <c r="K219" s="182"/>
      <c r="L219" s="182"/>
      <c r="M219" s="182"/>
      <c r="N219" s="374"/>
    </row>
    <row r="220" spans="1:14" s="3" customFormat="1" x14ac:dyDescent="0.2">
      <c r="A220" s="156" t="str">
        <f>IF(OR('Sub-Cpt Record'!A220=0,'Sub-Cpt Record'!A220=""),"",'Sub-Cpt Record'!A220)</f>
        <v>M22</v>
      </c>
      <c r="B220" s="157" t="str">
        <f>IF(OR('Sub-Cpt Record'!B220=0,'Sub-Cpt Record'!B220=""),"",'Sub-Cpt Record'!B220)</f>
        <v/>
      </c>
      <c r="C220" s="158">
        <f>IF(OR('Sub-Cpt Record'!C220=0,'Sub-Cpt Record'!C220=""),"",'Sub-Cpt Record'!C220)</f>
        <v>0.102341</v>
      </c>
      <c r="D220" s="158">
        <f>IF(OR('Sub-Cpt Record'!D220=0,'Sub-Cpt Record'!D220=""),"",'Sub-Cpt Record'!D220)</f>
        <v>0.102341</v>
      </c>
      <c r="E220" s="157" t="str">
        <f>CODE!I220</f>
        <v xml:space="preserve">NOM  FM  HAZ  POK  AH  </v>
      </c>
      <c r="F220" s="180" t="str">
        <f>IF(OR('Sub-Cpt Record'!K220=0,'Sub-Cpt Record'!K220=""),"",'Sub-Cpt Record'!K220)</f>
        <v/>
      </c>
      <c r="G220" s="375"/>
      <c r="H220" s="181"/>
      <c r="I220" s="182"/>
      <c r="J220" s="182"/>
      <c r="K220" s="182"/>
      <c r="L220" s="182"/>
      <c r="M220" s="182"/>
      <c r="N220" s="374"/>
    </row>
    <row r="221" spans="1:14" s="3" customFormat="1" x14ac:dyDescent="0.2">
      <c r="A221" s="156" t="str">
        <f>IF(OR('Sub-Cpt Record'!A221=0,'Sub-Cpt Record'!A221=""),"",'Sub-Cpt Record'!A221)</f>
        <v>M23</v>
      </c>
      <c r="B221" s="157" t="str">
        <f>IF(OR('Sub-Cpt Record'!B221=0,'Sub-Cpt Record'!B221=""),"",'Sub-Cpt Record'!B221)</f>
        <v/>
      </c>
      <c r="C221" s="158">
        <f>IF(OR('Sub-Cpt Record'!C221=0,'Sub-Cpt Record'!C221=""),"",'Sub-Cpt Record'!C221)</f>
        <v>1.1317999999999999</v>
      </c>
      <c r="D221" s="158">
        <f>IF(OR('Sub-Cpt Record'!D221=0,'Sub-Cpt Record'!D221=""),"",'Sub-Cpt Record'!D221)</f>
        <v>1.1317999999999999</v>
      </c>
      <c r="E221" s="157" t="str">
        <f>CODE!I221</f>
        <v xml:space="preserve">AR  BE  AH  POK  YEW  WSH  </v>
      </c>
      <c r="F221" s="180" t="str">
        <f>IF(OR('Sub-Cpt Record'!K221=0,'Sub-Cpt Record'!K221=""),"",'Sub-Cpt Record'!K221)</f>
        <v/>
      </c>
      <c r="G221" s="375" t="s">
        <v>1090</v>
      </c>
      <c r="H221" s="181"/>
      <c r="I221" s="182"/>
      <c r="J221" s="182"/>
      <c r="K221" s="182"/>
      <c r="L221" s="182"/>
      <c r="M221" s="182" t="s">
        <v>778</v>
      </c>
      <c r="N221" s="374"/>
    </row>
    <row r="222" spans="1:14" s="3" customFormat="1" x14ac:dyDescent="0.2">
      <c r="A222" s="156" t="str">
        <f>IF(OR('Sub-Cpt Record'!A222=0,'Sub-Cpt Record'!A222=""),"",'Sub-Cpt Record'!A222)</f>
        <v>M24</v>
      </c>
      <c r="B222" s="157" t="str">
        <f>IF(OR('Sub-Cpt Record'!B222=0,'Sub-Cpt Record'!B222=""),"",'Sub-Cpt Record'!B222)</f>
        <v>a</v>
      </c>
      <c r="C222" s="158">
        <f>IF(OR('Sub-Cpt Record'!C222=0,'Sub-Cpt Record'!C222=""),"",'Sub-Cpt Record'!C222)</f>
        <v>5.8397699999999997</v>
      </c>
      <c r="D222" s="158">
        <f>IF(OR('Sub-Cpt Record'!D222=0,'Sub-Cpt Record'!D222=""),"",'Sub-Cpt Record'!D222)</f>
        <v>5.8397699999999997</v>
      </c>
      <c r="E222" s="157" t="str">
        <f>CODE!I222</f>
        <v xml:space="preserve">AH  SYC  PSP  HAW  BI  POK  </v>
      </c>
      <c r="F222" s="180" t="str">
        <f>IF(OR('Sub-Cpt Record'!K222=0,'Sub-Cpt Record'!K222=""),"",'Sub-Cpt Record'!K222)</f>
        <v/>
      </c>
      <c r="G222" s="375"/>
      <c r="H222" s="181"/>
      <c r="I222" s="182"/>
      <c r="J222" s="182"/>
      <c r="K222" s="182"/>
      <c r="L222" s="182"/>
      <c r="M222" s="182"/>
      <c r="N222" s="374"/>
    </row>
    <row r="223" spans="1:14" s="3" customFormat="1" x14ac:dyDescent="0.2">
      <c r="A223" s="156" t="str">
        <f>IF(OR('Sub-Cpt Record'!A223=0,'Sub-Cpt Record'!A223=""),"",'Sub-Cpt Record'!A223)</f>
        <v>M24</v>
      </c>
      <c r="B223" s="157" t="str">
        <f>IF(OR('Sub-Cpt Record'!B223=0,'Sub-Cpt Record'!B223=""),"",'Sub-Cpt Record'!B223)</f>
        <v>b</v>
      </c>
      <c r="C223" s="158">
        <f>IF(OR('Sub-Cpt Record'!C223=0,'Sub-Cpt Record'!C223=""),"",'Sub-Cpt Record'!C223)</f>
        <v>13.2865</v>
      </c>
      <c r="D223" s="158">
        <f>IF(OR('Sub-Cpt Record'!D223=0,'Sub-Cpt Record'!D223=""),"",'Sub-Cpt Record'!D223)</f>
        <v>13.2865</v>
      </c>
      <c r="E223" s="157" t="str">
        <f>CODE!I223</f>
        <v xml:space="preserve">AH  WSH  POK  SYC  </v>
      </c>
      <c r="F223" s="180" t="str">
        <f>IF(OR('Sub-Cpt Record'!K223=0,'Sub-Cpt Record'!K223=""),"",'Sub-Cpt Record'!K223)</f>
        <v/>
      </c>
      <c r="G223" s="375" t="s">
        <v>1112</v>
      </c>
      <c r="H223" s="181" t="s">
        <v>778</v>
      </c>
      <c r="I223" s="182"/>
      <c r="J223" s="182"/>
      <c r="K223" s="182"/>
      <c r="L223" s="182"/>
      <c r="M223" s="182"/>
      <c r="N223" s="374"/>
    </row>
    <row r="224" spans="1:14" s="3" customFormat="1" x14ac:dyDescent="0.2">
      <c r="A224" s="156" t="str">
        <f>IF(OR('Sub-Cpt Record'!A224=0,'Sub-Cpt Record'!A224=""),"",'Sub-Cpt Record'!A224)</f>
        <v>M24</v>
      </c>
      <c r="B224" s="157" t="str">
        <f>IF(OR('Sub-Cpt Record'!B224=0,'Sub-Cpt Record'!B224=""),"",'Sub-Cpt Record'!B224)</f>
        <v>c</v>
      </c>
      <c r="C224" s="158">
        <f>IF(OR('Sub-Cpt Record'!C224=0,'Sub-Cpt Record'!C224=""),"",'Sub-Cpt Record'!C224)</f>
        <v>5.4077500000000001</v>
      </c>
      <c r="D224" s="158">
        <f>IF(OR('Sub-Cpt Record'!D224=0,'Sub-Cpt Record'!D224=""),"",'Sub-Cpt Record'!D224)</f>
        <v>5.4077500000000001</v>
      </c>
      <c r="E224" s="157" t="str">
        <f>CODE!I224</f>
        <v xml:space="preserve">AH  SYC  </v>
      </c>
      <c r="F224" s="180" t="str">
        <f>IF(OR('Sub-Cpt Record'!K224=0,'Sub-Cpt Record'!K224=""),"",'Sub-Cpt Record'!K224)</f>
        <v/>
      </c>
      <c r="G224" s="375"/>
      <c r="H224" s="181"/>
      <c r="I224" s="182"/>
      <c r="J224" s="182"/>
      <c r="K224" s="182"/>
      <c r="L224" s="182"/>
      <c r="M224" s="182"/>
      <c r="N224" s="374"/>
    </row>
    <row r="225" spans="1:14" s="3" customFormat="1" x14ac:dyDescent="0.2">
      <c r="A225" s="156" t="str">
        <f>IF(OR('Sub-Cpt Record'!A225=0,'Sub-Cpt Record'!A225=""),"",'Sub-Cpt Record'!A225)</f>
        <v>M24</v>
      </c>
      <c r="B225" s="157" t="str">
        <f>IF(OR('Sub-Cpt Record'!B225=0,'Sub-Cpt Record'!B225=""),"",'Sub-Cpt Record'!B225)</f>
        <v>d</v>
      </c>
      <c r="C225" s="158">
        <f>IF(OR('Sub-Cpt Record'!C225=0,'Sub-Cpt Record'!C225=""),"",'Sub-Cpt Record'!C225)</f>
        <v>3.7556699999999998</v>
      </c>
      <c r="D225" s="158">
        <f>IF(OR('Sub-Cpt Record'!D225=0,'Sub-Cpt Record'!D225=""),"",'Sub-Cpt Record'!D225)</f>
        <v>3.7556699999999998</v>
      </c>
      <c r="E225" s="157" t="str">
        <f>CODE!I225</f>
        <v xml:space="preserve">SYC  AH  POK  </v>
      </c>
      <c r="F225" s="180" t="str">
        <f>IF(OR('Sub-Cpt Record'!K225=0,'Sub-Cpt Record'!K225=""),"",'Sub-Cpt Record'!K225)</f>
        <v/>
      </c>
      <c r="G225" s="375"/>
      <c r="H225" s="181"/>
      <c r="I225" s="182"/>
      <c r="J225" s="182"/>
      <c r="K225" s="182"/>
      <c r="L225" s="182"/>
      <c r="M225" s="182"/>
      <c r="N225" s="374"/>
    </row>
    <row r="226" spans="1:14" s="3" customFormat="1" x14ac:dyDescent="0.2">
      <c r="A226" s="156" t="str">
        <f>IF(OR('Sub-Cpt Record'!A226=0,'Sub-Cpt Record'!A226=""),"",'Sub-Cpt Record'!A226)</f>
        <v>M25</v>
      </c>
      <c r="B226" s="157" t="str">
        <f>IF(OR('Sub-Cpt Record'!B226=0,'Sub-Cpt Record'!B226=""),"",'Sub-Cpt Record'!B226)</f>
        <v/>
      </c>
      <c r="C226" s="158">
        <f>IF(OR('Sub-Cpt Record'!C226=0,'Sub-Cpt Record'!C226=""),"",'Sub-Cpt Record'!C226)</f>
        <v>2.5143800000000001</v>
      </c>
      <c r="D226" s="158">
        <f>IF(OR('Sub-Cpt Record'!D226=0,'Sub-Cpt Record'!D226=""),"",'Sub-Cpt Record'!D226)</f>
        <v>2.5143800000000001</v>
      </c>
      <c r="E226" s="157" t="str">
        <f>CODE!I226</f>
        <v xml:space="preserve">SYC  WSH  EM  POK  HOL  NOM  </v>
      </c>
      <c r="F226" s="180" t="str">
        <f>IF(OR('Sub-Cpt Record'!K226=0,'Sub-Cpt Record'!K226=""),"",'Sub-Cpt Record'!K226)</f>
        <v/>
      </c>
      <c r="G226" s="375"/>
      <c r="H226" s="181"/>
      <c r="I226" s="182"/>
      <c r="J226" s="182"/>
      <c r="K226" s="182"/>
      <c r="L226" s="182"/>
      <c r="M226" s="182"/>
      <c r="N226" s="374"/>
    </row>
    <row r="227" spans="1:14" s="3" customFormat="1" x14ac:dyDescent="0.2">
      <c r="A227" s="156" t="str">
        <f>IF(OR('Sub-Cpt Record'!A227=0,'Sub-Cpt Record'!A227=""),"",'Sub-Cpt Record'!A227)</f>
        <v/>
      </c>
      <c r="B227" s="157" t="str">
        <f>IF(OR('Sub-Cpt Record'!B227=0,'Sub-Cpt Record'!B227=""),"",'Sub-Cpt Record'!B227)</f>
        <v/>
      </c>
      <c r="C227" s="158" t="str">
        <f>IF(OR('Sub-Cpt Record'!C227=0,'Sub-Cpt Record'!C227=""),"",'Sub-Cpt Record'!C227)</f>
        <v/>
      </c>
      <c r="D227" s="158" t="str">
        <f>IF(OR('Sub-Cpt Record'!D227=0,'Sub-Cpt Record'!D227=""),"",'Sub-Cpt Record'!D227)</f>
        <v/>
      </c>
      <c r="E227" s="157" t="str">
        <f>CODE!I227</f>
        <v/>
      </c>
      <c r="F227" s="180" t="str">
        <f>IF(OR('Sub-Cpt Record'!K227=0,'Sub-Cpt Record'!K227=""),"",'Sub-Cpt Record'!K227)</f>
        <v/>
      </c>
      <c r="G227" s="375"/>
      <c r="H227" s="181"/>
      <c r="I227" s="182"/>
      <c r="J227" s="182"/>
      <c r="K227" s="182"/>
      <c r="L227" s="182"/>
      <c r="M227" s="182"/>
      <c r="N227" s="374"/>
    </row>
    <row r="228" spans="1:14" s="3" customFormat="1" x14ac:dyDescent="0.2">
      <c r="A228" s="156" t="str">
        <f>IF(OR('Sub-Cpt Record'!A228=0,'Sub-Cpt Record'!A228=""),"",'Sub-Cpt Record'!A228)</f>
        <v>W1</v>
      </c>
      <c r="B228" s="157" t="str">
        <f>IF(OR('Sub-Cpt Record'!B228=0,'Sub-Cpt Record'!B228=""),"",'Sub-Cpt Record'!B228)</f>
        <v/>
      </c>
      <c r="C228" s="158">
        <f>IF(OR('Sub-Cpt Record'!C228=0,'Sub-Cpt Record'!C228=""),"",'Sub-Cpt Record'!C228)</f>
        <v>7.2316399999999996</v>
      </c>
      <c r="D228" s="158">
        <f>IF(OR('Sub-Cpt Record'!D228=0,'Sub-Cpt Record'!D228=""),"",'Sub-Cpt Record'!D228)</f>
        <v>6</v>
      </c>
      <c r="E228" s="157" t="str">
        <f>CODE!I228</f>
        <v xml:space="preserve">AH  YEW  HAW  POK  </v>
      </c>
      <c r="F228" s="180" t="str">
        <f>IF(OR('Sub-Cpt Record'!K228=0,'Sub-Cpt Record'!K228=""),"",'Sub-Cpt Record'!K228)</f>
        <v>AONB ASNW SAM</v>
      </c>
      <c r="G228" s="375"/>
      <c r="H228" s="181"/>
      <c r="I228" s="182"/>
      <c r="J228" s="182"/>
      <c r="K228" s="182"/>
      <c r="L228" s="182"/>
      <c r="M228" s="182"/>
      <c r="N228" s="374"/>
    </row>
    <row r="229" spans="1:14" s="3" customFormat="1" x14ac:dyDescent="0.2">
      <c r="A229" s="156" t="str">
        <f>IF(OR('Sub-Cpt Record'!A229=0,'Sub-Cpt Record'!A229=""),"",'Sub-Cpt Record'!A229)</f>
        <v/>
      </c>
      <c r="B229" s="157" t="str">
        <f>IF(OR('Sub-Cpt Record'!B229=0,'Sub-Cpt Record'!B229=""),"",'Sub-Cpt Record'!B229)</f>
        <v/>
      </c>
      <c r="C229" s="158" t="str">
        <f>IF(OR('Sub-Cpt Record'!C229=0,'Sub-Cpt Record'!C229=""),"",'Sub-Cpt Record'!C229)</f>
        <v/>
      </c>
      <c r="D229" s="158" t="str">
        <f>IF(OR('Sub-Cpt Record'!D229=0,'Sub-Cpt Record'!D229=""),"",'Sub-Cpt Record'!D229)</f>
        <v/>
      </c>
      <c r="E229" s="157" t="str">
        <f>CODE!I229</f>
        <v/>
      </c>
      <c r="F229" s="180" t="str">
        <f>IF(OR('Sub-Cpt Record'!K229=0,'Sub-Cpt Record'!K229=""),"",'Sub-Cpt Record'!K229)</f>
        <v/>
      </c>
      <c r="G229" s="375"/>
      <c r="H229" s="181"/>
      <c r="I229" s="182"/>
      <c r="J229" s="182"/>
      <c r="K229" s="182"/>
      <c r="L229" s="182"/>
      <c r="M229" s="182"/>
      <c r="N229" s="374"/>
    </row>
    <row r="230" spans="1:14" s="3" customFormat="1" x14ac:dyDescent="0.2">
      <c r="A230" s="156" t="str">
        <f>IF(OR('Sub-Cpt Record'!A230=0,'Sub-Cpt Record'!A230=""),"",'Sub-Cpt Record'!A230)</f>
        <v>WA1</v>
      </c>
      <c r="B230" s="157" t="str">
        <f>IF(OR('Sub-Cpt Record'!B230=0,'Sub-Cpt Record'!B230=""),"",'Sub-Cpt Record'!B230)</f>
        <v/>
      </c>
      <c r="C230" s="158">
        <f>IF(OR('Sub-Cpt Record'!C230=0,'Sub-Cpt Record'!C230=""),"",'Sub-Cpt Record'!C230)</f>
        <v>1.96895</v>
      </c>
      <c r="D230" s="158">
        <f>IF(OR('Sub-Cpt Record'!D230=0,'Sub-Cpt Record'!D230=""),"",'Sub-Cpt Record'!D230)</f>
        <v>1.96895</v>
      </c>
      <c r="E230" s="157" t="str">
        <f>CODE!I230</f>
        <v xml:space="preserve">WSH  GWL  SYC  AH  EL  BE  </v>
      </c>
      <c r="F230" s="180" t="str">
        <f>IF(OR('Sub-Cpt Record'!K230=0,'Sub-Cpt Record'!K230=""),"",'Sub-Cpt Record'!K230)</f>
        <v>AONB SSSI</v>
      </c>
      <c r="G230" s="375"/>
      <c r="H230" s="181"/>
      <c r="I230" s="182"/>
      <c r="J230" s="182"/>
      <c r="K230" s="182"/>
      <c r="L230" s="182"/>
      <c r="M230" s="182"/>
      <c r="N230" s="374"/>
    </row>
    <row r="231" spans="1:14" s="3" customFormat="1" x14ac:dyDescent="0.2">
      <c r="A231" s="156" t="str">
        <f>IF(OR('Sub-Cpt Record'!A231=0,'Sub-Cpt Record'!A231=""),"",'Sub-Cpt Record'!A231)</f>
        <v>WA2</v>
      </c>
      <c r="B231" s="157" t="str">
        <f>IF(OR('Sub-Cpt Record'!B231=0,'Sub-Cpt Record'!B231=""),"",'Sub-Cpt Record'!B231)</f>
        <v>a</v>
      </c>
      <c r="C231" s="158">
        <f>IF(OR('Sub-Cpt Record'!C231=0,'Sub-Cpt Record'!C231=""),"",'Sub-Cpt Record'!C231)</f>
        <v>9.7977600000000002</v>
      </c>
      <c r="D231" s="158">
        <f>IF(OR('Sub-Cpt Record'!D231=0,'Sub-Cpt Record'!D231=""),"",'Sub-Cpt Record'!D231)</f>
        <v>9</v>
      </c>
      <c r="E231" s="157" t="str">
        <f>CODE!I231</f>
        <v xml:space="preserve">HAZ  YEW  WHI  </v>
      </c>
      <c r="F231" s="180" t="str">
        <f>IF(OR('Sub-Cpt Record'!K231=0,'Sub-Cpt Record'!K231=""),"",'Sub-Cpt Record'!K231)</f>
        <v>AONB SSSI</v>
      </c>
      <c r="G231" s="375"/>
      <c r="H231" s="181"/>
      <c r="I231" s="182"/>
      <c r="J231" s="182"/>
      <c r="K231" s="182"/>
      <c r="L231" s="182"/>
      <c r="M231" s="182"/>
      <c r="N231" s="374"/>
    </row>
    <row r="232" spans="1:14" s="3" customFormat="1" x14ac:dyDescent="0.2">
      <c r="A232" s="156" t="str">
        <f>IF(OR('Sub-Cpt Record'!A232=0,'Sub-Cpt Record'!A232=""),"",'Sub-Cpt Record'!A232)</f>
        <v>WA2</v>
      </c>
      <c r="B232" s="157" t="str">
        <f>IF(OR('Sub-Cpt Record'!B232=0,'Sub-Cpt Record'!B232=""),"",'Sub-Cpt Record'!B232)</f>
        <v>b</v>
      </c>
      <c r="C232" s="158">
        <f>IF(OR('Sub-Cpt Record'!C232=0,'Sub-Cpt Record'!C232=""),"",'Sub-Cpt Record'!C232)</f>
        <v>8.9450500000000002</v>
      </c>
      <c r="D232" s="158">
        <f>IF(OR('Sub-Cpt Record'!D232=0,'Sub-Cpt Record'!D232=""),"",'Sub-Cpt Record'!D232)</f>
        <v>7.8</v>
      </c>
      <c r="E232" s="157" t="str">
        <f>CODE!I232</f>
        <v xml:space="preserve">WSH  YEW  BE  POK  SP  </v>
      </c>
      <c r="F232" s="180" t="str">
        <f>IF(OR('Sub-Cpt Record'!K232=0,'Sub-Cpt Record'!K232=""),"",'Sub-Cpt Record'!K232)</f>
        <v>AONB SSSI</v>
      </c>
      <c r="G232" s="375" t="s">
        <v>1112</v>
      </c>
      <c r="H232" s="181" t="s">
        <v>778</v>
      </c>
      <c r="I232" s="182"/>
      <c r="J232" s="182"/>
      <c r="K232" s="182"/>
      <c r="L232" s="182"/>
      <c r="M232" s="182"/>
      <c r="N232" s="374"/>
    </row>
    <row r="233" spans="1:14" s="3" customFormat="1" x14ac:dyDescent="0.2">
      <c r="A233" s="156" t="str">
        <f>IF(OR('Sub-Cpt Record'!A233=0,'Sub-Cpt Record'!A233=""),"",'Sub-Cpt Record'!A233)</f>
        <v>WA2</v>
      </c>
      <c r="B233" s="157" t="str">
        <f>IF(OR('Sub-Cpt Record'!B233=0,'Sub-Cpt Record'!B233=""),"",'Sub-Cpt Record'!B233)</f>
        <v>c</v>
      </c>
      <c r="C233" s="158">
        <f>IF(OR('Sub-Cpt Record'!C233=0,'Sub-Cpt Record'!C233=""),"",'Sub-Cpt Record'!C233)</f>
        <v>1.7755000000000001</v>
      </c>
      <c r="D233" s="158">
        <f>IF(OR('Sub-Cpt Record'!D233=0,'Sub-Cpt Record'!D233=""),"",'Sub-Cpt Record'!D233)</f>
        <v>1.7755000000000001</v>
      </c>
      <c r="E233" s="157" t="str">
        <f>CODE!I233</f>
        <v xml:space="preserve">HAZ  BE  YEW  SP  </v>
      </c>
      <c r="F233" s="180" t="str">
        <f>IF(OR('Sub-Cpt Record'!K233=0,'Sub-Cpt Record'!K233=""),"",'Sub-Cpt Record'!K233)</f>
        <v>AONB SSSI</v>
      </c>
      <c r="G233" s="375"/>
      <c r="H233" s="181"/>
      <c r="I233" s="182"/>
      <c r="J233" s="182"/>
      <c r="K233" s="182"/>
      <c r="L233" s="182"/>
      <c r="M233" s="182"/>
      <c r="N233" s="374"/>
    </row>
    <row r="234" spans="1:14" s="3" customFormat="1" x14ac:dyDescent="0.2">
      <c r="A234" s="156" t="str">
        <f>IF(OR('Sub-Cpt Record'!A234=0,'Sub-Cpt Record'!A234=""),"",'Sub-Cpt Record'!A234)</f>
        <v>WA2</v>
      </c>
      <c r="B234" s="157" t="str">
        <f>IF(OR('Sub-Cpt Record'!B234=0,'Sub-Cpt Record'!B234=""),"",'Sub-Cpt Record'!B234)</f>
        <v>d</v>
      </c>
      <c r="C234" s="158">
        <f>IF(OR('Sub-Cpt Record'!C234=0,'Sub-Cpt Record'!C234=""),"",'Sub-Cpt Record'!C234)</f>
        <v>1.8394299999999999</v>
      </c>
      <c r="D234" s="158">
        <f>IF(OR('Sub-Cpt Record'!D234=0,'Sub-Cpt Record'!D234=""),"",'Sub-Cpt Record'!D234)</f>
        <v>1.6</v>
      </c>
      <c r="E234" s="157" t="str">
        <f>CODE!I234</f>
        <v xml:space="preserve">BE  AH  HL  </v>
      </c>
      <c r="F234" s="180" t="str">
        <f>IF(OR('Sub-Cpt Record'!K234=0,'Sub-Cpt Record'!K234=""),"",'Sub-Cpt Record'!K234)</f>
        <v xml:space="preserve">AONB </v>
      </c>
      <c r="G234" s="375" t="s">
        <v>1134</v>
      </c>
      <c r="H234" s="181"/>
      <c r="I234" s="182"/>
      <c r="J234" s="182"/>
      <c r="K234" s="182"/>
      <c r="L234" s="182"/>
      <c r="M234" s="182" t="s">
        <v>778</v>
      </c>
      <c r="N234" s="374"/>
    </row>
    <row r="235" spans="1:14" s="3" customFormat="1" x14ac:dyDescent="0.2">
      <c r="A235" s="156" t="str">
        <f>IF(OR('Sub-Cpt Record'!A235=0,'Sub-Cpt Record'!A235=""),"",'Sub-Cpt Record'!A235)</f>
        <v>WA3</v>
      </c>
      <c r="B235" s="157" t="str">
        <f>IF(OR('Sub-Cpt Record'!B235=0,'Sub-Cpt Record'!B235=""),"",'Sub-Cpt Record'!B235)</f>
        <v/>
      </c>
      <c r="C235" s="158">
        <f>IF(OR('Sub-Cpt Record'!C235=0,'Sub-Cpt Record'!C235=""),"",'Sub-Cpt Record'!C235)</f>
        <v>12.8421</v>
      </c>
      <c r="D235" s="158">
        <f>IF(OR('Sub-Cpt Record'!D235=0,'Sub-Cpt Record'!D235=""),"",'Sub-Cpt Record'!D235)</f>
        <v>12.8421</v>
      </c>
      <c r="E235" s="157" t="str">
        <f>CODE!I235</f>
        <v xml:space="preserve">AH  BE  POK  FM  MC  YEW  </v>
      </c>
      <c r="F235" s="180" t="str">
        <f>IF(OR('Sub-Cpt Record'!K235=0,'Sub-Cpt Record'!K235=""),"",'Sub-Cpt Record'!K235)</f>
        <v>AONB ASNW PAWS</v>
      </c>
      <c r="G235" s="375" t="s">
        <v>1135</v>
      </c>
      <c r="H235" s="181" t="s">
        <v>778</v>
      </c>
      <c r="I235" s="182"/>
      <c r="J235" s="182"/>
      <c r="K235" s="182"/>
      <c r="L235" s="182"/>
      <c r="M235" s="182"/>
      <c r="N235" s="374"/>
    </row>
    <row r="236" spans="1:14" s="3" customFormat="1" x14ac:dyDescent="0.2">
      <c r="A236" s="156" t="str">
        <f>IF(OR('Sub-Cpt Record'!A236=0,'Sub-Cpt Record'!A236=""),"",'Sub-Cpt Record'!A236)</f>
        <v>WA4</v>
      </c>
      <c r="B236" s="157" t="str">
        <f>IF(OR('Sub-Cpt Record'!B236=0,'Sub-Cpt Record'!B236=""),"",'Sub-Cpt Record'!B236)</f>
        <v>a</v>
      </c>
      <c r="C236" s="158">
        <f>IF(OR('Sub-Cpt Record'!C236=0,'Sub-Cpt Record'!C236=""),"",'Sub-Cpt Record'!C236)</f>
        <v>6.8582299999999998</v>
      </c>
      <c r="D236" s="158">
        <f>IF(OR('Sub-Cpt Record'!D236=0,'Sub-Cpt Record'!D236=""),"",'Sub-Cpt Record'!D236)</f>
        <v>6.8582299999999998</v>
      </c>
      <c r="E236" s="157" t="str">
        <f>CODE!I236</f>
        <v xml:space="preserve">BE  AH  SYC  WCH  </v>
      </c>
      <c r="F236" s="180" t="str">
        <f>IF(OR('Sub-Cpt Record'!K236=0,'Sub-Cpt Record'!K236=""),"",'Sub-Cpt Record'!K236)</f>
        <v>AONB ASNW</v>
      </c>
      <c r="G236" s="375" t="s">
        <v>1136</v>
      </c>
      <c r="H236" s="181"/>
      <c r="I236" s="182"/>
      <c r="J236" s="182"/>
      <c r="K236" s="182"/>
      <c r="L236" s="182"/>
      <c r="M236" s="182" t="s">
        <v>778</v>
      </c>
      <c r="N236" s="374"/>
    </row>
    <row r="237" spans="1:14" s="3" customFormat="1" x14ac:dyDescent="0.2">
      <c r="A237" s="156" t="str">
        <f>IF(OR('Sub-Cpt Record'!A237=0,'Sub-Cpt Record'!A237=""),"",'Sub-Cpt Record'!A237)</f>
        <v>WA4</v>
      </c>
      <c r="B237" s="157" t="str">
        <f>IF(OR('Sub-Cpt Record'!B237=0,'Sub-Cpt Record'!B237=""),"",'Sub-Cpt Record'!B237)</f>
        <v>b</v>
      </c>
      <c r="C237" s="158">
        <f>IF(OR('Sub-Cpt Record'!C237=0,'Sub-Cpt Record'!C237=""),"",'Sub-Cpt Record'!C237)</f>
        <v>8.9762599999999999</v>
      </c>
      <c r="D237" s="158">
        <f>IF(OR('Sub-Cpt Record'!D237=0,'Sub-Cpt Record'!D237=""),"",'Sub-Cpt Record'!D237)</f>
        <v>8.9762599999999999</v>
      </c>
      <c r="E237" s="157" t="str">
        <f>CODE!I237</f>
        <v xml:space="preserve">BE  HOL  </v>
      </c>
      <c r="F237" s="180" t="str">
        <f>IF(OR('Sub-Cpt Record'!K237=0,'Sub-Cpt Record'!K237=""),"",'Sub-Cpt Record'!K237)</f>
        <v>AONB ASNW</v>
      </c>
      <c r="G237" s="375" t="s">
        <v>1136</v>
      </c>
      <c r="H237" s="181"/>
      <c r="I237" s="182"/>
      <c r="J237" s="182"/>
      <c r="K237" s="182"/>
      <c r="L237" s="182"/>
      <c r="M237" s="182" t="s">
        <v>778</v>
      </c>
      <c r="N237" s="374"/>
    </row>
    <row r="238" spans="1:14" s="3" customFormat="1" x14ac:dyDescent="0.2">
      <c r="A238" s="156" t="str">
        <f>IF(OR('Sub-Cpt Record'!A238=0,'Sub-Cpt Record'!A238=""),"",'Sub-Cpt Record'!A238)</f>
        <v>WA4</v>
      </c>
      <c r="B238" s="157" t="str">
        <f>IF(OR('Sub-Cpt Record'!B238=0,'Sub-Cpt Record'!B238=""),"",'Sub-Cpt Record'!B238)</f>
        <v>c</v>
      </c>
      <c r="C238" s="158">
        <f>IF(OR('Sub-Cpt Record'!C238=0,'Sub-Cpt Record'!C238=""),"",'Sub-Cpt Record'!C238)</f>
        <v>14.582599999999999</v>
      </c>
      <c r="D238" s="158">
        <f>IF(OR('Sub-Cpt Record'!D238=0,'Sub-Cpt Record'!D238=""),"",'Sub-Cpt Record'!D238)</f>
        <v>14.582599999999999</v>
      </c>
      <c r="E238" s="157" t="str">
        <f>CODE!I238</f>
        <v xml:space="preserve">BE  HOL  </v>
      </c>
      <c r="F238" s="180" t="str">
        <f>IF(OR('Sub-Cpt Record'!K238=0,'Sub-Cpt Record'!K238=""),"",'Sub-Cpt Record'!K238)</f>
        <v>AONB ASNW</v>
      </c>
      <c r="G238" s="375" t="s">
        <v>1136</v>
      </c>
      <c r="H238" s="181"/>
      <c r="I238" s="182"/>
      <c r="J238" s="182"/>
      <c r="K238" s="182"/>
      <c r="L238" s="182"/>
      <c r="M238" s="182" t="s">
        <v>778</v>
      </c>
      <c r="N238" s="374"/>
    </row>
    <row r="239" spans="1:14" s="3" customFormat="1" x14ac:dyDescent="0.2">
      <c r="A239" s="156" t="str">
        <f>IF(OR('Sub-Cpt Record'!A239=0,'Sub-Cpt Record'!A239=""),"",'Sub-Cpt Record'!A239)</f>
        <v>WA5</v>
      </c>
      <c r="B239" s="157" t="str">
        <f>IF(OR('Sub-Cpt Record'!B239=0,'Sub-Cpt Record'!B239=""),"",'Sub-Cpt Record'!B239)</f>
        <v/>
      </c>
      <c r="C239" s="158">
        <f>IF(OR('Sub-Cpt Record'!C239=0,'Sub-Cpt Record'!C239=""),"",'Sub-Cpt Record'!C239)</f>
        <v>18.52</v>
      </c>
      <c r="D239" s="158">
        <f>IF(OR('Sub-Cpt Record'!D239=0,'Sub-Cpt Record'!D239=""),"",'Sub-Cpt Record'!D239)</f>
        <v>18.52</v>
      </c>
      <c r="E239" s="157" t="str">
        <f>CODE!I239</f>
        <v xml:space="preserve">BE  SYC  AH  HOL  </v>
      </c>
      <c r="F239" s="180" t="str">
        <f>IF(OR('Sub-Cpt Record'!K239=0,'Sub-Cpt Record'!K239=""),"",'Sub-Cpt Record'!K239)</f>
        <v>AONB ASNW</v>
      </c>
      <c r="G239" s="375"/>
      <c r="H239" s="181"/>
      <c r="I239" s="182"/>
      <c r="J239" s="182"/>
      <c r="K239" s="182"/>
      <c r="L239" s="182"/>
      <c r="M239" s="182"/>
      <c r="N239" s="374"/>
    </row>
    <row r="240" spans="1:14" s="3" customFormat="1" x14ac:dyDescent="0.2">
      <c r="A240" s="156" t="str">
        <f>IF(OR('Sub-Cpt Record'!A240=0,'Sub-Cpt Record'!A240=""),"",'Sub-Cpt Record'!A240)</f>
        <v/>
      </c>
      <c r="B240" s="157" t="str">
        <f>IF(OR('Sub-Cpt Record'!B240=0,'Sub-Cpt Record'!B240=""),"",'Sub-Cpt Record'!B240)</f>
        <v/>
      </c>
      <c r="C240" s="158" t="str">
        <f>IF(OR('Sub-Cpt Record'!C240=0,'Sub-Cpt Record'!C240=""),"",'Sub-Cpt Record'!C240)</f>
        <v/>
      </c>
      <c r="D240" s="158" t="str">
        <f>IF(OR('Sub-Cpt Record'!D240=0,'Sub-Cpt Record'!D240=""),"",'Sub-Cpt Record'!D240)</f>
        <v/>
      </c>
      <c r="E240" s="157" t="str">
        <f>CODE!I240</f>
        <v/>
      </c>
      <c r="F240" s="180" t="str">
        <f>IF(OR('Sub-Cpt Record'!K240=0,'Sub-Cpt Record'!K240=""),"",'Sub-Cpt Record'!K240)</f>
        <v/>
      </c>
      <c r="G240" s="219"/>
      <c r="H240" s="181"/>
      <c r="I240" s="182"/>
      <c r="J240" s="182"/>
      <c r="K240" s="182"/>
      <c r="L240" s="182"/>
      <c r="M240" s="182"/>
      <c r="N240" s="221"/>
    </row>
    <row r="241" spans="1:14" s="3" customFormat="1" x14ac:dyDescent="0.2">
      <c r="A241" s="156" t="str">
        <f>IF(OR('Sub-Cpt Record'!A241=0,'Sub-Cpt Record'!A241=""),"",'Sub-Cpt Record'!A241)</f>
        <v/>
      </c>
      <c r="B241" s="157" t="str">
        <f>IF(OR('Sub-Cpt Record'!B241=0,'Sub-Cpt Record'!B241=""),"",'Sub-Cpt Record'!B241)</f>
        <v/>
      </c>
      <c r="C241" s="158" t="str">
        <f>IF(OR('Sub-Cpt Record'!C241=0,'Sub-Cpt Record'!C241=""),"",'Sub-Cpt Record'!C241)</f>
        <v/>
      </c>
      <c r="D241" s="158" t="str">
        <f>IF(OR('Sub-Cpt Record'!D241=0,'Sub-Cpt Record'!D241=""),"",'Sub-Cpt Record'!D241)</f>
        <v/>
      </c>
      <c r="E241" s="157" t="str">
        <f>CODE!I241</f>
        <v/>
      </c>
      <c r="F241" s="180" t="str">
        <f>IF(OR('Sub-Cpt Record'!K241=0,'Sub-Cpt Record'!K241=""),"",'Sub-Cpt Record'!K241)</f>
        <v/>
      </c>
      <c r="G241" s="219"/>
      <c r="H241" s="181"/>
      <c r="I241" s="182"/>
      <c r="J241" s="182"/>
      <c r="K241" s="182"/>
      <c r="L241" s="182"/>
      <c r="M241" s="182"/>
      <c r="N241" s="221"/>
    </row>
    <row r="242" spans="1:14" s="3" customFormat="1" x14ac:dyDescent="0.2">
      <c r="A242" s="156" t="str">
        <f>IF(OR('Sub-Cpt Record'!A242=0,'Sub-Cpt Record'!A242=""),"",'Sub-Cpt Record'!A242)</f>
        <v/>
      </c>
      <c r="B242" s="157" t="str">
        <f>IF(OR('Sub-Cpt Record'!B242=0,'Sub-Cpt Record'!B242=""),"",'Sub-Cpt Record'!B242)</f>
        <v/>
      </c>
      <c r="C242" s="158" t="str">
        <f>IF(OR('Sub-Cpt Record'!C242=0,'Sub-Cpt Record'!C242=""),"",'Sub-Cpt Record'!C242)</f>
        <v/>
      </c>
      <c r="D242" s="158" t="str">
        <f>IF(OR('Sub-Cpt Record'!D242=0,'Sub-Cpt Record'!D242=""),"",'Sub-Cpt Record'!D242)</f>
        <v/>
      </c>
      <c r="E242" s="157" t="str">
        <f>CODE!I242</f>
        <v/>
      </c>
      <c r="F242" s="180" t="str">
        <f>IF(OR('Sub-Cpt Record'!K242=0,'Sub-Cpt Record'!K242=""),"",'Sub-Cpt Record'!K242)</f>
        <v/>
      </c>
      <c r="G242" s="219"/>
      <c r="H242" s="181"/>
      <c r="I242" s="182"/>
      <c r="J242" s="182"/>
      <c r="K242" s="182"/>
      <c r="L242" s="182"/>
      <c r="M242" s="182"/>
      <c r="N242" s="221"/>
    </row>
    <row r="243" spans="1:14" s="3" customFormat="1" x14ac:dyDescent="0.2">
      <c r="A243" s="156" t="str">
        <f>IF(OR('Sub-Cpt Record'!A243=0,'Sub-Cpt Record'!A243=""),"",'Sub-Cpt Record'!A243)</f>
        <v/>
      </c>
      <c r="B243" s="157" t="str">
        <f>IF(OR('Sub-Cpt Record'!B243=0,'Sub-Cpt Record'!B243=""),"",'Sub-Cpt Record'!B243)</f>
        <v/>
      </c>
      <c r="C243" s="158" t="str">
        <f>IF(OR('Sub-Cpt Record'!C243=0,'Sub-Cpt Record'!C243=""),"",'Sub-Cpt Record'!C243)</f>
        <v/>
      </c>
      <c r="D243" s="158" t="str">
        <f>IF(OR('Sub-Cpt Record'!D243=0,'Sub-Cpt Record'!D243=""),"",'Sub-Cpt Record'!D243)</f>
        <v/>
      </c>
      <c r="E243" s="157" t="str">
        <f>CODE!I243</f>
        <v/>
      </c>
      <c r="F243" s="180" t="str">
        <f>IF(OR('Sub-Cpt Record'!K243=0,'Sub-Cpt Record'!K243=""),"",'Sub-Cpt Record'!K243)</f>
        <v/>
      </c>
      <c r="G243" s="219"/>
      <c r="H243" s="181"/>
      <c r="I243" s="182"/>
      <c r="J243" s="182"/>
      <c r="K243" s="182"/>
      <c r="L243" s="182"/>
      <c r="M243" s="182"/>
      <c r="N243" s="221"/>
    </row>
    <row r="244" spans="1:14" s="3" customFormat="1" x14ac:dyDescent="0.2">
      <c r="A244" s="156" t="str">
        <f>IF(OR('Sub-Cpt Record'!A244=0,'Sub-Cpt Record'!A244=""),"",'Sub-Cpt Record'!A244)</f>
        <v/>
      </c>
      <c r="B244" s="157" t="str">
        <f>IF(OR('Sub-Cpt Record'!B244=0,'Sub-Cpt Record'!B244=""),"",'Sub-Cpt Record'!B244)</f>
        <v/>
      </c>
      <c r="C244" s="158" t="str">
        <f>IF(OR('Sub-Cpt Record'!C244=0,'Sub-Cpt Record'!C244=""),"",'Sub-Cpt Record'!C244)</f>
        <v/>
      </c>
      <c r="D244" s="158" t="str">
        <f>IF(OR('Sub-Cpt Record'!D244=0,'Sub-Cpt Record'!D244=""),"",'Sub-Cpt Record'!D244)</f>
        <v/>
      </c>
      <c r="E244" s="157" t="str">
        <f>CODE!I244</f>
        <v/>
      </c>
      <c r="F244" s="180" t="str">
        <f>IF(OR('Sub-Cpt Record'!K244=0,'Sub-Cpt Record'!K244=""),"",'Sub-Cpt Record'!K244)</f>
        <v/>
      </c>
      <c r="G244" s="219"/>
      <c r="H244" s="181"/>
      <c r="I244" s="182"/>
      <c r="J244" s="182"/>
      <c r="K244" s="182"/>
      <c r="L244" s="182"/>
      <c r="M244" s="182"/>
      <c r="N244" s="221"/>
    </row>
    <row r="245" spans="1:14" s="3" customFormat="1" x14ac:dyDescent="0.2">
      <c r="A245" s="156" t="str">
        <f>IF(OR('Sub-Cpt Record'!A245=0,'Sub-Cpt Record'!A245=""),"",'Sub-Cpt Record'!A245)</f>
        <v/>
      </c>
      <c r="B245" s="157" t="str">
        <f>IF(OR('Sub-Cpt Record'!B245=0,'Sub-Cpt Record'!B245=""),"",'Sub-Cpt Record'!B245)</f>
        <v/>
      </c>
      <c r="C245" s="158" t="str">
        <f>IF(OR('Sub-Cpt Record'!C245=0,'Sub-Cpt Record'!C245=""),"",'Sub-Cpt Record'!C245)</f>
        <v/>
      </c>
      <c r="D245" s="158" t="str">
        <f>IF(OR('Sub-Cpt Record'!D245=0,'Sub-Cpt Record'!D245=""),"",'Sub-Cpt Record'!D245)</f>
        <v/>
      </c>
      <c r="E245" s="157" t="str">
        <f>CODE!I245</f>
        <v/>
      </c>
      <c r="F245" s="180" t="str">
        <f>IF(OR('Sub-Cpt Record'!K245=0,'Sub-Cpt Record'!K245=""),"",'Sub-Cpt Record'!K245)</f>
        <v/>
      </c>
      <c r="G245" s="219"/>
      <c r="H245" s="181"/>
      <c r="I245" s="182"/>
      <c r="J245" s="182"/>
      <c r="K245" s="182"/>
      <c r="L245" s="182"/>
      <c r="M245" s="182"/>
      <c r="N245" s="221"/>
    </row>
    <row r="246" spans="1:14" s="3" customFormat="1" x14ac:dyDescent="0.2">
      <c r="A246" s="156" t="str">
        <f>IF(OR('Sub-Cpt Record'!A246=0,'Sub-Cpt Record'!A246=""),"",'Sub-Cpt Record'!A246)</f>
        <v/>
      </c>
      <c r="B246" s="157" t="str">
        <f>IF(OR('Sub-Cpt Record'!B246=0,'Sub-Cpt Record'!B246=""),"",'Sub-Cpt Record'!B246)</f>
        <v/>
      </c>
      <c r="C246" s="158" t="str">
        <f>IF(OR('Sub-Cpt Record'!C246=0,'Sub-Cpt Record'!C246=""),"",'Sub-Cpt Record'!C246)</f>
        <v/>
      </c>
      <c r="D246" s="158" t="str">
        <f>IF(OR('Sub-Cpt Record'!D246=0,'Sub-Cpt Record'!D246=""),"",'Sub-Cpt Record'!D246)</f>
        <v/>
      </c>
      <c r="E246" s="157" t="str">
        <f>CODE!I246</f>
        <v/>
      </c>
      <c r="F246" s="180" t="str">
        <f>IF(OR('Sub-Cpt Record'!K246=0,'Sub-Cpt Record'!K246=""),"",'Sub-Cpt Record'!K246)</f>
        <v/>
      </c>
      <c r="G246" s="219"/>
      <c r="H246" s="181"/>
      <c r="I246" s="182"/>
      <c r="J246" s="182"/>
      <c r="K246" s="182"/>
      <c r="L246" s="182"/>
      <c r="M246" s="182"/>
      <c r="N246" s="221"/>
    </row>
    <row r="247" spans="1:14" s="3" customFormat="1" x14ac:dyDescent="0.2">
      <c r="A247" s="156" t="str">
        <f>IF(OR('Sub-Cpt Record'!A247=0,'Sub-Cpt Record'!A247=""),"",'Sub-Cpt Record'!A247)</f>
        <v/>
      </c>
      <c r="B247" s="157" t="str">
        <f>IF(OR('Sub-Cpt Record'!B247=0,'Sub-Cpt Record'!B247=""),"",'Sub-Cpt Record'!B247)</f>
        <v/>
      </c>
      <c r="C247" s="158" t="str">
        <f>IF(OR('Sub-Cpt Record'!C247=0,'Sub-Cpt Record'!C247=""),"",'Sub-Cpt Record'!C247)</f>
        <v/>
      </c>
      <c r="D247" s="158" t="str">
        <f>IF(OR('Sub-Cpt Record'!D247=0,'Sub-Cpt Record'!D247=""),"",'Sub-Cpt Record'!D247)</f>
        <v/>
      </c>
      <c r="E247" s="157" t="str">
        <f>CODE!I247</f>
        <v/>
      </c>
      <c r="F247" s="180" t="str">
        <f>IF(OR('Sub-Cpt Record'!K247=0,'Sub-Cpt Record'!K247=""),"",'Sub-Cpt Record'!K247)</f>
        <v/>
      </c>
      <c r="G247" s="219"/>
      <c r="H247" s="181"/>
      <c r="I247" s="182"/>
      <c r="J247" s="182"/>
      <c r="K247" s="182"/>
      <c r="L247" s="182"/>
      <c r="M247" s="182"/>
      <c r="N247" s="221"/>
    </row>
    <row r="248" spans="1:14" s="3" customFormat="1" x14ac:dyDescent="0.2">
      <c r="A248" s="156" t="str">
        <f>IF(OR('Sub-Cpt Record'!A248=0,'Sub-Cpt Record'!A248=""),"",'Sub-Cpt Record'!A248)</f>
        <v/>
      </c>
      <c r="B248" s="157" t="str">
        <f>IF(OR('Sub-Cpt Record'!B248=0,'Sub-Cpt Record'!B248=""),"",'Sub-Cpt Record'!B248)</f>
        <v/>
      </c>
      <c r="C248" s="158" t="str">
        <f>IF(OR('Sub-Cpt Record'!C248=0,'Sub-Cpt Record'!C248=""),"",'Sub-Cpt Record'!C248)</f>
        <v/>
      </c>
      <c r="D248" s="158" t="str">
        <f>IF(OR('Sub-Cpt Record'!D248=0,'Sub-Cpt Record'!D248=""),"",'Sub-Cpt Record'!D248)</f>
        <v/>
      </c>
      <c r="E248" s="157" t="str">
        <f>CODE!I248</f>
        <v/>
      </c>
      <c r="F248" s="180" t="str">
        <f>IF(OR('Sub-Cpt Record'!K248=0,'Sub-Cpt Record'!K248=""),"",'Sub-Cpt Record'!K248)</f>
        <v/>
      </c>
      <c r="G248" s="219"/>
      <c r="H248" s="181"/>
      <c r="I248" s="182"/>
      <c r="J248" s="182"/>
      <c r="K248" s="182"/>
      <c r="L248" s="182"/>
      <c r="M248" s="182"/>
      <c r="N248" s="221"/>
    </row>
    <row r="249" spans="1:14" s="3" customFormat="1" x14ac:dyDescent="0.2">
      <c r="A249" s="156" t="str">
        <f>IF(OR('Sub-Cpt Record'!A249=0,'Sub-Cpt Record'!A249=""),"",'Sub-Cpt Record'!A249)</f>
        <v/>
      </c>
      <c r="B249" s="157" t="str">
        <f>IF(OR('Sub-Cpt Record'!B249=0,'Sub-Cpt Record'!B249=""),"",'Sub-Cpt Record'!B249)</f>
        <v/>
      </c>
      <c r="C249" s="158" t="str">
        <f>IF(OR('Sub-Cpt Record'!C249=0,'Sub-Cpt Record'!C249=""),"",'Sub-Cpt Record'!C249)</f>
        <v/>
      </c>
      <c r="D249" s="158" t="str">
        <f>IF(OR('Sub-Cpt Record'!D249=0,'Sub-Cpt Record'!D249=""),"",'Sub-Cpt Record'!D249)</f>
        <v/>
      </c>
      <c r="E249" s="157" t="str">
        <f>CODE!I249</f>
        <v/>
      </c>
      <c r="F249" s="180" t="str">
        <f>IF(OR('Sub-Cpt Record'!K249=0,'Sub-Cpt Record'!K249=""),"",'Sub-Cpt Record'!K249)</f>
        <v/>
      </c>
      <c r="G249" s="219"/>
      <c r="H249" s="181"/>
      <c r="I249" s="182"/>
      <c r="J249" s="182"/>
      <c r="K249" s="182"/>
      <c r="L249" s="182"/>
      <c r="M249" s="182"/>
      <c r="N249" s="221"/>
    </row>
    <row r="250" spans="1:14" s="3" customFormat="1" x14ac:dyDescent="0.2">
      <c r="A250" s="156" t="str">
        <f>IF(OR('Sub-Cpt Record'!A250=0,'Sub-Cpt Record'!A250=""),"",'Sub-Cpt Record'!A250)</f>
        <v/>
      </c>
      <c r="B250" s="157" t="str">
        <f>IF(OR('Sub-Cpt Record'!B250=0,'Sub-Cpt Record'!B250=""),"",'Sub-Cpt Record'!B250)</f>
        <v/>
      </c>
      <c r="C250" s="158" t="str">
        <f>IF(OR('Sub-Cpt Record'!C250=0,'Sub-Cpt Record'!C250=""),"",'Sub-Cpt Record'!C250)</f>
        <v/>
      </c>
      <c r="D250" s="158" t="str">
        <f>IF(OR('Sub-Cpt Record'!D250=0,'Sub-Cpt Record'!D250=""),"",'Sub-Cpt Record'!D250)</f>
        <v/>
      </c>
      <c r="E250" s="157" t="str">
        <f>CODE!I250</f>
        <v/>
      </c>
      <c r="F250" s="180" t="str">
        <f>IF(OR('Sub-Cpt Record'!K250=0,'Sub-Cpt Record'!K250=""),"",'Sub-Cpt Record'!K250)</f>
        <v/>
      </c>
      <c r="G250" s="219"/>
      <c r="H250" s="181"/>
      <c r="I250" s="182"/>
      <c r="J250" s="182"/>
      <c r="K250" s="182"/>
      <c r="L250" s="182"/>
      <c r="M250" s="182"/>
      <c r="N250" s="221"/>
    </row>
    <row r="251" spans="1:14" s="3" customFormat="1" x14ac:dyDescent="0.2">
      <c r="A251" s="156" t="str">
        <f>IF(OR('Sub-Cpt Record'!A251=0,'Sub-Cpt Record'!A251=""),"",'Sub-Cpt Record'!A251)</f>
        <v/>
      </c>
      <c r="B251" s="157" t="str">
        <f>IF(OR('Sub-Cpt Record'!B251=0,'Sub-Cpt Record'!B251=""),"",'Sub-Cpt Record'!B251)</f>
        <v/>
      </c>
      <c r="C251" s="158" t="str">
        <f>IF(OR('Sub-Cpt Record'!C251=0,'Sub-Cpt Record'!C251=""),"",'Sub-Cpt Record'!C251)</f>
        <v/>
      </c>
      <c r="D251" s="158" t="str">
        <f>IF(OR('Sub-Cpt Record'!D251=0,'Sub-Cpt Record'!D251=""),"",'Sub-Cpt Record'!D251)</f>
        <v/>
      </c>
      <c r="E251" s="157" t="str">
        <f>CODE!I251</f>
        <v/>
      </c>
      <c r="F251" s="180" t="str">
        <f>IF(OR('Sub-Cpt Record'!K251=0,'Sub-Cpt Record'!K251=""),"",'Sub-Cpt Record'!K251)</f>
        <v/>
      </c>
      <c r="G251" s="219"/>
      <c r="H251" s="181"/>
      <c r="I251" s="182"/>
      <c r="J251" s="182"/>
      <c r="K251" s="182"/>
      <c r="L251" s="182"/>
      <c r="M251" s="182"/>
      <c r="N251" s="221"/>
    </row>
    <row r="252" spans="1:14" s="3" customFormat="1" x14ac:dyDescent="0.2">
      <c r="A252" s="156" t="str">
        <f>IF(OR('Sub-Cpt Record'!A252=0,'Sub-Cpt Record'!A252=""),"",'Sub-Cpt Record'!A252)</f>
        <v/>
      </c>
      <c r="B252" s="157" t="str">
        <f>IF(OR('Sub-Cpt Record'!B252=0,'Sub-Cpt Record'!B252=""),"",'Sub-Cpt Record'!B252)</f>
        <v/>
      </c>
      <c r="C252" s="158" t="str">
        <f>IF(OR('Sub-Cpt Record'!C252=0,'Sub-Cpt Record'!C252=""),"",'Sub-Cpt Record'!C252)</f>
        <v/>
      </c>
      <c r="D252" s="158" t="str">
        <f>IF(OR('Sub-Cpt Record'!D252=0,'Sub-Cpt Record'!D252=""),"",'Sub-Cpt Record'!D252)</f>
        <v/>
      </c>
      <c r="E252" s="157" t="str">
        <f>CODE!I252</f>
        <v/>
      </c>
      <c r="F252" s="180" t="str">
        <f>IF(OR('Sub-Cpt Record'!K252=0,'Sub-Cpt Record'!K252=""),"",'Sub-Cpt Record'!K252)</f>
        <v/>
      </c>
      <c r="G252" s="219"/>
      <c r="H252" s="181"/>
      <c r="I252" s="182"/>
      <c r="J252" s="182"/>
      <c r="K252" s="182"/>
      <c r="L252" s="182"/>
      <c r="M252" s="182"/>
      <c r="N252" s="221"/>
    </row>
    <row r="253" spans="1:14" s="3" customFormat="1" x14ac:dyDescent="0.2">
      <c r="A253" s="156" t="str">
        <f>IF(OR('Sub-Cpt Record'!A253=0,'Sub-Cpt Record'!A253=""),"",'Sub-Cpt Record'!A253)</f>
        <v/>
      </c>
      <c r="B253" s="157" t="str">
        <f>IF(OR('Sub-Cpt Record'!B253=0,'Sub-Cpt Record'!B253=""),"",'Sub-Cpt Record'!B253)</f>
        <v/>
      </c>
      <c r="C253" s="158" t="str">
        <f>IF(OR('Sub-Cpt Record'!C253=0,'Sub-Cpt Record'!C253=""),"",'Sub-Cpt Record'!C253)</f>
        <v/>
      </c>
      <c r="D253" s="158" t="str">
        <f>IF(OR('Sub-Cpt Record'!D253=0,'Sub-Cpt Record'!D253=""),"",'Sub-Cpt Record'!D253)</f>
        <v/>
      </c>
      <c r="E253" s="157" t="str">
        <f>CODE!I253</f>
        <v/>
      </c>
      <c r="F253" s="180" t="str">
        <f>IF(OR('Sub-Cpt Record'!K253=0,'Sub-Cpt Record'!K253=""),"",'Sub-Cpt Record'!K253)</f>
        <v/>
      </c>
      <c r="G253" s="219"/>
      <c r="H253" s="181"/>
      <c r="I253" s="182"/>
      <c r="J253" s="182"/>
      <c r="K253" s="182"/>
      <c r="L253" s="182"/>
      <c r="M253" s="182"/>
      <c r="N253" s="221"/>
    </row>
    <row r="254" spans="1:14" s="3" customFormat="1" x14ac:dyDescent="0.2">
      <c r="A254" s="156" t="str">
        <f>IF(OR('Sub-Cpt Record'!A254=0,'Sub-Cpt Record'!A254=""),"",'Sub-Cpt Record'!A254)</f>
        <v/>
      </c>
      <c r="B254" s="157" t="str">
        <f>IF(OR('Sub-Cpt Record'!B254=0,'Sub-Cpt Record'!B254=""),"",'Sub-Cpt Record'!B254)</f>
        <v/>
      </c>
      <c r="C254" s="158" t="str">
        <f>IF(OR('Sub-Cpt Record'!C254=0,'Sub-Cpt Record'!C254=""),"",'Sub-Cpt Record'!C254)</f>
        <v/>
      </c>
      <c r="D254" s="158" t="str">
        <f>IF(OR('Sub-Cpt Record'!D254=0,'Sub-Cpt Record'!D254=""),"",'Sub-Cpt Record'!D254)</f>
        <v/>
      </c>
      <c r="E254" s="157" t="str">
        <f>CODE!I254</f>
        <v/>
      </c>
      <c r="F254" s="180" t="str">
        <f>IF(OR('Sub-Cpt Record'!K254=0,'Sub-Cpt Record'!K254=""),"",'Sub-Cpt Record'!K254)</f>
        <v/>
      </c>
      <c r="G254" s="219"/>
      <c r="H254" s="181"/>
      <c r="I254" s="182"/>
      <c r="J254" s="182"/>
      <c r="K254" s="182"/>
      <c r="L254" s="182"/>
      <c r="M254" s="182"/>
      <c r="N254" s="221"/>
    </row>
    <row r="255" spans="1:14" s="3" customFormat="1" x14ac:dyDescent="0.2">
      <c r="A255" s="156" t="str">
        <f>IF(OR('Sub-Cpt Record'!A255=0,'Sub-Cpt Record'!A255=""),"",'Sub-Cpt Record'!A255)</f>
        <v/>
      </c>
      <c r="B255" s="157" t="str">
        <f>IF(OR('Sub-Cpt Record'!B255=0,'Sub-Cpt Record'!B255=""),"",'Sub-Cpt Record'!B255)</f>
        <v/>
      </c>
      <c r="C255" s="158" t="str">
        <f>IF(OR('Sub-Cpt Record'!C255=0,'Sub-Cpt Record'!C255=""),"",'Sub-Cpt Record'!C255)</f>
        <v/>
      </c>
      <c r="D255" s="158" t="str">
        <f>IF(OR('Sub-Cpt Record'!D255=0,'Sub-Cpt Record'!D255=""),"",'Sub-Cpt Record'!D255)</f>
        <v/>
      </c>
      <c r="E255" s="157" t="str">
        <f>CODE!I255</f>
        <v/>
      </c>
      <c r="F255" s="180" t="str">
        <f>IF(OR('Sub-Cpt Record'!K255=0,'Sub-Cpt Record'!K255=""),"",'Sub-Cpt Record'!K255)</f>
        <v/>
      </c>
      <c r="G255" s="219"/>
      <c r="H255" s="181"/>
      <c r="I255" s="182"/>
      <c r="J255" s="182"/>
      <c r="K255" s="182"/>
      <c r="L255" s="182"/>
      <c r="M255" s="182"/>
      <c r="N255" s="221"/>
    </row>
    <row r="256" spans="1:14" s="3" customFormat="1" x14ac:dyDescent="0.2">
      <c r="A256" s="156" t="str">
        <f>IF(OR('Sub-Cpt Record'!A256=0,'Sub-Cpt Record'!A256=""),"",'Sub-Cpt Record'!A256)</f>
        <v/>
      </c>
      <c r="B256" s="157" t="str">
        <f>IF(OR('Sub-Cpt Record'!B256=0,'Sub-Cpt Record'!B256=""),"",'Sub-Cpt Record'!B256)</f>
        <v/>
      </c>
      <c r="C256" s="158" t="str">
        <f>IF(OR('Sub-Cpt Record'!C256=0,'Sub-Cpt Record'!C256=""),"",'Sub-Cpt Record'!C256)</f>
        <v/>
      </c>
      <c r="D256" s="158" t="str">
        <f>IF(OR('Sub-Cpt Record'!D256=0,'Sub-Cpt Record'!D256=""),"",'Sub-Cpt Record'!D256)</f>
        <v/>
      </c>
      <c r="E256" s="157" t="str">
        <f>CODE!I256</f>
        <v/>
      </c>
      <c r="F256" s="180" t="str">
        <f>IF(OR('Sub-Cpt Record'!K256=0,'Sub-Cpt Record'!K256=""),"",'Sub-Cpt Record'!K256)</f>
        <v/>
      </c>
      <c r="G256" s="219"/>
      <c r="H256" s="181"/>
      <c r="I256" s="182"/>
      <c r="J256" s="182"/>
      <c r="K256" s="182"/>
      <c r="L256" s="182"/>
      <c r="M256" s="182"/>
      <c r="N256" s="221"/>
    </row>
    <row r="257" spans="1:14" s="3" customFormat="1" x14ac:dyDescent="0.2">
      <c r="A257" s="156" t="str">
        <f>IF(OR('Sub-Cpt Record'!A257=0,'Sub-Cpt Record'!A257=""),"",'Sub-Cpt Record'!A257)</f>
        <v/>
      </c>
      <c r="B257" s="157" t="str">
        <f>IF(OR('Sub-Cpt Record'!B257=0,'Sub-Cpt Record'!B257=""),"",'Sub-Cpt Record'!B257)</f>
        <v/>
      </c>
      <c r="C257" s="158" t="str">
        <f>IF(OR('Sub-Cpt Record'!C257=0,'Sub-Cpt Record'!C257=""),"",'Sub-Cpt Record'!C257)</f>
        <v/>
      </c>
      <c r="D257" s="158" t="str">
        <f>IF(OR('Sub-Cpt Record'!D257=0,'Sub-Cpt Record'!D257=""),"",'Sub-Cpt Record'!D257)</f>
        <v/>
      </c>
      <c r="E257" s="157" t="str">
        <f>CODE!I257</f>
        <v/>
      </c>
      <c r="F257" s="180" t="str">
        <f>IF(OR('Sub-Cpt Record'!K257=0,'Sub-Cpt Record'!K257=""),"",'Sub-Cpt Record'!K257)</f>
        <v/>
      </c>
      <c r="G257" s="219"/>
      <c r="H257" s="181"/>
      <c r="I257" s="182"/>
      <c r="J257" s="182"/>
      <c r="K257" s="182"/>
      <c r="L257" s="182"/>
      <c r="M257" s="182"/>
      <c r="N257" s="221"/>
    </row>
    <row r="258" spans="1:14" s="3" customFormat="1" x14ac:dyDescent="0.2">
      <c r="A258" s="156" t="str">
        <f>IF(OR('Sub-Cpt Record'!A258=0,'Sub-Cpt Record'!A258=""),"",'Sub-Cpt Record'!A258)</f>
        <v/>
      </c>
      <c r="B258" s="157" t="str">
        <f>IF(OR('Sub-Cpt Record'!B258=0,'Sub-Cpt Record'!B258=""),"",'Sub-Cpt Record'!B258)</f>
        <v/>
      </c>
      <c r="C258" s="158" t="str">
        <f>IF(OR('Sub-Cpt Record'!C258=0,'Sub-Cpt Record'!C258=""),"",'Sub-Cpt Record'!C258)</f>
        <v/>
      </c>
      <c r="D258" s="158" t="str">
        <f>IF(OR('Sub-Cpt Record'!D258=0,'Sub-Cpt Record'!D258=""),"",'Sub-Cpt Record'!D258)</f>
        <v/>
      </c>
      <c r="E258" s="157" t="str">
        <f>CODE!I258</f>
        <v/>
      </c>
      <c r="F258" s="180" t="str">
        <f>IF(OR('Sub-Cpt Record'!K258=0,'Sub-Cpt Record'!K258=""),"",'Sub-Cpt Record'!K258)</f>
        <v/>
      </c>
      <c r="G258" s="219"/>
      <c r="H258" s="181"/>
      <c r="I258" s="182"/>
      <c r="J258" s="182"/>
      <c r="K258" s="182"/>
      <c r="L258" s="182"/>
      <c r="M258" s="182"/>
      <c r="N258" s="221"/>
    </row>
    <row r="259" spans="1:14" s="3" customFormat="1" x14ac:dyDescent="0.2">
      <c r="A259" s="156" t="str">
        <f>IF(OR('Sub-Cpt Record'!A259=0,'Sub-Cpt Record'!A259=""),"",'Sub-Cpt Record'!A259)</f>
        <v/>
      </c>
      <c r="B259" s="157" t="str">
        <f>IF(OR('Sub-Cpt Record'!B259=0,'Sub-Cpt Record'!B259=""),"",'Sub-Cpt Record'!B259)</f>
        <v/>
      </c>
      <c r="C259" s="158" t="str">
        <f>IF(OR('Sub-Cpt Record'!C259=0,'Sub-Cpt Record'!C259=""),"",'Sub-Cpt Record'!C259)</f>
        <v/>
      </c>
      <c r="D259" s="158" t="str">
        <f>IF(OR('Sub-Cpt Record'!D259=0,'Sub-Cpt Record'!D259=""),"",'Sub-Cpt Record'!D259)</f>
        <v/>
      </c>
      <c r="E259" s="157" t="str">
        <f>CODE!I259</f>
        <v/>
      </c>
      <c r="F259" s="180" t="str">
        <f>IF(OR('Sub-Cpt Record'!K259=0,'Sub-Cpt Record'!K259=""),"",'Sub-Cpt Record'!K259)</f>
        <v/>
      </c>
      <c r="G259" s="219"/>
      <c r="H259" s="181"/>
      <c r="I259" s="182"/>
      <c r="J259" s="182"/>
      <c r="K259" s="182"/>
      <c r="L259" s="182"/>
      <c r="M259" s="182"/>
      <c r="N259" s="221"/>
    </row>
    <row r="260" spans="1:14" s="3" customFormat="1" x14ac:dyDescent="0.2">
      <c r="A260" s="156" t="str">
        <f>IF(OR('Sub-Cpt Record'!A260=0,'Sub-Cpt Record'!A260=""),"",'Sub-Cpt Record'!A260)</f>
        <v/>
      </c>
      <c r="B260" s="157" t="str">
        <f>IF(OR('Sub-Cpt Record'!B260=0,'Sub-Cpt Record'!B260=""),"",'Sub-Cpt Record'!B260)</f>
        <v/>
      </c>
      <c r="C260" s="158" t="str">
        <f>IF(OR('Sub-Cpt Record'!C260=0,'Sub-Cpt Record'!C260=""),"",'Sub-Cpt Record'!C260)</f>
        <v/>
      </c>
      <c r="D260" s="158" t="str">
        <f>IF(OR('Sub-Cpt Record'!D260=0,'Sub-Cpt Record'!D260=""),"",'Sub-Cpt Record'!D260)</f>
        <v/>
      </c>
      <c r="E260" s="157" t="str">
        <f>CODE!I260</f>
        <v/>
      </c>
      <c r="F260" s="180" t="str">
        <f>IF(OR('Sub-Cpt Record'!K260=0,'Sub-Cpt Record'!K260=""),"",'Sub-Cpt Record'!K260)</f>
        <v/>
      </c>
      <c r="G260" s="219"/>
      <c r="H260" s="181"/>
      <c r="I260" s="182"/>
      <c r="J260" s="182"/>
      <c r="K260" s="182"/>
      <c r="L260" s="182"/>
      <c r="M260" s="182"/>
      <c r="N260" s="221"/>
    </row>
    <row r="261" spans="1:14" s="3" customFormat="1" x14ac:dyDescent="0.2">
      <c r="A261" s="156" t="str">
        <f>IF(OR('Sub-Cpt Record'!A261=0,'Sub-Cpt Record'!A261=""),"",'Sub-Cpt Record'!A261)</f>
        <v/>
      </c>
      <c r="B261" s="157" t="str">
        <f>IF(OR('Sub-Cpt Record'!B261=0,'Sub-Cpt Record'!B261=""),"",'Sub-Cpt Record'!B261)</f>
        <v/>
      </c>
      <c r="C261" s="158" t="str">
        <f>IF(OR('Sub-Cpt Record'!C261=0,'Sub-Cpt Record'!C261=""),"",'Sub-Cpt Record'!C261)</f>
        <v/>
      </c>
      <c r="D261" s="158" t="str">
        <f>IF(OR('Sub-Cpt Record'!D261=0,'Sub-Cpt Record'!D261=""),"",'Sub-Cpt Record'!D261)</f>
        <v/>
      </c>
      <c r="E261" s="157" t="str">
        <f>CODE!I261</f>
        <v/>
      </c>
      <c r="F261" s="180" t="str">
        <f>IF(OR('Sub-Cpt Record'!K261=0,'Sub-Cpt Record'!K261=""),"",'Sub-Cpt Record'!K261)</f>
        <v/>
      </c>
      <c r="G261" s="219"/>
      <c r="H261" s="181"/>
      <c r="I261" s="182"/>
      <c r="J261" s="182"/>
      <c r="K261" s="182"/>
      <c r="L261" s="182"/>
      <c r="M261" s="182"/>
      <c r="N261" s="221"/>
    </row>
    <row r="262" spans="1:14" s="3" customFormat="1" x14ac:dyDescent="0.2">
      <c r="A262" s="156" t="str">
        <f>IF(OR('Sub-Cpt Record'!A262=0,'Sub-Cpt Record'!A262=""),"",'Sub-Cpt Record'!A262)</f>
        <v/>
      </c>
      <c r="B262" s="157" t="str">
        <f>IF(OR('Sub-Cpt Record'!B262=0,'Sub-Cpt Record'!B262=""),"",'Sub-Cpt Record'!B262)</f>
        <v/>
      </c>
      <c r="C262" s="158" t="str">
        <f>IF(OR('Sub-Cpt Record'!C262=0,'Sub-Cpt Record'!C262=""),"",'Sub-Cpt Record'!C262)</f>
        <v/>
      </c>
      <c r="D262" s="158" t="str">
        <f>IF(OR('Sub-Cpt Record'!D262=0,'Sub-Cpt Record'!D262=""),"",'Sub-Cpt Record'!D262)</f>
        <v/>
      </c>
      <c r="E262" s="157" t="str">
        <f>CODE!I262</f>
        <v/>
      </c>
      <c r="F262" s="180" t="str">
        <f>IF(OR('Sub-Cpt Record'!K262=0,'Sub-Cpt Record'!K262=""),"",'Sub-Cpt Record'!K262)</f>
        <v/>
      </c>
      <c r="G262" s="219"/>
      <c r="H262" s="181"/>
      <c r="I262" s="182"/>
      <c r="J262" s="182"/>
      <c r="K262" s="182"/>
      <c r="L262" s="182"/>
      <c r="M262" s="182"/>
      <c r="N262" s="221"/>
    </row>
    <row r="263" spans="1:14" s="3" customFormat="1" x14ac:dyDescent="0.2">
      <c r="A263" s="156" t="str">
        <f>IF(OR('Sub-Cpt Record'!A263=0,'Sub-Cpt Record'!A263=""),"",'Sub-Cpt Record'!A263)</f>
        <v/>
      </c>
      <c r="B263" s="157" t="str">
        <f>IF(OR('Sub-Cpt Record'!B263=0,'Sub-Cpt Record'!B263=""),"",'Sub-Cpt Record'!B263)</f>
        <v/>
      </c>
      <c r="C263" s="158" t="str">
        <f>IF(OR('Sub-Cpt Record'!C263=0,'Sub-Cpt Record'!C263=""),"",'Sub-Cpt Record'!C263)</f>
        <v/>
      </c>
      <c r="D263" s="158" t="str">
        <f>IF(OR('Sub-Cpt Record'!D263=0,'Sub-Cpt Record'!D263=""),"",'Sub-Cpt Record'!D263)</f>
        <v/>
      </c>
      <c r="E263" s="157" t="str">
        <f>CODE!I263</f>
        <v/>
      </c>
      <c r="F263" s="180" t="str">
        <f>IF(OR('Sub-Cpt Record'!K263=0,'Sub-Cpt Record'!K263=""),"",'Sub-Cpt Record'!K263)</f>
        <v/>
      </c>
      <c r="G263" s="219"/>
      <c r="H263" s="181"/>
      <c r="I263" s="182"/>
      <c r="J263" s="182"/>
      <c r="K263" s="182"/>
      <c r="L263" s="182"/>
      <c r="M263" s="182"/>
      <c r="N263" s="221"/>
    </row>
    <row r="264" spans="1:14" s="3" customFormat="1" x14ac:dyDescent="0.2">
      <c r="A264" s="156" t="str">
        <f>IF(OR('Sub-Cpt Record'!A264=0,'Sub-Cpt Record'!A264=""),"",'Sub-Cpt Record'!A264)</f>
        <v/>
      </c>
      <c r="B264" s="157" t="str">
        <f>IF(OR('Sub-Cpt Record'!B264=0,'Sub-Cpt Record'!B264=""),"",'Sub-Cpt Record'!B264)</f>
        <v/>
      </c>
      <c r="C264" s="158" t="str">
        <f>IF(OR('Sub-Cpt Record'!C264=0,'Sub-Cpt Record'!C264=""),"",'Sub-Cpt Record'!C264)</f>
        <v/>
      </c>
      <c r="D264" s="158" t="str">
        <f>IF(OR('Sub-Cpt Record'!D264=0,'Sub-Cpt Record'!D264=""),"",'Sub-Cpt Record'!D264)</f>
        <v/>
      </c>
      <c r="E264" s="157" t="str">
        <f>CODE!I264</f>
        <v/>
      </c>
      <c r="F264" s="180" t="str">
        <f>IF(OR('Sub-Cpt Record'!K264=0,'Sub-Cpt Record'!K264=""),"",'Sub-Cpt Record'!K264)</f>
        <v/>
      </c>
      <c r="G264" s="219"/>
      <c r="H264" s="181"/>
      <c r="I264" s="182"/>
      <c r="J264" s="182"/>
      <c r="K264" s="182"/>
      <c r="L264" s="182"/>
      <c r="M264" s="182"/>
      <c r="N264" s="221"/>
    </row>
    <row r="265" spans="1:14" s="3" customFormat="1" x14ac:dyDescent="0.2">
      <c r="A265" s="156" t="str">
        <f>IF(OR('Sub-Cpt Record'!A265=0,'Sub-Cpt Record'!A265=""),"",'Sub-Cpt Record'!A265)</f>
        <v/>
      </c>
      <c r="B265" s="157" t="str">
        <f>IF(OR('Sub-Cpt Record'!B265=0,'Sub-Cpt Record'!B265=""),"",'Sub-Cpt Record'!B265)</f>
        <v/>
      </c>
      <c r="C265" s="158" t="str">
        <f>IF(OR('Sub-Cpt Record'!C265=0,'Sub-Cpt Record'!C265=""),"",'Sub-Cpt Record'!C265)</f>
        <v/>
      </c>
      <c r="D265" s="158" t="str">
        <f>IF(OR('Sub-Cpt Record'!D265=0,'Sub-Cpt Record'!D265=""),"",'Sub-Cpt Record'!D265)</f>
        <v/>
      </c>
      <c r="E265" s="157" t="str">
        <f>CODE!I265</f>
        <v/>
      </c>
      <c r="F265" s="180" t="str">
        <f>IF(OR('Sub-Cpt Record'!K265=0,'Sub-Cpt Record'!K265=""),"",'Sub-Cpt Record'!K265)</f>
        <v/>
      </c>
      <c r="G265" s="219"/>
      <c r="H265" s="181"/>
      <c r="I265" s="182"/>
      <c r="J265" s="182"/>
      <c r="K265" s="182"/>
      <c r="L265" s="182"/>
      <c r="M265" s="182"/>
      <c r="N265" s="221"/>
    </row>
    <row r="266" spans="1:14" s="3" customFormat="1" x14ac:dyDescent="0.2">
      <c r="A266" s="156" t="str">
        <f>IF(OR('Sub-Cpt Record'!A266=0,'Sub-Cpt Record'!A266=""),"",'Sub-Cpt Record'!A266)</f>
        <v/>
      </c>
      <c r="B266" s="157" t="str">
        <f>IF(OR('Sub-Cpt Record'!B266=0,'Sub-Cpt Record'!B266=""),"",'Sub-Cpt Record'!B266)</f>
        <v/>
      </c>
      <c r="C266" s="158" t="str">
        <f>IF(OR('Sub-Cpt Record'!C266=0,'Sub-Cpt Record'!C266=""),"",'Sub-Cpt Record'!C266)</f>
        <v/>
      </c>
      <c r="D266" s="158" t="str">
        <f>IF(OR('Sub-Cpt Record'!D266=0,'Sub-Cpt Record'!D266=""),"",'Sub-Cpt Record'!D266)</f>
        <v/>
      </c>
      <c r="E266" s="157" t="str">
        <f>CODE!I266</f>
        <v/>
      </c>
      <c r="F266" s="180" t="str">
        <f>IF(OR('Sub-Cpt Record'!K266=0,'Sub-Cpt Record'!K266=""),"",'Sub-Cpt Record'!K266)</f>
        <v/>
      </c>
      <c r="G266" s="219"/>
      <c r="H266" s="181"/>
      <c r="I266" s="182"/>
      <c r="J266" s="182"/>
      <c r="K266" s="182"/>
      <c r="L266" s="182"/>
      <c r="M266" s="182"/>
      <c r="N266" s="221"/>
    </row>
    <row r="267" spans="1:14" s="3" customFormat="1" x14ac:dyDescent="0.2">
      <c r="A267" s="156" t="str">
        <f>IF(OR('Sub-Cpt Record'!A267=0,'Sub-Cpt Record'!A267=""),"",'Sub-Cpt Record'!A267)</f>
        <v/>
      </c>
      <c r="B267" s="157" t="str">
        <f>IF(OR('Sub-Cpt Record'!B267=0,'Sub-Cpt Record'!B267=""),"",'Sub-Cpt Record'!B267)</f>
        <v/>
      </c>
      <c r="C267" s="158" t="str">
        <f>IF(OR('Sub-Cpt Record'!C267=0,'Sub-Cpt Record'!C267=""),"",'Sub-Cpt Record'!C267)</f>
        <v/>
      </c>
      <c r="D267" s="158" t="str">
        <f>IF(OR('Sub-Cpt Record'!D267=0,'Sub-Cpt Record'!D267=""),"",'Sub-Cpt Record'!D267)</f>
        <v/>
      </c>
      <c r="E267" s="157" t="str">
        <f>CODE!I267</f>
        <v/>
      </c>
      <c r="F267" s="180" t="str">
        <f>IF(OR('Sub-Cpt Record'!K267=0,'Sub-Cpt Record'!K267=""),"",'Sub-Cpt Record'!K267)</f>
        <v/>
      </c>
      <c r="G267" s="219"/>
      <c r="H267" s="181"/>
      <c r="I267" s="182"/>
      <c r="J267" s="182"/>
      <c r="K267" s="182"/>
      <c r="L267" s="182"/>
      <c r="M267" s="182"/>
      <c r="N267" s="221"/>
    </row>
    <row r="268" spans="1:14" s="3" customFormat="1" x14ac:dyDescent="0.2">
      <c r="A268" s="156" t="str">
        <f>IF(OR('Sub-Cpt Record'!A268=0,'Sub-Cpt Record'!A268=""),"",'Sub-Cpt Record'!A268)</f>
        <v/>
      </c>
      <c r="B268" s="157" t="str">
        <f>IF(OR('Sub-Cpt Record'!B268=0,'Sub-Cpt Record'!B268=""),"",'Sub-Cpt Record'!B268)</f>
        <v/>
      </c>
      <c r="C268" s="158" t="str">
        <f>IF(OR('Sub-Cpt Record'!C268=0,'Sub-Cpt Record'!C268=""),"",'Sub-Cpt Record'!C268)</f>
        <v/>
      </c>
      <c r="D268" s="158" t="str">
        <f>IF(OR('Sub-Cpt Record'!D268=0,'Sub-Cpt Record'!D268=""),"",'Sub-Cpt Record'!D268)</f>
        <v/>
      </c>
      <c r="E268" s="157" t="str">
        <f>CODE!I268</f>
        <v/>
      </c>
      <c r="F268" s="180" t="str">
        <f>IF(OR('Sub-Cpt Record'!K268=0,'Sub-Cpt Record'!K268=""),"",'Sub-Cpt Record'!K268)</f>
        <v/>
      </c>
      <c r="G268" s="219"/>
      <c r="H268" s="181"/>
      <c r="I268" s="182"/>
      <c r="J268" s="182"/>
      <c r="K268" s="182"/>
      <c r="L268" s="182"/>
      <c r="M268" s="182"/>
      <c r="N268" s="221"/>
    </row>
    <row r="269" spans="1:14" s="3" customFormat="1" x14ac:dyDescent="0.2">
      <c r="A269" s="156" t="str">
        <f>IF(OR('Sub-Cpt Record'!A269=0,'Sub-Cpt Record'!A269=""),"",'Sub-Cpt Record'!A269)</f>
        <v/>
      </c>
      <c r="B269" s="157" t="str">
        <f>IF(OR('Sub-Cpt Record'!B269=0,'Sub-Cpt Record'!B269=""),"",'Sub-Cpt Record'!B269)</f>
        <v/>
      </c>
      <c r="C269" s="158" t="str">
        <f>IF(OR('Sub-Cpt Record'!C269=0,'Sub-Cpt Record'!C269=""),"",'Sub-Cpt Record'!C269)</f>
        <v/>
      </c>
      <c r="D269" s="158" t="str">
        <f>IF(OR('Sub-Cpt Record'!D269=0,'Sub-Cpt Record'!D269=""),"",'Sub-Cpt Record'!D269)</f>
        <v/>
      </c>
      <c r="E269" s="157" t="str">
        <f>CODE!I269</f>
        <v/>
      </c>
      <c r="F269" s="180" t="str">
        <f>IF(OR('Sub-Cpt Record'!K269=0,'Sub-Cpt Record'!K269=""),"",'Sub-Cpt Record'!K269)</f>
        <v/>
      </c>
      <c r="G269" s="219"/>
      <c r="H269" s="181"/>
      <c r="I269" s="182"/>
      <c r="J269" s="182"/>
      <c r="K269" s="182"/>
      <c r="L269" s="182"/>
      <c r="M269" s="182"/>
      <c r="N269" s="221"/>
    </row>
    <row r="270" spans="1:14" s="3" customFormat="1" x14ac:dyDescent="0.2">
      <c r="A270" s="156" t="str">
        <f>IF(OR('Sub-Cpt Record'!A270=0,'Sub-Cpt Record'!A270=""),"",'Sub-Cpt Record'!A270)</f>
        <v/>
      </c>
      <c r="B270" s="157" t="str">
        <f>IF(OR('Sub-Cpt Record'!B270=0,'Sub-Cpt Record'!B270=""),"",'Sub-Cpt Record'!B270)</f>
        <v/>
      </c>
      <c r="C270" s="158" t="str">
        <f>IF(OR('Sub-Cpt Record'!C270=0,'Sub-Cpt Record'!C270=""),"",'Sub-Cpt Record'!C270)</f>
        <v/>
      </c>
      <c r="D270" s="158" t="str">
        <f>IF(OR('Sub-Cpt Record'!D270=0,'Sub-Cpt Record'!D270=""),"",'Sub-Cpt Record'!D270)</f>
        <v/>
      </c>
      <c r="E270" s="157" t="str">
        <f>CODE!I270</f>
        <v/>
      </c>
      <c r="F270" s="180" t="str">
        <f>IF(OR('Sub-Cpt Record'!K270=0,'Sub-Cpt Record'!K270=""),"",'Sub-Cpt Record'!K270)</f>
        <v/>
      </c>
      <c r="G270" s="219"/>
      <c r="H270" s="181"/>
      <c r="I270" s="182"/>
      <c r="J270" s="182"/>
      <c r="K270" s="182"/>
      <c r="L270" s="182"/>
      <c r="M270" s="182"/>
      <c r="N270" s="221"/>
    </row>
    <row r="271" spans="1:14" s="3" customFormat="1" x14ac:dyDescent="0.2">
      <c r="A271" s="156" t="str">
        <f>IF(OR('Sub-Cpt Record'!A271=0,'Sub-Cpt Record'!A271=""),"",'Sub-Cpt Record'!A271)</f>
        <v/>
      </c>
      <c r="B271" s="157" t="str">
        <f>IF(OR('Sub-Cpt Record'!B271=0,'Sub-Cpt Record'!B271=""),"",'Sub-Cpt Record'!B271)</f>
        <v/>
      </c>
      <c r="C271" s="158" t="str">
        <f>IF(OR('Sub-Cpt Record'!C271=0,'Sub-Cpt Record'!C271=""),"",'Sub-Cpt Record'!C271)</f>
        <v/>
      </c>
      <c r="D271" s="158" t="str">
        <f>IF(OR('Sub-Cpt Record'!D271=0,'Sub-Cpt Record'!D271=""),"",'Sub-Cpt Record'!D271)</f>
        <v/>
      </c>
      <c r="E271" s="157" t="str">
        <f>CODE!I271</f>
        <v/>
      </c>
      <c r="F271" s="180" t="str">
        <f>IF(OR('Sub-Cpt Record'!K271=0,'Sub-Cpt Record'!K271=""),"",'Sub-Cpt Record'!K271)</f>
        <v/>
      </c>
      <c r="G271" s="219"/>
      <c r="H271" s="181"/>
      <c r="I271" s="182"/>
      <c r="J271" s="182"/>
      <c r="K271" s="182"/>
      <c r="L271" s="182"/>
      <c r="M271" s="182"/>
      <c r="N271" s="221"/>
    </row>
    <row r="272" spans="1:14" s="3" customFormat="1" x14ac:dyDescent="0.2">
      <c r="A272" s="156" t="str">
        <f>IF(OR('Sub-Cpt Record'!A272=0,'Sub-Cpt Record'!A272=""),"",'Sub-Cpt Record'!A272)</f>
        <v/>
      </c>
      <c r="B272" s="157" t="str">
        <f>IF(OR('Sub-Cpt Record'!B272=0,'Sub-Cpt Record'!B272=""),"",'Sub-Cpt Record'!B272)</f>
        <v/>
      </c>
      <c r="C272" s="158" t="str">
        <f>IF(OR('Sub-Cpt Record'!C272=0,'Sub-Cpt Record'!C272=""),"",'Sub-Cpt Record'!C272)</f>
        <v/>
      </c>
      <c r="D272" s="158" t="str">
        <f>IF(OR('Sub-Cpt Record'!D272=0,'Sub-Cpt Record'!D272=""),"",'Sub-Cpt Record'!D272)</f>
        <v/>
      </c>
      <c r="E272" s="157" t="str">
        <f>CODE!I272</f>
        <v/>
      </c>
      <c r="F272" s="180" t="str">
        <f>IF(OR('Sub-Cpt Record'!K272=0,'Sub-Cpt Record'!K272=""),"",'Sub-Cpt Record'!K272)</f>
        <v/>
      </c>
      <c r="G272" s="219"/>
      <c r="H272" s="181"/>
      <c r="I272" s="182"/>
      <c r="J272" s="182"/>
      <c r="K272" s="182"/>
      <c r="L272" s="182"/>
      <c r="M272" s="182"/>
      <c r="N272" s="221"/>
    </row>
    <row r="273" spans="1:14" s="3" customFormat="1" x14ac:dyDescent="0.2">
      <c r="A273" s="156" t="str">
        <f>IF(OR('Sub-Cpt Record'!A273=0,'Sub-Cpt Record'!A273=""),"",'Sub-Cpt Record'!A273)</f>
        <v/>
      </c>
      <c r="B273" s="157" t="str">
        <f>IF(OR('Sub-Cpt Record'!B273=0,'Sub-Cpt Record'!B273=""),"",'Sub-Cpt Record'!B273)</f>
        <v/>
      </c>
      <c r="C273" s="158" t="str">
        <f>IF(OR('Sub-Cpt Record'!C273=0,'Sub-Cpt Record'!C273=""),"",'Sub-Cpt Record'!C273)</f>
        <v/>
      </c>
      <c r="D273" s="158" t="str">
        <f>IF(OR('Sub-Cpt Record'!D273=0,'Sub-Cpt Record'!D273=""),"",'Sub-Cpt Record'!D273)</f>
        <v/>
      </c>
      <c r="E273" s="157" t="str">
        <f>CODE!I273</f>
        <v/>
      </c>
      <c r="F273" s="180" t="str">
        <f>IF(OR('Sub-Cpt Record'!K273=0,'Sub-Cpt Record'!K273=""),"",'Sub-Cpt Record'!K273)</f>
        <v/>
      </c>
      <c r="G273" s="219"/>
      <c r="H273" s="181"/>
      <c r="I273" s="182"/>
      <c r="J273" s="182"/>
      <c r="K273" s="182"/>
      <c r="L273" s="182"/>
      <c r="M273" s="182"/>
      <c r="N273" s="221"/>
    </row>
    <row r="274" spans="1:14" s="3" customFormat="1" x14ac:dyDescent="0.2">
      <c r="A274" s="156" t="str">
        <f>IF(OR('Sub-Cpt Record'!A274=0,'Sub-Cpt Record'!A274=""),"",'Sub-Cpt Record'!A274)</f>
        <v/>
      </c>
      <c r="B274" s="157" t="str">
        <f>IF(OR('Sub-Cpt Record'!B274=0,'Sub-Cpt Record'!B274=""),"",'Sub-Cpt Record'!B274)</f>
        <v/>
      </c>
      <c r="C274" s="158" t="str">
        <f>IF(OR('Sub-Cpt Record'!C274=0,'Sub-Cpt Record'!C274=""),"",'Sub-Cpt Record'!C274)</f>
        <v/>
      </c>
      <c r="D274" s="158" t="str">
        <f>IF(OR('Sub-Cpt Record'!D274=0,'Sub-Cpt Record'!D274=""),"",'Sub-Cpt Record'!D274)</f>
        <v/>
      </c>
      <c r="E274" s="157" t="str">
        <f>CODE!I274</f>
        <v/>
      </c>
      <c r="F274" s="180" t="str">
        <f>IF(OR('Sub-Cpt Record'!K274=0,'Sub-Cpt Record'!K274=""),"",'Sub-Cpt Record'!K274)</f>
        <v/>
      </c>
      <c r="G274" s="219"/>
      <c r="H274" s="181"/>
      <c r="I274" s="182"/>
      <c r="J274" s="182"/>
      <c r="K274" s="182"/>
      <c r="L274" s="182"/>
      <c r="M274" s="182"/>
      <c r="N274" s="221"/>
    </row>
    <row r="275" spans="1:14" s="3" customFormat="1" x14ac:dyDescent="0.2">
      <c r="A275" s="156" t="str">
        <f>IF(OR('Sub-Cpt Record'!A275=0,'Sub-Cpt Record'!A275=""),"",'Sub-Cpt Record'!A275)</f>
        <v/>
      </c>
      <c r="B275" s="157" t="str">
        <f>IF(OR('Sub-Cpt Record'!B275=0,'Sub-Cpt Record'!B275=""),"",'Sub-Cpt Record'!B275)</f>
        <v/>
      </c>
      <c r="C275" s="158" t="str">
        <f>IF(OR('Sub-Cpt Record'!C275=0,'Sub-Cpt Record'!C275=""),"",'Sub-Cpt Record'!C275)</f>
        <v/>
      </c>
      <c r="D275" s="158" t="str">
        <f>IF(OR('Sub-Cpt Record'!D275=0,'Sub-Cpt Record'!D275=""),"",'Sub-Cpt Record'!D275)</f>
        <v/>
      </c>
      <c r="E275" s="157" t="str">
        <f>CODE!I275</f>
        <v/>
      </c>
      <c r="F275" s="180" t="str">
        <f>IF(OR('Sub-Cpt Record'!K275=0,'Sub-Cpt Record'!K275=""),"",'Sub-Cpt Record'!K275)</f>
        <v/>
      </c>
      <c r="G275" s="219"/>
      <c r="H275" s="181"/>
      <c r="I275" s="182"/>
      <c r="J275" s="182"/>
      <c r="K275" s="182"/>
      <c r="L275" s="182"/>
      <c r="M275" s="182"/>
      <c r="N275" s="221"/>
    </row>
    <row r="276" spans="1:14" s="3" customFormat="1" x14ac:dyDescent="0.2">
      <c r="A276" s="156" t="str">
        <f>IF(OR('Sub-Cpt Record'!A276=0,'Sub-Cpt Record'!A276=""),"",'Sub-Cpt Record'!A276)</f>
        <v/>
      </c>
      <c r="B276" s="157" t="str">
        <f>IF(OR('Sub-Cpt Record'!B276=0,'Sub-Cpt Record'!B276=""),"",'Sub-Cpt Record'!B276)</f>
        <v/>
      </c>
      <c r="C276" s="158" t="str">
        <f>IF(OR('Sub-Cpt Record'!C276=0,'Sub-Cpt Record'!C276=""),"",'Sub-Cpt Record'!C276)</f>
        <v/>
      </c>
      <c r="D276" s="158" t="str">
        <f>IF(OR('Sub-Cpt Record'!D276=0,'Sub-Cpt Record'!D276=""),"",'Sub-Cpt Record'!D276)</f>
        <v/>
      </c>
      <c r="E276" s="157" t="str">
        <f>CODE!I276</f>
        <v/>
      </c>
      <c r="F276" s="180" t="str">
        <f>IF(OR('Sub-Cpt Record'!K276=0,'Sub-Cpt Record'!K276=""),"",'Sub-Cpt Record'!K276)</f>
        <v/>
      </c>
      <c r="G276" s="219"/>
      <c r="H276" s="181"/>
      <c r="I276" s="182"/>
      <c r="J276" s="182"/>
      <c r="K276" s="182"/>
      <c r="L276" s="182"/>
      <c r="M276" s="182"/>
      <c r="N276" s="221"/>
    </row>
    <row r="277" spans="1:14" s="3" customFormat="1" x14ac:dyDescent="0.2">
      <c r="A277" s="156" t="str">
        <f>IF(OR('Sub-Cpt Record'!A277=0,'Sub-Cpt Record'!A277=""),"",'Sub-Cpt Record'!A277)</f>
        <v/>
      </c>
      <c r="B277" s="157" t="str">
        <f>IF(OR('Sub-Cpt Record'!B277=0,'Sub-Cpt Record'!B277=""),"",'Sub-Cpt Record'!B277)</f>
        <v/>
      </c>
      <c r="C277" s="158" t="str">
        <f>IF(OR('Sub-Cpt Record'!C277=0,'Sub-Cpt Record'!C277=""),"",'Sub-Cpt Record'!C277)</f>
        <v/>
      </c>
      <c r="D277" s="158" t="str">
        <f>IF(OR('Sub-Cpt Record'!D277=0,'Sub-Cpt Record'!D277=""),"",'Sub-Cpt Record'!D277)</f>
        <v/>
      </c>
      <c r="E277" s="157" t="str">
        <f>CODE!I277</f>
        <v/>
      </c>
      <c r="F277" s="180" t="str">
        <f>IF(OR('Sub-Cpt Record'!K277=0,'Sub-Cpt Record'!K277=""),"",'Sub-Cpt Record'!K277)</f>
        <v/>
      </c>
      <c r="G277" s="219"/>
      <c r="H277" s="181"/>
      <c r="I277" s="182"/>
      <c r="J277" s="182"/>
      <c r="K277" s="182"/>
      <c r="L277" s="182"/>
      <c r="M277" s="182"/>
      <c r="N277" s="221"/>
    </row>
    <row r="278" spans="1:14" s="3" customFormat="1" x14ac:dyDescent="0.2">
      <c r="A278" s="156" t="str">
        <f>IF(OR('Sub-Cpt Record'!A278=0,'Sub-Cpt Record'!A278=""),"",'Sub-Cpt Record'!A278)</f>
        <v/>
      </c>
      <c r="B278" s="157" t="str">
        <f>IF(OR('Sub-Cpt Record'!B278=0,'Sub-Cpt Record'!B278=""),"",'Sub-Cpt Record'!B278)</f>
        <v/>
      </c>
      <c r="C278" s="158" t="str">
        <f>IF(OR('Sub-Cpt Record'!C278=0,'Sub-Cpt Record'!C278=""),"",'Sub-Cpt Record'!C278)</f>
        <v/>
      </c>
      <c r="D278" s="158" t="str">
        <f>IF(OR('Sub-Cpt Record'!D278=0,'Sub-Cpt Record'!D278=""),"",'Sub-Cpt Record'!D278)</f>
        <v/>
      </c>
      <c r="E278" s="157" t="str">
        <f>CODE!I278</f>
        <v/>
      </c>
      <c r="F278" s="180" t="str">
        <f>IF(OR('Sub-Cpt Record'!K278=0,'Sub-Cpt Record'!K278=""),"",'Sub-Cpt Record'!K278)</f>
        <v/>
      </c>
      <c r="G278" s="219"/>
      <c r="H278" s="181"/>
      <c r="I278" s="182"/>
      <c r="J278" s="182"/>
      <c r="K278" s="182"/>
      <c r="L278" s="182"/>
      <c r="M278" s="182"/>
      <c r="N278" s="221"/>
    </row>
    <row r="279" spans="1:14" s="3" customFormat="1" x14ac:dyDescent="0.2">
      <c r="A279" s="156" t="str">
        <f>IF(OR('Sub-Cpt Record'!A279=0,'Sub-Cpt Record'!A279=""),"",'Sub-Cpt Record'!A279)</f>
        <v/>
      </c>
      <c r="B279" s="157" t="str">
        <f>IF(OR('Sub-Cpt Record'!B279=0,'Sub-Cpt Record'!B279=""),"",'Sub-Cpt Record'!B279)</f>
        <v/>
      </c>
      <c r="C279" s="158" t="str">
        <f>IF(OR('Sub-Cpt Record'!C279=0,'Sub-Cpt Record'!C279=""),"",'Sub-Cpt Record'!C279)</f>
        <v/>
      </c>
      <c r="D279" s="158" t="str">
        <f>IF(OR('Sub-Cpt Record'!D279=0,'Sub-Cpt Record'!D279=""),"",'Sub-Cpt Record'!D279)</f>
        <v/>
      </c>
      <c r="E279" s="157" t="str">
        <f>CODE!I279</f>
        <v/>
      </c>
      <c r="F279" s="180" t="str">
        <f>IF(OR('Sub-Cpt Record'!K279=0,'Sub-Cpt Record'!K279=""),"",'Sub-Cpt Record'!K279)</f>
        <v/>
      </c>
      <c r="G279" s="219"/>
      <c r="H279" s="181"/>
      <c r="I279" s="182"/>
      <c r="J279" s="182"/>
      <c r="K279" s="182"/>
      <c r="L279" s="182"/>
      <c r="M279" s="182"/>
      <c r="N279" s="221"/>
    </row>
    <row r="280" spans="1:14" s="3" customFormat="1" x14ac:dyDescent="0.2">
      <c r="A280" s="156" t="str">
        <f>IF(OR('Sub-Cpt Record'!A280=0,'Sub-Cpt Record'!A280=""),"",'Sub-Cpt Record'!A280)</f>
        <v/>
      </c>
      <c r="B280" s="157" t="str">
        <f>IF(OR('Sub-Cpt Record'!B280=0,'Sub-Cpt Record'!B280=""),"",'Sub-Cpt Record'!B280)</f>
        <v/>
      </c>
      <c r="C280" s="158" t="str">
        <f>IF(OR('Sub-Cpt Record'!C280=0,'Sub-Cpt Record'!C280=""),"",'Sub-Cpt Record'!C280)</f>
        <v/>
      </c>
      <c r="D280" s="158" t="str">
        <f>IF(OR('Sub-Cpt Record'!D280=0,'Sub-Cpt Record'!D280=""),"",'Sub-Cpt Record'!D280)</f>
        <v/>
      </c>
      <c r="E280" s="157" t="str">
        <f>CODE!I280</f>
        <v/>
      </c>
      <c r="F280" s="180" t="str">
        <f>IF(OR('Sub-Cpt Record'!K280=0,'Sub-Cpt Record'!K280=""),"",'Sub-Cpt Record'!K280)</f>
        <v/>
      </c>
      <c r="G280" s="219"/>
      <c r="H280" s="181"/>
      <c r="I280" s="182"/>
      <c r="J280" s="182"/>
      <c r="K280" s="182"/>
      <c r="L280" s="182"/>
      <c r="M280" s="182"/>
      <c r="N280" s="221"/>
    </row>
    <row r="281" spans="1:14" s="3" customFormat="1" x14ac:dyDescent="0.2">
      <c r="A281" s="156" t="str">
        <f>IF(OR('Sub-Cpt Record'!A281=0,'Sub-Cpt Record'!A281=""),"",'Sub-Cpt Record'!A281)</f>
        <v/>
      </c>
      <c r="B281" s="157" t="str">
        <f>IF(OR('Sub-Cpt Record'!B281=0,'Sub-Cpt Record'!B281=""),"",'Sub-Cpt Record'!B281)</f>
        <v/>
      </c>
      <c r="C281" s="158" t="str">
        <f>IF(OR('Sub-Cpt Record'!C281=0,'Sub-Cpt Record'!C281=""),"",'Sub-Cpt Record'!C281)</f>
        <v/>
      </c>
      <c r="D281" s="158" t="str">
        <f>IF(OR('Sub-Cpt Record'!D281=0,'Sub-Cpt Record'!D281=""),"",'Sub-Cpt Record'!D281)</f>
        <v/>
      </c>
      <c r="E281" s="157" t="str">
        <f>CODE!I281</f>
        <v/>
      </c>
      <c r="F281" s="180" t="str">
        <f>IF(OR('Sub-Cpt Record'!K281=0,'Sub-Cpt Record'!K281=""),"",'Sub-Cpt Record'!K281)</f>
        <v/>
      </c>
      <c r="G281" s="219"/>
      <c r="H281" s="181"/>
      <c r="I281" s="182"/>
      <c r="J281" s="182"/>
      <c r="K281" s="182"/>
      <c r="L281" s="182"/>
      <c r="M281" s="182"/>
      <c r="N281" s="221"/>
    </row>
    <row r="282" spans="1:14" s="3" customFormat="1" x14ac:dyDescent="0.2">
      <c r="A282" s="156" t="str">
        <f>IF(OR('Sub-Cpt Record'!A282=0,'Sub-Cpt Record'!A282=""),"",'Sub-Cpt Record'!A282)</f>
        <v/>
      </c>
      <c r="B282" s="157" t="str">
        <f>IF(OR('Sub-Cpt Record'!B282=0,'Sub-Cpt Record'!B282=""),"",'Sub-Cpt Record'!B282)</f>
        <v/>
      </c>
      <c r="C282" s="158" t="str">
        <f>IF(OR('Sub-Cpt Record'!C282=0,'Sub-Cpt Record'!C282=""),"",'Sub-Cpt Record'!C282)</f>
        <v/>
      </c>
      <c r="D282" s="158" t="str">
        <f>IF(OR('Sub-Cpt Record'!D282=0,'Sub-Cpt Record'!D282=""),"",'Sub-Cpt Record'!D282)</f>
        <v/>
      </c>
      <c r="E282" s="157" t="str">
        <f>CODE!I282</f>
        <v/>
      </c>
      <c r="F282" s="180" t="str">
        <f>IF(OR('Sub-Cpt Record'!K282=0,'Sub-Cpt Record'!K282=""),"",'Sub-Cpt Record'!K282)</f>
        <v/>
      </c>
      <c r="G282" s="219"/>
      <c r="H282" s="181"/>
      <c r="I282" s="182"/>
      <c r="J282" s="182"/>
      <c r="K282" s="182"/>
      <c r="L282" s="182"/>
      <c r="M282" s="182"/>
      <c r="N282" s="221"/>
    </row>
    <row r="283" spans="1:14" s="3" customFormat="1" x14ac:dyDescent="0.2">
      <c r="A283" s="156" t="str">
        <f>IF(OR('Sub-Cpt Record'!A283=0,'Sub-Cpt Record'!A283=""),"",'Sub-Cpt Record'!A283)</f>
        <v/>
      </c>
      <c r="B283" s="157" t="str">
        <f>IF(OR('Sub-Cpt Record'!B283=0,'Sub-Cpt Record'!B283=""),"",'Sub-Cpt Record'!B283)</f>
        <v/>
      </c>
      <c r="C283" s="158" t="str">
        <f>IF(OR('Sub-Cpt Record'!C283=0,'Sub-Cpt Record'!C283=""),"",'Sub-Cpt Record'!C283)</f>
        <v/>
      </c>
      <c r="D283" s="158" t="str">
        <f>IF(OR('Sub-Cpt Record'!D283=0,'Sub-Cpt Record'!D283=""),"",'Sub-Cpt Record'!D283)</f>
        <v/>
      </c>
      <c r="E283" s="157" t="str">
        <f>CODE!I283</f>
        <v/>
      </c>
      <c r="F283" s="180" t="str">
        <f>IF(OR('Sub-Cpt Record'!K283=0,'Sub-Cpt Record'!K283=""),"",'Sub-Cpt Record'!K283)</f>
        <v/>
      </c>
      <c r="G283" s="219"/>
      <c r="H283" s="181"/>
      <c r="I283" s="182"/>
      <c r="J283" s="182"/>
      <c r="K283" s="182"/>
      <c r="L283" s="182"/>
      <c r="M283" s="182"/>
      <c r="N283" s="221"/>
    </row>
    <row r="284" spans="1:14" s="3" customFormat="1" x14ac:dyDescent="0.2">
      <c r="A284" s="156" t="str">
        <f>IF(OR('Sub-Cpt Record'!A284=0,'Sub-Cpt Record'!A284=""),"",'Sub-Cpt Record'!A284)</f>
        <v/>
      </c>
      <c r="B284" s="157" t="str">
        <f>IF(OR('Sub-Cpt Record'!B284=0,'Sub-Cpt Record'!B284=""),"",'Sub-Cpt Record'!B284)</f>
        <v/>
      </c>
      <c r="C284" s="158" t="str">
        <f>IF(OR('Sub-Cpt Record'!C284=0,'Sub-Cpt Record'!C284=""),"",'Sub-Cpt Record'!C284)</f>
        <v/>
      </c>
      <c r="D284" s="158" t="str">
        <f>IF(OR('Sub-Cpt Record'!D284=0,'Sub-Cpt Record'!D284=""),"",'Sub-Cpt Record'!D284)</f>
        <v/>
      </c>
      <c r="E284" s="157" t="str">
        <f>CODE!I284</f>
        <v/>
      </c>
      <c r="F284" s="180" t="str">
        <f>IF(OR('Sub-Cpt Record'!K284=0,'Sub-Cpt Record'!K284=""),"",'Sub-Cpt Record'!K284)</f>
        <v/>
      </c>
      <c r="G284" s="219"/>
      <c r="H284" s="181"/>
      <c r="I284" s="182"/>
      <c r="J284" s="182"/>
      <c r="K284" s="182"/>
      <c r="L284" s="182"/>
      <c r="M284" s="182"/>
      <c r="N284" s="221"/>
    </row>
    <row r="285" spans="1:14" s="3" customFormat="1" x14ac:dyDescent="0.2">
      <c r="A285" s="156" t="str">
        <f>IF(OR('Sub-Cpt Record'!A285=0,'Sub-Cpt Record'!A285=""),"",'Sub-Cpt Record'!A285)</f>
        <v/>
      </c>
      <c r="B285" s="157" t="str">
        <f>IF(OR('Sub-Cpt Record'!B285=0,'Sub-Cpt Record'!B285=""),"",'Sub-Cpt Record'!B285)</f>
        <v/>
      </c>
      <c r="C285" s="158" t="str">
        <f>IF(OR('Sub-Cpt Record'!C285=0,'Sub-Cpt Record'!C285=""),"",'Sub-Cpt Record'!C285)</f>
        <v/>
      </c>
      <c r="D285" s="158" t="str">
        <f>IF(OR('Sub-Cpt Record'!D285=0,'Sub-Cpt Record'!D285=""),"",'Sub-Cpt Record'!D285)</f>
        <v/>
      </c>
      <c r="E285" s="157" t="str">
        <f>CODE!I285</f>
        <v/>
      </c>
      <c r="F285" s="180" t="str">
        <f>IF(OR('Sub-Cpt Record'!K285=0,'Sub-Cpt Record'!K285=""),"",'Sub-Cpt Record'!K285)</f>
        <v/>
      </c>
      <c r="G285" s="219"/>
      <c r="H285" s="181"/>
      <c r="I285" s="182"/>
      <c r="J285" s="182"/>
      <c r="K285" s="182"/>
      <c r="L285" s="182"/>
      <c r="M285" s="182"/>
      <c r="N285" s="221"/>
    </row>
    <row r="286" spans="1:14" s="3" customFormat="1" x14ac:dyDescent="0.2">
      <c r="A286" s="156" t="str">
        <f>IF(OR('Sub-Cpt Record'!A286=0,'Sub-Cpt Record'!A286=""),"",'Sub-Cpt Record'!A286)</f>
        <v/>
      </c>
      <c r="B286" s="157" t="str">
        <f>IF(OR('Sub-Cpt Record'!B286=0,'Sub-Cpt Record'!B286=""),"",'Sub-Cpt Record'!B286)</f>
        <v/>
      </c>
      <c r="C286" s="158" t="str">
        <f>IF(OR('Sub-Cpt Record'!C286=0,'Sub-Cpt Record'!C286=""),"",'Sub-Cpt Record'!C286)</f>
        <v/>
      </c>
      <c r="D286" s="158" t="str">
        <f>IF(OR('Sub-Cpt Record'!D286=0,'Sub-Cpt Record'!D286=""),"",'Sub-Cpt Record'!D286)</f>
        <v/>
      </c>
      <c r="E286" s="157" t="str">
        <f>CODE!I286</f>
        <v/>
      </c>
      <c r="F286" s="180" t="str">
        <f>IF(OR('Sub-Cpt Record'!K286=0,'Sub-Cpt Record'!K286=""),"",'Sub-Cpt Record'!K286)</f>
        <v/>
      </c>
      <c r="G286" s="219"/>
      <c r="H286" s="181"/>
      <c r="I286" s="182"/>
      <c r="J286" s="182"/>
      <c r="K286" s="182"/>
      <c r="L286" s="182"/>
      <c r="M286" s="182"/>
      <c r="N286" s="221"/>
    </row>
    <row r="287" spans="1:14" s="3" customFormat="1" x14ac:dyDescent="0.2">
      <c r="A287" s="156" t="str">
        <f>IF(OR('Sub-Cpt Record'!A287=0,'Sub-Cpt Record'!A287=""),"",'Sub-Cpt Record'!A287)</f>
        <v/>
      </c>
      <c r="B287" s="157" t="str">
        <f>IF(OR('Sub-Cpt Record'!B287=0,'Sub-Cpt Record'!B287=""),"",'Sub-Cpt Record'!B287)</f>
        <v/>
      </c>
      <c r="C287" s="158" t="str">
        <f>IF(OR('Sub-Cpt Record'!C287=0,'Sub-Cpt Record'!C287=""),"",'Sub-Cpt Record'!C287)</f>
        <v/>
      </c>
      <c r="D287" s="158" t="str">
        <f>IF(OR('Sub-Cpt Record'!D287=0,'Sub-Cpt Record'!D287=""),"",'Sub-Cpt Record'!D287)</f>
        <v/>
      </c>
      <c r="E287" s="157" t="str">
        <f>CODE!I287</f>
        <v/>
      </c>
      <c r="F287" s="180" t="str">
        <f>IF(OR('Sub-Cpt Record'!K287=0,'Sub-Cpt Record'!K287=""),"",'Sub-Cpt Record'!K287)</f>
        <v/>
      </c>
      <c r="G287" s="219"/>
      <c r="H287" s="181"/>
      <c r="I287" s="182"/>
      <c r="J287" s="182"/>
      <c r="K287" s="182"/>
      <c r="L287" s="182"/>
      <c r="M287" s="182"/>
      <c r="N287" s="221"/>
    </row>
    <row r="288" spans="1:14" s="3" customFormat="1" x14ac:dyDescent="0.2">
      <c r="A288" s="156" t="str">
        <f>IF(OR('Sub-Cpt Record'!A288=0,'Sub-Cpt Record'!A288=""),"",'Sub-Cpt Record'!A288)</f>
        <v/>
      </c>
      <c r="B288" s="157" t="str">
        <f>IF(OR('Sub-Cpt Record'!B288=0,'Sub-Cpt Record'!B288=""),"",'Sub-Cpt Record'!B288)</f>
        <v/>
      </c>
      <c r="C288" s="158" t="str">
        <f>IF(OR('Sub-Cpt Record'!C288=0,'Sub-Cpt Record'!C288=""),"",'Sub-Cpt Record'!C288)</f>
        <v/>
      </c>
      <c r="D288" s="158" t="str">
        <f>IF(OR('Sub-Cpt Record'!D288=0,'Sub-Cpt Record'!D288=""),"",'Sub-Cpt Record'!D288)</f>
        <v/>
      </c>
      <c r="E288" s="157" t="str">
        <f>CODE!I288</f>
        <v/>
      </c>
      <c r="F288" s="180" t="str">
        <f>IF(OR('Sub-Cpt Record'!K288=0,'Sub-Cpt Record'!K288=""),"",'Sub-Cpt Record'!K288)</f>
        <v/>
      </c>
      <c r="G288" s="219"/>
      <c r="H288" s="181"/>
      <c r="I288" s="182"/>
      <c r="J288" s="182"/>
      <c r="K288" s="182"/>
      <c r="L288" s="182"/>
      <c r="M288" s="182"/>
      <c r="N288" s="221"/>
    </row>
    <row r="289" spans="1:14" s="3" customFormat="1" x14ac:dyDescent="0.2">
      <c r="A289" s="156" t="str">
        <f>IF(OR('Sub-Cpt Record'!A289=0,'Sub-Cpt Record'!A289=""),"",'Sub-Cpt Record'!A289)</f>
        <v/>
      </c>
      <c r="B289" s="157" t="str">
        <f>IF(OR('Sub-Cpt Record'!B289=0,'Sub-Cpt Record'!B289=""),"",'Sub-Cpt Record'!B289)</f>
        <v/>
      </c>
      <c r="C289" s="158" t="str">
        <f>IF(OR('Sub-Cpt Record'!C289=0,'Sub-Cpt Record'!C289=""),"",'Sub-Cpt Record'!C289)</f>
        <v/>
      </c>
      <c r="D289" s="158" t="str">
        <f>IF(OR('Sub-Cpt Record'!D289=0,'Sub-Cpt Record'!D289=""),"",'Sub-Cpt Record'!D289)</f>
        <v/>
      </c>
      <c r="E289" s="157" t="str">
        <f>CODE!I289</f>
        <v/>
      </c>
      <c r="F289" s="180" t="str">
        <f>IF(OR('Sub-Cpt Record'!K289=0,'Sub-Cpt Record'!K289=""),"",'Sub-Cpt Record'!K289)</f>
        <v/>
      </c>
      <c r="G289" s="219"/>
      <c r="H289" s="181"/>
      <c r="I289" s="182"/>
      <c r="J289" s="182"/>
      <c r="K289" s="182"/>
      <c r="L289" s="182"/>
      <c r="M289" s="182"/>
      <c r="N289" s="221"/>
    </row>
    <row r="290" spans="1:14" s="3" customFormat="1" x14ac:dyDescent="0.2">
      <c r="A290" s="156" t="str">
        <f>IF(OR('Sub-Cpt Record'!A290=0,'Sub-Cpt Record'!A290=""),"",'Sub-Cpt Record'!A290)</f>
        <v/>
      </c>
      <c r="B290" s="157" t="str">
        <f>IF(OR('Sub-Cpt Record'!B290=0,'Sub-Cpt Record'!B290=""),"",'Sub-Cpt Record'!B290)</f>
        <v/>
      </c>
      <c r="C290" s="158" t="str">
        <f>IF(OR('Sub-Cpt Record'!C290=0,'Sub-Cpt Record'!C290=""),"",'Sub-Cpt Record'!C290)</f>
        <v/>
      </c>
      <c r="D290" s="158" t="str">
        <f>IF(OR('Sub-Cpt Record'!D290=0,'Sub-Cpt Record'!D290=""),"",'Sub-Cpt Record'!D290)</f>
        <v/>
      </c>
      <c r="E290" s="157" t="str">
        <f>CODE!I290</f>
        <v/>
      </c>
      <c r="F290" s="180" t="str">
        <f>IF(OR('Sub-Cpt Record'!K290=0,'Sub-Cpt Record'!K290=""),"",'Sub-Cpt Record'!K290)</f>
        <v/>
      </c>
      <c r="G290" s="219"/>
      <c r="H290" s="181"/>
      <c r="I290" s="182"/>
      <c r="J290" s="182"/>
      <c r="K290" s="182"/>
      <c r="L290" s="182"/>
      <c r="M290" s="182"/>
      <c r="N290" s="221"/>
    </row>
    <row r="291" spans="1:14" s="3" customFormat="1" x14ac:dyDescent="0.2">
      <c r="A291" s="156" t="str">
        <f>IF(OR('Sub-Cpt Record'!A291=0,'Sub-Cpt Record'!A291=""),"",'Sub-Cpt Record'!A291)</f>
        <v/>
      </c>
      <c r="B291" s="157" t="str">
        <f>IF(OR('Sub-Cpt Record'!B291=0,'Sub-Cpt Record'!B291=""),"",'Sub-Cpt Record'!B291)</f>
        <v/>
      </c>
      <c r="C291" s="158" t="str">
        <f>IF(OR('Sub-Cpt Record'!C291=0,'Sub-Cpt Record'!C291=""),"",'Sub-Cpt Record'!C291)</f>
        <v/>
      </c>
      <c r="D291" s="158" t="str">
        <f>IF(OR('Sub-Cpt Record'!D291=0,'Sub-Cpt Record'!D291=""),"",'Sub-Cpt Record'!D291)</f>
        <v/>
      </c>
      <c r="E291" s="157" t="str">
        <f>CODE!I291</f>
        <v/>
      </c>
      <c r="F291" s="180" t="str">
        <f>IF(OR('Sub-Cpt Record'!K291=0,'Sub-Cpt Record'!K291=""),"",'Sub-Cpt Record'!K291)</f>
        <v/>
      </c>
      <c r="G291" s="219"/>
      <c r="H291" s="181"/>
      <c r="I291" s="182"/>
      <c r="J291" s="182"/>
      <c r="K291" s="182"/>
      <c r="L291" s="182"/>
      <c r="M291" s="182"/>
      <c r="N291" s="221"/>
    </row>
    <row r="292" spans="1:14" s="3" customFormat="1" x14ac:dyDescent="0.2">
      <c r="A292" s="156" t="str">
        <f>IF(OR('Sub-Cpt Record'!A292=0,'Sub-Cpt Record'!A292=""),"",'Sub-Cpt Record'!A292)</f>
        <v/>
      </c>
      <c r="B292" s="157" t="str">
        <f>IF(OR('Sub-Cpt Record'!B292=0,'Sub-Cpt Record'!B292=""),"",'Sub-Cpt Record'!B292)</f>
        <v/>
      </c>
      <c r="C292" s="158" t="str">
        <f>IF(OR('Sub-Cpt Record'!C292=0,'Sub-Cpt Record'!C292=""),"",'Sub-Cpt Record'!C292)</f>
        <v/>
      </c>
      <c r="D292" s="158" t="str">
        <f>IF(OR('Sub-Cpt Record'!D292=0,'Sub-Cpt Record'!D292=""),"",'Sub-Cpt Record'!D292)</f>
        <v/>
      </c>
      <c r="E292" s="157" t="str">
        <f>CODE!I292</f>
        <v/>
      </c>
      <c r="F292" s="180" t="str">
        <f>IF(OR('Sub-Cpt Record'!K292=0,'Sub-Cpt Record'!K292=""),"",'Sub-Cpt Record'!K292)</f>
        <v/>
      </c>
      <c r="G292" s="219"/>
      <c r="H292" s="181"/>
      <c r="I292" s="182"/>
      <c r="J292" s="182"/>
      <c r="K292" s="182"/>
      <c r="L292" s="182"/>
      <c r="M292" s="182"/>
      <c r="N292" s="221"/>
    </row>
    <row r="293" spans="1:14" s="3" customFormat="1" x14ac:dyDescent="0.2">
      <c r="A293" s="156" t="str">
        <f>IF(OR('Sub-Cpt Record'!A293=0,'Sub-Cpt Record'!A293=""),"",'Sub-Cpt Record'!A293)</f>
        <v/>
      </c>
      <c r="B293" s="157" t="str">
        <f>IF(OR('Sub-Cpt Record'!B293=0,'Sub-Cpt Record'!B293=""),"",'Sub-Cpt Record'!B293)</f>
        <v/>
      </c>
      <c r="C293" s="158" t="str">
        <f>IF(OR('Sub-Cpt Record'!C293=0,'Sub-Cpt Record'!C293=""),"",'Sub-Cpt Record'!C293)</f>
        <v/>
      </c>
      <c r="D293" s="158" t="str">
        <f>IF(OR('Sub-Cpt Record'!D293=0,'Sub-Cpt Record'!D293=""),"",'Sub-Cpt Record'!D293)</f>
        <v/>
      </c>
      <c r="E293" s="157" t="str">
        <f>CODE!I293</f>
        <v/>
      </c>
      <c r="F293" s="180" t="str">
        <f>IF(OR('Sub-Cpt Record'!K293=0,'Sub-Cpt Record'!K293=""),"",'Sub-Cpt Record'!K293)</f>
        <v/>
      </c>
      <c r="G293" s="219"/>
      <c r="H293" s="181"/>
      <c r="I293" s="182"/>
      <c r="J293" s="182"/>
      <c r="K293" s="182"/>
      <c r="L293" s="182"/>
      <c r="M293" s="182"/>
      <c r="N293" s="221"/>
    </row>
    <row r="294" spans="1:14" s="3" customFormat="1" x14ac:dyDescent="0.2">
      <c r="A294" s="156" t="str">
        <f>IF(OR('Sub-Cpt Record'!A294=0,'Sub-Cpt Record'!A294=""),"",'Sub-Cpt Record'!A294)</f>
        <v/>
      </c>
      <c r="B294" s="157" t="str">
        <f>IF(OR('Sub-Cpt Record'!B294=0,'Sub-Cpt Record'!B294=""),"",'Sub-Cpt Record'!B294)</f>
        <v/>
      </c>
      <c r="C294" s="158" t="str">
        <f>IF(OR('Sub-Cpt Record'!C294=0,'Sub-Cpt Record'!C294=""),"",'Sub-Cpt Record'!C294)</f>
        <v/>
      </c>
      <c r="D294" s="158" t="str">
        <f>IF(OR('Sub-Cpt Record'!D294=0,'Sub-Cpt Record'!D294=""),"",'Sub-Cpt Record'!D294)</f>
        <v/>
      </c>
      <c r="E294" s="157" t="str">
        <f>CODE!I294</f>
        <v/>
      </c>
      <c r="F294" s="180" t="str">
        <f>IF(OR('Sub-Cpt Record'!K294=0,'Sub-Cpt Record'!K294=""),"",'Sub-Cpt Record'!K294)</f>
        <v/>
      </c>
      <c r="G294" s="219"/>
      <c r="H294" s="181"/>
      <c r="I294" s="182"/>
      <c r="J294" s="182"/>
      <c r="K294" s="182"/>
      <c r="L294" s="182"/>
      <c r="M294" s="182"/>
      <c r="N294" s="221"/>
    </row>
    <row r="295" spans="1:14" s="3" customFormat="1" x14ac:dyDescent="0.2">
      <c r="A295" s="156" t="str">
        <f>IF(OR('Sub-Cpt Record'!A295=0,'Sub-Cpt Record'!A295=""),"",'Sub-Cpt Record'!A295)</f>
        <v/>
      </c>
      <c r="B295" s="157" t="str">
        <f>IF(OR('Sub-Cpt Record'!B295=0,'Sub-Cpt Record'!B295=""),"",'Sub-Cpt Record'!B295)</f>
        <v/>
      </c>
      <c r="C295" s="158" t="str">
        <f>IF(OR('Sub-Cpt Record'!C295=0,'Sub-Cpt Record'!C295=""),"",'Sub-Cpt Record'!C295)</f>
        <v/>
      </c>
      <c r="D295" s="158" t="str">
        <f>IF(OR('Sub-Cpt Record'!D295=0,'Sub-Cpt Record'!D295=""),"",'Sub-Cpt Record'!D295)</f>
        <v/>
      </c>
      <c r="E295" s="157" t="str">
        <f>CODE!I295</f>
        <v/>
      </c>
      <c r="F295" s="180" t="str">
        <f>IF(OR('Sub-Cpt Record'!K295=0,'Sub-Cpt Record'!K295=""),"",'Sub-Cpt Record'!K295)</f>
        <v/>
      </c>
      <c r="G295" s="219"/>
      <c r="H295" s="181"/>
      <c r="I295" s="182"/>
      <c r="J295" s="182"/>
      <c r="K295" s="182"/>
      <c r="L295" s="182"/>
      <c r="M295" s="182"/>
      <c r="N295" s="221"/>
    </row>
    <row r="296" spans="1:14" s="3" customFormat="1" x14ac:dyDescent="0.2">
      <c r="A296" s="156" t="str">
        <f>IF(OR('Sub-Cpt Record'!A296=0,'Sub-Cpt Record'!A296=""),"",'Sub-Cpt Record'!A296)</f>
        <v/>
      </c>
      <c r="B296" s="157" t="str">
        <f>IF(OR('Sub-Cpt Record'!B296=0,'Sub-Cpt Record'!B296=""),"",'Sub-Cpt Record'!B296)</f>
        <v/>
      </c>
      <c r="C296" s="158" t="str">
        <f>IF(OR('Sub-Cpt Record'!C296=0,'Sub-Cpt Record'!C296=""),"",'Sub-Cpt Record'!C296)</f>
        <v/>
      </c>
      <c r="D296" s="158" t="str">
        <f>IF(OR('Sub-Cpt Record'!D296=0,'Sub-Cpt Record'!D296=""),"",'Sub-Cpt Record'!D296)</f>
        <v/>
      </c>
      <c r="E296" s="157" t="str">
        <f>CODE!I296</f>
        <v/>
      </c>
      <c r="F296" s="180" t="str">
        <f>IF(OR('Sub-Cpt Record'!K296=0,'Sub-Cpt Record'!K296=""),"",'Sub-Cpt Record'!K296)</f>
        <v/>
      </c>
      <c r="G296" s="219"/>
      <c r="H296" s="181"/>
      <c r="I296" s="182"/>
      <c r="J296" s="182"/>
      <c r="K296" s="182"/>
      <c r="L296" s="182"/>
      <c r="M296" s="182"/>
      <c r="N296" s="221"/>
    </row>
    <row r="297" spans="1:14" s="3" customFormat="1" x14ac:dyDescent="0.2">
      <c r="A297" s="156" t="str">
        <f>IF(OR('Sub-Cpt Record'!A297=0,'Sub-Cpt Record'!A297=""),"",'Sub-Cpt Record'!A297)</f>
        <v/>
      </c>
      <c r="B297" s="157" t="str">
        <f>IF(OR('Sub-Cpt Record'!B297=0,'Sub-Cpt Record'!B297=""),"",'Sub-Cpt Record'!B297)</f>
        <v/>
      </c>
      <c r="C297" s="158" t="str">
        <f>IF(OR('Sub-Cpt Record'!C297=0,'Sub-Cpt Record'!C297=""),"",'Sub-Cpt Record'!C297)</f>
        <v/>
      </c>
      <c r="D297" s="158" t="str">
        <f>IF(OR('Sub-Cpt Record'!D297=0,'Sub-Cpt Record'!D297=""),"",'Sub-Cpt Record'!D297)</f>
        <v/>
      </c>
      <c r="E297" s="157" t="str">
        <f>CODE!I297</f>
        <v/>
      </c>
      <c r="F297" s="180" t="str">
        <f>IF(OR('Sub-Cpt Record'!K297=0,'Sub-Cpt Record'!K297=""),"",'Sub-Cpt Record'!K297)</f>
        <v/>
      </c>
      <c r="G297" s="219"/>
      <c r="H297" s="181"/>
      <c r="I297" s="182"/>
      <c r="J297" s="182"/>
      <c r="K297" s="182"/>
      <c r="L297" s="182"/>
      <c r="M297" s="182"/>
      <c r="N297" s="221"/>
    </row>
    <row r="298" spans="1:14" s="3" customFormat="1" x14ac:dyDescent="0.2">
      <c r="A298" s="156" t="str">
        <f>IF(OR('Sub-Cpt Record'!A298=0,'Sub-Cpt Record'!A298=""),"",'Sub-Cpt Record'!A298)</f>
        <v/>
      </c>
      <c r="B298" s="157" t="str">
        <f>IF(OR('Sub-Cpt Record'!B298=0,'Sub-Cpt Record'!B298=""),"",'Sub-Cpt Record'!B298)</f>
        <v/>
      </c>
      <c r="C298" s="158" t="str">
        <f>IF(OR('Sub-Cpt Record'!C298=0,'Sub-Cpt Record'!C298=""),"",'Sub-Cpt Record'!C298)</f>
        <v/>
      </c>
      <c r="D298" s="158" t="str">
        <f>IF(OR('Sub-Cpt Record'!D298=0,'Sub-Cpt Record'!D298=""),"",'Sub-Cpt Record'!D298)</f>
        <v/>
      </c>
      <c r="E298" s="157" t="str">
        <f>CODE!I298</f>
        <v/>
      </c>
      <c r="F298" s="180" t="str">
        <f>IF(OR('Sub-Cpt Record'!K298=0,'Sub-Cpt Record'!K298=""),"",'Sub-Cpt Record'!K298)</f>
        <v/>
      </c>
      <c r="G298" s="219"/>
      <c r="H298" s="181"/>
      <c r="I298" s="182"/>
      <c r="J298" s="182"/>
      <c r="K298" s="182"/>
      <c r="L298" s="182"/>
      <c r="M298" s="182"/>
      <c r="N298" s="221"/>
    </row>
    <row r="299" spans="1:14" s="3" customFormat="1" x14ac:dyDescent="0.2">
      <c r="A299" s="156" t="str">
        <f>IF(OR('Sub-Cpt Record'!A299=0,'Sub-Cpt Record'!A299=""),"",'Sub-Cpt Record'!A299)</f>
        <v/>
      </c>
      <c r="B299" s="157" t="str">
        <f>IF(OR('Sub-Cpt Record'!B299=0,'Sub-Cpt Record'!B299=""),"",'Sub-Cpt Record'!B299)</f>
        <v/>
      </c>
      <c r="C299" s="158" t="str">
        <f>IF(OR('Sub-Cpt Record'!C299=0,'Sub-Cpt Record'!C299=""),"",'Sub-Cpt Record'!C299)</f>
        <v/>
      </c>
      <c r="D299" s="158" t="str">
        <f>IF(OR('Sub-Cpt Record'!D299=0,'Sub-Cpt Record'!D299=""),"",'Sub-Cpt Record'!D299)</f>
        <v/>
      </c>
      <c r="E299" s="157" t="str">
        <f>CODE!I299</f>
        <v/>
      </c>
      <c r="F299" s="180" t="str">
        <f>IF(OR('Sub-Cpt Record'!K299=0,'Sub-Cpt Record'!K299=""),"",'Sub-Cpt Record'!K299)</f>
        <v/>
      </c>
      <c r="G299" s="219"/>
      <c r="H299" s="181"/>
      <c r="I299" s="182"/>
      <c r="J299" s="182"/>
      <c r="K299" s="182"/>
      <c r="L299" s="182"/>
      <c r="M299" s="182"/>
      <c r="N299" s="221"/>
    </row>
    <row r="300" spans="1:14" s="3" customFormat="1" x14ac:dyDescent="0.2">
      <c r="A300" s="156" t="str">
        <f>IF(OR('Sub-Cpt Record'!A300=0,'Sub-Cpt Record'!A300=""),"",'Sub-Cpt Record'!A300)</f>
        <v/>
      </c>
      <c r="B300" s="157" t="str">
        <f>IF(OR('Sub-Cpt Record'!B300=0,'Sub-Cpt Record'!B300=""),"",'Sub-Cpt Record'!B300)</f>
        <v/>
      </c>
      <c r="C300" s="158" t="str">
        <f>IF(OR('Sub-Cpt Record'!C300=0,'Sub-Cpt Record'!C300=""),"",'Sub-Cpt Record'!C300)</f>
        <v/>
      </c>
      <c r="D300" s="158" t="str">
        <f>IF(OR('Sub-Cpt Record'!D300=0,'Sub-Cpt Record'!D300=""),"",'Sub-Cpt Record'!D300)</f>
        <v/>
      </c>
      <c r="E300" s="157" t="str">
        <f>CODE!I300</f>
        <v/>
      </c>
      <c r="F300" s="180" t="str">
        <f>IF(OR('Sub-Cpt Record'!K300=0,'Sub-Cpt Record'!K300=""),"",'Sub-Cpt Record'!K300)</f>
        <v/>
      </c>
      <c r="G300" s="219"/>
      <c r="H300" s="181"/>
      <c r="I300" s="182"/>
      <c r="J300" s="182"/>
      <c r="K300" s="182"/>
      <c r="L300" s="182"/>
      <c r="M300" s="182"/>
      <c r="N300" s="221"/>
    </row>
    <row r="301" spans="1:14" s="3" customFormat="1" x14ac:dyDescent="0.2">
      <c r="A301" s="156" t="str">
        <f>IF(OR('Sub-Cpt Record'!A301=0,'Sub-Cpt Record'!A301=""),"",'Sub-Cpt Record'!A301)</f>
        <v/>
      </c>
      <c r="B301" s="157" t="str">
        <f>IF(OR('Sub-Cpt Record'!B301=0,'Sub-Cpt Record'!B301=""),"",'Sub-Cpt Record'!B301)</f>
        <v/>
      </c>
      <c r="C301" s="158" t="str">
        <f>IF(OR('Sub-Cpt Record'!C301=0,'Sub-Cpt Record'!C301=""),"",'Sub-Cpt Record'!C301)</f>
        <v/>
      </c>
      <c r="D301" s="158" t="str">
        <f>IF(OR('Sub-Cpt Record'!D301=0,'Sub-Cpt Record'!D301=""),"",'Sub-Cpt Record'!D301)</f>
        <v/>
      </c>
      <c r="E301" s="157" t="str">
        <f>CODE!I301</f>
        <v/>
      </c>
      <c r="F301" s="180" t="str">
        <f>IF(OR('Sub-Cpt Record'!K301=0,'Sub-Cpt Record'!K301=""),"",'Sub-Cpt Record'!K301)</f>
        <v/>
      </c>
      <c r="G301" s="219"/>
      <c r="H301" s="181"/>
      <c r="I301" s="182"/>
      <c r="J301" s="182"/>
      <c r="K301" s="182"/>
      <c r="L301" s="182"/>
      <c r="M301" s="182"/>
      <c r="N301" s="221"/>
    </row>
    <row r="302" spans="1:14" s="3" customFormat="1" x14ac:dyDescent="0.2">
      <c r="A302" s="156" t="str">
        <f>IF(OR('Sub-Cpt Record'!A302=0,'Sub-Cpt Record'!A302=""),"",'Sub-Cpt Record'!A302)</f>
        <v/>
      </c>
      <c r="B302" s="157" t="str">
        <f>IF(OR('Sub-Cpt Record'!B302=0,'Sub-Cpt Record'!B302=""),"",'Sub-Cpt Record'!B302)</f>
        <v/>
      </c>
      <c r="C302" s="158" t="str">
        <f>IF(OR('Sub-Cpt Record'!C302=0,'Sub-Cpt Record'!C302=""),"",'Sub-Cpt Record'!C302)</f>
        <v/>
      </c>
      <c r="D302" s="158" t="str">
        <f>IF(OR('Sub-Cpt Record'!D302=0,'Sub-Cpt Record'!D302=""),"",'Sub-Cpt Record'!D302)</f>
        <v/>
      </c>
      <c r="E302" s="157" t="str">
        <f>CODE!I302</f>
        <v/>
      </c>
      <c r="F302" s="180" t="str">
        <f>IF(OR('Sub-Cpt Record'!K302=0,'Sub-Cpt Record'!K302=""),"",'Sub-Cpt Record'!K302)</f>
        <v/>
      </c>
      <c r="G302" s="219"/>
      <c r="H302" s="181"/>
      <c r="I302" s="182"/>
      <c r="J302" s="182"/>
      <c r="K302" s="182"/>
      <c r="L302" s="182"/>
      <c r="M302" s="182"/>
      <c r="N302" s="221"/>
    </row>
    <row r="303" spans="1:14" s="3" customFormat="1" x14ac:dyDescent="0.2">
      <c r="A303" s="156" t="str">
        <f>IF(OR('Sub-Cpt Record'!A303=0,'Sub-Cpt Record'!A303=""),"",'Sub-Cpt Record'!A303)</f>
        <v/>
      </c>
      <c r="B303" s="157" t="str">
        <f>IF(OR('Sub-Cpt Record'!B303=0,'Sub-Cpt Record'!B303=""),"",'Sub-Cpt Record'!B303)</f>
        <v/>
      </c>
      <c r="C303" s="158" t="str">
        <f>IF(OR('Sub-Cpt Record'!C303=0,'Sub-Cpt Record'!C303=""),"",'Sub-Cpt Record'!C303)</f>
        <v/>
      </c>
      <c r="D303" s="158" t="str">
        <f>IF(OR('Sub-Cpt Record'!D303=0,'Sub-Cpt Record'!D303=""),"",'Sub-Cpt Record'!D303)</f>
        <v/>
      </c>
      <c r="E303" s="157" t="str">
        <f>CODE!I303</f>
        <v/>
      </c>
      <c r="F303" s="180" t="str">
        <f>IF(OR('Sub-Cpt Record'!K303=0,'Sub-Cpt Record'!K303=""),"",'Sub-Cpt Record'!K303)</f>
        <v/>
      </c>
      <c r="G303" s="219"/>
      <c r="H303" s="181"/>
      <c r="I303" s="182"/>
      <c r="J303" s="182"/>
      <c r="K303" s="182"/>
      <c r="L303" s="182"/>
      <c r="M303" s="182"/>
      <c r="N303" s="221"/>
    </row>
    <row r="304" spans="1:14" s="3" customFormat="1" x14ac:dyDescent="0.2">
      <c r="A304" s="156" t="str">
        <f>IF(OR('Sub-Cpt Record'!A304=0,'Sub-Cpt Record'!A304=""),"",'Sub-Cpt Record'!A304)</f>
        <v/>
      </c>
      <c r="B304" s="157" t="str">
        <f>IF(OR('Sub-Cpt Record'!B304=0,'Sub-Cpt Record'!B304=""),"",'Sub-Cpt Record'!B304)</f>
        <v/>
      </c>
      <c r="C304" s="158" t="str">
        <f>IF(OR('Sub-Cpt Record'!C304=0,'Sub-Cpt Record'!C304=""),"",'Sub-Cpt Record'!C304)</f>
        <v/>
      </c>
      <c r="D304" s="158" t="str">
        <f>IF(OR('Sub-Cpt Record'!D304=0,'Sub-Cpt Record'!D304=""),"",'Sub-Cpt Record'!D304)</f>
        <v/>
      </c>
      <c r="E304" s="157" t="str">
        <f>CODE!I304</f>
        <v/>
      </c>
      <c r="F304" s="180" t="str">
        <f>IF(OR('Sub-Cpt Record'!K304=0,'Sub-Cpt Record'!K304=""),"",'Sub-Cpt Record'!K304)</f>
        <v/>
      </c>
      <c r="G304" s="219"/>
      <c r="H304" s="181"/>
      <c r="I304" s="182"/>
      <c r="J304" s="182"/>
      <c r="K304" s="182"/>
      <c r="L304" s="182"/>
      <c r="M304" s="182"/>
      <c r="N304" s="221"/>
    </row>
    <row r="305" spans="1:14" s="3" customFormat="1" x14ac:dyDescent="0.2">
      <c r="A305" s="156" t="str">
        <f>IF(OR('Sub-Cpt Record'!A305=0,'Sub-Cpt Record'!A305=""),"",'Sub-Cpt Record'!A305)</f>
        <v/>
      </c>
      <c r="B305" s="157" t="str">
        <f>IF(OR('Sub-Cpt Record'!B305=0,'Sub-Cpt Record'!B305=""),"",'Sub-Cpt Record'!B305)</f>
        <v/>
      </c>
      <c r="C305" s="158" t="str">
        <f>IF(OR('Sub-Cpt Record'!C305=0,'Sub-Cpt Record'!C305=""),"",'Sub-Cpt Record'!C305)</f>
        <v/>
      </c>
      <c r="D305" s="158" t="str">
        <f>IF(OR('Sub-Cpt Record'!D305=0,'Sub-Cpt Record'!D305=""),"",'Sub-Cpt Record'!D305)</f>
        <v/>
      </c>
      <c r="E305" s="157" t="str">
        <f>CODE!I305</f>
        <v/>
      </c>
      <c r="F305" s="180" t="str">
        <f>IF(OR('Sub-Cpt Record'!K305=0,'Sub-Cpt Record'!K305=""),"",'Sub-Cpt Record'!K305)</f>
        <v/>
      </c>
      <c r="G305" s="219"/>
      <c r="H305" s="181"/>
      <c r="I305" s="182"/>
      <c r="J305" s="182"/>
      <c r="K305" s="182"/>
      <c r="L305" s="182"/>
      <c r="M305" s="182"/>
      <c r="N305" s="221"/>
    </row>
    <row r="306" spans="1:14" s="3" customFormat="1" x14ac:dyDescent="0.2">
      <c r="A306" s="156" t="str">
        <f>IF(OR('Sub-Cpt Record'!A306=0,'Sub-Cpt Record'!A306=""),"",'Sub-Cpt Record'!A306)</f>
        <v/>
      </c>
      <c r="B306" s="157" t="str">
        <f>IF(OR('Sub-Cpt Record'!B306=0,'Sub-Cpt Record'!B306=""),"",'Sub-Cpt Record'!B306)</f>
        <v/>
      </c>
      <c r="C306" s="158" t="str">
        <f>IF(OR('Sub-Cpt Record'!C306=0,'Sub-Cpt Record'!C306=""),"",'Sub-Cpt Record'!C306)</f>
        <v/>
      </c>
      <c r="D306" s="158" t="str">
        <f>IF(OR('Sub-Cpt Record'!D306=0,'Sub-Cpt Record'!D306=""),"",'Sub-Cpt Record'!D306)</f>
        <v/>
      </c>
      <c r="E306" s="157" t="str">
        <f>CODE!I306</f>
        <v/>
      </c>
      <c r="F306" s="180" t="str">
        <f>IF(OR('Sub-Cpt Record'!K306=0,'Sub-Cpt Record'!K306=""),"",'Sub-Cpt Record'!K306)</f>
        <v/>
      </c>
      <c r="G306" s="219"/>
      <c r="H306" s="181"/>
      <c r="I306" s="182"/>
      <c r="J306" s="182"/>
      <c r="K306" s="182"/>
      <c r="L306" s="182"/>
      <c r="M306" s="182"/>
      <c r="N306" s="221"/>
    </row>
    <row r="307" spans="1:14" s="3" customFormat="1" x14ac:dyDescent="0.2">
      <c r="A307" s="156" t="str">
        <f>IF(OR('Sub-Cpt Record'!A307=0,'Sub-Cpt Record'!A307=""),"",'Sub-Cpt Record'!A307)</f>
        <v/>
      </c>
      <c r="B307" s="157" t="str">
        <f>IF(OR('Sub-Cpt Record'!B307=0,'Sub-Cpt Record'!B307=""),"",'Sub-Cpt Record'!B307)</f>
        <v/>
      </c>
      <c r="C307" s="158" t="str">
        <f>IF(OR('Sub-Cpt Record'!C307=0,'Sub-Cpt Record'!C307=""),"",'Sub-Cpt Record'!C307)</f>
        <v/>
      </c>
      <c r="D307" s="158" t="str">
        <f>IF(OR('Sub-Cpt Record'!D307=0,'Sub-Cpt Record'!D307=""),"",'Sub-Cpt Record'!D307)</f>
        <v/>
      </c>
      <c r="E307" s="157" t="str">
        <f>CODE!I307</f>
        <v/>
      </c>
      <c r="F307" s="180" t="str">
        <f>IF(OR('Sub-Cpt Record'!K307=0,'Sub-Cpt Record'!K307=""),"",'Sub-Cpt Record'!K307)</f>
        <v/>
      </c>
      <c r="G307" s="219"/>
      <c r="H307" s="181"/>
      <c r="I307" s="182"/>
      <c r="J307" s="182"/>
      <c r="K307" s="182"/>
      <c r="L307" s="182"/>
      <c r="M307" s="182"/>
      <c r="N307" s="221"/>
    </row>
    <row r="308" spans="1:14" s="3" customFormat="1" x14ac:dyDescent="0.2">
      <c r="A308" s="156" t="str">
        <f>IF(OR('Sub-Cpt Record'!A308=0,'Sub-Cpt Record'!A308=""),"",'Sub-Cpt Record'!A308)</f>
        <v/>
      </c>
      <c r="B308" s="157" t="str">
        <f>IF(OR('Sub-Cpt Record'!B308=0,'Sub-Cpt Record'!B308=""),"",'Sub-Cpt Record'!B308)</f>
        <v/>
      </c>
      <c r="C308" s="158" t="str">
        <f>IF(OR('Sub-Cpt Record'!C308=0,'Sub-Cpt Record'!C308=""),"",'Sub-Cpt Record'!C308)</f>
        <v/>
      </c>
      <c r="D308" s="158" t="str">
        <f>IF(OR('Sub-Cpt Record'!D308=0,'Sub-Cpt Record'!D308=""),"",'Sub-Cpt Record'!D308)</f>
        <v/>
      </c>
      <c r="E308" s="157" t="str">
        <f>CODE!I308</f>
        <v/>
      </c>
      <c r="F308" s="180" t="str">
        <f>IF(OR('Sub-Cpt Record'!K308=0,'Sub-Cpt Record'!K308=""),"",'Sub-Cpt Record'!K308)</f>
        <v/>
      </c>
      <c r="G308" s="219"/>
      <c r="H308" s="181"/>
      <c r="I308" s="182"/>
      <c r="J308" s="182"/>
      <c r="K308" s="182"/>
      <c r="L308" s="182"/>
      <c r="M308" s="182"/>
      <c r="N308" s="221"/>
    </row>
    <row r="309" spans="1:14" s="3" customFormat="1" x14ac:dyDescent="0.2">
      <c r="A309" s="156" t="str">
        <f>IF(OR('Sub-Cpt Record'!A309=0,'Sub-Cpt Record'!A309=""),"",'Sub-Cpt Record'!A309)</f>
        <v/>
      </c>
      <c r="B309" s="157" t="str">
        <f>IF(OR('Sub-Cpt Record'!B309=0,'Sub-Cpt Record'!B309=""),"",'Sub-Cpt Record'!B309)</f>
        <v/>
      </c>
      <c r="C309" s="158" t="str">
        <f>IF(OR('Sub-Cpt Record'!C309=0,'Sub-Cpt Record'!C309=""),"",'Sub-Cpt Record'!C309)</f>
        <v/>
      </c>
      <c r="D309" s="158" t="str">
        <f>IF(OR('Sub-Cpt Record'!D309=0,'Sub-Cpt Record'!D309=""),"",'Sub-Cpt Record'!D309)</f>
        <v/>
      </c>
      <c r="E309" s="157" t="str">
        <f>CODE!I309</f>
        <v/>
      </c>
      <c r="F309" s="180" t="str">
        <f>IF(OR('Sub-Cpt Record'!K309=0,'Sub-Cpt Record'!K309=""),"",'Sub-Cpt Record'!K309)</f>
        <v/>
      </c>
      <c r="G309" s="219"/>
      <c r="H309" s="181"/>
      <c r="I309" s="182"/>
      <c r="J309" s="182"/>
      <c r="K309" s="182"/>
      <c r="L309" s="182"/>
      <c r="M309" s="182"/>
      <c r="N309" s="221"/>
    </row>
    <row r="310" spans="1:14" s="3" customFormat="1" x14ac:dyDescent="0.2">
      <c r="A310" s="156" t="str">
        <f>IF(OR('Sub-Cpt Record'!A310=0,'Sub-Cpt Record'!A310=""),"",'Sub-Cpt Record'!A310)</f>
        <v/>
      </c>
      <c r="B310" s="157" t="str">
        <f>IF(OR('Sub-Cpt Record'!B310=0,'Sub-Cpt Record'!B310=""),"",'Sub-Cpt Record'!B310)</f>
        <v/>
      </c>
      <c r="C310" s="158" t="str">
        <f>IF(OR('Sub-Cpt Record'!C310=0,'Sub-Cpt Record'!C310=""),"",'Sub-Cpt Record'!C310)</f>
        <v/>
      </c>
      <c r="D310" s="158" t="str">
        <f>IF(OR('Sub-Cpt Record'!D310=0,'Sub-Cpt Record'!D310=""),"",'Sub-Cpt Record'!D310)</f>
        <v/>
      </c>
      <c r="E310" s="157" t="str">
        <f>CODE!I310</f>
        <v/>
      </c>
      <c r="F310" s="180" t="str">
        <f>IF(OR('Sub-Cpt Record'!K310=0,'Sub-Cpt Record'!K310=""),"",'Sub-Cpt Record'!K310)</f>
        <v/>
      </c>
      <c r="G310" s="219"/>
      <c r="H310" s="181"/>
      <c r="I310" s="182"/>
      <c r="J310" s="182"/>
      <c r="K310" s="182"/>
      <c r="L310" s="182"/>
      <c r="M310" s="182"/>
      <c r="N310" s="221"/>
    </row>
    <row r="311" spans="1:14" s="3" customFormat="1" x14ac:dyDescent="0.2">
      <c r="A311" s="156" t="str">
        <f>IF(OR('Sub-Cpt Record'!A311=0,'Sub-Cpt Record'!A311=""),"",'Sub-Cpt Record'!A311)</f>
        <v/>
      </c>
      <c r="B311" s="157" t="str">
        <f>IF(OR('Sub-Cpt Record'!B311=0,'Sub-Cpt Record'!B311=""),"",'Sub-Cpt Record'!B311)</f>
        <v/>
      </c>
      <c r="C311" s="158" t="str">
        <f>IF(OR('Sub-Cpt Record'!C311=0,'Sub-Cpt Record'!C311=""),"",'Sub-Cpt Record'!C311)</f>
        <v/>
      </c>
      <c r="D311" s="158" t="str">
        <f>IF(OR('Sub-Cpt Record'!D311=0,'Sub-Cpt Record'!D311=""),"",'Sub-Cpt Record'!D311)</f>
        <v/>
      </c>
      <c r="E311" s="157" t="str">
        <f>CODE!I311</f>
        <v/>
      </c>
      <c r="F311" s="180" t="str">
        <f>IF(OR('Sub-Cpt Record'!K311=0,'Sub-Cpt Record'!K311=""),"",'Sub-Cpt Record'!K311)</f>
        <v/>
      </c>
      <c r="G311" s="219"/>
      <c r="H311" s="181"/>
      <c r="I311" s="182"/>
      <c r="J311" s="182"/>
      <c r="K311" s="182"/>
      <c r="L311" s="182"/>
      <c r="M311" s="182"/>
      <c r="N311" s="221"/>
    </row>
    <row r="312" spans="1:14" s="3" customFormat="1" x14ac:dyDescent="0.2">
      <c r="A312" s="156" t="str">
        <f>IF(OR('Sub-Cpt Record'!A312=0,'Sub-Cpt Record'!A312=""),"",'Sub-Cpt Record'!A312)</f>
        <v/>
      </c>
      <c r="B312" s="157" t="str">
        <f>IF(OR('Sub-Cpt Record'!B312=0,'Sub-Cpt Record'!B312=""),"",'Sub-Cpt Record'!B312)</f>
        <v/>
      </c>
      <c r="C312" s="158" t="str">
        <f>IF(OR('Sub-Cpt Record'!C312=0,'Sub-Cpt Record'!C312=""),"",'Sub-Cpt Record'!C312)</f>
        <v/>
      </c>
      <c r="D312" s="158" t="str">
        <f>IF(OR('Sub-Cpt Record'!D312=0,'Sub-Cpt Record'!D312=""),"",'Sub-Cpt Record'!D312)</f>
        <v/>
      </c>
      <c r="E312" s="157" t="str">
        <f>CODE!I312</f>
        <v/>
      </c>
      <c r="F312" s="180" t="str">
        <f>IF(OR('Sub-Cpt Record'!K312=0,'Sub-Cpt Record'!K312=""),"",'Sub-Cpt Record'!K312)</f>
        <v/>
      </c>
      <c r="G312" s="219"/>
      <c r="H312" s="181"/>
      <c r="I312" s="182"/>
      <c r="J312" s="182"/>
      <c r="K312" s="182"/>
      <c r="L312" s="182"/>
      <c r="M312" s="182"/>
      <c r="N312" s="221"/>
    </row>
    <row r="313" spans="1:14" s="3" customFormat="1" x14ac:dyDescent="0.2">
      <c r="A313" s="156" t="str">
        <f>IF(OR('Sub-Cpt Record'!A313=0,'Sub-Cpt Record'!A313=""),"",'Sub-Cpt Record'!A313)</f>
        <v/>
      </c>
      <c r="B313" s="157" t="str">
        <f>IF(OR('Sub-Cpt Record'!B313=0,'Sub-Cpt Record'!B313=""),"",'Sub-Cpt Record'!B313)</f>
        <v/>
      </c>
      <c r="C313" s="158" t="str">
        <f>IF(OR('Sub-Cpt Record'!C313=0,'Sub-Cpt Record'!C313=""),"",'Sub-Cpt Record'!C313)</f>
        <v/>
      </c>
      <c r="D313" s="158" t="str">
        <f>IF(OR('Sub-Cpt Record'!D313=0,'Sub-Cpt Record'!D313=""),"",'Sub-Cpt Record'!D313)</f>
        <v/>
      </c>
      <c r="E313" s="157" t="str">
        <f>CODE!I313</f>
        <v/>
      </c>
      <c r="F313" s="180" t="str">
        <f>IF(OR('Sub-Cpt Record'!K313=0,'Sub-Cpt Record'!K313=""),"",'Sub-Cpt Record'!K313)</f>
        <v/>
      </c>
      <c r="G313" s="219"/>
      <c r="H313" s="181"/>
      <c r="I313" s="182"/>
      <c r="J313" s="182"/>
      <c r="K313" s="182"/>
      <c r="L313" s="182"/>
      <c r="M313" s="182"/>
      <c r="N313" s="221"/>
    </row>
    <row r="314" spans="1:14" s="3" customFormat="1" x14ac:dyDescent="0.2">
      <c r="A314" s="156" t="str">
        <f>IF(OR('Sub-Cpt Record'!A314=0,'Sub-Cpt Record'!A314=""),"",'Sub-Cpt Record'!A314)</f>
        <v/>
      </c>
      <c r="B314" s="157" t="str">
        <f>IF(OR('Sub-Cpt Record'!B314=0,'Sub-Cpt Record'!B314=""),"",'Sub-Cpt Record'!B314)</f>
        <v/>
      </c>
      <c r="C314" s="158" t="str">
        <f>IF(OR('Sub-Cpt Record'!C314=0,'Sub-Cpt Record'!C314=""),"",'Sub-Cpt Record'!C314)</f>
        <v/>
      </c>
      <c r="D314" s="158" t="str">
        <f>IF(OR('Sub-Cpt Record'!D314=0,'Sub-Cpt Record'!D314=""),"",'Sub-Cpt Record'!D314)</f>
        <v/>
      </c>
      <c r="E314" s="157" t="str">
        <f>CODE!I314</f>
        <v/>
      </c>
      <c r="F314" s="180" t="str">
        <f>IF(OR('Sub-Cpt Record'!K314=0,'Sub-Cpt Record'!K314=""),"",'Sub-Cpt Record'!K314)</f>
        <v/>
      </c>
      <c r="G314" s="219"/>
      <c r="H314" s="181"/>
      <c r="I314" s="182"/>
      <c r="J314" s="182"/>
      <c r="K314" s="182"/>
      <c r="L314" s="182"/>
      <c r="M314" s="182"/>
      <c r="N314" s="221"/>
    </row>
    <row r="315" spans="1:14" s="3" customFormat="1" x14ac:dyDescent="0.2">
      <c r="A315" s="156" t="str">
        <f>IF(OR('Sub-Cpt Record'!A315=0,'Sub-Cpt Record'!A315=""),"",'Sub-Cpt Record'!A315)</f>
        <v/>
      </c>
      <c r="B315" s="157" t="str">
        <f>IF(OR('Sub-Cpt Record'!B315=0,'Sub-Cpt Record'!B315=""),"",'Sub-Cpt Record'!B315)</f>
        <v/>
      </c>
      <c r="C315" s="158" t="str">
        <f>IF(OR('Sub-Cpt Record'!C315=0,'Sub-Cpt Record'!C315=""),"",'Sub-Cpt Record'!C315)</f>
        <v/>
      </c>
      <c r="D315" s="158" t="str">
        <f>IF(OR('Sub-Cpt Record'!D315=0,'Sub-Cpt Record'!D315=""),"",'Sub-Cpt Record'!D315)</f>
        <v/>
      </c>
      <c r="E315" s="157" t="str">
        <f>CODE!I315</f>
        <v/>
      </c>
      <c r="F315" s="180" t="str">
        <f>IF(OR('Sub-Cpt Record'!K315=0,'Sub-Cpt Record'!K315=""),"",'Sub-Cpt Record'!K315)</f>
        <v/>
      </c>
      <c r="G315" s="219"/>
      <c r="H315" s="181"/>
      <c r="I315" s="182"/>
      <c r="J315" s="182"/>
      <c r="K315" s="182"/>
      <c r="L315" s="182"/>
      <c r="M315" s="182"/>
      <c r="N315" s="221"/>
    </row>
    <row r="316" spans="1:14" s="3" customFormat="1" x14ac:dyDescent="0.2">
      <c r="A316" s="156" t="str">
        <f>IF(OR('Sub-Cpt Record'!A316=0,'Sub-Cpt Record'!A316=""),"",'Sub-Cpt Record'!A316)</f>
        <v/>
      </c>
      <c r="B316" s="157" t="str">
        <f>IF(OR('Sub-Cpt Record'!B316=0,'Sub-Cpt Record'!B316=""),"",'Sub-Cpt Record'!B316)</f>
        <v/>
      </c>
      <c r="C316" s="158" t="str">
        <f>IF(OR('Sub-Cpt Record'!C316=0,'Sub-Cpt Record'!C316=""),"",'Sub-Cpt Record'!C316)</f>
        <v/>
      </c>
      <c r="D316" s="158" t="str">
        <f>IF(OR('Sub-Cpt Record'!D316=0,'Sub-Cpt Record'!D316=""),"",'Sub-Cpt Record'!D316)</f>
        <v/>
      </c>
      <c r="E316" s="157" t="str">
        <f>CODE!I316</f>
        <v/>
      </c>
      <c r="F316" s="180" t="str">
        <f>IF(OR('Sub-Cpt Record'!K316=0,'Sub-Cpt Record'!K316=""),"",'Sub-Cpt Record'!K316)</f>
        <v/>
      </c>
      <c r="G316" s="219"/>
      <c r="H316" s="181"/>
      <c r="I316" s="182"/>
      <c r="J316" s="182"/>
      <c r="K316" s="182"/>
      <c r="L316" s="182"/>
      <c r="M316" s="182"/>
      <c r="N316" s="221"/>
    </row>
    <row r="317" spans="1:14" s="3" customFormat="1" x14ac:dyDescent="0.2">
      <c r="A317" s="156" t="str">
        <f>IF(OR('Sub-Cpt Record'!A317=0,'Sub-Cpt Record'!A317=""),"",'Sub-Cpt Record'!A317)</f>
        <v/>
      </c>
      <c r="B317" s="157" t="str">
        <f>IF(OR('Sub-Cpt Record'!B317=0,'Sub-Cpt Record'!B317=""),"",'Sub-Cpt Record'!B317)</f>
        <v/>
      </c>
      <c r="C317" s="158" t="str">
        <f>IF(OR('Sub-Cpt Record'!C317=0,'Sub-Cpt Record'!C317=""),"",'Sub-Cpt Record'!C317)</f>
        <v/>
      </c>
      <c r="D317" s="158" t="str">
        <f>IF(OR('Sub-Cpt Record'!D317=0,'Sub-Cpt Record'!D317=""),"",'Sub-Cpt Record'!D317)</f>
        <v/>
      </c>
      <c r="E317" s="157" t="str">
        <f>CODE!I317</f>
        <v/>
      </c>
      <c r="F317" s="180" t="str">
        <f>IF(OR('Sub-Cpt Record'!K317=0,'Sub-Cpt Record'!K317=""),"",'Sub-Cpt Record'!K317)</f>
        <v/>
      </c>
      <c r="G317" s="219"/>
      <c r="H317" s="181"/>
      <c r="I317" s="182"/>
      <c r="J317" s="182"/>
      <c r="K317" s="182"/>
      <c r="L317" s="182"/>
      <c r="M317" s="182"/>
      <c r="N317" s="221"/>
    </row>
    <row r="318" spans="1:14" s="3" customFormat="1" x14ac:dyDescent="0.2">
      <c r="A318" s="156" t="str">
        <f>IF(OR('Sub-Cpt Record'!A318=0,'Sub-Cpt Record'!A318=""),"",'Sub-Cpt Record'!A318)</f>
        <v/>
      </c>
      <c r="B318" s="157" t="str">
        <f>IF(OR('Sub-Cpt Record'!B318=0,'Sub-Cpt Record'!B318=""),"",'Sub-Cpt Record'!B318)</f>
        <v/>
      </c>
      <c r="C318" s="158" t="str">
        <f>IF(OR('Sub-Cpt Record'!C318=0,'Sub-Cpt Record'!C318=""),"",'Sub-Cpt Record'!C318)</f>
        <v/>
      </c>
      <c r="D318" s="158" t="str">
        <f>IF(OR('Sub-Cpt Record'!D318=0,'Sub-Cpt Record'!D318=""),"",'Sub-Cpt Record'!D318)</f>
        <v/>
      </c>
      <c r="E318" s="157" t="str">
        <f>CODE!I318</f>
        <v/>
      </c>
      <c r="F318" s="180" t="str">
        <f>IF(OR('Sub-Cpt Record'!K318=0,'Sub-Cpt Record'!K318=""),"",'Sub-Cpt Record'!K318)</f>
        <v/>
      </c>
      <c r="G318" s="219"/>
      <c r="H318" s="181"/>
      <c r="I318" s="182"/>
      <c r="J318" s="182"/>
      <c r="K318" s="182"/>
      <c r="L318" s="182"/>
      <c r="M318" s="182"/>
      <c r="N318" s="221"/>
    </row>
    <row r="319" spans="1:14" s="3" customFormat="1" x14ac:dyDescent="0.2">
      <c r="A319" s="156" t="str">
        <f>IF(OR('Sub-Cpt Record'!A319=0,'Sub-Cpt Record'!A319=""),"",'Sub-Cpt Record'!A319)</f>
        <v/>
      </c>
      <c r="B319" s="157" t="str">
        <f>IF(OR('Sub-Cpt Record'!B319=0,'Sub-Cpt Record'!B319=""),"",'Sub-Cpt Record'!B319)</f>
        <v/>
      </c>
      <c r="C319" s="158" t="str">
        <f>IF(OR('Sub-Cpt Record'!C319=0,'Sub-Cpt Record'!C319=""),"",'Sub-Cpt Record'!C319)</f>
        <v/>
      </c>
      <c r="D319" s="158" t="str">
        <f>IF(OR('Sub-Cpt Record'!D319=0,'Sub-Cpt Record'!D319=""),"",'Sub-Cpt Record'!D319)</f>
        <v/>
      </c>
      <c r="E319" s="157" t="str">
        <f>CODE!I319</f>
        <v/>
      </c>
      <c r="F319" s="180" t="str">
        <f>IF(OR('Sub-Cpt Record'!K319=0,'Sub-Cpt Record'!K319=""),"",'Sub-Cpt Record'!K319)</f>
        <v/>
      </c>
      <c r="G319" s="219"/>
      <c r="H319" s="181"/>
      <c r="I319" s="182"/>
      <c r="J319" s="182"/>
      <c r="K319" s="182"/>
      <c r="L319" s="182"/>
      <c r="M319" s="182"/>
      <c r="N319" s="221"/>
    </row>
    <row r="320" spans="1:14" s="3" customFormat="1" x14ac:dyDescent="0.2">
      <c r="A320" s="156" t="str">
        <f>IF(OR('Sub-Cpt Record'!A320=0,'Sub-Cpt Record'!A320=""),"",'Sub-Cpt Record'!A320)</f>
        <v/>
      </c>
      <c r="B320" s="157" t="str">
        <f>IF(OR('Sub-Cpt Record'!B320=0,'Sub-Cpt Record'!B320=""),"",'Sub-Cpt Record'!B320)</f>
        <v/>
      </c>
      <c r="C320" s="158" t="str">
        <f>IF(OR('Sub-Cpt Record'!C320=0,'Sub-Cpt Record'!C320=""),"",'Sub-Cpt Record'!C320)</f>
        <v/>
      </c>
      <c r="D320" s="158" t="str">
        <f>IF(OR('Sub-Cpt Record'!D320=0,'Sub-Cpt Record'!D320=""),"",'Sub-Cpt Record'!D320)</f>
        <v/>
      </c>
      <c r="E320" s="157" t="str">
        <f>CODE!I320</f>
        <v/>
      </c>
      <c r="F320" s="180" t="str">
        <f>IF(OR('Sub-Cpt Record'!K320=0,'Sub-Cpt Record'!K320=""),"",'Sub-Cpt Record'!K320)</f>
        <v/>
      </c>
      <c r="G320" s="219"/>
      <c r="H320" s="181"/>
      <c r="I320" s="182"/>
      <c r="J320" s="182"/>
      <c r="K320" s="182"/>
      <c r="L320" s="182"/>
      <c r="M320" s="182"/>
      <c r="N320" s="221"/>
    </row>
    <row r="321" spans="1:14" s="3" customFormat="1" x14ac:dyDescent="0.2">
      <c r="A321" s="156" t="str">
        <f>IF(OR('Sub-Cpt Record'!A321=0,'Sub-Cpt Record'!A321=""),"",'Sub-Cpt Record'!A321)</f>
        <v/>
      </c>
      <c r="B321" s="157" t="str">
        <f>IF(OR('Sub-Cpt Record'!B321=0,'Sub-Cpt Record'!B321=""),"",'Sub-Cpt Record'!B321)</f>
        <v/>
      </c>
      <c r="C321" s="158" t="str">
        <f>IF(OR('Sub-Cpt Record'!C321=0,'Sub-Cpt Record'!C321=""),"",'Sub-Cpt Record'!C321)</f>
        <v/>
      </c>
      <c r="D321" s="158" t="str">
        <f>IF(OR('Sub-Cpt Record'!D321=0,'Sub-Cpt Record'!D321=""),"",'Sub-Cpt Record'!D321)</f>
        <v/>
      </c>
      <c r="E321" s="157" t="str">
        <f>CODE!I321</f>
        <v/>
      </c>
      <c r="F321" s="180" t="str">
        <f>IF(OR('Sub-Cpt Record'!K321=0,'Sub-Cpt Record'!K321=""),"",'Sub-Cpt Record'!K321)</f>
        <v/>
      </c>
      <c r="G321" s="219"/>
      <c r="H321" s="181"/>
      <c r="I321" s="182"/>
      <c r="J321" s="182"/>
      <c r="K321" s="182"/>
      <c r="L321" s="182"/>
      <c r="M321" s="182"/>
      <c r="N321" s="221"/>
    </row>
    <row r="322" spans="1:14" s="3" customFormat="1" x14ac:dyDescent="0.2">
      <c r="A322" s="156" t="str">
        <f>IF(OR('Sub-Cpt Record'!A322=0,'Sub-Cpt Record'!A322=""),"",'Sub-Cpt Record'!A322)</f>
        <v/>
      </c>
      <c r="B322" s="157" t="str">
        <f>IF(OR('Sub-Cpt Record'!B322=0,'Sub-Cpt Record'!B322=""),"",'Sub-Cpt Record'!B322)</f>
        <v/>
      </c>
      <c r="C322" s="158" t="str">
        <f>IF(OR('Sub-Cpt Record'!C322=0,'Sub-Cpt Record'!C322=""),"",'Sub-Cpt Record'!C322)</f>
        <v/>
      </c>
      <c r="D322" s="158" t="str">
        <f>IF(OR('Sub-Cpt Record'!D322=0,'Sub-Cpt Record'!D322=""),"",'Sub-Cpt Record'!D322)</f>
        <v/>
      </c>
      <c r="E322" s="157" t="str">
        <f>CODE!I322</f>
        <v/>
      </c>
      <c r="F322" s="180" t="str">
        <f>IF(OR('Sub-Cpt Record'!K322=0,'Sub-Cpt Record'!K322=""),"",'Sub-Cpt Record'!K322)</f>
        <v/>
      </c>
      <c r="G322" s="219"/>
      <c r="H322" s="181"/>
      <c r="I322" s="182"/>
      <c r="J322" s="182"/>
      <c r="K322" s="182"/>
      <c r="L322" s="182"/>
      <c r="M322" s="182"/>
      <c r="N322" s="221"/>
    </row>
    <row r="323" spans="1:14" s="3" customFormat="1" x14ac:dyDescent="0.2">
      <c r="A323" s="156" t="str">
        <f>IF(OR('Sub-Cpt Record'!A323=0,'Sub-Cpt Record'!A323=""),"",'Sub-Cpt Record'!A323)</f>
        <v/>
      </c>
      <c r="B323" s="157" t="str">
        <f>IF(OR('Sub-Cpt Record'!B323=0,'Sub-Cpt Record'!B323=""),"",'Sub-Cpt Record'!B323)</f>
        <v/>
      </c>
      <c r="C323" s="158" t="str">
        <f>IF(OR('Sub-Cpt Record'!C323=0,'Sub-Cpt Record'!C323=""),"",'Sub-Cpt Record'!C323)</f>
        <v/>
      </c>
      <c r="D323" s="158" t="str">
        <f>IF(OR('Sub-Cpt Record'!D323=0,'Sub-Cpt Record'!D323=""),"",'Sub-Cpt Record'!D323)</f>
        <v/>
      </c>
      <c r="E323" s="157" t="str">
        <f>CODE!I323</f>
        <v/>
      </c>
      <c r="F323" s="180" t="str">
        <f>IF(OR('Sub-Cpt Record'!K323=0,'Sub-Cpt Record'!K323=""),"",'Sub-Cpt Record'!K323)</f>
        <v/>
      </c>
      <c r="G323" s="219"/>
      <c r="H323" s="181"/>
      <c r="I323" s="182"/>
      <c r="J323" s="182"/>
      <c r="K323" s="182"/>
      <c r="L323" s="182"/>
      <c r="M323" s="182"/>
      <c r="N323" s="221"/>
    </row>
    <row r="324" spans="1:14" s="3" customFormat="1" x14ac:dyDescent="0.2">
      <c r="A324" s="156" t="str">
        <f>IF(OR('Sub-Cpt Record'!A324=0,'Sub-Cpt Record'!A324=""),"",'Sub-Cpt Record'!A324)</f>
        <v/>
      </c>
      <c r="B324" s="157" t="str">
        <f>IF(OR('Sub-Cpt Record'!B324=0,'Sub-Cpt Record'!B324=""),"",'Sub-Cpt Record'!B324)</f>
        <v/>
      </c>
      <c r="C324" s="158" t="str">
        <f>IF(OR('Sub-Cpt Record'!C324=0,'Sub-Cpt Record'!C324=""),"",'Sub-Cpt Record'!C324)</f>
        <v/>
      </c>
      <c r="D324" s="158" t="str">
        <f>IF(OR('Sub-Cpt Record'!D324=0,'Sub-Cpt Record'!D324=""),"",'Sub-Cpt Record'!D324)</f>
        <v/>
      </c>
      <c r="E324" s="157" t="str">
        <f>CODE!I324</f>
        <v/>
      </c>
      <c r="F324" s="180" t="str">
        <f>IF(OR('Sub-Cpt Record'!K324=0,'Sub-Cpt Record'!K324=""),"",'Sub-Cpt Record'!K324)</f>
        <v/>
      </c>
      <c r="G324" s="219"/>
      <c r="H324" s="181"/>
      <c r="I324" s="182"/>
      <c r="J324" s="182"/>
      <c r="K324" s="182"/>
      <c r="L324" s="182"/>
      <c r="M324" s="182"/>
      <c r="N324" s="221"/>
    </row>
    <row r="325" spans="1:14" s="3" customFormat="1" x14ac:dyDescent="0.2">
      <c r="A325" s="156" t="str">
        <f>IF(OR('Sub-Cpt Record'!A325=0,'Sub-Cpt Record'!A325=""),"",'Sub-Cpt Record'!A325)</f>
        <v/>
      </c>
      <c r="B325" s="157" t="str">
        <f>IF(OR('Sub-Cpt Record'!B325=0,'Sub-Cpt Record'!B325=""),"",'Sub-Cpt Record'!B325)</f>
        <v/>
      </c>
      <c r="C325" s="158" t="str">
        <f>IF(OR('Sub-Cpt Record'!C325=0,'Sub-Cpt Record'!C325=""),"",'Sub-Cpt Record'!C325)</f>
        <v/>
      </c>
      <c r="D325" s="158" t="str">
        <f>IF(OR('Sub-Cpt Record'!D325=0,'Sub-Cpt Record'!D325=""),"",'Sub-Cpt Record'!D325)</f>
        <v/>
      </c>
      <c r="E325" s="157" t="str">
        <f>CODE!I325</f>
        <v/>
      </c>
      <c r="F325" s="180" t="str">
        <f>IF(OR('Sub-Cpt Record'!K325=0,'Sub-Cpt Record'!K325=""),"",'Sub-Cpt Record'!K325)</f>
        <v/>
      </c>
      <c r="G325" s="219"/>
      <c r="H325" s="181"/>
      <c r="I325" s="182"/>
      <c r="J325" s="182"/>
      <c r="K325" s="182"/>
      <c r="L325" s="182"/>
      <c r="M325" s="182"/>
      <c r="N325" s="221"/>
    </row>
    <row r="326" spans="1:14" s="3" customFormat="1" x14ac:dyDescent="0.2">
      <c r="A326" s="156" t="str">
        <f>IF(OR('Sub-Cpt Record'!A326=0,'Sub-Cpt Record'!A326=""),"",'Sub-Cpt Record'!A326)</f>
        <v/>
      </c>
      <c r="B326" s="157" t="str">
        <f>IF(OR('Sub-Cpt Record'!B326=0,'Sub-Cpt Record'!B326=""),"",'Sub-Cpt Record'!B326)</f>
        <v/>
      </c>
      <c r="C326" s="158" t="str">
        <f>IF(OR('Sub-Cpt Record'!C326=0,'Sub-Cpt Record'!C326=""),"",'Sub-Cpt Record'!C326)</f>
        <v/>
      </c>
      <c r="D326" s="158" t="str">
        <f>IF(OR('Sub-Cpt Record'!D326=0,'Sub-Cpt Record'!D326=""),"",'Sub-Cpt Record'!D326)</f>
        <v/>
      </c>
      <c r="E326" s="157" t="str">
        <f>CODE!I326</f>
        <v/>
      </c>
      <c r="F326" s="180" t="str">
        <f>IF(OR('Sub-Cpt Record'!K326=0,'Sub-Cpt Record'!K326=""),"",'Sub-Cpt Record'!K326)</f>
        <v/>
      </c>
      <c r="G326" s="219"/>
      <c r="H326" s="181"/>
      <c r="I326" s="182"/>
      <c r="J326" s="182"/>
      <c r="K326" s="182"/>
      <c r="L326" s="182"/>
      <c r="M326" s="182"/>
      <c r="N326" s="221"/>
    </row>
    <row r="327" spans="1:14" s="3" customFormat="1" x14ac:dyDescent="0.2">
      <c r="A327" s="156" t="str">
        <f>IF(OR('Sub-Cpt Record'!A327=0,'Sub-Cpt Record'!A327=""),"",'Sub-Cpt Record'!A327)</f>
        <v/>
      </c>
      <c r="B327" s="157" t="str">
        <f>IF(OR('Sub-Cpt Record'!B327=0,'Sub-Cpt Record'!B327=""),"",'Sub-Cpt Record'!B327)</f>
        <v/>
      </c>
      <c r="C327" s="158" t="str">
        <f>IF(OR('Sub-Cpt Record'!C327=0,'Sub-Cpt Record'!C327=""),"",'Sub-Cpt Record'!C327)</f>
        <v/>
      </c>
      <c r="D327" s="158" t="str">
        <f>IF(OR('Sub-Cpt Record'!D327=0,'Sub-Cpt Record'!D327=""),"",'Sub-Cpt Record'!D327)</f>
        <v/>
      </c>
      <c r="E327" s="157" t="str">
        <f>CODE!I327</f>
        <v/>
      </c>
      <c r="F327" s="180" t="str">
        <f>IF(OR('Sub-Cpt Record'!K327=0,'Sub-Cpt Record'!K327=""),"",'Sub-Cpt Record'!K327)</f>
        <v/>
      </c>
      <c r="G327" s="219"/>
      <c r="H327" s="181"/>
      <c r="I327" s="182"/>
      <c r="J327" s="182"/>
      <c r="K327" s="182"/>
      <c r="L327" s="182"/>
      <c r="M327" s="182"/>
      <c r="N327" s="221"/>
    </row>
    <row r="328" spans="1:14" s="3" customFormat="1" x14ac:dyDescent="0.2">
      <c r="A328" s="156" t="str">
        <f>IF(OR('Sub-Cpt Record'!A328=0,'Sub-Cpt Record'!A328=""),"",'Sub-Cpt Record'!A328)</f>
        <v/>
      </c>
      <c r="B328" s="157" t="str">
        <f>IF(OR('Sub-Cpt Record'!B328=0,'Sub-Cpt Record'!B328=""),"",'Sub-Cpt Record'!B328)</f>
        <v/>
      </c>
      <c r="C328" s="158" t="str">
        <f>IF(OR('Sub-Cpt Record'!C328=0,'Sub-Cpt Record'!C328=""),"",'Sub-Cpt Record'!C328)</f>
        <v/>
      </c>
      <c r="D328" s="158" t="str">
        <f>IF(OR('Sub-Cpt Record'!D328=0,'Sub-Cpt Record'!D328=""),"",'Sub-Cpt Record'!D328)</f>
        <v/>
      </c>
      <c r="E328" s="157" t="str">
        <f>CODE!I328</f>
        <v/>
      </c>
      <c r="F328" s="180" t="str">
        <f>IF(OR('Sub-Cpt Record'!K328=0,'Sub-Cpt Record'!K328=""),"",'Sub-Cpt Record'!K328)</f>
        <v/>
      </c>
      <c r="G328" s="219"/>
      <c r="H328" s="181"/>
      <c r="I328" s="182"/>
      <c r="J328" s="182"/>
      <c r="K328" s="182"/>
      <c r="L328" s="182"/>
      <c r="M328" s="182"/>
      <c r="N328" s="221"/>
    </row>
    <row r="329" spans="1:14" s="3" customFormat="1" x14ac:dyDescent="0.2">
      <c r="A329" s="156" t="str">
        <f>IF(OR('Sub-Cpt Record'!A329=0,'Sub-Cpt Record'!A329=""),"",'Sub-Cpt Record'!A329)</f>
        <v/>
      </c>
      <c r="B329" s="157" t="str">
        <f>IF(OR('Sub-Cpt Record'!B329=0,'Sub-Cpt Record'!B329=""),"",'Sub-Cpt Record'!B329)</f>
        <v/>
      </c>
      <c r="C329" s="158" t="str">
        <f>IF(OR('Sub-Cpt Record'!C329=0,'Sub-Cpt Record'!C329=""),"",'Sub-Cpt Record'!C329)</f>
        <v/>
      </c>
      <c r="D329" s="158" t="str">
        <f>IF(OR('Sub-Cpt Record'!D329=0,'Sub-Cpt Record'!D329=""),"",'Sub-Cpt Record'!D329)</f>
        <v/>
      </c>
      <c r="E329" s="157" t="str">
        <f>CODE!I329</f>
        <v/>
      </c>
      <c r="F329" s="180" t="str">
        <f>IF(OR('Sub-Cpt Record'!K329=0,'Sub-Cpt Record'!K329=""),"",'Sub-Cpt Record'!K329)</f>
        <v/>
      </c>
      <c r="G329" s="219"/>
      <c r="H329" s="181"/>
      <c r="I329" s="182"/>
      <c r="J329" s="182"/>
      <c r="K329" s="182"/>
      <c r="L329" s="182"/>
      <c r="M329" s="182"/>
      <c r="N329" s="221"/>
    </row>
    <row r="330" spans="1:14" s="3" customFormat="1" x14ac:dyDescent="0.2">
      <c r="A330" s="156" t="str">
        <f>IF(OR('Sub-Cpt Record'!A330=0,'Sub-Cpt Record'!A330=""),"",'Sub-Cpt Record'!A330)</f>
        <v/>
      </c>
      <c r="B330" s="157" t="str">
        <f>IF(OR('Sub-Cpt Record'!B330=0,'Sub-Cpt Record'!B330=""),"",'Sub-Cpt Record'!B330)</f>
        <v/>
      </c>
      <c r="C330" s="158" t="str">
        <f>IF(OR('Sub-Cpt Record'!C330=0,'Sub-Cpt Record'!C330=""),"",'Sub-Cpt Record'!C330)</f>
        <v/>
      </c>
      <c r="D330" s="158" t="str">
        <f>IF(OR('Sub-Cpt Record'!D330=0,'Sub-Cpt Record'!D330=""),"",'Sub-Cpt Record'!D330)</f>
        <v/>
      </c>
      <c r="E330" s="157" t="str">
        <f>CODE!I330</f>
        <v/>
      </c>
      <c r="F330" s="180" t="str">
        <f>IF(OR('Sub-Cpt Record'!K330=0,'Sub-Cpt Record'!K330=""),"",'Sub-Cpt Record'!K330)</f>
        <v/>
      </c>
      <c r="G330" s="219"/>
      <c r="H330" s="181"/>
      <c r="I330" s="182"/>
      <c r="J330" s="182"/>
      <c r="K330" s="182"/>
      <c r="L330" s="182"/>
      <c r="M330" s="182"/>
      <c r="N330" s="221"/>
    </row>
    <row r="331" spans="1:14" s="3" customFormat="1" x14ac:dyDescent="0.2">
      <c r="A331" s="156" t="str">
        <f>IF(OR('Sub-Cpt Record'!A331=0,'Sub-Cpt Record'!A331=""),"",'Sub-Cpt Record'!A331)</f>
        <v/>
      </c>
      <c r="B331" s="157" t="str">
        <f>IF(OR('Sub-Cpt Record'!B331=0,'Sub-Cpt Record'!B331=""),"",'Sub-Cpt Record'!B331)</f>
        <v/>
      </c>
      <c r="C331" s="158" t="str">
        <f>IF(OR('Sub-Cpt Record'!C331=0,'Sub-Cpt Record'!C331=""),"",'Sub-Cpt Record'!C331)</f>
        <v/>
      </c>
      <c r="D331" s="158" t="str">
        <f>IF(OR('Sub-Cpt Record'!D331=0,'Sub-Cpt Record'!D331=""),"",'Sub-Cpt Record'!D331)</f>
        <v/>
      </c>
      <c r="E331" s="157" t="str">
        <f>CODE!I331</f>
        <v/>
      </c>
      <c r="F331" s="180" t="str">
        <f>IF(OR('Sub-Cpt Record'!K331=0,'Sub-Cpt Record'!K331=""),"",'Sub-Cpt Record'!K331)</f>
        <v/>
      </c>
      <c r="G331" s="219"/>
      <c r="H331" s="181"/>
      <c r="I331" s="182"/>
      <c r="J331" s="182"/>
      <c r="K331" s="182"/>
      <c r="L331" s="182"/>
      <c r="M331" s="182"/>
      <c r="N331" s="221"/>
    </row>
    <row r="332" spans="1:14" s="3" customFormat="1" x14ac:dyDescent="0.2">
      <c r="A332" s="156" t="str">
        <f>IF(OR('Sub-Cpt Record'!A332=0,'Sub-Cpt Record'!A332=""),"",'Sub-Cpt Record'!A332)</f>
        <v/>
      </c>
      <c r="B332" s="157" t="str">
        <f>IF(OR('Sub-Cpt Record'!B332=0,'Sub-Cpt Record'!B332=""),"",'Sub-Cpt Record'!B332)</f>
        <v/>
      </c>
      <c r="C332" s="158" t="str">
        <f>IF(OR('Sub-Cpt Record'!C332=0,'Sub-Cpt Record'!C332=""),"",'Sub-Cpt Record'!C332)</f>
        <v/>
      </c>
      <c r="D332" s="158" t="str">
        <f>IF(OR('Sub-Cpt Record'!D332=0,'Sub-Cpt Record'!D332=""),"",'Sub-Cpt Record'!D332)</f>
        <v/>
      </c>
      <c r="E332" s="157" t="str">
        <f>CODE!I332</f>
        <v/>
      </c>
      <c r="F332" s="180" t="str">
        <f>IF(OR('Sub-Cpt Record'!K332=0,'Sub-Cpt Record'!K332=""),"",'Sub-Cpt Record'!K332)</f>
        <v/>
      </c>
      <c r="G332" s="219"/>
      <c r="H332" s="181"/>
      <c r="I332" s="182"/>
      <c r="J332" s="182"/>
      <c r="K332" s="182"/>
      <c r="L332" s="182"/>
      <c r="M332" s="182"/>
      <c r="N332" s="221"/>
    </row>
    <row r="333" spans="1:14" s="3" customFormat="1" x14ac:dyDescent="0.2">
      <c r="A333" s="156" t="str">
        <f>IF(OR('Sub-Cpt Record'!A333=0,'Sub-Cpt Record'!A333=""),"",'Sub-Cpt Record'!A333)</f>
        <v/>
      </c>
      <c r="B333" s="157" t="str">
        <f>IF(OR('Sub-Cpt Record'!B333=0,'Sub-Cpt Record'!B333=""),"",'Sub-Cpt Record'!B333)</f>
        <v/>
      </c>
      <c r="C333" s="158" t="str">
        <f>IF(OR('Sub-Cpt Record'!C333=0,'Sub-Cpt Record'!C333=""),"",'Sub-Cpt Record'!C333)</f>
        <v/>
      </c>
      <c r="D333" s="158" t="str">
        <f>IF(OR('Sub-Cpt Record'!D333=0,'Sub-Cpt Record'!D333=""),"",'Sub-Cpt Record'!D333)</f>
        <v/>
      </c>
      <c r="E333" s="157" t="str">
        <f>CODE!I333</f>
        <v/>
      </c>
      <c r="F333" s="180" t="str">
        <f>IF(OR('Sub-Cpt Record'!K333=0,'Sub-Cpt Record'!K333=""),"",'Sub-Cpt Record'!K333)</f>
        <v/>
      </c>
      <c r="G333" s="219"/>
      <c r="H333" s="181"/>
      <c r="I333" s="182"/>
      <c r="J333" s="182"/>
      <c r="K333" s="182"/>
      <c r="L333" s="182"/>
      <c r="M333" s="182"/>
      <c r="N333" s="221"/>
    </row>
    <row r="334" spans="1:14" s="3" customFormat="1" x14ac:dyDescent="0.2">
      <c r="A334" s="156" t="str">
        <f>IF(OR('Sub-Cpt Record'!A334=0,'Sub-Cpt Record'!A334=""),"",'Sub-Cpt Record'!A334)</f>
        <v/>
      </c>
      <c r="B334" s="157" t="str">
        <f>IF(OR('Sub-Cpt Record'!B334=0,'Sub-Cpt Record'!B334=""),"",'Sub-Cpt Record'!B334)</f>
        <v/>
      </c>
      <c r="C334" s="158" t="str">
        <f>IF(OR('Sub-Cpt Record'!C334=0,'Sub-Cpt Record'!C334=""),"",'Sub-Cpt Record'!C334)</f>
        <v/>
      </c>
      <c r="D334" s="158" t="str">
        <f>IF(OR('Sub-Cpt Record'!D334=0,'Sub-Cpt Record'!D334=""),"",'Sub-Cpt Record'!D334)</f>
        <v/>
      </c>
      <c r="E334" s="157" t="str">
        <f>CODE!I334</f>
        <v/>
      </c>
      <c r="F334" s="180" t="str">
        <f>IF(OR('Sub-Cpt Record'!K334=0,'Sub-Cpt Record'!K334=""),"",'Sub-Cpt Record'!K334)</f>
        <v/>
      </c>
      <c r="G334" s="219"/>
      <c r="H334" s="181"/>
      <c r="I334" s="182"/>
      <c r="J334" s="182"/>
      <c r="K334" s="182"/>
      <c r="L334" s="182"/>
      <c r="M334" s="182"/>
      <c r="N334" s="221"/>
    </row>
    <row r="335" spans="1:14" s="3" customFormat="1" x14ac:dyDescent="0.2">
      <c r="A335" s="156" t="str">
        <f>IF(OR('Sub-Cpt Record'!A335=0,'Sub-Cpt Record'!A335=""),"",'Sub-Cpt Record'!A335)</f>
        <v/>
      </c>
      <c r="B335" s="157" t="str">
        <f>IF(OR('Sub-Cpt Record'!B335=0,'Sub-Cpt Record'!B335=""),"",'Sub-Cpt Record'!B335)</f>
        <v/>
      </c>
      <c r="C335" s="158" t="str">
        <f>IF(OR('Sub-Cpt Record'!C335=0,'Sub-Cpt Record'!C335=""),"",'Sub-Cpt Record'!C335)</f>
        <v/>
      </c>
      <c r="D335" s="158" t="str">
        <f>IF(OR('Sub-Cpt Record'!D335=0,'Sub-Cpt Record'!D335=""),"",'Sub-Cpt Record'!D335)</f>
        <v/>
      </c>
      <c r="E335" s="157" t="str">
        <f>CODE!I335</f>
        <v/>
      </c>
      <c r="F335" s="180" t="str">
        <f>IF(OR('Sub-Cpt Record'!K335=0,'Sub-Cpt Record'!K335=""),"",'Sub-Cpt Record'!K335)</f>
        <v/>
      </c>
      <c r="G335" s="219"/>
      <c r="H335" s="181"/>
      <c r="I335" s="182"/>
      <c r="J335" s="182"/>
      <c r="K335" s="182"/>
      <c r="L335" s="182"/>
      <c r="M335" s="182"/>
      <c r="N335" s="221"/>
    </row>
    <row r="336" spans="1:14" s="3" customFormat="1" x14ac:dyDescent="0.2">
      <c r="A336" s="156" t="str">
        <f>IF(OR('Sub-Cpt Record'!A336=0,'Sub-Cpt Record'!A336=""),"",'Sub-Cpt Record'!A336)</f>
        <v/>
      </c>
      <c r="B336" s="157" t="str">
        <f>IF(OR('Sub-Cpt Record'!B336=0,'Sub-Cpt Record'!B336=""),"",'Sub-Cpt Record'!B336)</f>
        <v/>
      </c>
      <c r="C336" s="158" t="str">
        <f>IF(OR('Sub-Cpt Record'!C336=0,'Sub-Cpt Record'!C336=""),"",'Sub-Cpt Record'!C336)</f>
        <v/>
      </c>
      <c r="D336" s="158" t="str">
        <f>IF(OR('Sub-Cpt Record'!D336=0,'Sub-Cpt Record'!D336=""),"",'Sub-Cpt Record'!D336)</f>
        <v/>
      </c>
      <c r="E336" s="157" t="str">
        <f>CODE!I336</f>
        <v/>
      </c>
      <c r="F336" s="180" t="str">
        <f>IF(OR('Sub-Cpt Record'!K336=0,'Sub-Cpt Record'!K336=""),"",'Sub-Cpt Record'!K336)</f>
        <v/>
      </c>
      <c r="G336" s="219"/>
      <c r="H336" s="181"/>
      <c r="I336" s="182"/>
      <c r="J336" s="182"/>
      <c r="K336" s="182"/>
      <c r="L336" s="182"/>
      <c r="M336" s="182"/>
      <c r="N336" s="221"/>
    </row>
    <row r="337" spans="1:14" s="3" customFormat="1" x14ac:dyDescent="0.2">
      <c r="A337" s="156" t="str">
        <f>IF(OR('Sub-Cpt Record'!A337=0,'Sub-Cpt Record'!A337=""),"",'Sub-Cpt Record'!A337)</f>
        <v/>
      </c>
      <c r="B337" s="157" t="str">
        <f>IF(OR('Sub-Cpt Record'!B337=0,'Sub-Cpt Record'!B337=""),"",'Sub-Cpt Record'!B337)</f>
        <v/>
      </c>
      <c r="C337" s="158" t="str">
        <f>IF(OR('Sub-Cpt Record'!C337=0,'Sub-Cpt Record'!C337=""),"",'Sub-Cpt Record'!C337)</f>
        <v/>
      </c>
      <c r="D337" s="158" t="str">
        <f>IF(OR('Sub-Cpt Record'!D337=0,'Sub-Cpt Record'!D337=""),"",'Sub-Cpt Record'!D337)</f>
        <v/>
      </c>
      <c r="E337" s="157" t="str">
        <f>CODE!I337</f>
        <v/>
      </c>
      <c r="F337" s="180" t="str">
        <f>IF(OR('Sub-Cpt Record'!K337=0,'Sub-Cpt Record'!K337=""),"",'Sub-Cpt Record'!K337)</f>
        <v/>
      </c>
      <c r="G337" s="219"/>
      <c r="H337" s="181"/>
      <c r="I337" s="182"/>
      <c r="J337" s="182"/>
      <c r="K337" s="182"/>
      <c r="L337" s="182"/>
      <c r="M337" s="182"/>
      <c r="N337" s="221"/>
    </row>
    <row r="338" spans="1:14" s="3" customFormat="1" x14ac:dyDescent="0.2">
      <c r="A338" s="156" t="str">
        <f>IF(OR('Sub-Cpt Record'!A338=0,'Sub-Cpt Record'!A338=""),"",'Sub-Cpt Record'!A338)</f>
        <v/>
      </c>
      <c r="B338" s="157" t="str">
        <f>IF(OR('Sub-Cpt Record'!B338=0,'Sub-Cpt Record'!B338=""),"",'Sub-Cpt Record'!B338)</f>
        <v/>
      </c>
      <c r="C338" s="158" t="str">
        <f>IF(OR('Sub-Cpt Record'!C338=0,'Sub-Cpt Record'!C338=""),"",'Sub-Cpt Record'!C338)</f>
        <v/>
      </c>
      <c r="D338" s="158" t="str">
        <f>IF(OR('Sub-Cpt Record'!D338=0,'Sub-Cpt Record'!D338=""),"",'Sub-Cpt Record'!D338)</f>
        <v/>
      </c>
      <c r="E338" s="157" t="str">
        <f>CODE!I338</f>
        <v/>
      </c>
      <c r="F338" s="180" t="str">
        <f>IF(OR('Sub-Cpt Record'!K338=0,'Sub-Cpt Record'!K338=""),"",'Sub-Cpt Record'!K338)</f>
        <v/>
      </c>
      <c r="G338" s="219"/>
      <c r="H338" s="181"/>
      <c r="I338" s="182"/>
      <c r="J338" s="182"/>
      <c r="K338" s="182"/>
      <c r="L338" s="182"/>
      <c r="M338" s="182"/>
      <c r="N338" s="221"/>
    </row>
    <row r="339" spans="1:14" s="3" customFormat="1" x14ac:dyDescent="0.2">
      <c r="A339" s="156" t="str">
        <f>IF(OR('Sub-Cpt Record'!A339=0,'Sub-Cpt Record'!A339=""),"",'Sub-Cpt Record'!A339)</f>
        <v/>
      </c>
      <c r="B339" s="157" t="str">
        <f>IF(OR('Sub-Cpt Record'!B339=0,'Sub-Cpt Record'!B339=""),"",'Sub-Cpt Record'!B339)</f>
        <v/>
      </c>
      <c r="C339" s="158" t="str">
        <f>IF(OR('Sub-Cpt Record'!C339=0,'Sub-Cpt Record'!C339=""),"",'Sub-Cpt Record'!C339)</f>
        <v/>
      </c>
      <c r="D339" s="158" t="str">
        <f>IF(OR('Sub-Cpt Record'!D339=0,'Sub-Cpt Record'!D339=""),"",'Sub-Cpt Record'!D339)</f>
        <v/>
      </c>
      <c r="E339" s="157" t="str">
        <f>CODE!I339</f>
        <v/>
      </c>
      <c r="F339" s="180" t="str">
        <f>IF(OR('Sub-Cpt Record'!K339=0,'Sub-Cpt Record'!K339=""),"",'Sub-Cpt Record'!K339)</f>
        <v/>
      </c>
      <c r="G339" s="219"/>
      <c r="H339" s="181"/>
      <c r="I339" s="182"/>
      <c r="J339" s="182"/>
      <c r="K339" s="182"/>
      <c r="L339" s="182"/>
      <c r="M339" s="182"/>
      <c r="N339" s="221"/>
    </row>
    <row r="340" spans="1:14" s="3" customFormat="1" x14ac:dyDescent="0.2">
      <c r="A340" s="156" t="str">
        <f>IF(OR('Sub-Cpt Record'!A340=0,'Sub-Cpt Record'!A340=""),"",'Sub-Cpt Record'!A340)</f>
        <v/>
      </c>
      <c r="B340" s="157" t="str">
        <f>IF(OR('Sub-Cpt Record'!B340=0,'Sub-Cpt Record'!B340=""),"",'Sub-Cpt Record'!B340)</f>
        <v/>
      </c>
      <c r="C340" s="158" t="str">
        <f>IF(OR('Sub-Cpt Record'!C340=0,'Sub-Cpt Record'!C340=""),"",'Sub-Cpt Record'!C340)</f>
        <v/>
      </c>
      <c r="D340" s="158" t="str">
        <f>IF(OR('Sub-Cpt Record'!D340=0,'Sub-Cpt Record'!D340=""),"",'Sub-Cpt Record'!D340)</f>
        <v/>
      </c>
      <c r="E340" s="157" t="str">
        <f>CODE!I340</f>
        <v/>
      </c>
      <c r="F340" s="180" t="str">
        <f>IF(OR('Sub-Cpt Record'!K340=0,'Sub-Cpt Record'!K340=""),"",'Sub-Cpt Record'!K340)</f>
        <v/>
      </c>
      <c r="G340" s="219"/>
      <c r="H340" s="181"/>
      <c r="I340" s="182"/>
      <c r="J340" s="182"/>
      <c r="K340" s="182"/>
      <c r="L340" s="182"/>
      <c r="M340" s="182"/>
      <c r="N340" s="221"/>
    </row>
    <row r="341" spans="1:14" s="3" customFormat="1" x14ac:dyDescent="0.2">
      <c r="A341" s="156" t="str">
        <f>IF(OR('Sub-Cpt Record'!A341=0,'Sub-Cpt Record'!A341=""),"",'Sub-Cpt Record'!A341)</f>
        <v/>
      </c>
      <c r="B341" s="157" t="str">
        <f>IF(OR('Sub-Cpt Record'!B341=0,'Sub-Cpt Record'!B341=""),"",'Sub-Cpt Record'!B341)</f>
        <v/>
      </c>
      <c r="C341" s="158" t="str">
        <f>IF(OR('Sub-Cpt Record'!C341=0,'Sub-Cpt Record'!C341=""),"",'Sub-Cpt Record'!C341)</f>
        <v/>
      </c>
      <c r="D341" s="158" t="str">
        <f>IF(OR('Sub-Cpt Record'!D341=0,'Sub-Cpt Record'!D341=""),"",'Sub-Cpt Record'!D341)</f>
        <v/>
      </c>
      <c r="E341" s="157" t="str">
        <f>CODE!I341</f>
        <v/>
      </c>
      <c r="F341" s="180" t="str">
        <f>IF(OR('Sub-Cpt Record'!K341=0,'Sub-Cpt Record'!K341=""),"",'Sub-Cpt Record'!K341)</f>
        <v/>
      </c>
      <c r="G341" s="219"/>
      <c r="H341" s="181"/>
      <c r="I341" s="182"/>
      <c r="J341" s="182"/>
      <c r="K341" s="182"/>
      <c r="L341" s="182"/>
      <c r="M341" s="182"/>
      <c r="N341" s="221"/>
    </row>
    <row r="342" spans="1:14" s="3" customFormat="1" x14ac:dyDescent="0.2">
      <c r="A342" s="156" t="str">
        <f>IF(OR('Sub-Cpt Record'!A342=0,'Sub-Cpt Record'!A342=""),"",'Sub-Cpt Record'!A342)</f>
        <v/>
      </c>
      <c r="B342" s="157" t="str">
        <f>IF(OR('Sub-Cpt Record'!B342=0,'Sub-Cpt Record'!B342=""),"",'Sub-Cpt Record'!B342)</f>
        <v/>
      </c>
      <c r="C342" s="158" t="str">
        <f>IF(OR('Sub-Cpt Record'!C342=0,'Sub-Cpt Record'!C342=""),"",'Sub-Cpt Record'!C342)</f>
        <v/>
      </c>
      <c r="D342" s="158" t="str">
        <f>IF(OR('Sub-Cpt Record'!D342=0,'Sub-Cpt Record'!D342=""),"",'Sub-Cpt Record'!D342)</f>
        <v/>
      </c>
      <c r="E342" s="157" t="str">
        <f>CODE!I342</f>
        <v/>
      </c>
      <c r="F342" s="180" t="str">
        <f>IF(OR('Sub-Cpt Record'!K342=0,'Sub-Cpt Record'!K342=""),"",'Sub-Cpt Record'!K342)</f>
        <v/>
      </c>
      <c r="G342" s="219"/>
      <c r="H342" s="181"/>
      <c r="I342" s="182"/>
      <c r="J342" s="182"/>
      <c r="K342" s="182"/>
      <c r="L342" s="182"/>
      <c r="M342" s="182"/>
      <c r="N342" s="221"/>
    </row>
    <row r="343" spans="1:14" s="3" customFormat="1" x14ac:dyDescent="0.2">
      <c r="A343" s="156" t="str">
        <f>IF(OR('Sub-Cpt Record'!A343=0,'Sub-Cpt Record'!A343=""),"",'Sub-Cpt Record'!A343)</f>
        <v/>
      </c>
      <c r="B343" s="157" t="str">
        <f>IF(OR('Sub-Cpt Record'!B343=0,'Sub-Cpt Record'!B343=""),"",'Sub-Cpt Record'!B343)</f>
        <v/>
      </c>
      <c r="C343" s="158" t="str">
        <f>IF(OR('Sub-Cpt Record'!C343=0,'Sub-Cpt Record'!C343=""),"",'Sub-Cpt Record'!C343)</f>
        <v/>
      </c>
      <c r="D343" s="158" t="str">
        <f>IF(OR('Sub-Cpt Record'!D343=0,'Sub-Cpt Record'!D343=""),"",'Sub-Cpt Record'!D343)</f>
        <v/>
      </c>
      <c r="E343" s="157" t="str">
        <f>CODE!I343</f>
        <v/>
      </c>
      <c r="F343" s="180" t="str">
        <f>IF(OR('Sub-Cpt Record'!K343=0,'Sub-Cpt Record'!K343=""),"",'Sub-Cpt Record'!K343)</f>
        <v/>
      </c>
      <c r="G343" s="219"/>
      <c r="H343" s="181"/>
      <c r="I343" s="182"/>
      <c r="J343" s="182"/>
      <c r="K343" s="182"/>
      <c r="L343" s="182"/>
      <c r="M343" s="182"/>
      <c r="N343" s="221"/>
    </row>
    <row r="344" spans="1:14" s="3" customFormat="1" x14ac:dyDescent="0.2">
      <c r="A344" s="156" t="str">
        <f>IF(OR('Sub-Cpt Record'!A344=0,'Sub-Cpt Record'!A344=""),"",'Sub-Cpt Record'!A344)</f>
        <v/>
      </c>
      <c r="B344" s="157" t="str">
        <f>IF(OR('Sub-Cpt Record'!B344=0,'Sub-Cpt Record'!B344=""),"",'Sub-Cpt Record'!B344)</f>
        <v/>
      </c>
      <c r="C344" s="158" t="str">
        <f>IF(OR('Sub-Cpt Record'!C344=0,'Sub-Cpt Record'!C344=""),"",'Sub-Cpt Record'!C344)</f>
        <v/>
      </c>
      <c r="D344" s="158" t="str">
        <f>IF(OR('Sub-Cpt Record'!D344=0,'Sub-Cpt Record'!D344=""),"",'Sub-Cpt Record'!D344)</f>
        <v/>
      </c>
      <c r="E344" s="157" t="str">
        <f>CODE!I344</f>
        <v/>
      </c>
      <c r="F344" s="180" t="str">
        <f>IF(OR('Sub-Cpt Record'!K344=0,'Sub-Cpt Record'!K344=""),"",'Sub-Cpt Record'!K344)</f>
        <v/>
      </c>
      <c r="G344" s="219"/>
      <c r="H344" s="181"/>
      <c r="I344" s="182"/>
      <c r="J344" s="182"/>
      <c r="K344" s="182"/>
      <c r="L344" s="182"/>
      <c r="M344" s="182"/>
      <c r="N344" s="221"/>
    </row>
    <row r="345" spans="1:14" s="3" customFormat="1" x14ac:dyDescent="0.2">
      <c r="A345" s="156" t="str">
        <f>IF(OR('Sub-Cpt Record'!A345=0,'Sub-Cpt Record'!A345=""),"",'Sub-Cpt Record'!A345)</f>
        <v/>
      </c>
      <c r="B345" s="157" t="str">
        <f>IF(OR('Sub-Cpt Record'!B345=0,'Sub-Cpt Record'!B345=""),"",'Sub-Cpt Record'!B345)</f>
        <v/>
      </c>
      <c r="C345" s="158" t="str">
        <f>IF(OR('Sub-Cpt Record'!C345=0,'Sub-Cpt Record'!C345=""),"",'Sub-Cpt Record'!C345)</f>
        <v/>
      </c>
      <c r="D345" s="158" t="str">
        <f>IF(OR('Sub-Cpt Record'!D345=0,'Sub-Cpt Record'!D345=""),"",'Sub-Cpt Record'!D345)</f>
        <v/>
      </c>
      <c r="E345" s="157" t="str">
        <f>CODE!I345</f>
        <v/>
      </c>
      <c r="F345" s="180" t="str">
        <f>IF(OR('Sub-Cpt Record'!K345=0,'Sub-Cpt Record'!K345=""),"",'Sub-Cpt Record'!K345)</f>
        <v/>
      </c>
      <c r="G345" s="219"/>
      <c r="H345" s="181"/>
      <c r="I345" s="182"/>
      <c r="J345" s="182"/>
      <c r="K345" s="182"/>
      <c r="L345" s="182"/>
      <c r="M345" s="182"/>
      <c r="N345" s="221"/>
    </row>
    <row r="346" spans="1:14" s="3" customFormat="1" x14ac:dyDescent="0.2">
      <c r="A346" s="156" t="str">
        <f>IF(OR('Sub-Cpt Record'!A346=0,'Sub-Cpt Record'!A346=""),"",'Sub-Cpt Record'!A346)</f>
        <v/>
      </c>
      <c r="B346" s="157" t="str">
        <f>IF(OR('Sub-Cpt Record'!B346=0,'Sub-Cpt Record'!B346=""),"",'Sub-Cpt Record'!B346)</f>
        <v/>
      </c>
      <c r="C346" s="158" t="str">
        <f>IF(OR('Sub-Cpt Record'!C346=0,'Sub-Cpt Record'!C346=""),"",'Sub-Cpt Record'!C346)</f>
        <v/>
      </c>
      <c r="D346" s="158" t="str">
        <f>IF(OR('Sub-Cpt Record'!D346=0,'Sub-Cpt Record'!D346=""),"",'Sub-Cpt Record'!D346)</f>
        <v/>
      </c>
      <c r="E346" s="157" t="str">
        <f>CODE!I346</f>
        <v/>
      </c>
      <c r="F346" s="180" t="str">
        <f>IF(OR('Sub-Cpt Record'!K346=0,'Sub-Cpt Record'!K346=""),"",'Sub-Cpt Record'!K346)</f>
        <v/>
      </c>
      <c r="G346" s="219"/>
      <c r="H346" s="181"/>
      <c r="I346" s="182"/>
      <c r="J346" s="182"/>
      <c r="K346" s="182"/>
      <c r="L346" s="182"/>
      <c r="M346" s="182"/>
      <c r="N346" s="221"/>
    </row>
    <row r="347" spans="1:14" s="3" customFormat="1" x14ac:dyDescent="0.2">
      <c r="A347" s="156" t="str">
        <f>IF(OR('Sub-Cpt Record'!A347=0,'Sub-Cpt Record'!A347=""),"",'Sub-Cpt Record'!A347)</f>
        <v/>
      </c>
      <c r="B347" s="157" t="str">
        <f>IF(OR('Sub-Cpt Record'!B347=0,'Sub-Cpt Record'!B347=""),"",'Sub-Cpt Record'!B347)</f>
        <v/>
      </c>
      <c r="C347" s="158" t="str">
        <f>IF(OR('Sub-Cpt Record'!C347=0,'Sub-Cpt Record'!C347=""),"",'Sub-Cpt Record'!C347)</f>
        <v/>
      </c>
      <c r="D347" s="158" t="str">
        <f>IF(OR('Sub-Cpt Record'!D347=0,'Sub-Cpt Record'!D347=""),"",'Sub-Cpt Record'!D347)</f>
        <v/>
      </c>
      <c r="E347" s="157" t="str">
        <f>CODE!I347</f>
        <v/>
      </c>
      <c r="F347" s="180" t="str">
        <f>IF(OR('Sub-Cpt Record'!K347=0,'Sub-Cpt Record'!K347=""),"",'Sub-Cpt Record'!K347)</f>
        <v/>
      </c>
      <c r="G347" s="219"/>
      <c r="H347" s="181"/>
      <c r="I347" s="182"/>
      <c r="J347" s="182"/>
      <c r="K347" s="182"/>
      <c r="L347" s="182"/>
      <c r="M347" s="182"/>
      <c r="N347" s="221"/>
    </row>
    <row r="348" spans="1:14" s="3" customFormat="1" x14ac:dyDescent="0.2">
      <c r="A348" s="156" t="str">
        <f>IF(OR('Sub-Cpt Record'!A348=0,'Sub-Cpt Record'!A348=""),"",'Sub-Cpt Record'!A348)</f>
        <v/>
      </c>
      <c r="B348" s="157" t="str">
        <f>IF(OR('Sub-Cpt Record'!B348=0,'Sub-Cpt Record'!B348=""),"",'Sub-Cpt Record'!B348)</f>
        <v/>
      </c>
      <c r="C348" s="158" t="str">
        <f>IF(OR('Sub-Cpt Record'!C348=0,'Sub-Cpt Record'!C348=""),"",'Sub-Cpt Record'!C348)</f>
        <v/>
      </c>
      <c r="D348" s="158" t="str">
        <f>IF(OR('Sub-Cpt Record'!D348=0,'Sub-Cpt Record'!D348=""),"",'Sub-Cpt Record'!D348)</f>
        <v/>
      </c>
      <c r="E348" s="157" t="str">
        <f>CODE!I348</f>
        <v/>
      </c>
      <c r="F348" s="180" t="str">
        <f>IF(OR('Sub-Cpt Record'!K348=0,'Sub-Cpt Record'!K348=""),"",'Sub-Cpt Record'!K348)</f>
        <v/>
      </c>
      <c r="G348" s="219"/>
      <c r="H348" s="181"/>
      <c r="I348" s="182"/>
      <c r="J348" s="182"/>
      <c r="K348" s="182"/>
      <c r="L348" s="182"/>
      <c r="M348" s="182"/>
      <c r="N348" s="221"/>
    </row>
    <row r="349" spans="1:14" s="3" customFormat="1" x14ac:dyDescent="0.2">
      <c r="A349" s="156" t="str">
        <f>IF(OR('Sub-Cpt Record'!A349=0,'Sub-Cpt Record'!A349=""),"",'Sub-Cpt Record'!A349)</f>
        <v/>
      </c>
      <c r="B349" s="157" t="str">
        <f>IF(OR('Sub-Cpt Record'!B349=0,'Sub-Cpt Record'!B349=""),"",'Sub-Cpt Record'!B349)</f>
        <v/>
      </c>
      <c r="C349" s="158" t="str">
        <f>IF(OR('Sub-Cpt Record'!C349=0,'Sub-Cpt Record'!C349=""),"",'Sub-Cpt Record'!C349)</f>
        <v/>
      </c>
      <c r="D349" s="158" t="str">
        <f>IF(OR('Sub-Cpt Record'!D349=0,'Sub-Cpt Record'!D349=""),"",'Sub-Cpt Record'!D349)</f>
        <v/>
      </c>
      <c r="E349" s="157" t="str">
        <f>CODE!I349</f>
        <v/>
      </c>
      <c r="F349" s="180" t="str">
        <f>IF(OR('Sub-Cpt Record'!K349=0,'Sub-Cpt Record'!K349=""),"",'Sub-Cpt Record'!K349)</f>
        <v/>
      </c>
      <c r="G349" s="219"/>
      <c r="H349" s="181"/>
      <c r="I349" s="182"/>
      <c r="J349" s="182"/>
      <c r="K349" s="182"/>
      <c r="L349" s="182"/>
      <c r="M349" s="182"/>
      <c r="N349" s="221"/>
    </row>
    <row r="350" spans="1:14" s="3" customFormat="1" x14ac:dyDescent="0.2">
      <c r="A350" s="156" t="str">
        <f>IF(OR('Sub-Cpt Record'!A350=0,'Sub-Cpt Record'!A350=""),"",'Sub-Cpt Record'!A350)</f>
        <v/>
      </c>
      <c r="B350" s="157" t="str">
        <f>IF(OR('Sub-Cpt Record'!B350=0,'Sub-Cpt Record'!B350=""),"",'Sub-Cpt Record'!B350)</f>
        <v/>
      </c>
      <c r="C350" s="158" t="str">
        <f>IF(OR('Sub-Cpt Record'!C350=0,'Sub-Cpt Record'!C350=""),"",'Sub-Cpt Record'!C350)</f>
        <v/>
      </c>
      <c r="D350" s="158" t="str">
        <f>IF(OR('Sub-Cpt Record'!D350=0,'Sub-Cpt Record'!D350=""),"",'Sub-Cpt Record'!D350)</f>
        <v/>
      </c>
      <c r="E350" s="157" t="str">
        <f>CODE!I350</f>
        <v/>
      </c>
      <c r="F350" s="180" t="str">
        <f>IF(OR('Sub-Cpt Record'!K350=0,'Sub-Cpt Record'!K350=""),"",'Sub-Cpt Record'!K350)</f>
        <v/>
      </c>
      <c r="G350" s="219"/>
      <c r="H350" s="181"/>
      <c r="I350" s="182"/>
      <c r="J350" s="182"/>
      <c r="K350" s="182"/>
      <c r="L350" s="182"/>
      <c r="M350" s="182"/>
      <c r="N350" s="221"/>
    </row>
    <row r="351" spans="1:14" s="3" customFormat="1" x14ac:dyDescent="0.2">
      <c r="A351" s="156" t="str">
        <f>IF(OR('Sub-Cpt Record'!A351=0,'Sub-Cpt Record'!A351=""),"",'Sub-Cpt Record'!A351)</f>
        <v/>
      </c>
      <c r="B351" s="157" t="str">
        <f>IF(OR('Sub-Cpt Record'!B351=0,'Sub-Cpt Record'!B351=""),"",'Sub-Cpt Record'!B351)</f>
        <v/>
      </c>
      <c r="C351" s="158" t="str">
        <f>IF(OR('Sub-Cpt Record'!C351=0,'Sub-Cpt Record'!C351=""),"",'Sub-Cpt Record'!C351)</f>
        <v/>
      </c>
      <c r="D351" s="158" t="str">
        <f>IF(OR('Sub-Cpt Record'!D351=0,'Sub-Cpt Record'!D351=""),"",'Sub-Cpt Record'!D351)</f>
        <v/>
      </c>
      <c r="E351" s="157" t="str">
        <f>CODE!I351</f>
        <v/>
      </c>
      <c r="F351" s="180" t="str">
        <f>IF(OR('Sub-Cpt Record'!K351=0,'Sub-Cpt Record'!K351=""),"",'Sub-Cpt Record'!K351)</f>
        <v/>
      </c>
      <c r="G351" s="219"/>
      <c r="H351" s="181"/>
      <c r="I351" s="182"/>
      <c r="J351" s="182"/>
      <c r="K351" s="182"/>
      <c r="L351" s="182"/>
      <c r="M351" s="182"/>
      <c r="N351" s="221"/>
    </row>
    <row r="352" spans="1:14" s="3" customFormat="1" x14ac:dyDescent="0.2">
      <c r="A352" s="156" t="str">
        <f>IF(OR('Sub-Cpt Record'!A352=0,'Sub-Cpt Record'!A352=""),"",'Sub-Cpt Record'!A352)</f>
        <v/>
      </c>
      <c r="B352" s="157" t="str">
        <f>IF(OR('Sub-Cpt Record'!B352=0,'Sub-Cpt Record'!B352=""),"",'Sub-Cpt Record'!B352)</f>
        <v/>
      </c>
      <c r="C352" s="158" t="str">
        <f>IF(OR('Sub-Cpt Record'!C352=0,'Sub-Cpt Record'!C352=""),"",'Sub-Cpt Record'!C352)</f>
        <v/>
      </c>
      <c r="D352" s="158" t="str">
        <f>IF(OR('Sub-Cpt Record'!D352=0,'Sub-Cpt Record'!D352=""),"",'Sub-Cpt Record'!D352)</f>
        <v/>
      </c>
      <c r="E352" s="157" t="str">
        <f>CODE!I352</f>
        <v/>
      </c>
      <c r="F352" s="180" t="str">
        <f>IF(OR('Sub-Cpt Record'!K352=0,'Sub-Cpt Record'!K352=""),"",'Sub-Cpt Record'!K352)</f>
        <v/>
      </c>
      <c r="G352" s="219"/>
      <c r="H352" s="181"/>
      <c r="I352" s="182"/>
      <c r="J352" s="182"/>
      <c r="K352" s="182"/>
      <c r="L352" s="182"/>
      <c r="M352" s="182"/>
      <c r="N352" s="221"/>
    </row>
    <row r="353" spans="1:14" s="3" customFormat="1" x14ac:dyDescent="0.2">
      <c r="A353" s="156" t="str">
        <f>IF(OR('Sub-Cpt Record'!A353=0,'Sub-Cpt Record'!A353=""),"",'Sub-Cpt Record'!A353)</f>
        <v/>
      </c>
      <c r="B353" s="157" t="str">
        <f>IF(OR('Sub-Cpt Record'!B353=0,'Sub-Cpt Record'!B353=""),"",'Sub-Cpt Record'!B353)</f>
        <v/>
      </c>
      <c r="C353" s="158" t="str">
        <f>IF(OR('Sub-Cpt Record'!C353=0,'Sub-Cpt Record'!C353=""),"",'Sub-Cpt Record'!C353)</f>
        <v/>
      </c>
      <c r="D353" s="158" t="str">
        <f>IF(OR('Sub-Cpt Record'!D353=0,'Sub-Cpt Record'!D353=""),"",'Sub-Cpt Record'!D353)</f>
        <v/>
      </c>
      <c r="E353" s="157" t="str">
        <f>CODE!I353</f>
        <v/>
      </c>
      <c r="F353" s="180" t="str">
        <f>IF(OR('Sub-Cpt Record'!K353=0,'Sub-Cpt Record'!K353=""),"",'Sub-Cpt Record'!K353)</f>
        <v/>
      </c>
      <c r="G353" s="219"/>
      <c r="H353" s="181"/>
      <c r="I353" s="182"/>
      <c r="J353" s="182"/>
      <c r="K353" s="182"/>
      <c r="L353" s="182"/>
      <c r="M353" s="182"/>
      <c r="N353" s="221"/>
    </row>
    <row r="354" spans="1:14" s="3" customFormat="1" x14ac:dyDescent="0.2">
      <c r="A354" s="156" t="str">
        <f>IF(OR('Sub-Cpt Record'!A354=0,'Sub-Cpt Record'!A354=""),"",'Sub-Cpt Record'!A354)</f>
        <v/>
      </c>
      <c r="B354" s="157" t="str">
        <f>IF(OR('Sub-Cpt Record'!B354=0,'Sub-Cpt Record'!B354=""),"",'Sub-Cpt Record'!B354)</f>
        <v/>
      </c>
      <c r="C354" s="158" t="str">
        <f>IF(OR('Sub-Cpt Record'!C354=0,'Sub-Cpt Record'!C354=""),"",'Sub-Cpt Record'!C354)</f>
        <v/>
      </c>
      <c r="D354" s="158" t="str">
        <f>IF(OR('Sub-Cpt Record'!D354=0,'Sub-Cpt Record'!D354=""),"",'Sub-Cpt Record'!D354)</f>
        <v/>
      </c>
      <c r="E354" s="157" t="str">
        <f>CODE!I354</f>
        <v/>
      </c>
      <c r="F354" s="180" t="str">
        <f>IF(OR('Sub-Cpt Record'!K354=0,'Sub-Cpt Record'!K354=""),"",'Sub-Cpt Record'!K354)</f>
        <v/>
      </c>
      <c r="G354" s="219"/>
      <c r="H354" s="181"/>
      <c r="I354" s="182"/>
      <c r="J354" s="182"/>
      <c r="K354" s="182"/>
      <c r="L354" s="182"/>
      <c r="M354" s="182"/>
      <c r="N354" s="221"/>
    </row>
    <row r="355" spans="1:14" s="3" customFormat="1" x14ac:dyDescent="0.2">
      <c r="A355" s="156" t="str">
        <f>IF(OR('Sub-Cpt Record'!A355=0,'Sub-Cpt Record'!A355=""),"",'Sub-Cpt Record'!A355)</f>
        <v/>
      </c>
      <c r="B355" s="157" t="str">
        <f>IF(OR('Sub-Cpt Record'!B355=0,'Sub-Cpt Record'!B355=""),"",'Sub-Cpt Record'!B355)</f>
        <v/>
      </c>
      <c r="C355" s="158" t="str">
        <f>IF(OR('Sub-Cpt Record'!C355=0,'Sub-Cpt Record'!C355=""),"",'Sub-Cpt Record'!C355)</f>
        <v/>
      </c>
      <c r="D355" s="158" t="str">
        <f>IF(OR('Sub-Cpt Record'!D355=0,'Sub-Cpt Record'!D355=""),"",'Sub-Cpt Record'!D355)</f>
        <v/>
      </c>
      <c r="E355" s="157" t="str">
        <f>CODE!I355</f>
        <v/>
      </c>
      <c r="F355" s="180" t="str">
        <f>IF(OR('Sub-Cpt Record'!K355=0,'Sub-Cpt Record'!K355=""),"",'Sub-Cpt Record'!K355)</f>
        <v/>
      </c>
      <c r="G355" s="219"/>
      <c r="H355" s="181"/>
      <c r="I355" s="182"/>
      <c r="J355" s="182"/>
      <c r="K355" s="182"/>
      <c r="L355" s="182"/>
      <c r="M355" s="182"/>
      <c r="N355" s="221"/>
    </row>
    <row r="356" spans="1:14" s="3" customFormat="1" x14ac:dyDescent="0.2">
      <c r="A356" s="156" t="str">
        <f>IF(OR('Sub-Cpt Record'!A356=0,'Sub-Cpt Record'!A356=""),"",'Sub-Cpt Record'!A356)</f>
        <v/>
      </c>
      <c r="B356" s="157" t="str">
        <f>IF(OR('Sub-Cpt Record'!B356=0,'Sub-Cpt Record'!B356=""),"",'Sub-Cpt Record'!B356)</f>
        <v/>
      </c>
      <c r="C356" s="158" t="str">
        <f>IF(OR('Sub-Cpt Record'!C356=0,'Sub-Cpt Record'!C356=""),"",'Sub-Cpt Record'!C356)</f>
        <v/>
      </c>
      <c r="D356" s="158" t="str">
        <f>IF(OR('Sub-Cpt Record'!D356=0,'Sub-Cpt Record'!D356=""),"",'Sub-Cpt Record'!D356)</f>
        <v/>
      </c>
      <c r="E356" s="157" t="str">
        <f>CODE!I356</f>
        <v/>
      </c>
      <c r="F356" s="180" t="str">
        <f>IF(OR('Sub-Cpt Record'!K356=0,'Sub-Cpt Record'!K356=""),"",'Sub-Cpt Record'!K356)</f>
        <v/>
      </c>
      <c r="G356" s="219"/>
      <c r="H356" s="181"/>
      <c r="I356" s="182"/>
      <c r="J356" s="182"/>
      <c r="K356" s="182"/>
      <c r="L356" s="182"/>
      <c r="M356" s="182"/>
      <c r="N356" s="221"/>
    </row>
    <row r="357" spans="1:14" s="3" customFormat="1" x14ac:dyDescent="0.2">
      <c r="A357" s="156" t="str">
        <f>IF(OR('Sub-Cpt Record'!A357=0,'Sub-Cpt Record'!A357=""),"",'Sub-Cpt Record'!A357)</f>
        <v/>
      </c>
      <c r="B357" s="157" t="str">
        <f>IF(OR('Sub-Cpt Record'!B357=0,'Sub-Cpt Record'!B357=""),"",'Sub-Cpt Record'!B357)</f>
        <v/>
      </c>
      <c r="C357" s="158" t="str">
        <f>IF(OR('Sub-Cpt Record'!C357=0,'Sub-Cpt Record'!C357=""),"",'Sub-Cpt Record'!C357)</f>
        <v/>
      </c>
      <c r="D357" s="158" t="str">
        <f>IF(OR('Sub-Cpt Record'!D357=0,'Sub-Cpt Record'!D357=""),"",'Sub-Cpt Record'!D357)</f>
        <v/>
      </c>
      <c r="E357" s="157" t="str">
        <f>CODE!I357</f>
        <v/>
      </c>
      <c r="F357" s="180" t="str">
        <f>IF(OR('Sub-Cpt Record'!K357=0,'Sub-Cpt Record'!K357=""),"",'Sub-Cpt Record'!K357)</f>
        <v/>
      </c>
      <c r="G357" s="219"/>
      <c r="H357" s="181"/>
      <c r="I357" s="182"/>
      <c r="J357" s="182"/>
      <c r="K357" s="182"/>
      <c r="L357" s="182"/>
      <c r="M357" s="182"/>
      <c r="N357" s="221"/>
    </row>
    <row r="358" spans="1:14" s="3" customFormat="1" x14ac:dyDescent="0.2">
      <c r="A358" s="156" t="str">
        <f>IF(OR('Sub-Cpt Record'!A358=0,'Sub-Cpt Record'!A358=""),"",'Sub-Cpt Record'!A358)</f>
        <v/>
      </c>
      <c r="B358" s="157" t="str">
        <f>IF(OR('Sub-Cpt Record'!B358=0,'Sub-Cpt Record'!B358=""),"",'Sub-Cpt Record'!B358)</f>
        <v/>
      </c>
      <c r="C358" s="158" t="str">
        <f>IF(OR('Sub-Cpt Record'!C358=0,'Sub-Cpt Record'!C358=""),"",'Sub-Cpt Record'!C358)</f>
        <v/>
      </c>
      <c r="D358" s="158" t="str">
        <f>IF(OR('Sub-Cpt Record'!D358=0,'Sub-Cpt Record'!D358=""),"",'Sub-Cpt Record'!D358)</f>
        <v/>
      </c>
      <c r="E358" s="157" t="str">
        <f>CODE!I358</f>
        <v/>
      </c>
      <c r="F358" s="180" t="str">
        <f>IF(OR('Sub-Cpt Record'!K358=0,'Sub-Cpt Record'!K358=""),"",'Sub-Cpt Record'!K358)</f>
        <v/>
      </c>
      <c r="G358" s="219"/>
      <c r="H358" s="181"/>
      <c r="I358" s="182"/>
      <c r="J358" s="182"/>
      <c r="K358" s="182"/>
      <c r="L358" s="182"/>
      <c r="M358" s="182"/>
      <c r="N358" s="221"/>
    </row>
    <row r="359" spans="1:14" s="3" customFormat="1" x14ac:dyDescent="0.2">
      <c r="A359" s="156" t="str">
        <f>IF(OR('Sub-Cpt Record'!A359=0,'Sub-Cpt Record'!A359=""),"",'Sub-Cpt Record'!A359)</f>
        <v/>
      </c>
      <c r="B359" s="157" t="str">
        <f>IF(OR('Sub-Cpt Record'!B359=0,'Sub-Cpt Record'!B359=""),"",'Sub-Cpt Record'!B359)</f>
        <v/>
      </c>
      <c r="C359" s="158" t="str">
        <f>IF(OR('Sub-Cpt Record'!C359=0,'Sub-Cpt Record'!C359=""),"",'Sub-Cpt Record'!C359)</f>
        <v/>
      </c>
      <c r="D359" s="158" t="str">
        <f>IF(OR('Sub-Cpt Record'!D359=0,'Sub-Cpt Record'!D359=""),"",'Sub-Cpt Record'!D359)</f>
        <v/>
      </c>
      <c r="E359" s="157" t="str">
        <f>CODE!I359</f>
        <v/>
      </c>
      <c r="F359" s="180" t="str">
        <f>IF(OR('Sub-Cpt Record'!K359=0,'Sub-Cpt Record'!K359=""),"",'Sub-Cpt Record'!K359)</f>
        <v/>
      </c>
      <c r="G359" s="219"/>
      <c r="H359" s="181"/>
      <c r="I359" s="182"/>
      <c r="J359" s="182"/>
      <c r="K359" s="182"/>
      <c r="L359" s="182"/>
      <c r="M359" s="182"/>
      <c r="N359" s="221"/>
    </row>
    <row r="360" spans="1:14" s="3" customFormat="1" x14ac:dyDescent="0.2">
      <c r="A360" s="156" t="str">
        <f>IF(OR('Sub-Cpt Record'!A360=0,'Sub-Cpt Record'!A360=""),"",'Sub-Cpt Record'!A360)</f>
        <v/>
      </c>
      <c r="B360" s="157" t="str">
        <f>IF(OR('Sub-Cpt Record'!B360=0,'Sub-Cpt Record'!B360=""),"",'Sub-Cpt Record'!B360)</f>
        <v/>
      </c>
      <c r="C360" s="158" t="str">
        <f>IF(OR('Sub-Cpt Record'!C360=0,'Sub-Cpt Record'!C360=""),"",'Sub-Cpt Record'!C360)</f>
        <v/>
      </c>
      <c r="D360" s="158" t="str">
        <f>IF(OR('Sub-Cpt Record'!D360=0,'Sub-Cpt Record'!D360=""),"",'Sub-Cpt Record'!D360)</f>
        <v/>
      </c>
      <c r="E360" s="157" t="str">
        <f>CODE!I360</f>
        <v/>
      </c>
      <c r="F360" s="180" t="str">
        <f>IF(OR('Sub-Cpt Record'!K360=0,'Sub-Cpt Record'!K360=""),"",'Sub-Cpt Record'!K360)</f>
        <v/>
      </c>
      <c r="G360" s="219"/>
      <c r="H360" s="181"/>
      <c r="I360" s="182"/>
      <c r="J360" s="182"/>
      <c r="K360" s="182"/>
      <c r="L360" s="182"/>
      <c r="M360" s="182"/>
      <c r="N360" s="221"/>
    </row>
    <row r="361" spans="1:14" s="3" customFormat="1" x14ac:dyDescent="0.2">
      <c r="A361" s="156" t="str">
        <f>IF(OR('Sub-Cpt Record'!A361=0,'Sub-Cpt Record'!A361=""),"",'Sub-Cpt Record'!A361)</f>
        <v/>
      </c>
      <c r="B361" s="157" t="str">
        <f>IF(OR('Sub-Cpt Record'!B361=0,'Sub-Cpt Record'!B361=""),"",'Sub-Cpt Record'!B361)</f>
        <v/>
      </c>
      <c r="C361" s="158" t="str">
        <f>IF(OR('Sub-Cpt Record'!C361=0,'Sub-Cpt Record'!C361=""),"",'Sub-Cpt Record'!C361)</f>
        <v/>
      </c>
      <c r="D361" s="158" t="str">
        <f>IF(OR('Sub-Cpt Record'!D361=0,'Sub-Cpt Record'!D361=""),"",'Sub-Cpt Record'!D361)</f>
        <v/>
      </c>
      <c r="E361" s="157" t="str">
        <f>CODE!I361</f>
        <v/>
      </c>
      <c r="F361" s="180" t="str">
        <f>IF(OR('Sub-Cpt Record'!K361=0,'Sub-Cpt Record'!K361=""),"",'Sub-Cpt Record'!K361)</f>
        <v/>
      </c>
      <c r="G361" s="219"/>
      <c r="H361" s="181"/>
      <c r="I361" s="182"/>
      <c r="J361" s="182"/>
      <c r="K361" s="182"/>
      <c r="L361" s="182"/>
      <c r="M361" s="182"/>
      <c r="N361" s="221"/>
    </row>
    <row r="362" spans="1:14" s="3" customFormat="1" x14ac:dyDescent="0.2">
      <c r="A362" s="156" t="str">
        <f>IF(OR('Sub-Cpt Record'!A362=0,'Sub-Cpt Record'!A362=""),"",'Sub-Cpt Record'!A362)</f>
        <v/>
      </c>
      <c r="B362" s="157" t="str">
        <f>IF(OR('Sub-Cpt Record'!B362=0,'Sub-Cpt Record'!B362=""),"",'Sub-Cpt Record'!B362)</f>
        <v/>
      </c>
      <c r="C362" s="158" t="str">
        <f>IF(OR('Sub-Cpt Record'!C362=0,'Sub-Cpt Record'!C362=""),"",'Sub-Cpt Record'!C362)</f>
        <v/>
      </c>
      <c r="D362" s="158" t="str">
        <f>IF(OR('Sub-Cpt Record'!D362=0,'Sub-Cpt Record'!D362=""),"",'Sub-Cpt Record'!D362)</f>
        <v/>
      </c>
      <c r="E362" s="157" t="str">
        <f>CODE!I362</f>
        <v/>
      </c>
      <c r="F362" s="180" t="str">
        <f>IF(OR('Sub-Cpt Record'!K362=0,'Sub-Cpt Record'!K362=""),"",'Sub-Cpt Record'!K362)</f>
        <v/>
      </c>
      <c r="G362" s="219"/>
      <c r="H362" s="181"/>
      <c r="I362" s="182"/>
      <c r="J362" s="182"/>
      <c r="K362" s="182"/>
      <c r="L362" s="182"/>
      <c r="M362" s="182"/>
      <c r="N362" s="221"/>
    </row>
    <row r="363" spans="1:14" s="3" customFormat="1" x14ac:dyDescent="0.2">
      <c r="A363" s="156" t="str">
        <f>IF(OR('Sub-Cpt Record'!A363=0,'Sub-Cpt Record'!A363=""),"",'Sub-Cpt Record'!A363)</f>
        <v/>
      </c>
      <c r="B363" s="157" t="str">
        <f>IF(OR('Sub-Cpt Record'!B363=0,'Sub-Cpt Record'!B363=""),"",'Sub-Cpt Record'!B363)</f>
        <v/>
      </c>
      <c r="C363" s="158" t="str">
        <f>IF(OR('Sub-Cpt Record'!C363=0,'Sub-Cpt Record'!C363=""),"",'Sub-Cpt Record'!C363)</f>
        <v/>
      </c>
      <c r="D363" s="158" t="str">
        <f>IF(OR('Sub-Cpt Record'!D363=0,'Sub-Cpt Record'!D363=""),"",'Sub-Cpt Record'!D363)</f>
        <v/>
      </c>
      <c r="E363" s="157" t="str">
        <f>CODE!I363</f>
        <v/>
      </c>
      <c r="F363" s="180" t="str">
        <f>IF(OR('Sub-Cpt Record'!K363=0,'Sub-Cpt Record'!K363=""),"",'Sub-Cpt Record'!K363)</f>
        <v/>
      </c>
      <c r="G363" s="219"/>
      <c r="H363" s="181"/>
      <c r="I363" s="182"/>
      <c r="J363" s="182"/>
      <c r="K363" s="182"/>
      <c r="L363" s="182"/>
      <c r="M363" s="182"/>
      <c r="N363" s="221"/>
    </row>
    <row r="364" spans="1:14" s="3" customFormat="1" x14ac:dyDescent="0.2">
      <c r="A364" s="156" t="str">
        <f>IF(OR('Sub-Cpt Record'!A364=0,'Sub-Cpt Record'!A364=""),"",'Sub-Cpt Record'!A364)</f>
        <v/>
      </c>
      <c r="B364" s="157" t="str">
        <f>IF(OR('Sub-Cpt Record'!B364=0,'Sub-Cpt Record'!B364=""),"",'Sub-Cpt Record'!B364)</f>
        <v/>
      </c>
      <c r="C364" s="158" t="str">
        <f>IF(OR('Sub-Cpt Record'!C364=0,'Sub-Cpt Record'!C364=""),"",'Sub-Cpt Record'!C364)</f>
        <v/>
      </c>
      <c r="D364" s="158" t="str">
        <f>IF(OR('Sub-Cpt Record'!D364=0,'Sub-Cpt Record'!D364=""),"",'Sub-Cpt Record'!D364)</f>
        <v/>
      </c>
      <c r="E364" s="157" t="str">
        <f>CODE!I364</f>
        <v/>
      </c>
      <c r="F364" s="180" t="str">
        <f>IF(OR('Sub-Cpt Record'!K364=0,'Sub-Cpt Record'!K364=""),"",'Sub-Cpt Record'!K364)</f>
        <v/>
      </c>
      <c r="G364" s="219"/>
      <c r="H364" s="181"/>
      <c r="I364" s="182"/>
      <c r="J364" s="182"/>
      <c r="K364" s="182"/>
      <c r="L364" s="182"/>
      <c r="M364" s="182"/>
      <c r="N364" s="221"/>
    </row>
    <row r="365" spans="1:14" s="3" customFormat="1" x14ac:dyDescent="0.2">
      <c r="A365" s="156" t="str">
        <f>IF(OR('Sub-Cpt Record'!A365=0,'Sub-Cpt Record'!A365=""),"",'Sub-Cpt Record'!A365)</f>
        <v/>
      </c>
      <c r="B365" s="157" t="str">
        <f>IF(OR('Sub-Cpt Record'!B365=0,'Sub-Cpt Record'!B365=""),"",'Sub-Cpt Record'!B365)</f>
        <v/>
      </c>
      <c r="C365" s="158" t="str">
        <f>IF(OR('Sub-Cpt Record'!C365=0,'Sub-Cpt Record'!C365=""),"",'Sub-Cpt Record'!C365)</f>
        <v/>
      </c>
      <c r="D365" s="158" t="str">
        <f>IF(OR('Sub-Cpt Record'!D365=0,'Sub-Cpt Record'!D365=""),"",'Sub-Cpt Record'!D365)</f>
        <v/>
      </c>
      <c r="E365" s="157" t="str">
        <f>CODE!I365</f>
        <v/>
      </c>
      <c r="F365" s="180" t="str">
        <f>IF(OR('Sub-Cpt Record'!K365=0,'Sub-Cpt Record'!K365=""),"",'Sub-Cpt Record'!K365)</f>
        <v/>
      </c>
      <c r="G365" s="219"/>
      <c r="H365" s="181"/>
      <c r="I365" s="182"/>
      <c r="J365" s="182"/>
      <c r="K365" s="182"/>
      <c r="L365" s="182"/>
      <c r="M365" s="182"/>
      <c r="N365" s="221"/>
    </row>
    <row r="366" spans="1:14" s="3" customFormat="1" x14ac:dyDescent="0.2">
      <c r="A366" s="156" t="str">
        <f>IF(OR('Sub-Cpt Record'!A366=0,'Sub-Cpt Record'!A366=""),"",'Sub-Cpt Record'!A366)</f>
        <v/>
      </c>
      <c r="B366" s="157" t="str">
        <f>IF(OR('Sub-Cpt Record'!B366=0,'Sub-Cpt Record'!B366=""),"",'Sub-Cpt Record'!B366)</f>
        <v/>
      </c>
      <c r="C366" s="158" t="str">
        <f>IF(OR('Sub-Cpt Record'!C366=0,'Sub-Cpt Record'!C366=""),"",'Sub-Cpt Record'!C366)</f>
        <v/>
      </c>
      <c r="D366" s="158" t="str">
        <f>IF(OR('Sub-Cpt Record'!D366=0,'Sub-Cpt Record'!D366=""),"",'Sub-Cpt Record'!D366)</f>
        <v/>
      </c>
      <c r="E366" s="157" t="str">
        <f>CODE!I366</f>
        <v/>
      </c>
      <c r="F366" s="180" t="str">
        <f>IF(OR('Sub-Cpt Record'!K366=0,'Sub-Cpt Record'!K366=""),"",'Sub-Cpt Record'!K366)</f>
        <v/>
      </c>
      <c r="G366" s="219"/>
      <c r="H366" s="181"/>
      <c r="I366" s="182"/>
      <c r="J366" s="182"/>
      <c r="K366" s="182"/>
      <c r="L366" s="182"/>
      <c r="M366" s="182"/>
      <c r="N366" s="221"/>
    </row>
    <row r="367" spans="1:14" s="3" customFormat="1" x14ac:dyDescent="0.2">
      <c r="A367" s="156" t="str">
        <f>IF(OR('Sub-Cpt Record'!A367=0,'Sub-Cpt Record'!A367=""),"",'Sub-Cpt Record'!A367)</f>
        <v/>
      </c>
      <c r="B367" s="157" t="str">
        <f>IF(OR('Sub-Cpt Record'!B367=0,'Sub-Cpt Record'!B367=""),"",'Sub-Cpt Record'!B367)</f>
        <v/>
      </c>
      <c r="C367" s="158" t="str">
        <f>IF(OR('Sub-Cpt Record'!C367=0,'Sub-Cpt Record'!C367=""),"",'Sub-Cpt Record'!C367)</f>
        <v/>
      </c>
      <c r="D367" s="158" t="str">
        <f>IF(OR('Sub-Cpt Record'!D367=0,'Sub-Cpt Record'!D367=""),"",'Sub-Cpt Record'!D367)</f>
        <v/>
      </c>
      <c r="E367" s="157" t="str">
        <f>CODE!I367</f>
        <v/>
      </c>
      <c r="F367" s="180" t="str">
        <f>IF(OR('Sub-Cpt Record'!K367=0,'Sub-Cpt Record'!K367=""),"",'Sub-Cpt Record'!K367)</f>
        <v/>
      </c>
      <c r="G367" s="219"/>
      <c r="H367" s="181"/>
      <c r="I367" s="182"/>
      <c r="J367" s="182"/>
      <c r="K367" s="182"/>
      <c r="L367" s="182"/>
      <c r="M367" s="182"/>
      <c r="N367" s="221"/>
    </row>
    <row r="368" spans="1:14" s="3" customFormat="1" x14ac:dyDescent="0.2">
      <c r="A368" s="156" t="str">
        <f>IF(OR('Sub-Cpt Record'!A368=0,'Sub-Cpt Record'!A368=""),"",'Sub-Cpt Record'!A368)</f>
        <v/>
      </c>
      <c r="B368" s="157" t="str">
        <f>IF(OR('Sub-Cpt Record'!B368=0,'Sub-Cpt Record'!B368=""),"",'Sub-Cpt Record'!B368)</f>
        <v/>
      </c>
      <c r="C368" s="158" t="str">
        <f>IF(OR('Sub-Cpt Record'!C368=0,'Sub-Cpt Record'!C368=""),"",'Sub-Cpt Record'!C368)</f>
        <v/>
      </c>
      <c r="D368" s="158" t="str">
        <f>IF(OR('Sub-Cpt Record'!D368=0,'Sub-Cpt Record'!D368=""),"",'Sub-Cpt Record'!D368)</f>
        <v/>
      </c>
      <c r="E368" s="157" t="str">
        <f>CODE!I368</f>
        <v/>
      </c>
      <c r="F368" s="180" t="str">
        <f>IF(OR('Sub-Cpt Record'!K368=0,'Sub-Cpt Record'!K368=""),"",'Sub-Cpt Record'!K368)</f>
        <v/>
      </c>
      <c r="G368" s="219"/>
      <c r="H368" s="181"/>
      <c r="I368" s="182"/>
      <c r="J368" s="182"/>
      <c r="K368" s="182"/>
      <c r="L368" s="182"/>
      <c r="M368" s="182"/>
      <c r="N368" s="221"/>
    </row>
    <row r="369" spans="1:14" s="3" customFormat="1" x14ac:dyDescent="0.2">
      <c r="A369" s="156" t="str">
        <f>IF(OR('Sub-Cpt Record'!A369=0,'Sub-Cpt Record'!A369=""),"",'Sub-Cpt Record'!A369)</f>
        <v/>
      </c>
      <c r="B369" s="157" t="str">
        <f>IF(OR('Sub-Cpt Record'!B369=0,'Sub-Cpt Record'!B369=""),"",'Sub-Cpt Record'!B369)</f>
        <v/>
      </c>
      <c r="C369" s="158" t="str">
        <f>IF(OR('Sub-Cpt Record'!C369=0,'Sub-Cpt Record'!C369=""),"",'Sub-Cpt Record'!C369)</f>
        <v/>
      </c>
      <c r="D369" s="158" t="str">
        <f>IF(OR('Sub-Cpt Record'!D369=0,'Sub-Cpt Record'!D369=""),"",'Sub-Cpt Record'!D369)</f>
        <v/>
      </c>
      <c r="E369" s="157" t="str">
        <f>CODE!I369</f>
        <v/>
      </c>
      <c r="F369" s="180" t="str">
        <f>IF(OR('Sub-Cpt Record'!K369=0,'Sub-Cpt Record'!K369=""),"",'Sub-Cpt Record'!K369)</f>
        <v/>
      </c>
      <c r="G369" s="219"/>
      <c r="H369" s="181"/>
      <c r="I369" s="182"/>
      <c r="J369" s="182"/>
      <c r="K369" s="182"/>
      <c r="L369" s="182"/>
      <c r="M369" s="182"/>
      <c r="N369" s="221"/>
    </row>
    <row r="370" spans="1:14" s="3" customFormat="1" x14ac:dyDescent="0.2">
      <c r="A370" s="156" t="str">
        <f>IF(OR('Sub-Cpt Record'!A370=0,'Sub-Cpt Record'!A370=""),"",'Sub-Cpt Record'!A370)</f>
        <v/>
      </c>
      <c r="B370" s="157" t="str">
        <f>IF(OR('Sub-Cpt Record'!B370=0,'Sub-Cpt Record'!B370=""),"",'Sub-Cpt Record'!B370)</f>
        <v/>
      </c>
      <c r="C370" s="158" t="str">
        <f>IF(OR('Sub-Cpt Record'!C370=0,'Sub-Cpt Record'!C370=""),"",'Sub-Cpt Record'!C370)</f>
        <v/>
      </c>
      <c r="D370" s="158" t="str">
        <f>IF(OR('Sub-Cpt Record'!D370=0,'Sub-Cpt Record'!D370=""),"",'Sub-Cpt Record'!D370)</f>
        <v/>
      </c>
      <c r="E370" s="157" t="str">
        <f>CODE!I370</f>
        <v/>
      </c>
      <c r="F370" s="180" t="str">
        <f>IF(OR('Sub-Cpt Record'!K370=0,'Sub-Cpt Record'!K370=""),"",'Sub-Cpt Record'!K370)</f>
        <v/>
      </c>
      <c r="G370" s="219"/>
      <c r="H370" s="181"/>
      <c r="I370" s="182"/>
      <c r="J370" s="182"/>
      <c r="K370" s="182"/>
      <c r="L370" s="182"/>
      <c r="M370" s="182"/>
      <c r="N370" s="221"/>
    </row>
    <row r="371" spans="1:14" s="3" customFormat="1" x14ac:dyDescent="0.2">
      <c r="A371" s="156" t="str">
        <f>IF(OR('Sub-Cpt Record'!A371=0,'Sub-Cpt Record'!A371=""),"",'Sub-Cpt Record'!A371)</f>
        <v/>
      </c>
      <c r="B371" s="157" t="str">
        <f>IF(OR('Sub-Cpt Record'!B371=0,'Sub-Cpt Record'!B371=""),"",'Sub-Cpt Record'!B371)</f>
        <v/>
      </c>
      <c r="C371" s="158" t="str">
        <f>IF(OR('Sub-Cpt Record'!C371=0,'Sub-Cpt Record'!C371=""),"",'Sub-Cpt Record'!C371)</f>
        <v/>
      </c>
      <c r="D371" s="158" t="str">
        <f>IF(OR('Sub-Cpt Record'!D371=0,'Sub-Cpt Record'!D371=""),"",'Sub-Cpt Record'!D371)</f>
        <v/>
      </c>
      <c r="E371" s="157" t="str">
        <f>CODE!I371</f>
        <v/>
      </c>
      <c r="F371" s="180" t="str">
        <f>IF(OR('Sub-Cpt Record'!K371=0,'Sub-Cpt Record'!K371=""),"",'Sub-Cpt Record'!K371)</f>
        <v/>
      </c>
      <c r="G371" s="219"/>
      <c r="H371" s="181"/>
      <c r="I371" s="182"/>
      <c r="J371" s="182"/>
      <c r="K371" s="182"/>
      <c r="L371" s="182"/>
      <c r="M371" s="182"/>
      <c r="N371" s="221"/>
    </row>
    <row r="372" spans="1:14" s="3" customFormat="1" x14ac:dyDescent="0.2">
      <c r="A372" s="156" t="str">
        <f>IF(OR('Sub-Cpt Record'!A372=0,'Sub-Cpt Record'!A372=""),"",'Sub-Cpt Record'!A372)</f>
        <v/>
      </c>
      <c r="B372" s="157" t="str">
        <f>IF(OR('Sub-Cpt Record'!B372=0,'Sub-Cpt Record'!B372=""),"",'Sub-Cpt Record'!B372)</f>
        <v/>
      </c>
      <c r="C372" s="158" t="str">
        <f>IF(OR('Sub-Cpt Record'!C372=0,'Sub-Cpt Record'!C372=""),"",'Sub-Cpt Record'!C372)</f>
        <v/>
      </c>
      <c r="D372" s="158" t="str">
        <f>IF(OR('Sub-Cpt Record'!D372=0,'Sub-Cpt Record'!D372=""),"",'Sub-Cpt Record'!D372)</f>
        <v/>
      </c>
      <c r="E372" s="157" t="str">
        <f>CODE!I372</f>
        <v/>
      </c>
      <c r="F372" s="180" t="str">
        <f>IF(OR('Sub-Cpt Record'!K372=0,'Sub-Cpt Record'!K372=""),"",'Sub-Cpt Record'!K372)</f>
        <v/>
      </c>
      <c r="G372" s="219"/>
      <c r="H372" s="181"/>
      <c r="I372" s="182"/>
      <c r="J372" s="182"/>
      <c r="K372" s="182"/>
      <c r="L372" s="182"/>
      <c r="M372" s="182"/>
      <c r="N372" s="221"/>
    </row>
    <row r="373" spans="1:14" s="3" customFormat="1" x14ac:dyDescent="0.2">
      <c r="A373" s="156" t="str">
        <f>IF(OR('Sub-Cpt Record'!A373=0,'Sub-Cpt Record'!A373=""),"",'Sub-Cpt Record'!A373)</f>
        <v/>
      </c>
      <c r="B373" s="157" t="str">
        <f>IF(OR('Sub-Cpt Record'!B373=0,'Sub-Cpt Record'!B373=""),"",'Sub-Cpt Record'!B373)</f>
        <v/>
      </c>
      <c r="C373" s="158" t="str">
        <f>IF(OR('Sub-Cpt Record'!C373=0,'Sub-Cpt Record'!C373=""),"",'Sub-Cpt Record'!C373)</f>
        <v/>
      </c>
      <c r="D373" s="158" t="str">
        <f>IF(OR('Sub-Cpt Record'!D373=0,'Sub-Cpt Record'!D373=""),"",'Sub-Cpt Record'!D373)</f>
        <v/>
      </c>
      <c r="E373" s="157" t="str">
        <f>CODE!I373</f>
        <v/>
      </c>
      <c r="F373" s="180" t="str">
        <f>IF(OR('Sub-Cpt Record'!K373=0,'Sub-Cpt Record'!K373=""),"",'Sub-Cpt Record'!K373)</f>
        <v/>
      </c>
      <c r="G373" s="219"/>
      <c r="H373" s="181"/>
      <c r="I373" s="182"/>
      <c r="J373" s="182"/>
      <c r="K373" s="182"/>
      <c r="L373" s="182"/>
      <c r="M373" s="182"/>
      <c r="N373" s="221"/>
    </row>
    <row r="374" spans="1:14" s="3" customFormat="1" x14ac:dyDescent="0.2">
      <c r="A374" s="156" t="str">
        <f>IF(OR('Sub-Cpt Record'!A374=0,'Sub-Cpt Record'!A374=""),"",'Sub-Cpt Record'!A374)</f>
        <v/>
      </c>
      <c r="B374" s="157" t="str">
        <f>IF(OR('Sub-Cpt Record'!B374=0,'Sub-Cpt Record'!B374=""),"",'Sub-Cpt Record'!B374)</f>
        <v/>
      </c>
      <c r="C374" s="158" t="str">
        <f>IF(OR('Sub-Cpt Record'!C374=0,'Sub-Cpt Record'!C374=""),"",'Sub-Cpt Record'!C374)</f>
        <v/>
      </c>
      <c r="D374" s="158" t="str">
        <f>IF(OR('Sub-Cpt Record'!D374=0,'Sub-Cpt Record'!D374=""),"",'Sub-Cpt Record'!D374)</f>
        <v/>
      </c>
      <c r="E374" s="157" t="str">
        <f>CODE!I374</f>
        <v/>
      </c>
      <c r="F374" s="180" t="str">
        <f>IF(OR('Sub-Cpt Record'!K374=0,'Sub-Cpt Record'!K374=""),"",'Sub-Cpt Record'!K374)</f>
        <v/>
      </c>
      <c r="G374" s="219"/>
      <c r="H374" s="181"/>
      <c r="I374" s="182"/>
      <c r="J374" s="182"/>
      <c r="K374" s="182"/>
      <c r="L374" s="182"/>
      <c r="M374" s="182"/>
      <c r="N374" s="221"/>
    </row>
    <row r="375" spans="1:14" s="3" customFormat="1" x14ac:dyDescent="0.2">
      <c r="A375" s="156" t="str">
        <f>IF(OR('Sub-Cpt Record'!A375=0,'Sub-Cpt Record'!A375=""),"",'Sub-Cpt Record'!A375)</f>
        <v/>
      </c>
      <c r="B375" s="157" t="str">
        <f>IF(OR('Sub-Cpt Record'!B375=0,'Sub-Cpt Record'!B375=""),"",'Sub-Cpt Record'!B375)</f>
        <v/>
      </c>
      <c r="C375" s="158" t="str">
        <f>IF(OR('Sub-Cpt Record'!C375=0,'Sub-Cpt Record'!C375=""),"",'Sub-Cpt Record'!C375)</f>
        <v/>
      </c>
      <c r="D375" s="158" t="str">
        <f>IF(OR('Sub-Cpt Record'!D375=0,'Sub-Cpt Record'!D375=""),"",'Sub-Cpt Record'!D375)</f>
        <v/>
      </c>
      <c r="E375" s="157" t="str">
        <f>CODE!I375</f>
        <v/>
      </c>
      <c r="F375" s="180" t="str">
        <f>IF(OR('Sub-Cpt Record'!K375=0,'Sub-Cpt Record'!K375=""),"",'Sub-Cpt Record'!K375)</f>
        <v/>
      </c>
      <c r="G375" s="219"/>
      <c r="H375" s="181"/>
      <c r="I375" s="182"/>
      <c r="J375" s="182"/>
      <c r="K375" s="182"/>
      <c r="L375" s="182"/>
      <c r="M375" s="182"/>
      <c r="N375" s="221"/>
    </row>
    <row r="376" spans="1:14" s="3" customFormat="1" x14ac:dyDescent="0.2">
      <c r="A376" s="156" t="str">
        <f>IF(OR('Sub-Cpt Record'!A376=0,'Sub-Cpt Record'!A376=""),"",'Sub-Cpt Record'!A376)</f>
        <v/>
      </c>
      <c r="B376" s="157" t="str">
        <f>IF(OR('Sub-Cpt Record'!B376=0,'Sub-Cpt Record'!B376=""),"",'Sub-Cpt Record'!B376)</f>
        <v/>
      </c>
      <c r="C376" s="158" t="str">
        <f>IF(OR('Sub-Cpt Record'!C376=0,'Sub-Cpt Record'!C376=""),"",'Sub-Cpt Record'!C376)</f>
        <v/>
      </c>
      <c r="D376" s="158" t="str">
        <f>IF(OR('Sub-Cpt Record'!D376=0,'Sub-Cpt Record'!D376=""),"",'Sub-Cpt Record'!D376)</f>
        <v/>
      </c>
      <c r="E376" s="157" t="str">
        <f>CODE!I376</f>
        <v/>
      </c>
      <c r="F376" s="180" t="str">
        <f>IF(OR('Sub-Cpt Record'!K376=0,'Sub-Cpt Record'!K376=""),"",'Sub-Cpt Record'!K376)</f>
        <v/>
      </c>
      <c r="G376" s="219"/>
      <c r="H376" s="181"/>
      <c r="I376" s="182"/>
      <c r="J376" s="182"/>
      <c r="K376" s="182"/>
      <c r="L376" s="182"/>
      <c r="M376" s="182"/>
      <c r="N376" s="221"/>
    </row>
    <row r="377" spans="1:14" s="3" customFormat="1" x14ac:dyDescent="0.2">
      <c r="A377" s="156" t="str">
        <f>IF(OR('Sub-Cpt Record'!A377=0,'Sub-Cpt Record'!A377=""),"",'Sub-Cpt Record'!A377)</f>
        <v/>
      </c>
      <c r="B377" s="157" t="str">
        <f>IF(OR('Sub-Cpt Record'!B377=0,'Sub-Cpt Record'!B377=""),"",'Sub-Cpt Record'!B377)</f>
        <v/>
      </c>
      <c r="C377" s="158" t="str">
        <f>IF(OR('Sub-Cpt Record'!C377=0,'Sub-Cpt Record'!C377=""),"",'Sub-Cpt Record'!C377)</f>
        <v/>
      </c>
      <c r="D377" s="158" t="str">
        <f>IF(OR('Sub-Cpt Record'!D377=0,'Sub-Cpt Record'!D377=""),"",'Sub-Cpt Record'!D377)</f>
        <v/>
      </c>
      <c r="E377" s="157" t="str">
        <f>CODE!I377</f>
        <v/>
      </c>
      <c r="F377" s="180" t="str">
        <f>IF(OR('Sub-Cpt Record'!K377=0,'Sub-Cpt Record'!K377=""),"",'Sub-Cpt Record'!K377)</f>
        <v/>
      </c>
      <c r="G377" s="219"/>
      <c r="H377" s="181"/>
      <c r="I377" s="182"/>
      <c r="J377" s="182"/>
      <c r="K377" s="182"/>
      <c r="L377" s="182"/>
      <c r="M377" s="182"/>
      <c r="N377" s="221"/>
    </row>
    <row r="378" spans="1:14" s="3" customFormat="1" x14ac:dyDescent="0.2">
      <c r="A378" s="156" t="str">
        <f>IF(OR('Sub-Cpt Record'!A378=0,'Sub-Cpt Record'!A378=""),"",'Sub-Cpt Record'!A378)</f>
        <v/>
      </c>
      <c r="B378" s="157" t="str">
        <f>IF(OR('Sub-Cpt Record'!B378=0,'Sub-Cpt Record'!B378=""),"",'Sub-Cpt Record'!B378)</f>
        <v/>
      </c>
      <c r="C378" s="158" t="str">
        <f>IF(OR('Sub-Cpt Record'!C378=0,'Sub-Cpt Record'!C378=""),"",'Sub-Cpt Record'!C378)</f>
        <v/>
      </c>
      <c r="D378" s="158" t="str">
        <f>IF(OR('Sub-Cpt Record'!D378=0,'Sub-Cpt Record'!D378=""),"",'Sub-Cpt Record'!D378)</f>
        <v/>
      </c>
      <c r="E378" s="157" t="str">
        <f>CODE!I378</f>
        <v/>
      </c>
      <c r="F378" s="180" t="str">
        <f>IF(OR('Sub-Cpt Record'!K378=0,'Sub-Cpt Record'!K378=""),"",'Sub-Cpt Record'!K378)</f>
        <v/>
      </c>
      <c r="G378" s="219"/>
      <c r="H378" s="181"/>
      <c r="I378" s="182"/>
      <c r="J378" s="182"/>
      <c r="K378" s="182"/>
      <c r="L378" s="182"/>
      <c r="M378" s="182"/>
      <c r="N378" s="221"/>
    </row>
    <row r="379" spans="1:14" s="3" customFormat="1" x14ac:dyDescent="0.2">
      <c r="A379" s="156" t="str">
        <f>IF(OR('Sub-Cpt Record'!A379=0,'Sub-Cpt Record'!A379=""),"",'Sub-Cpt Record'!A379)</f>
        <v/>
      </c>
      <c r="B379" s="157" t="str">
        <f>IF(OR('Sub-Cpt Record'!B379=0,'Sub-Cpt Record'!B379=""),"",'Sub-Cpt Record'!B379)</f>
        <v/>
      </c>
      <c r="C379" s="158" t="str">
        <f>IF(OR('Sub-Cpt Record'!C379=0,'Sub-Cpt Record'!C379=""),"",'Sub-Cpt Record'!C379)</f>
        <v/>
      </c>
      <c r="D379" s="158" t="str">
        <f>IF(OR('Sub-Cpt Record'!D379=0,'Sub-Cpt Record'!D379=""),"",'Sub-Cpt Record'!D379)</f>
        <v/>
      </c>
      <c r="E379" s="157" t="str">
        <f>CODE!I379</f>
        <v/>
      </c>
      <c r="F379" s="180" t="str">
        <f>IF(OR('Sub-Cpt Record'!K379=0,'Sub-Cpt Record'!K379=""),"",'Sub-Cpt Record'!K379)</f>
        <v/>
      </c>
      <c r="G379" s="219"/>
      <c r="H379" s="181"/>
      <c r="I379" s="182"/>
      <c r="J379" s="182"/>
      <c r="K379" s="182"/>
      <c r="L379" s="182"/>
      <c r="M379" s="182"/>
      <c r="N379" s="221"/>
    </row>
    <row r="380" spans="1:14" s="3" customFormat="1" x14ac:dyDescent="0.2">
      <c r="A380" s="156" t="str">
        <f>IF(OR('Sub-Cpt Record'!A380=0,'Sub-Cpt Record'!A380=""),"",'Sub-Cpt Record'!A380)</f>
        <v/>
      </c>
      <c r="B380" s="157" t="str">
        <f>IF(OR('Sub-Cpt Record'!B380=0,'Sub-Cpt Record'!B380=""),"",'Sub-Cpt Record'!B380)</f>
        <v/>
      </c>
      <c r="C380" s="158" t="str">
        <f>IF(OR('Sub-Cpt Record'!C380=0,'Sub-Cpt Record'!C380=""),"",'Sub-Cpt Record'!C380)</f>
        <v/>
      </c>
      <c r="D380" s="158" t="str">
        <f>IF(OR('Sub-Cpt Record'!D380=0,'Sub-Cpt Record'!D380=""),"",'Sub-Cpt Record'!D380)</f>
        <v/>
      </c>
      <c r="E380" s="157" t="str">
        <f>CODE!I380</f>
        <v/>
      </c>
      <c r="F380" s="180" t="str">
        <f>IF(OR('Sub-Cpt Record'!K380=0,'Sub-Cpt Record'!K380=""),"",'Sub-Cpt Record'!K380)</f>
        <v/>
      </c>
      <c r="G380" s="219"/>
      <c r="H380" s="181"/>
      <c r="I380" s="182"/>
      <c r="J380" s="182"/>
      <c r="K380" s="182"/>
      <c r="L380" s="182"/>
      <c r="M380" s="182"/>
      <c r="N380" s="221"/>
    </row>
    <row r="381" spans="1:14" s="3" customFormat="1" x14ac:dyDescent="0.2">
      <c r="A381" s="156" t="str">
        <f>IF(OR('Sub-Cpt Record'!A381=0,'Sub-Cpt Record'!A381=""),"",'Sub-Cpt Record'!A381)</f>
        <v/>
      </c>
      <c r="B381" s="157" t="str">
        <f>IF(OR('Sub-Cpt Record'!B381=0,'Sub-Cpt Record'!B381=""),"",'Sub-Cpt Record'!B381)</f>
        <v/>
      </c>
      <c r="C381" s="158" t="str">
        <f>IF(OR('Sub-Cpt Record'!C381=0,'Sub-Cpt Record'!C381=""),"",'Sub-Cpt Record'!C381)</f>
        <v/>
      </c>
      <c r="D381" s="158" t="str">
        <f>IF(OR('Sub-Cpt Record'!D381=0,'Sub-Cpt Record'!D381=""),"",'Sub-Cpt Record'!D381)</f>
        <v/>
      </c>
      <c r="E381" s="157" t="str">
        <f>CODE!I381</f>
        <v/>
      </c>
      <c r="F381" s="180" t="str">
        <f>IF(OR('Sub-Cpt Record'!K381=0,'Sub-Cpt Record'!K381=""),"",'Sub-Cpt Record'!K381)</f>
        <v/>
      </c>
      <c r="G381" s="219"/>
      <c r="H381" s="181"/>
      <c r="I381" s="182"/>
      <c r="J381" s="182"/>
      <c r="K381" s="182"/>
      <c r="L381" s="182"/>
      <c r="M381" s="182"/>
      <c r="N381" s="221"/>
    </row>
    <row r="382" spans="1:14" s="3" customFormat="1" x14ac:dyDescent="0.2">
      <c r="A382" s="156" t="str">
        <f>IF(OR('Sub-Cpt Record'!A382=0,'Sub-Cpt Record'!A382=""),"",'Sub-Cpt Record'!A382)</f>
        <v/>
      </c>
      <c r="B382" s="157" t="str">
        <f>IF(OR('Sub-Cpt Record'!B382=0,'Sub-Cpt Record'!B382=""),"",'Sub-Cpt Record'!B382)</f>
        <v/>
      </c>
      <c r="C382" s="158" t="str">
        <f>IF(OR('Sub-Cpt Record'!C382=0,'Sub-Cpt Record'!C382=""),"",'Sub-Cpt Record'!C382)</f>
        <v/>
      </c>
      <c r="D382" s="158" t="str">
        <f>IF(OR('Sub-Cpt Record'!D382=0,'Sub-Cpt Record'!D382=""),"",'Sub-Cpt Record'!D382)</f>
        <v/>
      </c>
      <c r="E382" s="157" t="str">
        <f>CODE!I382</f>
        <v/>
      </c>
      <c r="F382" s="180" t="str">
        <f>IF(OR('Sub-Cpt Record'!K382=0,'Sub-Cpt Record'!K382=""),"",'Sub-Cpt Record'!K382)</f>
        <v/>
      </c>
      <c r="G382" s="219"/>
      <c r="H382" s="181"/>
      <c r="I382" s="182"/>
      <c r="J382" s="182"/>
      <c r="K382" s="182"/>
      <c r="L382" s="182"/>
      <c r="M382" s="182"/>
      <c r="N382" s="221"/>
    </row>
    <row r="383" spans="1:14" s="3" customFormat="1" x14ac:dyDescent="0.2">
      <c r="A383" s="156" t="str">
        <f>IF(OR('Sub-Cpt Record'!A383=0,'Sub-Cpt Record'!A383=""),"",'Sub-Cpt Record'!A383)</f>
        <v/>
      </c>
      <c r="B383" s="157" t="str">
        <f>IF(OR('Sub-Cpt Record'!B383=0,'Sub-Cpt Record'!B383=""),"",'Sub-Cpt Record'!B383)</f>
        <v/>
      </c>
      <c r="C383" s="158" t="str">
        <f>IF(OR('Sub-Cpt Record'!C383=0,'Sub-Cpt Record'!C383=""),"",'Sub-Cpt Record'!C383)</f>
        <v/>
      </c>
      <c r="D383" s="158" t="str">
        <f>IF(OR('Sub-Cpt Record'!D383=0,'Sub-Cpt Record'!D383=""),"",'Sub-Cpt Record'!D383)</f>
        <v/>
      </c>
      <c r="E383" s="157" t="str">
        <f>CODE!I383</f>
        <v/>
      </c>
      <c r="F383" s="180" t="str">
        <f>IF(OR('Sub-Cpt Record'!K383=0,'Sub-Cpt Record'!K383=""),"",'Sub-Cpt Record'!K383)</f>
        <v/>
      </c>
      <c r="G383" s="219"/>
      <c r="H383" s="181"/>
      <c r="I383" s="182"/>
      <c r="J383" s="182"/>
      <c r="K383" s="182"/>
      <c r="L383" s="182"/>
      <c r="M383" s="182"/>
      <c r="N383" s="221"/>
    </row>
    <row r="384" spans="1:14" s="3" customFormat="1" x14ac:dyDescent="0.2">
      <c r="A384" s="156" t="str">
        <f>IF(OR('Sub-Cpt Record'!A384=0,'Sub-Cpt Record'!A384=""),"",'Sub-Cpt Record'!A384)</f>
        <v/>
      </c>
      <c r="B384" s="157" t="str">
        <f>IF(OR('Sub-Cpt Record'!B384=0,'Sub-Cpt Record'!B384=""),"",'Sub-Cpt Record'!B384)</f>
        <v/>
      </c>
      <c r="C384" s="158" t="str">
        <f>IF(OR('Sub-Cpt Record'!C384=0,'Sub-Cpt Record'!C384=""),"",'Sub-Cpt Record'!C384)</f>
        <v/>
      </c>
      <c r="D384" s="158" t="str">
        <f>IF(OR('Sub-Cpt Record'!D384=0,'Sub-Cpt Record'!D384=""),"",'Sub-Cpt Record'!D384)</f>
        <v/>
      </c>
      <c r="E384" s="157" t="str">
        <f>CODE!I384</f>
        <v/>
      </c>
      <c r="F384" s="180" t="str">
        <f>IF(OR('Sub-Cpt Record'!K384=0,'Sub-Cpt Record'!K384=""),"",'Sub-Cpt Record'!K384)</f>
        <v/>
      </c>
      <c r="G384" s="219"/>
      <c r="H384" s="181"/>
      <c r="I384" s="182"/>
      <c r="J384" s="182"/>
      <c r="K384" s="182"/>
      <c r="L384" s="182"/>
      <c r="M384" s="182"/>
      <c r="N384" s="221"/>
    </row>
    <row r="385" spans="1:14" s="3" customFormat="1" x14ac:dyDescent="0.2">
      <c r="A385" s="156" t="str">
        <f>IF(OR('Sub-Cpt Record'!A385=0,'Sub-Cpt Record'!A385=""),"",'Sub-Cpt Record'!A385)</f>
        <v/>
      </c>
      <c r="B385" s="157" t="str">
        <f>IF(OR('Sub-Cpt Record'!B385=0,'Sub-Cpt Record'!B385=""),"",'Sub-Cpt Record'!B385)</f>
        <v/>
      </c>
      <c r="C385" s="158" t="str">
        <f>IF(OR('Sub-Cpt Record'!C385=0,'Sub-Cpt Record'!C385=""),"",'Sub-Cpt Record'!C385)</f>
        <v/>
      </c>
      <c r="D385" s="158" t="str">
        <f>IF(OR('Sub-Cpt Record'!D385=0,'Sub-Cpt Record'!D385=""),"",'Sub-Cpt Record'!D385)</f>
        <v/>
      </c>
      <c r="E385" s="157" t="str">
        <f>CODE!I385</f>
        <v/>
      </c>
      <c r="F385" s="180" t="str">
        <f>IF(OR('Sub-Cpt Record'!K385=0,'Sub-Cpt Record'!K385=""),"",'Sub-Cpt Record'!K385)</f>
        <v/>
      </c>
      <c r="G385" s="219"/>
      <c r="H385" s="181"/>
      <c r="I385" s="182"/>
      <c r="J385" s="182"/>
      <c r="K385" s="182"/>
      <c r="L385" s="182"/>
      <c r="M385" s="182"/>
      <c r="N385" s="221"/>
    </row>
    <row r="386" spans="1:14" s="3" customFormat="1" x14ac:dyDescent="0.2">
      <c r="A386" s="156" t="str">
        <f>IF(OR('Sub-Cpt Record'!A386=0,'Sub-Cpt Record'!A386=""),"",'Sub-Cpt Record'!A386)</f>
        <v/>
      </c>
      <c r="B386" s="157" t="str">
        <f>IF(OR('Sub-Cpt Record'!B386=0,'Sub-Cpt Record'!B386=""),"",'Sub-Cpt Record'!B386)</f>
        <v/>
      </c>
      <c r="C386" s="158" t="str">
        <f>IF(OR('Sub-Cpt Record'!C386=0,'Sub-Cpt Record'!C386=""),"",'Sub-Cpt Record'!C386)</f>
        <v/>
      </c>
      <c r="D386" s="158" t="str">
        <f>IF(OR('Sub-Cpt Record'!D386=0,'Sub-Cpt Record'!D386=""),"",'Sub-Cpt Record'!D386)</f>
        <v/>
      </c>
      <c r="E386" s="157" t="str">
        <f>CODE!I386</f>
        <v/>
      </c>
      <c r="F386" s="180" t="str">
        <f>IF(OR('Sub-Cpt Record'!K386=0,'Sub-Cpt Record'!K386=""),"",'Sub-Cpt Record'!K386)</f>
        <v/>
      </c>
      <c r="G386" s="219"/>
      <c r="H386" s="181"/>
      <c r="I386" s="182"/>
      <c r="J386" s="182"/>
      <c r="K386" s="182"/>
      <c r="L386" s="182"/>
      <c r="M386" s="182"/>
      <c r="N386" s="221"/>
    </row>
    <row r="387" spans="1:14" s="3" customFormat="1" x14ac:dyDescent="0.2">
      <c r="A387" s="156" t="str">
        <f>IF(OR('Sub-Cpt Record'!A387=0,'Sub-Cpt Record'!A387=""),"",'Sub-Cpt Record'!A387)</f>
        <v/>
      </c>
      <c r="B387" s="157" t="str">
        <f>IF(OR('Sub-Cpt Record'!B387=0,'Sub-Cpt Record'!B387=""),"",'Sub-Cpt Record'!B387)</f>
        <v/>
      </c>
      <c r="C387" s="158" t="str">
        <f>IF(OR('Sub-Cpt Record'!C387=0,'Sub-Cpt Record'!C387=""),"",'Sub-Cpt Record'!C387)</f>
        <v/>
      </c>
      <c r="D387" s="158" t="str">
        <f>IF(OR('Sub-Cpt Record'!D387=0,'Sub-Cpt Record'!D387=""),"",'Sub-Cpt Record'!D387)</f>
        <v/>
      </c>
      <c r="E387" s="157" t="str">
        <f>CODE!I387</f>
        <v/>
      </c>
      <c r="F387" s="180" t="str">
        <f>IF(OR('Sub-Cpt Record'!K387=0,'Sub-Cpt Record'!K387=""),"",'Sub-Cpt Record'!K387)</f>
        <v/>
      </c>
      <c r="G387" s="219"/>
      <c r="H387" s="181"/>
      <c r="I387" s="182"/>
      <c r="J387" s="182"/>
      <c r="K387" s="182"/>
      <c r="L387" s="182"/>
      <c r="M387" s="182"/>
      <c r="N387" s="221"/>
    </row>
    <row r="388" spans="1:14" s="3" customFormat="1" x14ac:dyDescent="0.2">
      <c r="A388" s="156" t="str">
        <f>IF(OR('Sub-Cpt Record'!A388=0,'Sub-Cpt Record'!A388=""),"",'Sub-Cpt Record'!A388)</f>
        <v/>
      </c>
      <c r="B388" s="157" t="str">
        <f>IF(OR('Sub-Cpt Record'!B388=0,'Sub-Cpt Record'!B388=""),"",'Sub-Cpt Record'!B388)</f>
        <v/>
      </c>
      <c r="C388" s="158" t="str">
        <f>IF(OR('Sub-Cpt Record'!C388=0,'Sub-Cpt Record'!C388=""),"",'Sub-Cpt Record'!C388)</f>
        <v/>
      </c>
      <c r="D388" s="158" t="str">
        <f>IF(OR('Sub-Cpt Record'!D388=0,'Sub-Cpt Record'!D388=""),"",'Sub-Cpt Record'!D388)</f>
        <v/>
      </c>
      <c r="E388" s="157" t="str">
        <f>CODE!I388</f>
        <v/>
      </c>
      <c r="F388" s="180" t="str">
        <f>IF(OR('Sub-Cpt Record'!K388=0,'Sub-Cpt Record'!K388=""),"",'Sub-Cpt Record'!K388)</f>
        <v/>
      </c>
      <c r="G388" s="219"/>
      <c r="H388" s="181"/>
      <c r="I388" s="182"/>
      <c r="J388" s="182"/>
      <c r="K388" s="182"/>
      <c r="L388" s="182"/>
      <c r="M388" s="182"/>
      <c r="N388" s="221"/>
    </row>
    <row r="389" spans="1:14" s="3" customFormat="1" x14ac:dyDescent="0.2">
      <c r="A389" s="156" t="str">
        <f>IF(OR('Sub-Cpt Record'!A389=0,'Sub-Cpt Record'!A389=""),"",'Sub-Cpt Record'!A389)</f>
        <v/>
      </c>
      <c r="B389" s="157" t="str">
        <f>IF(OR('Sub-Cpt Record'!B389=0,'Sub-Cpt Record'!B389=""),"",'Sub-Cpt Record'!B389)</f>
        <v/>
      </c>
      <c r="C389" s="158" t="str">
        <f>IF(OR('Sub-Cpt Record'!C389=0,'Sub-Cpt Record'!C389=""),"",'Sub-Cpt Record'!C389)</f>
        <v/>
      </c>
      <c r="D389" s="158" t="str">
        <f>IF(OR('Sub-Cpt Record'!D389=0,'Sub-Cpt Record'!D389=""),"",'Sub-Cpt Record'!D389)</f>
        <v/>
      </c>
      <c r="E389" s="157" t="str">
        <f>CODE!I389</f>
        <v/>
      </c>
      <c r="F389" s="180" t="str">
        <f>IF(OR('Sub-Cpt Record'!K389=0,'Sub-Cpt Record'!K389=""),"",'Sub-Cpt Record'!K389)</f>
        <v/>
      </c>
      <c r="G389" s="219"/>
      <c r="H389" s="181"/>
      <c r="I389" s="182"/>
      <c r="J389" s="182"/>
      <c r="K389" s="182"/>
      <c r="L389" s="182"/>
      <c r="M389" s="182"/>
      <c r="N389" s="221"/>
    </row>
    <row r="390" spans="1:14" s="3" customFormat="1" x14ac:dyDescent="0.2">
      <c r="A390" s="156" t="str">
        <f>IF(OR('Sub-Cpt Record'!A390=0,'Sub-Cpt Record'!A390=""),"",'Sub-Cpt Record'!A390)</f>
        <v/>
      </c>
      <c r="B390" s="157" t="str">
        <f>IF(OR('Sub-Cpt Record'!B390=0,'Sub-Cpt Record'!B390=""),"",'Sub-Cpt Record'!B390)</f>
        <v/>
      </c>
      <c r="C390" s="158" t="str">
        <f>IF(OR('Sub-Cpt Record'!C390=0,'Sub-Cpt Record'!C390=""),"",'Sub-Cpt Record'!C390)</f>
        <v/>
      </c>
      <c r="D390" s="158" t="str">
        <f>IF(OR('Sub-Cpt Record'!D390=0,'Sub-Cpt Record'!D390=""),"",'Sub-Cpt Record'!D390)</f>
        <v/>
      </c>
      <c r="E390" s="157" t="str">
        <f>CODE!I390</f>
        <v/>
      </c>
      <c r="F390" s="180" t="str">
        <f>IF(OR('Sub-Cpt Record'!K390=0,'Sub-Cpt Record'!K390=""),"",'Sub-Cpt Record'!K390)</f>
        <v/>
      </c>
      <c r="G390" s="219"/>
      <c r="H390" s="181"/>
      <c r="I390" s="182"/>
      <c r="J390" s="182"/>
      <c r="K390" s="182"/>
      <c r="L390" s="182"/>
      <c r="M390" s="182"/>
      <c r="N390" s="221"/>
    </row>
    <row r="391" spans="1:14" s="3" customFormat="1" x14ac:dyDescent="0.2">
      <c r="A391" s="156" t="str">
        <f>IF(OR('Sub-Cpt Record'!A391=0,'Sub-Cpt Record'!A391=""),"",'Sub-Cpt Record'!A391)</f>
        <v/>
      </c>
      <c r="B391" s="157" t="str">
        <f>IF(OR('Sub-Cpt Record'!B391=0,'Sub-Cpt Record'!B391=""),"",'Sub-Cpt Record'!B391)</f>
        <v/>
      </c>
      <c r="C391" s="158" t="str">
        <f>IF(OR('Sub-Cpt Record'!C391=0,'Sub-Cpt Record'!C391=""),"",'Sub-Cpt Record'!C391)</f>
        <v/>
      </c>
      <c r="D391" s="158" t="str">
        <f>IF(OR('Sub-Cpt Record'!D391=0,'Sub-Cpt Record'!D391=""),"",'Sub-Cpt Record'!D391)</f>
        <v/>
      </c>
      <c r="E391" s="157" t="str">
        <f>CODE!I391</f>
        <v/>
      </c>
      <c r="F391" s="180" t="str">
        <f>IF(OR('Sub-Cpt Record'!K391=0,'Sub-Cpt Record'!K391=""),"",'Sub-Cpt Record'!K391)</f>
        <v/>
      </c>
      <c r="G391" s="219"/>
      <c r="H391" s="181"/>
      <c r="I391" s="182"/>
      <c r="J391" s="182"/>
      <c r="K391" s="182"/>
      <c r="L391" s="182"/>
      <c r="M391" s="182"/>
      <c r="N391" s="221"/>
    </row>
    <row r="392" spans="1:14" s="3" customFormat="1" x14ac:dyDescent="0.2">
      <c r="A392" s="156" t="str">
        <f>IF(OR('Sub-Cpt Record'!A392=0,'Sub-Cpt Record'!A392=""),"",'Sub-Cpt Record'!A392)</f>
        <v/>
      </c>
      <c r="B392" s="157" t="str">
        <f>IF(OR('Sub-Cpt Record'!B392=0,'Sub-Cpt Record'!B392=""),"",'Sub-Cpt Record'!B392)</f>
        <v/>
      </c>
      <c r="C392" s="158" t="str">
        <f>IF(OR('Sub-Cpt Record'!C392=0,'Sub-Cpt Record'!C392=""),"",'Sub-Cpt Record'!C392)</f>
        <v/>
      </c>
      <c r="D392" s="158" t="str">
        <f>IF(OR('Sub-Cpt Record'!D392=0,'Sub-Cpt Record'!D392=""),"",'Sub-Cpt Record'!D392)</f>
        <v/>
      </c>
      <c r="E392" s="157" t="str">
        <f>CODE!I392</f>
        <v/>
      </c>
      <c r="F392" s="180" t="str">
        <f>IF(OR('Sub-Cpt Record'!K392=0,'Sub-Cpt Record'!K392=""),"",'Sub-Cpt Record'!K392)</f>
        <v/>
      </c>
      <c r="G392" s="219"/>
      <c r="H392" s="181"/>
      <c r="I392" s="182"/>
      <c r="J392" s="182"/>
      <c r="K392" s="182"/>
      <c r="L392" s="182"/>
      <c r="M392" s="182"/>
      <c r="N392" s="221"/>
    </row>
    <row r="393" spans="1:14" s="3" customFormat="1" x14ac:dyDescent="0.2">
      <c r="A393" s="156" t="str">
        <f>IF(OR('Sub-Cpt Record'!A393=0,'Sub-Cpt Record'!A393=""),"",'Sub-Cpt Record'!A393)</f>
        <v/>
      </c>
      <c r="B393" s="157" t="str">
        <f>IF(OR('Sub-Cpt Record'!B393=0,'Sub-Cpt Record'!B393=""),"",'Sub-Cpt Record'!B393)</f>
        <v/>
      </c>
      <c r="C393" s="158" t="str">
        <f>IF(OR('Sub-Cpt Record'!C393=0,'Sub-Cpt Record'!C393=""),"",'Sub-Cpt Record'!C393)</f>
        <v/>
      </c>
      <c r="D393" s="158" t="str">
        <f>IF(OR('Sub-Cpt Record'!D393=0,'Sub-Cpt Record'!D393=""),"",'Sub-Cpt Record'!D393)</f>
        <v/>
      </c>
      <c r="E393" s="157" t="str">
        <f>CODE!I393</f>
        <v/>
      </c>
      <c r="F393" s="180" t="str">
        <f>IF(OR('Sub-Cpt Record'!K393=0,'Sub-Cpt Record'!K393=""),"",'Sub-Cpt Record'!K393)</f>
        <v/>
      </c>
      <c r="G393" s="219"/>
      <c r="H393" s="181"/>
      <c r="I393" s="182"/>
      <c r="J393" s="182"/>
      <c r="K393" s="182"/>
      <c r="L393" s="182"/>
      <c r="M393" s="182"/>
      <c r="N393" s="221"/>
    </row>
    <row r="394" spans="1:14" s="3" customFormat="1" x14ac:dyDescent="0.2">
      <c r="A394" s="156" t="str">
        <f>IF(OR('Sub-Cpt Record'!A394=0,'Sub-Cpt Record'!A394=""),"",'Sub-Cpt Record'!A394)</f>
        <v/>
      </c>
      <c r="B394" s="157" t="str">
        <f>IF(OR('Sub-Cpt Record'!B394=0,'Sub-Cpt Record'!B394=""),"",'Sub-Cpt Record'!B394)</f>
        <v/>
      </c>
      <c r="C394" s="158" t="str">
        <f>IF(OR('Sub-Cpt Record'!C394=0,'Sub-Cpt Record'!C394=""),"",'Sub-Cpt Record'!C394)</f>
        <v/>
      </c>
      <c r="D394" s="158" t="str">
        <f>IF(OR('Sub-Cpt Record'!D394=0,'Sub-Cpt Record'!D394=""),"",'Sub-Cpt Record'!D394)</f>
        <v/>
      </c>
      <c r="E394" s="157" t="str">
        <f>CODE!I394</f>
        <v/>
      </c>
      <c r="F394" s="180" t="str">
        <f>IF(OR('Sub-Cpt Record'!K394=0,'Sub-Cpt Record'!K394=""),"",'Sub-Cpt Record'!K394)</f>
        <v/>
      </c>
      <c r="G394" s="219"/>
      <c r="H394" s="181"/>
      <c r="I394" s="182"/>
      <c r="J394" s="182"/>
      <c r="K394" s="182"/>
      <c r="L394" s="182"/>
      <c r="M394" s="182"/>
      <c r="N394" s="221"/>
    </row>
    <row r="395" spans="1:14" s="3" customFormat="1" x14ac:dyDescent="0.2">
      <c r="A395" s="156" t="str">
        <f>IF(OR('Sub-Cpt Record'!A395=0,'Sub-Cpt Record'!A395=""),"",'Sub-Cpt Record'!A395)</f>
        <v/>
      </c>
      <c r="B395" s="157" t="str">
        <f>IF(OR('Sub-Cpt Record'!B395=0,'Sub-Cpt Record'!B395=""),"",'Sub-Cpt Record'!B395)</f>
        <v/>
      </c>
      <c r="C395" s="158" t="str">
        <f>IF(OR('Sub-Cpt Record'!C395=0,'Sub-Cpt Record'!C395=""),"",'Sub-Cpt Record'!C395)</f>
        <v/>
      </c>
      <c r="D395" s="158" t="str">
        <f>IF(OR('Sub-Cpt Record'!D395=0,'Sub-Cpt Record'!D395=""),"",'Sub-Cpt Record'!D395)</f>
        <v/>
      </c>
      <c r="E395" s="157" t="str">
        <f>CODE!I395</f>
        <v/>
      </c>
      <c r="F395" s="180" t="str">
        <f>IF(OR('Sub-Cpt Record'!K395=0,'Sub-Cpt Record'!K395=""),"",'Sub-Cpt Record'!K395)</f>
        <v/>
      </c>
      <c r="G395" s="219"/>
      <c r="H395" s="181"/>
      <c r="I395" s="182"/>
      <c r="J395" s="182"/>
      <c r="K395" s="182"/>
      <c r="L395" s="182"/>
      <c r="M395" s="182"/>
      <c r="N395" s="221"/>
    </row>
    <row r="396" spans="1:14" s="3" customFormat="1" x14ac:dyDescent="0.2">
      <c r="A396" s="156" t="str">
        <f>IF(OR('Sub-Cpt Record'!A396=0,'Sub-Cpt Record'!A396=""),"",'Sub-Cpt Record'!A396)</f>
        <v/>
      </c>
      <c r="B396" s="157" t="str">
        <f>IF(OR('Sub-Cpt Record'!B396=0,'Sub-Cpt Record'!B396=""),"",'Sub-Cpt Record'!B396)</f>
        <v/>
      </c>
      <c r="C396" s="158" t="str">
        <f>IF(OR('Sub-Cpt Record'!C396=0,'Sub-Cpt Record'!C396=""),"",'Sub-Cpt Record'!C396)</f>
        <v/>
      </c>
      <c r="D396" s="158" t="str">
        <f>IF(OR('Sub-Cpt Record'!D396=0,'Sub-Cpt Record'!D396=""),"",'Sub-Cpt Record'!D396)</f>
        <v/>
      </c>
      <c r="E396" s="157" t="str">
        <f>CODE!I396</f>
        <v/>
      </c>
      <c r="F396" s="180" t="str">
        <f>IF(OR('Sub-Cpt Record'!K396=0,'Sub-Cpt Record'!K396=""),"",'Sub-Cpt Record'!K396)</f>
        <v/>
      </c>
      <c r="G396" s="219"/>
      <c r="H396" s="181"/>
      <c r="I396" s="182"/>
      <c r="J396" s="182"/>
      <c r="K396" s="182"/>
      <c r="L396" s="182"/>
      <c r="M396" s="182"/>
      <c r="N396" s="221"/>
    </row>
    <row r="397" spans="1:14" s="3" customFormat="1" x14ac:dyDescent="0.2">
      <c r="A397" s="156" t="str">
        <f>IF(OR('Sub-Cpt Record'!A397=0,'Sub-Cpt Record'!A397=""),"",'Sub-Cpt Record'!A397)</f>
        <v/>
      </c>
      <c r="B397" s="157" t="str">
        <f>IF(OR('Sub-Cpt Record'!B397=0,'Sub-Cpt Record'!B397=""),"",'Sub-Cpt Record'!B397)</f>
        <v/>
      </c>
      <c r="C397" s="158" t="str">
        <f>IF(OR('Sub-Cpt Record'!C397=0,'Sub-Cpt Record'!C397=""),"",'Sub-Cpt Record'!C397)</f>
        <v/>
      </c>
      <c r="D397" s="158" t="str">
        <f>IF(OR('Sub-Cpt Record'!D397=0,'Sub-Cpt Record'!D397=""),"",'Sub-Cpt Record'!D397)</f>
        <v/>
      </c>
      <c r="E397" s="157" t="str">
        <f>CODE!I397</f>
        <v/>
      </c>
      <c r="F397" s="180" t="str">
        <f>IF(OR('Sub-Cpt Record'!K397=0,'Sub-Cpt Record'!K397=""),"",'Sub-Cpt Record'!K397)</f>
        <v/>
      </c>
      <c r="G397" s="219"/>
      <c r="H397" s="181"/>
      <c r="I397" s="182"/>
      <c r="J397" s="182"/>
      <c r="K397" s="182"/>
      <c r="L397" s="182"/>
      <c r="M397" s="182"/>
      <c r="N397" s="221"/>
    </row>
    <row r="398" spans="1:14" s="3" customFormat="1" x14ac:dyDescent="0.2">
      <c r="A398" s="156" t="str">
        <f>IF(OR('Sub-Cpt Record'!A398=0,'Sub-Cpt Record'!A398=""),"",'Sub-Cpt Record'!A398)</f>
        <v/>
      </c>
      <c r="B398" s="157" t="str">
        <f>IF(OR('Sub-Cpt Record'!B398=0,'Sub-Cpt Record'!B398=""),"",'Sub-Cpt Record'!B398)</f>
        <v/>
      </c>
      <c r="C398" s="158" t="str">
        <f>IF(OR('Sub-Cpt Record'!C398=0,'Sub-Cpt Record'!C398=""),"",'Sub-Cpt Record'!C398)</f>
        <v/>
      </c>
      <c r="D398" s="158" t="str">
        <f>IF(OR('Sub-Cpt Record'!D398=0,'Sub-Cpt Record'!D398=""),"",'Sub-Cpt Record'!D398)</f>
        <v/>
      </c>
      <c r="E398" s="157" t="str">
        <f>CODE!I398</f>
        <v/>
      </c>
      <c r="F398" s="180" t="str">
        <f>IF(OR('Sub-Cpt Record'!K398=0,'Sub-Cpt Record'!K398=""),"",'Sub-Cpt Record'!K398)</f>
        <v/>
      </c>
      <c r="G398" s="219"/>
      <c r="H398" s="181"/>
      <c r="I398" s="182"/>
      <c r="J398" s="182"/>
      <c r="K398" s="182"/>
      <c r="L398" s="182"/>
      <c r="M398" s="182"/>
      <c r="N398" s="221"/>
    </row>
    <row r="399" spans="1:14" s="3" customFormat="1" x14ac:dyDescent="0.2">
      <c r="A399" s="156" t="str">
        <f>IF(OR('Sub-Cpt Record'!A399=0,'Sub-Cpt Record'!A399=""),"",'Sub-Cpt Record'!A399)</f>
        <v/>
      </c>
      <c r="B399" s="157" t="str">
        <f>IF(OR('Sub-Cpt Record'!B399=0,'Sub-Cpt Record'!B399=""),"",'Sub-Cpt Record'!B399)</f>
        <v/>
      </c>
      <c r="C399" s="158" t="str">
        <f>IF(OR('Sub-Cpt Record'!C399=0,'Sub-Cpt Record'!C399=""),"",'Sub-Cpt Record'!C399)</f>
        <v/>
      </c>
      <c r="D399" s="158" t="str">
        <f>IF(OR('Sub-Cpt Record'!D399=0,'Sub-Cpt Record'!D399=""),"",'Sub-Cpt Record'!D399)</f>
        <v/>
      </c>
      <c r="E399" s="157" t="str">
        <f>CODE!I399</f>
        <v/>
      </c>
      <c r="F399" s="180" t="str">
        <f>IF(OR('Sub-Cpt Record'!K399=0,'Sub-Cpt Record'!K399=""),"",'Sub-Cpt Record'!K399)</f>
        <v/>
      </c>
      <c r="G399" s="219"/>
      <c r="H399" s="181"/>
      <c r="I399" s="182"/>
      <c r="J399" s="182"/>
      <c r="K399" s="182"/>
      <c r="L399" s="182"/>
      <c r="M399" s="182"/>
      <c r="N399" s="221"/>
    </row>
    <row r="400" spans="1:14" s="3" customFormat="1" x14ac:dyDescent="0.2">
      <c r="A400" s="156" t="str">
        <f>IF(OR('Sub-Cpt Record'!A400=0,'Sub-Cpt Record'!A400=""),"",'Sub-Cpt Record'!A400)</f>
        <v/>
      </c>
      <c r="B400" s="157" t="str">
        <f>IF(OR('Sub-Cpt Record'!B400=0,'Sub-Cpt Record'!B400=""),"",'Sub-Cpt Record'!B400)</f>
        <v/>
      </c>
      <c r="C400" s="158" t="str">
        <f>IF(OR('Sub-Cpt Record'!C400=0,'Sub-Cpt Record'!C400=""),"",'Sub-Cpt Record'!C400)</f>
        <v/>
      </c>
      <c r="D400" s="158" t="str">
        <f>IF(OR('Sub-Cpt Record'!D400=0,'Sub-Cpt Record'!D400=""),"",'Sub-Cpt Record'!D400)</f>
        <v/>
      </c>
      <c r="E400" s="157" t="str">
        <f>CODE!I400</f>
        <v/>
      </c>
      <c r="F400" s="180" t="str">
        <f>IF(OR('Sub-Cpt Record'!K400=0,'Sub-Cpt Record'!K400=""),"",'Sub-Cpt Record'!K400)</f>
        <v/>
      </c>
      <c r="G400" s="219"/>
      <c r="H400" s="181"/>
      <c r="I400" s="182"/>
      <c r="J400" s="182"/>
      <c r="K400" s="182"/>
      <c r="L400" s="182"/>
      <c r="M400" s="182"/>
      <c r="N400" s="221"/>
    </row>
    <row r="401" spans="1:14" s="3" customFormat="1" x14ac:dyDescent="0.2">
      <c r="A401" s="156" t="str">
        <f>IF(OR('Sub-Cpt Record'!A401=0,'Sub-Cpt Record'!A401=""),"",'Sub-Cpt Record'!A401)</f>
        <v/>
      </c>
      <c r="B401" s="157" t="str">
        <f>IF(OR('Sub-Cpt Record'!B401=0,'Sub-Cpt Record'!B401=""),"",'Sub-Cpt Record'!B401)</f>
        <v/>
      </c>
      <c r="C401" s="158" t="str">
        <f>IF(OR('Sub-Cpt Record'!C401=0,'Sub-Cpt Record'!C401=""),"",'Sub-Cpt Record'!C401)</f>
        <v/>
      </c>
      <c r="D401" s="158" t="str">
        <f>IF(OR('Sub-Cpt Record'!D401=0,'Sub-Cpt Record'!D401=""),"",'Sub-Cpt Record'!D401)</f>
        <v/>
      </c>
      <c r="E401" s="157" t="str">
        <f>CODE!I401</f>
        <v/>
      </c>
      <c r="F401" s="180" t="str">
        <f>IF(OR('Sub-Cpt Record'!K401=0,'Sub-Cpt Record'!K401=""),"",'Sub-Cpt Record'!K401)</f>
        <v/>
      </c>
      <c r="G401" s="219"/>
      <c r="H401" s="181"/>
      <c r="I401" s="182"/>
      <c r="J401" s="182"/>
      <c r="K401" s="182"/>
      <c r="L401" s="182"/>
      <c r="M401" s="182"/>
      <c r="N401" s="221"/>
    </row>
    <row r="402" spans="1:14" s="3" customFormat="1" x14ac:dyDescent="0.2">
      <c r="A402" s="156" t="str">
        <f>IF(OR('Sub-Cpt Record'!A402=0,'Sub-Cpt Record'!A402=""),"",'Sub-Cpt Record'!A402)</f>
        <v/>
      </c>
      <c r="B402" s="157" t="str">
        <f>IF(OR('Sub-Cpt Record'!B402=0,'Sub-Cpt Record'!B402=""),"",'Sub-Cpt Record'!B402)</f>
        <v/>
      </c>
      <c r="C402" s="158" t="str">
        <f>IF(OR('Sub-Cpt Record'!C402=0,'Sub-Cpt Record'!C402=""),"",'Sub-Cpt Record'!C402)</f>
        <v/>
      </c>
      <c r="D402" s="158" t="str">
        <f>IF(OR('Sub-Cpt Record'!D402=0,'Sub-Cpt Record'!D402=""),"",'Sub-Cpt Record'!D402)</f>
        <v/>
      </c>
      <c r="E402" s="157" t="str">
        <f>CODE!I402</f>
        <v/>
      </c>
      <c r="F402" s="180" t="str">
        <f>IF(OR('Sub-Cpt Record'!K402=0,'Sub-Cpt Record'!K402=""),"",'Sub-Cpt Record'!K402)</f>
        <v/>
      </c>
      <c r="G402" s="219"/>
      <c r="H402" s="181"/>
      <c r="I402" s="182"/>
      <c r="J402" s="182"/>
      <c r="K402" s="182"/>
      <c r="L402" s="182"/>
      <c r="M402" s="182"/>
      <c r="N402" s="221"/>
    </row>
    <row r="403" spans="1:14" s="3" customFormat="1" x14ac:dyDescent="0.2">
      <c r="A403" s="156" t="str">
        <f>IF(OR('Sub-Cpt Record'!A403=0,'Sub-Cpt Record'!A403=""),"",'Sub-Cpt Record'!A403)</f>
        <v/>
      </c>
      <c r="B403" s="157" t="str">
        <f>IF(OR('Sub-Cpt Record'!B403=0,'Sub-Cpt Record'!B403=""),"",'Sub-Cpt Record'!B403)</f>
        <v/>
      </c>
      <c r="C403" s="158" t="str">
        <f>IF(OR('Sub-Cpt Record'!C403=0,'Sub-Cpt Record'!C403=""),"",'Sub-Cpt Record'!C403)</f>
        <v/>
      </c>
      <c r="D403" s="158" t="str">
        <f>IF(OR('Sub-Cpt Record'!D403=0,'Sub-Cpt Record'!D403=""),"",'Sub-Cpt Record'!D403)</f>
        <v/>
      </c>
      <c r="E403" s="157" t="str">
        <f>CODE!I403</f>
        <v/>
      </c>
      <c r="F403" s="180" t="str">
        <f>IF(OR('Sub-Cpt Record'!K403=0,'Sub-Cpt Record'!K403=""),"",'Sub-Cpt Record'!K403)</f>
        <v/>
      </c>
      <c r="G403" s="219"/>
      <c r="H403" s="181"/>
      <c r="I403" s="182"/>
      <c r="J403" s="182"/>
      <c r="K403" s="182"/>
      <c r="L403" s="182"/>
      <c r="M403" s="182"/>
      <c r="N403" s="221"/>
    </row>
    <row r="404" spans="1:14" s="3" customFormat="1" x14ac:dyDescent="0.2">
      <c r="A404" s="156" t="str">
        <f>IF(OR('Sub-Cpt Record'!A404=0,'Sub-Cpt Record'!A404=""),"",'Sub-Cpt Record'!A404)</f>
        <v/>
      </c>
      <c r="B404" s="157" t="str">
        <f>IF(OR('Sub-Cpt Record'!B404=0,'Sub-Cpt Record'!B404=""),"",'Sub-Cpt Record'!B404)</f>
        <v/>
      </c>
      <c r="C404" s="158" t="str">
        <f>IF(OR('Sub-Cpt Record'!C404=0,'Sub-Cpt Record'!C404=""),"",'Sub-Cpt Record'!C404)</f>
        <v/>
      </c>
      <c r="D404" s="158" t="str">
        <f>IF(OR('Sub-Cpt Record'!D404=0,'Sub-Cpt Record'!D404=""),"",'Sub-Cpt Record'!D404)</f>
        <v/>
      </c>
      <c r="E404" s="157" t="str">
        <f>CODE!I404</f>
        <v/>
      </c>
      <c r="F404" s="180" t="str">
        <f>IF(OR('Sub-Cpt Record'!K404=0,'Sub-Cpt Record'!K404=""),"",'Sub-Cpt Record'!K404)</f>
        <v/>
      </c>
      <c r="G404" s="219"/>
      <c r="H404" s="181"/>
      <c r="I404" s="182"/>
      <c r="J404" s="182"/>
      <c r="K404" s="182"/>
      <c r="L404" s="182"/>
      <c r="M404" s="182"/>
      <c r="N404" s="221"/>
    </row>
    <row r="405" spans="1:14" s="3" customFormat="1" x14ac:dyDescent="0.2">
      <c r="A405" s="156" t="str">
        <f>IF(OR('Sub-Cpt Record'!A405=0,'Sub-Cpt Record'!A405=""),"",'Sub-Cpt Record'!A405)</f>
        <v/>
      </c>
      <c r="B405" s="157" t="str">
        <f>IF(OR('Sub-Cpt Record'!B405=0,'Sub-Cpt Record'!B405=""),"",'Sub-Cpt Record'!B405)</f>
        <v/>
      </c>
      <c r="C405" s="158" t="str">
        <f>IF(OR('Sub-Cpt Record'!C405=0,'Sub-Cpt Record'!C405=""),"",'Sub-Cpt Record'!C405)</f>
        <v/>
      </c>
      <c r="D405" s="158" t="str">
        <f>IF(OR('Sub-Cpt Record'!D405=0,'Sub-Cpt Record'!D405=""),"",'Sub-Cpt Record'!D405)</f>
        <v/>
      </c>
      <c r="E405" s="157" t="str">
        <f>CODE!I405</f>
        <v/>
      </c>
      <c r="F405" s="180" t="str">
        <f>IF(OR('Sub-Cpt Record'!K405=0,'Sub-Cpt Record'!K405=""),"",'Sub-Cpt Record'!K405)</f>
        <v/>
      </c>
      <c r="G405" s="219"/>
      <c r="H405" s="181"/>
      <c r="I405" s="182"/>
      <c r="J405" s="182"/>
      <c r="K405" s="182"/>
      <c r="L405" s="182"/>
      <c r="M405" s="182"/>
      <c r="N405" s="221"/>
    </row>
    <row r="406" spans="1:14" s="3" customFormat="1" x14ac:dyDescent="0.2">
      <c r="A406" s="156" t="str">
        <f>IF(OR('Sub-Cpt Record'!A406=0,'Sub-Cpt Record'!A406=""),"",'Sub-Cpt Record'!A406)</f>
        <v/>
      </c>
      <c r="B406" s="157" t="str">
        <f>IF(OR('Sub-Cpt Record'!B406=0,'Sub-Cpt Record'!B406=""),"",'Sub-Cpt Record'!B406)</f>
        <v/>
      </c>
      <c r="C406" s="158" t="str">
        <f>IF(OR('Sub-Cpt Record'!C406=0,'Sub-Cpt Record'!C406=""),"",'Sub-Cpt Record'!C406)</f>
        <v/>
      </c>
      <c r="D406" s="158" t="str">
        <f>IF(OR('Sub-Cpt Record'!D406=0,'Sub-Cpt Record'!D406=""),"",'Sub-Cpt Record'!D406)</f>
        <v/>
      </c>
      <c r="E406" s="157" t="str">
        <f>CODE!I406</f>
        <v/>
      </c>
      <c r="F406" s="180" t="str">
        <f>IF(OR('Sub-Cpt Record'!K406=0,'Sub-Cpt Record'!K406=""),"",'Sub-Cpt Record'!K406)</f>
        <v/>
      </c>
      <c r="G406" s="219"/>
      <c r="H406" s="181"/>
      <c r="I406" s="182"/>
      <c r="J406" s="182"/>
      <c r="K406" s="182"/>
      <c r="L406" s="182"/>
      <c r="M406" s="182"/>
      <c r="N406" s="221"/>
    </row>
    <row r="407" spans="1:14" s="3" customFormat="1" x14ac:dyDescent="0.2">
      <c r="A407" s="156" t="str">
        <f>IF(OR('Sub-Cpt Record'!A407=0,'Sub-Cpt Record'!A407=""),"",'Sub-Cpt Record'!A407)</f>
        <v/>
      </c>
      <c r="B407" s="157" t="str">
        <f>IF(OR('Sub-Cpt Record'!B407=0,'Sub-Cpt Record'!B407=""),"",'Sub-Cpt Record'!B407)</f>
        <v/>
      </c>
      <c r="C407" s="158" t="str">
        <f>IF(OR('Sub-Cpt Record'!C407=0,'Sub-Cpt Record'!C407=""),"",'Sub-Cpt Record'!C407)</f>
        <v/>
      </c>
      <c r="D407" s="158" t="str">
        <f>IF(OR('Sub-Cpt Record'!D407=0,'Sub-Cpt Record'!D407=""),"",'Sub-Cpt Record'!D407)</f>
        <v/>
      </c>
      <c r="E407" s="157" t="str">
        <f>CODE!I407</f>
        <v/>
      </c>
      <c r="F407" s="180" t="str">
        <f>IF(OR('Sub-Cpt Record'!K407=0,'Sub-Cpt Record'!K407=""),"",'Sub-Cpt Record'!K407)</f>
        <v/>
      </c>
      <c r="G407" s="219"/>
      <c r="H407" s="181"/>
      <c r="I407" s="182"/>
      <c r="J407" s="182"/>
      <c r="K407" s="182"/>
      <c r="L407" s="182"/>
      <c r="M407" s="182"/>
      <c r="N407" s="221"/>
    </row>
    <row r="408" spans="1:14" s="3" customFormat="1" x14ac:dyDescent="0.2">
      <c r="A408" s="156" t="str">
        <f>IF(OR('Sub-Cpt Record'!A408=0,'Sub-Cpt Record'!A408=""),"",'Sub-Cpt Record'!A408)</f>
        <v/>
      </c>
      <c r="B408" s="157" t="str">
        <f>IF(OR('Sub-Cpt Record'!B408=0,'Sub-Cpt Record'!B408=""),"",'Sub-Cpt Record'!B408)</f>
        <v/>
      </c>
      <c r="C408" s="158" t="str">
        <f>IF(OR('Sub-Cpt Record'!C408=0,'Sub-Cpt Record'!C408=""),"",'Sub-Cpt Record'!C408)</f>
        <v/>
      </c>
      <c r="D408" s="158" t="str">
        <f>IF(OR('Sub-Cpt Record'!D408=0,'Sub-Cpt Record'!D408=""),"",'Sub-Cpt Record'!D408)</f>
        <v/>
      </c>
      <c r="E408" s="157" t="str">
        <f>CODE!I408</f>
        <v/>
      </c>
      <c r="F408" s="180" t="str">
        <f>IF(OR('Sub-Cpt Record'!K408=0,'Sub-Cpt Record'!K408=""),"",'Sub-Cpt Record'!K408)</f>
        <v/>
      </c>
      <c r="G408" s="219"/>
      <c r="H408" s="181"/>
      <c r="I408" s="182"/>
      <c r="J408" s="182"/>
      <c r="K408" s="182"/>
      <c r="L408" s="182"/>
      <c r="M408" s="182"/>
      <c r="N408" s="221"/>
    </row>
    <row r="409" spans="1:14" s="3" customFormat="1" x14ac:dyDescent="0.2">
      <c r="A409" s="156" t="str">
        <f>IF(OR('Sub-Cpt Record'!A409=0,'Sub-Cpt Record'!A409=""),"",'Sub-Cpt Record'!A409)</f>
        <v/>
      </c>
      <c r="B409" s="157" t="str">
        <f>IF(OR('Sub-Cpt Record'!B409=0,'Sub-Cpt Record'!B409=""),"",'Sub-Cpt Record'!B409)</f>
        <v/>
      </c>
      <c r="C409" s="158" t="str">
        <f>IF(OR('Sub-Cpt Record'!C409=0,'Sub-Cpt Record'!C409=""),"",'Sub-Cpt Record'!C409)</f>
        <v/>
      </c>
      <c r="D409" s="158" t="str">
        <f>IF(OR('Sub-Cpt Record'!D409=0,'Sub-Cpt Record'!D409=""),"",'Sub-Cpt Record'!D409)</f>
        <v/>
      </c>
      <c r="E409" s="157" t="str">
        <f>CODE!I409</f>
        <v/>
      </c>
      <c r="F409" s="180" t="str">
        <f>IF(OR('Sub-Cpt Record'!K409=0,'Sub-Cpt Record'!K409=""),"",'Sub-Cpt Record'!K409)</f>
        <v/>
      </c>
      <c r="G409" s="219"/>
      <c r="H409" s="181"/>
      <c r="I409" s="182"/>
      <c r="J409" s="182"/>
      <c r="K409" s="182"/>
      <c r="L409" s="182"/>
      <c r="M409" s="182"/>
      <c r="N409" s="221"/>
    </row>
    <row r="410" spans="1:14" s="3" customFormat="1" x14ac:dyDescent="0.2">
      <c r="A410" s="156" t="str">
        <f>IF(OR('Sub-Cpt Record'!A410=0,'Sub-Cpt Record'!A410=""),"",'Sub-Cpt Record'!A410)</f>
        <v/>
      </c>
      <c r="B410" s="157" t="str">
        <f>IF(OR('Sub-Cpt Record'!B410=0,'Sub-Cpt Record'!B410=""),"",'Sub-Cpt Record'!B410)</f>
        <v/>
      </c>
      <c r="C410" s="158" t="str">
        <f>IF(OR('Sub-Cpt Record'!C410=0,'Sub-Cpt Record'!C410=""),"",'Sub-Cpt Record'!C410)</f>
        <v/>
      </c>
      <c r="D410" s="158" t="str">
        <f>IF(OR('Sub-Cpt Record'!D410=0,'Sub-Cpt Record'!D410=""),"",'Sub-Cpt Record'!D410)</f>
        <v/>
      </c>
      <c r="E410" s="157" t="str">
        <f>CODE!I410</f>
        <v/>
      </c>
      <c r="F410" s="180" t="str">
        <f>IF(OR('Sub-Cpt Record'!K410=0,'Sub-Cpt Record'!K410=""),"",'Sub-Cpt Record'!K410)</f>
        <v/>
      </c>
      <c r="G410" s="219"/>
      <c r="H410" s="181"/>
      <c r="I410" s="182"/>
      <c r="J410" s="182"/>
      <c r="K410" s="182"/>
      <c r="L410" s="182"/>
      <c r="M410" s="182"/>
      <c r="N410" s="221"/>
    </row>
    <row r="411" spans="1:14" s="3" customFormat="1" x14ac:dyDescent="0.2">
      <c r="A411" s="156" t="str">
        <f>IF(OR('Sub-Cpt Record'!A411=0,'Sub-Cpt Record'!A411=""),"",'Sub-Cpt Record'!A411)</f>
        <v/>
      </c>
      <c r="B411" s="157" t="str">
        <f>IF(OR('Sub-Cpt Record'!B411=0,'Sub-Cpt Record'!B411=""),"",'Sub-Cpt Record'!B411)</f>
        <v/>
      </c>
      <c r="C411" s="158" t="str">
        <f>IF(OR('Sub-Cpt Record'!C411=0,'Sub-Cpt Record'!C411=""),"",'Sub-Cpt Record'!C411)</f>
        <v/>
      </c>
      <c r="D411" s="158" t="str">
        <f>IF(OR('Sub-Cpt Record'!D411=0,'Sub-Cpt Record'!D411=""),"",'Sub-Cpt Record'!D411)</f>
        <v/>
      </c>
      <c r="E411" s="157" t="str">
        <f>CODE!I411</f>
        <v/>
      </c>
      <c r="F411" s="180" t="str">
        <f>IF(OR('Sub-Cpt Record'!K411=0,'Sub-Cpt Record'!K411=""),"",'Sub-Cpt Record'!K411)</f>
        <v/>
      </c>
      <c r="G411" s="219"/>
      <c r="H411" s="181"/>
      <c r="I411" s="182"/>
      <c r="J411" s="182"/>
      <c r="K411" s="182"/>
      <c r="L411" s="182"/>
      <c r="M411" s="182"/>
      <c r="N411" s="221"/>
    </row>
    <row r="412" spans="1:14" s="3" customFormat="1" x14ac:dyDescent="0.2">
      <c r="A412" s="156" t="str">
        <f>IF(OR('Sub-Cpt Record'!A412=0,'Sub-Cpt Record'!A412=""),"",'Sub-Cpt Record'!A412)</f>
        <v/>
      </c>
      <c r="B412" s="157" t="str">
        <f>IF(OR('Sub-Cpt Record'!B412=0,'Sub-Cpt Record'!B412=""),"",'Sub-Cpt Record'!B412)</f>
        <v/>
      </c>
      <c r="C412" s="158" t="str">
        <f>IF(OR('Sub-Cpt Record'!C412=0,'Sub-Cpt Record'!C412=""),"",'Sub-Cpt Record'!C412)</f>
        <v/>
      </c>
      <c r="D412" s="158" t="str">
        <f>IF(OR('Sub-Cpt Record'!D412=0,'Sub-Cpt Record'!D412=""),"",'Sub-Cpt Record'!D412)</f>
        <v/>
      </c>
      <c r="E412" s="157" t="str">
        <f>CODE!I412</f>
        <v/>
      </c>
      <c r="F412" s="180" t="str">
        <f>IF(OR('Sub-Cpt Record'!K412=0,'Sub-Cpt Record'!K412=""),"",'Sub-Cpt Record'!K412)</f>
        <v/>
      </c>
      <c r="G412" s="219"/>
      <c r="H412" s="181"/>
      <c r="I412" s="182"/>
      <c r="J412" s="182"/>
      <c r="K412" s="182"/>
      <c r="L412" s="182"/>
      <c r="M412" s="182"/>
      <c r="N412" s="221"/>
    </row>
    <row r="413" spans="1:14" s="3" customFormat="1" x14ac:dyDescent="0.2">
      <c r="A413" s="156" t="str">
        <f>IF(OR('Sub-Cpt Record'!A413=0,'Sub-Cpt Record'!A413=""),"",'Sub-Cpt Record'!A413)</f>
        <v/>
      </c>
      <c r="B413" s="157" t="str">
        <f>IF(OR('Sub-Cpt Record'!B413=0,'Sub-Cpt Record'!B413=""),"",'Sub-Cpt Record'!B413)</f>
        <v/>
      </c>
      <c r="C413" s="158" t="str">
        <f>IF(OR('Sub-Cpt Record'!C413=0,'Sub-Cpt Record'!C413=""),"",'Sub-Cpt Record'!C413)</f>
        <v/>
      </c>
      <c r="D413" s="158" t="str">
        <f>IF(OR('Sub-Cpt Record'!D413=0,'Sub-Cpt Record'!D413=""),"",'Sub-Cpt Record'!D413)</f>
        <v/>
      </c>
      <c r="E413" s="157" t="str">
        <f>CODE!I413</f>
        <v/>
      </c>
      <c r="F413" s="180" t="str">
        <f>IF(OR('Sub-Cpt Record'!K413=0,'Sub-Cpt Record'!K413=""),"",'Sub-Cpt Record'!K413)</f>
        <v/>
      </c>
      <c r="G413" s="219"/>
      <c r="H413" s="181"/>
      <c r="I413" s="182"/>
      <c r="J413" s="182"/>
      <c r="K413" s="182"/>
      <c r="L413" s="182"/>
      <c r="M413" s="182"/>
      <c r="N413" s="221"/>
    </row>
    <row r="414" spans="1:14" s="3" customFormat="1" x14ac:dyDescent="0.2">
      <c r="A414" s="156" t="str">
        <f>IF(OR('Sub-Cpt Record'!A414=0,'Sub-Cpt Record'!A414=""),"",'Sub-Cpt Record'!A414)</f>
        <v/>
      </c>
      <c r="B414" s="157" t="str">
        <f>IF(OR('Sub-Cpt Record'!B414=0,'Sub-Cpt Record'!B414=""),"",'Sub-Cpt Record'!B414)</f>
        <v/>
      </c>
      <c r="C414" s="158" t="str">
        <f>IF(OR('Sub-Cpt Record'!C414=0,'Sub-Cpt Record'!C414=""),"",'Sub-Cpt Record'!C414)</f>
        <v/>
      </c>
      <c r="D414" s="158" t="str">
        <f>IF(OR('Sub-Cpt Record'!D414=0,'Sub-Cpt Record'!D414=""),"",'Sub-Cpt Record'!D414)</f>
        <v/>
      </c>
      <c r="E414" s="157" t="str">
        <f>CODE!I414</f>
        <v/>
      </c>
      <c r="F414" s="180" t="str">
        <f>IF(OR('Sub-Cpt Record'!K414=0,'Sub-Cpt Record'!K414=""),"",'Sub-Cpt Record'!K414)</f>
        <v/>
      </c>
      <c r="G414" s="219"/>
      <c r="H414" s="181"/>
      <c r="I414" s="182"/>
      <c r="J414" s="182"/>
      <c r="K414" s="182"/>
      <c r="L414" s="182"/>
      <c r="M414" s="182"/>
      <c r="N414" s="221"/>
    </row>
    <row r="415" spans="1:14" s="3" customFormat="1" x14ac:dyDescent="0.2">
      <c r="A415" s="156" t="str">
        <f>IF(OR('Sub-Cpt Record'!A415=0,'Sub-Cpt Record'!A415=""),"",'Sub-Cpt Record'!A415)</f>
        <v/>
      </c>
      <c r="B415" s="157" t="str">
        <f>IF(OR('Sub-Cpt Record'!B415=0,'Sub-Cpt Record'!B415=""),"",'Sub-Cpt Record'!B415)</f>
        <v/>
      </c>
      <c r="C415" s="158" t="str">
        <f>IF(OR('Sub-Cpt Record'!C415=0,'Sub-Cpt Record'!C415=""),"",'Sub-Cpt Record'!C415)</f>
        <v/>
      </c>
      <c r="D415" s="158" t="str">
        <f>IF(OR('Sub-Cpt Record'!D415=0,'Sub-Cpt Record'!D415=""),"",'Sub-Cpt Record'!D415)</f>
        <v/>
      </c>
      <c r="E415" s="157" t="str">
        <f>CODE!I415</f>
        <v/>
      </c>
      <c r="F415" s="180" t="str">
        <f>IF(OR('Sub-Cpt Record'!K415=0,'Sub-Cpt Record'!K415=""),"",'Sub-Cpt Record'!K415)</f>
        <v/>
      </c>
      <c r="G415" s="219"/>
      <c r="H415" s="181"/>
      <c r="I415" s="182"/>
      <c r="J415" s="182"/>
      <c r="K415" s="182"/>
      <c r="L415" s="182"/>
      <c r="M415" s="182"/>
      <c r="N415" s="221"/>
    </row>
    <row r="416" spans="1:14" s="3" customFormat="1" x14ac:dyDescent="0.2">
      <c r="A416" s="156" t="str">
        <f>IF(OR('Sub-Cpt Record'!A416=0,'Sub-Cpt Record'!A416=""),"",'Sub-Cpt Record'!A416)</f>
        <v/>
      </c>
      <c r="B416" s="157" t="str">
        <f>IF(OR('Sub-Cpt Record'!B416=0,'Sub-Cpt Record'!B416=""),"",'Sub-Cpt Record'!B416)</f>
        <v/>
      </c>
      <c r="C416" s="158" t="str">
        <f>IF(OR('Sub-Cpt Record'!C416=0,'Sub-Cpt Record'!C416=""),"",'Sub-Cpt Record'!C416)</f>
        <v/>
      </c>
      <c r="D416" s="158" t="str">
        <f>IF(OR('Sub-Cpt Record'!D416=0,'Sub-Cpt Record'!D416=""),"",'Sub-Cpt Record'!D416)</f>
        <v/>
      </c>
      <c r="E416" s="157" t="str">
        <f>CODE!I416</f>
        <v/>
      </c>
      <c r="F416" s="180" t="str">
        <f>IF(OR('Sub-Cpt Record'!K416=0,'Sub-Cpt Record'!K416=""),"",'Sub-Cpt Record'!K416)</f>
        <v/>
      </c>
      <c r="G416" s="219"/>
      <c r="H416" s="181"/>
      <c r="I416" s="182"/>
      <c r="J416" s="182"/>
      <c r="K416" s="182"/>
      <c r="L416" s="182"/>
      <c r="M416" s="182"/>
      <c r="N416" s="221"/>
    </row>
    <row r="417" spans="1:14" s="3" customFormat="1" x14ac:dyDescent="0.2">
      <c r="A417" s="156" t="str">
        <f>IF(OR('Sub-Cpt Record'!A417=0,'Sub-Cpt Record'!A417=""),"",'Sub-Cpt Record'!A417)</f>
        <v/>
      </c>
      <c r="B417" s="157" t="str">
        <f>IF(OR('Sub-Cpt Record'!B417=0,'Sub-Cpt Record'!B417=""),"",'Sub-Cpt Record'!B417)</f>
        <v/>
      </c>
      <c r="C417" s="158" t="str">
        <f>IF(OR('Sub-Cpt Record'!C417=0,'Sub-Cpt Record'!C417=""),"",'Sub-Cpt Record'!C417)</f>
        <v/>
      </c>
      <c r="D417" s="158" t="str">
        <f>IF(OR('Sub-Cpt Record'!D417=0,'Sub-Cpt Record'!D417=""),"",'Sub-Cpt Record'!D417)</f>
        <v/>
      </c>
      <c r="E417" s="157" t="str">
        <f>CODE!I417</f>
        <v/>
      </c>
      <c r="F417" s="180" t="str">
        <f>IF(OR('Sub-Cpt Record'!K417=0,'Sub-Cpt Record'!K417=""),"",'Sub-Cpt Record'!K417)</f>
        <v/>
      </c>
      <c r="G417" s="219"/>
      <c r="H417" s="181"/>
      <c r="I417" s="182"/>
      <c r="J417" s="182"/>
      <c r="K417" s="182"/>
      <c r="L417" s="182"/>
      <c r="M417" s="182"/>
      <c r="N417" s="221"/>
    </row>
    <row r="418" spans="1:14" s="3" customFormat="1" x14ac:dyDescent="0.2">
      <c r="A418" s="156" t="str">
        <f>IF(OR('Sub-Cpt Record'!A418=0,'Sub-Cpt Record'!A418=""),"",'Sub-Cpt Record'!A418)</f>
        <v/>
      </c>
      <c r="B418" s="157" t="str">
        <f>IF(OR('Sub-Cpt Record'!B418=0,'Sub-Cpt Record'!B418=""),"",'Sub-Cpt Record'!B418)</f>
        <v/>
      </c>
      <c r="C418" s="158" t="str">
        <f>IF(OR('Sub-Cpt Record'!C418=0,'Sub-Cpt Record'!C418=""),"",'Sub-Cpt Record'!C418)</f>
        <v/>
      </c>
      <c r="D418" s="158" t="str">
        <f>IF(OR('Sub-Cpt Record'!D418=0,'Sub-Cpt Record'!D418=""),"",'Sub-Cpt Record'!D418)</f>
        <v/>
      </c>
      <c r="E418" s="157" t="str">
        <f>CODE!I418</f>
        <v/>
      </c>
      <c r="F418" s="180" t="str">
        <f>IF(OR('Sub-Cpt Record'!K418=0,'Sub-Cpt Record'!K418=""),"",'Sub-Cpt Record'!K418)</f>
        <v/>
      </c>
      <c r="G418" s="219"/>
      <c r="H418" s="181"/>
      <c r="I418" s="182"/>
      <c r="J418" s="182"/>
      <c r="K418" s="182"/>
      <c r="L418" s="182"/>
      <c r="M418" s="182"/>
      <c r="N418" s="221"/>
    </row>
    <row r="419" spans="1:14" s="3" customFormat="1" x14ac:dyDescent="0.2">
      <c r="A419" s="156" t="str">
        <f>IF(OR('Sub-Cpt Record'!A419=0,'Sub-Cpt Record'!A419=""),"",'Sub-Cpt Record'!A419)</f>
        <v/>
      </c>
      <c r="B419" s="157" t="str">
        <f>IF(OR('Sub-Cpt Record'!B419=0,'Sub-Cpt Record'!B419=""),"",'Sub-Cpt Record'!B419)</f>
        <v/>
      </c>
      <c r="C419" s="158" t="str">
        <f>IF(OR('Sub-Cpt Record'!C419=0,'Sub-Cpt Record'!C419=""),"",'Sub-Cpt Record'!C419)</f>
        <v/>
      </c>
      <c r="D419" s="158" t="str">
        <f>IF(OR('Sub-Cpt Record'!D419=0,'Sub-Cpt Record'!D419=""),"",'Sub-Cpt Record'!D419)</f>
        <v/>
      </c>
      <c r="E419" s="157" t="str">
        <f>CODE!I419</f>
        <v/>
      </c>
      <c r="F419" s="180" t="str">
        <f>IF(OR('Sub-Cpt Record'!K419=0,'Sub-Cpt Record'!K419=""),"",'Sub-Cpt Record'!K419)</f>
        <v/>
      </c>
      <c r="G419" s="219"/>
      <c r="H419" s="181"/>
      <c r="I419" s="182"/>
      <c r="J419" s="182"/>
      <c r="K419" s="182"/>
      <c r="L419" s="182"/>
      <c r="M419" s="182"/>
      <c r="N419" s="221"/>
    </row>
    <row r="420" spans="1:14" s="3" customFormat="1" x14ac:dyDescent="0.2">
      <c r="A420" s="156" t="str">
        <f>IF(OR('Sub-Cpt Record'!A420=0,'Sub-Cpt Record'!A420=""),"",'Sub-Cpt Record'!A420)</f>
        <v/>
      </c>
      <c r="B420" s="157" t="str">
        <f>IF(OR('Sub-Cpt Record'!B420=0,'Sub-Cpt Record'!B420=""),"",'Sub-Cpt Record'!B420)</f>
        <v/>
      </c>
      <c r="C420" s="158" t="str">
        <f>IF(OR('Sub-Cpt Record'!C420=0,'Sub-Cpt Record'!C420=""),"",'Sub-Cpt Record'!C420)</f>
        <v/>
      </c>
      <c r="D420" s="158" t="str">
        <f>IF(OR('Sub-Cpt Record'!D420=0,'Sub-Cpt Record'!D420=""),"",'Sub-Cpt Record'!D420)</f>
        <v/>
      </c>
      <c r="E420" s="157" t="str">
        <f>CODE!I420</f>
        <v/>
      </c>
      <c r="F420" s="180" t="str">
        <f>IF(OR('Sub-Cpt Record'!K420=0,'Sub-Cpt Record'!K420=""),"",'Sub-Cpt Record'!K420)</f>
        <v/>
      </c>
      <c r="G420" s="219"/>
      <c r="H420" s="181"/>
      <c r="I420" s="182"/>
      <c r="J420" s="182"/>
      <c r="K420" s="182"/>
      <c r="L420" s="182"/>
      <c r="M420" s="182"/>
      <c r="N420" s="221"/>
    </row>
    <row r="421" spans="1:14" s="3" customFormat="1" x14ac:dyDescent="0.2">
      <c r="A421" s="156" t="str">
        <f>IF(OR('Sub-Cpt Record'!A421=0,'Sub-Cpt Record'!A421=""),"",'Sub-Cpt Record'!A421)</f>
        <v/>
      </c>
      <c r="B421" s="157" t="str">
        <f>IF(OR('Sub-Cpt Record'!B421=0,'Sub-Cpt Record'!B421=""),"",'Sub-Cpt Record'!B421)</f>
        <v/>
      </c>
      <c r="C421" s="158" t="str">
        <f>IF(OR('Sub-Cpt Record'!C421=0,'Sub-Cpt Record'!C421=""),"",'Sub-Cpt Record'!C421)</f>
        <v/>
      </c>
      <c r="D421" s="158" t="str">
        <f>IF(OR('Sub-Cpt Record'!D421=0,'Sub-Cpt Record'!D421=""),"",'Sub-Cpt Record'!D421)</f>
        <v/>
      </c>
      <c r="E421" s="157" t="str">
        <f>CODE!I421</f>
        <v/>
      </c>
      <c r="F421" s="180" t="str">
        <f>IF(OR('Sub-Cpt Record'!K421=0,'Sub-Cpt Record'!K421=""),"",'Sub-Cpt Record'!K421)</f>
        <v/>
      </c>
      <c r="G421" s="219"/>
      <c r="H421" s="181"/>
      <c r="I421" s="182"/>
      <c r="J421" s="182"/>
      <c r="K421" s="182"/>
      <c r="L421" s="182"/>
      <c r="M421" s="182"/>
      <c r="N421" s="221"/>
    </row>
    <row r="422" spans="1:14" s="3" customFormat="1" x14ac:dyDescent="0.2">
      <c r="A422" s="156" t="str">
        <f>IF(OR('Sub-Cpt Record'!A422=0,'Sub-Cpt Record'!A422=""),"",'Sub-Cpt Record'!A422)</f>
        <v/>
      </c>
      <c r="B422" s="157" t="str">
        <f>IF(OR('Sub-Cpt Record'!B422=0,'Sub-Cpt Record'!B422=""),"",'Sub-Cpt Record'!B422)</f>
        <v/>
      </c>
      <c r="C422" s="158" t="str">
        <f>IF(OR('Sub-Cpt Record'!C422=0,'Sub-Cpt Record'!C422=""),"",'Sub-Cpt Record'!C422)</f>
        <v/>
      </c>
      <c r="D422" s="158" t="str">
        <f>IF(OR('Sub-Cpt Record'!D422=0,'Sub-Cpt Record'!D422=""),"",'Sub-Cpt Record'!D422)</f>
        <v/>
      </c>
      <c r="E422" s="157" t="str">
        <f>CODE!I422</f>
        <v/>
      </c>
      <c r="F422" s="180" t="str">
        <f>IF(OR('Sub-Cpt Record'!K422=0,'Sub-Cpt Record'!K422=""),"",'Sub-Cpt Record'!K422)</f>
        <v/>
      </c>
      <c r="G422" s="219"/>
      <c r="H422" s="181"/>
      <c r="I422" s="182"/>
      <c r="J422" s="182"/>
      <c r="K422" s="182"/>
      <c r="L422" s="182"/>
      <c r="M422" s="182"/>
      <c r="N422" s="221"/>
    </row>
    <row r="423" spans="1:14" s="3" customFormat="1" x14ac:dyDescent="0.2">
      <c r="A423" s="156" t="str">
        <f>IF(OR('Sub-Cpt Record'!A423=0,'Sub-Cpt Record'!A423=""),"",'Sub-Cpt Record'!A423)</f>
        <v/>
      </c>
      <c r="B423" s="157" t="str">
        <f>IF(OR('Sub-Cpt Record'!B423=0,'Sub-Cpt Record'!B423=""),"",'Sub-Cpt Record'!B423)</f>
        <v/>
      </c>
      <c r="C423" s="158" t="str">
        <f>IF(OR('Sub-Cpt Record'!C423=0,'Sub-Cpt Record'!C423=""),"",'Sub-Cpt Record'!C423)</f>
        <v/>
      </c>
      <c r="D423" s="158" t="str">
        <f>IF(OR('Sub-Cpt Record'!D423=0,'Sub-Cpt Record'!D423=""),"",'Sub-Cpt Record'!D423)</f>
        <v/>
      </c>
      <c r="E423" s="157" t="str">
        <f>CODE!I423</f>
        <v/>
      </c>
      <c r="F423" s="180" t="str">
        <f>IF(OR('Sub-Cpt Record'!K423=0,'Sub-Cpt Record'!K423=""),"",'Sub-Cpt Record'!K423)</f>
        <v/>
      </c>
      <c r="G423" s="219"/>
      <c r="H423" s="181"/>
      <c r="I423" s="182"/>
      <c r="J423" s="182"/>
      <c r="K423" s="182"/>
      <c r="L423" s="182"/>
      <c r="M423" s="182"/>
      <c r="N423" s="221"/>
    </row>
    <row r="424" spans="1:14" s="3" customFormat="1" x14ac:dyDescent="0.2">
      <c r="A424" s="156" t="str">
        <f>IF(OR('Sub-Cpt Record'!A424=0,'Sub-Cpt Record'!A424=""),"",'Sub-Cpt Record'!A424)</f>
        <v/>
      </c>
      <c r="B424" s="157" t="str">
        <f>IF(OR('Sub-Cpt Record'!B424=0,'Sub-Cpt Record'!B424=""),"",'Sub-Cpt Record'!B424)</f>
        <v/>
      </c>
      <c r="C424" s="158" t="str">
        <f>IF(OR('Sub-Cpt Record'!C424=0,'Sub-Cpt Record'!C424=""),"",'Sub-Cpt Record'!C424)</f>
        <v/>
      </c>
      <c r="D424" s="158" t="str">
        <f>IF(OR('Sub-Cpt Record'!D424=0,'Sub-Cpt Record'!D424=""),"",'Sub-Cpt Record'!D424)</f>
        <v/>
      </c>
      <c r="E424" s="157" t="str">
        <f>CODE!I424</f>
        <v/>
      </c>
      <c r="F424" s="180" t="str">
        <f>IF(OR('Sub-Cpt Record'!K424=0,'Sub-Cpt Record'!K424=""),"",'Sub-Cpt Record'!K424)</f>
        <v/>
      </c>
      <c r="G424" s="219"/>
      <c r="H424" s="181"/>
      <c r="I424" s="182"/>
      <c r="J424" s="182"/>
      <c r="K424" s="182"/>
      <c r="L424" s="182"/>
      <c r="M424" s="182"/>
      <c r="N424" s="221"/>
    </row>
    <row r="425" spans="1:14" s="3" customFormat="1" x14ac:dyDescent="0.2">
      <c r="A425" s="156" t="str">
        <f>IF(OR('Sub-Cpt Record'!A425=0,'Sub-Cpt Record'!A425=""),"",'Sub-Cpt Record'!A425)</f>
        <v/>
      </c>
      <c r="B425" s="157" t="str">
        <f>IF(OR('Sub-Cpt Record'!B425=0,'Sub-Cpt Record'!B425=""),"",'Sub-Cpt Record'!B425)</f>
        <v/>
      </c>
      <c r="C425" s="158" t="str">
        <f>IF(OR('Sub-Cpt Record'!C425=0,'Sub-Cpt Record'!C425=""),"",'Sub-Cpt Record'!C425)</f>
        <v/>
      </c>
      <c r="D425" s="158" t="str">
        <f>IF(OR('Sub-Cpt Record'!D425=0,'Sub-Cpt Record'!D425=""),"",'Sub-Cpt Record'!D425)</f>
        <v/>
      </c>
      <c r="E425" s="157" t="str">
        <f>CODE!I425</f>
        <v/>
      </c>
      <c r="F425" s="180" t="str">
        <f>IF(OR('Sub-Cpt Record'!K425=0,'Sub-Cpt Record'!K425=""),"",'Sub-Cpt Record'!K425)</f>
        <v/>
      </c>
      <c r="G425" s="219"/>
      <c r="H425" s="181"/>
      <c r="I425" s="182"/>
      <c r="J425" s="182"/>
      <c r="K425" s="182"/>
      <c r="L425" s="182"/>
      <c r="M425" s="182"/>
      <c r="N425" s="221"/>
    </row>
    <row r="426" spans="1:14" s="3" customFormat="1" x14ac:dyDescent="0.2">
      <c r="A426" s="156" t="str">
        <f>IF(OR('Sub-Cpt Record'!A426=0,'Sub-Cpt Record'!A426=""),"",'Sub-Cpt Record'!A426)</f>
        <v/>
      </c>
      <c r="B426" s="157" t="str">
        <f>IF(OR('Sub-Cpt Record'!B426=0,'Sub-Cpt Record'!B426=""),"",'Sub-Cpt Record'!B426)</f>
        <v/>
      </c>
      <c r="C426" s="158" t="str">
        <f>IF(OR('Sub-Cpt Record'!C426=0,'Sub-Cpt Record'!C426=""),"",'Sub-Cpt Record'!C426)</f>
        <v/>
      </c>
      <c r="D426" s="158" t="str">
        <f>IF(OR('Sub-Cpt Record'!D426=0,'Sub-Cpt Record'!D426=""),"",'Sub-Cpt Record'!D426)</f>
        <v/>
      </c>
      <c r="E426" s="157" t="str">
        <f>CODE!I426</f>
        <v/>
      </c>
      <c r="F426" s="180" t="str">
        <f>IF(OR('Sub-Cpt Record'!K426=0,'Sub-Cpt Record'!K426=""),"",'Sub-Cpt Record'!K426)</f>
        <v/>
      </c>
      <c r="G426" s="219"/>
      <c r="H426" s="181"/>
      <c r="I426" s="182"/>
      <c r="J426" s="182"/>
      <c r="K426" s="182"/>
      <c r="L426" s="182"/>
      <c r="M426" s="182"/>
      <c r="N426" s="221"/>
    </row>
    <row r="427" spans="1:14" s="3" customFormat="1" x14ac:dyDescent="0.2">
      <c r="A427" s="156" t="str">
        <f>IF(OR('Sub-Cpt Record'!A427=0,'Sub-Cpt Record'!A427=""),"",'Sub-Cpt Record'!A427)</f>
        <v/>
      </c>
      <c r="B427" s="157" t="str">
        <f>IF(OR('Sub-Cpt Record'!B427=0,'Sub-Cpt Record'!B427=""),"",'Sub-Cpt Record'!B427)</f>
        <v/>
      </c>
      <c r="C427" s="158" t="str">
        <f>IF(OR('Sub-Cpt Record'!C427=0,'Sub-Cpt Record'!C427=""),"",'Sub-Cpt Record'!C427)</f>
        <v/>
      </c>
      <c r="D427" s="158" t="str">
        <f>IF(OR('Sub-Cpt Record'!D427=0,'Sub-Cpt Record'!D427=""),"",'Sub-Cpt Record'!D427)</f>
        <v/>
      </c>
      <c r="E427" s="157" t="str">
        <f>CODE!I427</f>
        <v/>
      </c>
      <c r="F427" s="180" t="str">
        <f>IF(OR('Sub-Cpt Record'!K427=0,'Sub-Cpt Record'!K427=""),"",'Sub-Cpt Record'!K427)</f>
        <v/>
      </c>
      <c r="G427" s="219"/>
      <c r="H427" s="181"/>
      <c r="I427" s="182"/>
      <c r="J427" s="182"/>
      <c r="K427" s="182"/>
      <c r="L427" s="182"/>
      <c r="M427" s="182"/>
      <c r="N427" s="221"/>
    </row>
    <row r="428" spans="1:14" s="3" customFormat="1" x14ac:dyDescent="0.2">
      <c r="A428" s="156" t="str">
        <f>IF(OR('Sub-Cpt Record'!A428=0,'Sub-Cpt Record'!A428=""),"",'Sub-Cpt Record'!A428)</f>
        <v/>
      </c>
      <c r="B428" s="157" t="str">
        <f>IF(OR('Sub-Cpt Record'!B428=0,'Sub-Cpt Record'!B428=""),"",'Sub-Cpt Record'!B428)</f>
        <v/>
      </c>
      <c r="C428" s="158" t="str">
        <f>IF(OR('Sub-Cpt Record'!C428=0,'Sub-Cpt Record'!C428=""),"",'Sub-Cpt Record'!C428)</f>
        <v/>
      </c>
      <c r="D428" s="158" t="str">
        <f>IF(OR('Sub-Cpt Record'!D428=0,'Sub-Cpt Record'!D428=""),"",'Sub-Cpt Record'!D428)</f>
        <v/>
      </c>
      <c r="E428" s="157" t="str">
        <f>CODE!I428</f>
        <v/>
      </c>
      <c r="F428" s="180" t="str">
        <f>IF(OR('Sub-Cpt Record'!K428=0,'Sub-Cpt Record'!K428=""),"",'Sub-Cpt Record'!K428)</f>
        <v/>
      </c>
      <c r="G428" s="219"/>
      <c r="H428" s="181"/>
      <c r="I428" s="182"/>
      <c r="J428" s="182"/>
      <c r="K428" s="182"/>
      <c r="L428" s="182"/>
      <c r="M428" s="182"/>
      <c r="N428" s="221"/>
    </row>
    <row r="429" spans="1:14" s="3" customFormat="1" x14ac:dyDescent="0.2">
      <c r="A429" s="156" t="str">
        <f>IF(OR('Sub-Cpt Record'!A429=0,'Sub-Cpt Record'!A429=""),"",'Sub-Cpt Record'!A429)</f>
        <v/>
      </c>
      <c r="B429" s="157" t="str">
        <f>IF(OR('Sub-Cpt Record'!B429=0,'Sub-Cpt Record'!B429=""),"",'Sub-Cpt Record'!B429)</f>
        <v/>
      </c>
      <c r="C429" s="158" t="str">
        <f>IF(OR('Sub-Cpt Record'!C429=0,'Sub-Cpt Record'!C429=""),"",'Sub-Cpt Record'!C429)</f>
        <v/>
      </c>
      <c r="D429" s="158" t="str">
        <f>IF(OR('Sub-Cpt Record'!D429=0,'Sub-Cpt Record'!D429=""),"",'Sub-Cpt Record'!D429)</f>
        <v/>
      </c>
      <c r="E429" s="157" t="str">
        <f>CODE!I429</f>
        <v/>
      </c>
      <c r="F429" s="180" t="str">
        <f>IF(OR('Sub-Cpt Record'!K429=0,'Sub-Cpt Record'!K429=""),"",'Sub-Cpt Record'!K429)</f>
        <v/>
      </c>
      <c r="G429" s="219"/>
      <c r="H429" s="181"/>
      <c r="I429" s="182"/>
      <c r="J429" s="182"/>
      <c r="K429" s="182"/>
      <c r="L429" s="182"/>
      <c r="M429" s="182"/>
      <c r="N429" s="221"/>
    </row>
    <row r="430" spans="1:14" s="3" customFormat="1" x14ac:dyDescent="0.2">
      <c r="A430" s="156" t="str">
        <f>IF(OR('Sub-Cpt Record'!A430=0,'Sub-Cpt Record'!A430=""),"",'Sub-Cpt Record'!A430)</f>
        <v/>
      </c>
      <c r="B430" s="157" t="str">
        <f>IF(OR('Sub-Cpt Record'!B430=0,'Sub-Cpt Record'!B430=""),"",'Sub-Cpt Record'!B430)</f>
        <v/>
      </c>
      <c r="C430" s="158" t="str">
        <f>IF(OR('Sub-Cpt Record'!C430=0,'Sub-Cpt Record'!C430=""),"",'Sub-Cpt Record'!C430)</f>
        <v/>
      </c>
      <c r="D430" s="158" t="str">
        <f>IF(OR('Sub-Cpt Record'!D430=0,'Sub-Cpt Record'!D430=""),"",'Sub-Cpt Record'!D430)</f>
        <v/>
      </c>
      <c r="E430" s="157" t="str">
        <f>CODE!I430</f>
        <v/>
      </c>
      <c r="F430" s="180" t="str">
        <f>IF(OR('Sub-Cpt Record'!K430=0,'Sub-Cpt Record'!K430=""),"",'Sub-Cpt Record'!K430)</f>
        <v/>
      </c>
      <c r="G430" s="219"/>
      <c r="H430" s="181"/>
      <c r="I430" s="182"/>
      <c r="J430" s="182"/>
      <c r="K430" s="182"/>
      <c r="L430" s="182"/>
      <c r="M430" s="182"/>
      <c r="N430" s="221"/>
    </row>
    <row r="431" spans="1:14" s="3" customFormat="1" x14ac:dyDescent="0.2">
      <c r="A431" s="156" t="str">
        <f>IF(OR('Sub-Cpt Record'!A431=0,'Sub-Cpt Record'!A431=""),"",'Sub-Cpt Record'!A431)</f>
        <v/>
      </c>
      <c r="B431" s="157" t="str">
        <f>IF(OR('Sub-Cpt Record'!B431=0,'Sub-Cpt Record'!B431=""),"",'Sub-Cpt Record'!B431)</f>
        <v/>
      </c>
      <c r="C431" s="158" t="str">
        <f>IF(OR('Sub-Cpt Record'!C431=0,'Sub-Cpt Record'!C431=""),"",'Sub-Cpt Record'!C431)</f>
        <v/>
      </c>
      <c r="D431" s="158" t="str">
        <f>IF(OR('Sub-Cpt Record'!D431=0,'Sub-Cpt Record'!D431=""),"",'Sub-Cpt Record'!D431)</f>
        <v/>
      </c>
      <c r="E431" s="157" t="str">
        <f>CODE!I431</f>
        <v/>
      </c>
      <c r="F431" s="180" t="str">
        <f>IF(OR('Sub-Cpt Record'!K431=0,'Sub-Cpt Record'!K431=""),"",'Sub-Cpt Record'!K431)</f>
        <v/>
      </c>
      <c r="G431" s="219"/>
      <c r="H431" s="181"/>
      <c r="I431" s="182"/>
      <c r="J431" s="182"/>
      <c r="K431" s="182"/>
      <c r="L431" s="182"/>
      <c r="M431" s="182"/>
      <c r="N431" s="221"/>
    </row>
    <row r="432" spans="1:14" s="3" customFormat="1" x14ac:dyDescent="0.2">
      <c r="A432" s="156" t="str">
        <f>IF(OR('Sub-Cpt Record'!A432=0,'Sub-Cpt Record'!A432=""),"",'Sub-Cpt Record'!A432)</f>
        <v/>
      </c>
      <c r="B432" s="157" t="str">
        <f>IF(OR('Sub-Cpt Record'!B432=0,'Sub-Cpt Record'!B432=""),"",'Sub-Cpt Record'!B432)</f>
        <v/>
      </c>
      <c r="C432" s="158" t="str">
        <f>IF(OR('Sub-Cpt Record'!C432=0,'Sub-Cpt Record'!C432=""),"",'Sub-Cpt Record'!C432)</f>
        <v/>
      </c>
      <c r="D432" s="158" t="str">
        <f>IF(OR('Sub-Cpt Record'!D432=0,'Sub-Cpt Record'!D432=""),"",'Sub-Cpt Record'!D432)</f>
        <v/>
      </c>
      <c r="E432" s="157" t="str">
        <f>CODE!I432</f>
        <v/>
      </c>
      <c r="F432" s="180" t="str">
        <f>IF(OR('Sub-Cpt Record'!K432=0,'Sub-Cpt Record'!K432=""),"",'Sub-Cpt Record'!K432)</f>
        <v/>
      </c>
      <c r="G432" s="219"/>
      <c r="H432" s="181"/>
      <c r="I432" s="182"/>
      <c r="J432" s="182"/>
      <c r="K432" s="182"/>
      <c r="L432" s="182"/>
      <c r="M432" s="182"/>
      <c r="N432" s="221"/>
    </row>
    <row r="433" spans="1:14" s="3" customFormat="1" x14ac:dyDescent="0.2">
      <c r="A433" s="156" t="str">
        <f>IF(OR('Sub-Cpt Record'!A433=0,'Sub-Cpt Record'!A433=""),"",'Sub-Cpt Record'!A433)</f>
        <v/>
      </c>
      <c r="B433" s="157" t="str">
        <f>IF(OR('Sub-Cpt Record'!B433=0,'Sub-Cpt Record'!B433=""),"",'Sub-Cpt Record'!B433)</f>
        <v/>
      </c>
      <c r="C433" s="158" t="str">
        <f>IF(OR('Sub-Cpt Record'!C433=0,'Sub-Cpt Record'!C433=""),"",'Sub-Cpt Record'!C433)</f>
        <v/>
      </c>
      <c r="D433" s="158" t="str">
        <f>IF(OR('Sub-Cpt Record'!D433=0,'Sub-Cpt Record'!D433=""),"",'Sub-Cpt Record'!D433)</f>
        <v/>
      </c>
      <c r="E433" s="157" t="str">
        <f>CODE!I433</f>
        <v/>
      </c>
      <c r="F433" s="180" t="str">
        <f>IF(OR('Sub-Cpt Record'!K433=0,'Sub-Cpt Record'!K433=""),"",'Sub-Cpt Record'!K433)</f>
        <v/>
      </c>
      <c r="G433" s="219"/>
      <c r="H433" s="181"/>
      <c r="I433" s="182"/>
      <c r="J433" s="182"/>
      <c r="K433" s="182"/>
      <c r="L433" s="182"/>
      <c r="M433" s="182"/>
      <c r="N433" s="221"/>
    </row>
    <row r="434" spans="1:14" s="3" customFormat="1" x14ac:dyDescent="0.2">
      <c r="A434" s="156" t="str">
        <f>IF(OR('Sub-Cpt Record'!A434=0,'Sub-Cpt Record'!A434=""),"",'Sub-Cpt Record'!A434)</f>
        <v/>
      </c>
      <c r="B434" s="157" t="str">
        <f>IF(OR('Sub-Cpt Record'!B434=0,'Sub-Cpt Record'!B434=""),"",'Sub-Cpt Record'!B434)</f>
        <v/>
      </c>
      <c r="C434" s="158" t="str">
        <f>IF(OR('Sub-Cpt Record'!C434=0,'Sub-Cpt Record'!C434=""),"",'Sub-Cpt Record'!C434)</f>
        <v/>
      </c>
      <c r="D434" s="158" t="str">
        <f>IF(OR('Sub-Cpt Record'!D434=0,'Sub-Cpt Record'!D434=""),"",'Sub-Cpt Record'!D434)</f>
        <v/>
      </c>
      <c r="E434" s="157" t="str">
        <f>CODE!I434</f>
        <v/>
      </c>
      <c r="F434" s="180" t="str">
        <f>IF(OR('Sub-Cpt Record'!K434=0,'Sub-Cpt Record'!K434=""),"",'Sub-Cpt Record'!K434)</f>
        <v/>
      </c>
      <c r="G434" s="219"/>
      <c r="H434" s="181"/>
      <c r="I434" s="182"/>
      <c r="J434" s="182"/>
      <c r="K434" s="182"/>
      <c r="L434" s="182"/>
      <c r="M434" s="182"/>
      <c r="N434" s="221"/>
    </row>
    <row r="435" spans="1:14" s="3" customFormat="1" x14ac:dyDescent="0.2">
      <c r="A435" s="156" t="str">
        <f>IF(OR('Sub-Cpt Record'!A435=0,'Sub-Cpt Record'!A435=""),"",'Sub-Cpt Record'!A435)</f>
        <v/>
      </c>
      <c r="B435" s="157" t="str">
        <f>IF(OR('Sub-Cpt Record'!B435=0,'Sub-Cpt Record'!B435=""),"",'Sub-Cpt Record'!B435)</f>
        <v/>
      </c>
      <c r="C435" s="158" t="str">
        <f>IF(OR('Sub-Cpt Record'!C435=0,'Sub-Cpt Record'!C435=""),"",'Sub-Cpt Record'!C435)</f>
        <v/>
      </c>
      <c r="D435" s="158" t="str">
        <f>IF(OR('Sub-Cpt Record'!D435=0,'Sub-Cpt Record'!D435=""),"",'Sub-Cpt Record'!D435)</f>
        <v/>
      </c>
      <c r="E435" s="157" t="str">
        <f>CODE!I435</f>
        <v/>
      </c>
      <c r="F435" s="180" t="str">
        <f>IF(OR('Sub-Cpt Record'!K435=0,'Sub-Cpt Record'!K435=""),"",'Sub-Cpt Record'!K435)</f>
        <v/>
      </c>
      <c r="G435" s="219"/>
      <c r="H435" s="181"/>
      <c r="I435" s="182"/>
      <c r="J435" s="182"/>
      <c r="K435" s="182"/>
      <c r="L435" s="182"/>
      <c r="M435" s="182"/>
      <c r="N435" s="221"/>
    </row>
    <row r="436" spans="1:14" s="3" customFormat="1" x14ac:dyDescent="0.2">
      <c r="A436" s="156" t="str">
        <f>IF(OR('Sub-Cpt Record'!A436=0,'Sub-Cpt Record'!A436=""),"",'Sub-Cpt Record'!A436)</f>
        <v/>
      </c>
      <c r="B436" s="157" t="str">
        <f>IF(OR('Sub-Cpt Record'!B436=0,'Sub-Cpt Record'!B436=""),"",'Sub-Cpt Record'!B436)</f>
        <v/>
      </c>
      <c r="C436" s="158" t="str">
        <f>IF(OR('Sub-Cpt Record'!C436=0,'Sub-Cpt Record'!C436=""),"",'Sub-Cpt Record'!C436)</f>
        <v/>
      </c>
      <c r="D436" s="158" t="str">
        <f>IF(OR('Sub-Cpt Record'!D436=0,'Sub-Cpt Record'!D436=""),"",'Sub-Cpt Record'!D436)</f>
        <v/>
      </c>
      <c r="E436" s="157" t="str">
        <f>CODE!I436</f>
        <v/>
      </c>
      <c r="F436" s="180" t="str">
        <f>IF(OR('Sub-Cpt Record'!K436=0,'Sub-Cpt Record'!K436=""),"",'Sub-Cpt Record'!K436)</f>
        <v/>
      </c>
      <c r="G436" s="219"/>
      <c r="H436" s="181"/>
      <c r="I436" s="182"/>
      <c r="J436" s="182"/>
      <c r="K436" s="182"/>
      <c r="L436" s="182"/>
      <c r="M436" s="182"/>
      <c r="N436" s="221"/>
    </row>
    <row r="437" spans="1:14" s="3" customFormat="1" x14ac:dyDescent="0.2">
      <c r="A437" s="156" t="str">
        <f>IF(OR('Sub-Cpt Record'!A437=0,'Sub-Cpt Record'!A437=""),"",'Sub-Cpt Record'!A437)</f>
        <v/>
      </c>
      <c r="B437" s="157" t="str">
        <f>IF(OR('Sub-Cpt Record'!B437=0,'Sub-Cpt Record'!B437=""),"",'Sub-Cpt Record'!B437)</f>
        <v/>
      </c>
      <c r="C437" s="158" t="str">
        <f>IF(OR('Sub-Cpt Record'!C437=0,'Sub-Cpt Record'!C437=""),"",'Sub-Cpt Record'!C437)</f>
        <v/>
      </c>
      <c r="D437" s="158" t="str">
        <f>IF(OR('Sub-Cpt Record'!D437=0,'Sub-Cpt Record'!D437=""),"",'Sub-Cpt Record'!D437)</f>
        <v/>
      </c>
      <c r="E437" s="157" t="str">
        <f>CODE!I437</f>
        <v/>
      </c>
      <c r="F437" s="180" t="str">
        <f>IF(OR('Sub-Cpt Record'!K437=0,'Sub-Cpt Record'!K437=""),"",'Sub-Cpt Record'!K437)</f>
        <v/>
      </c>
      <c r="G437" s="219"/>
      <c r="H437" s="181"/>
      <c r="I437" s="182"/>
      <c r="J437" s="182"/>
      <c r="K437" s="182"/>
      <c r="L437" s="182"/>
      <c r="M437" s="182"/>
      <c r="N437" s="221"/>
    </row>
    <row r="438" spans="1:14" s="3" customFormat="1" x14ac:dyDescent="0.2">
      <c r="A438" s="156" t="str">
        <f>IF(OR('Sub-Cpt Record'!A438=0,'Sub-Cpt Record'!A438=""),"",'Sub-Cpt Record'!A438)</f>
        <v/>
      </c>
      <c r="B438" s="157" t="str">
        <f>IF(OR('Sub-Cpt Record'!B438=0,'Sub-Cpt Record'!B438=""),"",'Sub-Cpt Record'!B438)</f>
        <v/>
      </c>
      <c r="C438" s="158" t="str">
        <f>IF(OR('Sub-Cpt Record'!C438=0,'Sub-Cpt Record'!C438=""),"",'Sub-Cpt Record'!C438)</f>
        <v/>
      </c>
      <c r="D438" s="158" t="str">
        <f>IF(OR('Sub-Cpt Record'!D438=0,'Sub-Cpt Record'!D438=""),"",'Sub-Cpt Record'!D438)</f>
        <v/>
      </c>
      <c r="E438" s="157" t="str">
        <f>CODE!I438</f>
        <v/>
      </c>
      <c r="F438" s="180" t="str">
        <f>IF(OR('Sub-Cpt Record'!K438=0,'Sub-Cpt Record'!K438=""),"",'Sub-Cpt Record'!K438)</f>
        <v/>
      </c>
      <c r="G438" s="219"/>
      <c r="H438" s="181"/>
      <c r="I438" s="182"/>
      <c r="J438" s="182"/>
      <c r="K438" s="182"/>
      <c r="L438" s="182"/>
      <c r="M438" s="182"/>
      <c r="N438" s="221"/>
    </row>
    <row r="439" spans="1:14" s="3" customFormat="1" x14ac:dyDescent="0.2">
      <c r="A439" s="156" t="str">
        <f>IF(OR('Sub-Cpt Record'!A439=0,'Sub-Cpt Record'!A439=""),"",'Sub-Cpt Record'!A439)</f>
        <v/>
      </c>
      <c r="B439" s="157" t="str">
        <f>IF(OR('Sub-Cpt Record'!B439=0,'Sub-Cpt Record'!B439=""),"",'Sub-Cpt Record'!B439)</f>
        <v/>
      </c>
      <c r="C439" s="158" t="str">
        <f>IF(OR('Sub-Cpt Record'!C439=0,'Sub-Cpt Record'!C439=""),"",'Sub-Cpt Record'!C439)</f>
        <v/>
      </c>
      <c r="D439" s="158" t="str">
        <f>IF(OR('Sub-Cpt Record'!D439=0,'Sub-Cpt Record'!D439=""),"",'Sub-Cpt Record'!D439)</f>
        <v/>
      </c>
      <c r="E439" s="157" t="str">
        <f>CODE!I439</f>
        <v/>
      </c>
      <c r="F439" s="180" t="str">
        <f>IF(OR('Sub-Cpt Record'!K439=0,'Sub-Cpt Record'!K439=""),"",'Sub-Cpt Record'!K439)</f>
        <v/>
      </c>
      <c r="G439" s="219"/>
      <c r="H439" s="181"/>
      <c r="I439" s="182"/>
      <c r="J439" s="182"/>
      <c r="K439" s="182"/>
      <c r="L439" s="182"/>
      <c r="M439" s="182"/>
      <c r="N439" s="221"/>
    </row>
    <row r="440" spans="1:14" s="3" customFormat="1" x14ac:dyDescent="0.2">
      <c r="A440" s="156" t="str">
        <f>IF(OR('Sub-Cpt Record'!A440=0,'Sub-Cpt Record'!A440=""),"",'Sub-Cpt Record'!A440)</f>
        <v/>
      </c>
      <c r="B440" s="157" t="str">
        <f>IF(OR('Sub-Cpt Record'!B440=0,'Sub-Cpt Record'!B440=""),"",'Sub-Cpt Record'!B440)</f>
        <v/>
      </c>
      <c r="C440" s="158" t="str">
        <f>IF(OR('Sub-Cpt Record'!C440=0,'Sub-Cpt Record'!C440=""),"",'Sub-Cpt Record'!C440)</f>
        <v/>
      </c>
      <c r="D440" s="158" t="str">
        <f>IF(OR('Sub-Cpt Record'!D440=0,'Sub-Cpt Record'!D440=""),"",'Sub-Cpt Record'!D440)</f>
        <v/>
      </c>
      <c r="E440" s="157" t="str">
        <f>CODE!I440</f>
        <v/>
      </c>
      <c r="F440" s="180" t="str">
        <f>IF(OR('Sub-Cpt Record'!K440=0,'Sub-Cpt Record'!K440=""),"",'Sub-Cpt Record'!K440)</f>
        <v/>
      </c>
      <c r="G440" s="219"/>
      <c r="H440" s="181"/>
      <c r="I440" s="182"/>
      <c r="J440" s="182"/>
      <c r="K440" s="182"/>
      <c r="L440" s="182"/>
      <c r="M440" s="182"/>
      <c r="N440" s="221"/>
    </row>
    <row r="441" spans="1:14" s="3" customFormat="1" x14ac:dyDescent="0.2">
      <c r="A441" s="156" t="str">
        <f>IF(OR('Sub-Cpt Record'!A441=0,'Sub-Cpt Record'!A441=""),"",'Sub-Cpt Record'!A441)</f>
        <v/>
      </c>
      <c r="B441" s="157" t="str">
        <f>IF(OR('Sub-Cpt Record'!B441=0,'Sub-Cpt Record'!B441=""),"",'Sub-Cpt Record'!B441)</f>
        <v/>
      </c>
      <c r="C441" s="158" t="str">
        <f>IF(OR('Sub-Cpt Record'!C441=0,'Sub-Cpt Record'!C441=""),"",'Sub-Cpt Record'!C441)</f>
        <v/>
      </c>
      <c r="D441" s="158" t="str">
        <f>IF(OR('Sub-Cpt Record'!D441=0,'Sub-Cpt Record'!D441=""),"",'Sub-Cpt Record'!D441)</f>
        <v/>
      </c>
      <c r="E441" s="157" t="str">
        <f>CODE!I441</f>
        <v/>
      </c>
      <c r="F441" s="180" t="str">
        <f>IF(OR('Sub-Cpt Record'!K441=0,'Sub-Cpt Record'!K441=""),"",'Sub-Cpt Record'!K441)</f>
        <v/>
      </c>
      <c r="G441" s="219"/>
      <c r="H441" s="181"/>
      <c r="I441" s="182"/>
      <c r="J441" s="182"/>
      <c r="K441" s="182"/>
      <c r="L441" s="182"/>
      <c r="M441" s="182"/>
      <c r="N441" s="221"/>
    </row>
    <row r="442" spans="1:14" s="3" customFormat="1" x14ac:dyDescent="0.2">
      <c r="A442" s="156" t="str">
        <f>IF(OR('Sub-Cpt Record'!A442=0,'Sub-Cpt Record'!A442=""),"",'Sub-Cpt Record'!A442)</f>
        <v/>
      </c>
      <c r="B442" s="157" t="str">
        <f>IF(OR('Sub-Cpt Record'!B442=0,'Sub-Cpt Record'!B442=""),"",'Sub-Cpt Record'!B442)</f>
        <v/>
      </c>
      <c r="C442" s="158" t="str">
        <f>IF(OR('Sub-Cpt Record'!C442=0,'Sub-Cpt Record'!C442=""),"",'Sub-Cpt Record'!C442)</f>
        <v/>
      </c>
      <c r="D442" s="158" t="str">
        <f>IF(OR('Sub-Cpt Record'!D442=0,'Sub-Cpt Record'!D442=""),"",'Sub-Cpt Record'!D442)</f>
        <v/>
      </c>
      <c r="E442" s="157" t="str">
        <f>CODE!I442</f>
        <v/>
      </c>
      <c r="F442" s="180" t="str">
        <f>IF(OR('Sub-Cpt Record'!K442=0,'Sub-Cpt Record'!K442=""),"",'Sub-Cpt Record'!K442)</f>
        <v/>
      </c>
      <c r="G442" s="219"/>
      <c r="H442" s="181"/>
      <c r="I442" s="182"/>
      <c r="J442" s="182"/>
      <c r="K442" s="182"/>
      <c r="L442" s="182"/>
      <c r="M442" s="182"/>
      <c r="N442" s="221"/>
    </row>
    <row r="443" spans="1:14" s="3" customFormat="1" x14ac:dyDescent="0.2">
      <c r="A443" s="156" t="str">
        <f>IF(OR('Sub-Cpt Record'!A443=0,'Sub-Cpt Record'!A443=""),"",'Sub-Cpt Record'!A443)</f>
        <v/>
      </c>
      <c r="B443" s="157" t="str">
        <f>IF(OR('Sub-Cpt Record'!B443=0,'Sub-Cpt Record'!B443=""),"",'Sub-Cpt Record'!B443)</f>
        <v/>
      </c>
      <c r="C443" s="158" t="str">
        <f>IF(OR('Sub-Cpt Record'!C443=0,'Sub-Cpt Record'!C443=""),"",'Sub-Cpt Record'!C443)</f>
        <v/>
      </c>
      <c r="D443" s="158" t="str">
        <f>IF(OR('Sub-Cpt Record'!D443=0,'Sub-Cpt Record'!D443=""),"",'Sub-Cpt Record'!D443)</f>
        <v/>
      </c>
      <c r="E443" s="157" t="str">
        <f>CODE!I443</f>
        <v/>
      </c>
      <c r="F443" s="180" t="str">
        <f>IF(OR('Sub-Cpt Record'!K443=0,'Sub-Cpt Record'!K443=""),"",'Sub-Cpt Record'!K443)</f>
        <v/>
      </c>
      <c r="G443" s="219"/>
      <c r="H443" s="181"/>
      <c r="I443" s="182"/>
      <c r="J443" s="182"/>
      <c r="K443" s="182"/>
      <c r="L443" s="182"/>
      <c r="M443" s="182"/>
      <c r="N443" s="221"/>
    </row>
    <row r="444" spans="1:14" s="3" customFormat="1" x14ac:dyDescent="0.2">
      <c r="A444" s="156" t="str">
        <f>IF(OR('Sub-Cpt Record'!A444=0,'Sub-Cpt Record'!A444=""),"",'Sub-Cpt Record'!A444)</f>
        <v/>
      </c>
      <c r="B444" s="157" t="str">
        <f>IF(OR('Sub-Cpt Record'!B444=0,'Sub-Cpt Record'!B444=""),"",'Sub-Cpt Record'!B444)</f>
        <v/>
      </c>
      <c r="C444" s="158" t="str">
        <f>IF(OR('Sub-Cpt Record'!C444=0,'Sub-Cpt Record'!C444=""),"",'Sub-Cpt Record'!C444)</f>
        <v/>
      </c>
      <c r="D444" s="158" t="str">
        <f>IF(OR('Sub-Cpt Record'!D444=0,'Sub-Cpt Record'!D444=""),"",'Sub-Cpt Record'!D444)</f>
        <v/>
      </c>
      <c r="E444" s="157" t="str">
        <f>CODE!I444</f>
        <v/>
      </c>
      <c r="F444" s="180" t="str">
        <f>IF(OR('Sub-Cpt Record'!K444=0,'Sub-Cpt Record'!K444=""),"",'Sub-Cpt Record'!K444)</f>
        <v/>
      </c>
      <c r="G444" s="219"/>
      <c r="H444" s="181"/>
      <c r="I444" s="182"/>
      <c r="J444" s="182"/>
      <c r="K444" s="182"/>
      <c r="L444" s="182"/>
      <c r="M444" s="182"/>
      <c r="N444" s="221"/>
    </row>
    <row r="445" spans="1:14" s="3" customFormat="1" x14ac:dyDescent="0.2">
      <c r="A445" s="156" t="str">
        <f>IF(OR('Sub-Cpt Record'!A445=0,'Sub-Cpt Record'!A445=""),"",'Sub-Cpt Record'!A445)</f>
        <v/>
      </c>
      <c r="B445" s="157" t="str">
        <f>IF(OR('Sub-Cpt Record'!B445=0,'Sub-Cpt Record'!B445=""),"",'Sub-Cpt Record'!B445)</f>
        <v/>
      </c>
      <c r="C445" s="158" t="str">
        <f>IF(OR('Sub-Cpt Record'!C445=0,'Sub-Cpt Record'!C445=""),"",'Sub-Cpt Record'!C445)</f>
        <v/>
      </c>
      <c r="D445" s="158" t="str">
        <f>IF(OR('Sub-Cpt Record'!D445=0,'Sub-Cpt Record'!D445=""),"",'Sub-Cpt Record'!D445)</f>
        <v/>
      </c>
      <c r="E445" s="157" t="str">
        <f>CODE!I445</f>
        <v/>
      </c>
      <c r="F445" s="180" t="str">
        <f>IF(OR('Sub-Cpt Record'!K445=0,'Sub-Cpt Record'!K445=""),"",'Sub-Cpt Record'!K445)</f>
        <v/>
      </c>
      <c r="G445" s="219"/>
      <c r="H445" s="181"/>
      <c r="I445" s="182"/>
      <c r="J445" s="182"/>
      <c r="K445" s="182"/>
      <c r="L445" s="182"/>
      <c r="M445" s="182"/>
      <c r="N445" s="221"/>
    </row>
    <row r="446" spans="1:14" s="3" customFormat="1" x14ac:dyDescent="0.2">
      <c r="A446" s="156" t="str">
        <f>IF(OR('Sub-Cpt Record'!A446=0,'Sub-Cpt Record'!A446=""),"",'Sub-Cpt Record'!A446)</f>
        <v/>
      </c>
      <c r="B446" s="157" t="str">
        <f>IF(OR('Sub-Cpt Record'!B446=0,'Sub-Cpt Record'!B446=""),"",'Sub-Cpt Record'!B446)</f>
        <v/>
      </c>
      <c r="C446" s="158" t="str">
        <f>IF(OR('Sub-Cpt Record'!C446=0,'Sub-Cpt Record'!C446=""),"",'Sub-Cpt Record'!C446)</f>
        <v/>
      </c>
      <c r="D446" s="158" t="str">
        <f>IF(OR('Sub-Cpt Record'!D446=0,'Sub-Cpt Record'!D446=""),"",'Sub-Cpt Record'!D446)</f>
        <v/>
      </c>
      <c r="E446" s="157" t="str">
        <f>CODE!I446</f>
        <v/>
      </c>
      <c r="F446" s="180" t="str">
        <f>IF(OR('Sub-Cpt Record'!K446=0,'Sub-Cpt Record'!K446=""),"",'Sub-Cpt Record'!K446)</f>
        <v/>
      </c>
      <c r="G446" s="219"/>
      <c r="H446" s="181"/>
      <c r="I446" s="182"/>
      <c r="J446" s="182"/>
      <c r="K446" s="182"/>
      <c r="L446" s="182"/>
      <c r="M446" s="182"/>
      <c r="N446" s="221"/>
    </row>
    <row r="447" spans="1:14" s="3" customFormat="1" x14ac:dyDescent="0.2">
      <c r="A447" s="156" t="str">
        <f>IF(OR('Sub-Cpt Record'!A447=0,'Sub-Cpt Record'!A447=""),"",'Sub-Cpt Record'!A447)</f>
        <v/>
      </c>
      <c r="B447" s="157" t="str">
        <f>IF(OR('Sub-Cpt Record'!B447=0,'Sub-Cpt Record'!B447=""),"",'Sub-Cpt Record'!B447)</f>
        <v/>
      </c>
      <c r="C447" s="158" t="str">
        <f>IF(OR('Sub-Cpt Record'!C447=0,'Sub-Cpt Record'!C447=""),"",'Sub-Cpt Record'!C447)</f>
        <v/>
      </c>
      <c r="D447" s="158" t="str">
        <f>IF(OR('Sub-Cpt Record'!D447=0,'Sub-Cpt Record'!D447=""),"",'Sub-Cpt Record'!D447)</f>
        <v/>
      </c>
      <c r="E447" s="157" t="str">
        <f>CODE!I447</f>
        <v/>
      </c>
      <c r="F447" s="180" t="str">
        <f>IF(OR('Sub-Cpt Record'!K447=0,'Sub-Cpt Record'!K447=""),"",'Sub-Cpt Record'!K447)</f>
        <v/>
      </c>
      <c r="G447" s="219"/>
      <c r="H447" s="181"/>
      <c r="I447" s="182"/>
      <c r="J447" s="182"/>
      <c r="K447" s="182"/>
      <c r="L447" s="182"/>
      <c r="M447" s="182"/>
      <c r="N447" s="221"/>
    </row>
    <row r="448" spans="1:14" s="3" customFormat="1" x14ac:dyDescent="0.2">
      <c r="A448" s="156" t="str">
        <f>IF(OR('Sub-Cpt Record'!A448=0,'Sub-Cpt Record'!A448=""),"",'Sub-Cpt Record'!A448)</f>
        <v/>
      </c>
      <c r="B448" s="157" t="str">
        <f>IF(OR('Sub-Cpt Record'!B448=0,'Sub-Cpt Record'!B448=""),"",'Sub-Cpt Record'!B448)</f>
        <v/>
      </c>
      <c r="C448" s="158" t="str">
        <f>IF(OR('Sub-Cpt Record'!C448=0,'Sub-Cpt Record'!C448=""),"",'Sub-Cpt Record'!C448)</f>
        <v/>
      </c>
      <c r="D448" s="158" t="str">
        <f>IF(OR('Sub-Cpt Record'!D448=0,'Sub-Cpt Record'!D448=""),"",'Sub-Cpt Record'!D448)</f>
        <v/>
      </c>
      <c r="E448" s="157" t="str">
        <f>CODE!I448</f>
        <v/>
      </c>
      <c r="F448" s="180" t="str">
        <f>IF(OR('Sub-Cpt Record'!K448=0,'Sub-Cpt Record'!K448=""),"",'Sub-Cpt Record'!K448)</f>
        <v/>
      </c>
      <c r="G448" s="219"/>
      <c r="H448" s="181"/>
      <c r="I448" s="182"/>
      <c r="J448" s="182"/>
      <c r="K448" s="182"/>
      <c r="L448" s="182"/>
      <c r="M448" s="182"/>
      <c r="N448" s="221"/>
    </row>
    <row r="449" spans="1:14" s="3" customFormat="1" x14ac:dyDescent="0.2">
      <c r="A449" s="156" t="str">
        <f>IF(OR('Sub-Cpt Record'!A449=0,'Sub-Cpt Record'!A449=""),"",'Sub-Cpt Record'!A449)</f>
        <v/>
      </c>
      <c r="B449" s="157" t="str">
        <f>IF(OR('Sub-Cpt Record'!B449=0,'Sub-Cpt Record'!B449=""),"",'Sub-Cpt Record'!B449)</f>
        <v/>
      </c>
      <c r="C449" s="158" t="str">
        <f>IF(OR('Sub-Cpt Record'!C449=0,'Sub-Cpt Record'!C449=""),"",'Sub-Cpt Record'!C449)</f>
        <v/>
      </c>
      <c r="D449" s="158" t="str">
        <f>IF(OR('Sub-Cpt Record'!D449=0,'Sub-Cpt Record'!D449=""),"",'Sub-Cpt Record'!D449)</f>
        <v/>
      </c>
      <c r="E449" s="157" t="str">
        <f>CODE!I449</f>
        <v/>
      </c>
      <c r="F449" s="180" t="str">
        <f>IF(OR('Sub-Cpt Record'!K449=0,'Sub-Cpt Record'!K449=""),"",'Sub-Cpt Record'!K449)</f>
        <v/>
      </c>
      <c r="G449" s="219"/>
      <c r="H449" s="181"/>
      <c r="I449" s="182"/>
      <c r="J449" s="182"/>
      <c r="K449" s="182"/>
      <c r="L449" s="182"/>
      <c r="M449" s="182"/>
      <c r="N449" s="221"/>
    </row>
    <row r="450" spans="1:14" s="3" customFormat="1" x14ac:dyDescent="0.2">
      <c r="A450" s="156" t="str">
        <f>IF(OR('Sub-Cpt Record'!A450=0,'Sub-Cpt Record'!A450=""),"",'Sub-Cpt Record'!A450)</f>
        <v/>
      </c>
      <c r="B450" s="157" t="str">
        <f>IF(OR('Sub-Cpt Record'!B450=0,'Sub-Cpt Record'!B450=""),"",'Sub-Cpt Record'!B450)</f>
        <v/>
      </c>
      <c r="C450" s="158" t="str">
        <f>IF(OR('Sub-Cpt Record'!C450=0,'Sub-Cpt Record'!C450=""),"",'Sub-Cpt Record'!C450)</f>
        <v/>
      </c>
      <c r="D450" s="158" t="str">
        <f>IF(OR('Sub-Cpt Record'!D450=0,'Sub-Cpt Record'!D450=""),"",'Sub-Cpt Record'!D450)</f>
        <v/>
      </c>
      <c r="E450" s="157" t="str">
        <f>CODE!I450</f>
        <v/>
      </c>
      <c r="F450" s="180" t="str">
        <f>IF(OR('Sub-Cpt Record'!K450=0,'Sub-Cpt Record'!K450=""),"",'Sub-Cpt Record'!K450)</f>
        <v/>
      </c>
      <c r="G450" s="219"/>
      <c r="H450" s="181"/>
      <c r="I450" s="182"/>
      <c r="J450" s="182"/>
      <c r="K450" s="182"/>
      <c r="L450" s="182"/>
      <c r="M450" s="182"/>
      <c r="N450" s="221"/>
    </row>
    <row r="451" spans="1:14" s="3" customFormat="1" x14ac:dyDescent="0.2">
      <c r="A451" s="156" t="str">
        <f>IF(OR('Sub-Cpt Record'!A451=0,'Sub-Cpt Record'!A451=""),"",'Sub-Cpt Record'!A451)</f>
        <v/>
      </c>
      <c r="B451" s="157" t="str">
        <f>IF(OR('Sub-Cpt Record'!B451=0,'Sub-Cpt Record'!B451=""),"",'Sub-Cpt Record'!B451)</f>
        <v/>
      </c>
      <c r="C451" s="158" t="str">
        <f>IF(OR('Sub-Cpt Record'!C451=0,'Sub-Cpt Record'!C451=""),"",'Sub-Cpt Record'!C451)</f>
        <v/>
      </c>
      <c r="D451" s="158" t="str">
        <f>IF(OR('Sub-Cpt Record'!D451=0,'Sub-Cpt Record'!D451=""),"",'Sub-Cpt Record'!D451)</f>
        <v/>
      </c>
      <c r="E451" s="157" t="str">
        <f>CODE!I451</f>
        <v/>
      </c>
      <c r="F451" s="180" t="str">
        <f>IF(OR('Sub-Cpt Record'!K451=0,'Sub-Cpt Record'!K451=""),"",'Sub-Cpt Record'!K451)</f>
        <v/>
      </c>
      <c r="G451" s="219"/>
      <c r="H451" s="181"/>
      <c r="I451" s="182"/>
      <c r="J451" s="182"/>
      <c r="K451" s="182"/>
      <c r="L451" s="182"/>
      <c r="M451" s="182"/>
      <c r="N451" s="221"/>
    </row>
    <row r="452" spans="1:14" s="3" customFormat="1" x14ac:dyDescent="0.2">
      <c r="A452" s="156" t="str">
        <f>IF(OR('Sub-Cpt Record'!A452=0,'Sub-Cpt Record'!A452=""),"",'Sub-Cpt Record'!A452)</f>
        <v/>
      </c>
      <c r="B452" s="157" t="str">
        <f>IF(OR('Sub-Cpt Record'!B452=0,'Sub-Cpt Record'!B452=""),"",'Sub-Cpt Record'!B452)</f>
        <v/>
      </c>
      <c r="C452" s="158" t="str">
        <f>IF(OR('Sub-Cpt Record'!C452=0,'Sub-Cpt Record'!C452=""),"",'Sub-Cpt Record'!C452)</f>
        <v/>
      </c>
      <c r="D452" s="158" t="str">
        <f>IF(OR('Sub-Cpt Record'!D452=0,'Sub-Cpt Record'!D452=""),"",'Sub-Cpt Record'!D452)</f>
        <v/>
      </c>
      <c r="E452" s="157" t="str">
        <f>CODE!I452</f>
        <v/>
      </c>
      <c r="F452" s="180" t="str">
        <f>IF(OR('Sub-Cpt Record'!K452=0,'Sub-Cpt Record'!K452=""),"",'Sub-Cpt Record'!K452)</f>
        <v/>
      </c>
      <c r="G452" s="219"/>
      <c r="H452" s="181"/>
      <c r="I452" s="182"/>
      <c r="J452" s="182"/>
      <c r="K452" s="182"/>
      <c r="L452" s="182"/>
      <c r="M452" s="182"/>
      <c r="N452" s="221"/>
    </row>
    <row r="453" spans="1:14" s="3" customFormat="1" x14ac:dyDescent="0.2">
      <c r="A453" s="156" t="str">
        <f>IF(OR('Sub-Cpt Record'!A453=0,'Sub-Cpt Record'!A453=""),"",'Sub-Cpt Record'!A453)</f>
        <v/>
      </c>
      <c r="B453" s="157" t="str">
        <f>IF(OR('Sub-Cpt Record'!B453=0,'Sub-Cpt Record'!B453=""),"",'Sub-Cpt Record'!B453)</f>
        <v/>
      </c>
      <c r="C453" s="158" t="str">
        <f>IF(OR('Sub-Cpt Record'!C453=0,'Sub-Cpt Record'!C453=""),"",'Sub-Cpt Record'!C453)</f>
        <v/>
      </c>
      <c r="D453" s="158" t="str">
        <f>IF(OR('Sub-Cpt Record'!D453=0,'Sub-Cpt Record'!D453=""),"",'Sub-Cpt Record'!D453)</f>
        <v/>
      </c>
      <c r="E453" s="157" t="str">
        <f>CODE!I453</f>
        <v/>
      </c>
      <c r="F453" s="180" t="str">
        <f>IF(OR('Sub-Cpt Record'!K453=0,'Sub-Cpt Record'!K453=""),"",'Sub-Cpt Record'!K453)</f>
        <v/>
      </c>
      <c r="G453" s="219"/>
      <c r="H453" s="181"/>
      <c r="I453" s="182"/>
      <c r="J453" s="182"/>
      <c r="K453" s="182"/>
      <c r="L453" s="182"/>
      <c r="M453" s="182"/>
      <c r="N453" s="221"/>
    </row>
    <row r="454" spans="1:14" s="3" customFormat="1" x14ac:dyDescent="0.2">
      <c r="A454" s="156" t="str">
        <f>IF(OR('Sub-Cpt Record'!A454=0,'Sub-Cpt Record'!A454=""),"",'Sub-Cpt Record'!A454)</f>
        <v/>
      </c>
      <c r="B454" s="157" t="str">
        <f>IF(OR('Sub-Cpt Record'!B454=0,'Sub-Cpt Record'!B454=""),"",'Sub-Cpt Record'!B454)</f>
        <v/>
      </c>
      <c r="C454" s="158" t="str">
        <f>IF(OR('Sub-Cpt Record'!C454=0,'Sub-Cpt Record'!C454=""),"",'Sub-Cpt Record'!C454)</f>
        <v/>
      </c>
      <c r="D454" s="158" t="str">
        <f>IF(OR('Sub-Cpt Record'!D454=0,'Sub-Cpt Record'!D454=""),"",'Sub-Cpt Record'!D454)</f>
        <v/>
      </c>
      <c r="E454" s="157" t="str">
        <f>CODE!I454</f>
        <v/>
      </c>
      <c r="F454" s="180" t="str">
        <f>IF(OR('Sub-Cpt Record'!K454=0,'Sub-Cpt Record'!K454=""),"",'Sub-Cpt Record'!K454)</f>
        <v/>
      </c>
      <c r="G454" s="219"/>
      <c r="H454" s="181"/>
      <c r="I454" s="182"/>
      <c r="J454" s="182"/>
      <c r="K454" s="182"/>
      <c r="L454" s="182"/>
      <c r="M454" s="182"/>
      <c r="N454" s="221"/>
    </row>
    <row r="455" spans="1:14" s="3" customFormat="1" x14ac:dyDescent="0.2">
      <c r="A455" s="156" t="str">
        <f>IF(OR('Sub-Cpt Record'!A455=0,'Sub-Cpt Record'!A455=""),"",'Sub-Cpt Record'!A455)</f>
        <v/>
      </c>
      <c r="B455" s="157" t="str">
        <f>IF(OR('Sub-Cpt Record'!B455=0,'Sub-Cpt Record'!B455=""),"",'Sub-Cpt Record'!B455)</f>
        <v/>
      </c>
      <c r="C455" s="158" t="str">
        <f>IF(OR('Sub-Cpt Record'!C455=0,'Sub-Cpt Record'!C455=""),"",'Sub-Cpt Record'!C455)</f>
        <v/>
      </c>
      <c r="D455" s="158" t="str">
        <f>IF(OR('Sub-Cpt Record'!D455=0,'Sub-Cpt Record'!D455=""),"",'Sub-Cpt Record'!D455)</f>
        <v/>
      </c>
      <c r="E455" s="157" t="str">
        <f>CODE!I455</f>
        <v/>
      </c>
      <c r="F455" s="180" t="str">
        <f>IF(OR('Sub-Cpt Record'!K455=0,'Sub-Cpt Record'!K455=""),"",'Sub-Cpt Record'!K455)</f>
        <v/>
      </c>
      <c r="G455" s="219"/>
      <c r="H455" s="181"/>
      <c r="I455" s="182"/>
      <c r="J455" s="182"/>
      <c r="K455" s="182"/>
      <c r="L455" s="182"/>
      <c r="M455" s="182"/>
      <c r="N455" s="221"/>
    </row>
    <row r="456" spans="1:14" s="3" customFormat="1" x14ac:dyDescent="0.2">
      <c r="A456" s="156" t="str">
        <f>IF(OR('Sub-Cpt Record'!A456=0,'Sub-Cpt Record'!A456=""),"",'Sub-Cpt Record'!A456)</f>
        <v/>
      </c>
      <c r="B456" s="157" t="str">
        <f>IF(OR('Sub-Cpt Record'!B456=0,'Sub-Cpt Record'!B456=""),"",'Sub-Cpt Record'!B456)</f>
        <v/>
      </c>
      <c r="C456" s="158" t="str">
        <f>IF(OR('Sub-Cpt Record'!C456=0,'Sub-Cpt Record'!C456=""),"",'Sub-Cpt Record'!C456)</f>
        <v/>
      </c>
      <c r="D456" s="158" t="str">
        <f>IF(OR('Sub-Cpt Record'!D456=0,'Sub-Cpt Record'!D456=""),"",'Sub-Cpt Record'!D456)</f>
        <v/>
      </c>
      <c r="E456" s="157" t="str">
        <f>CODE!I456</f>
        <v/>
      </c>
      <c r="F456" s="180" t="str">
        <f>IF(OR('Sub-Cpt Record'!K456=0,'Sub-Cpt Record'!K456=""),"",'Sub-Cpt Record'!K456)</f>
        <v/>
      </c>
      <c r="G456" s="219"/>
      <c r="H456" s="181"/>
      <c r="I456" s="182"/>
      <c r="J456" s="182"/>
      <c r="K456" s="182"/>
      <c r="L456" s="182"/>
      <c r="M456" s="182"/>
      <c r="N456" s="221"/>
    </row>
    <row r="457" spans="1:14" s="3" customFormat="1" x14ac:dyDescent="0.2">
      <c r="A457" s="156" t="str">
        <f>IF(OR('Sub-Cpt Record'!A457=0,'Sub-Cpt Record'!A457=""),"",'Sub-Cpt Record'!A457)</f>
        <v/>
      </c>
      <c r="B457" s="157" t="str">
        <f>IF(OR('Sub-Cpt Record'!B457=0,'Sub-Cpt Record'!B457=""),"",'Sub-Cpt Record'!B457)</f>
        <v/>
      </c>
      <c r="C457" s="158" t="str">
        <f>IF(OR('Sub-Cpt Record'!C457=0,'Sub-Cpt Record'!C457=""),"",'Sub-Cpt Record'!C457)</f>
        <v/>
      </c>
      <c r="D457" s="158" t="str">
        <f>IF(OR('Sub-Cpt Record'!D457=0,'Sub-Cpt Record'!D457=""),"",'Sub-Cpt Record'!D457)</f>
        <v/>
      </c>
      <c r="E457" s="157" t="str">
        <f>CODE!I457</f>
        <v/>
      </c>
      <c r="F457" s="180" t="str">
        <f>IF(OR('Sub-Cpt Record'!K457=0,'Sub-Cpt Record'!K457=""),"",'Sub-Cpt Record'!K457)</f>
        <v/>
      </c>
      <c r="G457" s="219"/>
      <c r="H457" s="181"/>
      <c r="I457" s="182"/>
      <c r="J457" s="182"/>
      <c r="K457" s="182"/>
      <c r="L457" s="182"/>
      <c r="M457" s="182"/>
      <c r="N457" s="221"/>
    </row>
    <row r="458" spans="1:14" s="3" customFormat="1" x14ac:dyDescent="0.2">
      <c r="A458" s="156" t="str">
        <f>IF(OR('Sub-Cpt Record'!A458=0,'Sub-Cpt Record'!A458=""),"",'Sub-Cpt Record'!A458)</f>
        <v/>
      </c>
      <c r="B458" s="157" t="str">
        <f>IF(OR('Sub-Cpt Record'!B458=0,'Sub-Cpt Record'!B458=""),"",'Sub-Cpt Record'!B458)</f>
        <v/>
      </c>
      <c r="C458" s="158" t="str">
        <f>IF(OR('Sub-Cpt Record'!C458=0,'Sub-Cpt Record'!C458=""),"",'Sub-Cpt Record'!C458)</f>
        <v/>
      </c>
      <c r="D458" s="158" t="str">
        <f>IF(OR('Sub-Cpt Record'!D458=0,'Sub-Cpt Record'!D458=""),"",'Sub-Cpt Record'!D458)</f>
        <v/>
      </c>
      <c r="E458" s="157" t="str">
        <f>CODE!I458</f>
        <v/>
      </c>
      <c r="F458" s="180" t="str">
        <f>IF(OR('Sub-Cpt Record'!K458=0,'Sub-Cpt Record'!K458=""),"",'Sub-Cpt Record'!K458)</f>
        <v/>
      </c>
      <c r="G458" s="219"/>
      <c r="H458" s="181"/>
      <c r="I458" s="182"/>
      <c r="J458" s="182"/>
      <c r="K458" s="182"/>
      <c r="L458" s="182"/>
      <c r="M458" s="182"/>
      <c r="N458" s="221"/>
    </row>
    <row r="459" spans="1:14" s="3" customFormat="1" x14ac:dyDescent="0.2">
      <c r="A459" s="156" t="str">
        <f>IF(OR('Sub-Cpt Record'!A459=0,'Sub-Cpt Record'!A459=""),"",'Sub-Cpt Record'!A459)</f>
        <v/>
      </c>
      <c r="B459" s="157" t="str">
        <f>IF(OR('Sub-Cpt Record'!B459=0,'Sub-Cpt Record'!B459=""),"",'Sub-Cpt Record'!B459)</f>
        <v/>
      </c>
      <c r="C459" s="158" t="str">
        <f>IF(OR('Sub-Cpt Record'!C459=0,'Sub-Cpt Record'!C459=""),"",'Sub-Cpt Record'!C459)</f>
        <v/>
      </c>
      <c r="D459" s="158" t="str">
        <f>IF(OR('Sub-Cpt Record'!D459=0,'Sub-Cpt Record'!D459=""),"",'Sub-Cpt Record'!D459)</f>
        <v/>
      </c>
      <c r="E459" s="157" t="str">
        <f>CODE!I459</f>
        <v/>
      </c>
      <c r="F459" s="180" t="str">
        <f>IF(OR('Sub-Cpt Record'!K459=0,'Sub-Cpt Record'!K459=""),"",'Sub-Cpt Record'!K459)</f>
        <v/>
      </c>
      <c r="G459" s="219"/>
      <c r="H459" s="181"/>
      <c r="I459" s="182"/>
      <c r="J459" s="182"/>
      <c r="K459" s="182"/>
      <c r="L459" s="182"/>
      <c r="M459" s="182"/>
      <c r="N459" s="221"/>
    </row>
    <row r="460" spans="1:14" s="3" customFormat="1" x14ac:dyDescent="0.2">
      <c r="A460" s="156" t="str">
        <f>IF(OR('Sub-Cpt Record'!A460=0,'Sub-Cpt Record'!A460=""),"",'Sub-Cpt Record'!A460)</f>
        <v/>
      </c>
      <c r="B460" s="157" t="str">
        <f>IF(OR('Sub-Cpt Record'!B460=0,'Sub-Cpt Record'!B460=""),"",'Sub-Cpt Record'!B460)</f>
        <v/>
      </c>
      <c r="C460" s="158" t="str">
        <f>IF(OR('Sub-Cpt Record'!C460=0,'Sub-Cpt Record'!C460=""),"",'Sub-Cpt Record'!C460)</f>
        <v/>
      </c>
      <c r="D460" s="158" t="str">
        <f>IF(OR('Sub-Cpt Record'!D460=0,'Sub-Cpt Record'!D460=""),"",'Sub-Cpt Record'!D460)</f>
        <v/>
      </c>
      <c r="E460" s="157" t="str">
        <f>CODE!I460</f>
        <v/>
      </c>
      <c r="F460" s="180" t="str">
        <f>IF(OR('Sub-Cpt Record'!K460=0,'Sub-Cpt Record'!K460=""),"",'Sub-Cpt Record'!K460)</f>
        <v/>
      </c>
      <c r="G460" s="219"/>
      <c r="H460" s="181"/>
      <c r="I460" s="182"/>
      <c r="J460" s="182"/>
      <c r="K460" s="182"/>
      <c r="L460" s="182"/>
      <c r="M460" s="182"/>
      <c r="N460" s="221"/>
    </row>
    <row r="461" spans="1:14" s="3" customFormat="1" x14ac:dyDescent="0.2">
      <c r="A461" s="156" t="str">
        <f>IF(OR('Sub-Cpt Record'!A461=0,'Sub-Cpt Record'!A461=""),"",'Sub-Cpt Record'!A461)</f>
        <v/>
      </c>
      <c r="B461" s="157" t="str">
        <f>IF(OR('Sub-Cpt Record'!B461=0,'Sub-Cpt Record'!B461=""),"",'Sub-Cpt Record'!B461)</f>
        <v/>
      </c>
      <c r="C461" s="158" t="str">
        <f>IF(OR('Sub-Cpt Record'!C461=0,'Sub-Cpt Record'!C461=""),"",'Sub-Cpt Record'!C461)</f>
        <v/>
      </c>
      <c r="D461" s="158" t="str">
        <f>IF(OR('Sub-Cpt Record'!D461=0,'Sub-Cpt Record'!D461=""),"",'Sub-Cpt Record'!D461)</f>
        <v/>
      </c>
      <c r="E461" s="157" t="str">
        <f>CODE!I461</f>
        <v/>
      </c>
      <c r="F461" s="180" t="str">
        <f>IF(OR('Sub-Cpt Record'!K461=0,'Sub-Cpt Record'!K461=""),"",'Sub-Cpt Record'!K461)</f>
        <v/>
      </c>
      <c r="G461" s="219"/>
      <c r="H461" s="181"/>
      <c r="I461" s="182"/>
      <c r="J461" s="182"/>
      <c r="K461" s="182"/>
      <c r="L461" s="182"/>
      <c r="M461" s="182"/>
      <c r="N461" s="221"/>
    </row>
    <row r="462" spans="1:14" s="3" customFormat="1" x14ac:dyDescent="0.2">
      <c r="A462" s="156" t="str">
        <f>IF(OR('Sub-Cpt Record'!A462=0,'Sub-Cpt Record'!A462=""),"",'Sub-Cpt Record'!A462)</f>
        <v/>
      </c>
      <c r="B462" s="157" t="str">
        <f>IF(OR('Sub-Cpt Record'!B462=0,'Sub-Cpt Record'!B462=""),"",'Sub-Cpt Record'!B462)</f>
        <v/>
      </c>
      <c r="C462" s="158" t="str">
        <f>IF(OR('Sub-Cpt Record'!C462=0,'Sub-Cpt Record'!C462=""),"",'Sub-Cpt Record'!C462)</f>
        <v/>
      </c>
      <c r="D462" s="158" t="str">
        <f>IF(OR('Sub-Cpt Record'!D462=0,'Sub-Cpt Record'!D462=""),"",'Sub-Cpt Record'!D462)</f>
        <v/>
      </c>
      <c r="E462" s="157" t="str">
        <f>CODE!I462</f>
        <v/>
      </c>
      <c r="F462" s="180" t="str">
        <f>IF(OR('Sub-Cpt Record'!K462=0,'Sub-Cpt Record'!K462=""),"",'Sub-Cpt Record'!K462)</f>
        <v/>
      </c>
      <c r="G462" s="219"/>
      <c r="H462" s="181"/>
      <c r="I462" s="182"/>
      <c r="J462" s="182"/>
      <c r="K462" s="182"/>
      <c r="L462" s="182"/>
      <c r="M462" s="182"/>
      <c r="N462" s="221"/>
    </row>
    <row r="463" spans="1:14" s="3" customFormat="1" x14ac:dyDescent="0.2">
      <c r="A463" s="156" t="str">
        <f>IF(OR('Sub-Cpt Record'!A463=0,'Sub-Cpt Record'!A463=""),"",'Sub-Cpt Record'!A463)</f>
        <v/>
      </c>
      <c r="B463" s="157" t="str">
        <f>IF(OR('Sub-Cpt Record'!B463=0,'Sub-Cpt Record'!B463=""),"",'Sub-Cpt Record'!B463)</f>
        <v/>
      </c>
      <c r="C463" s="158" t="str">
        <f>IF(OR('Sub-Cpt Record'!C463=0,'Sub-Cpt Record'!C463=""),"",'Sub-Cpt Record'!C463)</f>
        <v/>
      </c>
      <c r="D463" s="158" t="str">
        <f>IF(OR('Sub-Cpt Record'!D463=0,'Sub-Cpt Record'!D463=""),"",'Sub-Cpt Record'!D463)</f>
        <v/>
      </c>
      <c r="E463" s="157" t="str">
        <f>CODE!I463</f>
        <v/>
      </c>
      <c r="F463" s="180" t="str">
        <f>IF(OR('Sub-Cpt Record'!K463=0,'Sub-Cpt Record'!K463=""),"",'Sub-Cpt Record'!K463)</f>
        <v/>
      </c>
      <c r="G463" s="219"/>
      <c r="H463" s="181"/>
      <c r="I463" s="182"/>
      <c r="J463" s="182"/>
      <c r="K463" s="182"/>
      <c r="L463" s="182"/>
      <c r="M463" s="182"/>
      <c r="N463" s="221"/>
    </row>
    <row r="464" spans="1:14" s="3" customFormat="1" x14ac:dyDescent="0.2">
      <c r="A464" s="156" t="str">
        <f>IF(OR('Sub-Cpt Record'!A464=0,'Sub-Cpt Record'!A464=""),"",'Sub-Cpt Record'!A464)</f>
        <v/>
      </c>
      <c r="B464" s="157" t="str">
        <f>IF(OR('Sub-Cpt Record'!B464=0,'Sub-Cpt Record'!B464=""),"",'Sub-Cpt Record'!B464)</f>
        <v/>
      </c>
      <c r="C464" s="158" t="str">
        <f>IF(OR('Sub-Cpt Record'!C464=0,'Sub-Cpt Record'!C464=""),"",'Sub-Cpt Record'!C464)</f>
        <v/>
      </c>
      <c r="D464" s="158" t="str">
        <f>IF(OR('Sub-Cpt Record'!D464=0,'Sub-Cpt Record'!D464=""),"",'Sub-Cpt Record'!D464)</f>
        <v/>
      </c>
      <c r="E464" s="157" t="str">
        <f>CODE!I464</f>
        <v/>
      </c>
      <c r="F464" s="180" t="str">
        <f>IF(OR('Sub-Cpt Record'!K464=0,'Sub-Cpt Record'!K464=""),"",'Sub-Cpt Record'!K464)</f>
        <v/>
      </c>
      <c r="G464" s="219"/>
      <c r="H464" s="181"/>
      <c r="I464" s="182"/>
      <c r="J464" s="182"/>
      <c r="K464" s="182"/>
      <c r="L464" s="182"/>
      <c r="M464" s="182"/>
      <c r="N464" s="221"/>
    </row>
    <row r="465" spans="1:14" s="3" customFormat="1" x14ac:dyDescent="0.2">
      <c r="A465" s="156" t="str">
        <f>IF(OR('Sub-Cpt Record'!A465=0,'Sub-Cpt Record'!A465=""),"",'Sub-Cpt Record'!A465)</f>
        <v/>
      </c>
      <c r="B465" s="157" t="str">
        <f>IF(OR('Sub-Cpt Record'!B465=0,'Sub-Cpt Record'!B465=""),"",'Sub-Cpt Record'!B465)</f>
        <v/>
      </c>
      <c r="C465" s="158" t="str">
        <f>IF(OR('Sub-Cpt Record'!C465=0,'Sub-Cpt Record'!C465=""),"",'Sub-Cpt Record'!C465)</f>
        <v/>
      </c>
      <c r="D465" s="158" t="str">
        <f>IF(OR('Sub-Cpt Record'!D465=0,'Sub-Cpt Record'!D465=""),"",'Sub-Cpt Record'!D465)</f>
        <v/>
      </c>
      <c r="E465" s="157" t="str">
        <f>CODE!I465</f>
        <v/>
      </c>
      <c r="F465" s="180" t="str">
        <f>IF(OR('Sub-Cpt Record'!K465=0,'Sub-Cpt Record'!K465=""),"",'Sub-Cpt Record'!K465)</f>
        <v/>
      </c>
      <c r="G465" s="219"/>
      <c r="H465" s="181"/>
      <c r="I465" s="182"/>
      <c r="J465" s="182"/>
      <c r="K465" s="182"/>
      <c r="L465" s="182"/>
      <c r="M465" s="182"/>
      <c r="N465" s="221"/>
    </row>
    <row r="466" spans="1:14" s="3" customFormat="1" x14ac:dyDescent="0.2">
      <c r="A466" s="156" t="str">
        <f>IF(OR('Sub-Cpt Record'!A466=0,'Sub-Cpt Record'!A466=""),"",'Sub-Cpt Record'!A466)</f>
        <v/>
      </c>
      <c r="B466" s="157" t="str">
        <f>IF(OR('Sub-Cpt Record'!B466=0,'Sub-Cpt Record'!B466=""),"",'Sub-Cpt Record'!B466)</f>
        <v/>
      </c>
      <c r="C466" s="158" t="str">
        <f>IF(OR('Sub-Cpt Record'!C466=0,'Sub-Cpt Record'!C466=""),"",'Sub-Cpt Record'!C466)</f>
        <v/>
      </c>
      <c r="D466" s="158" t="str">
        <f>IF(OR('Sub-Cpt Record'!D466=0,'Sub-Cpt Record'!D466=""),"",'Sub-Cpt Record'!D466)</f>
        <v/>
      </c>
      <c r="E466" s="157" t="str">
        <f>CODE!I466</f>
        <v/>
      </c>
      <c r="F466" s="180" t="str">
        <f>IF(OR('Sub-Cpt Record'!K466=0,'Sub-Cpt Record'!K466=""),"",'Sub-Cpt Record'!K466)</f>
        <v/>
      </c>
      <c r="G466" s="219"/>
      <c r="H466" s="181"/>
      <c r="I466" s="182"/>
      <c r="J466" s="182"/>
      <c r="K466" s="182"/>
      <c r="L466" s="182"/>
      <c r="M466" s="182"/>
      <c r="N466" s="221"/>
    </row>
    <row r="467" spans="1:14" s="3" customFormat="1" x14ac:dyDescent="0.2">
      <c r="A467" s="156" t="str">
        <f>IF(OR('Sub-Cpt Record'!A467=0,'Sub-Cpt Record'!A467=""),"",'Sub-Cpt Record'!A467)</f>
        <v/>
      </c>
      <c r="B467" s="157" t="str">
        <f>IF(OR('Sub-Cpt Record'!B467=0,'Sub-Cpt Record'!B467=""),"",'Sub-Cpt Record'!B467)</f>
        <v/>
      </c>
      <c r="C467" s="158" t="str">
        <f>IF(OR('Sub-Cpt Record'!C467=0,'Sub-Cpt Record'!C467=""),"",'Sub-Cpt Record'!C467)</f>
        <v/>
      </c>
      <c r="D467" s="158" t="str">
        <f>IF(OR('Sub-Cpt Record'!D467=0,'Sub-Cpt Record'!D467=""),"",'Sub-Cpt Record'!D467)</f>
        <v/>
      </c>
      <c r="E467" s="157" t="str">
        <f>CODE!I467</f>
        <v/>
      </c>
      <c r="F467" s="180" t="str">
        <f>IF(OR('Sub-Cpt Record'!K467=0,'Sub-Cpt Record'!K467=""),"",'Sub-Cpt Record'!K467)</f>
        <v/>
      </c>
      <c r="G467" s="219"/>
      <c r="H467" s="181"/>
      <c r="I467" s="182"/>
      <c r="J467" s="182"/>
      <c r="K467" s="182"/>
      <c r="L467" s="182"/>
      <c r="M467" s="182"/>
      <c r="N467" s="221"/>
    </row>
    <row r="468" spans="1:14" s="3" customFormat="1" x14ac:dyDescent="0.2">
      <c r="A468" s="156" t="str">
        <f>IF(OR('Sub-Cpt Record'!A468=0,'Sub-Cpt Record'!A468=""),"",'Sub-Cpt Record'!A468)</f>
        <v/>
      </c>
      <c r="B468" s="157" t="str">
        <f>IF(OR('Sub-Cpt Record'!B468=0,'Sub-Cpt Record'!B468=""),"",'Sub-Cpt Record'!B468)</f>
        <v/>
      </c>
      <c r="C468" s="158" t="str">
        <f>IF(OR('Sub-Cpt Record'!C468=0,'Sub-Cpt Record'!C468=""),"",'Sub-Cpt Record'!C468)</f>
        <v/>
      </c>
      <c r="D468" s="158" t="str">
        <f>IF(OR('Sub-Cpt Record'!D468=0,'Sub-Cpt Record'!D468=""),"",'Sub-Cpt Record'!D468)</f>
        <v/>
      </c>
      <c r="E468" s="157" t="str">
        <f>CODE!I468</f>
        <v/>
      </c>
      <c r="F468" s="180" t="str">
        <f>IF(OR('Sub-Cpt Record'!K468=0,'Sub-Cpt Record'!K468=""),"",'Sub-Cpt Record'!K468)</f>
        <v/>
      </c>
      <c r="G468" s="219"/>
      <c r="H468" s="181"/>
      <c r="I468" s="182"/>
      <c r="J468" s="182"/>
      <c r="K468" s="182"/>
      <c r="L468" s="182"/>
      <c r="M468" s="182"/>
      <c r="N468" s="221"/>
    </row>
    <row r="469" spans="1:14" s="3" customFormat="1" x14ac:dyDescent="0.2">
      <c r="A469" s="156" t="str">
        <f>IF(OR('Sub-Cpt Record'!A469=0,'Sub-Cpt Record'!A469=""),"",'Sub-Cpt Record'!A469)</f>
        <v/>
      </c>
      <c r="B469" s="157" t="str">
        <f>IF(OR('Sub-Cpt Record'!B469=0,'Sub-Cpt Record'!B469=""),"",'Sub-Cpt Record'!B469)</f>
        <v/>
      </c>
      <c r="C469" s="158" t="str">
        <f>IF(OR('Sub-Cpt Record'!C469=0,'Sub-Cpt Record'!C469=""),"",'Sub-Cpt Record'!C469)</f>
        <v/>
      </c>
      <c r="D469" s="158" t="str">
        <f>IF(OR('Sub-Cpt Record'!D469=0,'Sub-Cpt Record'!D469=""),"",'Sub-Cpt Record'!D469)</f>
        <v/>
      </c>
      <c r="E469" s="157" t="str">
        <f>CODE!I469</f>
        <v/>
      </c>
      <c r="F469" s="180" t="str">
        <f>IF(OR('Sub-Cpt Record'!K469=0,'Sub-Cpt Record'!K469=""),"",'Sub-Cpt Record'!K469)</f>
        <v/>
      </c>
      <c r="G469" s="219"/>
      <c r="H469" s="181"/>
      <c r="I469" s="182"/>
      <c r="J469" s="182"/>
      <c r="K469" s="182"/>
      <c r="L469" s="182"/>
      <c r="M469" s="182"/>
      <c r="N469" s="221"/>
    </row>
    <row r="470" spans="1:14" s="3" customFormat="1" x14ac:dyDescent="0.2">
      <c r="A470" s="156" t="str">
        <f>IF(OR('Sub-Cpt Record'!A470=0,'Sub-Cpt Record'!A470=""),"",'Sub-Cpt Record'!A470)</f>
        <v/>
      </c>
      <c r="B470" s="157" t="str">
        <f>IF(OR('Sub-Cpt Record'!B470=0,'Sub-Cpt Record'!B470=""),"",'Sub-Cpt Record'!B470)</f>
        <v/>
      </c>
      <c r="C470" s="158" t="str">
        <f>IF(OR('Sub-Cpt Record'!C470=0,'Sub-Cpt Record'!C470=""),"",'Sub-Cpt Record'!C470)</f>
        <v/>
      </c>
      <c r="D470" s="158" t="str">
        <f>IF(OR('Sub-Cpt Record'!D470=0,'Sub-Cpt Record'!D470=""),"",'Sub-Cpt Record'!D470)</f>
        <v/>
      </c>
      <c r="E470" s="157" t="str">
        <f>CODE!I470</f>
        <v/>
      </c>
      <c r="F470" s="180" t="str">
        <f>IF(OR('Sub-Cpt Record'!K470=0,'Sub-Cpt Record'!K470=""),"",'Sub-Cpt Record'!K470)</f>
        <v/>
      </c>
      <c r="G470" s="219"/>
      <c r="H470" s="181"/>
      <c r="I470" s="182"/>
      <c r="J470" s="182"/>
      <c r="K470" s="182"/>
      <c r="L470" s="182"/>
      <c r="M470" s="182"/>
      <c r="N470" s="221"/>
    </row>
    <row r="471" spans="1:14" s="3" customFormat="1" x14ac:dyDescent="0.2">
      <c r="A471" s="156" t="str">
        <f>IF(OR('Sub-Cpt Record'!A471=0,'Sub-Cpt Record'!A471=""),"",'Sub-Cpt Record'!A471)</f>
        <v/>
      </c>
      <c r="B471" s="157" t="str">
        <f>IF(OR('Sub-Cpt Record'!B471=0,'Sub-Cpt Record'!B471=""),"",'Sub-Cpt Record'!B471)</f>
        <v/>
      </c>
      <c r="C471" s="158" t="str">
        <f>IF(OR('Sub-Cpt Record'!C471=0,'Sub-Cpt Record'!C471=""),"",'Sub-Cpt Record'!C471)</f>
        <v/>
      </c>
      <c r="D471" s="158" t="str">
        <f>IF(OR('Sub-Cpt Record'!D471=0,'Sub-Cpt Record'!D471=""),"",'Sub-Cpt Record'!D471)</f>
        <v/>
      </c>
      <c r="E471" s="157" t="str">
        <f>CODE!I471</f>
        <v/>
      </c>
      <c r="F471" s="180" t="str">
        <f>IF(OR('Sub-Cpt Record'!K471=0,'Sub-Cpt Record'!K471=""),"",'Sub-Cpt Record'!K471)</f>
        <v/>
      </c>
      <c r="G471" s="219"/>
      <c r="H471" s="181"/>
      <c r="I471" s="182"/>
      <c r="J471" s="182"/>
      <c r="K471" s="182"/>
      <c r="L471" s="182"/>
      <c r="M471" s="182"/>
      <c r="N471" s="221"/>
    </row>
    <row r="472" spans="1:14" s="3" customFormat="1" x14ac:dyDescent="0.2">
      <c r="A472" s="156" t="str">
        <f>IF(OR('Sub-Cpt Record'!A472=0,'Sub-Cpt Record'!A472=""),"",'Sub-Cpt Record'!A472)</f>
        <v/>
      </c>
      <c r="B472" s="157" t="str">
        <f>IF(OR('Sub-Cpt Record'!B472=0,'Sub-Cpt Record'!B472=""),"",'Sub-Cpt Record'!B472)</f>
        <v/>
      </c>
      <c r="C472" s="158" t="str">
        <f>IF(OR('Sub-Cpt Record'!C472=0,'Sub-Cpt Record'!C472=""),"",'Sub-Cpt Record'!C472)</f>
        <v/>
      </c>
      <c r="D472" s="158" t="str">
        <f>IF(OR('Sub-Cpt Record'!D472=0,'Sub-Cpt Record'!D472=""),"",'Sub-Cpt Record'!D472)</f>
        <v/>
      </c>
      <c r="E472" s="157" t="str">
        <f>CODE!I472</f>
        <v/>
      </c>
      <c r="F472" s="180" t="str">
        <f>IF(OR('Sub-Cpt Record'!K472=0,'Sub-Cpt Record'!K472=""),"",'Sub-Cpt Record'!K472)</f>
        <v/>
      </c>
      <c r="G472" s="219"/>
      <c r="H472" s="181"/>
      <c r="I472" s="182"/>
      <c r="J472" s="182"/>
      <c r="K472" s="182"/>
      <c r="L472" s="182"/>
      <c r="M472" s="182"/>
      <c r="N472" s="221"/>
    </row>
    <row r="473" spans="1:14" s="3" customFormat="1" x14ac:dyDescent="0.2">
      <c r="A473" s="156" t="str">
        <f>IF(OR('Sub-Cpt Record'!A473=0,'Sub-Cpt Record'!A473=""),"",'Sub-Cpt Record'!A473)</f>
        <v/>
      </c>
      <c r="B473" s="157" t="str">
        <f>IF(OR('Sub-Cpt Record'!B473=0,'Sub-Cpt Record'!B473=""),"",'Sub-Cpt Record'!B473)</f>
        <v/>
      </c>
      <c r="C473" s="158" t="str">
        <f>IF(OR('Sub-Cpt Record'!C473=0,'Sub-Cpt Record'!C473=""),"",'Sub-Cpt Record'!C473)</f>
        <v/>
      </c>
      <c r="D473" s="158" t="str">
        <f>IF(OR('Sub-Cpt Record'!D473=0,'Sub-Cpt Record'!D473=""),"",'Sub-Cpt Record'!D473)</f>
        <v/>
      </c>
      <c r="E473" s="157" t="str">
        <f>CODE!I473</f>
        <v/>
      </c>
      <c r="F473" s="180" t="str">
        <f>IF(OR('Sub-Cpt Record'!K473=0,'Sub-Cpt Record'!K473=""),"",'Sub-Cpt Record'!K473)</f>
        <v/>
      </c>
      <c r="G473" s="219"/>
      <c r="H473" s="181"/>
      <c r="I473" s="182"/>
      <c r="J473" s="182"/>
      <c r="K473" s="182"/>
      <c r="L473" s="182"/>
      <c r="M473" s="182"/>
      <c r="N473" s="221"/>
    </row>
    <row r="474" spans="1:14" s="3" customFormat="1" x14ac:dyDescent="0.2">
      <c r="A474" s="156" t="str">
        <f>IF(OR('Sub-Cpt Record'!A474=0,'Sub-Cpt Record'!A474=""),"",'Sub-Cpt Record'!A474)</f>
        <v/>
      </c>
      <c r="B474" s="157" t="str">
        <f>IF(OR('Sub-Cpt Record'!B474=0,'Sub-Cpt Record'!B474=""),"",'Sub-Cpt Record'!B474)</f>
        <v/>
      </c>
      <c r="C474" s="158" t="str">
        <f>IF(OR('Sub-Cpt Record'!C474=0,'Sub-Cpt Record'!C474=""),"",'Sub-Cpt Record'!C474)</f>
        <v/>
      </c>
      <c r="D474" s="158" t="str">
        <f>IF(OR('Sub-Cpt Record'!D474=0,'Sub-Cpt Record'!D474=""),"",'Sub-Cpt Record'!D474)</f>
        <v/>
      </c>
      <c r="E474" s="157" t="str">
        <f>CODE!I474</f>
        <v/>
      </c>
      <c r="F474" s="180" t="str">
        <f>IF(OR('Sub-Cpt Record'!K474=0,'Sub-Cpt Record'!K474=""),"",'Sub-Cpt Record'!K474)</f>
        <v/>
      </c>
      <c r="G474" s="219"/>
      <c r="H474" s="181"/>
      <c r="I474" s="182"/>
      <c r="J474" s="182"/>
      <c r="K474" s="182"/>
      <c r="L474" s="182"/>
      <c r="M474" s="182"/>
      <c r="N474" s="221"/>
    </row>
    <row r="475" spans="1:14" s="3" customFormat="1" x14ac:dyDescent="0.2">
      <c r="A475" s="156" t="str">
        <f>IF(OR('Sub-Cpt Record'!A475=0,'Sub-Cpt Record'!A475=""),"",'Sub-Cpt Record'!A475)</f>
        <v/>
      </c>
      <c r="B475" s="157" t="str">
        <f>IF(OR('Sub-Cpt Record'!B475=0,'Sub-Cpt Record'!B475=""),"",'Sub-Cpt Record'!B475)</f>
        <v/>
      </c>
      <c r="C475" s="158" t="str">
        <f>IF(OR('Sub-Cpt Record'!C475=0,'Sub-Cpt Record'!C475=""),"",'Sub-Cpt Record'!C475)</f>
        <v/>
      </c>
      <c r="D475" s="158" t="str">
        <f>IF(OR('Sub-Cpt Record'!D475=0,'Sub-Cpt Record'!D475=""),"",'Sub-Cpt Record'!D475)</f>
        <v/>
      </c>
      <c r="E475" s="157" t="str">
        <f>CODE!I475</f>
        <v/>
      </c>
      <c r="F475" s="180" t="str">
        <f>IF(OR('Sub-Cpt Record'!K475=0,'Sub-Cpt Record'!K475=""),"",'Sub-Cpt Record'!K475)</f>
        <v/>
      </c>
      <c r="G475" s="219"/>
      <c r="H475" s="181"/>
      <c r="I475" s="182"/>
      <c r="J475" s="182"/>
      <c r="K475" s="182"/>
      <c r="L475" s="182"/>
      <c r="M475" s="182"/>
      <c r="N475" s="221"/>
    </row>
    <row r="476" spans="1:14" s="3" customFormat="1" x14ac:dyDescent="0.2">
      <c r="A476" s="156" t="str">
        <f>IF(OR('Sub-Cpt Record'!A476=0,'Sub-Cpt Record'!A476=""),"",'Sub-Cpt Record'!A476)</f>
        <v/>
      </c>
      <c r="B476" s="157" t="str">
        <f>IF(OR('Sub-Cpt Record'!B476=0,'Sub-Cpt Record'!B476=""),"",'Sub-Cpt Record'!B476)</f>
        <v/>
      </c>
      <c r="C476" s="158" t="str">
        <f>IF(OR('Sub-Cpt Record'!C476=0,'Sub-Cpt Record'!C476=""),"",'Sub-Cpt Record'!C476)</f>
        <v/>
      </c>
      <c r="D476" s="158" t="str">
        <f>IF(OR('Sub-Cpt Record'!D476=0,'Sub-Cpt Record'!D476=""),"",'Sub-Cpt Record'!D476)</f>
        <v/>
      </c>
      <c r="E476" s="157" t="str">
        <f>CODE!I476</f>
        <v/>
      </c>
      <c r="F476" s="180" t="str">
        <f>IF(OR('Sub-Cpt Record'!K476=0,'Sub-Cpt Record'!K476=""),"",'Sub-Cpt Record'!K476)</f>
        <v/>
      </c>
      <c r="G476" s="219"/>
      <c r="H476" s="181"/>
      <c r="I476" s="182"/>
      <c r="J476" s="182"/>
      <c r="K476" s="182"/>
      <c r="L476" s="182"/>
      <c r="M476" s="182"/>
      <c r="N476" s="221"/>
    </row>
    <row r="477" spans="1:14" s="3" customFormat="1" x14ac:dyDescent="0.2">
      <c r="A477" s="156" t="str">
        <f>IF(OR('Sub-Cpt Record'!A477=0,'Sub-Cpt Record'!A477=""),"",'Sub-Cpt Record'!A477)</f>
        <v/>
      </c>
      <c r="B477" s="157" t="str">
        <f>IF(OR('Sub-Cpt Record'!B477=0,'Sub-Cpt Record'!B477=""),"",'Sub-Cpt Record'!B477)</f>
        <v/>
      </c>
      <c r="C477" s="158" t="str">
        <f>IF(OR('Sub-Cpt Record'!C477=0,'Sub-Cpt Record'!C477=""),"",'Sub-Cpt Record'!C477)</f>
        <v/>
      </c>
      <c r="D477" s="158" t="str">
        <f>IF(OR('Sub-Cpt Record'!D477=0,'Sub-Cpt Record'!D477=""),"",'Sub-Cpt Record'!D477)</f>
        <v/>
      </c>
      <c r="E477" s="157" t="str">
        <f>CODE!I477</f>
        <v/>
      </c>
      <c r="F477" s="180" t="str">
        <f>IF(OR('Sub-Cpt Record'!K477=0,'Sub-Cpt Record'!K477=""),"",'Sub-Cpt Record'!K477)</f>
        <v/>
      </c>
      <c r="G477" s="219"/>
      <c r="H477" s="181"/>
      <c r="I477" s="182"/>
      <c r="J477" s="182"/>
      <c r="K477" s="182"/>
      <c r="L477" s="182"/>
      <c r="M477" s="182"/>
      <c r="N477" s="221"/>
    </row>
    <row r="478" spans="1:14" s="3" customFormat="1" x14ac:dyDescent="0.2">
      <c r="A478" s="156" t="str">
        <f>IF(OR('Sub-Cpt Record'!A478=0,'Sub-Cpt Record'!A478=""),"",'Sub-Cpt Record'!A478)</f>
        <v/>
      </c>
      <c r="B478" s="157" t="str">
        <f>IF(OR('Sub-Cpt Record'!B478=0,'Sub-Cpt Record'!B478=""),"",'Sub-Cpt Record'!B478)</f>
        <v/>
      </c>
      <c r="C478" s="158" t="str">
        <f>IF(OR('Sub-Cpt Record'!C478=0,'Sub-Cpt Record'!C478=""),"",'Sub-Cpt Record'!C478)</f>
        <v/>
      </c>
      <c r="D478" s="158" t="str">
        <f>IF(OR('Sub-Cpt Record'!D478=0,'Sub-Cpt Record'!D478=""),"",'Sub-Cpt Record'!D478)</f>
        <v/>
      </c>
      <c r="E478" s="157" t="str">
        <f>CODE!I478</f>
        <v/>
      </c>
      <c r="F478" s="180" t="str">
        <f>IF(OR('Sub-Cpt Record'!K478=0,'Sub-Cpt Record'!K478=""),"",'Sub-Cpt Record'!K478)</f>
        <v/>
      </c>
      <c r="G478" s="219"/>
      <c r="H478" s="181"/>
      <c r="I478" s="182"/>
      <c r="J478" s="182"/>
      <c r="K478" s="182"/>
      <c r="L478" s="182"/>
      <c r="M478" s="182"/>
      <c r="N478" s="221"/>
    </row>
    <row r="479" spans="1:14" s="3" customFormat="1" x14ac:dyDescent="0.2">
      <c r="A479" s="156" t="str">
        <f>IF(OR('Sub-Cpt Record'!A479=0,'Sub-Cpt Record'!A479=""),"",'Sub-Cpt Record'!A479)</f>
        <v/>
      </c>
      <c r="B479" s="157" t="str">
        <f>IF(OR('Sub-Cpt Record'!B479=0,'Sub-Cpt Record'!B479=""),"",'Sub-Cpt Record'!B479)</f>
        <v/>
      </c>
      <c r="C479" s="158" t="str">
        <f>IF(OR('Sub-Cpt Record'!C479=0,'Sub-Cpt Record'!C479=""),"",'Sub-Cpt Record'!C479)</f>
        <v/>
      </c>
      <c r="D479" s="158" t="str">
        <f>IF(OR('Sub-Cpt Record'!D479=0,'Sub-Cpt Record'!D479=""),"",'Sub-Cpt Record'!D479)</f>
        <v/>
      </c>
      <c r="E479" s="157" t="str">
        <f>CODE!I479</f>
        <v/>
      </c>
      <c r="F479" s="180" t="str">
        <f>IF(OR('Sub-Cpt Record'!K479=0,'Sub-Cpt Record'!K479=""),"",'Sub-Cpt Record'!K479)</f>
        <v/>
      </c>
      <c r="G479" s="219"/>
      <c r="H479" s="181"/>
      <c r="I479" s="182"/>
      <c r="J479" s="182"/>
      <c r="K479" s="182"/>
      <c r="L479" s="182"/>
      <c r="M479" s="182"/>
      <c r="N479" s="221"/>
    </row>
    <row r="480" spans="1:14" s="3" customFormat="1" x14ac:dyDescent="0.2">
      <c r="A480" s="156" t="str">
        <f>IF(OR('Sub-Cpt Record'!A480=0,'Sub-Cpt Record'!A480=""),"",'Sub-Cpt Record'!A480)</f>
        <v/>
      </c>
      <c r="B480" s="157" t="str">
        <f>IF(OR('Sub-Cpt Record'!B480=0,'Sub-Cpt Record'!B480=""),"",'Sub-Cpt Record'!B480)</f>
        <v/>
      </c>
      <c r="C480" s="158" t="str">
        <f>IF(OR('Sub-Cpt Record'!C480=0,'Sub-Cpt Record'!C480=""),"",'Sub-Cpt Record'!C480)</f>
        <v/>
      </c>
      <c r="D480" s="158" t="str">
        <f>IF(OR('Sub-Cpt Record'!D480=0,'Sub-Cpt Record'!D480=""),"",'Sub-Cpt Record'!D480)</f>
        <v/>
      </c>
      <c r="E480" s="157" t="str">
        <f>CODE!I480</f>
        <v/>
      </c>
      <c r="F480" s="180" t="str">
        <f>IF(OR('Sub-Cpt Record'!K480=0,'Sub-Cpt Record'!K480=""),"",'Sub-Cpt Record'!K480)</f>
        <v/>
      </c>
      <c r="G480" s="219"/>
      <c r="H480" s="181"/>
      <c r="I480" s="182"/>
      <c r="J480" s="182"/>
      <c r="K480" s="182"/>
      <c r="L480" s="182"/>
      <c r="M480" s="182"/>
      <c r="N480" s="221"/>
    </row>
    <row r="481" spans="1:14" s="3" customFormat="1" x14ac:dyDescent="0.2">
      <c r="A481" s="156" t="str">
        <f>IF(OR('Sub-Cpt Record'!A481=0,'Sub-Cpt Record'!A481=""),"",'Sub-Cpt Record'!A481)</f>
        <v/>
      </c>
      <c r="B481" s="157" t="str">
        <f>IF(OR('Sub-Cpt Record'!B481=0,'Sub-Cpt Record'!B481=""),"",'Sub-Cpt Record'!B481)</f>
        <v/>
      </c>
      <c r="C481" s="158" t="str">
        <f>IF(OR('Sub-Cpt Record'!C481=0,'Sub-Cpt Record'!C481=""),"",'Sub-Cpt Record'!C481)</f>
        <v/>
      </c>
      <c r="D481" s="158" t="str">
        <f>IF(OR('Sub-Cpt Record'!D481=0,'Sub-Cpt Record'!D481=""),"",'Sub-Cpt Record'!D481)</f>
        <v/>
      </c>
      <c r="E481" s="157" t="str">
        <f>CODE!I481</f>
        <v/>
      </c>
      <c r="F481" s="180" t="str">
        <f>IF(OR('Sub-Cpt Record'!K481=0,'Sub-Cpt Record'!K481=""),"",'Sub-Cpt Record'!K481)</f>
        <v/>
      </c>
      <c r="G481" s="219"/>
      <c r="H481" s="181"/>
      <c r="I481" s="182"/>
      <c r="J481" s="182"/>
      <c r="K481" s="182"/>
      <c r="L481" s="182"/>
      <c r="M481" s="182"/>
      <c r="N481" s="221"/>
    </row>
    <row r="482" spans="1:14" s="3" customFormat="1" x14ac:dyDescent="0.2">
      <c r="A482" s="156" t="str">
        <f>IF(OR('Sub-Cpt Record'!A482=0,'Sub-Cpt Record'!A482=""),"",'Sub-Cpt Record'!A482)</f>
        <v/>
      </c>
      <c r="B482" s="157" t="str">
        <f>IF(OR('Sub-Cpt Record'!B482=0,'Sub-Cpt Record'!B482=""),"",'Sub-Cpt Record'!B482)</f>
        <v/>
      </c>
      <c r="C482" s="158" t="str">
        <f>IF(OR('Sub-Cpt Record'!C482=0,'Sub-Cpt Record'!C482=""),"",'Sub-Cpt Record'!C482)</f>
        <v/>
      </c>
      <c r="D482" s="158" t="str">
        <f>IF(OR('Sub-Cpt Record'!D482=0,'Sub-Cpt Record'!D482=""),"",'Sub-Cpt Record'!D482)</f>
        <v/>
      </c>
      <c r="E482" s="157" t="str">
        <f>CODE!I482</f>
        <v/>
      </c>
      <c r="F482" s="180" t="str">
        <f>IF(OR('Sub-Cpt Record'!K482=0,'Sub-Cpt Record'!K482=""),"",'Sub-Cpt Record'!K482)</f>
        <v/>
      </c>
      <c r="G482" s="219"/>
      <c r="H482" s="181"/>
      <c r="I482" s="182"/>
      <c r="J482" s="182"/>
      <c r="K482" s="182"/>
      <c r="L482" s="182"/>
      <c r="M482" s="182"/>
      <c r="N482" s="221"/>
    </row>
    <row r="483" spans="1:14" s="3" customFormat="1" x14ac:dyDescent="0.2">
      <c r="A483" s="156" t="str">
        <f>IF(OR('Sub-Cpt Record'!A483=0,'Sub-Cpt Record'!A483=""),"",'Sub-Cpt Record'!A483)</f>
        <v/>
      </c>
      <c r="B483" s="157" t="str">
        <f>IF(OR('Sub-Cpt Record'!B483=0,'Sub-Cpt Record'!B483=""),"",'Sub-Cpt Record'!B483)</f>
        <v/>
      </c>
      <c r="C483" s="158" t="str">
        <f>IF(OR('Sub-Cpt Record'!C483=0,'Sub-Cpt Record'!C483=""),"",'Sub-Cpt Record'!C483)</f>
        <v/>
      </c>
      <c r="D483" s="158" t="str">
        <f>IF(OR('Sub-Cpt Record'!D483=0,'Sub-Cpt Record'!D483=""),"",'Sub-Cpt Record'!D483)</f>
        <v/>
      </c>
      <c r="E483" s="157" t="str">
        <f>CODE!I483</f>
        <v/>
      </c>
      <c r="F483" s="180" t="str">
        <f>IF(OR('Sub-Cpt Record'!K483=0,'Sub-Cpt Record'!K483=""),"",'Sub-Cpt Record'!K483)</f>
        <v/>
      </c>
      <c r="G483" s="219"/>
      <c r="H483" s="181"/>
      <c r="I483" s="182"/>
      <c r="J483" s="182"/>
      <c r="K483" s="182"/>
      <c r="L483" s="182"/>
      <c r="M483" s="182"/>
      <c r="N483" s="221"/>
    </row>
    <row r="484" spans="1:14" s="3" customFormat="1" x14ac:dyDescent="0.2">
      <c r="A484" s="156" t="str">
        <f>IF(OR('Sub-Cpt Record'!A484=0,'Sub-Cpt Record'!A484=""),"",'Sub-Cpt Record'!A484)</f>
        <v/>
      </c>
      <c r="B484" s="157" t="str">
        <f>IF(OR('Sub-Cpt Record'!B484=0,'Sub-Cpt Record'!B484=""),"",'Sub-Cpt Record'!B484)</f>
        <v/>
      </c>
      <c r="C484" s="158" t="str">
        <f>IF(OR('Sub-Cpt Record'!C484=0,'Sub-Cpt Record'!C484=""),"",'Sub-Cpt Record'!C484)</f>
        <v/>
      </c>
      <c r="D484" s="158" t="str">
        <f>IF(OR('Sub-Cpt Record'!D484=0,'Sub-Cpt Record'!D484=""),"",'Sub-Cpt Record'!D484)</f>
        <v/>
      </c>
      <c r="E484" s="157" t="str">
        <f>CODE!I484</f>
        <v/>
      </c>
      <c r="F484" s="180" t="str">
        <f>IF(OR('Sub-Cpt Record'!K484=0,'Sub-Cpt Record'!K484=""),"",'Sub-Cpt Record'!K484)</f>
        <v/>
      </c>
      <c r="G484" s="219"/>
      <c r="H484" s="181"/>
      <c r="I484" s="182"/>
      <c r="J484" s="182"/>
      <c r="K484" s="182"/>
      <c r="L484" s="182"/>
      <c r="M484" s="182"/>
      <c r="N484" s="221"/>
    </row>
    <row r="485" spans="1:14" s="3" customFormat="1" x14ac:dyDescent="0.2">
      <c r="A485" s="156" t="str">
        <f>IF(OR('Sub-Cpt Record'!A485=0,'Sub-Cpt Record'!A485=""),"",'Sub-Cpt Record'!A485)</f>
        <v/>
      </c>
      <c r="B485" s="157" t="str">
        <f>IF(OR('Sub-Cpt Record'!B485=0,'Sub-Cpt Record'!B485=""),"",'Sub-Cpt Record'!B485)</f>
        <v/>
      </c>
      <c r="C485" s="158" t="str">
        <f>IF(OR('Sub-Cpt Record'!C485=0,'Sub-Cpt Record'!C485=""),"",'Sub-Cpt Record'!C485)</f>
        <v/>
      </c>
      <c r="D485" s="158" t="str">
        <f>IF(OR('Sub-Cpt Record'!D485=0,'Sub-Cpt Record'!D485=""),"",'Sub-Cpt Record'!D485)</f>
        <v/>
      </c>
      <c r="E485" s="157" t="str">
        <f>CODE!I485</f>
        <v/>
      </c>
      <c r="F485" s="180" t="str">
        <f>IF(OR('Sub-Cpt Record'!K485=0,'Sub-Cpt Record'!K485=""),"",'Sub-Cpt Record'!K485)</f>
        <v/>
      </c>
      <c r="G485" s="219"/>
      <c r="H485" s="181"/>
      <c r="I485" s="182"/>
      <c r="J485" s="182"/>
      <c r="K485" s="182"/>
      <c r="L485" s="182"/>
      <c r="M485" s="182"/>
      <c r="N485" s="221"/>
    </row>
    <row r="486" spans="1:14" s="3" customFormat="1" x14ac:dyDescent="0.2">
      <c r="A486" s="156" t="str">
        <f>IF(OR('Sub-Cpt Record'!A486=0,'Sub-Cpt Record'!A486=""),"",'Sub-Cpt Record'!A486)</f>
        <v/>
      </c>
      <c r="B486" s="157" t="str">
        <f>IF(OR('Sub-Cpt Record'!B486=0,'Sub-Cpt Record'!B486=""),"",'Sub-Cpt Record'!B486)</f>
        <v/>
      </c>
      <c r="C486" s="158" t="str">
        <f>IF(OR('Sub-Cpt Record'!C486=0,'Sub-Cpt Record'!C486=""),"",'Sub-Cpt Record'!C486)</f>
        <v/>
      </c>
      <c r="D486" s="158" t="str">
        <f>IF(OR('Sub-Cpt Record'!D486=0,'Sub-Cpt Record'!D486=""),"",'Sub-Cpt Record'!D486)</f>
        <v/>
      </c>
      <c r="E486" s="157" t="str">
        <f>CODE!I486</f>
        <v/>
      </c>
      <c r="F486" s="180" t="str">
        <f>IF(OR('Sub-Cpt Record'!K486=0,'Sub-Cpt Record'!K486=""),"",'Sub-Cpt Record'!K486)</f>
        <v/>
      </c>
      <c r="G486" s="219"/>
      <c r="H486" s="181"/>
      <c r="I486" s="182"/>
      <c r="J486" s="182"/>
      <c r="K486" s="182"/>
      <c r="L486" s="182"/>
      <c r="M486" s="182"/>
      <c r="N486" s="221"/>
    </row>
    <row r="487" spans="1:14" s="3" customFormat="1" x14ac:dyDescent="0.2">
      <c r="A487" s="156" t="str">
        <f>IF(OR('Sub-Cpt Record'!A487=0,'Sub-Cpt Record'!A487=""),"",'Sub-Cpt Record'!A487)</f>
        <v/>
      </c>
      <c r="B487" s="157" t="str">
        <f>IF(OR('Sub-Cpt Record'!B487=0,'Sub-Cpt Record'!B487=""),"",'Sub-Cpt Record'!B487)</f>
        <v/>
      </c>
      <c r="C487" s="158" t="str">
        <f>IF(OR('Sub-Cpt Record'!C487=0,'Sub-Cpt Record'!C487=""),"",'Sub-Cpt Record'!C487)</f>
        <v/>
      </c>
      <c r="D487" s="158" t="str">
        <f>IF(OR('Sub-Cpt Record'!D487=0,'Sub-Cpt Record'!D487=""),"",'Sub-Cpt Record'!D487)</f>
        <v/>
      </c>
      <c r="E487" s="157" t="str">
        <f>CODE!I487</f>
        <v/>
      </c>
      <c r="F487" s="180" t="str">
        <f>IF(OR('Sub-Cpt Record'!K487=0,'Sub-Cpt Record'!K487=""),"",'Sub-Cpt Record'!K487)</f>
        <v/>
      </c>
      <c r="G487" s="219"/>
      <c r="H487" s="181"/>
      <c r="I487" s="182"/>
      <c r="J487" s="182"/>
      <c r="K487" s="182"/>
      <c r="L487" s="182"/>
      <c r="M487" s="182"/>
      <c r="N487" s="221"/>
    </row>
    <row r="488" spans="1:14" s="3" customFormat="1" x14ac:dyDescent="0.2">
      <c r="A488" s="156" t="str">
        <f>IF(OR('Sub-Cpt Record'!A488=0,'Sub-Cpt Record'!A488=""),"",'Sub-Cpt Record'!A488)</f>
        <v/>
      </c>
      <c r="B488" s="157" t="str">
        <f>IF(OR('Sub-Cpt Record'!B488=0,'Sub-Cpt Record'!B488=""),"",'Sub-Cpt Record'!B488)</f>
        <v/>
      </c>
      <c r="C488" s="158" t="str">
        <f>IF(OR('Sub-Cpt Record'!C488=0,'Sub-Cpt Record'!C488=""),"",'Sub-Cpt Record'!C488)</f>
        <v/>
      </c>
      <c r="D488" s="158" t="str">
        <f>IF(OR('Sub-Cpt Record'!D488=0,'Sub-Cpt Record'!D488=""),"",'Sub-Cpt Record'!D488)</f>
        <v/>
      </c>
      <c r="E488" s="157" t="str">
        <f>CODE!I488</f>
        <v/>
      </c>
      <c r="F488" s="180" t="str">
        <f>IF(OR('Sub-Cpt Record'!K488=0,'Sub-Cpt Record'!K488=""),"",'Sub-Cpt Record'!K488)</f>
        <v/>
      </c>
      <c r="G488" s="219"/>
      <c r="H488" s="181"/>
      <c r="I488" s="182"/>
      <c r="J488" s="182"/>
      <c r="K488" s="182"/>
      <c r="L488" s="182"/>
      <c r="M488" s="182"/>
      <c r="N488" s="221"/>
    </row>
    <row r="489" spans="1:14" s="3" customFormat="1" x14ac:dyDescent="0.2">
      <c r="A489" s="156" t="str">
        <f>IF(OR('Sub-Cpt Record'!A489=0,'Sub-Cpt Record'!A489=""),"",'Sub-Cpt Record'!A489)</f>
        <v/>
      </c>
      <c r="B489" s="157" t="str">
        <f>IF(OR('Sub-Cpt Record'!B489=0,'Sub-Cpt Record'!B489=""),"",'Sub-Cpt Record'!B489)</f>
        <v/>
      </c>
      <c r="C489" s="158" t="str">
        <f>IF(OR('Sub-Cpt Record'!C489=0,'Sub-Cpt Record'!C489=""),"",'Sub-Cpt Record'!C489)</f>
        <v/>
      </c>
      <c r="D489" s="158" t="str">
        <f>IF(OR('Sub-Cpt Record'!D489=0,'Sub-Cpt Record'!D489=""),"",'Sub-Cpt Record'!D489)</f>
        <v/>
      </c>
      <c r="E489" s="157" t="str">
        <f>CODE!I489</f>
        <v/>
      </c>
      <c r="F489" s="180" t="str">
        <f>IF(OR('Sub-Cpt Record'!K489=0,'Sub-Cpt Record'!K489=""),"",'Sub-Cpt Record'!K489)</f>
        <v/>
      </c>
      <c r="G489" s="219"/>
      <c r="H489" s="181"/>
      <c r="I489" s="182"/>
      <c r="J489" s="182"/>
      <c r="K489" s="182"/>
      <c r="L489" s="182"/>
      <c r="M489" s="182"/>
      <c r="N489" s="221"/>
    </row>
    <row r="490" spans="1:14" s="3" customFormat="1" x14ac:dyDescent="0.2">
      <c r="A490" s="156" t="str">
        <f>IF(OR('Sub-Cpt Record'!A490=0,'Sub-Cpt Record'!A490=""),"",'Sub-Cpt Record'!A490)</f>
        <v/>
      </c>
      <c r="B490" s="157" t="str">
        <f>IF(OR('Sub-Cpt Record'!B490=0,'Sub-Cpt Record'!B490=""),"",'Sub-Cpt Record'!B490)</f>
        <v/>
      </c>
      <c r="C490" s="158" t="str">
        <f>IF(OR('Sub-Cpt Record'!C490=0,'Sub-Cpt Record'!C490=""),"",'Sub-Cpt Record'!C490)</f>
        <v/>
      </c>
      <c r="D490" s="158" t="str">
        <f>IF(OR('Sub-Cpt Record'!D490=0,'Sub-Cpt Record'!D490=""),"",'Sub-Cpt Record'!D490)</f>
        <v/>
      </c>
      <c r="E490" s="157" t="str">
        <f>CODE!I490</f>
        <v/>
      </c>
      <c r="F490" s="180" t="str">
        <f>IF(OR('Sub-Cpt Record'!K490=0,'Sub-Cpt Record'!K490=""),"",'Sub-Cpt Record'!K490)</f>
        <v/>
      </c>
      <c r="G490" s="219"/>
      <c r="H490" s="181"/>
      <c r="I490" s="182"/>
      <c r="J490" s="182"/>
      <c r="K490" s="182"/>
      <c r="L490" s="182"/>
      <c r="M490" s="182"/>
      <c r="N490" s="221"/>
    </row>
    <row r="491" spans="1:14" s="3" customFormat="1" x14ac:dyDescent="0.2">
      <c r="A491" s="156" t="str">
        <f>IF(OR('Sub-Cpt Record'!A491=0,'Sub-Cpt Record'!A491=""),"",'Sub-Cpt Record'!A491)</f>
        <v/>
      </c>
      <c r="B491" s="157" t="str">
        <f>IF(OR('Sub-Cpt Record'!B491=0,'Sub-Cpt Record'!B491=""),"",'Sub-Cpt Record'!B491)</f>
        <v/>
      </c>
      <c r="C491" s="158" t="str">
        <f>IF(OR('Sub-Cpt Record'!C491=0,'Sub-Cpt Record'!C491=""),"",'Sub-Cpt Record'!C491)</f>
        <v/>
      </c>
      <c r="D491" s="158" t="str">
        <f>IF(OR('Sub-Cpt Record'!D491=0,'Sub-Cpt Record'!D491=""),"",'Sub-Cpt Record'!D491)</f>
        <v/>
      </c>
      <c r="E491" s="157" t="str">
        <f>CODE!I491</f>
        <v/>
      </c>
      <c r="F491" s="180" t="str">
        <f>IF(OR('Sub-Cpt Record'!K491=0,'Sub-Cpt Record'!K491=""),"",'Sub-Cpt Record'!K491)</f>
        <v/>
      </c>
      <c r="G491" s="219"/>
      <c r="H491" s="181"/>
      <c r="I491" s="182"/>
      <c r="J491" s="182"/>
      <c r="K491" s="182"/>
      <c r="L491" s="182"/>
      <c r="M491" s="182"/>
      <c r="N491" s="221"/>
    </row>
    <row r="492" spans="1:14" s="3" customFormat="1" x14ac:dyDescent="0.2">
      <c r="A492" s="156" t="str">
        <f>IF(OR('Sub-Cpt Record'!A492=0,'Sub-Cpt Record'!A492=""),"",'Sub-Cpt Record'!A492)</f>
        <v/>
      </c>
      <c r="B492" s="157" t="str">
        <f>IF(OR('Sub-Cpt Record'!B492=0,'Sub-Cpt Record'!B492=""),"",'Sub-Cpt Record'!B492)</f>
        <v/>
      </c>
      <c r="C492" s="158" t="str">
        <f>IF(OR('Sub-Cpt Record'!C492=0,'Sub-Cpt Record'!C492=""),"",'Sub-Cpt Record'!C492)</f>
        <v/>
      </c>
      <c r="D492" s="158" t="str">
        <f>IF(OR('Sub-Cpt Record'!D492=0,'Sub-Cpt Record'!D492=""),"",'Sub-Cpt Record'!D492)</f>
        <v/>
      </c>
      <c r="E492" s="157" t="str">
        <f>CODE!I492</f>
        <v/>
      </c>
      <c r="F492" s="180" t="str">
        <f>IF(OR('Sub-Cpt Record'!K492=0,'Sub-Cpt Record'!K492=""),"",'Sub-Cpt Record'!K492)</f>
        <v/>
      </c>
      <c r="G492" s="219"/>
      <c r="H492" s="181"/>
      <c r="I492" s="182"/>
      <c r="J492" s="182"/>
      <c r="K492" s="182"/>
      <c r="L492" s="182"/>
      <c r="M492" s="182"/>
      <c r="N492" s="221"/>
    </row>
    <row r="493" spans="1:14" s="3" customFormat="1" x14ac:dyDescent="0.2">
      <c r="A493" s="156" t="str">
        <f>IF(OR('Sub-Cpt Record'!A493=0,'Sub-Cpt Record'!A493=""),"",'Sub-Cpt Record'!A493)</f>
        <v/>
      </c>
      <c r="B493" s="157" t="str">
        <f>IF(OR('Sub-Cpt Record'!B493=0,'Sub-Cpt Record'!B493=""),"",'Sub-Cpt Record'!B493)</f>
        <v/>
      </c>
      <c r="C493" s="158" t="str">
        <f>IF(OR('Sub-Cpt Record'!C493=0,'Sub-Cpt Record'!C493=""),"",'Sub-Cpt Record'!C493)</f>
        <v/>
      </c>
      <c r="D493" s="158" t="str">
        <f>IF(OR('Sub-Cpt Record'!D493=0,'Sub-Cpt Record'!D493=""),"",'Sub-Cpt Record'!D493)</f>
        <v/>
      </c>
      <c r="E493" s="157" t="str">
        <f>CODE!I493</f>
        <v/>
      </c>
      <c r="F493" s="180" t="str">
        <f>IF(OR('Sub-Cpt Record'!K493=0,'Sub-Cpt Record'!K493=""),"",'Sub-Cpt Record'!K493)</f>
        <v/>
      </c>
      <c r="G493" s="219"/>
      <c r="H493" s="181"/>
      <c r="I493" s="182"/>
      <c r="J493" s="182"/>
      <c r="K493" s="182"/>
      <c r="L493" s="182"/>
      <c r="M493" s="182"/>
      <c r="N493" s="221"/>
    </row>
    <row r="494" spans="1:14" s="3" customFormat="1" x14ac:dyDescent="0.2">
      <c r="A494" s="156" t="str">
        <f>IF(OR('Sub-Cpt Record'!A494=0,'Sub-Cpt Record'!A494=""),"",'Sub-Cpt Record'!A494)</f>
        <v/>
      </c>
      <c r="B494" s="157" t="str">
        <f>IF(OR('Sub-Cpt Record'!B494=0,'Sub-Cpt Record'!B494=""),"",'Sub-Cpt Record'!B494)</f>
        <v/>
      </c>
      <c r="C494" s="158" t="str">
        <f>IF(OR('Sub-Cpt Record'!C494=0,'Sub-Cpt Record'!C494=""),"",'Sub-Cpt Record'!C494)</f>
        <v/>
      </c>
      <c r="D494" s="158" t="str">
        <f>IF(OR('Sub-Cpt Record'!D494=0,'Sub-Cpt Record'!D494=""),"",'Sub-Cpt Record'!D494)</f>
        <v/>
      </c>
      <c r="E494" s="157" t="str">
        <f>CODE!I494</f>
        <v/>
      </c>
      <c r="F494" s="180" t="str">
        <f>IF(OR('Sub-Cpt Record'!K494=0,'Sub-Cpt Record'!K494=""),"",'Sub-Cpt Record'!K494)</f>
        <v/>
      </c>
      <c r="G494" s="219"/>
      <c r="H494" s="181"/>
      <c r="I494" s="182"/>
      <c r="J494" s="182"/>
      <c r="K494" s="182"/>
      <c r="L494" s="182"/>
      <c r="M494" s="182"/>
      <c r="N494" s="221"/>
    </row>
    <row r="495" spans="1:14" s="3" customFormat="1" x14ac:dyDescent="0.2">
      <c r="A495" s="156" t="str">
        <f>IF(OR('Sub-Cpt Record'!A495=0,'Sub-Cpt Record'!A495=""),"",'Sub-Cpt Record'!A495)</f>
        <v/>
      </c>
      <c r="B495" s="157" t="str">
        <f>IF(OR('Sub-Cpt Record'!B495=0,'Sub-Cpt Record'!B495=""),"",'Sub-Cpt Record'!B495)</f>
        <v/>
      </c>
      <c r="C495" s="158" t="str">
        <f>IF(OR('Sub-Cpt Record'!C495=0,'Sub-Cpt Record'!C495=""),"",'Sub-Cpt Record'!C495)</f>
        <v/>
      </c>
      <c r="D495" s="158" t="str">
        <f>IF(OR('Sub-Cpt Record'!D495=0,'Sub-Cpt Record'!D495=""),"",'Sub-Cpt Record'!D495)</f>
        <v/>
      </c>
      <c r="E495" s="157" t="str">
        <f>CODE!I495</f>
        <v/>
      </c>
      <c r="F495" s="180" t="str">
        <f>IF(OR('Sub-Cpt Record'!K495=0,'Sub-Cpt Record'!K495=""),"",'Sub-Cpt Record'!K495)</f>
        <v/>
      </c>
      <c r="G495" s="219"/>
      <c r="H495" s="181"/>
      <c r="I495" s="182"/>
      <c r="J495" s="182"/>
      <c r="K495" s="182"/>
      <c r="L495" s="182"/>
      <c r="M495" s="182"/>
      <c r="N495" s="221"/>
    </row>
    <row r="496" spans="1:14" s="3" customFormat="1" x14ac:dyDescent="0.2">
      <c r="A496" s="156" t="str">
        <f>IF(OR('Sub-Cpt Record'!A496=0,'Sub-Cpt Record'!A496=""),"",'Sub-Cpt Record'!A496)</f>
        <v/>
      </c>
      <c r="B496" s="157" t="str">
        <f>IF(OR('Sub-Cpt Record'!B496=0,'Sub-Cpt Record'!B496=""),"",'Sub-Cpt Record'!B496)</f>
        <v/>
      </c>
      <c r="C496" s="158" t="str">
        <f>IF(OR('Sub-Cpt Record'!C496=0,'Sub-Cpt Record'!C496=""),"",'Sub-Cpt Record'!C496)</f>
        <v/>
      </c>
      <c r="D496" s="158" t="str">
        <f>IF(OR('Sub-Cpt Record'!D496=0,'Sub-Cpt Record'!D496=""),"",'Sub-Cpt Record'!D496)</f>
        <v/>
      </c>
      <c r="E496" s="157" t="str">
        <f>CODE!I496</f>
        <v/>
      </c>
      <c r="F496" s="180" t="str">
        <f>IF(OR('Sub-Cpt Record'!K496=0,'Sub-Cpt Record'!K496=""),"",'Sub-Cpt Record'!K496)</f>
        <v/>
      </c>
      <c r="G496" s="219"/>
      <c r="H496" s="181"/>
      <c r="I496" s="182"/>
      <c r="J496" s="182"/>
      <c r="K496" s="182"/>
      <c r="L496" s="182"/>
      <c r="M496" s="182"/>
      <c r="N496" s="221"/>
    </row>
    <row r="497" spans="1:14" s="3" customFormat="1" x14ac:dyDescent="0.2">
      <c r="A497" s="156" t="str">
        <f>IF(OR('Sub-Cpt Record'!A497=0,'Sub-Cpt Record'!A497=""),"",'Sub-Cpt Record'!A497)</f>
        <v/>
      </c>
      <c r="B497" s="157" t="str">
        <f>IF(OR('Sub-Cpt Record'!B497=0,'Sub-Cpt Record'!B497=""),"",'Sub-Cpt Record'!B497)</f>
        <v/>
      </c>
      <c r="C497" s="158" t="str">
        <f>IF(OR('Sub-Cpt Record'!C497=0,'Sub-Cpt Record'!C497=""),"",'Sub-Cpt Record'!C497)</f>
        <v/>
      </c>
      <c r="D497" s="158" t="str">
        <f>IF(OR('Sub-Cpt Record'!D497=0,'Sub-Cpt Record'!D497=""),"",'Sub-Cpt Record'!D497)</f>
        <v/>
      </c>
      <c r="E497" s="157" t="str">
        <f>CODE!I497</f>
        <v/>
      </c>
      <c r="F497" s="180" t="str">
        <f>IF(OR('Sub-Cpt Record'!K497=0,'Sub-Cpt Record'!K497=""),"",'Sub-Cpt Record'!K497)</f>
        <v/>
      </c>
      <c r="G497" s="219"/>
      <c r="H497" s="181"/>
      <c r="I497" s="182"/>
      <c r="J497" s="182"/>
      <c r="K497" s="182"/>
      <c r="L497" s="182"/>
      <c r="M497" s="182"/>
      <c r="N497" s="221"/>
    </row>
    <row r="498" spans="1:14" s="3" customFormat="1" x14ac:dyDescent="0.2">
      <c r="A498" s="156" t="str">
        <f>IF(OR('Sub-Cpt Record'!A498=0,'Sub-Cpt Record'!A498=""),"",'Sub-Cpt Record'!A498)</f>
        <v/>
      </c>
      <c r="B498" s="157" t="str">
        <f>IF(OR('Sub-Cpt Record'!B498=0,'Sub-Cpt Record'!B498=""),"",'Sub-Cpt Record'!B498)</f>
        <v/>
      </c>
      <c r="C498" s="158" t="str">
        <f>IF(OR('Sub-Cpt Record'!C498=0,'Sub-Cpt Record'!C498=""),"",'Sub-Cpt Record'!C498)</f>
        <v/>
      </c>
      <c r="D498" s="158" t="str">
        <f>IF(OR('Sub-Cpt Record'!D498=0,'Sub-Cpt Record'!D498=""),"",'Sub-Cpt Record'!D498)</f>
        <v/>
      </c>
      <c r="E498" s="157" t="str">
        <f>CODE!I498</f>
        <v/>
      </c>
      <c r="F498" s="180" t="str">
        <f>IF(OR('Sub-Cpt Record'!K498=0,'Sub-Cpt Record'!K498=""),"",'Sub-Cpt Record'!K498)</f>
        <v/>
      </c>
      <c r="G498" s="219"/>
      <c r="H498" s="181"/>
      <c r="I498" s="182"/>
      <c r="J498" s="182"/>
      <c r="K498" s="182"/>
      <c r="L498" s="182"/>
      <c r="M498" s="182"/>
      <c r="N498" s="221"/>
    </row>
    <row r="499" spans="1:14" s="3" customFormat="1" x14ac:dyDescent="0.2">
      <c r="A499" s="156" t="str">
        <f>IF(OR('Sub-Cpt Record'!A499=0,'Sub-Cpt Record'!A499=""),"",'Sub-Cpt Record'!A499)</f>
        <v/>
      </c>
      <c r="B499" s="157" t="str">
        <f>IF(OR('Sub-Cpt Record'!B499=0,'Sub-Cpt Record'!B499=""),"",'Sub-Cpt Record'!B499)</f>
        <v/>
      </c>
      <c r="C499" s="158" t="str">
        <f>IF(OR('Sub-Cpt Record'!C499=0,'Sub-Cpt Record'!C499=""),"",'Sub-Cpt Record'!C499)</f>
        <v/>
      </c>
      <c r="D499" s="158" t="str">
        <f>IF(OR('Sub-Cpt Record'!D499=0,'Sub-Cpt Record'!D499=""),"",'Sub-Cpt Record'!D499)</f>
        <v/>
      </c>
      <c r="E499" s="157" t="str">
        <f>CODE!I499</f>
        <v/>
      </c>
      <c r="F499" s="180" t="str">
        <f>IF(OR('Sub-Cpt Record'!K499=0,'Sub-Cpt Record'!K499=""),"",'Sub-Cpt Record'!K499)</f>
        <v/>
      </c>
      <c r="G499" s="219"/>
      <c r="H499" s="181"/>
      <c r="I499" s="182"/>
      <c r="J499" s="182"/>
      <c r="K499" s="182"/>
      <c r="L499" s="182"/>
      <c r="M499" s="182"/>
      <c r="N499" s="221"/>
    </row>
    <row r="500" spans="1:14" s="3" customFormat="1" x14ac:dyDescent="0.2">
      <c r="A500" s="156" t="str">
        <f>IF(OR('Sub-Cpt Record'!A500=0,'Sub-Cpt Record'!A500=""),"",'Sub-Cpt Record'!A500)</f>
        <v/>
      </c>
      <c r="B500" s="157" t="str">
        <f>IF(OR('Sub-Cpt Record'!B500=0,'Sub-Cpt Record'!B500=""),"",'Sub-Cpt Record'!B500)</f>
        <v/>
      </c>
      <c r="C500" s="158" t="str">
        <f>IF(OR('Sub-Cpt Record'!C500=0,'Sub-Cpt Record'!C500=""),"",'Sub-Cpt Record'!C500)</f>
        <v/>
      </c>
      <c r="D500" s="158" t="str">
        <f>IF(OR('Sub-Cpt Record'!D500=0,'Sub-Cpt Record'!D500=""),"",'Sub-Cpt Record'!D500)</f>
        <v/>
      </c>
      <c r="E500" s="157" t="str">
        <f>CODE!I500</f>
        <v/>
      </c>
      <c r="F500" s="180" t="str">
        <f>IF(OR('Sub-Cpt Record'!K500=0,'Sub-Cpt Record'!K500=""),"",'Sub-Cpt Record'!K500)</f>
        <v/>
      </c>
      <c r="G500" s="219"/>
      <c r="H500" s="181"/>
      <c r="I500" s="182"/>
      <c r="J500" s="182"/>
      <c r="K500" s="182"/>
      <c r="L500" s="182"/>
      <c r="M500" s="182"/>
      <c r="N500" s="221"/>
    </row>
    <row r="501" spans="1:14" s="3" customFormat="1" x14ac:dyDescent="0.2">
      <c r="A501" s="156" t="str">
        <f>IF(OR('Sub-Cpt Record'!A501=0,'Sub-Cpt Record'!A501=""),"",'Sub-Cpt Record'!A501)</f>
        <v/>
      </c>
      <c r="B501" s="157" t="str">
        <f>IF(OR('Sub-Cpt Record'!B501=0,'Sub-Cpt Record'!B501=""),"",'Sub-Cpt Record'!B501)</f>
        <v/>
      </c>
      <c r="C501" s="158" t="str">
        <f>IF(OR('Sub-Cpt Record'!C501=0,'Sub-Cpt Record'!C501=""),"",'Sub-Cpt Record'!C501)</f>
        <v/>
      </c>
      <c r="D501" s="158" t="str">
        <f>IF(OR('Sub-Cpt Record'!D501=0,'Sub-Cpt Record'!D501=""),"",'Sub-Cpt Record'!D501)</f>
        <v/>
      </c>
      <c r="E501" s="157" t="str">
        <f>CODE!I501</f>
        <v/>
      </c>
      <c r="F501" s="180" t="str">
        <f>IF(OR('Sub-Cpt Record'!K501=0,'Sub-Cpt Record'!K501=""),"",'Sub-Cpt Record'!K501)</f>
        <v/>
      </c>
      <c r="G501" s="219"/>
      <c r="H501" s="181"/>
      <c r="I501" s="182"/>
      <c r="J501" s="182"/>
      <c r="K501" s="182"/>
      <c r="L501" s="182"/>
      <c r="M501" s="182"/>
      <c r="N501" s="221"/>
    </row>
    <row r="502" spans="1:14" s="3" customFormat="1" x14ac:dyDescent="0.2">
      <c r="A502" s="156" t="str">
        <f>IF(OR('Sub-Cpt Record'!A502=0,'Sub-Cpt Record'!A502=""),"",'Sub-Cpt Record'!A502)</f>
        <v/>
      </c>
      <c r="B502" s="157" t="str">
        <f>IF(OR('Sub-Cpt Record'!B502=0,'Sub-Cpt Record'!B502=""),"",'Sub-Cpt Record'!B502)</f>
        <v/>
      </c>
      <c r="C502" s="158" t="str">
        <f>IF(OR('Sub-Cpt Record'!C502=0,'Sub-Cpt Record'!C502=""),"",'Sub-Cpt Record'!C502)</f>
        <v/>
      </c>
      <c r="D502" s="158" t="str">
        <f>IF(OR('Sub-Cpt Record'!D502=0,'Sub-Cpt Record'!D502=""),"",'Sub-Cpt Record'!D502)</f>
        <v/>
      </c>
      <c r="E502" s="157" t="str">
        <f>CODE!I502</f>
        <v/>
      </c>
      <c r="F502" s="180" t="str">
        <f>IF(OR('Sub-Cpt Record'!K502=0,'Sub-Cpt Record'!K502=""),"",'Sub-Cpt Record'!K502)</f>
        <v/>
      </c>
      <c r="G502" s="219"/>
      <c r="H502" s="181"/>
      <c r="I502" s="182"/>
      <c r="J502" s="182"/>
      <c r="K502" s="182"/>
      <c r="L502" s="182"/>
      <c r="M502" s="182"/>
      <c r="N502" s="221"/>
    </row>
    <row r="503" spans="1:14" s="3" customFormat="1" x14ac:dyDescent="0.2">
      <c r="A503" s="156" t="str">
        <f>IF(OR('Sub-Cpt Record'!A503=0,'Sub-Cpt Record'!A503=""),"",'Sub-Cpt Record'!A503)</f>
        <v/>
      </c>
      <c r="B503" s="157" t="str">
        <f>IF(OR('Sub-Cpt Record'!B503=0,'Sub-Cpt Record'!B503=""),"",'Sub-Cpt Record'!B503)</f>
        <v/>
      </c>
      <c r="C503" s="158" t="str">
        <f>IF(OR('Sub-Cpt Record'!C503=0,'Sub-Cpt Record'!C503=""),"",'Sub-Cpt Record'!C503)</f>
        <v/>
      </c>
      <c r="D503" s="158" t="str">
        <f>IF(OR('Sub-Cpt Record'!D503=0,'Sub-Cpt Record'!D503=""),"",'Sub-Cpt Record'!D503)</f>
        <v/>
      </c>
      <c r="E503" s="157" t="str">
        <f>CODE!I503</f>
        <v/>
      </c>
      <c r="F503" s="180" t="str">
        <f>IF(OR('Sub-Cpt Record'!K503=0,'Sub-Cpt Record'!K503=""),"",'Sub-Cpt Record'!K503)</f>
        <v/>
      </c>
      <c r="G503" s="219"/>
      <c r="H503" s="181"/>
      <c r="I503" s="182"/>
      <c r="J503" s="182"/>
      <c r="K503" s="182"/>
      <c r="L503" s="182"/>
      <c r="M503" s="182"/>
      <c r="N503" s="221"/>
    </row>
    <row r="504" spans="1:14" s="3" customFormat="1" x14ac:dyDescent="0.2">
      <c r="A504" s="156" t="str">
        <f>IF(OR('Sub-Cpt Record'!A504=0,'Sub-Cpt Record'!A504=""),"",'Sub-Cpt Record'!A504)</f>
        <v/>
      </c>
      <c r="B504" s="157" t="str">
        <f>IF(OR('Sub-Cpt Record'!B504=0,'Sub-Cpt Record'!B504=""),"",'Sub-Cpt Record'!B504)</f>
        <v/>
      </c>
      <c r="C504" s="158" t="str">
        <f>IF(OR('Sub-Cpt Record'!C504=0,'Sub-Cpt Record'!C504=""),"",'Sub-Cpt Record'!C504)</f>
        <v/>
      </c>
      <c r="D504" s="158" t="str">
        <f>IF(OR('Sub-Cpt Record'!D504=0,'Sub-Cpt Record'!D504=""),"",'Sub-Cpt Record'!D504)</f>
        <v/>
      </c>
      <c r="E504" s="157" t="str">
        <f>CODE!I504</f>
        <v/>
      </c>
      <c r="F504" s="180" t="str">
        <f>IF(OR('Sub-Cpt Record'!K504=0,'Sub-Cpt Record'!K504=""),"",'Sub-Cpt Record'!K504)</f>
        <v/>
      </c>
      <c r="G504" s="219"/>
      <c r="H504" s="181"/>
      <c r="I504" s="182"/>
      <c r="J504" s="182"/>
      <c r="K504" s="182"/>
      <c r="L504" s="182"/>
      <c r="M504" s="182"/>
      <c r="N504" s="221"/>
    </row>
    <row r="505" spans="1:14" s="3" customFormat="1" x14ac:dyDescent="0.2">
      <c r="A505" s="156" t="str">
        <f>IF(OR('Sub-Cpt Record'!A505=0,'Sub-Cpt Record'!A505=""),"",'Sub-Cpt Record'!A505)</f>
        <v/>
      </c>
      <c r="B505" s="157" t="str">
        <f>IF(OR('Sub-Cpt Record'!B505=0,'Sub-Cpt Record'!B505=""),"",'Sub-Cpt Record'!B505)</f>
        <v/>
      </c>
      <c r="C505" s="158" t="str">
        <f>IF(OR('Sub-Cpt Record'!C505=0,'Sub-Cpt Record'!C505=""),"",'Sub-Cpt Record'!C505)</f>
        <v/>
      </c>
      <c r="D505" s="158" t="str">
        <f>IF(OR('Sub-Cpt Record'!D505=0,'Sub-Cpt Record'!D505=""),"",'Sub-Cpt Record'!D505)</f>
        <v/>
      </c>
      <c r="E505" s="157" t="str">
        <f>CODE!I505</f>
        <v/>
      </c>
      <c r="F505" s="180" t="str">
        <f>IF(OR('Sub-Cpt Record'!K505=0,'Sub-Cpt Record'!K505=""),"",'Sub-Cpt Record'!K505)</f>
        <v/>
      </c>
      <c r="G505" s="219"/>
      <c r="H505" s="181"/>
      <c r="I505" s="182"/>
      <c r="J505" s="182"/>
      <c r="K505" s="182"/>
      <c r="L505" s="182"/>
      <c r="M505" s="182"/>
      <c r="N505" s="221"/>
    </row>
    <row r="506" spans="1:14" s="3" customFormat="1" x14ac:dyDescent="0.2">
      <c r="A506" s="156" t="str">
        <f>IF(OR('Sub-Cpt Record'!A506=0,'Sub-Cpt Record'!A506=""),"",'Sub-Cpt Record'!A506)</f>
        <v/>
      </c>
      <c r="B506" s="157" t="str">
        <f>IF(OR('Sub-Cpt Record'!B506=0,'Sub-Cpt Record'!B506=""),"",'Sub-Cpt Record'!B506)</f>
        <v/>
      </c>
      <c r="C506" s="158" t="str">
        <f>IF(OR('Sub-Cpt Record'!C506=0,'Sub-Cpt Record'!C506=""),"",'Sub-Cpt Record'!C506)</f>
        <v/>
      </c>
      <c r="D506" s="158" t="str">
        <f>IF(OR('Sub-Cpt Record'!D506=0,'Sub-Cpt Record'!D506=""),"",'Sub-Cpt Record'!D506)</f>
        <v/>
      </c>
      <c r="E506" s="157" t="str">
        <f>CODE!I506</f>
        <v/>
      </c>
      <c r="F506" s="180" t="str">
        <f>IF(OR('Sub-Cpt Record'!K506=0,'Sub-Cpt Record'!K506=""),"",'Sub-Cpt Record'!K506)</f>
        <v/>
      </c>
      <c r="G506" s="219"/>
      <c r="H506" s="181"/>
      <c r="I506" s="182"/>
      <c r="J506" s="182"/>
      <c r="K506" s="182"/>
      <c r="L506" s="182"/>
      <c r="M506" s="182"/>
      <c r="N506" s="221"/>
    </row>
    <row r="507" spans="1:14" s="3" customFormat="1" x14ac:dyDescent="0.2">
      <c r="A507" s="156" t="str">
        <f>IF(OR('Sub-Cpt Record'!A507=0,'Sub-Cpt Record'!A507=""),"",'Sub-Cpt Record'!A507)</f>
        <v/>
      </c>
      <c r="B507" s="157" t="str">
        <f>IF(OR('Sub-Cpt Record'!B507=0,'Sub-Cpt Record'!B507=""),"",'Sub-Cpt Record'!B507)</f>
        <v/>
      </c>
      <c r="C507" s="158" t="str">
        <f>IF(OR('Sub-Cpt Record'!C507=0,'Sub-Cpt Record'!C507=""),"",'Sub-Cpt Record'!C507)</f>
        <v/>
      </c>
      <c r="D507" s="158" t="str">
        <f>IF(OR('Sub-Cpt Record'!D507=0,'Sub-Cpt Record'!D507=""),"",'Sub-Cpt Record'!D507)</f>
        <v/>
      </c>
      <c r="E507" s="157" t="str">
        <f>CODE!I507</f>
        <v/>
      </c>
      <c r="F507" s="180" t="str">
        <f>IF(OR('Sub-Cpt Record'!K507=0,'Sub-Cpt Record'!K507=""),"",'Sub-Cpt Record'!K507)</f>
        <v/>
      </c>
      <c r="G507" s="219"/>
      <c r="H507" s="181"/>
      <c r="I507" s="182"/>
      <c r="J507" s="182"/>
      <c r="K507" s="182"/>
      <c r="L507" s="182"/>
      <c r="M507" s="182"/>
      <c r="N507" s="221"/>
    </row>
    <row r="508" spans="1:14" s="3" customFormat="1" x14ac:dyDescent="0.2">
      <c r="A508" s="156" t="str">
        <f>IF(OR('Sub-Cpt Record'!A508=0,'Sub-Cpt Record'!A508=""),"",'Sub-Cpt Record'!A508)</f>
        <v/>
      </c>
      <c r="B508" s="157" t="str">
        <f>IF(OR('Sub-Cpt Record'!B508=0,'Sub-Cpt Record'!B508=""),"",'Sub-Cpt Record'!B508)</f>
        <v/>
      </c>
      <c r="C508" s="158" t="str">
        <f>IF(OR('Sub-Cpt Record'!C508=0,'Sub-Cpt Record'!C508=""),"",'Sub-Cpt Record'!C508)</f>
        <v/>
      </c>
      <c r="D508" s="158" t="str">
        <f>IF(OR('Sub-Cpt Record'!D508=0,'Sub-Cpt Record'!D508=""),"",'Sub-Cpt Record'!D508)</f>
        <v/>
      </c>
      <c r="E508" s="157" t="str">
        <f>CODE!I508</f>
        <v/>
      </c>
      <c r="F508" s="180" t="str">
        <f>IF(OR('Sub-Cpt Record'!K508=0,'Sub-Cpt Record'!K508=""),"",'Sub-Cpt Record'!K508)</f>
        <v/>
      </c>
      <c r="G508" s="219"/>
      <c r="H508" s="181"/>
      <c r="I508" s="182"/>
      <c r="J508" s="182"/>
      <c r="K508" s="182"/>
      <c r="L508" s="182"/>
      <c r="M508" s="182"/>
      <c r="N508" s="221"/>
    </row>
    <row r="509" spans="1:14" s="3" customFormat="1" x14ac:dyDescent="0.2">
      <c r="A509" s="156" t="str">
        <f>IF(OR('Sub-Cpt Record'!A509=0,'Sub-Cpt Record'!A509=""),"",'Sub-Cpt Record'!A509)</f>
        <v/>
      </c>
      <c r="B509" s="157" t="str">
        <f>IF(OR('Sub-Cpt Record'!B509=0,'Sub-Cpt Record'!B509=""),"",'Sub-Cpt Record'!B509)</f>
        <v/>
      </c>
      <c r="C509" s="158" t="str">
        <f>IF(OR('Sub-Cpt Record'!C509=0,'Sub-Cpt Record'!C509=""),"",'Sub-Cpt Record'!C509)</f>
        <v/>
      </c>
      <c r="D509" s="158" t="str">
        <f>IF(OR('Sub-Cpt Record'!D509=0,'Sub-Cpt Record'!D509=""),"",'Sub-Cpt Record'!D509)</f>
        <v/>
      </c>
      <c r="E509" s="157" t="str">
        <f>CODE!I509</f>
        <v/>
      </c>
      <c r="F509" s="180" t="str">
        <f>IF(OR('Sub-Cpt Record'!K509=0,'Sub-Cpt Record'!K509=""),"",'Sub-Cpt Record'!K509)</f>
        <v/>
      </c>
      <c r="G509" s="219"/>
      <c r="H509" s="181"/>
      <c r="I509" s="182"/>
      <c r="J509" s="182"/>
      <c r="K509" s="182"/>
      <c r="L509" s="182"/>
      <c r="M509" s="182"/>
      <c r="N509" s="221"/>
    </row>
    <row r="510" spans="1:14" s="3" customFormat="1" x14ac:dyDescent="0.2">
      <c r="A510" s="156" t="str">
        <f>IF(OR('Sub-Cpt Record'!A510=0,'Sub-Cpt Record'!A510=""),"",'Sub-Cpt Record'!A510)</f>
        <v/>
      </c>
      <c r="B510" s="157" t="str">
        <f>IF(OR('Sub-Cpt Record'!B510=0,'Sub-Cpt Record'!B510=""),"",'Sub-Cpt Record'!B510)</f>
        <v/>
      </c>
      <c r="C510" s="158" t="str">
        <f>IF(OR('Sub-Cpt Record'!C510=0,'Sub-Cpt Record'!C510=""),"",'Sub-Cpt Record'!C510)</f>
        <v/>
      </c>
      <c r="D510" s="158" t="str">
        <f>IF(OR('Sub-Cpt Record'!D510=0,'Sub-Cpt Record'!D510=""),"",'Sub-Cpt Record'!D510)</f>
        <v/>
      </c>
      <c r="E510" s="157" t="str">
        <f>CODE!I510</f>
        <v/>
      </c>
      <c r="F510" s="180" t="str">
        <f>IF(OR('Sub-Cpt Record'!K510=0,'Sub-Cpt Record'!K510=""),"",'Sub-Cpt Record'!K510)</f>
        <v/>
      </c>
      <c r="G510" s="219"/>
      <c r="H510" s="181"/>
      <c r="I510" s="182"/>
      <c r="J510" s="182"/>
      <c r="K510" s="182"/>
      <c r="L510" s="182"/>
      <c r="M510" s="182"/>
      <c r="N510" s="221"/>
    </row>
    <row r="511" spans="1:14" s="3" customFormat="1" x14ac:dyDescent="0.2">
      <c r="A511" s="156" t="str">
        <f>IF(OR('Sub-Cpt Record'!A511=0,'Sub-Cpt Record'!A511=""),"",'Sub-Cpt Record'!A511)</f>
        <v/>
      </c>
      <c r="B511" s="157" t="str">
        <f>IF(OR('Sub-Cpt Record'!B511=0,'Sub-Cpt Record'!B511=""),"",'Sub-Cpt Record'!B511)</f>
        <v/>
      </c>
      <c r="C511" s="158" t="str">
        <f>IF(OR('Sub-Cpt Record'!C511=0,'Sub-Cpt Record'!C511=""),"",'Sub-Cpt Record'!C511)</f>
        <v/>
      </c>
      <c r="D511" s="158" t="str">
        <f>IF(OR('Sub-Cpt Record'!D511=0,'Sub-Cpt Record'!D511=""),"",'Sub-Cpt Record'!D511)</f>
        <v/>
      </c>
      <c r="E511" s="157" t="str">
        <f>CODE!I511</f>
        <v/>
      </c>
      <c r="F511" s="180" t="str">
        <f>IF(OR('Sub-Cpt Record'!K511=0,'Sub-Cpt Record'!K511=""),"",'Sub-Cpt Record'!K511)</f>
        <v/>
      </c>
      <c r="G511" s="219"/>
      <c r="H511" s="181"/>
      <c r="I511" s="182"/>
      <c r="J511" s="182"/>
      <c r="K511" s="182"/>
      <c r="L511" s="182"/>
      <c r="M511" s="182"/>
      <c r="N511" s="221"/>
    </row>
    <row r="512" spans="1:14" s="3" customFormat="1" x14ac:dyDescent="0.2">
      <c r="A512" s="156" t="str">
        <f>IF(OR('Sub-Cpt Record'!A512=0,'Sub-Cpt Record'!A512=""),"",'Sub-Cpt Record'!A512)</f>
        <v/>
      </c>
      <c r="B512" s="157" t="str">
        <f>IF(OR('Sub-Cpt Record'!B512=0,'Sub-Cpt Record'!B512=""),"",'Sub-Cpt Record'!B512)</f>
        <v/>
      </c>
      <c r="C512" s="158" t="str">
        <f>IF(OR('Sub-Cpt Record'!C512=0,'Sub-Cpt Record'!C512=""),"",'Sub-Cpt Record'!C512)</f>
        <v/>
      </c>
      <c r="D512" s="158" t="str">
        <f>IF(OR('Sub-Cpt Record'!D512=0,'Sub-Cpt Record'!D512=""),"",'Sub-Cpt Record'!D512)</f>
        <v/>
      </c>
      <c r="E512" s="157" t="str">
        <f>CODE!I512</f>
        <v/>
      </c>
      <c r="F512" s="180" t="str">
        <f>IF(OR('Sub-Cpt Record'!K512=0,'Sub-Cpt Record'!K512=""),"",'Sub-Cpt Record'!K512)</f>
        <v/>
      </c>
      <c r="G512" s="219"/>
      <c r="H512" s="181"/>
      <c r="I512" s="182"/>
      <c r="J512" s="182"/>
      <c r="K512" s="182"/>
      <c r="L512" s="182"/>
      <c r="M512" s="182"/>
      <c r="N512" s="221"/>
    </row>
    <row r="513" spans="1:14" s="3" customFormat="1" x14ac:dyDescent="0.2">
      <c r="A513" s="156" t="str">
        <f>IF(OR('Sub-Cpt Record'!A513=0,'Sub-Cpt Record'!A513=""),"",'Sub-Cpt Record'!A513)</f>
        <v/>
      </c>
      <c r="B513" s="157" t="str">
        <f>IF(OR('Sub-Cpt Record'!B513=0,'Sub-Cpt Record'!B513=""),"",'Sub-Cpt Record'!B513)</f>
        <v/>
      </c>
      <c r="C513" s="158" t="str">
        <f>IF(OR('Sub-Cpt Record'!C513=0,'Sub-Cpt Record'!C513=""),"",'Sub-Cpt Record'!C513)</f>
        <v/>
      </c>
      <c r="D513" s="158" t="str">
        <f>IF(OR('Sub-Cpt Record'!D513=0,'Sub-Cpt Record'!D513=""),"",'Sub-Cpt Record'!D513)</f>
        <v/>
      </c>
      <c r="E513" s="157" t="str">
        <f>CODE!I513</f>
        <v/>
      </c>
      <c r="F513" s="180" t="str">
        <f>IF(OR('Sub-Cpt Record'!K513=0,'Sub-Cpt Record'!K513=""),"",'Sub-Cpt Record'!K513)</f>
        <v/>
      </c>
      <c r="G513" s="219"/>
      <c r="H513" s="181"/>
      <c r="I513" s="182"/>
      <c r="J513" s="182"/>
      <c r="K513" s="182"/>
      <c r="L513" s="182"/>
      <c r="M513" s="182"/>
      <c r="N513" s="221"/>
    </row>
    <row r="514" spans="1:14" s="3" customFormat="1" x14ac:dyDescent="0.2">
      <c r="A514" s="156" t="str">
        <f>IF(OR('Sub-Cpt Record'!A514=0,'Sub-Cpt Record'!A514=""),"",'Sub-Cpt Record'!A514)</f>
        <v/>
      </c>
      <c r="B514" s="157" t="str">
        <f>IF(OR('Sub-Cpt Record'!B514=0,'Sub-Cpt Record'!B514=""),"",'Sub-Cpt Record'!B514)</f>
        <v/>
      </c>
      <c r="C514" s="158" t="str">
        <f>IF(OR('Sub-Cpt Record'!C514=0,'Sub-Cpt Record'!C514=""),"",'Sub-Cpt Record'!C514)</f>
        <v/>
      </c>
      <c r="D514" s="158" t="str">
        <f>IF(OR('Sub-Cpt Record'!D514=0,'Sub-Cpt Record'!D514=""),"",'Sub-Cpt Record'!D514)</f>
        <v/>
      </c>
      <c r="E514" s="157" t="str">
        <f>CODE!I514</f>
        <v/>
      </c>
      <c r="F514" s="180" t="str">
        <f>IF(OR('Sub-Cpt Record'!K514=0,'Sub-Cpt Record'!K514=""),"",'Sub-Cpt Record'!K514)</f>
        <v/>
      </c>
      <c r="G514" s="219"/>
      <c r="H514" s="181"/>
      <c r="I514" s="182"/>
      <c r="J514" s="182"/>
      <c r="K514" s="182"/>
      <c r="L514" s="182"/>
      <c r="M514" s="182"/>
      <c r="N514" s="221"/>
    </row>
    <row r="515" spans="1:14" s="3" customFormat="1" x14ac:dyDescent="0.2">
      <c r="A515" s="156" t="str">
        <f>IF(OR('Sub-Cpt Record'!A515=0,'Sub-Cpt Record'!A515=""),"",'Sub-Cpt Record'!A515)</f>
        <v/>
      </c>
      <c r="B515" s="157" t="str">
        <f>IF(OR('Sub-Cpt Record'!B515=0,'Sub-Cpt Record'!B515=""),"",'Sub-Cpt Record'!B515)</f>
        <v/>
      </c>
      <c r="C515" s="158" t="str">
        <f>IF(OR('Sub-Cpt Record'!C515=0,'Sub-Cpt Record'!C515=""),"",'Sub-Cpt Record'!C515)</f>
        <v/>
      </c>
      <c r="D515" s="158" t="str">
        <f>IF(OR('Sub-Cpt Record'!D515=0,'Sub-Cpt Record'!D515=""),"",'Sub-Cpt Record'!D515)</f>
        <v/>
      </c>
      <c r="E515" s="157" t="str">
        <f>CODE!I515</f>
        <v/>
      </c>
      <c r="F515" s="180" t="str">
        <f>IF(OR('Sub-Cpt Record'!K515=0,'Sub-Cpt Record'!K515=""),"",'Sub-Cpt Record'!K515)</f>
        <v/>
      </c>
      <c r="G515" s="219"/>
      <c r="H515" s="181"/>
      <c r="I515" s="182"/>
      <c r="J515" s="182"/>
      <c r="K515" s="182"/>
      <c r="L515" s="182"/>
      <c r="M515" s="182"/>
      <c r="N515" s="221"/>
    </row>
    <row r="516" spans="1:14" s="3" customFormat="1" x14ac:dyDescent="0.2">
      <c r="A516" s="156" t="str">
        <f>IF(OR('Sub-Cpt Record'!A516=0,'Sub-Cpt Record'!A516=""),"",'Sub-Cpt Record'!A516)</f>
        <v/>
      </c>
      <c r="B516" s="157" t="str">
        <f>IF(OR('Sub-Cpt Record'!B516=0,'Sub-Cpt Record'!B516=""),"",'Sub-Cpt Record'!B516)</f>
        <v/>
      </c>
      <c r="C516" s="158" t="str">
        <f>IF(OR('Sub-Cpt Record'!C516=0,'Sub-Cpt Record'!C516=""),"",'Sub-Cpt Record'!C516)</f>
        <v/>
      </c>
      <c r="D516" s="158" t="str">
        <f>IF(OR('Sub-Cpt Record'!D516=0,'Sub-Cpt Record'!D516=""),"",'Sub-Cpt Record'!D516)</f>
        <v/>
      </c>
      <c r="E516" s="157" t="str">
        <f>CODE!I516</f>
        <v/>
      </c>
      <c r="F516" s="180" t="str">
        <f>IF(OR('Sub-Cpt Record'!K516=0,'Sub-Cpt Record'!K516=""),"",'Sub-Cpt Record'!K516)</f>
        <v/>
      </c>
      <c r="G516" s="219"/>
      <c r="H516" s="181"/>
      <c r="I516" s="182"/>
      <c r="J516" s="182"/>
      <c r="K516" s="182"/>
      <c r="L516" s="182"/>
      <c r="M516" s="182"/>
      <c r="N516" s="221"/>
    </row>
    <row r="517" spans="1:14" s="3" customFormat="1" x14ac:dyDescent="0.2">
      <c r="A517" s="156" t="str">
        <f>IF(OR('Sub-Cpt Record'!A517=0,'Sub-Cpt Record'!A517=""),"",'Sub-Cpt Record'!A517)</f>
        <v/>
      </c>
      <c r="B517" s="157" t="str">
        <f>IF(OR('Sub-Cpt Record'!B517=0,'Sub-Cpt Record'!B517=""),"",'Sub-Cpt Record'!B517)</f>
        <v/>
      </c>
      <c r="C517" s="158" t="str">
        <f>IF(OR('Sub-Cpt Record'!C517=0,'Sub-Cpt Record'!C517=""),"",'Sub-Cpt Record'!C517)</f>
        <v/>
      </c>
      <c r="D517" s="158" t="str">
        <f>IF(OR('Sub-Cpt Record'!D517=0,'Sub-Cpt Record'!D517=""),"",'Sub-Cpt Record'!D517)</f>
        <v/>
      </c>
      <c r="E517" s="157" t="str">
        <f>CODE!I517</f>
        <v/>
      </c>
      <c r="F517" s="180" t="str">
        <f>IF(OR('Sub-Cpt Record'!K517=0,'Sub-Cpt Record'!K517=""),"",'Sub-Cpt Record'!K517)</f>
        <v/>
      </c>
      <c r="G517" s="219"/>
      <c r="H517" s="181"/>
      <c r="I517" s="182"/>
      <c r="J517" s="182"/>
      <c r="K517" s="182"/>
      <c r="L517" s="182"/>
      <c r="M517" s="182"/>
      <c r="N517" s="221"/>
    </row>
    <row r="518" spans="1:14" s="3" customFormat="1" x14ac:dyDescent="0.2">
      <c r="A518" s="156" t="str">
        <f>IF(OR('Sub-Cpt Record'!A518=0,'Sub-Cpt Record'!A518=""),"",'Sub-Cpt Record'!A518)</f>
        <v/>
      </c>
      <c r="B518" s="157" t="str">
        <f>IF(OR('Sub-Cpt Record'!B518=0,'Sub-Cpt Record'!B518=""),"",'Sub-Cpt Record'!B518)</f>
        <v/>
      </c>
      <c r="C518" s="158" t="str">
        <f>IF(OR('Sub-Cpt Record'!C518=0,'Sub-Cpt Record'!C518=""),"",'Sub-Cpt Record'!C518)</f>
        <v/>
      </c>
      <c r="D518" s="158" t="str">
        <f>IF(OR('Sub-Cpt Record'!D518=0,'Sub-Cpt Record'!D518=""),"",'Sub-Cpt Record'!D518)</f>
        <v/>
      </c>
      <c r="E518" s="157" t="str">
        <f>CODE!I518</f>
        <v/>
      </c>
      <c r="F518" s="180" t="str">
        <f>IF(OR('Sub-Cpt Record'!K518=0,'Sub-Cpt Record'!K518=""),"",'Sub-Cpt Record'!K518)</f>
        <v/>
      </c>
      <c r="G518" s="219"/>
      <c r="H518" s="181"/>
      <c r="I518" s="182"/>
      <c r="J518" s="182"/>
      <c r="K518" s="182"/>
      <c r="L518" s="182"/>
      <c r="M518" s="182"/>
      <c r="N518" s="221"/>
    </row>
    <row r="519" spans="1:14" s="3" customFormat="1" x14ac:dyDescent="0.2">
      <c r="A519" s="156" t="str">
        <f>IF(OR('Sub-Cpt Record'!A519=0,'Sub-Cpt Record'!A519=""),"",'Sub-Cpt Record'!A519)</f>
        <v/>
      </c>
      <c r="B519" s="157" t="str">
        <f>IF(OR('Sub-Cpt Record'!B519=0,'Sub-Cpt Record'!B519=""),"",'Sub-Cpt Record'!B519)</f>
        <v/>
      </c>
      <c r="C519" s="158" t="str">
        <f>IF(OR('Sub-Cpt Record'!C519=0,'Sub-Cpt Record'!C519=""),"",'Sub-Cpt Record'!C519)</f>
        <v/>
      </c>
      <c r="D519" s="158" t="str">
        <f>IF(OR('Sub-Cpt Record'!D519=0,'Sub-Cpt Record'!D519=""),"",'Sub-Cpt Record'!D519)</f>
        <v/>
      </c>
      <c r="E519" s="157" t="str">
        <f>CODE!I519</f>
        <v/>
      </c>
      <c r="F519" s="180" t="str">
        <f>IF(OR('Sub-Cpt Record'!K519=0,'Sub-Cpt Record'!K519=""),"",'Sub-Cpt Record'!K519)</f>
        <v/>
      </c>
      <c r="G519" s="219"/>
      <c r="H519" s="181"/>
      <c r="I519" s="182"/>
      <c r="J519" s="182"/>
      <c r="K519" s="182"/>
      <c r="L519" s="182"/>
      <c r="M519" s="182"/>
      <c r="N519" s="221"/>
    </row>
    <row r="520" spans="1:14" s="3" customFormat="1" x14ac:dyDescent="0.2">
      <c r="A520" s="156" t="str">
        <f>IF(OR('Sub-Cpt Record'!A520=0,'Sub-Cpt Record'!A520=""),"",'Sub-Cpt Record'!A520)</f>
        <v/>
      </c>
      <c r="B520" s="157" t="str">
        <f>IF(OR('Sub-Cpt Record'!B520=0,'Sub-Cpt Record'!B520=""),"",'Sub-Cpt Record'!B520)</f>
        <v/>
      </c>
      <c r="C520" s="158" t="str">
        <f>IF(OR('Sub-Cpt Record'!C520=0,'Sub-Cpt Record'!C520=""),"",'Sub-Cpt Record'!C520)</f>
        <v/>
      </c>
      <c r="D520" s="158" t="str">
        <f>IF(OR('Sub-Cpt Record'!D520=0,'Sub-Cpt Record'!D520=""),"",'Sub-Cpt Record'!D520)</f>
        <v/>
      </c>
      <c r="E520" s="157" t="str">
        <f>CODE!I520</f>
        <v/>
      </c>
      <c r="F520" s="180" t="str">
        <f>IF(OR('Sub-Cpt Record'!K520=0,'Sub-Cpt Record'!K520=""),"",'Sub-Cpt Record'!K520)</f>
        <v/>
      </c>
      <c r="G520" s="219"/>
      <c r="H520" s="181"/>
      <c r="I520" s="182"/>
      <c r="J520" s="182"/>
      <c r="K520" s="182"/>
      <c r="L520" s="182"/>
      <c r="M520" s="182"/>
      <c r="N520" s="221"/>
    </row>
    <row r="521" spans="1:14" s="3" customFormat="1" x14ac:dyDescent="0.2">
      <c r="A521" s="156" t="str">
        <f>IF(OR('Sub-Cpt Record'!A521=0,'Sub-Cpt Record'!A521=""),"",'Sub-Cpt Record'!A521)</f>
        <v/>
      </c>
      <c r="B521" s="157" t="str">
        <f>IF(OR('Sub-Cpt Record'!B521=0,'Sub-Cpt Record'!B521=""),"",'Sub-Cpt Record'!B521)</f>
        <v/>
      </c>
      <c r="C521" s="158" t="str">
        <f>IF(OR('Sub-Cpt Record'!C521=0,'Sub-Cpt Record'!C521=""),"",'Sub-Cpt Record'!C521)</f>
        <v/>
      </c>
      <c r="D521" s="158" t="str">
        <f>IF(OR('Sub-Cpt Record'!D521=0,'Sub-Cpt Record'!D521=""),"",'Sub-Cpt Record'!D521)</f>
        <v/>
      </c>
      <c r="E521" s="157" t="str">
        <f>CODE!I521</f>
        <v/>
      </c>
      <c r="F521" s="180" t="str">
        <f>IF(OR('Sub-Cpt Record'!K521=0,'Sub-Cpt Record'!K521=""),"",'Sub-Cpt Record'!K521)</f>
        <v/>
      </c>
      <c r="G521" s="219"/>
      <c r="H521" s="181"/>
      <c r="I521" s="182"/>
      <c r="J521" s="182"/>
      <c r="K521" s="182"/>
      <c r="L521" s="182"/>
      <c r="M521" s="182"/>
      <c r="N521" s="221"/>
    </row>
    <row r="522" spans="1:14" s="3" customFormat="1" x14ac:dyDescent="0.2">
      <c r="A522" s="156" t="str">
        <f>IF(OR('Sub-Cpt Record'!A522=0,'Sub-Cpt Record'!A522=""),"",'Sub-Cpt Record'!A522)</f>
        <v/>
      </c>
      <c r="B522" s="157" t="str">
        <f>IF(OR('Sub-Cpt Record'!B522=0,'Sub-Cpt Record'!B522=""),"",'Sub-Cpt Record'!B522)</f>
        <v/>
      </c>
      <c r="C522" s="158" t="str">
        <f>IF(OR('Sub-Cpt Record'!C522=0,'Sub-Cpt Record'!C522=""),"",'Sub-Cpt Record'!C522)</f>
        <v/>
      </c>
      <c r="D522" s="158" t="str">
        <f>IF(OR('Sub-Cpt Record'!D522=0,'Sub-Cpt Record'!D522=""),"",'Sub-Cpt Record'!D522)</f>
        <v/>
      </c>
      <c r="E522" s="157" t="str">
        <f>CODE!I522</f>
        <v/>
      </c>
      <c r="F522" s="180" t="str">
        <f>IF(OR('Sub-Cpt Record'!K522=0,'Sub-Cpt Record'!K522=""),"",'Sub-Cpt Record'!K522)</f>
        <v/>
      </c>
      <c r="G522" s="219"/>
      <c r="H522" s="181"/>
      <c r="I522" s="182"/>
      <c r="J522" s="182"/>
      <c r="K522" s="182"/>
      <c r="L522" s="182"/>
      <c r="M522" s="182"/>
      <c r="N522" s="221"/>
    </row>
    <row r="523" spans="1:14" s="3" customFormat="1" x14ac:dyDescent="0.2">
      <c r="A523" s="156" t="str">
        <f>IF(OR('Sub-Cpt Record'!A523=0,'Sub-Cpt Record'!A523=""),"",'Sub-Cpt Record'!A523)</f>
        <v/>
      </c>
      <c r="B523" s="157" t="str">
        <f>IF(OR('Sub-Cpt Record'!B523=0,'Sub-Cpt Record'!B523=""),"",'Sub-Cpt Record'!B523)</f>
        <v/>
      </c>
      <c r="C523" s="158" t="str">
        <f>IF(OR('Sub-Cpt Record'!C523=0,'Sub-Cpt Record'!C523=""),"",'Sub-Cpt Record'!C523)</f>
        <v/>
      </c>
      <c r="D523" s="158" t="str">
        <f>IF(OR('Sub-Cpt Record'!D523=0,'Sub-Cpt Record'!D523=""),"",'Sub-Cpt Record'!D523)</f>
        <v/>
      </c>
      <c r="E523" s="157" t="str">
        <f>CODE!I523</f>
        <v/>
      </c>
      <c r="F523" s="180" t="str">
        <f>IF(OR('Sub-Cpt Record'!K523=0,'Sub-Cpt Record'!K523=""),"",'Sub-Cpt Record'!K523)</f>
        <v/>
      </c>
      <c r="G523" s="219"/>
      <c r="H523" s="181"/>
      <c r="I523" s="182"/>
      <c r="J523" s="182"/>
      <c r="K523" s="182"/>
      <c r="L523" s="182"/>
      <c r="M523" s="182"/>
      <c r="N523" s="221"/>
    </row>
    <row r="524" spans="1:14" s="3" customFormat="1" x14ac:dyDescent="0.2">
      <c r="A524" s="156" t="str">
        <f>IF(OR('Sub-Cpt Record'!A524=0,'Sub-Cpt Record'!A524=""),"",'Sub-Cpt Record'!A524)</f>
        <v/>
      </c>
      <c r="B524" s="157" t="str">
        <f>IF(OR('Sub-Cpt Record'!B524=0,'Sub-Cpt Record'!B524=""),"",'Sub-Cpt Record'!B524)</f>
        <v/>
      </c>
      <c r="C524" s="158" t="str">
        <f>IF(OR('Sub-Cpt Record'!C524=0,'Sub-Cpt Record'!C524=""),"",'Sub-Cpt Record'!C524)</f>
        <v/>
      </c>
      <c r="D524" s="158" t="str">
        <f>IF(OR('Sub-Cpt Record'!D524=0,'Sub-Cpt Record'!D524=""),"",'Sub-Cpt Record'!D524)</f>
        <v/>
      </c>
      <c r="E524" s="157" t="str">
        <f>CODE!I524</f>
        <v/>
      </c>
      <c r="F524" s="180" t="str">
        <f>IF(OR('Sub-Cpt Record'!K524=0,'Sub-Cpt Record'!K524=""),"",'Sub-Cpt Record'!K524)</f>
        <v/>
      </c>
      <c r="G524" s="219"/>
      <c r="H524" s="181"/>
      <c r="I524" s="182"/>
      <c r="J524" s="182"/>
      <c r="K524" s="182"/>
      <c r="L524" s="182"/>
      <c r="M524" s="182"/>
      <c r="N524" s="221"/>
    </row>
    <row r="525" spans="1:14" s="3" customFormat="1" x14ac:dyDescent="0.2">
      <c r="A525" s="156" t="str">
        <f>IF(OR('Sub-Cpt Record'!A525=0,'Sub-Cpt Record'!A525=""),"",'Sub-Cpt Record'!A525)</f>
        <v/>
      </c>
      <c r="B525" s="157" t="str">
        <f>IF(OR('Sub-Cpt Record'!B525=0,'Sub-Cpt Record'!B525=""),"",'Sub-Cpt Record'!B525)</f>
        <v/>
      </c>
      <c r="C525" s="158" t="str">
        <f>IF(OR('Sub-Cpt Record'!C525=0,'Sub-Cpt Record'!C525=""),"",'Sub-Cpt Record'!C525)</f>
        <v/>
      </c>
      <c r="D525" s="158" t="str">
        <f>IF(OR('Sub-Cpt Record'!D525=0,'Sub-Cpt Record'!D525=""),"",'Sub-Cpt Record'!D525)</f>
        <v/>
      </c>
      <c r="E525" s="157" t="str">
        <f>CODE!I525</f>
        <v/>
      </c>
      <c r="F525" s="180" t="str">
        <f>IF(OR('Sub-Cpt Record'!K525=0,'Sub-Cpt Record'!K525=""),"",'Sub-Cpt Record'!K525)</f>
        <v/>
      </c>
      <c r="G525" s="219"/>
      <c r="H525" s="181"/>
      <c r="I525" s="182"/>
      <c r="J525" s="182"/>
      <c r="K525" s="182"/>
      <c r="L525" s="182"/>
      <c r="M525" s="182"/>
      <c r="N525" s="221"/>
    </row>
    <row r="526" spans="1:14" s="3" customFormat="1" x14ac:dyDescent="0.2">
      <c r="A526" s="156" t="str">
        <f>IF(OR('Sub-Cpt Record'!A526=0,'Sub-Cpt Record'!A526=""),"",'Sub-Cpt Record'!A526)</f>
        <v/>
      </c>
      <c r="B526" s="157" t="str">
        <f>IF(OR('Sub-Cpt Record'!B526=0,'Sub-Cpt Record'!B526=""),"",'Sub-Cpt Record'!B526)</f>
        <v/>
      </c>
      <c r="C526" s="158" t="str">
        <f>IF(OR('Sub-Cpt Record'!C526=0,'Sub-Cpt Record'!C526=""),"",'Sub-Cpt Record'!C526)</f>
        <v/>
      </c>
      <c r="D526" s="158" t="str">
        <f>IF(OR('Sub-Cpt Record'!D526=0,'Sub-Cpt Record'!D526=""),"",'Sub-Cpt Record'!D526)</f>
        <v/>
      </c>
      <c r="E526" s="157" t="str">
        <f>CODE!I526</f>
        <v/>
      </c>
      <c r="F526" s="180" t="str">
        <f>IF(OR('Sub-Cpt Record'!K526=0,'Sub-Cpt Record'!K526=""),"",'Sub-Cpt Record'!K526)</f>
        <v/>
      </c>
      <c r="G526" s="219"/>
      <c r="H526" s="181"/>
      <c r="I526" s="182"/>
      <c r="J526" s="182"/>
      <c r="K526" s="182"/>
      <c r="L526" s="182"/>
      <c r="M526" s="182"/>
      <c r="N526" s="221"/>
    </row>
    <row r="527" spans="1:14" s="3" customFormat="1" x14ac:dyDescent="0.2">
      <c r="A527" s="156" t="str">
        <f>IF(OR('Sub-Cpt Record'!A527=0,'Sub-Cpt Record'!A527=""),"",'Sub-Cpt Record'!A527)</f>
        <v/>
      </c>
      <c r="B527" s="157" t="str">
        <f>IF(OR('Sub-Cpt Record'!B527=0,'Sub-Cpt Record'!B527=""),"",'Sub-Cpt Record'!B527)</f>
        <v/>
      </c>
      <c r="C527" s="158" t="str">
        <f>IF(OR('Sub-Cpt Record'!C527=0,'Sub-Cpt Record'!C527=""),"",'Sub-Cpt Record'!C527)</f>
        <v/>
      </c>
      <c r="D527" s="158" t="str">
        <f>IF(OR('Sub-Cpt Record'!D527=0,'Sub-Cpt Record'!D527=""),"",'Sub-Cpt Record'!D527)</f>
        <v/>
      </c>
      <c r="E527" s="157" t="str">
        <f>CODE!I527</f>
        <v/>
      </c>
      <c r="F527" s="180" t="str">
        <f>IF(OR('Sub-Cpt Record'!K527=0,'Sub-Cpt Record'!K527=""),"",'Sub-Cpt Record'!K527)</f>
        <v/>
      </c>
      <c r="G527" s="219"/>
      <c r="H527" s="181"/>
      <c r="I527" s="182"/>
      <c r="J527" s="182"/>
      <c r="K527" s="182"/>
      <c r="L527" s="182"/>
      <c r="M527" s="182"/>
      <c r="N527" s="221"/>
    </row>
    <row r="528" spans="1:14" s="3" customFormat="1" x14ac:dyDescent="0.2">
      <c r="A528" s="156" t="str">
        <f>IF(OR('Sub-Cpt Record'!A528=0,'Sub-Cpt Record'!A528=""),"",'Sub-Cpt Record'!A528)</f>
        <v/>
      </c>
      <c r="B528" s="157" t="str">
        <f>IF(OR('Sub-Cpt Record'!B528=0,'Sub-Cpt Record'!B528=""),"",'Sub-Cpt Record'!B528)</f>
        <v/>
      </c>
      <c r="C528" s="158" t="str">
        <f>IF(OR('Sub-Cpt Record'!C528=0,'Sub-Cpt Record'!C528=""),"",'Sub-Cpt Record'!C528)</f>
        <v/>
      </c>
      <c r="D528" s="158" t="str">
        <f>IF(OR('Sub-Cpt Record'!D528=0,'Sub-Cpt Record'!D528=""),"",'Sub-Cpt Record'!D528)</f>
        <v/>
      </c>
      <c r="E528" s="157" t="str">
        <f>CODE!I528</f>
        <v/>
      </c>
      <c r="F528" s="180" t="str">
        <f>IF(OR('Sub-Cpt Record'!K528=0,'Sub-Cpt Record'!K528=""),"",'Sub-Cpt Record'!K528)</f>
        <v/>
      </c>
      <c r="G528" s="219"/>
      <c r="H528" s="181"/>
      <c r="I528" s="182"/>
      <c r="J528" s="182"/>
      <c r="K528" s="182"/>
      <c r="L528" s="182"/>
      <c r="M528" s="182"/>
      <c r="N528" s="221"/>
    </row>
    <row r="529" spans="1:14" s="3" customFormat="1" x14ac:dyDescent="0.2">
      <c r="A529" s="156" t="str">
        <f>IF(OR('Sub-Cpt Record'!A529=0,'Sub-Cpt Record'!A529=""),"",'Sub-Cpt Record'!A529)</f>
        <v/>
      </c>
      <c r="B529" s="157" t="str">
        <f>IF(OR('Sub-Cpt Record'!B529=0,'Sub-Cpt Record'!B529=""),"",'Sub-Cpt Record'!B529)</f>
        <v/>
      </c>
      <c r="C529" s="158" t="str">
        <f>IF(OR('Sub-Cpt Record'!C529=0,'Sub-Cpt Record'!C529=""),"",'Sub-Cpt Record'!C529)</f>
        <v/>
      </c>
      <c r="D529" s="158" t="str">
        <f>IF(OR('Sub-Cpt Record'!D529=0,'Sub-Cpt Record'!D529=""),"",'Sub-Cpt Record'!D529)</f>
        <v/>
      </c>
      <c r="E529" s="157" t="str">
        <f>CODE!I529</f>
        <v/>
      </c>
      <c r="F529" s="180" t="str">
        <f>IF(OR('Sub-Cpt Record'!K529=0,'Sub-Cpt Record'!K529=""),"",'Sub-Cpt Record'!K529)</f>
        <v/>
      </c>
      <c r="G529" s="219"/>
      <c r="H529" s="181"/>
      <c r="I529" s="182"/>
      <c r="J529" s="182"/>
      <c r="K529" s="182"/>
      <c r="L529" s="182"/>
      <c r="M529" s="182"/>
      <c r="N529" s="221"/>
    </row>
    <row r="530" spans="1:14" s="3" customFormat="1" x14ac:dyDescent="0.2">
      <c r="A530" s="156" t="str">
        <f>IF(OR('Sub-Cpt Record'!A530=0,'Sub-Cpt Record'!A530=""),"",'Sub-Cpt Record'!A530)</f>
        <v/>
      </c>
      <c r="B530" s="157" t="str">
        <f>IF(OR('Sub-Cpt Record'!B530=0,'Sub-Cpt Record'!B530=""),"",'Sub-Cpt Record'!B530)</f>
        <v/>
      </c>
      <c r="C530" s="158" t="str">
        <f>IF(OR('Sub-Cpt Record'!C530=0,'Sub-Cpt Record'!C530=""),"",'Sub-Cpt Record'!C530)</f>
        <v/>
      </c>
      <c r="D530" s="158" t="str">
        <f>IF(OR('Sub-Cpt Record'!D530=0,'Sub-Cpt Record'!D530=""),"",'Sub-Cpt Record'!D530)</f>
        <v/>
      </c>
      <c r="E530" s="157" t="str">
        <f>CODE!I530</f>
        <v/>
      </c>
      <c r="F530" s="180" t="str">
        <f>IF(OR('Sub-Cpt Record'!K530=0,'Sub-Cpt Record'!K530=""),"",'Sub-Cpt Record'!K530)</f>
        <v/>
      </c>
      <c r="G530" s="219"/>
      <c r="H530" s="181"/>
      <c r="I530" s="182"/>
      <c r="J530" s="182"/>
      <c r="K530" s="182"/>
      <c r="L530" s="182"/>
      <c r="M530" s="182"/>
      <c r="N530" s="221"/>
    </row>
    <row r="531" spans="1:14" s="3" customFormat="1" x14ac:dyDescent="0.2">
      <c r="A531" s="156" t="str">
        <f>IF(OR('Sub-Cpt Record'!A531=0,'Sub-Cpt Record'!A531=""),"",'Sub-Cpt Record'!A531)</f>
        <v/>
      </c>
      <c r="B531" s="157" t="str">
        <f>IF(OR('Sub-Cpt Record'!B531=0,'Sub-Cpt Record'!B531=""),"",'Sub-Cpt Record'!B531)</f>
        <v/>
      </c>
      <c r="C531" s="158" t="str">
        <f>IF(OR('Sub-Cpt Record'!C531=0,'Sub-Cpt Record'!C531=""),"",'Sub-Cpt Record'!C531)</f>
        <v/>
      </c>
      <c r="D531" s="158" t="str">
        <f>IF(OR('Sub-Cpt Record'!D531=0,'Sub-Cpt Record'!D531=""),"",'Sub-Cpt Record'!D531)</f>
        <v/>
      </c>
      <c r="E531" s="157" t="str">
        <f>CODE!I531</f>
        <v/>
      </c>
      <c r="F531" s="180" t="str">
        <f>IF(OR('Sub-Cpt Record'!K531=0,'Sub-Cpt Record'!K531=""),"",'Sub-Cpt Record'!K531)</f>
        <v/>
      </c>
      <c r="G531" s="219"/>
      <c r="H531" s="181"/>
      <c r="I531" s="182"/>
      <c r="J531" s="182"/>
      <c r="K531" s="182"/>
      <c r="L531" s="182"/>
      <c r="M531" s="182"/>
      <c r="N531" s="221"/>
    </row>
    <row r="532" spans="1:14" s="3" customFormat="1" x14ac:dyDescent="0.2">
      <c r="A532" s="156" t="str">
        <f>IF(OR('Sub-Cpt Record'!A532=0,'Sub-Cpt Record'!A532=""),"",'Sub-Cpt Record'!A532)</f>
        <v/>
      </c>
      <c r="B532" s="157" t="str">
        <f>IF(OR('Sub-Cpt Record'!B532=0,'Sub-Cpt Record'!B532=""),"",'Sub-Cpt Record'!B532)</f>
        <v/>
      </c>
      <c r="C532" s="158" t="str">
        <f>IF(OR('Sub-Cpt Record'!C532=0,'Sub-Cpt Record'!C532=""),"",'Sub-Cpt Record'!C532)</f>
        <v/>
      </c>
      <c r="D532" s="158" t="str">
        <f>IF(OR('Sub-Cpt Record'!D532=0,'Sub-Cpt Record'!D532=""),"",'Sub-Cpt Record'!D532)</f>
        <v/>
      </c>
      <c r="E532" s="157" t="str">
        <f>CODE!I532</f>
        <v/>
      </c>
      <c r="F532" s="180" t="str">
        <f>IF(OR('Sub-Cpt Record'!K532=0,'Sub-Cpt Record'!K532=""),"",'Sub-Cpt Record'!K532)</f>
        <v/>
      </c>
      <c r="G532" s="219"/>
      <c r="H532" s="181"/>
      <c r="I532" s="182"/>
      <c r="J532" s="182"/>
      <c r="K532" s="182"/>
      <c r="L532" s="182"/>
      <c r="M532" s="182"/>
      <c r="N532" s="221"/>
    </row>
    <row r="533" spans="1:14" s="3" customFormat="1" x14ac:dyDescent="0.2">
      <c r="A533" s="156" t="str">
        <f>IF(OR('Sub-Cpt Record'!A533=0,'Sub-Cpt Record'!A533=""),"",'Sub-Cpt Record'!A533)</f>
        <v/>
      </c>
      <c r="B533" s="157" t="str">
        <f>IF(OR('Sub-Cpt Record'!B533=0,'Sub-Cpt Record'!B533=""),"",'Sub-Cpt Record'!B533)</f>
        <v/>
      </c>
      <c r="C533" s="158" t="str">
        <f>IF(OR('Sub-Cpt Record'!C533=0,'Sub-Cpt Record'!C533=""),"",'Sub-Cpt Record'!C533)</f>
        <v/>
      </c>
      <c r="D533" s="158" t="str">
        <f>IF(OR('Sub-Cpt Record'!D533=0,'Sub-Cpt Record'!D533=""),"",'Sub-Cpt Record'!D533)</f>
        <v/>
      </c>
      <c r="E533" s="157" t="str">
        <f>CODE!I533</f>
        <v/>
      </c>
      <c r="F533" s="180" t="str">
        <f>IF(OR('Sub-Cpt Record'!K533=0,'Sub-Cpt Record'!K533=""),"",'Sub-Cpt Record'!K533)</f>
        <v/>
      </c>
      <c r="G533" s="219"/>
      <c r="H533" s="181"/>
      <c r="I533" s="182"/>
      <c r="J533" s="182"/>
      <c r="K533" s="182"/>
      <c r="L533" s="182"/>
      <c r="M533" s="182"/>
      <c r="N533" s="221"/>
    </row>
    <row r="534" spans="1:14" s="3" customFormat="1" x14ac:dyDescent="0.2">
      <c r="A534" s="156" t="str">
        <f>IF(OR('Sub-Cpt Record'!A534=0,'Sub-Cpt Record'!A534=""),"",'Sub-Cpt Record'!A534)</f>
        <v/>
      </c>
      <c r="B534" s="157" t="str">
        <f>IF(OR('Sub-Cpt Record'!B534=0,'Sub-Cpt Record'!B534=""),"",'Sub-Cpt Record'!B534)</f>
        <v/>
      </c>
      <c r="C534" s="158" t="str">
        <f>IF(OR('Sub-Cpt Record'!C534=0,'Sub-Cpt Record'!C534=""),"",'Sub-Cpt Record'!C534)</f>
        <v/>
      </c>
      <c r="D534" s="158" t="str">
        <f>IF(OR('Sub-Cpt Record'!D534=0,'Sub-Cpt Record'!D534=""),"",'Sub-Cpt Record'!D534)</f>
        <v/>
      </c>
      <c r="E534" s="157" t="str">
        <f>CODE!I534</f>
        <v/>
      </c>
      <c r="F534" s="180" t="str">
        <f>IF(OR('Sub-Cpt Record'!K534=0,'Sub-Cpt Record'!K534=""),"",'Sub-Cpt Record'!K534)</f>
        <v/>
      </c>
      <c r="G534" s="219"/>
      <c r="H534" s="181"/>
      <c r="I534" s="182"/>
      <c r="J534" s="182"/>
      <c r="K534" s="182"/>
      <c r="L534" s="182"/>
      <c r="M534" s="182"/>
      <c r="N534" s="221"/>
    </row>
    <row r="535" spans="1:14" s="3" customFormat="1" x14ac:dyDescent="0.2">
      <c r="A535" s="156" t="str">
        <f>IF(OR('Sub-Cpt Record'!A535=0,'Sub-Cpt Record'!A535=""),"",'Sub-Cpt Record'!A535)</f>
        <v/>
      </c>
      <c r="B535" s="157" t="str">
        <f>IF(OR('Sub-Cpt Record'!B535=0,'Sub-Cpt Record'!B535=""),"",'Sub-Cpt Record'!B535)</f>
        <v/>
      </c>
      <c r="C535" s="158" t="str">
        <f>IF(OR('Sub-Cpt Record'!C535=0,'Sub-Cpt Record'!C535=""),"",'Sub-Cpt Record'!C535)</f>
        <v/>
      </c>
      <c r="D535" s="158" t="str">
        <f>IF(OR('Sub-Cpt Record'!D535=0,'Sub-Cpt Record'!D535=""),"",'Sub-Cpt Record'!D535)</f>
        <v/>
      </c>
      <c r="E535" s="157" t="str">
        <f>CODE!I535</f>
        <v/>
      </c>
      <c r="F535" s="180" t="str">
        <f>IF(OR('Sub-Cpt Record'!K535=0,'Sub-Cpt Record'!K535=""),"",'Sub-Cpt Record'!K535)</f>
        <v/>
      </c>
      <c r="G535" s="219"/>
      <c r="H535" s="181"/>
      <c r="I535" s="182"/>
      <c r="J535" s="182"/>
      <c r="K535" s="182"/>
      <c r="L535" s="182"/>
      <c r="M535" s="182"/>
      <c r="N535" s="221"/>
    </row>
    <row r="536" spans="1:14" s="3" customFormat="1" x14ac:dyDescent="0.2">
      <c r="A536" s="156" t="str">
        <f>IF(OR('Sub-Cpt Record'!A536=0,'Sub-Cpt Record'!A536=""),"",'Sub-Cpt Record'!A536)</f>
        <v/>
      </c>
      <c r="B536" s="157" t="str">
        <f>IF(OR('Sub-Cpt Record'!B536=0,'Sub-Cpt Record'!B536=""),"",'Sub-Cpt Record'!B536)</f>
        <v/>
      </c>
      <c r="C536" s="158" t="str">
        <f>IF(OR('Sub-Cpt Record'!C536=0,'Sub-Cpt Record'!C536=""),"",'Sub-Cpt Record'!C536)</f>
        <v/>
      </c>
      <c r="D536" s="158" t="str">
        <f>IF(OR('Sub-Cpt Record'!D536=0,'Sub-Cpt Record'!D536=""),"",'Sub-Cpt Record'!D536)</f>
        <v/>
      </c>
      <c r="E536" s="157" t="str">
        <f>CODE!I536</f>
        <v/>
      </c>
      <c r="F536" s="180" t="str">
        <f>IF(OR('Sub-Cpt Record'!K536=0,'Sub-Cpt Record'!K536=""),"",'Sub-Cpt Record'!K536)</f>
        <v/>
      </c>
      <c r="G536" s="219"/>
      <c r="H536" s="181"/>
      <c r="I536" s="182"/>
      <c r="J536" s="182"/>
      <c r="K536" s="182"/>
      <c r="L536" s="182"/>
      <c r="M536" s="182"/>
      <c r="N536" s="221"/>
    </row>
    <row r="537" spans="1:14" s="3" customFormat="1" x14ac:dyDescent="0.2">
      <c r="A537" s="156" t="str">
        <f>IF(OR('Sub-Cpt Record'!A537=0,'Sub-Cpt Record'!A537=""),"",'Sub-Cpt Record'!A537)</f>
        <v/>
      </c>
      <c r="B537" s="157" t="str">
        <f>IF(OR('Sub-Cpt Record'!B537=0,'Sub-Cpt Record'!B537=""),"",'Sub-Cpt Record'!B537)</f>
        <v/>
      </c>
      <c r="C537" s="158" t="str">
        <f>IF(OR('Sub-Cpt Record'!C537=0,'Sub-Cpt Record'!C537=""),"",'Sub-Cpt Record'!C537)</f>
        <v/>
      </c>
      <c r="D537" s="158" t="str">
        <f>IF(OR('Sub-Cpt Record'!D537=0,'Sub-Cpt Record'!D537=""),"",'Sub-Cpt Record'!D537)</f>
        <v/>
      </c>
      <c r="E537" s="157" t="str">
        <f>CODE!I537</f>
        <v/>
      </c>
      <c r="F537" s="180" t="str">
        <f>IF(OR('Sub-Cpt Record'!K537=0,'Sub-Cpt Record'!K537=""),"",'Sub-Cpt Record'!K537)</f>
        <v/>
      </c>
      <c r="G537" s="219"/>
      <c r="H537" s="181"/>
      <c r="I537" s="182"/>
      <c r="J537" s="182"/>
      <c r="K537" s="182"/>
      <c r="L537" s="182"/>
      <c r="M537" s="182"/>
      <c r="N537" s="221"/>
    </row>
    <row r="538" spans="1:14" s="3" customFormat="1" x14ac:dyDescent="0.2">
      <c r="A538" s="156" t="str">
        <f>IF(OR('Sub-Cpt Record'!A538=0,'Sub-Cpt Record'!A538=""),"",'Sub-Cpt Record'!A538)</f>
        <v/>
      </c>
      <c r="B538" s="157" t="str">
        <f>IF(OR('Sub-Cpt Record'!B538=0,'Sub-Cpt Record'!B538=""),"",'Sub-Cpt Record'!B538)</f>
        <v/>
      </c>
      <c r="C538" s="158" t="str">
        <f>IF(OR('Sub-Cpt Record'!C538=0,'Sub-Cpt Record'!C538=""),"",'Sub-Cpt Record'!C538)</f>
        <v/>
      </c>
      <c r="D538" s="158" t="str">
        <f>IF(OR('Sub-Cpt Record'!D538=0,'Sub-Cpt Record'!D538=""),"",'Sub-Cpt Record'!D538)</f>
        <v/>
      </c>
      <c r="E538" s="157" t="str">
        <f>CODE!I538</f>
        <v/>
      </c>
      <c r="F538" s="180" t="str">
        <f>IF(OR('Sub-Cpt Record'!K538=0,'Sub-Cpt Record'!K538=""),"",'Sub-Cpt Record'!K538)</f>
        <v/>
      </c>
      <c r="G538" s="219"/>
      <c r="H538" s="181"/>
      <c r="I538" s="182"/>
      <c r="J538" s="182"/>
      <c r="K538" s="182"/>
      <c r="L538" s="182"/>
      <c r="M538" s="182"/>
      <c r="N538" s="221"/>
    </row>
    <row r="539" spans="1:14" s="3" customFormat="1" x14ac:dyDescent="0.2">
      <c r="A539" s="156" t="str">
        <f>IF(OR('Sub-Cpt Record'!A539=0,'Sub-Cpt Record'!A539=""),"",'Sub-Cpt Record'!A539)</f>
        <v/>
      </c>
      <c r="B539" s="157" t="str">
        <f>IF(OR('Sub-Cpt Record'!B539=0,'Sub-Cpt Record'!B539=""),"",'Sub-Cpt Record'!B539)</f>
        <v/>
      </c>
      <c r="C539" s="158" t="str">
        <f>IF(OR('Sub-Cpt Record'!C539=0,'Sub-Cpt Record'!C539=""),"",'Sub-Cpt Record'!C539)</f>
        <v/>
      </c>
      <c r="D539" s="158" t="str">
        <f>IF(OR('Sub-Cpt Record'!D539=0,'Sub-Cpt Record'!D539=""),"",'Sub-Cpt Record'!D539)</f>
        <v/>
      </c>
      <c r="E539" s="157" t="str">
        <f>CODE!I539</f>
        <v/>
      </c>
      <c r="F539" s="180" t="str">
        <f>IF(OR('Sub-Cpt Record'!K539=0,'Sub-Cpt Record'!K539=""),"",'Sub-Cpt Record'!K539)</f>
        <v/>
      </c>
      <c r="G539" s="219"/>
      <c r="H539" s="181"/>
      <c r="I539" s="182"/>
      <c r="J539" s="182"/>
      <c r="K539" s="182"/>
      <c r="L539" s="182"/>
      <c r="M539" s="182"/>
      <c r="N539" s="221"/>
    </row>
    <row r="540" spans="1:14" s="3" customFormat="1" x14ac:dyDescent="0.2">
      <c r="A540" s="156" t="str">
        <f>IF(OR('Sub-Cpt Record'!A540=0,'Sub-Cpt Record'!A540=""),"",'Sub-Cpt Record'!A540)</f>
        <v/>
      </c>
      <c r="B540" s="157" t="str">
        <f>IF(OR('Sub-Cpt Record'!B540=0,'Sub-Cpt Record'!B540=""),"",'Sub-Cpt Record'!B540)</f>
        <v/>
      </c>
      <c r="C540" s="158" t="str">
        <f>IF(OR('Sub-Cpt Record'!C540=0,'Sub-Cpt Record'!C540=""),"",'Sub-Cpt Record'!C540)</f>
        <v/>
      </c>
      <c r="D540" s="158" t="str">
        <f>IF(OR('Sub-Cpt Record'!D540=0,'Sub-Cpt Record'!D540=""),"",'Sub-Cpt Record'!D540)</f>
        <v/>
      </c>
      <c r="E540" s="157" t="str">
        <f>CODE!I540</f>
        <v/>
      </c>
      <c r="F540" s="180" t="str">
        <f>IF(OR('Sub-Cpt Record'!K540=0,'Sub-Cpt Record'!K540=""),"",'Sub-Cpt Record'!K540)</f>
        <v/>
      </c>
      <c r="G540" s="219"/>
      <c r="H540" s="181"/>
      <c r="I540" s="182"/>
      <c r="J540" s="182"/>
      <c r="K540" s="182"/>
      <c r="L540" s="182"/>
      <c r="M540" s="182"/>
      <c r="N540" s="221"/>
    </row>
    <row r="541" spans="1:14" s="3" customFormat="1" x14ac:dyDescent="0.2">
      <c r="A541" s="156" t="str">
        <f>IF(OR('Sub-Cpt Record'!A541=0,'Sub-Cpt Record'!A541=""),"",'Sub-Cpt Record'!A541)</f>
        <v/>
      </c>
      <c r="B541" s="157" t="str">
        <f>IF(OR('Sub-Cpt Record'!B541=0,'Sub-Cpt Record'!B541=""),"",'Sub-Cpt Record'!B541)</f>
        <v/>
      </c>
      <c r="C541" s="158" t="str">
        <f>IF(OR('Sub-Cpt Record'!C541=0,'Sub-Cpt Record'!C541=""),"",'Sub-Cpt Record'!C541)</f>
        <v/>
      </c>
      <c r="D541" s="158" t="str">
        <f>IF(OR('Sub-Cpt Record'!D541=0,'Sub-Cpt Record'!D541=""),"",'Sub-Cpt Record'!D541)</f>
        <v/>
      </c>
      <c r="E541" s="157" t="str">
        <f>CODE!I541</f>
        <v/>
      </c>
      <c r="F541" s="180" t="str">
        <f>IF(OR('Sub-Cpt Record'!K541=0,'Sub-Cpt Record'!K541=""),"",'Sub-Cpt Record'!K541)</f>
        <v/>
      </c>
      <c r="G541" s="219"/>
      <c r="H541" s="181"/>
      <c r="I541" s="182"/>
      <c r="J541" s="182"/>
      <c r="K541" s="182"/>
      <c r="L541" s="182"/>
      <c r="M541" s="182"/>
      <c r="N541" s="221"/>
    </row>
    <row r="542" spans="1:14" s="3" customFormat="1" x14ac:dyDescent="0.2">
      <c r="A542" s="156" t="str">
        <f>IF(OR('Sub-Cpt Record'!A542=0,'Sub-Cpt Record'!A542=""),"",'Sub-Cpt Record'!A542)</f>
        <v/>
      </c>
      <c r="B542" s="157" t="str">
        <f>IF(OR('Sub-Cpt Record'!B542=0,'Sub-Cpt Record'!B542=""),"",'Sub-Cpt Record'!B542)</f>
        <v/>
      </c>
      <c r="C542" s="158" t="str">
        <f>IF(OR('Sub-Cpt Record'!C542=0,'Sub-Cpt Record'!C542=""),"",'Sub-Cpt Record'!C542)</f>
        <v/>
      </c>
      <c r="D542" s="158" t="str">
        <f>IF(OR('Sub-Cpt Record'!D542=0,'Sub-Cpt Record'!D542=""),"",'Sub-Cpt Record'!D542)</f>
        <v/>
      </c>
      <c r="E542" s="157" t="str">
        <f>CODE!I542</f>
        <v/>
      </c>
      <c r="F542" s="180" t="str">
        <f>IF(OR('Sub-Cpt Record'!K542=0,'Sub-Cpt Record'!K542=""),"",'Sub-Cpt Record'!K542)</f>
        <v/>
      </c>
      <c r="G542" s="219"/>
      <c r="H542" s="181"/>
      <c r="I542" s="182"/>
      <c r="J542" s="182"/>
      <c r="K542" s="182"/>
      <c r="L542" s="182"/>
      <c r="M542" s="182"/>
      <c r="N542" s="221"/>
    </row>
    <row r="543" spans="1:14" s="3" customFormat="1" x14ac:dyDescent="0.2">
      <c r="A543" s="156" t="str">
        <f>IF(OR('Sub-Cpt Record'!A543=0,'Sub-Cpt Record'!A543=""),"",'Sub-Cpt Record'!A543)</f>
        <v/>
      </c>
      <c r="B543" s="157" t="str">
        <f>IF(OR('Sub-Cpt Record'!B543=0,'Sub-Cpt Record'!B543=""),"",'Sub-Cpt Record'!B543)</f>
        <v/>
      </c>
      <c r="C543" s="158" t="str">
        <f>IF(OR('Sub-Cpt Record'!C543=0,'Sub-Cpt Record'!C543=""),"",'Sub-Cpt Record'!C543)</f>
        <v/>
      </c>
      <c r="D543" s="158" t="str">
        <f>IF(OR('Sub-Cpt Record'!D543=0,'Sub-Cpt Record'!D543=""),"",'Sub-Cpt Record'!D543)</f>
        <v/>
      </c>
      <c r="E543" s="157" t="str">
        <f>CODE!I543</f>
        <v/>
      </c>
      <c r="F543" s="180" t="str">
        <f>IF(OR('Sub-Cpt Record'!K543=0,'Sub-Cpt Record'!K543=""),"",'Sub-Cpt Record'!K543)</f>
        <v/>
      </c>
      <c r="G543" s="219"/>
      <c r="H543" s="181"/>
      <c r="I543" s="182"/>
      <c r="J543" s="182"/>
      <c r="K543" s="182"/>
      <c r="L543" s="182"/>
      <c r="M543" s="182"/>
      <c r="N543" s="221"/>
    </row>
    <row r="544" spans="1:14" s="3" customFormat="1" x14ac:dyDescent="0.2">
      <c r="A544" s="156" t="str">
        <f>IF(OR('Sub-Cpt Record'!A544=0,'Sub-Cpt Record'!A544=""),"",'Sub-Cpt Record'!A544)</f>
        <v/>
      </c>
      <c r="B544" s="157" t="str">
        <f>IF(OR('Sub-Cpt Record'!B544=0,'Sub-Cpt Record'!B544=""),"",'Sub-Cpt Record'!B544)</f>
        <v/>
      </c>
      <c r="C544" s="158" t="str">
        <f>IF(OR('Sub-Cpt Record'!C544=0,'Sub-Cpt Record'!C544=""),"",'Sub-Cpt Record'!C544)</f>
        <v/>
      </c>
      <c r="D544" s="158" t="str">
        <f>IF(OR('Sub-Cpt Record'!D544=0,'Sub-Cpt Record'!D544=""),"",'Sub-Cpt Record'!D544)</f>
        <v/>
      </c>
      <c r="E544" s="157" t="str">
        <f>CODE!I544</f>
        <v/>
      </c>
      <c r="F544" s="180" t="str">
        <f>IF(OR('Sub-Cpt Record'!K544=0,'Sub-Cpt Record'!K544=""),"",'Sub-Cpt Record'!K544)</f>
        <v/>
      </c>
      <c r="G544" s="219"/>
      <c r="H544" s="181"/>
      <c r="I544" s="182"/>
      <c r="J544" s="182"/>
      <c r="K544" s="182"/>
      <c r="L544" s="182"/>
      <c r="M544" s="182"/>
      <c r="N544" s="221"/>
    </row>
    <row r="545" spans="1:14" s="3" customFormat="1" x14ac:dyDescent="0.2">
      <c r="A545" s="156" t="str">
        <f>IF(OR('Sub-Cpt Record'!A545=0,'Sub-Cpt Record'!A545=""),"",'Sub-Cpt Record'!A545)</f>
        <v/>
      </c>
      <c r="B545" s="157" t="str">
        <f>IF(OR('Sub-Cpt Record'!B545=0,'Sub-Cpt Record'!B545=""),"",'Sub-Cpt Record'!B545)</f>
        <v/>
      </c>
      <c r="C545" s="158" t="str">
        <f>IF(OR('Sub-Cpt Record'!C545=0,'Sub-Cpt Record'!C545=""),"",'Sub-Cpt Record'!C545)</f>
        <v/>
      </c>
      <c r="D545" s="158" t="str">
        <f>IF(OR('Sub-Cpt Record'!D545=0,'Sub-Cpt Record'!D545=""),"",'Sub-Cpt Record'!D545)</f>
        <v/>
      </c>
      <c r="E545" s="157" t="str">
        <f>CODE!I545</f>
        <v/>
      </c>
      <c r="F545" s="180" t="str">
        <f>IF(OR('Sub-Cpt Record'!K545=0,'Sub-Cpt Record'!K545=""),"",'Sub-Cpt Record'!K545)</f>
        <v/>
      </c>
      <c r="G545" s="219"/>
      <c r="H545" s="181"/>
      <c r="I545" s="182"/>
      <c r="J545" s="182"/>
      <c r="K545" s="182"/>
      <c r="L545" s="182"/>
      <c r="M545" s="182"/>
      <c r="N545" s="221"/>
    </row>
    <row r="546" spans="1:14" s="3" customFormat="1" x14ac:dyDescent="0.2">
      <c r="A546" s="156" t="str">
        <f>IF(OR('Sub-Cpt Record'!A546=0,'Sub-Cpt Record'!A546=""),"",'Sub-Cpt Record'!A546)</f>
        <v/>
      </c>
      <c r="B546" s="157" t="str">
        <f>IF(OR('Sub-Cpt Record'!B546=0,'Sub-Cpt Record'!B546=""),"",'Sub-Cpt Record'!B546)</f>
        <v/>
      </c>
      <c r="C546" s="158" t="str">
        <f>IF(OR('Sub-Cpt Record'!C546=0,'Sub-Cpt Record'!C546=""),"",'Sub-Cpt Record'!C546)</f>
        <v/>
      </c>
      <c r="D546" s="158" t="str">
        <f>IF(OR('Sub-Cpt Record'!D546=0,'Sub-Cpt Record'!D546=""),"",'Sub-Cpt Record'!D546)</f>
        <v/>
      </c>
      <c r="E546" s="157" t="str">
        <f>CODE!I546</f>
        <v/>
      </c>
      <c r="F546" s="180" t="str">
        <f>IF(OR('Sub-Cpt Record'!K546=0,'Sub-Cpt Record'!K546=""),"",'Sub-Cpt Record'!K546)</f>
        <v/>
      </c>
      <c r="G546" s="219"/>
      <c r="H546" s="181"/>
      <c r="I546" s="182"/>
      <c r="J546" s="182"/>
      <c r="K546" s="182"/>
      <c r="L546" s="182"/>
      <c r="M546" s="182"/>
      <c r="N546" s="221"/>
    </row>
    <row r="547" spans="1:14" s="3" customFormat="1" x14ac:dyDescent="0.2">
      <c r="A547" s="156" t="str">
        <f>IF(OR('Sub-Cpt Record'!A547=0,'Sub-Cpt Record'!A547=""),"",'Sub-Cpt Record'!A547)</f>
        <v/>
      </c>
      <c r="B547" s="157" t="str">
        <f>IF(OR('Sub-Cpt Record'!B547=0,'Sub-Cpt Record'!B547=""),"",'Sub-Cpt Record'!B547)</f>
        <v/>
      </c>
      <c r="C547" s="158" t="str">
        <f>IF(OR('Sub-Cpt Record'!C547=0,'Sub-Cpt Record'!C547=""),"",'Sub-Cpt Record'!C547)</f>
        <v/>
      </c>
      <c r="D547" s="158" t="str">
        <f>IF(OR('Sub-Cpt Record'!D547=0,'Sub-Cpt Record'!D547=""),"",'Sub-Cpt Record'!D547)</f>
        <v/>
      </c>
      <c r="E547" s="157" t="str">
        <f>CODE!I547</f>
        <v/>
      </c>
      <c r="F547" s="180" t="str">
        <f>IF(OR('Sub-Cpt Record'!K547=0,'Sub-Cpt Record'!K547=""),"",'Sub-Cpt Record'!K547)</f>
        <v/>
      </c>
      <c r="G547" s="219"/>
      <c r="H547" s="181"/>
      <c r="I547" s="182"/>
      <c r="J547" s="182"/>
      <c r="K547" s="182"/>
      <c r="L547" s="182"/>
      <c r="M547" s="182"/>
      <c r="N547" s="221"/>
    </row>
    <row r="548" spans="1:14" s="3" customFormat="1" x14ac:dyDescent="0.2">
      <c r="A548" s="156" t="str">
        <f>IF(OR('Sub-Cpt Record'!A548=0,'Sub-Cpt Record'!A548=""),"",'Sub-Cpt Record'!A548)</f>
        <v/>
      </c>
      <c r="B548" s="157" t="str">
        <f>IF(OR('Sub-Cpt Record'!B548=0,'Sub-Cpt Record'!B548=""),"",'Sub-Cpt Record'!B548)</f>
        <v/>
      </c>
      <c r="C548" s="158" t="str">
        <f>IF(OR('Sub-Cpt Record'!C548=0,'Sub-Cpt Record'!C548=""),"",'Sub-Cpt Record'!C548)</f>
        <v/>
      </c>
      <c r="D548" s="158" t="str">
        <f>IF(OR('Sub-Cpt Record'!D548=0,'Sub-Cpt Record'!D548=""),"",'Sub-Cpt Record'!D548)</f>
        <v/>
      </c>
      <c r="E548" s="157" t="str">
        <f>CODE!I548</f>
        <v/>
      </c>
      <c r="F548" s="180" t="str">
        <f>IF(OR('Sub-Cpt Record'!K548=0,'Sub-Cpt Record'!K548=""),"",'Sub-Cpt Record'!K548)</f>
        <v/>
      </c>
      <c r="G548" s="219"/>
      <c r="H548" s="181"/>
      <c r="I548" s="182"/>
      <c r="J548" s="182"/>
      <c r="K548" s="182"/>
      <c r="L548" s="182"/>
      <c r="M548" s="182"/>
      <c r="N548" s="221"/>
    </row>
    <row r="549" spans="1:14" s="3" customFormat="1" x14ac:dyDescent="0.2">
      <c r="A549" s="156" t="str">
        <f>IF(OR('Sub-Cpt Record'!A549=0,'Sub-Cpt Record'!A549=""),"",'Sub-Cpt Record'!A549)</f>
        <v/>
      </c>
      <c r="B549" s="157" t="str">
        <f>IF(OR('Sub-Cpt Record'!B549=0,'Sub-Cpt Record'!B549=""),"",'Sub-Cpt Record'!B549)</f>
        <v/>
      </c>
      <c r="C549" s="158" t="str">
        <f>IF(OR('Sub-Cpt Record'!C549=0,'Sub-Cpt Record'!C549=""),"",'Sub-Cpt Record'!C549)</f>
        <v/>
      </c>
      <c r="D549" s="158" t="str">
        <f>IF(OR('Sub-Cpt Record'!D549=0,'Sub-Cpt Record'!D549=""),"",'Sub-Cpt Record'!D549)</f>
        <v/>
      </c>
      <c r="E549" s="157" t="str">
        <f>CODE!I549</f>
        <v/>
      </c>
      <c r="F549" s="180" t="str">
        <f>IF(OR('Sub-Cpt Record'!K549=0,'Sub-Cpt Record'!K549=""),"",'Sub-Cpt Record'!K549)</f>
        <v/>
      </c>
      <c r="G549" s="219"/>
      <c r="H549" s="181"/>
      <c r="I549" s="182"/>
      <c r="J549" s="182"/>
      <c r="K549" s="182"/>
      <c r="L549" s="182"/>
      <c r="M549" s="182"/>
      <c r="N549" s="221"/>
    </row>
    <row r="550" spans="1:14" s="3" customFormat="1" x14ac:dyDescent="0.2">
      <c r="A550" s="156" t="str">
        <f>IF(OR('Sub-Cpt Record'!A550=0,'Sub-Cpt Record'!A550=""),"",'Sub-Cpt Record'!A550)</f>
        <v/>
      </c>
      <c r="B550" s="157" t="str">
        <f>IF(OR('Sub-Cpt Record'!B550=0,'Sub-Cpt Record'!B550=""),"",'Sub-Cpt Record'!B550)</f>
        <v/>
      </c>
      <c r="C550" s="158" t="str">
        <f>IF(OR('Sub-Cpt Record'!C550=0,'Sub-Cpt Record'!C550=""),"",'Sub-Cpt Record'!C550)</f>
        <v/>
      </c>
      <c r="D550" s="158" t="str">
        <f>IF(OR('Sub-Cpt Record'!D550=0,'Sub-Cpt Record'!D550=""),"",'Sub-Cpt Record'!D550)</f>
        <v/>
      </c>
      <c r="E550" s="157" t="str">
        <f>CODE!I550</f>
        <v/>
      </c>
      <c r="F550" s="180" t="str">
        <f>IF(OR('Sub-Cpt Record'!K550=0,'Sub-Cpt Record'!K550=""),"",'Sub-Cpt Record'!K550)</f>
        <v/>
      </c>
      <c r="G550" s="219"/>
      <c r="H550" s="181"/>
      <c r="I550" s="182"/>
      <c r="J550" s="182"/>
      <c r="K550" s="182"/>
      <c r="L550" s="182"/>
      <c r="M550" s="182"/>
      <c r="N550" s="221"/>
    </row>
    <row r="551" spans="1:14" s="3" customFormat="1" x14ac:dyDescent="0.2">
      <c r="A551" s="156" t="str">
        <f>IF(OR('Sub-Cpt Record'!A551=0,'Sub-Cpt Record'!A551=""),"",'Sub-Cpt Record'!A551)</f>
        <v/>
      </c>
      <c r="B551" s="157" t="str">
        <f>IF(OR('Sub-Cpt Record'!B551=0,'Sub-Cpt Record'!B551=""),"",'Sub-Cpt Record'!B551)</f>
        <v/>
      </c>
      <c r="C551" s="158" t="str">
        <f>IF(OR('Sub-Cpt Record'!C551=0,'Sub-Cpt Record'!C551=""),"",'Sub-Cpt Record'!C551)</f>
        <v/>
      </c>
      <c r="D551" s="158" t="str">
        <f>IF(OR('Sub-Cpt Record'!D551=0,'Sub-Cpt Record'!D551=""),"",'Sub-Cpt Record'!D551)</f>
        <v/>
      </c>
      <c r="E551" s="157" t="str">
        <f>CODE!I551</f>
        <v/>
      </c>
      <c r="F551" s="180" t="str">
        <f>IF(OR('Sub-Cpt Record'!K551=0,'Sub-Cpt Record'!K551=""),"",'Sub-Cpt Record'!K551)</f>
        <v/>
      </c>
      <c r="G551" s="219"/>
      <c r="H551" s="181"/>
      <c r="I551" s="182"/>
      <c r="J551" s="182"/>
      <c r="K551" s="182"/>
      <c r="L551" s="182"/>
      <c r="M551" s="182"/>
      <c r="N551" s="221"/>
    </row>
    <row r="552" spans="1:14" s="3" customFormat="1" x14ac:dyDescent="0.2">
      <c r="A552" s="156" t="str">
        <f>IF(OR('Sub-Cpt Record'!A552=0,'Sub-Cpt Record'!A552=""),"",'Sub-Cpt Record'!A552)</f>
        <v/>
      </c>
      <c r="B552" s="157" t="str">
        <f>IF(OR('Sub-Cpt Record'!B552=0,'Sub-Cpt Record'!B552=""),"",'Sub-Cpt Record'!B552)</f>
        <v/>
      </c>
      <c r="C552" s="158" t="str">
        <f>IF(OR('Sub-Cpt Record'!C552=0,'Sub-Cpt Record'!C552=""),"",'Sub-Cpt Record'!C552)</f>
        <v/>
      </c>
      <c r="D552" s="158" t="str">
        <f>IF(OR('Sub-Cpt Record'!D552=0,'Sub-Cpt Record'!D552=""),"",'Sub-Cpt Record'!D552)</f>
        <v/>
      </c>
      <c r="E552" s="157" t="str">
        <f>CODE!I552</f>
        <v/>
      </c>
      <c r="F552" s="180" t="str">
        <f>IF(OR('Sub-Cpt Record'!K552=0,'Sub-Cpt Record'!K552=""),"",'Sub-Cpt Record'!K552)</f>
        <v/>
      </c>
      <c r="G552" s="219"/>
      <c r="H552" s="181"/>
      <c r="I552" s="182"/>
      <c r="J552" s="182"/>
      <c r="K552" s="182"/>
      <c r="L552" s="182"/>
      <c r="M552" s="182"/>
      <c r="N552" s="221"/>
    </row>
    <row r="553" spans="1:14" s="3" customFormat="1" x14ac:dyDescent="0.2">
      <c r="A553" s="156" t="str">
        <f>IF(OR('Sub-Cpt Record'!A553=0,'Sub-Cpt Record'!A553=""),"",'Sub-Cpt Record'!A553)</f>
        <v/>
      </c>
      <c r="B553" s="157" t="str">
        <f>IF(OR('Sub-Cpt Record'!B553=0,'Sub-Cpt Record'!B553=""),"",'Sub-Cpt Record'!B553)</f>
        <v/>
      </c>
      <c r="C553" s="158" t="str">
        <f>IF(OR('Sub-Cpt Record'!C553=0,'Sub-Cpt Record'!C553=""),"",'Sub-Cpt Record'!C553)</f>
        <v/>
      </c>
      <c r="D553" s="158" t="str">
        <f>IF(OR('Sub-Cpt Record'!D553=0,'Sub-Cpt Record'!D553=""),"",'Sub-Cpt Record'!D553)</f>
        <v/>
      </c>
      <c r="E553" s="157" t="str">
        <f>CODE!I553</f>
        <v/>
      </c>
      <c r="F553" s="180" t="str">
        <f>IF(OR('Sub-Cpt Record'!K553=0,'Sub-Cpt Record'!K553=""),"",'Sub-Cpt Record'!K553)</f>
        <v/>
      </c>
      <c r="G553" s="219"/>
      <c r="H553" s="181"/>
      <c r="I553" s="182"/>
      <c r="J553" s="182"/>
      <c r="K553" s="182"/>
      <c r="L553" s="182"/>
      <c r="M553" s="182"/>
      <c r="N553" s="221"/>
    </row>
    <row r="554" spans="1:14" s="3" customFormat="1" x14ac:dyDescent="0.2">
      <c r="A554" s="156" t="str">
        <f>IF(OR('Sub-Cpt Record'!A554=0,'Sub-Cpt Record'!A554=""),"",'Sub-Cpt Record'!A554)</f>
        <v/>
      </c>
      <c r="B554" s="157" t="str">
        <f>IF(OR('Sub-Cpt Record'!B554=0,'Sub-Cpt Record'!B554=""),"",'Sub-Cpt Record'!B554)</f>
        <v/>
      </c>
      <c r="C554" s="158" t="str">
        <f>IF(OR('Sub-Cpt Record'!C554=0,'Sub-Cpt Record'!C554=""),"",'Sub-Cpt Record'!C554)</f>
        <v/>
      </c>
      <c r="D554" s="158" t="str">
        <f>IF(OR('Sub-Cpt Record'!D554=0,'Sub-Cpt Record'!D554=""),"",'Sub-Cpt Record'!D554)</f>
        <v/>
      </c>
      <c r="E554" s="157" t="str">
        <f>CODE!I554</f>
        <v/>
      </c>
      <c r="F554" s="180" t="str">
        <f>IF(OR('Sub-Cpt Record'!K554=0,'Sub-Cpt Record'!K554=""),"",'Sub-Cpt Record'!K554)</f>
        <v/>
      </c>
      <c r="G554" s="219"/>
      <c r="H554" s="181"/>
      <c r="I554" s="182"/>
      <c r="J554" s="182"/>
      <c r="K554" s="182"/>
      <c r="L554" s="182"/>
      <c r="M554" s="182"/>
      <c r="N554" s="221"/>
    </row>
    <row r="555" spans="1:14" s="3" customFormat="1" x14ac:dyDescent="0.2">
      <c r="A555" s="156" t="str">
        <f>IF(OR('Sub-Cpt Record'!A555=0,'Sub-Cpt Record'!A555=""),"",'Sub-Cpt Record'!A555)</f>
        <v/>
      </c>
      <c r="B555" s="157" t="str">
        <f>IF(OR('Sub-Cpt Record'!B555=0,'Sub-Cpt Record'!B555=""),"",'Sub-Cpt Record'!B555)</f>
        <v/>
      </c>
      <c r="C555" s="158" t="str">
        <f>IF(OR('Sub-Cpt Record'!C555=0,'Sub-Cpt Record'!C555=""),"",'Sub-Cpt Record'!C555)</f>
        <v/>
      </c>
      <c r="D555" s="158" t="str">
        <f>IF(OR('Sub-Cpt Record'!D555=0,'Sub-Cpt Record'!D555=""),"",'Sub-Cpt Record'!D555)</f>
        <v/>
      </c>
      <c r="E555" s="157" t="str">
        <f>CODE!I555</f>
        <v/>
      </c>
      <c r="F555" s="180" t="str">
        <f>IF(OR('Sub-Cpt Record'!K555=0,'Sub-Cpt Record'!K555=""),"",'Sub-Cpt Record'!K555)</f>
        <v/>
      </c>
      <c r="G555" s="219"/>
      <c r="H555" s="181"/>
      <c r="I555" s="182"/>
      <c r="J555" s="182"/>
      <c r="K555" s="182"/>
      <c r="L555" s="182"/>
      <c r="M555" s="182"/>
      <c r="N555" s="221"/>
    </row>
    <row r="556" spans="1:14" s="3" customFormat="1" x14ac:dyDescent="0.2">
      <c r="A556" s="156" t="str">
        <f>IF(OR('Sub-Cpt Record'!A556=0,'Sub-Cpt Record'!A556=""),"",'Sub-Cpt Record'!A556)</f>
        <v/>
      </c>
      <c r="B556" s="157" t="str">
        <f>IF(OR('Sub-Cpt Record'!B556=0,'Sub-Cpt Record'!B556=""),"",'Sub-Cpt Record'!B556)</f>
        <v/>
      </c>
      <c r="C556" s="158" t="str">
        <f>IF(OR('Sub-Cpt Record'!C556=0,'Sub-Cpt Record'!C556=""),"",'Sub-Cpt Record'!C556)</f>
        <v/>
      </c>
      <c r="D556" s="158" t="str">
        <f>IF(OR('Sub-Cpt Record'!D556=0,'Sub-Cpt Record'!D556=""),"",'Sub-Cpt Record'!D556)</f>
        <v/>
      </c>
      <c r="E556" s="157" t="str">
        <f>CODE!I556</f>
        <v/>
      </c>
      <c r="F556" s="180" t="str">
        <f>IF(OR('Sub-Cpt Record'!K556=0,'Sub-Cpt Record'!K556=""),"",'Sub-Cpt Record'!K556)</f>
        <v/>
      </c>
      <c r="G556" s="219"/>
      <c r="H556" s="181"/>
      <c r="I556" s="182"/>
      <c r="J556" s="182"/>
      <c r="K556" s="182"/>
      <c r="L556" s="182"/>
      <c r="M556" s="182"/>
      <c r="N556" s="221"/>
    </row>
    <row r="557" spans="1:14" s="3" customFormat="1" x14ac:dyDescent="0.2">
      <c r="A557" s="156" t="str">
        <f>IF(OR('Sub-Cpt Record'!A557=0,'Sub-Cpt Record'!A557=""),"",'Sub-Cpt Record'!A557)</f>
        <v/>
      </c>
      <c r="B557" s="157" t="str">
        <f>IF(OR('Sub-Cpt Record'!B557=0,'Sub-Cpt Record'!B557=""),"",'Sub-Cpt Record'!B557)</f>
        <v/>
      </c>
      <c r="C557" s="158" t="str">
        <f>IF(OR('Sub-Cpt Record'!C557=0,'Sub-Cpt Record'!C557=""),"",'Sub-Cpt Record'!C557)</f>
        <v/>
      </c>
      <c r="D557" s="158" t="str">
        <f>IF(OR('Sub-Cpt Record'!D557=0,'Sub-Cpt Record'!D557=""),"",'Sub-Cpt Record'!D557)</f>
        <v/>
      </c>
      <c r="E557" s="157" t="str">
        <f>CODE!I557</f>
        <v/>
      </c>
      <c r="F557" s="180" t="str">
        <f>IF(OR('Sub-Cpt Record'!K557=0,'Sub-Cpt Record'!K557=""),"",'Sub-Cpt Record'!K557)</f>
        <v/>
      </c>
      <c r="G557" s="219"/>
      <c r="H557" s="181"/>
      <c r="I557" s="182"/>
      <c r="J557" s="182"/>
      <c r="K557" s="182"/>
      <c r="L557" s="182"/>
      <c r="M557" s="182"/>
      <c r="N557" s="221"/>
    </row>
    <row r="558" spans="1:14" s="3" customFormat="1" x14ac:dyDescent="0.2">
      <c r="A558" s="156" t="str">
        <f>IF(OR('Sub-Cpt Record'!A558=0,'Sub-Cpt Record'!A558=""),"",'Sub-Cpt Record'!A558)</f>
        <v/>
      </c>
      <c r="B558" s="157" t="str">
        <f>IF(OR('Sub-Cpt Record'!B558=0,'Sub-Cpt Record'!B558=""),"",'Sub-Cpt Record'!B558)</f>
        <v/>
      </c>
      <c r="C558" s="158" t="str">
        <f>IF(OR('Sub-Cpt Record'!C558=0,'Sub-Cpt Record'!C558=""),"",'Sub-Cpt Record'!C558)</f>
        <v/>
      </c>
      <c r="D558" s="158" t="str">
        <f>IF(OR('Sub-Cpt Record'!D558=0,'Sub-Cpt Record'!D558=""),"",'Sub-Cpt Record'!D558)</f>
        <v/>
      </c>
      <c r="E558" s="157" t="str">
        <f>CODE!I558</f>
        <v/>
      </c>
      <c r="F558" s="180" t="str">
        <f>IF(OR('Sub-Cpt Record'!K558=0,'Sub-Cpt Record'!K558=""),"",'Sub-Cpt Record'!K558)</f>
        <v/>
      </c>
      <c r="G558" s="219"/>
      <c r="H558" s="181"/>
      <c r="I558" s="182"/>
      <c r="J558" s="182"/>
      <c r="K558" s="182"/>
      <c r="L558" s="182"/>
      <c r="M558" s="182"/>
      <c r="N558" s="221"/>
    </row>
    <row r="559" spans="1:14" s="3" customFormat="1" x14ac:dyDescent="0.2">
      <c r="A559" s="156" t="str">
        <f>IF(OR('Sub-Cpt Record'!A559=0,'Sub-Cpt Record'!A559=""),"",'Sub-Cpt Record'!A559)</f>
        <v/>
      </c>
      <c r="B559" s="157" t="str">
        <f>IF(OR('Sub-Cpt Record'!B559=0,'Sub-Cpt Record'!B559=""),"",'Sub-Cpt Record'!B559)</f>
        <v/>
      </c>
      <c r="C559" s="158" t="str">
        <f>IF(OR('Sub-Cpt Record'!C559=0,'Sub-Cpt Record'!C559=""),"",'Sub-Cpt Record'!C559)</f>
        <v/>
      </c>
      <c r="D559" s="158" t="str">
        <f>IF(OR('Sub-Cpt Record'!D559=0,'Sub-Cpt Record'!D559=""),"",'Sub-Cpt Record'!D559)</f>
        <v/>
      </c>
      <c r="E559" s="157" t="str">
        <f>CODE!I559</f>
        <v/>
      </c>
      <c r="F559" s="180" t="str">
        <f>IF(OR('Sub-Cpt Record'!K559=0,'Sub-Cpt Record'!K559=""),"",'Sub-Cpt Record'!K559)</f>
        <v/>
      </c>
      <c r="G559" s="219"/>
      <c r="H559" s="181"/>
      <c r="I559" s="182"/>
      <c r="J559" s="182"/>
      <c r="K559" s="182"/>
      <c r="L559" s="182"/>
      <c r="M559" s="182"/>
      <c r="N559" s="221"/>
    </row>
    <row r="560" spans="1:14" s="3" customFormat="1" x14ac:dyDescent="0.2">
      <c r="A560" s="156" t="str">
        <f>IF(OR('Sub-Cpt Record'!A560=0,'Sub-Cpt Record'!A560=""),"",'Sub-Cpt Record'!A560)</f>
        <v/>
      </c>
      <c r="B560" s="157" t="str">
        <f>IF(OR('Sub-Cpt Record'!B560=0,'Sub-Cpt Record'!B560=""),"",'Sub-Cpt Record'!B560)</f>
        <v/>
      </c>
      <c r="C560" s="158" t="str">
        <f>IF(OR('Sub-Cpt Record'!C560=0,'Sub-Cpt Record'!C560=""),"",'Sub-Cpt Record'!C560)</f>
        <v/>
      </c>
      <c r="D560" s="158" t="str">
        <f>IF(OR('Sub-Cpt Record'!D560=0,'Sub-Cpt Record'!D560=""),"",'Sub-Cpt Record'!D560)</f>
        <v/>
      </c>
      <c r="E560" s="157" t="str">
        <f>CODE!I560</f>
        <v/>
      </c>
      <c r="F560" s="180" t="str">
        <f>IF(OR('Sub-Cpt Record'!K560=0,'Sub-Cpt Record'!K560=""),"",'Sub-Cpt Record'!K560)</f>
        <v/>
      </c>
      <c r="G560" s="219"/>
      <c r="H560" s="181"/>
      <c r="I560" s="182"/>
      <c r="J560" s="182"/>
      <c r="K560" s="182"/>
      <c r="L560" s="182"/>
      <c r="M560" s="182"/>
      <c r="N560" s="221"/>
    </row>
    <row r="561" spans="1:14" s="3" customFormat="1" x14ac:dyDescent="0.2">
      <c r="A561" s="156" t="str">
        <f>IF(OR('Sub-Cpt Record'!A561=0,'Sub-Cpt Record'!A561=""),"",'Sub-Cpt Record'!A561)</f>
        <v/>
      </c>
      <c r="B561" s="157" t="str">
        <f>IF(OR('Sub-Cpt Record'!B561=0,'Sub-Cpt Record'!B561=""),"",'Sub-Cpt Record'!B561)</f>
        <v/>
      </c>
      <c r="C561" s="158" t="str">
        <f>IF(OR('Sub-Cpt Record'!C561=0,'Sub-Cpt Record'!C561=""),"",'Sub-Cpt Record'!C561)</f>
        <v/>
      </c>
      <c r="D561" s="158" t="str">
        <f>IF(OR('Sub-Cpt Record'!D561=0,'Sub-Cpt Record'!D561=""),"",'Sub-Cpt Record'!D561)</f>
        <v/>
      </c>
      <c r="E561" s="157" t="str">
        <f>CODE!I561</f>
        <v/>
      </c>
      <c r="F561" s="180" t="str">
        <f>IF(OR('Sub-Cpt Record'!K561=0,'Sub-Cpt Record'!K561=""),"",'Sub-Cpt Record'!K561)</f>
        <v/>
      </c>
      <c r="G561" s="219"/>
      <c r="H561" s="181"/>
      <c r="I561" s="182"/>
      <c r="J561" s="182"/>
      <c r="K561" s="182"/>
      <c r="L561" s="182"/>
      <c r="M561" s="182"/>
      <c r="N561" s="221"/>
    </row>
    <row r="562" spans="1:14" s="3" customFormat="1" x14ac:dyDescent="0.2">
      <c r="A562" s="156" t="str">
        <f>IF(OR('Sub-Cpt Record'!A562=0,'Sub-Cpt Record'!A562=""),"",'Sub-Cpt Record'!A562)</f>
        <v/>
      </c>
      <c r="B562" s="157" t="str">
        <f>IF(OR('Sub-Cpt Record'!B562=0,'Sub-Cpt Record'!B562=""),"",'Sub-Cpt Record'!B562)</f>
        <v/>
      </c>
      <c r="C562" s="158" t="str">
        <f>IF(OR('Sub-Cpt Record'!C562=0,'Sub-Cpt Record'!C562=""),"",'Sub-Cpt Record'!C562)</f>
        <v/>
      </c>
      <c r="D562" s="158" t="str">
        <f>IF(OR('Sub-Cpt Record'!D562=0,'Sub-Cpt Record'!D562=""),"",'Sub-Cpt Record'!D562)</f>
        <v/>
      </c>
      <c r="E562" s="157" t="str">
        <f>CODE!I562</f>
        <v/>
      </c>
      <c r="F562" s="180" t="str">
        <f>IF(OR('Sub-Cpt Record'!K562=0,'Sub-Cpt Record'!K562=""),"",'Sub-Cpt Record'!K562)</f>
        <v/>
      </c>
      <c r="G562" s="219"/>
      <c r="H562" s="181"/>
      <c r="I562" s="182"/>
      <c r="J562" s="182"/>
      <c r="K562" s="182"/>
      <c r="L562" s="182"/>
      <c r="M562" s="182"/>
      <c r="N562" s="221"/>
    </row>
    <row r="563" spans="1:14" s="3" customFormat="1" x14ac:dyDescent="0.2">
      <c r="A563" s="156" t="str">
        <f>IF(OR('Sub-Cpt Record'!A563=0,'Sub-Cpt Record'!A563=""),"",'Sub-Cpt Record'!A563)</f>
        <v/>
      </c>
      <c r="B563" s="157" t="str">
        <f>IF(OR('Sub-Cpt Record'!B563=0,'Sub-Cpt Record'!B563=""),"",'Sub-Cpt Record'!B563)</f>
        <v/>
      </c>
      <c r="C563" s="158" t="str">
        <f>IF(OR('Sub-Cpt Record'!C563=0,'Sub-Cpt Record'!C563=""),"",'Sub-Cpt Record'!C563)</f>
        <v/>
      </c>
      <c r="D563" s="158" t="str">
        <f>IF(OR('Sub-Cpt Record'!D563=0,'Sub-Cpt Record'!D563=""),"",'Sub-Cpt Record'!D563)</f>
        <v/>
      </c>
      <c r="E563" s="157" t="str">
        <f>CODE!I563</f>
        <v/>
      </c>
      <c r="F563" s="180" t="str">
        <f>IF(OR('Sub-Cpt Record'!K563=0,'Sub-Cpt Record'!K563=""),"",'Sub-Cpt Record'!K563)</f>
        <v/>
      </c>
      <c r="G563" s="219"/>
      <c r="H563" s="181"/>
      <c r="I563" s="182"/>
      <c r="J563" s="182"/>
      <c r="K563" s="182"/>
      <c r="L563" s="182"/>
      <c r="M563" s="182"/>
      <c r="N563" s="221"/>
    </row>
    <row r="564" spans="1:14" s="3" customFormat="1" x14ac:dyDescent="0.2">
      <c r="A564" s="156" t="str">
        <f>IF(OR('Sub-Cpt Record'!A564=0,'Sub-Cpt Record'!A564=""),"",'Sub-Cpt Record'!A564)</f>
        <v/>
      </c>
      <c r="B564" s="157" t="str">
        <f>IF(OR('Sub-Cpt Record'!B564=0,'Sub-Cpt Record'!B564=""),"",'Sub-Cpt Record'!B564)</f>
        <v/>
      </c>
      <c r="C564" s="158" t="str">
        <f>IF(OR('Sub-Cpt Record'!C564=0,'Sub-Cpt Record'!C564=""),"",'Sub-Cpt Record'!C564)</f>
        <v/>
      </c>
      <c r="D564" s="158" t="str">
        <f>IF(OR('Sub-Cpt Record'!D564=0,'Sub-Cpt Record'!D564=""),"",'Sub-Cpt Record'!D564)</f>
        <v/>
      </c>
      <c r="E564" s="157" t="str">
        <f>CODE!I564</f>
        <v/>
      </c>
      <c r="F564" s="180" t="str">
        <f>IF(OR('Sub-Cpt Record'!K564=0,'Sub-Cpt Record'!K564=""),"",'Sub-Cpt Record'!K564)</f>
        <v/>
      </c>
      <c r="G564" s="219"/>
      <c r="H564" s="181"/>
      <c r="I564" s="182"/>
      <c r="J564" s="182"/>
      <c r="K564" s="182"/>
      <c r="L564" s="182"/>
      <c r="M564" s="182"/>
      <c r="N564" s="221"/>
    </row>
    <row r="565" spans="1:14" s="3" customFormat="1" x14ac:dyDescent="0.2">
      <c r="A565" s="156" t="str">
        <f>IF(OR('Sub-Cpt Record'!A565=0,'Sub-Cpt Record'!A565=""),"",'Sub-Cpt Record'!A565)</f>
        <v/>
      </c>
      <c r="B565" s="157" t="str">
        <f>IF(OR('Sub-Cpt Record'!B565=0,'Sub-Cpt Record'!B565=""),"",'Sub-Cpt Record'!B565)</f>
        <v/>
      </c>
      <c r="C565" s="158" t="str">
        <f>IF(OR('Sub-Cpt Record'!C565=0,'Sub-Cpt Record'!C565=""),"",'Sub-Cpt Record'!C565)</f>
        <v/>
      </c>
      <c r="D565" s="158" t="str">
        <f>IF(OR('Sub-Cpt Record'!D565=0,'Sub-Cpt Record'!D565=""),"",'Sub-Cpt Record'!D565)</f>
        <v/>
      </c>
      <c r="E565" s="157" t="str">
        <f>CODE!I565</f>
        <v/>
      </c>
      <c r="F565" s="180" t="str">
        <f>IF(OR('Sub-Cpt Record'!K565=0,'Sub-Cpt Record'!K565=""),"",'Sub-Cpt Record'!K565)</f>
        <v/>
      </c>
      <c r="G565" s="219"/>
      <c r="H565" s="181"/>
      <c r="I565" s="182"/>
      <c r="J565" s="182"/>
      <c r="K565" s="182"/>
      <c r="L565" s="182"/>
      <c r="M565" s="182"/>
      <c r="N565" s="221"/>
    </row>
    <row r="566" spans="1:14" s="3" customFormat="1" x14ac:dyDescent="0.2">
      <c r="A566" s="156" t="str">
        <f>IF(OR('Sub-Cpt Record'!A566=0,'Sub-Cpt Record'!A566=""),"",'Sub-Cpt Record'!A566)</f>
        <v/>
      </c>
      <c r="B566" s="157" t="str">
        <f>IF(OR('Sub-Cpt Record'!B566=0,'Sub-Cpt Record'!B566=""),"",'Sub-Cpt Record'!B566)</f>
        <v/>
      </c>
      <c r="C566" s="158" t="str">
        <f>IF(OR('Sub-Cpt Record'!C566=0,'Sub-Cpt Record'!C566=""),"",'Sub-Cpt Record'!C566)</f>
        <v/>
      </c>
      <c r="D566" s="158" t="str">
        <f>IF(OR('Sub-Cpt Record'!D566=0,'Sub-Cpt Record'!D566=""),"",'Sub-Cpt Record'!D566)</f>
        <v/>
      </c>
      <c r="E566" s="157" t="str">
        <f>CODE!I566</f>
        <v/>
      </c>
      <c r="F566" s="180" t="str">
        <f>IF(OR('Sub-Cpt Record'!K566=0,'Sub-Cpt Record'!K566=""),"",'Sub-Cpt Record'!K566)</f>
        <v/>
      </c>
      <c r="G566" s="219"/>
      <c r="H566" s="181"/>
      <c r="I566" s="182"/>
      <c r="J566" s="182"/>
      <c r="K566" s="182"/>
      <c r="L566" s="182"/>
      <c r="M566" s="182"/>
      <c r="N566" s="221"/>
    </row>
    <row r="567" spans="1:14" s="3" customFormat="1" x14ac:dyDescent="0.2">
      <c r="A567" s="156" t="str">
        <f>IF(OR('Sub-Cpt Record'!A567=0,'Sub-Cpt Record'!A567=""),"",'Sub-Cpt Record'!A567)</f>
        <v/>
      </c>
      <c r="B567" s="157" t="str">
        <f>IF(OR('Sub-Cpt Record'!B567=0,'Sub-Cpt Record'!B567=""),"",'Sub-Cpt Record'!B567)</f>
        <v/>
      </c>
      <c r="C567" s="158" t="str">
        <f>IF(OR('Sub-Cpt Record'!C567=0,'Sub-Cpt Record'!C567=""),"",'Sub-Cpt Record'!C567)</f>
        <v/>
      </c>
      <c r="D567" s="158" t="str">
        <f>IF(OR('Sub-Cpt Record'!D567=0,'Sub-Cpt Record'!D567=""),"",'Sub-Cpt Record'!D567)</f>
        <v/>
      </c>
      <c r="E567" s="157" t="str">
        <f>CODE!I567</f>
        <v/>
      </c>
      <c r="F567" s="180" t="str">
        <f>IF(OR('Sub-Cpt Record'!K567=0,'Sub-Cpt Record'!K567=""),"",'Sub-Cpt Record'!K567)</f>
        <v/>
      </c>
      <c r="G567" s="219"/>
      <c r="H567" s="181"/>
      <c r="I567" s="182"/>
      <c r="J567" s="182"/>
      <c r="K567" s="182"/>
      <c r="L567" s="182"/>
      <c r="M567" s="182"/>
      <c r="N567" s="221"/>
    </row>
    <row r="568" spans="1:14" s="3" customFormat="1" x14ac:dyDescent="0.2">
      <c r="A568" s="156" t="str">
        <f>IF(OR('Sub-Cpt Record'!A568=0,'Sub-Cpt Record'!A568=""),"",'Sub-Cpt Record'!A568)</f>
        <v/>
      </c>
      <c r="B568" s="157" t="str">
        <f>IF(OR('Sub-Cpt Record'!B568=0,'Sub-Cpt Record'!B568=""),"",'Sub-Cpt Record'!B568)</f>
        <v/>
      </c>
      <c r="C568" s="158" t="str">
        <f>IF(OR('Sub-Cpt Record'!C568=0,'Sub-Cpt Record'!C568=""),"",'Sub-Cpt Record'!C568)</f>
        <v/>
      </c>
      <c r="D568" s="158" t="str">
        <f>IF(OR('Sub-Cpt Record'!D568=0,'Sub-Cpt Record'!D568=""),"",'Sub-Cpt Record'!D568)</f>
        <v/>
      </c>
      <c r="E568" s="157" t="str">
        <f>CODE!I568</f>
        <v/>
      </c>
      <c r="F568" s="180" t="str">
        <f>IF(OR('Sub-Cpt Record'!K568=0,'Sub-Cpt Record'!K568=""),"",'Sub-Cpt Record'!K568)</f>
        <v/>
      </c>
      <c r="G568" s="219"/>
      <c r="H568" s="181"/>
      <c r="I568" s="182"/>
      <c r="J568" s="182"/>
      <c r="K568" s="182"/>
      <c r="L568" s="182"/>
      <c r="M568" s="182"/>
      <c r="N568" s="221"/>
    </row>
    <row r="569" spans="1:14" s="3" customFormat="1" x14ac:dyDescent="0.2">
      <c r="A569" s="156" t="str">
        <f>IF(OR('Sub-Cpt Record'!A569=0,'Sub-Cpt Record'!A569=""),"",'Sub-Cpt Record'!A569)</f>
        <v/>
      </c>
      <c r="B569" s="157" t="str">
        <f>IF(OR('Sub-Cpt Record'!B569=0,'Sub-Cpt Record'!B569=""),"",'Sub-Cpt Record'!B569)</f>
        <v/>
      </c>
      <c r="C569" s="158" t="str">
        <f>IF(OR('Sub-Cpt Record'!C569=0,'Sub-Cpt Record'!C569=""),"",'Sub-Cpt Record'!C569)</f>
        <v/>
      </c>
      <c r="D569" s="158" t="str">
        <f>IF(OR('Sub-Cpt Record'!D569=0,'Sub-Cpt Record'!D569=""),"",'Sub-Cpt Record'!D569)</f>
        <v/>
      </c>
      <c r="E569" s="157" t="str">
        <f>CODE!I569</f>
        <v/>
      </c>
      <c r="F569" s="180" t="str">
        <f>IF(OR('Sub-Cpt Record'!K569=0,'Sub-Cpt Record'!K569=""),"",'Sub-Cpt Record'!K569)</f>
        <v/>
      </c>
      <c r="G569" s="219"/>
      <c r="H569" s="181"/>
      <c r="I569" s="182"/>
      <c r="J569" s="182"/>
      <c r="K569" s="182"/>
      <c r="L569" s="182"/>
      <c r="M569" s="182"/>
      <c r="N569" s="221"/>
    </row>
    <row r="570" spans="1:14" s="3" customFormat="1" x14ac:dyDescent="0.2">
      <c r="A570" s="156" t="str">
        <f>IF(OR('Sub-Cpt Record'!A570=0,'Sub-Cpt Record'!A570=""),"",'Sub-Cpt Record'!A570)</f>
        <v/>
      </c>
      <c r="B570" s="157" t="str">
        <f>IF(OR('Sub-Cpt Record'!B570=0,'Sub-Cpt Record'!B570=""),"",'Sub-Cpt Record'!B570)</f>
        <v/>
      </c>
      <c r="C570" s="158" t="str">
        <f>IF(OR('Sub-Cpt Record'!C570=0,'Sub-Cpt Record'!C570=""),"",'Sub-Cpt Record'!C570)</f>
        <v/>
      </c>
      <c r="D570" s="158" t="str">
        <f>IF(OR('Sub-Cpt Record'!D570=0,'Sub-Cpt Record'!D570=""),"",'Sub-Cpt Record'!D570)</f>
        <v/>
      </c>
      <c r="E570" s="157" t="str">
        <f>CODE!I570</f>
        <v/>
      </c>
      <c r="F570" s="180" t="str">
        <f>IF(OR('Sub-Cpt Record'!K570=0,'Sub-Cpt Record'!K570=""),"",'Sub-Cpt Record'!K570)</f>
        <v/>
      </c>
      <c r="G570" s="219"/>
      <c r="H570" s="181"/>
      <c r="I570" s="182"/>
      <c r="J570" s="182"/>
      <c r="K570" s="182"/>
      <c r="L570" s="182"/>
      <c r="M570" s="182"/>
      <c r="N570" s="221"/>
    </row>
    <row r="571" spans="1:14" s="3" customFormat="1" x14ac:dyDescent="0.2">
      <c r="A571" s="156" t="str">
        <f>IF(OR('Sub-Cpt Record'!A571=0,'Sub-Cpt Record'!A571=""),"",'Sub-Cpt Record'!A571)</f>
        <v/>
      </c>
      <c r="B571" s="157" t="str">
        <f>IF(OR('Sub-Cpt Record'!B571=0,'Sub-Cpt Record'!B571=""),"",'Sub-Cpt Record'!B571)</f>
        <v/>
      </c>
      <c r="C571" s="158" t="str">
        <f>IF(OR('Sub-Cpt Record'!C571=0,'Sub-Cpt Record'!C571=""),"",'Sub-Cpt Record'!C571)</f>
        <v/>
      </c>
      <c r="D571" s="158" t="str">
        <f>IF(OR('Sub-Cpt Record'!D571=0,'Sub-Cpt Record'!D571=""),"",'Sub-Cpt Record'!D571)</f>
        <v/>
      </c>
      <c r="E571" s="157" t="str">
        <f>CODE!I571</f>
        <v/>
      </c>
      <c r="F571" s="180" t="str">
        <f>IF(OR('Sub-Cpt Record'!K571=0,'Sub-Cpt Record'!K571=""),"",'Sub-Cpt Record'!K571)</f>
        <v/>
      </c>
      <c r="G571" s="219"/>
      <c r="H571" s="181"/>
      <c r="I571" s="182"/>
      <c r="J571" s="182"/>
      <c r="K571" s="182"/>
      <c r="L571" s="182"/>
      <c r="M571" s="182"/>
      <c r="N571" s="221"/>
    </row>
    <row r="572" spans="1:14" s="3" customFormat="1" x14ac:dyDescent="0.2">
      <c r="A572" s="156" t="str">
        <f>IF(OR('Sub-Cpt Record'!A572=0,'Sub-Cpt Record'!A572=""),"",'Sub-Cpt Record'!A572)</f>
        <v/>
      </c>
      <c r="B572" s="157" t="str">
        <f>IF(OR('Sub-Cpt Record'!B572=0,'Sub-Cpt Record'!B572=""),"",'Sub-Cpt Record'!B572)</f>
        <v/>
      </c>
      <c r="C572" s="158" t="str">
        <f>IF(OR('Sub-Cpt Record'!C572=0,'Sub-Cpt Record'!C572=""),"",'Sub-Cpt Record'!C572)</f>
        <v/>
      </c>
      <c r="D572" s="158" t="str">
        <f>IF(OR('Sub-Cpt Record'!D572=0,'Sub-Cpt Record'!D572=""),"",'Sub-Cpt Record'!D572)</f>
        <v/>
      </c>
      <c r="E572" s="157" t="str">
        <f>CODE!I572</f>
        <v/>
      </c>
      <c r="F572" s="180" t="str">
        <f>IF(OR('Sub-Cpt Record'!K572=0,'Sub-Cpt Record'!K572=""),"",'Sub-Cpt Record'!K572)</f>
        <v/>
      </c>
      <c r="G572" s="219"/>
      <c r="H572" s="181"/>
      <c r="I572" s="182"/>
      <c r="J572" s="182"/>
      <c r="K572" s="182"/>
      <c r="L572" s="182"/>
      <c r="M572" s="182"/>
      <c r="N572" s="221"/>
    </row>
    <row r="573" spans="1:14" s="3" customFormat="1" x14ac:dyDescent="0.2">
      <c r="A573" s="156" t="str">
        <f>IF(OR('Sub-Cpt Record'!A573=0,'Sub-Cpt Record'!A573=""),"",'Sub-Cpt Record'!A573)</f>
        <v/>
      </c>
      <c r="B573" s="157" t="str">
        <f>IF(OR('Sub-Cpt Record'!B573=0,'Sub-Cpt Record'!B573=""),"",'Sub-Cpt Record'!B573)</f>
        <v/>
      </c>
      <c r="C573" s="158" t="str">
        <f>IF(OR('Sub-Cpt Record'!C573=0,'Sub-Cpt Record'!C573=""),"",'Sub-Cpt Record'!C573)</f>
        <v/>
      </c>
      <c r="D573" s="158" t="str">
        <f>IF(OR('Sub-Cpt Record'!D573=0,'Sub-Cpt Record'!D573=""),"",'Sub-Cpt Record'!D573)</f>
        <v/>
      </c>
      <c r="E573" s="157" t="str">
        <f>CODE!I573</f>
        <v/>
      </c>
      <c r="F573" s="180" t="str">
        <f>IF(OR('Sub-Cpt Record'!K573=0,'Sub-Cpt Record'!K573=""),"",'Sub-Cpt Record'!K573)</f>
        <v/>
      </c>
      <c r="G573" s="219"/>
      <c r="H573" s="181"/>
      <c r="I573" s="182"/>
      <c r="J573" s="182"/>
      <c r="K573" s="182"/>
      <c r="L573" s="182"/>
      <c r="M573" s="182"/>
      <c r="N573" s="221"/>
    </row>
    <row r="574" spans="1:14" s="3" customFormat="1" x14ac:dyDescent="0.2">
      <c r="A574" s="156" t="str">
        <f>IF(OR('Sub-Cpt Record'!A574=0,'Sub-Cpt Record'!A574=""),"",'Sub-Cpt Record'!A574)</f>
        <v/>
      </c>
      <c r="B574" s="157" t="str">
        <f>IF(OR('Sub-Cpt Record'!B574=0,'Sub-Cpt Record'!B574=""),"",'Sub-Cpt Record'!B574)</f>
        <v/>
      </c>
      <c r="C574" s="158" t="str">
        <f>IF(OR('Sub-Cpt Record'!C574=0,'Sub-Cpt Record'!C574=""),"",'Sub-Cpt Record'!C574)</f>
        <v/>
      </c>
      <c r="D574" s="158" t="str">
        <f>IF(OR('Sub-Cpt Record'!D574=0,'Sub-Cpt Record'!D574=""),"",'Sub-Cpt Record'!D574)</f>
        <v/>
      </c>
      <c r="E574" s="157" t="str">
        <f>CODE!I574</f>
        <v/>
      </c>
      <c r="F574" s="180" t="str">
        <f>IF(OR('Sub-Cpt Record'!K574=0,'Sub-Cpt Record'!K574=""),"",'Sub-Cpt Record'!K574)</f>
        <v/>
      </c>
      <c r="G574" s="219"/>
      <c r="H574" s="181"/>
      <c r="I574" s="182"/>
      <c r="J574" s="182"/>
      <c r="K574" s="182"/>
      <c r="L574" s="182"/>
      <c r="M574" s="182"/>
      <c r="N574" s="221"/>
    </row>
    <row r="575" spans="1:14" s="3" customFormat="1" x14ac:dyDescent="0.2">
      <c r="A575" s="156" t="str">
        <f>IF(OR('Sub-Cpt Record'!A575=0,'Sub-Cpt Record'!A575=""),"",'Sub-Cpt Record'!A575)</f>
        <v/>
      </c>
      <c r="B575" s="157" t="str">
        <f>IF(OR('Sub-Cpt Record'!B575=0,'Sub-Cpt Record'!B575=""),"",'Sub-Cpt Record'!B575)</f>
        <v/>
      </c>
      <c r="C575" s="158" t="str">
        <f>IF(OR('Sub-Cpt Record'!C575=0,'Sub-Cpt Record'!C575=""),"",'Sub-Cpt Record'!C575)</f>
        <v/>
      </c>
      <c r="D575" s="158" t="str">
        <f>IF(OR('Sub-Cpt Record'!D575=0,'Sub-Cpt Record'!D575=""),"",'Sub-Cpt Record'!D575)</f>
        <v/>
      </c>
      <c r="E575" s="157" t="str">
        <f>CODE!I575</f>
        <v/>
      </c>
      <c r="F575" s="180" t="str">
        <f>IF(OR('Sub-Cpt Record'!K575=0,'Sub-Cpt Record'!K575=""),"",'Sub-Cpt Record'!K575)</f>
        <v/>
      </c>
      <c r="G575" s="219"/>
      <c r="H575" s="181"/>
      <c r="I575" s="182"/>
      <c r="J575" s="182"/>
      <c r="K575" s="182"/>
      <c r="L575" s="182"/>
      <c r="M575" s="182"/>
      <c r="N575" s="221"/>
    </row>
    <row r="576" spans="1:14" s="3" customFormat="1" x14ac:dyDescent="0.2">
      <c r="A576" s="156" t="str">
        <f>IF(OR('Sub-Cpt Record'!A576=0,'Sub-Cpt Record'!A576=""),"",'Sub-Cpt Record'!A576)</f>
        <v/>
      </c>
      <c r="B576" s="157" t="str">
        <f>IF(OR('Sub-Cpt Record'!B576=0,'Sub-Cpt Record'!B576=""),"",'Sub-Cpt Record'!B576)</f>
        <v/>
      </c>
      <c r="C576" s="158" t="str">
        <f>IF(OR('Sub-Cpt Record'!C576=0,'Sub-Cpt Record'!C576=""),"",'Sub-Cpt Record'!C576)</f>
        <v/>
      </c>
      <c r="D576" s="158" t="str">
        <f>IF(OR('Sub-Cpt Record'!D576=0,'Sub-Cpt Record'!D576=""),"",'Sub-Cpt Record'!D576)</f>
        <v/>
      </c>
      <c r="E576" s="157" t="str">
        <f>CODE!I576</f>
        <v/>
      </c>
      <c r="F576" s="180" t="str">
        <f>IF(OR('Sub-Cpt Record'!K576=0,'Sub-Cpt Record'!K576=""),"",'Sub-Cpt Record'!K576)</f>
        <v/>
      </c>
      <c r="G576" s="219"/>
      <c r="H576" s="181"/>
      <c r="I576" s="182"/>
      <c r="J576" s="182"/>
      <c r="K576" s="182"/>
      <c r="L576" s="182"/>
      <c r="M576" s="182"/>
      <c r="N576" s="221"/>
    </row>
    <row r="577" spans="1:14" s="3" customFormat="1" x14ac:dyDescent="0.2">
      <c r="A577" s="156" t="str">
        <f>IF(OR('Sub-Cpt Record'!A577=0,'Sub-Cpt Record'!A577=""),"",'Sub-Cpt Record'!A577)</f>
        <v/>
      </c>
      <c r="B577" s="157" t="str">
        <f>IF(OR('Sub-Cpt Record'!B577=0,'Sub-Cpt Record'!B577=""),"",'Sub-Cpt Record'!B577)</f>
        <v/>
      </c>
      <c r="C577" s="158" t="str">
        <f>IF(OR('Sub-Cpt Record'!C577=0,'Sub-Cpt Record'!C577=""),"",'Sub-Cpt Record'!C577)</f>
        <v/>
      </c>
      <c r="D577" s="158" t="str">
        <f>IF(OR('Sub-Cpt Record'!D577=0,'Sub-Cpt Record'!D577=""),"",'Sub-Cpt Record'!D577)</f>
        <v/>
      </c>
      <c r="E577" s="157" t="str">
        <f>CODE!I577</f>
        <v/>
      </c>
      <c r="F577" s="180" t="str">
        <f>IF(OR('Sub-Cpt Record'!K577=0,'Sub-Cpt Record'!K577=""),"",'Sub-Cpt Record'!K577)</f>
        <v/>
      </c>
      <c r="G577" s="219"/>
      <c r="H577" s="181"/>
      <c r="I577" s="182"/>
      <c r="J577" s="182"/>
      <c r="K577" s="182"/>
      <c r="L577" s="182"/>
      <c r="M577" s="182"/>
      <c r="N577" s="221"/>
    </row>
    <row r="578" spans="1:14" s="3" customFormat="1" x14ac:dyDescent="0.2">
      <c r="A578" s="156" t="str">
        <f>IF(OR('Sub-Cpt Record'!A578=0,'Sub-Cpt Record'!A578=""),"",'Sub-Cpt Record'!A578)</f>
        <v/>
      </c>
      <c r="B578" s="157" t="str">
        <f>IF(OR('Sub-Cpt Record'!B578=0,'Sub-Cpt Record'!B578=""),"",'Sub-Cpt Record'!B578)</f>
        <v/>
      </c>
      <c r="C578" s="158" t="str">
        <f>IF(OR('Sub-Cpt Record'!C578=0,'Sub-Cpt Record'!C578=""),"",'Sub-Cpt Record'!C578)</f>
        <v/>
      </c>
      <c r="D578" s="158" t="str">
        <f>IF(OR('Sub-Cpt Record'!D578=0,'Sub-Cpt Record'!D578=""),"",'Sub-Cpt Record'!D578)</f>
        <v/>
      </c>
      <c r="E578" s="157" t="str">
        <f>CODE!I578</f>
        <v/>
      </c>
      <c r="F578" s="180" t="str">
        <f>IF(OR('Sub-Cpt Record'!K578=0,'Sub-Cpt Record'!K578=""),"",'Sub-Cpt Record'!K578)</f>
        <v/>
      </c>
      <c r="G578" s="219"/>
      <c r="H578" s="181"/>
      <c r="I578" s="182"/>
      <c r="J578" s="182"/>
      <c r="K578" s="182"/>
      <c r="L578" s="182"/>
      <c r="M578" s="182"/>
      <c r="N578" s="221"/>
    </row>
    <row r="579" spans="1:14" s="3" customFormat="1" x14ac:dyDescent="0.2">
      <c r="A579" s="156" t="str">
        <f>IF(OR('Sub-Cpt Record'!A579=0,'Sub-Cpt Record'!A579=""),"",'Sub-Cpt Record'!A579)</f>
        <v/>
      </c>
      <c r="B579" s="157" t="str">
        <f>IF(OR('Sub-Cpt Record'!B579=0,'Sub-Cpt Record'!B579=""),"",'Sub-Cpt Record'!B579)</f>
        <v/>
      </c>
      <c r="C579" s="158" t="str">
        <f>IF(OR('Sub-Cpt Record'!C579=0,'Sub-Cpt Record'!C579=""),"",'Sub-Cpt Record'!C579)</f>
        <v/>
      </c>
      <c r="D579" s="158" t="str">
        <f>IF(OR('Sub-Cpt Record'!D579=0,'Sub-Cpt Record'!D579=""),"",'Sub-Cpt Record'!D579)</f>
        <v/>
      </c>
      <c r="E579" s="157" t="str">
        <f>CODE!I579</f>
        <v/>
      </c>
      <c r="F579" s="180" t="str">
        <f>IF(OR('Sub-Cpt Record'!K579=0,'Sub-Cpt Record'!K579=""),"",'Sub-Cpt Record'!K579)</f>
        <v/>
      </c>
      <c r="G579" s="219"/>
      <c r="H579" s="181"/>
      <c r="I579" s="182"/>
      <c r="J579" s="182"/>
      <c r="K579" s="182"/>
      <c r="L579" s="182"/>
      <c r="M579" s="182"/>
      <c r="N579" s="221"/>
    </row>
    <row r="580" spans="1:14" s="3" customFormat="1" x14ac:dyDescent="0.2">
      <c r="A580" s="156" t="str">
        <f>IF(OR('Sub-Cpt Record'!A580=0,'Sub-Cpt Record'!A580=""),"",'Sub-Cpt Record'!A580)</f>
        <v/>
      </c>
      <c r="B580" s="157" t="str">
        <f>IF(OR('Sub-Cpt Record'!B580=0,'Sub-Cpt Record'!B580=""),"",'Sub-Cpt Record'!B580)</f>
        <v/>
      </c>
      <c r="C580" s="158" t="str">
        <f>IF(OR('Sub-Cpt Record'!C580=0,'Sub-Cpt Record'!C580=""),"",'Sub-Cpt Record'!C580)</f>
        <v/>
      </c>
      <c r="D580" s="158" t="str">
        <f>IF(OR('Sub-Cpt Record'!D580=0,'Sub-Cpt Record'!D580=""),"",'Sub-Cpt Record'!D580)</f>
        <v/>
      </c>
      <c r="E580" s="157" t="str">
        <f>CODE!I580</f>
        <v/>
      </c>
      <c r="F580" s="180" t="str">
        <f>IF(OR('Sub-Cpt Record'!K580=0,'Sub-Cpt Record'!K580=""),"",'Sub-Cpt Record'!K580)</f>
        <v/>
      </c>
      <c r="G580" s="219"/>
      <c r="H580" s="181"/>
      <c r="I580" s="182"/>
      <c r="J580" s="182"/>
      <c r="K580" s="182"/>
      <c r="L580" s="182"/>
      <c r="M580" s="182"/>
      <c r="N580" s="221"/>
    </row>
    <row r="581" spans="1:14" s="3" customFormat="1" x14ac:dyDescent="0.2">
      <c r="A581" s="156" t="str">
        <f>IF(OR('Sub-Cpt Record'!A581=0,'Sub-Cpt Record'!A581=""),"",'Sub-Cpt Record'!A581)</f>
        <v/>
      </c>
      <c r="B581" s="157" t="str">
        <f>IF(OR('Sub-Cpt Record'!B581=0,'Sub-Cpt Record'!B581=""),"",'Sub-Cpt Record'!B581)</f>
        <v/>
      </c>
      <c r="C581" s="158" t="str">
        <f>IF(OR('Sub-Cpt Record'!C581=0,'Sub-Cpt Record'!C581=""),"",'Sub-Cpt Record'!C581)</f>
        <v/>
      </c>
      <c r="D581" s="158" t="str">
        <f>IF(OR('Sub-Cpt Record'!D581=0,'Sub-Cpt Record'!D581=""),"",'Sub-Cpt Record'!D581)</f>
        <v/>
      </c>
      <c r="E581" s="157" t="str">
        <f>CODE!I581</f>
        <v/>
      </c>
      <c r="F581" s="180" t="str">
        <f>IF(OR('Sub-Cpt Record'!K581=0,'Sub-Cpt Record'!K581=""),"",'Sub-Cpt Record'!K581)</f>
        <v/>
      </c>
      <c r="G581" s="219"/>
      <c r="H581" s="181"/>
      <c r="I581" s="182"/>
      <c r="J581" s="182"/>
      <c r="K581" s="182"/>
      <c r="L581" s="182"/>
      <c r="M581" s="182"/>
      <c r="N581" s="221"/>
    </row>
    <row r="582" spans="1:14" s="3" customFormat="1" x14ac:dyDescent="0.2">
      <c r="A582" s="156" t="str">
        <f>IF(OR('Sub-Cpt Record'!A582=0,'Sub-Cpt Record'!A582=""),"",'Sub-Cpt Record'!A582)</f>
        <v/>
      </c>
      <c r="B582" s="157" t="str">
        <f>IF(OR('Sub-Cpt Record'!B582=0,'Sub-Cpt Record'!B582=""),"",'Sub-Cpt Record'!B582)</f>
        <v/>
      </c>
      <c r="C582" s="158" t="str">
        <f>IF(OR('Sub-Cpt Record'!C582=0,'Sub-Cpt Record'!C582=""),"",'Sub-Cpt Record'!C582)</f>
        <v/>
      </c>
      <c r="D582" s="158" t="str">
        <f>IF(OR('Sub-Cpt Record'!D582=0,'Sub-Cpt Record'!D582=""),"",'Sub-Cpt Record'!D582)</f>
        <v/>
      </c>
      <c r="E582" s="157" t="str">
        <f>CODE!I582</f>
        <v/>
      </c>
      <c r="F582" s="180" t="str">
        <f>IF(OR('Sub-Cpt Record'!K582=0,'Sub-Cpt Record'!K582=""),"",'Sub-Cpt Record'!K582)</f>
        <v/>
      </c>
      <c r="G582" s="219"/>
      <c r="H582" s="181"/>
      <c r="I582" s="182"/>
      <c r="J582" s="182"/>
      <c r="K582" s="182"/>
      <c r="L582" s="182"/>
      <c r="M582" s="182"/>
      <c r="N582" s="221"/>
    </row>
    <row r="583" spans="1:14" s="3" customFormat="1" x14ac:dyDescent="0.2">
      <c r="A583" s="156" t="str">
        <f>IF(OR('Sub-Cpt Record'!A583=0,'Sub-Cpt Record'!A583=""),"",'Sub-Cpt Record'!A583)</f>
        <v/>
      </c>
      <c r="B583" s="157" t="str">
        <f>IF(OR('Sub-Cpt Record'!B583=0,'Sub-Cpt Record'!B583=""),"",'Sub-Cpt Record'!B583)</f>
        <v/>
      </c>
      <c r="C583" s="158" t="str">
        <f>IF(OR('Sub-Cpt Record'!C583=0,'Sub-Cpt Record'!C583=""),"",'Sub-Cpt Record'!C583)</f>
        <v/>
      </c>
      <c r="D583" s="158" t="str">
        <f>IF(OR('Sub-Cpt Record'!D583=0,'Sub-Cpt Record'!D583=""),"",'Sub-Cpt Record'!D583)</f>
        <v/>
      </c>
      <c r="E583" s="157" t="str">
        <f>CODE!I583</f>
        <v/>
      </c>
      <c r="F583" s="180" t="str">
        <f>IF(OR('Sub-Cpt Record'!K583=0,'Sub-Cpt Record'!K583=""),"",'Sub-Cpt Record'!K583)</f>
        <v/>
      </c>
      <c r="G583" s="219"/>
      <c r="H583" s="181"/>
      <c r="I583" s="182"/>
      <c r="J583" s="182"/>
      <c r="K583" s="182"/>
      <c r="L583" s="182"/>
      <c r="M583" s="182"/>
      <c r="N583" s="221"/>
    </row>
    <row r="584" spans="1:14" s="3" customFormat="1" x14ac:dyDescent="0.2">
      <c r="A584" s="156" t="str">
        <f>IF(OR('Sub-Cpt Record'!A584=0,'Sub-Cpt Record'!A584=""),"",'Sub-Cpt Record'!A584)</f>
        <v/>
      </c>
      <c r="B584" s="157" t="str">
        <f>IF(OR('Sub-Cpt Record'!B584=0,'Sub-Cpt Record'!B584=""),"",'Sub-Cpt Record'!B584)</f>
        <v/>
      </c>
      <c r="C584" s="158" t="str">
        <f>IF(OR('Sub-Cpt Record'!C584=0,'Sub-Cpt Record'!C584=""),"",'Sub-Cpt Record'!C584)</f>
        <v/>
      </c>
      <c r="D584" s="158" t="str">
        <f>IF(OR('Sub-Cpt Record'!D584=0,'Sub-Cpt Record'!D584=""),"",'Sub-Cpt Record'!D584)</f>
        <v/>
      </c>
      <c r="E584" s="157" t="str">
        <f>CODE!I584</f>
        <v/>
      </c>
      <c r="F584" s="180" t="str">
        <f>IF(OR('Sub-Cpt Record'!K584=0,'Sub-Cpt Record'!K584=""),"",'Sub-Cpt Record'!K584)</f>
        <v/>
      </c>
      <c r="G584" s="219"/>
      <c r="H584" s="181"/>
      <c r="I584" s="182"/>
      <c r="J584" s="182"/>
      <c r="K584" s="182"/>
      <c r="L584" s="182"/>
      <c r="M584" s="182"/>
      <c r="N584" s="221"/>
    </row>
    <row r="585" spans="1:14" s="3" customFormat="1" x14ac:dyDescent="0.2">
      <c r="A585" s="156" t="str">
        <f>IF(OR('Sub-Cpt Record'!A585=0,'Sub-Cpt Record'!A585=""),"",'Sub-Cpt Record'!A585)</f>
        <v/>
      </c>
      <c r="B585" s="157" t="str">
        <f>IF(OR('Sub-Cpt Record'!B585=0,'Sub-Cpt Record'!B585=""),"",'Sub-Cpt Record'!B585)</f>
        <v/>
      </c>
      <c r="C585" s="158" t="str">
        <f>IF(OR('Sub-Cpt Record'!C585=0,'Sub-Cpt Record'!C585=""),"",'Sub-Cpt Record'!C585)</f>
        <v/>
      </c>
      <c r="D585" s="158" t="str">
        <f>IF(OR('Sub-Cpt Record'!D585=0,'Sub-Cpt Record'!D585=""),"",'Sub-Cpt Record'!D585)</f>
        <v/>
      </c>
      <c r="E585" s="157" t="str">
        <f>CODE!I585</f>
        <v/>
      </c>
      <c r="F585" s="180" t="str">
        <f>IF(OR('Sub-Cpt Record'!K585=0,'Sub-Cpt Record'!K585=""),"",'Sub-Cpt Record'!K585)</f>
        <v/>
      </c>
      <c r="G585" s="219"/>
      <c r="H585" s="181"/>
      <c r="I585" s="182"/>
      <c r="J585" s="182"/>
      <c r="K585" s="182"/>
      <c r="L585" s="182"/>
      <c r="M585" s="182"/>
      <c r="N585" s="221"/>
    </row>
    <row r="586" spans="1:14" s="3" customFormat="1" x14ac:dyDescent="0.2">
      <c r="A586" s="156" t="str">
        <f>IF(OR('Sub-Cpt Record'!A586=0,'Sub-Cpt Record'!A586=""),"",'Sub-Cpt Record'!A586)</f>
        <v/>
      </c>
      <c r="B586" s="157" t="str">
        <f>IF(OR('Sub-Cpt Record'!B586=0,'Sub-Cpt Record'!B586=""),"",'Sub-Cpt Record'!B586)</f>
        <v/>
      </c>
      <c r="C586" s="158" t="str">
        <f>IF(OR('Sub-Cpt Record'!C586=0,'Sub-Cpt Record'!C586=""),"",'Sub-Cpt Record'!C586)</f>
        <v/>
      </c>
      <c r="D586" s="158" t="str">
        <f>IF(OR('Sub-Cpt Record'!D586=0,'Sub-Cpt Record'!D586=""),"",'Sub-Cpt Record'!D586)</f>
        <v/>
      </c>
      <c r="E586" s="157" t="str">
        <f>CODE!I586</f>
        <v/>
      </c>
      <c r="F586" s="180" t="str">
        <f>IF(OR('Sub-Cpt Record'!K586=0,'Sub-Cpt Record'!K586=""),"",'Sub-Cpt Record'!K586)</f>
        <v/>
      </c>
      <c r="G586" s="219"/>
      <c r="H586" s="181"/>
      <c r="I586" s="182"/>
      <c r="J586" s="182"/>
      <c r="K586" s="182"/>
      <c r="L586" s="182"/>
      <c r="M586" s="182"/>
      <c r="N586" s="221"/>
    </row>
    <row r="587" spans="1:14" s="3" customFormat="1" x14ac:dyDescent="0.2">
      <c r="A587" s="156" t="str">
        <f>IF(OR('Sub-Cpt Record'!A587=0,'Sub-Cpt Record'!A587=""),"",'Sub-Cpt Record'!A587)</f>
        <v/>
      </c>
      <c r="B587" s="157" t="str">
        <f>IF(OR('Sub-Cpt Record'!B587=0,'Sub-Cpt Record'!B587=""),"",'Sub-Cpt Record'!B587)</f>
        <v/>
      </c>
      <c r="C587" s="158" t="str">
        <f>IF(OR('Sub-Cpt Record'!C587=0,'Sub-Cpt Record'!C587=""),"",'Sub-Cpt Record'!C587)</f>
        <v/>
      </c>
      <c r="D587" s="158" t="str">
        <f>IF(OR('Sub-Cpt Record'!D587=0,'Sub-Cpt Record'!D587=""),"",'Sub-Cpt Record'!D587)</f>
        <v/>
      </c>
      <c r="E587" s="157" t="str">
        <f>CODE!I587</f>
        <v/>
      </c>
      <c r="F587" s="180" t="str">
        <f>IF(OR('Sub-Cpt Record'!K587=0,'Sub-Cpt Record'!K587=""),"",'Sub-Cpt Record'!K587)</f>
        <v/>
      </c>
      <c r="G587" s="219"/>
      <c r="H587" s="181"/>
      <c r="I587" s="182"/>
      <c r="J587" s="182"/>
      <c r="K587" s="182"/>
      <c r="L587" s="182"/>
      <c r="M587" s="182"/>
      <c r="N587" s="221"/>
    </row>
    <row r="588" spans="1:14" s="3" customFormat="1" x14ac:dyDescent="0.2">
      <c r="A588" s="156" t="str">
        <f>IF(OR('Sub-Cpt Record'!A588=0,'Sub-Cpt Record'!A588=""),"",'Sub-Cpt Record'!A588)</f>
        <v/>
      </c>
      <c r="B588" s="157" t="str">
        <f>IF(OR('Sub-Cpt Record'!B588=0,'Sub-Cpt Record'!B588=""),"",'Sub-Cpt Record'!B588)</f>
        <v/>
      </c>
      <c r="C588" s="158" t="str">
        <f>IF(OR('Sub-Cpt Record'!C588=0,'Sub-Cpt Record'!C588=""),"",'Sub-Cpt Record'!C588)</f>
        <v/>
      </c>
      <c r="D588" s="158" t="str">
        <f>IF(OR('Sub-Cpt Record'!D588=0,'Sub-Cpt Record'!D588=""),"",'Sub-Cpt Record'!D588)</f>
        <v/>
      </c>
      <c r="E588" s="157" t="str">
        <f>CODE!I588</f>
        <v/>
      </c>
      <c r="F588" s="180" t="str">
        <f>IF(OR('Sub-Cpt Record'!K588=0,'Sub-Cpt Record'!K588=""),"",'Sub-Cpt Record'!K588)</f>
        <v/>
      </c>
      <c r="G588" s="219"/>
      <c r="H588" s="181"/>
      <c r="I588" s="182"/>
      <c r="J588" s="182"/>
      <c r="K588" s="182"/>
      <c r="L588" s="182"/>
      <c r="M588" s="182"/>
      <c r="N588" s="221"/>
    </row>
    <row r="589" spans="1:14" s="3" customFormat="1" x14ac:dyDescent="0.2">
      <c r="A589" s="156" t="str">
        <f>IF(OR('Sub-Cpt Record'!A589=0,'Sub-Cpt Record'!A589=""),"",'Sub-Cpt Record'!A589)</f>
        <v/>
      </c>
      <c r="B589" s="157" t="str">
        <f>IF(OR('Sub-Cpt Record'!B589=0,'Sub-Cpt Record'!B589=""),"",'Sub-Cpt Record'!B589)</f>
        <v/>
      </c>
      <c r="C589" s="158" t="str">
        <f>IF(OR('Sub-Cpt Record'!C589=0,'Sub-Cpt Record'!C589=""),"",'Sub-Cpt Record'!C589)</f>
        <v/>
      </c>
      <c r="D589" s="158" t="str">
        <f>IF(OR('Sub-Cpt Record'!D589=0,'Sub-Cpt Record'!D589=""),"",'Sub-Cpt Record'!D589)</f>
        <v/>
      </c>
      <c r="E589" s="157" t="str">
        <f>CODE!I589</f>
        <v/>
      </c>
      <c r="F589" s="180" t="str">
        <f>IF(OR('Sub-Cpt Record'!K589=0,'Sub-Cpt Record'!K589=""),"",'Sub-Cpt Record'!K589)</f>
        <v/>
      </c>
      <c r="G589" s="219"/>
      <c r="H589" s="181"/>
      <c r="I589" s="182"/>
      <c r="J589" s="182"/>
      <c r="K589" s="182"/>
      <c r="L589" s="182"/>
      <c r="M589" s="182"/>
      <c r="N589" s="221"/>
    </row>
    <row r="590" spans="1:14" s="3" customFormat="1" x14ac:dyDescent="0.2">
      <c r="A590" s="156" t="str">
        <f>IF(OR('Sub-Cpt Record'!A590=0,'Sub-Cpt Record'!A590=""),"",'Sub-Cpt Record'!A590)</f>
        <v/>
      </c>
      <c r="B590" s="157" t="str">
        <f>IF(OR('Sub-Cpt Record'!B590=0,'Sub-Cpt Record'!B590=""),"",'Sub-Cpt Record'!B590)</f>
        <v/>
      </c>
      <c r="C590" s="158" t="str">
        <f>IF(OR('Sub-Cpt Record'!C590=0,'Sub-Cpt Record'!C590=""),"",'Sub-Cpt Record'!C590)</f>
        <v/>
      </c>
      <c r="D590" s="158" t="str">
        <f>IF(OR('Sub-Cpt Record'!D590=0,'Sub-Cpt Record'!D590=""),"",'Sub-Cpt Record'!D590)</f>
        <v/>
      </c>
      <c r="E590" s="157" t="str">
        <f>CODE!I590</f>
        <v/>
      </c>
      <c r="F590" s="180" t="str">
        <f>IF(OR('Sub-Cpt Record'!K590=0,'Sub-Cpt Record'!K590=""),"",'Sub-Cpt Record'!K590)</f>
        <v/>
      </c>
      <c r="G590" s="219"/>
      <c r="H590" s="181"/>
      <c r="I590" s="182"/>
      <c r="J590" s="182"/>
      <c r="K590" s="182"/>
      <c r="L590" s="182"/>
      <c r="M590" s="182"/>
      <c r="N590" s="221"/>
    </row>
    <row r="591" spans="1:14" s="3" customFormat="1" x14ac:dyDescent="0.2">
      <c r="A591" s="156" t="str">
        <f>IF(OR('Sub-Cpt Record'!A591=0,'Sub-Cpt Record'!A591=""),"",'Sub-Cpt Record'!A591)</f>
        <v/>
      </c>
      <c r="B591" s="157" t="str">
        <f>IF(OR('Sub-Cpt Record'!B591=0,'Sub-Cpt Record'!B591=""),"",'Sub-Cpt Record'!B591)</f>
        <v/>
      </c>
      <c r="C591" s="158" t="str">
        <f>IF(OR('Sub-Cpt Record'!C591=0,'Sub-Cpt Record'!C591=""),"",'Sub-Cpt Record'!C591)</f>
        <v/>
      </c>
      <c r="D591" s="158" t="str">
        <f>IF(OR('Sub-Cpt Record'!D591=0,'Sub-Cpt Record'!D591=""),"",'Sub-Cpt Record'!D591)</f>
        <v/>
      </c>
      <c r="E591" s="157" t="str">
        <f>CODE!I591</f>
        <v/>
      </c>
      <c r="F591" s="180" t="str">
        <f>IF(OR('Sub-Cpt Record'!K591=0,'Sub-Cpt Record'!K591=""),"",'Sub-Cpt Record'!K591)</f>
        <v/>
      </c>
      <c r="G591" s="219"/>
      <c r="H591" s="181"/>
      <c r="I591" s="182"/>
      <c r="J591" s="182"/>
      <c r="K591" s="182"/>
      <c r="L591" s="182"/>
      <c r="M591" s="182"/>
      <c r="N591" s="221"/>
    </row>
    <row r="592" spans="1:14" s="3" customFormat="1" x14ac:dyDescent="0.2">
      <c r="A592" s="156" t="str">
        <f>IF(OR('Sub-Cpt Record'!A592=0,'Sub-Cpt Record'!A592=""),"",'Sub-Cpt Record'!A592)</f>
        <v/>
      </c>
      <c r="B592" s="157" t="str">
        <f>IF(OR('Sub-Cpt Record'!B592=0,'Sub-Cpt Record'!B592=""),"",'Sub-Cpt Record'!B592)</f>
        <v/>
      </c>
      <c r="C592" s="158" t="str">
        <f>IF(OR('Sub-Cpt Record'!C592=0,'Sub-Cpt Record'!C592=""),"",'Sub-Cpt Record'!C592)</f>
        <v/>
      </c>
      <c r="D592" s="158" t="str">
        <f>IF(OR('Sub-Cpt Record'!D592=0,'Sub-Cpt Record'!D592=""),"",'Sub-Cpt Record'!D592)</f>
        <v/>
      </c>
      <c r="E592" s="157" t="str">
        <f>CODE!I592</f>
        <v/>
      </c>
      <c r="F592" s="180" t="str">
        <f>IF(OR('Sub-Cpt Record'!K592=0,'Sub-Cpt Record'!K592=""),"",'Sub-Cpt Record'!K592)</f>
        <v/>
      </c>
      <c r="G592" s="219"/>
      <c r="H592" s="181"/>
      <c r="I592" s="182"/>
      <c r="J592" s="182"/>
      <c r="K592" s="182"/>
      <c r="L592" s="182"/>
      <c r="M592" s="182"/>
      <c r="N592" s="221"/>
    </row>
    <row r="593" spans="1:14" s="3" customFormat="1" x14ac:dyDescent="0.2">
      <c r="A593" s="156" t="str">
        <f>IF(OR('Sub-Cpt Record'!A593=0,'Sub-Cpt Record'!A593=""),"",'Sub-Cpt Record'!A593)</f>
        <v/>
      </c>
      <c r="B593" s="157" t="str">
        <f>IF(OR('Sub-Cpt Record'!B593=0,'Sub-Cpt Record'!B593=""),"",'Sub-Cpt Record'!B593)</f>
        <v/>
      </c>
      <c r="C593" s="158" t="str">
        <f>IF(OR('Sub-Cpt Record'!C593=0,'Sub-Cpt Record'!C593=""),"",'Sub-Cpt Record'!C593)</f>
        <v/>
      </c>
      <c r="D593" s="158" t="str">
        <f>IF(OR('Sub-Cpt Record'!D593=0,'Sub-Cpt Record'!D593=""),"",'Sub-Cpt Record'!D593)</f>
        <v/>
      </c>
      <c r="E593" s="157" t="str">
        <f>CODE!I593</f>
        <v/>
      </c>
      <c r="F593" s="180" t="str">
        <f>IF(OR('Sub-Cpt Record'!K593=0,'Sub-Cpt Record'!K593=""),"",'Sub-Cpt Record'!K593)</f>
        <v/>
      </c>
      <c r="G593" s="219"/>
      <c r="H593" s="181"/>
      <c r="I593" s="182"/>
      <c r="J593" s="182"/>
      <c r="K593" s="182"/>
      <c r="L593" s="182"/>
      <c r="M593" s="182"/>
      <c r="N593" s="221"/>
    </row>
    <row r="594" spans="1:14" s="3" customFormat="1" x14ac:dyDescent="0.2">
      <c r="A594" s="156" t="str">
        <f>IF(OR('Sub-Cpt Record'!A594=0,'Sub-Cpt Record'!A594=""),"",'Sub-Cpt Record'!A594)</f>
        <v/>
      </c>
      <c r="B594" s="157" t="str">
        <f>IF(OR('Sub-Cpt Record'!B594=0,'Sub-Cpt Record'!B594=""),"",'Sub-Cpt Record'!B594)</f>
        <v/>
      </c>
      <c r="C594" s="158" t="str">
        <f>IF(OR('Sub-Cpt Record'!C594=0,'Sub-Cpt Record'!C594=""),"",'Sub-Cpt Record'!C594)</f>
        <v/>
      </c>
      <c r="D594" s="158" t="str">
        <f>IF(OR('Sub-Cpt Record'!D594=0,'Sub-Cpt Record'!D594=""),"",'Sub-Cpt Record'!D594)</f>
        <v/>
      </c>
      <c r="E594" s="157" t="str">
        <f>CODE!I594</f>
        <v/>
      </c>
      <c r="F594" s="180" t="str">
        <f>IF(OR('Sub-Cpt Record'!K594=0,'Sub-Cpt Record'!K594=""),"",'Sub-Cpt Record'!K594)</f>
        <v/>
      </c>
      <c r="G594" s="219"/>
      <c r="H594" s="181"/>
      <c r="I594" s="182"/>
      <c r="J594" s="182"/>
      <c r="K594" s="182"/>
      <c r="L594" s="182"/>
      <c r="M594" s="182"/>
      <c r="N594" s="221"/>
    </row>
    <row r="595" spans="1:14" s="3" customFormat="1" x14ac:dyDescent="0.2">
      <c r="A595" s="156" t="str">
        <f>IF(OR('Sub-Cpt Record'!A595=0,'Sub-Cpt Record'!A595=""),"",'Sub-Cpt Record'!A595)</f>
        <v/>
      </c>
      <c r="B595" s="157" t="str">
        <f>IF(OR('Sub-Cpt Record'!B595=0,'Sub-Cpt Record'!B595=""),"",'Sub-Cpt Record'!B595)</f>
        <v/>
      </c>
      <c r="C595" s="158" t="str">
        <f>IF(OR('Sub-Cpt Record'!C595=0,'Sub-Cpt Record'!C595=""),"",'Sub-Cpt Record'!C595)</f>
        <v/>
      </c>
      <c r="D595" s="158" t="str">
        <f>IF(OR('Sub-Cpt Record'!D595=0,'Sub-Cpt Record'!D595=""),"",'Sub-Cpt Record'!D595)</f>
        <v/>
      </c>
      <c r="E595" s="157" t="str">
        <f>CODE!I595</f>
        <v/>
      </c>
      <c r="F595" s="180" t="str">
        <f>IF(OR('Sub-Cpt Record'!K595=0,'Sub-Cpt Record'!K595=""),"",'Sub-Cpt Record'!K595)</f>
        <v/>
      </c>
      <c r="G595" s="219"/>
      <c r="H595" s="181"/>
      <c r="I595" s="182"/>
      <c r="J595" s="182"/>
      <c r="K595" s="182"/>
      <c r="L595" s="182"/>
      <c r="M595" s="182"/>
      <c r="N595" s="221"/>
    </row>
    <row r="596" spans="1:14" s="3" customFormat="1" x14ac:dyDescent="0.2">
      <c r="A596" s="156" t="str">
        <f>IF(OR('Sub-Cpt Record'!A596=0,'Sub-Cpt Record'!A596=""),"",'Sub-Cpt Record'!A596)</f>
        <v/>
      </c>
      <c r="B596" s="157" t="str">
        <f>IF(OR('Sub-Cpt Record'!B596=0,'Sub-Cpt Record'!B596=""),"",'Sub-Cpt Record'!B596)</f>
        <v/>
      </c>
      <c r="C596" s="158" t="str">
        <f>IF(OR('Sub-Cpt Record'!C596=0,'Sub-Cpt Record'!C596=""),"",'Sub-Cpt Record'!C596)</f>
        <v/>
      </c>
      <c r="D596" s="158" t="str">
        <f>IF(OR('Sub-Cpt Record'!D596=0,'Sub-Cpt Record'!D596=""),"",'Sub-Cpt Record'!D596)</f>
        <v/>
      </c>
      <c r="E596" s="157" t="str">
        <f>CODE!I596</f>
        <v/>
      </c>
      <c r="F596" s="180" t="str">
        <f>IF(OR('Sub-Cpt Record'!K596=0,'Sub-Cpt Record'!K596=""),"",'Sub-Cpt Record'!K596)</f>
        <v/>
      </c>
      <c r="G596" s="219"/>
      <c r="H596" s="181"/>
      <c r="I596" s="182"/>
      <c r="J596" s="182"/>
      <c r="K596" s="182"/>
      <c r="L596" s="182"/>
      <c r="M596" s="182"/>
      <c r="N596" s="221"/>
    </row>
    <row r="597" spans="1:14" s="3" customFormat="1" x14ac:dyDescent="0.2">
      <c r="A597" s="156" t="str">
        <f>IF(OR('Sub-Cpt Record'!A597=0,'Sub-Cpt Record'!A597=""),"",'Sub-Cpt Record'!A597)</f>
        <v/>
      </c>
      <c r="B597" s="157" t="str">
        <f>IF(OR('Sub-Cpt Record'!B597=0,'Sub-Cpt Record'!B597=""),"",'Sub-Cpt Record'!B597)</f>
        <v/>
      </c>
      <c r="C597" s="158" t="str">
        <f>IF(OR('Sub-Cpt Record'!C597=0,'Sub-Cpt Record'!C597=""),"",'Sub-Cpt Record'!C597)</f>
        <v/>
      </c>
      <c r="D597" s="158" t="str">
        <f>IF(OR('Sub-Cpt Record'!D597=0,'Sub-Cpt Record'!D597=""),"",'Sub-Cpt Record'!D597)</f>
        <v/>
      </c>
      <c r="E597" s="157" t="str">
        <f>CODE!I597</f>
        <v/>
      </c>
      <c r="F597" s="180" t="str">
        <f>IF(OR('Sub-Cpt Record'!K597=0,'Sub-Cpt Record'!K597=""),"",'Sub-Cpt Record'!K597)</f>
        <v/>
      </c>
      <c r="G597" s="219"/>
      <c r="H597" s="181"/>
      <c r="I597" s="182"/>
      <c r="J597" s="182"/>
      <c r="K597" s="182"/>
      <c r="L597" s="182"/>
      <c r="M597" s="182"/>
      <c r="N597" s="221"/>
    </row>
    <row r="598" spans="1:14" s="3" customFormat="1" x14ac:dyDescent="0.2">
      <c r="A598" s="156" t="str">
        <f>IF(OR('Sub-Cpt Record'!A598=0,'Sub-Cpt Record'!A598=""),"",'Sub-Cpt Record'!A598)</f>
        <v/>
      </c>
      <c r="B598" s="157" t="str">
        <f>IF(OR('Sub-Cpt Record'!B598=0,'Sub-Cpt Record'!B598=""),"",'Sub-Cpt Record'!B598)</f>
        <v/>
      </c>
      <c r="C598" s="158" t="str">
        <f>IF(OR('Sub-Cpt Record'!C598=0,'Sub-Cpt Record'!C598=""),"",'Sub-Cpt Record'!C598)</f>
        <v/>
      </c>
      <c r="D598" s="158" t="str">
        <f>IF(OR('Sub-Cpt Record'!D598=0,'Sub-Cpt Record'!D598=""),"",'Sub-Cpt Record'!D598)</f>
        <v/>
      </c>
      <c r="E598" s="157" t="str">
        <f>CODE!I598</f>
        <v/>
      </c>
      <c r="F598" s="180" t="str">
        <f>IF(OR('Sub-Cpt Record'!K598=0,'Sub-Cpt Record'!K598=""),"",'Sub-Cpt Record'!K598)</f>
        <v/>
      </c>
      <c r="G598" s="219"/>
      <c r="H598" s="181"/>
      <c r="I598" s="182"/>
      <c r="J598" s="182"/>
      <c r="K598" s="182"/>
      <c r="L598" s="182"/>
      <c r="M598" s="182"/>
      <c r="N598" s="221"/>
    </row>
    <row r="599" spans="1:14" s="3" customFormat="1" x14ac:dyDescent="0.2">
      <c r="A599" s="156" t="str">
        <f>IF(OR('Sub-Cpt Record'!A599=0,'Sub-Cpt Record'!A599=""),"",'Sub-Cpt Record'!A599)</f>
        <v/>
      </c>
      <c r="B599" s="157" t="str">
        <f>IF(OR('Sub-Cpt Record'!B599=0,'Sub-Cpt Record'!B599=""),"",'Sub-Cpt Record'!B599)</f>
        <v/>
      </c>
      <c r="C599" s="158" t="str">
        <f>IF(OR('Sub-Cpt Record'!C599=0,'Sub-Cpt Record'!C599=""),"",'Sub-Cpt Record'!C599)</f>
        <v/>
      </c>
      <c r="D599" s="158" t="str">
        <f>IF(OR('Sub-Cpt Record'!D599=0,'Sub-Cpt Record'!D599=""),"",'Sub-Cpt Record'!D599)</f>
        <v/>
      </c>
      <c r="E599" s="157" t="str">
        <f>CODE!I599</f>
        <v/>
      </c>
      <c r="F599" s="180" t="str">
        <f>IF(OR('Sub-Cpt Record'!K599=0,'Sub-Cpt Record'!K599=""),"",'Sub-Cpt Record'!K599)</f>
        <v/>
      </c>
      <c r="G599" s="219"/>
      <c r="H599" s="181"/>
      <c r="I599" s="182"/>
      <c r="J599" s="182"/>
      <c r="K599" s="182"/>
      <c r="L599" s="182"/>
      <c r="M599" s="182"/>
      <c r="N599" s="221"/>
    </row>
    <row r="600" spans="1:14" s="3" customFormat="1" x14ac:dyDescent="0.2">
      <c r="A600" s="156" t="str">
        <f>IF(OR('Sub-Cpt Record'!A600=0,'Sub-Cpt Record'!A600=""),"",'Sub-Cpt Record'!A600)</f>
        <v/>
      </c>
      <c r="B600" s="157" t="str">
        <f>IF(OR('Sub-Cpt Record'!B600=0,'Sub-Cpt Record'!B600=""),"",'Sub-Cpt Record'!B600)</f>
        <v/>
      </c>
      <c r="C600" s="158" t="str">
        <f>IF(OR('Sub-Cpt Record'!C600=0,'Sub-Cpt Record'!C600=""),"",'Sub-Cpt Record'!C600)</f>
        <v/>
      </c>
      <c r="D600" s="158" t="str">
        <f>IF(OR('Sub-Cpt Record'!D600=0,'Sub-Cpt Record'!D600=""),"",'Sub-Cpt Record'!D600)</f>
        <v/>
      </c>
      <c r="E600" s="157" t="str">
        <f>CODE!I600</f>
        <v/>
      </c>
      <c r="F600" s="180" t="str">
        <f>IF(OR('Sub-Cpt Record'!K600=0,'Sub-Cpt Record'!K600=""),"",'Sub-Cpt Record'!K600)</f>
        <v/>
      </c>
      <c r="G600" s="219"/>
      <c r="H600" s="181"/>
      <c r="I600" s="182"/>
      <c r="J600" s="182"/>
      <c r="K600" s="182"/>
      <c r="L600" s="182"/>
      <c r="M600" s="182"/>
      <c r="N600" s="221"/>
    </row>
    <row r="601" spans="1:14" s="3" customFormat="1" x14ac:dyDescent="0.2">
      <c r="A601" s="156" t="str">
        <f>IF(OR('Sub-Cpt Record'!A601=0,'Sub-Cpt Record'!A601=""),"",'Sub-Cpt Record'!A601)</f>
        <v/>
      </c>
      <c r="B601" s="157" t="str">
        <f>IF(OR('Sub-Cpt Record'!B601=0,'Sub-Cpt Record'!B601=""),"",'Sub-Cpt Record'!B601)</f>
        <v/>
      </c>
      <c r="C601" s="158" t="str">
        <f>IF(OR('Sub-Cpt Record'!C601=0,'Sub-Cpt Record'!C601=""),"",'Sub-Cpt Record'!C601)</f>
        <v/>
      </c>
      <c r="D601" s="158" t="str">
        <f>IF(OR('Sub-Cpt Record'!D601=0,'Sub-Cpt Record'!D601=""),"",'Sub-Cpt Record'!D601)</f>
        <v/>
      </c>
      <c r="E601" s="157" t="str">
        <f>CODE!I601</f>
        <v/>
      </c>
      <c r="F601" s="180" t="str">
        <f>IF(OR('Sub-Cpt Record'!K601=0,'Sub-Cpt Record'!K601=""),"",'Sub-Cpt Record'!K601)</f>
        <v/>
      </c>
      <c r="G601" s="219"/>
      <c r="H601" s="181"/>
      <c r="I601" s="182"/>
      <c r="J601" s="182"/>
      <c r="K601" s="182"/>
      <c r="L601" s="182"/>
      <c r="M601" s="182"/>
      <c r="N601" s="221"/>
    </row>
    <row r="602" spans="1:14" s="3" customFormat="1" x14ac:dyDescent="0.2">
      <c r="A602" s="156" t="str">
        <f>IF(OR('Sub-Cpt Record'!A602=0,'Sub-Cpt Record'!A602=""),"",'Sub-Cpt Record'!A602)</f>
        <v/>
      </c>
      <c r="B602" s="157" t="str">
        <f>IF(OR('Sub-Cpt Record'!B602=0,'Sub-Cpt Record'!B602=""),"",'Sub-Cpt Record'!B602)</f>
        <v/>
      </c>
      <c r="C602" s="158" t="str">
        <f>IF(OR('Sub-Cpt Record'!C602=0,'Sub-Cpt Record'!C602=""),"",'Sub-Cpt Record'!C602)</f>
        <v/>
      </c>
      <c r="D602" s="158" t="str">
        <f>IF(OR('Sub-Cpt Record'!D602=0,'Sub-Cpt Record'!D602=""),"",'Sub-Cpt Record'!D602)</f>
        <v/>
      </c>
      <c r="E602" s="157" t="str">
        <f>CODE!I602</f>
        <v/>
      </c>
      <c r="F602" s="180" t="str">
        <f>IF(OR('Sub-Cpt Record'!K602=0,'Sub-Cpt Record'!K602=""),"",'Sub-Cpt Record'!K602)</f>
        <v/>
      </c>
      <c r="G602" s="219"/>
      <c r="H602" s="181"/>
      <c r="I602" s="182"/>
      <c r="J602" s="182"/>
      <c r="K602" s="182"/>
      <c r="L602" s="182"/>
      <c r="M602" s="182"/>
      <c r="N602" s="221"/>
    </row>
    <row r="603" spans="1:14" s="3" customFormat="1" x14ac:dyDescent="0.2">
      <c r="A603" s="156" t="str">
        <f>IF(OR('Sub-Cpt Record'!A603=0,'Sub-Cpt Record'!A603=""),"",'Sub-Cpt Record'!A603)</f>
        <v/>
      </c>
      <c r="B603" s="157" t="str">
        <f>IF(OR('Sub-Cpt Record'!B603=0,'Sub-Cpt Record'!B603=""),"",'Sub-Cpt Record'!B603)</f>
        <v/>
      </c>
      <c r="C603" s="158" t="str">
        <f>IF(OR('Sub-Cpt Record'!C603=0,'Sub-Cpt Record'!C603=""),"",'Sub-Cpt Record'!C603)</f>
        <v/>
      </c>
      <c r="D603" s="158" t="str">
        <f>IF(OR('Sub-Cpt Record'!D603=0,'Sub-Cpt Record'!D603=""),"",'Sub-Cpt Record'!D603)</f>
        <v/>
      </c>
      <c r="E603" s="157" t="str">
        <f>CODE!I603</f>
        <v/>
      </c>
      <c r="F603" s="180" t="str">
        <f>IF(OR('Sub-Cpt Record'!K603=0,'Sub-Cpt Record'!K603=""),"",'Sub-Cpt Record'!K603)</f>
        <v/>
      </c>
      <c r="G603" s="219"/>
      <c r="H603" s="181"/>
      <c r="I603" s="182"/>
      <c r="J603" s="182"/>
      <c r="K603" s="182"/>
      <c r="L603" s="182"/>
      <c r="M603" s="182"/>
      <c r="N603" s="221"/>
    </row>
    <row r="604" spans="1:14" s="3" customFormat="1" x14ac:dyDescent="0.2">
      <c r="A604" s="156" t="str">
        <f>IF(OR('Sub-Cpt Record'!A604=0,'Sub-Cpt Record'!A604=""),"",'Sub-Cpt Record'!A604)</f>
        <v/>
      </c>
      <c r="B604" s="157" t="str">
        <f>IF(OR('Sub-Cpt Record'!B604=0,'Sub-Cpt Record'!B604=""),"",'Sub-Cpt Record'!B604)</f>
        <v/>
      </c>
      <c r="C604" s="158" t="str">
        <f>IF(OR('Sub-Cpt Record'!C604=0,'Sub-Cpt Record'!C604=""),"",'Sub-Cpt Record'!C604)</f>
        <v/>
      </c>
      <c r="D604" s="158" t="str">
        <f>IF(OR('Sub-Cpt Record'!D604=0,'Sub-Cpt Record'!D604=""),"",'Sub-Cpt Record'!D604)</f>
        <v/>
      </c>
      <c r="E604" s="157" t="str">
        <f>CODE!I604</f>
        <v/>
      </c>
      <c r="F604" s="180" t="str">
        <f>IF(OR('Sub-Cpt Record'!K604=0,'Sub-Cpt Record'!K604=""),"",'Sub-Cpt Record'!K604)</f>
        <v/>
      </c>
      <c r="G604" s="219"/>
      <c r="H604" s="181"/>
      <c r="I604" s="182"/>
      <c r="J604" s="182"/>
      <c r="K604" s="182"/>
      <c r="L604" s="182"/>
      <c r="M604" s="182"/>
      <c r="N604" s="221"/>
    </row>
    <row r="605" spans="1:14" s="3" customFormat="1" x14ac:dyDescent="0.2">
      <c r="A605" s="156" t="str">
        <f>IF(OR('Sub-Cpt Record'!A605=0,'Sub-Cpt Record'!A605=""),"",'Sub-Cpt Record'!A605)</f>
        <v/>
      </c>
      <c r="B605" s="157" t="str">
        <f>IF(OR('Sub-Cpt Record'!B605=0,'Sub-Cpt Record'!B605=""),"",'Sub-Cpt Record'!B605)</f>
        <v/>
      </c>
      <c r="C605" s="158" t="str">
        <f>IF(OR('Sub-Cpt Record'!C605=0,'Sub-Cpt Record'!C605=""),"",'Sub-Cpt Record'!C605)</f>
        <v/>
      </c>
      <c r="D605" s="158" t="str">
        <f>IF(OR('Sub-Cpt Record'!D605=0,'Sub-Cpt Record'!D605=""),"",'Sub-Cpt Record'!D605)</f>
        <v/>
      </c>
      <c r="E605" s="157" t="str">
        <f>CODE!I605</f>
        <v/>
      </c>
      <c r="F605" s="180" t="str">
        <f>IF(OR('Sub-Cpt Record'!K605=0,'Sub-Cpt Record'!K605=""),"",'Sub-Cpt Record'!K605)</f>
        <v/>
      </c>
      <c r="G605" s="219"/>
      <c r="H605" s="181"/>
      <c r="I605" s="182"/>
      <c r="J605" s="182"/>
      <c r="K605" s="182"/>
      <c r="L605" s="182"/>
      <c r="M605" s="182"/>
      <c r="N605" s="221"/>
    </row>
    <row r="606" spans="1:14" s="3" customFormat="1" x14ac:dyDescent="0.2">
      <c r="A606" s="156" t="str">
        <f>IF(OR('Sub-Cpt Record'!A606=0,'Sub-Cpt Record'!A606=""),"",'Sub-Cpt Record'!A606)</f>
        <v/>
      </c>
      <c r="B606" s="157" t="str">
        <f>IF(OR('Sub-Cpt Record'!B606=0,'Sub-Cpt Record'!B606=""),"",'Sub-Cpt Record'!B606)</f>
        <v/>
      </c>
      <c r="C606" s="158" t="str">
        <f>IF(OR('Sub-Cpt Record'!C606=0,'Sub-Cpt Record'!C606=""),"",'Sub-Cpt Record'!C606)</f>
        <v/>
      </c>
      <c r="D606" s="158" t="str">
        <f>IF(OR('Sub-Cpt Record'!D606=0,'Sub-Cpt Record'!D606=""),"",'Sub-Cpt Record'!D606)</f>
        <v/>
      </c>
      <c r="E606" s="157" t="str">
        <f>CODE!I606</f>
        <v/>
      </c>
      <c r="F606" s="180" t="str">
        <f>IF(OR('Sub-Cpt Record'!K606=0,'Sub-Cpt Record'!K606=""),"",'Sub-Cpt Record'!K606)</f>
        <v/>
      </c>
      <c r="G606" s="219"/>
      <c r="H606" s="181"/>
      <c r="I606" s="182"/>
      <c r="J606" s="182"/>
      <c r="K606" s="182"/>
      <c r="L606" s="182"/>
      <c r="M606" s="182"/>
      <c r="N606" s="221"/>
    </row>
    <row r="607" spans="1:14" s="3" customFormat="1" x14ac:dyDescent="0.2">
      <c r="A607" s="156" t="str">
        <f>IF(OR('Sub-Cpt Record'!A607=0,'Sub-Cpt Record'!A607=""),"",'Sub-Cpt Record'!A607)</f>
        <v/>
      </c>
      <c r="B607" s="157" t="str">
        <f>IF(OR('Sub-Cpt Record'!B607=0,'Sub-Cpt Record'!B607=""),"",'Sub-Cpt Record'!B607)</f>
        <v/>
      </c>
      <c r="C607" s="158" t="str">
        <f>IF(OR('Sub-Cpt Record'!C607=0,'Sub-Cpt Record'!C607=""),"",'Sub-Cpt Record'!C607)</f>
        <v/>
      </c>
      <c r="D607" s="158" t="str">
        <f>IF(OR('Sub-Cpt Record'!D607=0,'Sub-Cpt Record'!D607=""),"",'Sub-Cpt Record'!D607)</f>
        <v/>
      </c>
      <c r="E607" s="157" t="str">
        <f>CODE!I607</f>
        <v/>
      </c>
      <c r="F607" s="180" t="str">
        <f>IF(OR('Sub-Cpt Record'!K607=0,'Sub-Cpt Record'!K607=""),"",'Sub-Cpt Record'!K607)</f>
        <v/>
      </c>
      <c r="G607" s="219"/>
      <c r="H607" s="181"/>
      <c r="I607" s="182"/>
      <c r="J607" s="182"/>
      <c r="K607" s="182"/>
      <c r="L607" s="182"/>
      <c r="M607" s="182"/>
      <c r="N607" s="221"/>
    </row>
    <row r="608" spans="1:14" s="3" customFormat="1" x14ac:dyDescent="0.2">
      <c r="A608" s="156" t="str">
        <f>IF(OR('Sub-Cpt Record'!A608=0,'Sub-Cpt Record'!A608=""),"",'Sub-Cpt Record'!A608)</f>
        <v/>
      </c>
      <c r="B608" s="157" t="str">
        <f>IF(OR('Sub-Cpt Record'!B608=0,'Sub-Cpt Record'!B608=""),"",'Sub-Cpt Record'!B608)</f>
        <v/>
      </c>
      <c r="C608" s="158" t="str">
        <f>IF(OR('Sub-Cpt Record'!C608=0,'Sub-Cpt Record'!C608=""),"",'Sub-Cpt Record'!C608)</f>
        <v/>
      </c>
      <c r="D608" s="158" t="str">
        <f>IF(OR('Sub-Cpt Record'!D608=0,'Sub-Cpt Record'!D608=""),"",'Sub-Cpt Record'!D608)</f>
        <v/>
      </c>
      <c r="E608" s="157" t="str">
        <f>CODE!I608</f>
        <v/>
      </c>
      <c r="F608" s="180" t="str">
        <f>IF(OR('Sub-Cpt Record'!K608=0,'Sub-Cpt Record'!K608=""),"",'Sub-Cpt Record'!K608)</f>
        <v/>
      </c>
      <c r="G608" s="219"/>
      <c r="H608" s="181"/>
      <c r="I608" s="182"/>
      <c r="J608" s="182"/>
      <c r="K608" s="182"/>
      <c r="L608" s="182"/>
      <c r="M608" s="182"/>
      <c r="N608" s="221"/>
    </row>
    <row r="609" spans="1:14" s="3" customFormat="1" x14ac:dyDescent="0.2">
      <c r="A609" s="156" t="str">
        <f>IF(OR('Sub-Cpt Record'!A609=0,'Sub-Cpt Record'!A609=""),"",'Sub-Cpt Record'!A609)</f>
        <v/>
      </c>
      <c r="B609" s="157" t="str">
        <f>IF(OR('Sub-Cpt Record'!B609=0,'Sub-Cpt Record'!B609=""),"",'Sub-Cpt Record'!B609)</f>
        <v/>
      </c>
      <c r="C609" s="158" t="str">
        <f>IF(OR('Sub-Cpt Record'!C609=0,'Sub-Cpt Record'!C609=""),"",'Sub-Cpt Record'!C609)</f>
        <v/>
      </c>
      <c r="D609" s="158" t="str">
        <f>IF(OR('Sub-Cpt Record'!D609=0,'Sub-Cpt Record'!D609=""),"",'Sub-Cpt Record'!D609)</f>
        <v/>
      </c>
      <c r="E609" s="157" t="str">
        <f>CODE!I609</f>
        <v/>
      </c>
      <c r="F609" s="180" t="str">
        <f>IF(OR('Sub-Cpt Record'!K609=0,'Sub-Cpt Record'!K609=""),"",'Sub-Cpt Record'!K609)</f>
        <v/>
      </c>
      <c r="G609" s="219"/>
      <c r="H609" s="181"/>
      <c r="I609" s="182"/>
      <c r="J609" s="182"/>
      <c r="K609" s="182"/>
      <c r="L609" s="182"/>
      <c r="M609" s="182"/>
      <c r="N609" s="221"/>
    </row>
    <row r="610" spans="1:14" s="3" customFormat="1" x14ac:dyDescent="0.2">
      <c r="A610" s="156" t="str">
        <f>IF(OR('Sub-Cpt Record'!A610=0,'Sub-Cpt Record'!A610=""),"",'Sub-Cpt Record'!A610)</f>
        <v/>
      </c>
      <c r="B610" s="157" t="str">
        <f>IF(OR('Sub-Cpt Record'!B610=0,'Sub-Cpt Record'!B610=""),"",'Sub-Cpt Record'!B610)</f>
        <v/>
      </c>
      <c r="C610" s="158" t="str">
        <f>IF(OR('Sub-Cpt Record'!C610=0,'Sub-Cpt Record'!C610=""),"",'Sub-Cpt Record'!C610)</f>
        <v/>
      </c>
      <c r="D610" s="158" t="str">
        <f>IF(OR('Sub-Cpt Record'!D610=0,'Sub-Cpt Record'!D610=""),"",'Sub-Cpt Record'!D610)</f>
        <v/>
      </c>
      <c r="E610" s="157" t="str">
        <f>CODE!I610</f>
        <v/>
      </c>
      <c r="F610" s="180" t="str">
        <f>IF(OR('Sub-Cpt Record'!K610=0,'Sub-Cpt Record'!K610=""),"",'Sub-Cpt Record'!K610)</f>
        <v/>
      </c>
      <c r="G610" s="219"/>
      <c r="H610" s="181"/>
      <c r="I610" s="182"/>
      <c r="J610" s="182"/>
      <c r="K610" s="182"/>
      <c r="L610" s="182"/>
      <c r="M610" s="182"/>
      <c r="N610" s="221"/>
    </row>
    <row r="611" spans="1:14" s="3" customFormat="1" x14ac:dyDescent="0.2">
      <c r="A611" s="156" t="str">
        <f>IF(OR('Sub-Cpt Record'!A611=0,'Sub-Cpt Record'!A611=""),"",'Sub-Cpt Record'!A611)</f>
        <v/>
      </c>
      <c r="B611" s="157" t="str">
        <f>IF(OR('Sub-Cpt Record'!B611=0,'Sub-Cpt Record'!B611=""),"",'Sub-Cpt Record'!B611)</f>
        <v/>
      </c>
      <c r="C611" s="158" t="str">
        <f>IF(OR('Sub-Cpt Record'!C611=0,'Sub-Cpt Record'!C611=""),"",'Sub-Cpt Record'!C611)</f>
        <v/>
      </c>
      <c r="D611" s="158" t="str">
        <f>IF(OR('Sub-Cpt Record'!D611=0,'Sub-Cpt Record'!D611=""),"",'Sub-Cpt Record'!D611)</f>
        <v/>
      </c>
      <c r="E611" s="157" t="str">
        <f>CODE!I611</f>
        <v/>
      </c>
      <c r="F611" s="180" t="str">
        <f>IF(OR('Sub-Cpt Record'!K611=0,'Sub-Cpt Record'!K611=""),"",'Sub-Cpt Record'!K611)</f>
        <v/>
      </c>
      <c r="G611" s="219"/>
      <c r="H611" s="181"/>
      <c r="I611" s="182"/>
      <c r="J611" s="182"/>
      <c r="K611" s="182"/>
      <c r="L611" s="182"/>
      <c r="M611" s="182"/>
      <c r="N611" s="221"/>
    </row>
    <row r="612" spans="1:14" s="3" customFormat="1" x14ac:dyDescent="0.2">
      <c r="A612" s="156" t="str">
        <f>IF(OR('Sub-Cpt Record'!A612=0,'Sub-Cpt Record'!A612=""),"",'Sub-Cpt Record'!A612)</f>
        <v/>
      </c>
      <c r="B612" s="157" t="str">
        <f>IF(OR('Sub-Cpt Record'!B612=0,'Sub-Cpt Record'!B612=""),"",'Sub-Cpt Record'!B612)</f>
        <v/>
      </c>
      <c r="C612" s="158" t="str">
        <f>IF(OR('Sub-Cpt Record'!C612=0,'Sub-Cpt Record'!C612=""),"",'Sub-Cpt Record'!C612)</f>
        <v/>
      </c>
      <c r="D612" s="158" t="str">
        <f>IF(OR('Sub-Cpt Record'!D612=0,'Sub-Cpt Record'!D612=""),"",'Sub-Cpt Record'!D612)</f>
        <v/>
      </c>
      <c r="E612" s="157" t="str">
        <f>CODE!I612</f>
        <v/>
      </c>
      <c r="F612" s="180" t="str">
        <f>IF(OR('Sub-Cpt Record'!K612=0,'Sub-Cpt Record'!K612=""),"",'Sub-Cpt Record'!K612)</f>
        <v/>
      </c>
      <c r="G612" s="219"/>
      <c r="H612" s="181"/>
      <c r="I612" s="182"/>
      <c r="J612" s="182"/>
      <c r="K612" s="182"/>
      <c r="L612" s="182"/>
      <c r="M612" s="182"/>
      <c r="N612" s="221"/>
    </row>
    <row r="613" spans="1:14" s="3" customFormat="1" x14ac:dyDescent="0.2">
      <c r="A613" s="156" t="str">
        <f>IF(OR('Sub-Cpt Record'!A613=0,'Sub-Cpt Record'!A613=""),"",'Sub-Cpt Record'!A613)</f>
        <v/>
      </c>
      <c r="B613" s="157" t="str">
        <f>IF(OR('Sub-Cpt Record'!B613=0,'Sub-Cpt Record'!B613=""),"",'Sub-Cpt Record'!B613)</f>
        <v/>
      </c>
      <c r="C613" s="158" t="str">
        <f>IF(OR('Sub-Cpt Record'!C613=0,'Sub-Cpt Record'!C613=""),"",'Sub-Cpt Record'!C613)</f>
        <v/>
      </c>
      <c r="D613" s="158" t="str">
        <f>IF(OR('Sub-Cpt Record'!D613=0,'Sub-Cpt Record'!D613=""),"",'Sub-Cpt Record'!D613)</f>
        <v/>
      </c>
      <c r="E613" s="157" t="str">
        <f>CODE!I613</f>
        <v/>
      </c>
      <c r="F613" s="180" t="str">
        <f>IF(OR('Sub-Cpt Record'!K613=0,'Sub-Cpt Record'!K613=""),"",'Sub-Cpt Record'!K613)</f>
        <v/>
      </c>
      <c r="G613" s="219"/>
      <c r="H613" s="181"/>
      <c r="I613" s="182"/>
      <c r="J613" s="182"/>
      <c r="K613" s="182"/>
      <c r="L613" s="182"/>
      <c r="M613" s="182"/>
      <c r="N613" s="221"/>
    </row>
    <row r="614" spans="1:14" s="3" customFormat="1" x14ac:dyDescent="0.2">
      <c r="A614" s="156" t="str">
        <f>IF(OR('Sub-Cpt Record'!A614=0,'Sub-Cpt Record'!A614=""),"",'Sub-Cpt Record'!A614)</f>
        <v/>
      </c>
      <c r="B614" s="157" t="str">
        <f>IF(OR('Sub-Cpt Record'!B614=0,'Sub-Cpt Record'!B614=""),"",'Sub-Cpt Record'!B614)</f>
        <v/>
      </c>
      <c r="C614" s="158" t="str">
        <f>IF(OR('Sub-Cpt Record'!C614=0,'Sub-Cpt Record'!C614=""),"",'Sub-Cpt Record'!C614)</f>
        <v/>
      </c>
      <c r="D614" s="158" t="str">
        <f>IF(OR('Sub-Cpt Record'!D614=0,'Sub-Cpt Record'!D614=""),"",'Sub-Cpt Record'!D614)</f>
        <v/>
      </c>
      <c r="E614" s="157" t="str">
        <f>CODE!I614</f>
        <v/>
      </c>
      <c r="F614" s="180" t="str">
        <f>IF(OR('Sub-Cpt Record'!K614=0,'Sub-Cpt Record'!K614=""),"",'Sub-Cpt Record'!K614)</f>
        <v/>
      </c>
      <c r="G614" s="219"/>
      <c r="H614" s="181"/>
      <c r="I614" s="182"/>
      <c r="J614" s="182"/>
      <c r="K614" s="182"/>
      <c r="L614" s="182"/>
      <c r="M614" s="182"/>
      <c r="N614" s="221"/>
    </row>
    <row r="615" spans="1:14" s="3" customFormat="1" x14ac:dyDescent="0.2">
      <c r="A615" s="156" t="str">
        <f>IF(OR('Sub-Cpt Record'!A615=0,'Sub-Cpt Record'!A615=""),"",'Sub-Cpt Record'!A615)</f>
        <v/>
      </c>
      <c r="B615" s="157" t="str">
        <f>IF(OR('Sub-Cpt Record'!B615=0,'Sub-Cpt Record'!B615=""),"",'Sub-Cpt Record'!B615)</f>
        <v/>
      </c>
      <c r="C615" s="158" t="str">
        <f>IF(OR('Sub-Cpt Record'!C615=0,'Sub-Cpt Record'!C615=""),"",'Sub-Cpt Record'!C615)</f>
        <v/>
      </c>
      <c r="D615" s="158" t="str">
        <f>IF(OR('Sub-Cpt Record'!D615=0,'Sub-Cpt Record'!D615=""),"",'Sub-Cpt Record'!D615)</f>
        <v/>
      </c>
      <c r="E615" s="157" t="str">
        <f>CODE!I615</f>
        <v/>
      </c>
      <c r="F615" s="180" t="str">
        <f>IF(OR('Sub-Cpt Record'!K615=0,'Sub-Cpt Record'!K615=""),"",'Sub-Cpt Record'!K615)</f>
        <v/>
      </c>
      <c r="G615" s="219"/>
      <c r="H615" s="181"/>
      <c r="I615" s="182"/>
      <c r="J615" s="182"/>
      <c r="K615" s="182"/>
      <c r="L615" s="182"/>
      <c r="M615" s="182"/>
      <c r="N615" s="221"/>
    </row>
    <row r="616" spans="1:14" s="3" customFormat="1" x14ac:dyDescent="0.2">
      <c r="A616" s="156" t="str">
        <f>IF(OR('Sub-Cpt Record'!A616=0,'Sub-Cpt Record'!A616=""),"",'Sub-Cpt Record'!A616)</f>
        <v/>
      </c>
      <c r="B616" s="157" t="str">
        <f>IF(OR('Sub-Cpt Record'!B616=0,'Sub-Cpt Record'!B616=""),"",'Sub-Cpt Record'!B616)</f>
        <v/>
      </c>
      <c r="C616" s="158" t="str">
        <f>IF(OR('Sub-Cpt Record'!C616=0,'Sub-Cpt Record'!C616=""),"",'Sub-Cpt Record'!C616)</f>
        <v/>
      </c>
      <c r="D616" s="158" t="str">
        <f>IF(OR('Sub-Cpt Record'!D616=0,'Sub-Cpt Record'!D616=""),"",'Sub-Cpt Record'!D616)</f>
        <v/>
      </c>
      <c r="E616" s="157" t="str">
        <f>CODE!I616</f>
        <v/>
      </c>
      <c r="F616" s="180" t="str">
        <f>IF(OR('Sub-Cpt Record'!K616=0,'Sub-Cpt Record'!K616=""),"",'Sub-Cpt Record'!K616)</f>
        <v/>
      </c>
      <c r="G616" s="219"/>
      <c r="H616" s="181"/>
      <c r="I616" s="182"/>
      <c r="J616" s="182"/>
      <c r="K616" s="182"/>
      <c r="L616" s="182"/>
      <c r="M616" s="182"/>
      <c r="N616" s="221"/>
    </row>
    <row r="617" spans="1:14" s="3" customFormat="1" x14ac:dyDescent="0.2">
      <c r="A617" s="156" t="str">
        <f>IF(OR('Sub-Cpt Record'!A617=0,'Sub-Cpt Record'!A617=""),"",'Sub-Cpt Record'!A617)</f>
        <v/>
      </c>
      <c r="B617" s="157" t="str">
        <f>IF(OR('Sub-Cpt Record'!B617=0,'Sub-Cpt Record'!B617=""),"",'Sub-Cpt Record'!B617)</f>
        <v/>
      </c>
      <c r="C617" s="158" t="str">
        <f>IF(OR('Sub-Cpt Record'!C617=0,'Sub-Cpt Record'!C617=""),"",'Sub-Cpt Record'!C617)</f>
        <v/>
      </c>
      <c r="D617" s="158" t="str">
        <f>IF(OR('Sub-Cpt Record'!D617=0,'Sub-Cpt Record'!D617=""),"",'Sub-Cpt Record'!D617)</f>
        <v/>
      </c>
      <c r="E617" s="157" t="str">
        <f>CODE!I617</f>
        <v/>
      </c>
      <c r="F617" s="180" t="str">
        <f>IF(OR('Sub-Cpt Record'!K617=0,'Sub-Cpt Record'!K617=""),"",'Sub-Cpt Record'!K617)</f>
        <v/>
      </c>
      <c r="G617" s="219"/>
      <c r="H617" s="181"/>
      <c r="I617" s="182"/>
      <c r="J617" s="182"/>
      <c r="K617" s="182"/>
      <c r="L617" s="182"/>
      <c r="M617" s="182"/>
      <c r="N617" s="221"/>
    </row>
    <row r="618" spans="1:14" s="3" customFormat="1" x14ac:dyDescent="0.2">
      <c r="A618" s="156" t="str">
        <f>IF(OR('Sub-Cpt Record'!A618=0,'Sub-Cpt Record'!A618=""),"",'Sub-Cpt Record'!A618)</f>
        <v/>
      </c>
      <c r="B618" s="157" t="str">
        <f>IF(OR('Sub-Cpt Record'!B618=0,'Sub-Cpt Record'!B618=""),"",'Sub-Cpt Record'!B618)</f>
        <v/>
      </c>
      <c r="C618" s="158" t="str">
        <f>IF(OR('Sub-Cpt Record'!C618=0,'Sub-Cpt Record'!C618=""),"",'Sub-Cpt Record'!C618)</f>
        <v/>
      </c>
      <c r="D618" s="158" t="str">
        <f>IF(OR('Sub-Cpt Record'!D618=0,'Sub-Cpt Record'!D618=""),"",'Sub-Cpt Record'!D618)</f>
        <v/>
      </c>
      <c r="E618" s="157" t="str">
        <f>CODE!I618</f>
        <v/>
      </c>
      <c r="F618" s="180" t="str">
        <f>IF(OR('Sub-Cpt Record'!K618=0,'Sub-Cpt Record'!K618=""),"",'Sub-Cpt Record'!K618)</f>
        <v/>
      </c>
      <c r="G618" s="219"/>
      <c r="H618" s="181"/>
      <c r="I618" s="182"/>
      <c r="J618" s="182"/>
      <c r="K618" s="182"/>
      <c r="L618" s="182"/>
      <c r="M618" s="182"/>
      <c r="N618" s="221"/>
    </row>
    <row r="619" spans="1:14" s="3" customFormat="1" x14ac:dyDescent="0.2">
      <c r="A619" s="156" t="str">
        <f>IF(OR('Sub-Cpt Record'!A619=0,'Sub-Cpt Record'!A619=""),"",'Sub-Cpt Record'!A619)</f>
        <v/>
      </c>
      <c r="B619" s="157" t="str">
        <f>IF(OR('Sub-Cpt Record'!B619=0,'Sub-Cpt Record'!B619=""),"",'Sub-Cpt Record'!B619)</f>
        <v/>
      </c>
      <c r="C619" s="158" t="str">
        <f>IF(OR('Sub-Cpt Record'!C619=0,'Sub-Cpt Record'!C619=""),"",'Sub-Cpt Record'!C619)</f>
        <v/>
      </c>
      <c r="D619" s="158" t="str">
        <f>IF(OR('Sub-Cpt Record'!D619=0,'Sub-Cpt Record'!D619=""),"",'Sub-Cpt Record'!D619)</f>
        <v/>
      </c>
      <c r="E619" s="157" t="str">
        <f>CODE!I619</f>
        <v/>
      </c>
      <c r="F619" s="180" t="str">
        <f>IF(OR('Sub-Cpt Record'!K619=0,'Sub-Cpt Record'!K619=""),"",'Sub-Cpt Record'!K619)</f>
        <v/>
      </c>
      <c r="G619" s="219"/>
      <c r="H619" s="181"/>
      <c r="I619" s="182"/>
      <c r="J619" s="182"/>
      <c r="K619" s="182"/>
      <c r="L619" s="182"/>
      <c r="M619" s="182"/>
      <c r="N619" s="221"/>
    </row>
    <row r="620" spans="1:14" s="3" customFormat="1" x14ac:dyDescent="0.2">
      <c r="A620" s="156" t="str">
        <f>IF(OR('Sub-Cpt Record'!A620=0,'Sub-Cpt Record'!A620=""),"",'Sub-Cpt Record'!A620)</f>
        <v/>
      </c>
      <c r="B620" s="157" t="str">
        <f>IF(OR('Sub-Cpt Record'!B620=0,'Sub-Cpt Record'!B620=""),"",'Sub-Cpt Record'!B620)</f>
        <v/>
      </c>
      <c r="C620" s="158" t="str">
        <f>IF(OR('Sub-Cpt Record'!C620=0,'Sub-Cpt Record'!C620=""),"",'Sub-Cpt Record'!C620)</f>
        <v/>
      </c>
      <c r="D620" s="158" t="str">
        <f>IF(OR('Sub-Cpt Record'!D620=0,'Sub-Cpt Record'!D620=""),"",'Sub-Cpt Record'!D620)</f>
        <v/>
      </c>
      <c r="E620" s="157" t="str">
        <f>CODE!I620</f>
        <v/>
      </c>
      <c r="F620" s="180" t="str">
        <f>IF(OR('Sub-Cpt Record'!K620=0,'Sub-Cpt Record'!K620=""),"",'Sub-Cpt Record'!K620)</f>
        <v/>
      </c>
      <c r="G620" s="219"/>
      <c r="H620" s="181"/>
      <c r="I620" s="182"/>
      <c r="J620" s="182"/>
      <c r="K620" s="182"/>
      <c r="L620" s="182"/>
      <c r="M620" s="182"/>
      <c r="N620" s="221"/>
    </row>
    <row r="621" spans="1:14" s="3" customFormat="1" x14ac:dyDescent="0.2">
      <c r="A621" s="156" t="str">
        <f>IF(OR('Sub-Cpt Record'!A621=0,'Sub-Cpt Record'!A621=""),"",'Sub-Cpt Record'!A621)</f>
        <v/>
      </c>
      <c r="B621" s="157" t="str">
        <f>IF(OR('Sub-Cpt Record'!B621=0,'Sub-Cpt Record'!B621=""),"",'Sub-Cpt Record'!B621)</f>
        <v/>
      </c>
      <c r="C621" s="158" t="str">
        <f>IF(OR('Sub-Cpt Record'!C621=0,'Sub-Cpt Record'!C621=""),"",'Sub-Cpt Record'!C621)</f>
        <v/>
      </c>
      <c r="D621" s="158" t="str">
        <f>IF(OR('Sub-Cpt Record'!D621=0,'Sub-Cpt Record'!D621=""),"",'Sub-Cpt Record'!D621)</f>
        <v/>
      </c>
      <c r="E621" s="157" t="str">
        <f>CODE!I621</f>
        <v/>
      </c>
      <c r="F621" s="180" t="str">
        <f>IF(OR('Sub-Cpt Record'!K621=0,'Sub-Cpt Record'!K621=""),"",'Sub-Cpt Record'!K621)</f>
        <v/>
      </c>
      <c r="G621" s="219"/>
      <c r="H621" s="181"/>
      <c r="I621" s="182"/>
      <c r="J621" s="182"/>
      <c r="K621" s="182"/>
      <c r="L621" s="182"/>
      <c r="M621" s="182"/>
      <c r="N621" s="221"/>
    </row>
    <row r="622" spans="1:14" s="3" customFormat="1" x14ac:dyDescent="0.2">
      <c r="A622" s="156" t="str">
        <f>IF(OR('Sub-Cpt Record'!A622=0,'Sub-Cpt Record'!A622=""),"",'Sub-Cpt Record'!A622)</f>
        <v/>
      </c>
      <c r="B622" s="157" t="str">
        <f>IF(OR('Sub-Cpt Record'!B622=0,'Sub-Cpt Record'!B622=""),"",'Sub-Cpt Record'!B622)</f>
        <v/>
      </c>
      <c r="C622" s="158" t="str">
        <f>IF(OR('Sub-Cpt Record'!C622=0,'Sub-Cpt Record'!C622=""),"",'Sub-Cpt Record'!C622)</f>
        <v/>
      </c>
      <c r="D622" s="158" t="str">
        <f>IF(OR('Sub-Cpt Record'!D622=0,'Sub-Cpt Record'!D622=""),"",'Sub-Cpt Record'!D622)</f>
        <v/>
      </c>
      <c r="E622" s="157" t="str">
        <f>CODE!I622</f>
        <v/>
      </c>
      <c r="F622" s="180" t="str">
        <f>IF(OR('Sub-Cpt Record'!K622=0,'Sub-Cpt Record'!K622=""),"",'Sub-Cpt Record'!K622)</f>
        <v/>
      </c>
      <c r="G622" s="219"/>
      <c r="H622" s="181"/>
      <c r="I622" s="182"/>
      <c r="J622" s="182"/>
      <c r="K622" s="182"/>
      <c r="L622" s="182"/>
      <c r="M622" s="182"/>
      <c r="N622" s="221"/>
    </row>
    <row r="623" spans="1:14" s="3" customFormat="1" x14ac:dyDescent="0.2">
      <c r="A623" s="156" t="str">
        <f>IF(OR('Sub-Cpt Record'!A623=0,'Sub-Cpt Record'!A623=""),"",'Sub-Cpt Record'!A623)</f>
        <v/>
      </c>
      <c r="B623" s="157" t="str">
        <f>IF(OR('Sub-Cpt Record'!B623=0,'Sub-Cpt Record'!B623=""),"",'Sub-Cpt Record'!B623)</f>
        <v/>
      </c>
      <c r="C623" s="158" t="str">
        <f>IF(OR('Sub-Cpt Record'!C623=0,'Sub-Cpt Record'!C623=""),"",'Sub-Cpt Record'!C623)</f>
        <v/>
      </c>
      <c r="D623" s="158" t="str">
        <f>IF(OR('Sub-Cpt Record'!D623=0,'Sub-Cpt Record'!D623=""),"",'Sub-Cpt Record'!D623)</f>
        <v/>
      </c>
      <c r="E623" s="157" t="str">
        <f>CODE!I623</f>
        <v/>
      </c>
      <c r="F623" s="180" t="str">
        <f>IF(OR('Sub-Cpt Record'!K623=0,'Sub-Cpt Record'!K623=""),"",'Sub-Cpt Record'!K623)</f>
        <v/>
      </c>
      <c r="G623" s="219"/>
      <c r="H623" s="181"/>
      <c r="I623" s="182"/>
      <c r="J623" s="182"/>
      <c r="K623" s="182"/>
      <c r="L623" s="182"/>
      <c r="M623" s="182"/>
      <c r="N623" s="221"/>
    </row>
    <row r="624" spans="1:14" s="3" customFormat="1" x14ac:dyDescent="0.2">
      <c r="A624" s="156" t="str">
        <f>IF(OR('Sub-Cpt Record'!A624=0,'Sub-Cpt Record'!A624=""),"",'Sub-Cpt Record'!A624)</f>
        <v/>
      </c>
      <c r="B624" s="157" t="str">
        <f>IF(OR('Sub-Cpt Record'!B624=0,'Sub-Cpt Record'!B624=""),"",'Sub-Cpt Record'!B624)</f>
        <v/>
      </c>
      <c r="C624" s="158" t="str">
        <f>IF(OR('Sub-Cpt Record'!C624=0,'Sub-Cpt Record'!C624=""),"",'Sub-Cpt Record'!C624)</f>
        <v/>
      </c>
      <c r="D624" s="158" t="str">
        <f>IF(OR('Sub-Cpt Record'!D624=0,'Sub-Cpt Record'!D624=""),"",'Sub-Cpt Record'!D624)</f>
        <v/>
      </c>
      <c r="E624" s="157" t="str">
        <f>CODE!I624</f>
        <v/>
      </c>
      <c r="F624" s="180" t="str">
        <f>IF(OR('Sub-Cpt Record'!K624=0,'Sub-Cpt Record'!K624=""),"",'Sub-Cpt Record'!K624)</f>
        <v/>
      </c>
      <c r="G624" s="219"/>
      <c r="H624" s="181"/>
      <c r="I624" s="182"/>
      <c r="J624" s="182"/>
      <c r="K624" s="182"/>
      <c r="L624" s="182"/>
      <c r="M624" s="182"/>
      <c r="N624" s="221"/>
    </row>
    <row r="625" spans="1:14" s="3" customFormat="1" x14ac:dyDescent="0.2">
      <c r="A625" s="156" t="str">
        <f>IF(OR('Sub-Cpt Record'!A625=0,'Sub-Cpt Record'!A625=""),"",'Sub-Cpt Record'!A625)</f>
        <v/>
      </c>
      <c r="B625" s="157" t="str">
        <f>IF(OR('Sub-Cpt Record'!B625=0,'Sub-Cpt Record'!B625=""),"",'Sub-Cpt Record'!B625)</f>
        <v/>
      </c>
      <c r="C625" s="158" t="str">
        <f>IF(OR('Sub-Cpt Record'!C625=0,'Sub-Cpt Record'!C625=""),"",'Sub-Cpt Record'!C625)</f>
        <v/>
      </c>
      <c r="D625" s="158" t="str">
        <f>IF(OR('Sub-Cpt Record'!D625=0,'Sub-Cpt Record'!D625=""),"",'Sub-Cpt Record'!D625)</f>
        <v/>
      </c>
      <c r="E625" s="157" t="str">
        <f>CODE!I625</f>
        <v/>
      </c>
      <c r="F625" s="180" t="str">
        <f>IF(OR('Sub-Cpt Record'!K625=0,'Sub-Cpt Record'!K625=""),"",'Sub-Cpt Record'!K625)</f>
        <v/>
      </c>
      <c r="G625" s="219"/>
      <c r="H625" s="181"/>
      <c r="I625" s="182"/>
      <c r="J625" s="182"/>
      <c r="K625" s="182"/>
      <c r="L625" s="182"/>
      <c r="M625" s="182"/>
      <c r="N625" s="221"/>
    </row>
    <row r="626" spans="1:14" s="3" customFormat="1" x14ac:dyDescent="0.2">
      <c r="A626" s="156" t="str">
        <f>IF(OR('Sub-Cpt Record'!A626=0,'Sub-Cpt Record'!A626=""),"",'Sub-Cpt Record'!A626)</f>
        <v/>
      </c>
      <c r="B626" s="157" t="str">
        <f>IF(OR('Sub-Cpt Record'!B626=0,'Sub-Cpt Record'!B626=""),"",'Sub-Cpt Record'!B626)</f>
        <v/>
      </c>
      <c r="C626" s="158" t="str">
        <f>IF(OR('Sub-Cpt Record'!C626=0,'Sub-Cpt Record'!C626=""),"",'Sub-Cpt Record'!C626)</f>
        <v/>
      </c>
      <c r="D626" s="158" t="str">
        <f>IF(OR('Sub-Cpt Record'!D626=0,'Sub-Cpt Record'!D626=""),"",'Sub-Cpt Record'!D626)</f>
        <v/>
      </c>
      <c r="E626" s="157" t="str">
        <f>CODE!I626</f>
        <v/>
      </c>
      <c r="F626" s="180" t="str">
        <f>IF(OR('Sub-Cpt Record'!K626=0,'Sub-Cpt Record'!K626=""),"",'Sub-Cpt Record'!K626)</f>
        <v/>
      </c>
      <c r="G626" s="219"/>
      <c r="H626" s="181"/>
      <c r="I626" s="182"/>
      <c r="J626" s="182"/>
      <c r="K626" s="182"/>
      <c r="L626" s="182"/>
      <c r="M626" s="182"/>
      <c r="N626" s="221"/>
    </row>
    <row r="627" spans="1:14" s="3" customFormat="1" x14ac:dyDescent="0.2">
      <c r="A627" s="156" t="str">
        <f>IF(OR('Sub-Cpt Record'!A627=0,'Sub-Cpt Record'!A627=""),"",'Sub-Cpt Record'!A627)</f>
        <v/>
      </c>
      <c r="B627" s="157" t="str">
        <f>IF(OR('Sub-Cpt Record'!B627=0,'Sub-Cpt Record'!B627=""),"",'Sub-Cpt Record'!B627)</f>
        <v/>
      </c>
      <c r="C627" s="158" t="str">
        <f>IF(OR('Sub-Cpt Record'!C627=0,'Sub-Cpt Record'!C627=""),"",'Sub-Cpt Record'!C627)</f>
        <v/>
      </c>
      <c r="D627" s="158" t="str">
        <f>IF(OR('Sub-Cpt Record'!D627=0,'Sub-Cpt Record'!D627=""),"",'Sub-Cpt Record'!D627)</f>
        <v/>
      </c>
      <c r="E627" s="157" t="str">
        <f>CODE!I627</f>
        <v/>
      </c>
      <c r="F627" s="180" t="str">
        <f>IF(OR('Sub-Cpt Record'!K627=0,'Sub-Cpt Record'!K627=""),"",'Sub-Cpt Record'!K627)</f>
        <v/>
      </c>
      <c r="G627" s="219"/>
      <c r="H627" s="181"/>
      <c r="I627" s="182"/>
      <c r="J627" s="182"/>
      <c r="K627" s="182"/>
      <c r="L627" s="182"/>
      <c r="M627" s="182"/>
      <c r="N627" s="221"/>
    </row>
    <row r="628" spans="1:14" s="3" customFormat="1" x14ac:dyDescent="0.2">
      <c r="A628" s="156" t="str">
        <f>IF(OR('Sub-Cpt Record'!A628=0,'Sub-Cpt Record'!A628=""),"",'Sub-Cpt Record'!A628)</f>
        <v/>
      </c>
      <c r="B628" s="157" t="str">
        <f>IF(OR('Sub-Cpt Record'!B628=0,'Sub-Cpt Record'!B628=""),"",'Sub-Cpt Record'!B628)</f>
        <v/>
      </c>
      <c r="C628" s="158" t="str">
        <f>IF(OR('Sub-Cpt Record'!C628=0,'Sub-Cpt Record'!C628=""),"",'Sub-Cpt Record'!C628)</f>
        <v/>
      </c>
      <c r="D628" s="158" t="str">
        <f>IF(OR('Sub-Cpt Record'!D628=0,'Sub-Cpt Record'!D628=""),"",'Sub-Cpt Record'!D628)</f>
        <v/>
      </c>
      <c r="E628" s="157" t="str">
        <f>CODE!I628</f>
        <v/>
      </c>
      <c r="F628" s="180" t="str">
        <f>IF(OR('Sub-Cpt Record'!K628=0,'Sub-Cpt Record'!K628=""),"",'Sub-Cpt Record'!K628)</f>
        <v/>
      </c>
      <c r="G628" s="219"/>
      <c r="H628" s="181"/>
      <c r="I628" s="182"/>
      <c r="J628" s="182"/>
      <c r="K628" s="182"/>
      <c r="L628" s="182"/>
      <c r="M628" s="182"/>
      <c r="N628" s="221"/>
    </row>
    <row r="629" spans="1:14" s="3" customFormat="1" x14ac:dyDescent="0.2">
      <c r="A629" s="156" t="str">
        <f>IF(OR('Sub-Cpt Record'!A629=0,'Sub-Cpt Record'!A629=""),"",'Sub-Cpt Record'!A629)</f>
        <v/>
      </c>
      <c r="B629" s="157" t="str">
        <f>IF(OR('Sub-Cpt Record'!B629=0,'Sub-Cpt Record'!B629=""),"",'Sub-Cpt Record'!B629)</f>
        <v/>
      </c>
      <c r="C629" s="158" t="str">
        <f>IF(OR('Sub-Cpt Record'!C629=0,'Sub-Cpt Record'!C629=""),"",'Sub-Cpt Record'!C629)</f>
        <v/>
      </c>
      <c r="D629" s="158" t="str">
        <f>IF(OR('Sub-Cpt Record'!D629=0,'Sub-Cpt Record'!D629=""),"",'Sub-Cpt Record'!D629)</f>
        <v/>
      </c>
      <c r="E629" s="157" t="str">
        <f>CODE!I629</f>
        <v/>
      </c>
      <c r="F629" s="180" t="str">
        <f>IF(OR('Sub-Cpt Record'!K629=0,'Sub-Cpt Record'!K629=""),"",'Sub-Cpt Record'!K629)</f>
        <v/>
      </c>
      <c r="G629" s="219"/>
      <c r="H629" s="181"/>
      <c r="I629" s="182"/>
      <c r="J629" s="182"/>
      <c r="K629" s="182"/>
      <c r="L629" s="182"/>
      <c r="M629" s="182"/>
      <c r="N629" s="221"/>
    </row>
    <row r="630" spans="1:14" s="3" customFormat="1" x14ac:dyDescent="0.2">
      <c r="A630" s="156" t="str">
        <f>IF(OR('Sub-Cpt Record'!A630=0,'Sub-Cpt Record'!A630=""),"",'Sub-Cpt Record'!A630)</f>
        <v/>
      </c>
      <c r="B630" s="157" t="str">
        <f>IF(OR('Sub-Cpt Record'!B630=0,'Sub-Cpt Record'!B630=""),"",'Sub-Cpt Record'!B630)</f>
        <v/>
      </c>
      <c r="C630" s="158" t="str">
        <f>IF(OR('Sub-Cpt Record'!C630=0,'Sub-Cpt Record'!C630=""),"",'Sub-Cpt Record'!C630)</f>
        <v/>
      </c>
      <c r="D630" s="158" t="str">
        <f>IF(OR('Sub-Cpt Record'!D630=0,'Sub-Cpt Record'!D630=""),"",'Sub-Cpt Record'!D630)</f>
        <v/>
      </c>
      <c r="E630" s="157" t="str">
        <f>CODE!I630</f>
        <v/>
      </c>
      <c r="F630" s="180" t="str">
        <f>IF(OR('Sub-Cpt Record'!K630=0,'Sub-Cpt Record'!K630=""),"",'Sub-Cpt Record'!K630)</f>
        <v/>
      </c>
      <c r="G630" s="219"/>
      <c r="H630" s="181"/>
      <c r="I630" s="182"/>
      <c r="J630" s="182"/>
      <c r="K630" s="182"/>
      <c r="L630" s="182"/>
      <c r="M630" s="182"/>
      <c r="N630" s="221"/>
    </row>
    <row r="631" spans="1:14" s="3" customFormat="1" x14ac:dyDescent="0.2">
      <c r="A631" s="156" t="str">
        <f>IF(OR('Sub-Cpt Record'!A631=0,'Sub-Cpt Record'!A631=""),"",'Sub-Cpt Record'!A631)</f>
        <v/>
      </c>
      <c r="B631" s="157" t="str">
        <f>IF(OR('Sub-Cpt Record'!B631=0,'Sub-Cpt Record'!B631=""),"",'Sub-Cpt Record'!B631)</f>
        <v/>
      </c>
      <c r="C631" s="158" t="str">
        <f>IF(OR('Sub-Cpt Record'!C631=0,'Sub-Cpt Record'!C631=""),"",'Sub-Cpt Record'!C631)</f>
        <v/>
      </c>
      <c r="D631" s="158" t="str">
        <f>IF(OR('Sub-Cpt Record'!D631=0,'Sub-Cpt Record'!D631=""),"",'Sub-Cpt Record'!D631)</f>
        <v/>
      </c>
      <c r="E631" s="157" t="str">
        <f>CODE!I631</f>
        <v/>
      </c>
      <c r="F631" s="180" t="str">
        <f>IF(OR('Sub-Cpt Record'!K631=0,'Sub-Cpt Record'!K631=""),"",'Sub-Cpt Record'!K631)</f>
        <v/>
      </c>
      <c r="G631" s="219"/>
      <c r="H631" s="181"/>
      <c r="I631" s="182"/>
      <c r="J631" s="182"/>
      <c r="K631" s="182"/>
      <c r="L631" s="182"/>
      <c r="M631" s="182"/>
      <c r="N631" s="221"/>
    </row>
    <row r="632" spans="1:14" s="3" customFormat="1" x14ac:dyDescent="0.2">
      <c r="A632" s="156" t="str">
        <f>IF(OR('Sub-Cpt Record'!A632=0,'Sub-Cpt Record'!A632=""),"",'Sub-Cpt Record'!A632)</f>
        <v/>
      </c>
      <c r="B632" s="157" t="str">
        <f>IF(OR('Sub-Cpt Record'!B632=0,'Sub-Cpt Record'!B632=""),"",'Sub-Cpt Record'!B632)</f>
        <v/>
      </c>
      <c r="C632" s="158" t="str">
        <f>IF(OR('Sub-Cpt Record'!C632=0,'Sub-Cpt Record'!C632=""),"",'Sub-Cpt Record'!C632)</f>
        <v/>
      </c>
      <c r="D632" s="158" t="str">
        <f>IF(OR('Sub-Cpt Record'!D632=0,'Sub-Cpt Record'!D632=""),"",'Sub-Cpt Record'!D632)</f>
        <v/>
      </c>
      <c r="E632" s="157" t="str">
        <f>CODE!I632</f>
        <v/>
      </c>
      <c r="F632" s="180" t="str">
        <f>IF(OR('Sub-Cpt Record'!K632=0,'Sub-Cpt Record'!K632=""),"",'Sub-Cpt Record'!K632)</f>
        <v/>
      </c>
      <c r="G632" s="219"/>
      <c r="H632" s="181"/>
      <c r="I632" s="182"/>
      <c r="J632" s="182"/>
      <c r="K632" s="182"/>
      <c r="L632" s="182"/>
      <c r="M632" s="182"/>
      <c r="N632" s="221"/>
    </row>
    <row r="633" spans="1:14" s="3" customFormat="1" x14ac:dyDescent="0.2">
      <c r="A633" s="156" t="str">
        <f>IF(OR('Sub-Cpt Record'!A633=0,'Sub-Cpt Record'!A633=""),"",'Sub-Cpt Record'!A633)</f>
        <v/>
      </c>
      <c r="B633" s="157" t="str">
        <f>IF(OR('Sub-Cpt Record'!B633=0,'Sub-Cpt Record'!B633=""),"",'Sub-Cpt Record'!B633)</f>
        <v/>
      </c>
      <c r="C633" s="158" t="str">
        <f>IF(OR('Sub-Cpt Record'!C633=0,'Sub-Cpt Record'!C633=""),"",'Sub-Cpt Record'!C633)</f>
        <v/>
      </c>
      <c r="D633" s="158" t="str">
        <f>IF(OR('Sub-Cpt Record'!D633=0,'Sub-Cpt Record'!D633=""),"",'Sub-Cpt Record'!D633)</f>
        <v/>
      </c>
      <c r="E633" s="157" t="str">
        <f>CODE!I633</f>
        <v/>
      </c>
      <c r="F633" s="180" t="str">
        <f>IF(OR('Sub-Cpt Record'!K633=0,'Sub-Cpt Record'!K633=""),"",'Sub-Cpt Record'!K633)</f>
        <v/>
      </c>
      <c r="G633" s="219"/>
      <c r="H633" s="181"/>
      <c r="I633" s="182"/>
      <c r="J633" s="182"/>
      <c r="K633" s="182"/>
      <c r="L633" s="182"/>
      <c r="M633" s="182"/>
      <c r="N633" s="221"/>
    </row>
    <row r="634" spans="1:14" s="3" customFormat="1" x14ac:dyDescent="0.2">
      <c r="A634" s="156" t="str">
        <f>IF(OR('Sub-Cpt Record'!A634=0,'Sub-Cpt Record'!A634=""),"",'Sub-Cpt Record'!A634)</f>
        <v/>
      </c>
      <c r="B634" s="157" t="str">
        <f>IF(OR('Sub-Cpt Record'!B634=0,'Sub-Cpt Record'!B634=""),"",'Sub-Cpt Record'!B634)</f>
        <v/>
      </c>
      <c r="C634" s="158" t="str">
        <f>IF(OR('Sub-Cpt Record'!C634=0,'Sub-Cpt Record'!C634=""),"",'Sub-Cpt Record'!C634)</f>
        <v/>
      </c>
      <c r="D634" s="158" t="str">
        <f>IF(OR('Sub-Cpt Record'!D634=0,'Sub-Cpt Record'!D634=""),"",'Sub-Cpt Record'!D634)</f>
        <v/>
      </c>
      <c r="E634" s="157" t="str">
        <f>CODE!I634</f>
        <v/>
      </c>
      <c r="F634" s="180" t="str">
        <f>IF(OR('Sub-Cpt Record'!K634=0,'Sub-Cpt Record'!K634=""),"",'Sub-Cpt Record'!K634)</f>
        <v/>
      </c>
      <c r="G634" s="219"/>
      <c r="H634" s="181"/>
      <c r="I634" s="182"/>
      <c r="J634" s="182"/>
      <c r="K634" s="182"/>
      <c r="L634" s="182"/>
      <c r="M634" s="182"/>
      <c r="N634" s="221"/>
    </row>
    <row r="635" spans="1:14" s="3" customFormat="1" x14ac:dyDescent="0.2">
      <c r="A635" s="156" t="str">
        <f>IF(OR('Sub-Cpt Record'!A635=0,'Sub-Cpt Record'!A635=""),"",'Sub-Cpt Record'!A635)</f>
        <v/>
      </c>
      <c r="B635" s="157" t="str">
        <f>IF(OR('Sub-Cpt Record'!B635=0,'Sub-Cpt Record'!B635=""),"",'Sub-Cpt Record'!B635)</f>
        <v/>
      </c>
      <c r="C635" s="158" t="str">
        <f>IF(OR('Sub-Cpt Record'!C635=0,'Sub-Cpt Record'!C635=""),"",'Sub-Cpt Record'!C635)</f>
        <v/>
      </c>
      <c r="D635" s="158" t="str">
        <f>IF(OR('Sub-Cpt Record'!D635=0,'Sub-Cpt Record'!D635=""),"",'Sub-Cpt Record'!D635)</f>
        <v/>
      </c>
      <c r="E635" s="157" t="str">
        <f>CODE!I635</f>
        <v/>
      </c>
      <c r="F635" s="180" t="str">
        <f>IF(OR('Sub-Cpt Record'!K635=0,'Sub-Cpt Record'!K635=""),"",'Sub-Cpt Record'!K635)</f>
        <v/>
      </c>
      <c r="G635" s="219"/>
      <c r="H635" s="181"/>
      <c r="I635" s="182"/>
      <c r="J635" s="182"/>
      <c r="K635" s="182"/>
      <c r="L635" s="182"/>
      <c r="M635" s="182"/>
      <c r="N635" s="221"/>
    </row>
    <row r="636" spans="1:14" s="3" customFormat="1" x14ac:dyDescent="0.2">
      <c r="A636" s="156" t="str">
        <f>IF(OR('Sub-Cpt Record'!A636=0,'Sub-Cpt Record'!A636=""),"",'Sub-Cpt Record'!A636)</f>
        <v/>
      </c>
      <c r="B636" s="157" t="str">
        <f>IF(OR('Sub-Cpt Record'!B636=0,'Sub-Cpt Record'!B636=""),"",'Sub-Cpt Record'!B636)</f>
        <v/>
      </c>
      <c r="C636" s="158" t="str">
        <f>IF(OR('Sub-Cpt Record'!C636=0,'Sub-Cpt Record'!C636=""),"",'Sub-Cpt Record'!C636)</f>
        <v/>
      </c>
      <c r="D636" s="158" t="str">
        <f>IF(OR('Sub-Cpt Record'!D636=0,'Sub-Cpt Record'!D636=""),"",'Sub-Cpt Record'!D636)</f>
        <v/>
      </c>
      <c r="E636" s="157" t="str">
        <f>CODE!I636</f>
        <v/>
      </c>
      <c r="F636" s="180" t="str">
        <f>IF(OR('Sub-Cpt Record'!K636=0,'Sub-Cpt Record'!K636=""),"",'Sub-Cpt Record'!K636)</f>
        <v/>
      </c>
      <c r="G636" s="219"/>
      <c r="H636" s="181"/>
      <c r="I636" s="182"/>
      <c r="J636" s="182"/>
      <c r="K636" s="182"/>
      <c r="L636" s="182"/>
      <c r="M636" s="182"/>
      <c r="N636" s="221"/>
    </row>
    <row r="637" spans="1:14" s="3" customFormat="1" x14ac:dyDescent="0.2">
      <c r="A637" s="156" t="str">
        <f>IF(OR('Sub-Cpt Record'!A637=0,'Sub-Cpt Record'!A637=""),"",'Sub-Cpt Record'!A637)</f>
        <v/>
      </c>
      <c r="B637" s="157" t="str">
        <f>IF(OR('Sub-Cpt Record'!B637=0,'Sub-Cpt Record'!B637=""),"",'Sub-Cpt Record'!B637)</f>
        <v/>
      </c>
      <c r="C637" s="158" t="str">
        <f>IF(OR('Sub-Cpt Record'!C637=0,'Sub-Cpt Record'!C637=""),"",'Sub-Cpt Record'!C637)</f>
        <v/>
      </c>
      <c r="D637" s="158" t="str">
        <f>IF(OR('Sub-Cpt Record'!D637=0,'Sub-Cpt Record'!D637=""),"",'Sub-Cpt Record'!D637)</f>
        <v/>
      </c>
      <c r="E637" s="157" t="str">
        <f>CODE!I637</f>
        <v/>
      </c>
      <c r="F637" s="180" t="str">
        <f>IF(OR('Sub-Cpt Record'!K637=0,'Sub-Cpt Record'!K637=""),"",'Sub-Cpt Record'!K637)</f>
        <v/>
      </c>
      <c r="G637" s="219"/>
      <c r="H637" s="181"/>
      <c r="I637" s="182"/>
      <c r="J637" s="182"/>
      <c r="K637" s="182"/>
      <c r="L637" s="182"/>
      <c r="M637" s="182"/>
      <c r="N637" s="221"/>
    </row>
    <row r="638" spans="1:14" s="3" customFormat="1" x14ac:dyDescent="0.2">
      <c r="A638" s="156" t="str">
        <f>IF(OR('Sub-Cpt Record'!A638=0,'Sub-Cpt Record'!A638=""),"",'Sub-Cpt Record'!A638)</f>
        <v/>
      </c>
      <c r="B638" s="157" t="str">
        <f>IF(OR('Sub-Cpt Record'!B638=0,'Sub-Cpt Record'!B638=""),"",'Sub-Cpt Record'!B638)</f>
        <v/>
      </c>
      <c r="C638" s="158" t="str">
        <f>IF(OR('Sub-Cpt Record'!C638=0,'Sub-Cpt Record'!C638=""),"",'Sub-Cpt Record'!C638)</f>
        <v/>
      </c>
      <c r="D638" s="158" t="str">
        <f>IF(OR('Sub-Cpt Record'!D638=0,'Sub-Cpt Record'!D638=""),"",'Sub-Cpt Record'!D638)</f>
        <v/>
      </c>
      <c r="E638" s="157" t="str">
        <f>CODE!I638</f>
        <v/>
      </c>
      <c r="F638" s="180" t="str">
        <f>IF(OR('Sub-Cpt Record'!K638=0,'Sub-Cpt Record'!K638=""),"",'Sub-Cpt Record'!K638)</f>
        <v/>
      </c>
      <c r="G638" s="219"/>
      <c r="H638" s="181"/>
      <c r="I638" s="182"/>
      <c r="J638" s="182"/>
      <c r="K638" s="182"/>
      <c r="L638" s="182"/>
      <c r="M638" s="182"/>
      <c r="N638" s="221"/>
    </row>
    <row r="639" spans="1:14" s="3" customFormat="1" x14ac:dyDescent="0.2">
      <c r="A639" s="156" t="str">
        <f>IF(OR('Sub-Cpt Record'!A639=0,'Sub-Cpt Record'!A639=""),"",'Sub-Cpt Record'!A639)</f>
        <v/>
      </c>
      <c r="B639" s="157" t="str">
        <f>IF(OR('Sub-Cpt Record'!B639=0,'Sub-Cpt Record'!B639=""),"",'Sub-Cpt Record'!B639)</f>
        <v/>
      </c>
      <c r="C639" s="158" t="str">
        <f>IF(OR('Sub-Cpt Record'!C639=0,'Sub-Cpt Record'!C639=""),"",'Sub-Cpt Record'!C639)</f>
        <v/>
      </c>
      <c r="D639" s="158" t="str">
        <f>IF(OR('Sub-Cpt Record'!D639=0,'Sub-Cpt Record'!D639=""),"",'Sub-Cpt Record'!D639)</f>
        <v/>
      </c>
      <c r="E639" s="157" t="str">
        <f>CODE!I639</f>
        <v/>
      </c>
      <c r="F639" s="180" t="str">
        <f>IF(OR('Sub-Cpt Record'!K639=0,'Sub-Cpt Record'!K639=""),"",'Sub-Cpt Record'!K639)</f>
        <v/>
      </c>
      <c r="G639" s="219"/>
      <c r="H639" s="181"/>
      <c r="I639" s="182"/>
      <c r="J639" s="182"/>
      <c r="K639" s="182"/>
      <c r="L639" s="182"/>
      <c r="M639" s="182"/>
      <c r="N639" s="221"/>
    </row>
    <row r="640" spans="1:14" s="3" customFormat="1" x14ac:dyDescent="0.2">
      <c r="A640" s="156" t="str">
        <f>IF(OR('Sub-Cpt Record'!A640=0,'Sub-Cpt Record'!A640=""),"",'Sub-Cpt Record'!A640)</f>
        <v/>
      </c>
      <c r="B640" s="157" t="str">
        <f>IF(OR('Sub-Cpt Record'!B640=0,'Sub-Cpt Record'!B640=""),"",'Sub-Cpt Record'!B640)</f>
        <v/>
      </c>
      <c r="C640" s="158" t="str">
        <f>IF(OR('Sub-Cpt Record'!C640=0,'Sub-Cpt Record'!C640=""),"",'Sub-Cpt Record'!C640)</f>
        <v/>
      </c>
      <c r="D640" s="158" t="str">
        <f>IF(OR('Sub-Cpt Record'!D640=0,'Sub-Cpt Record'!D640=""),"",'Sub-Cpt Record'!D640)</f>
        <v/>
      </c>
      <c r="E640" s="157" t="str">
        <f>CODE!I640</f>
        <v/>
      </c>
      <c r="F640" s="180" t="str">
        <f>IF(OR('Sub-Cpt Record'!K640=0,'Sub-Cpt Record'!K640=""),"",'Sub-Cpt Record'!K640)</f>
        <v/>
      </c>
      <c r="G640" s="219"/>
      <c r="H640" s="181"/>
      <c r="I640" s="182"/>
      <c r="J640" s="182"/>
      <c r="K640" s="182"/>
      <c r="L640" s="182"/>
      <c r="M640" s="182"/>
      <c r="N640" s="221"/>
    </row>
    <row r="641" spans="1:14" s="3" customFormat="1" x14ac:dyDescent="0.2">
      <c r="A641" s="156" t="str">
        <f>IF(OR('Sub-Cpt Record'!A641=0,'Sub-Cpt Record'!A641=""),"",'Sub-Cpt Record'!A641)</f>
        <v/>
      </c>
      <c r="B641" s="157" t="str">
        <f>IF(OR('Sub-Cpt Record'!B641=0,'Sub-Cpt Record'!B641=""),"",'Sub-Cpt Record'!B641)</f>
        <v/>
      </c>
      <c r="C641" s="158" t="str">
        <f>IF(OR('Sub-Cpt Record'!C641=0,'Sub-Cpt Record'!C641=""),"",'Sub-Cpt Record'!C641)</f>
        <v/>
      </c>
      <c r="D641" s="158" t="str">
        <f>IF(OR('Sub-Cpt Record'!D641=0,'Sub-Cpt Record'!D641=""),"",'Sub-Cpt Record'!D641)</f>
        <v/>
      </c>
      <c r="E641" s="157" t="str">
        <f>CODE!I641</f>
        <v/>
      </c>
      <c r="F641" s="180" t="str">
        <f>IF(OR('Sub-Cpt Record'!K641=0,'Sub-Cpt Record'!K641=""),"",'Sub-Cpt Record'!K641)</f>
        <v/>
      </c>
      <c r="G641" s="219"/>
      <c r="H641" s="181"/>
      <c r="I641" s="182"/>
      <c r="J641" s="182"/>
      <c r="K641" s="182"/>
      <c r="L641" s="182"/>
      <c r="M641" s="182"/>
      <c r="N641" s="221"/>
    </row>
    <row r="642" spans="1:14" s="3" customFormat="1" x14ac:dyDescent="0.2">
      <c r="A642" s="156" t="str">
        <f>IF(OR('Sub-Cpt Record'!A642=0,'Sub-Cpt Record'!A642=""),"",'Sub-Cpt Record'!A642)</f>
        <v/>
      </c>
      <c r="B642" s="157" t="str">
        <f>IF(OR('Sub-Cpt Record'!B642=0,'Sub-Cpt Record'!B642=""),"",'Sub-Cpt Record'!B642)</f>
        <v/>
      </c>
      <c r="C642" s="158" t="str">
        <f>IF(OR('Sub-Cpt Record'!C642=0,'Sub-Cpt Record'!C642=""),"",'Sub-Cpt Record'!C642)</f>
        <v/>
      </c>
      <c r="D642" s="158" t="str">
        <f>IF(OR('Sub-Cpt Record'!D642=0,'Sub-Cpt Record'!D642=""),"",'Sub-Cpt Record'!D642)</f>
        <v/>
      </c>
      <c r="E642" s="157" t="str">
        <f>CODE!I642</f>
        <v/>
      </c>
      <c r="F642" s="180" t="str">
        <f>IF(OR('Sub-Cpt Record'!K642=0,'Sub-Cpt Record'!K642=""),"",'Sub-Cpt Record'!K642)</f>
        <v/>
      </c>
      <c r="G642" s="219"/>
      <c r="H642" s="181"/>
      <c r="I642" s="182"/>
      <c r="J642" s="182"/>
      <c r="K642" s="182"/>
      <c r="L642" s="182"/>
      <c r="M642" s="182"/>
      <c r="N642" s="221"/>
    </row>
    <row r="643" spans="1:14" s="3" customFormat="1" x14ac:dyDescent="0.2">
      <c r="A643" s="156" t="str">
        <f>IF(OR('Sub-Cpt Record'!A643=0,'Sub-Cpt Record'!A643=""),"",'Sub-Cpt Record'!A643)</f>
        <v/>
      </c>
      <c r="B643" s="157" t="str">
        <f>IF(OR('Sub-Cpt Record'!B643=0,'Sub-Cpt Record'!B643=""),"",'Sub-Cpt Record'!B643)</f>
        <v/>
      </c>
      <c r="C643" s="158" t="str">
        <f>IF(OR('Sub-Cpt Record'!C643=0,'Sub-Cpt Record'!C643=""),"",'Sub-Cpt Record'!C643)</f>
        <v/>
      </c>
      <c r="D643" s="158" t="str">
        <f>IF(OR('Sub-Cpt Record'!D643=0,'Sub-Cpt Record'!D643=""),"",'Sub-Cpt Record'!D643)</f>
        <v/>
      </c>
      <c r="E643" s="157" t="str">
        <f>CODE!I643</f>
        <v/>
      </c>
      <c r="F643" s="180" t="str">
        <f>IF(OR('Sub-Cpt Record'!K643=0,'Sub-Cpt Record'!K643=""),"",'Sub-Cpt Record'!K643)</f>
        <v/>
      </c>
      <c r="G643" s="219"/>
      <c r="H643" s="181"/>
      <c r="I643" s="182"/>
      <c r="J643" s="182"/>
      <c r="K643" s="182"/>
      <c r="L643" s="182"/>
      <c r="M643" s="182"/>
      <c r="N643" s="221"/>
    </row>
    <row r="644" spans="1:14" s="3" customFormat="1" x14ac:dyDescent="0.2">
      <c r="A644" s="156" t="str">
        <f>IF(OR('Sub-Cpt Record'!A644=0,'Sub-Cpt Record'!A644=""),"",'Sub-Cpt Record'!A644)</f>
        <v/>
      </c>
      <c r="B644" s="157" t="str">
        <f>IF(OR('Sub-Cpt Record'!B644=0,'Sub-Cpt Record'!B644=""),"",'Sub-Cpt Record'!B644)</f>
        <v/>
      </c>
      <c r="C644" s="158" t="str">
        <f>IF(OR('Sub-Cpt Record'!C644=0,'Sub-Cpt Record'!C644=""),"",'Sub-Cpt Record'!C644)</f>
        <v/>
      </c>
      <c r="D644" s="158" t="str">
        <f>IF(OR('Sub-Cpt Record'!D644=0,'Sub-Cpt Record'!D644=""),"",'Sub-Cpt Record'!D644)</f>
        <v/>
      </c>
      <c r="E644" s="157" t="str">
        <f>CODE!I644</f>
        <v/>
      </c>
      <c r="F644" s="180" t="str">
        <f>IF(OR('Sub-Cpt Record'!K644=0,'Sub-Cpt Record'!K644=""),"",'Sub-Cpt Record'!K644)</f>
        <v/>
      </c>
      <c r="G644" s="219"/>
      <c r="H644" s="181"/>
      <c r="I644" s="182"/>
      <c r="J644" s="182"/>
      <c r="K644" s="182"/>
      <c r="L644" s="182"/>
      <c r="M644" s="182"/>
      <c r="N644" s="221"/>
    </row>
    <row r="645" spans="1:14" s="3" customFormat="1" x14ac:dyDescent="0.2">
      <c r="A645" s="156" t="str">
        <f>IF(OR('Sub-Cpt Record'!A645=0,'Sub-Cpt Record'!A645=""),"",'Sub-Cpt Record'!A645)</f>
        <v/>
      </c>
      <c r="B645" s="157" t="str">
        <f>IF(OR('Sub-Cpt Record'!B645=0,'Sub-Cpt Record'!B645=""),"",'Sub-Cpt Record'!B645)</f>
        <v/>
      </c>
      <c r="C645" s="158" t="str">
        <f>IF(OR('Sub-Cpt Record'!C645=0,'Sub-Cpt Record'!C645=""),"",'Sub-Cpt Record'!C645)</f>
        <v/>
      </c>
      <c r="D645" s="158" t="str">
        <f>IF(OR('Sub-Cpt Record'!D645=0,'Sub-Cpt Record'!D645=""),"",'Sub-Cpt Record'!D645)</f>
        <v/>
      </c>
      <c r="E645" s="157" t="str">
        <f>CODE!I645</f>
        <v/>
      </c>
      <c r="F645" s="180" t="str">
        <f>IF(OR('Sub-Cpt Record'!K645=0,'Sub-Cpt Record'!K645=""),"",'Sub-Cpt Record'!K645)</f>
        <v/>
      </c>
      <c r="G645" s="219"/>
      <c r="H645" s="181"/>
      <c r="I645" s="182"/>
      <c r="J645" s="182"/>
      <c r="K645" s="182"/>
      <c r="L645" s="182"/>
      <c r="M645" s="182"/>
      <c r="N645" s="221"/>
    </row>
    <row r="646" spans="1:14" s="3" customFormat="1" x14ac:dyDescent="0.2">
      <c r="A646" s="156" t="str">
        <f>IF(OR('Sub-Cpt Record'!A646=0,'Sub-Cpt Record'!A646=""),"",'Sub-Cpt Record'!A646)</f>
        <v/>
      </c>
      <c r="B646" s="157" t="str">
        <f>IF(OR('Sub-Cpt Record'!B646=0,'Sub-Cpt Record'!B646=""),"",'Sub-Cpt Record'!B646)</f>
        <v/>
      </c>
      <c r="C646" s="158" t="str">
        <f>IF(OR('Sub-Cpt Record'!C646=0,'Sub-Cpt Record'!C646=""),"",'Sub-Cpt Record'!C646)</f>
        <v/>
      </c>
      <c r="D646" s="158" t="str">
        <f>IF(OR('Sub-Cpt Record'!D646=0,'Sub-Cpt Record'!D646=""),"",'Sub-Cpt Record'!D646)</f>
        <v/>
      </c>
      <c r="E646" s="157" t="str">
        <f>CODE!I646</f>
        <v/>
      </c>
      <c r="F646" s="180" t="str">
        <f>IF(OR('Sub-Cpt Record'!K646=0,'Sub-Cpt Record'!K646=""),"",'Sub-Cpt Record'!K646)</f>
        <v/>
      </c>
      <c r="G646" s="219"/>
      <c r="H646" s="181"/>
      <c r="I646" s="182"/>
      <c r="J646" s="182"/>
      <c r="K646" s="182"/>
      <c r="L646" s="182"/>
      <c r="M646" s="182"/>
      <c r="N646" s="221"/>
    </row>
    <row r="647" spans="1:14" s="3" customFormat="1" x14ac:dyDescent="0.2">
      <c r="A647" s="156" t="str">
        <f>IF(OR('Sub-Cpt Record'!A647=0,'Sub-Cpt Record'!A647=""),"",'Sub-Cpt Record'!A647)</f>
        <v/>
      </c>
      <c r="B647" s="157" t="str">
        <f>IF(OR('Sub-Cpt Record'!B647=0,'Sub-Cpt Record'!B647=""),"",'Sub-Cpt Record'!B647)</f>
        <v/>
      </c>
      <c r="C647" s="158" t="str">
        <f>IF(OR('Sub-Cpt Record'!C647=0,'Sub-Cpt Record'!C647=""),"",'Sub-Cpt Record'!C647)</f>
        <v/>
      </c>
      <c r="D647" s="158" t="str">
        <f>IF(OR('Sub-Cpt Record'!D647=0,'Sub-Cpt Record'!D647=""),"",'Sub-Cpt Record'!D647)</f>
        <v/>
      </c>
      <c r="E647" s="157" t="str">
        <f>CODE!I647</f>
        <v/>
      </c>
      <c r="F647" s="180" t="str">
        <f>IF(OR('Sub-Cpt Record'!K647=0,'Sub-Cpt Record'!K647=""),"",'Sub-Cpt Record'!K647)</f>
        <v/>
      </c>
      <c r="G647" s="219"/>
      <c r="H647" s="181"/>
      <c r="I647" s="182"/>
      <c r="J647" s="182"/>
      <c r="K647" s="182"/>
      <c r="L647" s="182"/>
      <c r="M647" s="182"/>
      <c r="N647" s="221"/>
    </row>
    <row r="648" spans="1:14" s="3" customFormat="1" x14ac:dyDescent="0.2">
      <c r="A648" s="156" t="str">
        <f>IF(OR('Sub-Cpt Record'!A648=0,'Sub-Cpt Record'!A648=""),"",'Sub-Cpt Record'!A648)</f>
        <v/>
      </c>
      <c r="B648" s="157" t="str">
        <f>IF(OR('Sub-Cpt Record'!B648=0,'Sub-Cpt Record'!B648=""),"",'Sub-Cpt Record'!B648)</f>
        <v/>
      </c>
      <c r="C648" s="158" t="str">
        <f>IF(OR('Sub-Cpt Record'!C648=0,'Sub-Cpt Record'!C648=""),"",'Sub-Cpt Record'!C648)</f>
        <v/>
      </c>
      <c r="D648" s="158" t="str">
        <f>IF(OR('Sub-Cpt Record'!D648=0,'Sub-Cpt Record'!D648=""),"",'Sub-Cpt Record'!D648)</f>
        <v/>
      </c>
      <c r="E648" s="157" t="str">
        <f>CODE!I648</f>
        <v/>
      </c>
      <c r="F648" s="180" t="str">
        <f>IF(OR('Sub-Cpt Record'!K648=0,'Sub-Cpt Record'!K648=""),"",'Sub-Cpt Record'!K648)</f>
        <v/>
      </c>
      <c r="G648" s="219"/>
      <c r="H648" s="181"/>
      <c r="I648" s="182"/>
      <c r="J648" s="182"/>
      <c r="K648" s="182"/>
      <c r="L648" s="182"/>
      <c r="M648" s="182"/>
      <c r="N648" s="221"/>
    </row>
    <row r="649" spans="1:14" s="3" customFormat="1" x14ac:dyDescent="0.2">
      <c r="A649" s="156" t="str">
        <f>IF(OR('Sub-Cpt Record'!A649=0,'Sub-Cpt Record'!A649=""),"",'Sub-Cpt Record'!A649)</f>
        <v/>
      </c>
      <c r="B649" s="157" t="str">
        <f>IF(OR('Sub-Cpt Record'!B649=0,'Sub-Cpt Record'!B649=""),"",'Sub-Cpt Record'!B649)</f>
        <v/>
      </c>
      <c r="C649" s="158" t="str">
        <f>IF(OR('Sub-Cpt Record'!C649=0,'Sub-Cpt Record'!C649=""),"",'Sub-Cpt Record'!C649)</f>
        <v/>
      </c>
      <c r="D649" s="158" t="str">
        <f>IF(OR('Sub-Cpt Record'!D649=0,'Sub-Cpt Record'!D649=""),"",'Sub-Cpt Record'!D649)</f>
        <v/>
      </c>
      <c r="E649" s="157" t="str">
        <f>CODE!I649</f>
        <v/>
      </c>
      <c r="F649" s="180" t="str">
        <f>IF(OR('Sub-Cpt Record'!K649=0,'Sub-Cpt Record'!K649=""),"",'Sub-Cpt Record'!K649)</f>
        <v/>
      </c>
      <c r="G649" s="219"/>
      <c r="H649" s="181"/>
      <c r="I649" s="182"/>
      <c r="J649" s="182"/>
      <c r="K649" s="182"/>
      <c r="L649" s="182"/>
      <c r="M649" s="182"/>
      <c r="N649" s="221"/>
    </row>
    <row r="650" spans="1:14" s="3" customFormat="1" x14ac:dyDescent="0.2">
      <c r="A650" s="156" t="str">
        <f>IF(OR('Sub-Cpt Record'!A650=0,'Sub-Cpt Record'!A650=""),"",'Sub-Cpt Record'!A650)</f>
        <v/>
      </c>
      <c r="B650" s="157" t="str">
        <f>IF(OR('Sub-Cpt Record'!B650=0,'Sub-Cpt Record'!B650=""),"",'Sub-Cpt Record'!B650)</f>
        <v/>
      </c>
      <c r="C650" s="158" t="str">
        <f>IF(OR('Sub-Cpt Record'!C650=0,'Sub-Cpt Record'!C650=""),"",'Sub-Cpt Record'!C650)</f>
        <v/>
      </c>
      <c r="D650" s="158" t="str">
        <f>IF(OR('Sub-Cpt Record'!D650=0,'Sub-Cpt Record'!D650=""),"",'Sub-Cpt Record'!D650)</f>
        <v/>
      </c>
      <c r="E650" s="157" t="str">
        <f>CODE!I650</f>
        <v/>
      </c>
      <c r="F650" s="180" t="str">
        <f>IF(OR('Sub-Cpt Record'!K650=0,'Sub-Cpt Record'!K650=""),"",'Sub-Cpt Record'!K650)</f>
        <v/>
      </c>
      <c r="G650" s="219"/>
      <c r="H650" s="181"/>
      <c r="I650" s="182"/>
      <c r="J650" s="182"/>
      <c r="K650" s="182"/>
      <c r="L650" s="182"/>
      <c r="M650" s="182"/>
      <c r="N650" s="221"/>
    </row>
    <row r="651" spans="1:14" s="3" customFormat="1" x14ac:dyDescent="0.2">
      <c r="A651" s="156" t="str">
        <f>IF(OR('Sub-Cpt Record'!A651=0,'Sub-Cpt Record'!A651=""),"",'Sub-Cpt Record'!A651)</f>
        <v/>
      </c>
      <c r="B651" s="157" t="str">
        <f>IF(OR('Sub-Cpt Record'!B651=0,'Sub-Cpt Record'!B651=""),"",'Sub-Cpt Record'!B651)</f>
        <v/>
      </c>
      <c r="C651" s="158" t="str">
        <f>IF(OR('Sub-Cpt Record'!C651=0,'Sub-Cpt Record'!C651=""),"",'Sub-Cpt Record'!C651)</f>
        <v/>
      </c>
      <c r="D651" s="158" t="str">
        <f>IF(OR('Sub-Cpt Record'!D651=0,'Sub-Cpt Record'!D651=""),"",'Sub-Cpt Record'!D651)</f>
        <v/>
      </c>
      <c r="E651" s="157" t="str">
        <f>CODE!I651</f>
        <v/>
      </c>
      <c r="F651" s="180" t="str">
        <f>IF(OR('Sub-Cpt Record'!K651=0,'Sub-Cpt Record'!K651=""),"",'Sub-Cpt Record'!K651)</f>
        <v/>
      </c>
      <c r="G651" s="219"/>
      <c r="H651" s="181"/>
      <c r="I651" s="182"/>
      <c r="J651" s="182"/>
      <c r="K651" s="182"/>
      <c r="L651" s="182"/>
      <c r="M651" s="182"/>
      <c r="N651" s="221"/>
    </row>
    <row r="652" spans="1:14" s="3" customFormat="1" x14ac:dyDescent="0.2">
      <c r="A652" s="156" t="str">
        <f>IF(OR('Sub-Cpt Record'!A652=0,'Sub-Cpt Record'!A652=""),"",'Sub-Cpt Record'!A652)</f>
        <v/>
      </c>
      <c r="B652" s="157" t="str">
        <f>IF(OR('Sub-Cpt Record'!B652=0,'Sub-Cpt Record'!B652=""),"",'Sub-Cpt Record'!B652)</f>
        <v/>
      </c>
      <c r="C652" s="158" t="str">
        <f>IF(OR('Sub-Cpt Record'!C652=0,'Sub-Cpt Record'!C652=""),"",'Sub-Cpt Record'!C652)</f>
        <v/>
      </c>
      <c r="D652" s="158" t="str">
        <f>IF(OR('Sub-Cpt Record'!D652=0,'Sub-Cpt Record'!D652=""),"",'Sub-Cpt Record'!D652)</f>
        <v/>
      </c>
      <c r="E652" s="157" t="str">
        <f>CODE!I652</f>
        <v/>
      </c>
      <c r="F652" s="180" t="str">
        <f>IF(OR('Sub-Cpt Record'!K652=0,'Sub-Cpt Record'!K652=""),"",'Sub-Cpt Record'!K652)</f>
        <v/>
      </c>
      <c r="G652" s="219"/>
      <c r="H652" s="181"/>
      <c r="I652" s="182"/>
      <c r="J652" s="182"/>
      <c r="K652" s="182"/>
      <c r="L652" s="182"/>
      <c r="M652" s="182"/>
      <c r="N652" s="221"/>
    </row>
    <row r="653" spans="1:14" s="3" customFormat="1" x14ac:dyDescent="0.2">
      <c r="A653" s="156" t="str">
        <f>IF(OR('Sub-Cpt Record'!A653=0,'Sub-Cpt Record'!A653=""),"",'Sub-Cpt Record'!A653)</f>
        <v/>
      </c>
      <c r="B653" s="157" t="str">
        <f>IF(OR('Sub-Cpt Record'!B653=0,'Sub-Cpt Record'!B653=""),"",'Sub-Cpt Record'!B653)</f>
        <v/>
      </c>
      <c r="C653" s="158" t="str">
        <f>IF(OR('Sub-Cpt Record'!C653=0,'Sub-Cpt Record'!C653=""),"",'Sub-Cpt Record'!C653)</f>
        <v/>
      </c>
      <c r="D653" s="158" t="str">
        <f>IF(OR('Sub-Cpt Record'!D653=0,'Sub-Cpt Record'!D653=""),"",'Sub-Cpt Record'!D653)</f>
        <v/>
      </c>
      <c r="E653" s="157" t="str">
        <f>CODE!I653</f>
        <v/>
      </c>
      <c r="F653" s="180" t="str">
        <f>IF(OR('Sub-Cpt Record'!K653=0,'Sub-Cpt Record'!K653=""),"",'Sub-Cpt Record'!K653)</f>
        <v/>
      </c>
      <c r="G653" s="219"/>
      <c r="H653" s="181"/>
      <c r="I653" s="182"/>
      <c r="J653" s="182"/>
      <c r="K653" s="182"/>
      <c r="L653" s="182"/>
      <c r="M653" s="182"/>
      <c r="N653" s="221"/>
    </row>
    <row r="654" spans="1:14" s="3" customFormat="1" x14ac:dyDescent="0.2">
      <c r="A654" s="156" t="str">
        <f>IF(OR('Sub-Cpt Record'!A654=0,'Sub-Cpt Record'!A654=""),"",'Sub-Cpt Record'!A654)</f>
        <v/>
      </c>
      <c r="B654" s="157" t="str">
        <f>IF(OR('Sub-Cpt Record'!B654=0,'Sub-Cpt Record'!B654=""),"",'Sub-Cpt Record'!B654)</f>
        <v/>
      </c>
      <c r="C654" s="158" t="str">
        <f>IF(OR('Sub-Cpt Record'!C654=0,'Sub-Cpt Record'!C654=""),"",'Sub-Cpt Record'!C654)</f>
        <v/>
      </c>
      <c r="D654" s="158" t="str">
        <f>IF(OR('Sub-Cpt Record'!D654=0,'Sub-Cpt Record'!D654=""),"",'Sub-Cpt Record'!D654)</f>
        <v/>
      </c>
      <c r="E654" s="157" t="str">
        <f>CODE!I654</f>
        <v/>
      </c>
      <c r="F654" s="180" t="str">
        <f>IF(OR('Sub-Cpt Record'!K654=0,'Sub-Cpt Record'!K654=""),"",'Sub-Cpt Record'!K654)</f>
        <v/>
      </c>
      <c r="G654" s="219"/>
      <c r="H654" s="181"/>
      <c r="I654" s="182"/>
      <c r="J654" s="182"/>
      <c r="K654" s="182"/>
      <c r="L654" s="182"/>
      <c r="M654" s="182"/>
      <c r="N654" s="221"/>
    </row>
    <row r="655" spans="1:14" s="3" customFormat="1" x14ac:dyDescent="0.2">
      <c r="A655" s="156" t="str">
        <f>IF(OR('Sub-Cpt Record'!A655=0,'Sub-Cpt Record'!A655=""),"",'Sub-Cpt Record'!A655)</f>
        <v/>
      </c>
      <c r="B655" s="157" t="str">
        <f>IF(OR('Sub-Cpt Record'!B655=0,'Sub-Cpt Record'!B655=""),"",'Sub-Cpt Record'!B655)</f>
        <v/>
      </c>
      <c r="C655" s="158" t="str">
        <f>IF(OR('Sub-Cpt Record'!C655=0,'Sub-Cpt Record'!C655=""),"",'Sub-Cpt Record'!C655)</f>
        <v/>
      </c>
      <c r="D655" s="158" t="str">
        <f>IF(OR('Sub-Cpt Record'!D655=0,'Sub-Cpt Record'!D655=""),"",'Sub-Cpt Record'!D655)</f>
        <v/>
      </c>
      <c r="E655" s="157" t="str">
        <f>CODE!I655</f>
        <v/>
      </c>
      <c r="F655" s="180" t="str">
        <f>IF(OR('Sub-Cpt Record'!K655=0,'Sub-Cpt Record'!K655=""),"",'Sub-Cpt Record'!K655)</f>
        <v/>
      </c>
      <c r="G655" s="219"/>
      <c r="H655" s="181"/>
      <c r="I655" s="182"/>
      <c r="J655" s="182"/>
      <c r="K655" s="182"/>
      <c r="L655" s="182"/>
      <c r="M655" s="182"/>
      <c r="N655" s="221"/>
    </row>
    <row r="656" spans="1:14" s="3" customFormat="1" x14ac:dyDescent="0.2">
      <c r="A656" s="156" t="str">
        <f>IF(OR('Sub-Cpt Record'!A656=0,'Sub-Cpt Record'!A656=""),"",'Sub-Cpt Record'!A656)</f>
        <v/>
      </c>
      <c r="B656" s="157" t="str">
        <f>IF(OR('Sub-Cpt Record'!B656=0,'Sub-Cpt Record'!B656=""),"",'Sub-Cpt Record'!B656)</f>
        <v/>
      </c>
      <c r="C656" s="158" t="str">
        <f>IF(OR('Sub-Cpt Record'!C656=0,'Sub-Cpt Record'!C656=""),"",'Sub-Cpt Record'!C656)</f>
        <v/>
      </c>
      <c r="D656" s="158" t="str">
        <f>IF(OR('Sub-Cpt Record'!D656=0,'Sub-Cpt Record'!D656=""),"",'Sub-Cpt Record'!D656)</f>
        <v/>
      </c>
      <c r="E656" s="157" t="str">
        <f>CODE!I656</f>
        <v/>
      </c>
      <c r="F656" s="180" t="str">
        <f>IF(OR('Sub-Cpt Record'!K656=0,'Sub-Cpt Record'!K656=""),"",'Sub-Cpt Record'!K656)</f>
        <v/>
      </c>
      <c r="G656" s="219"/>
      <c r="H656" s="181"/>
      <c r="I656" s="182"/>
      <c r="J656" s="182"/>
      <c r="K656" s="182"/>
      <c r="L656" s="182"/>
      <c r="M656" s="182"/>
      <c r="N656" s="221"/>
    </row>
    <row r="657" spans="1:14" s="3" customFormat="1" x14ac:dyDescent="0.2">
      <c r="A657" s="156" t="str">
        <f>IF(OR('Sub-Cpt Record'!A657=0,'Sub-Cpt Record'!A657=""),"",'Sub-Cpt Record'!A657)</f>
        <v/>
      </c>
      <c r="B657" s="157" t="str">
        <f>IF(OR('Sub-Cpt Record'!B657=0,'Sub-Cpt Record'!B657=""),"",'Sub-Cpt Record'!B657)</f>
        <v/>
      </c>
      <c r="C657" s="158" t="str">
        <f>IF(OR('Sub-Cpt Record'!C657=0,'Sub-Cpt Record'!C657=""),"",'Sub-Cpt Record'!C657)</f>
        <v/>
      </c>
      <c r="D657" s="158" t="str">
        <f>IF(OR('Sub-Cpt Record'!D657=0,'Sub-Cpt Record'!D657=""),"",'Sub-Cpt Record'!D657)</f>
        <v/>
      </c>
      <c r="E657" s="157" t="str">
        <f>CODE!I657</f>
        <v/>
      </c>
      <c r="F657" s="180" t="str">
        <f>IF(OR('Sub-Cpt Record'!K657=0,'Sub-Cpt Record'!K657=""),"",'Sub-Cpt Record'!K657)</f>
        <v/>
      </c>
      <c r="G657" s="219"/>
      <c r="H657" s="181"/>
      <c r="I657" s="182"/>
      <c r="J657" s="182"/>
      <c r="K657" s="182"/>
      <c r="L657" s="182"/>
      <c r="M657" s="182"/>
      <c r="N657" s="221"/>
    </row>
    <row r="658" spans="1:14" s="3" customFormat="1" x14ac:dyDescent="0.2">
      <c r="A658" s="156" t="str">
        <f>IF(OR('Sub-Cpt Record'!A658=0,'Sub-Cpt Record'!A658=""),"",'Sub-Cpt Record'!A658)</f>
        <v/>
      </c>
      <c r="B658" s="157" t="str">
        <f>IF(OR('Sub-Cpt Record'!B658=0,'Sub-Cpt Record'!B658=""),"",'Sub-Cpt Record'!B658)</f>
        <v/>
      </c>
      <c r="C658" s="158" t="str">
        <f>IF(OR('Sub-Cpt Record'!C658=0,'Sub-Cpt Record'!C658=""),"",'Sub-Cpt Record'!C658)</f>
        <v/>
      </c>
      <c r="D658" s="158" t="str">
        <f>IF(OR('Sub-Cpt Record'!D658=0,'Sub-Cpt Record'!D658=""),"",'Sub-Cpt Record'!D658)</f>
        <v/>
      </c>
      <c r="E658" s="157" t="str">
        <f>CODE!I658</f>
        <v/>
      </c>
      <c r="F658" s="180" t="str">
        <f>IF(OR('Sub-Cpt Record'!K658=0,'Sub-Cpt Record'!K658=""),"",'Sub-Cpt Record'!K658)</f>
        <v/>
      </c>
      <c r="G658" s="219"/>
      <c r="H658" s="181"/>
      <c r="I658" s="182"/>
      <c r="J658" s="182"/>
      <c r="K658" s="182"/>
      <c r="L658" s="182"/>
      <c r="M658" s="182"/>
      <c r="N658" s="221"/>
    </row>
    <row r="659" spans="1:14" s="3" customFormat="1" x14ac:dyDescent="0.2">
      <c r="A659" s="156" t="str">
        <f>IF(OR('Sub-Cpt Record'!A659=0,'Sub-Cpt Record'!A659=""),"",'Sub-Cpt Record'!A659)</f>
        <v/>
      </c>
      <c r="B659" s="157" t="str">
        <f>IF(OR('Sub-Cpt Record'!B659=0,'Sub-Cpt Record'!B659=""),"",'Sub-Cpt Record'!B659)</f>
        <v/>
      </c>
      <c r="C659" s="158" t="str">
        <f>IF(OR('Sub-Cpt Record'!C659=0,'Sub-Cpt Record'!C659=""),"",'Sub-Cpt Record'!C659)</f>
        <v/>
      </c>
      <c r="D659" s="158" t="str">
        <f>IF(OR('Sub-Cpt Record'!D659=0,'Sub-Cpt Record'!D659=""),"",'Sub-Cpt Record'!D659)</f>
        <v/>
      </c>
      <c r="E659" s="157" t="str">
        <f>CODE!I659</f>
        <v/>
      </c>
      <c r="F659" s="180" t="str">
        <f>IF(OR('Sub-Cpt Record'!K659=0,'Sub-Cpt Record'!K659=""),"",'Sub-Cpt Record'!K659)</f>
        <v/>
      </c>
      <c r="G659" s="219"/>
      <c r="H659" s="181"/>
      <c r="I659" s="182"/>
      <c r="J659" s="182"/>
      <c r="K659" s="182"/>
      <c r="L659" s="182"/>
      <c r="M659" s="182"/>
      <c r="N659" s="221"/>
    </row>
    <row r="660" spans="1:14" s="3" customFormat="1" x14ac:dyDescent="0.2">
      <c r="A660" s="156" t="str">
        <f>IF(OR('Sub-Cpt Record'!A660=0,'Sub-Cpt Record'!A660=""),"",'Sub-Cpt Record'!A660)</f>
        <v/>
      </c>
      <c r="B660" s="157" t="str">
        <f>IF(OR('Sub-Cpt Record'!B660=0,'Sub-Cpt Record'!B660=""),"",'Sub-Cpt Record'!B660)</f>
        <v/>
      </c>
      <c r="C660" s="158" t="str">
        <f>IF(OR('Sub-Cpt Record'!C660=0,'Sub-Cpt Record'!C660=""),"",'Sub-Cpt Record'!C660)</f>
        <v/>
      </c>
      <c r="D660" s="158" t="str">
        <f>IF(OR('Sub-Cpt Record'!D660=0,'Sub-Cpt Record'!D660=""),"",'Sub-Cpt Record'!D660)</f>
        <v/>
      </c>
      <c r="E660" s="157" t="str">
        <f>CODE!I660</f>
        <v/>
      </c>
      <c r="F660" s="180" t="str">
        <f>IF(OR('Sub-Cpt Record'!K660=0,'Sub-Cpt Record'!K660=""),"",'Sub-Cpt Record'!K660)</f>
        <v/>
      </c>
      <c r="G660" s="219"/>
      <c r="H660" s="181"/>
      <c r="I660" s="182"/>
      <c r="J660" s="182"/>
      <c r="K660" s="182"/>
      <c r="L660" s="182"/>
      <c r="M660" s="182"/>
      <c r="N660" s="221"/>
    </row>
    <row r="661" spans="1:14" s="3" customFormat="1" x14ac:dyDescent="0.2">
      <c r="A661" s="156" t="str">
        <f>IF(OR('Sub-Cpt Record'!A661=0,'Sub-Cpt Record'!A661=""),"",'Sub-Cpt Record'!A661)</f>
        <v/>
      </c>
      <c r="B661" s="157" t="str">
        <f>IF(OR('Sub-Cpt Record'!B661=0,'Sub-Cpt Record'!B661=""),"",'Sub-Cpt Record'!B661)</f>
        <v/>
      </c>
      <c r="C661" s="158" t="str">
        <f>IF(OR('Sub-Cpt Record'!C661=0,'Sub-Cpt Record'!C661=""),"",'Sub-Cpt Record'!C661)</f>
        <v/>
      </c>
      <c r="D661" s="158" t="str">
        <f>IF(OR('Sub-Cpt Record'!D661=0,'Sub-Cpt Record'!D661=""),"",'Sub-Cpt Record'!D661)</f>
        <v/>
      </c>
      <c r="E661" s="157" t="str">
        <f>CODE!I661</f>
        <v/>
      </c>
      <c r="F661" s="180" t="str">
        <f>IF(OR('Sub-Cpt Record'!K661=0,'Sub-Cpt Record'!K661=""),"",'Sub-Cpt Record'!K661)</f>
        <v/>
      </c>
      <c r="G661" s="219"/>
      <c r="H661" s="181"/>
      <c r="I661" s="182"/>
      <c r="J661" s="182"/>
      <c r="K661" s="182"/>
      <c r="L661" s="182"/>
      <c r="M661" s="182"/>
      <c r="N661" s="221"/>
    </row>
    <row r="662" spans="1:14" s="3" customFormat="1" x14ac:dyDescent="0.2">
      <c r="A662" s="156" t="str">
        <f>IF(OR('Sub-Cpt Record'!A662=0,'Sub-Cpt Record'!A662=""),"",'Sub-Cpt Record'!A662)</f>
        <v/>
      </c>
      <c r="B662" s="157" t="str">
        <f>IF(OR('Sub-Cpt Record'!B662=0,'Sub-Cpt Record'!B662=""),"",'Sub-Cpt Record'!B662)</f>
        <v/>
      </c>
      <c r="C662" s="158" t="str">
        <f>IF(OR('Sub-Cpt Record'!C662=0,'Sub-Cpt Record'!C662=""),"",'Sub-Cpt Record'!C662)</f>
        <v/>
      </c>
      <c r="D662" s="158" t="str">
        <f>IF(OR('Sub-Cpt Record'!D662=0,'Sub-Cpt Record'!D662=""),"",'Sub-Cpt Record'!D662)</f>
        <v/>
      </c>
      <c r="E662" s="157" t="str">
        <f>CODE!I662</f>
        <v/>
      </c>
      <c r="F662" s="180" t="str">
        <f>IF(OR('Sub-Cpt Record'!K662=0,'Sub-Cpt Record'!K662=""),"",'Sub-Cpt Record'!K662)</f>
        <v/>
      </c>
      <c r="G662" s="219"/>
      <c r="H662" s="181"/>
      <c r="I662" s="182"/>
      <c r="J662" s="182"/>
      <c r="K662" s="182"/>
      <c r="L662" s="182"/>
      <c r="M662" s="182"/>
      <c r="N662" s="221"/>
    </row>
    <row r="663" spans="1:14" s="3" customFormat="1" x14ac:dyDescent="0.2">
      <c r="A663" s="156" t="str">
        <f>IF(OR('Sub-Cpt Record'!A663=0,'Sub-Cpt Record'!A663=""),"",'Sub-Cpt Record'!A663)</f>
        <v/>
      </c>
      <c r="B663" s="157" t="str">
        <f>IF(OR('Sub-Cpt Record'!B663=0,'Sub-Cpt Record'!B663=""),"",'Sub-Cpt Record'!B663)</f>
        <v/>
      </c>
      <c r="C663" s="158" t="str">
        <f>IF(OR('Sub-Cpt Record'!C663=0,'Sub-Cpt Record'!C663=""),"",'Sub-Cpt Record'!C663)</f>
        <v/>
      </c>
      <c r="D663" s="158" t="str">
        <f>IF(OR('Sub-Cpt Record'!D663=0,'Sub-Cpt Record'!D663=""),"",'Sub-Cpt Record'!D663)</f>
        <v/>
      </c>
      <c r="E663" s="157" t="str">
        <f>CODE!I663</f>
        <v/>
      </c>
      <c r="F663" s="180" t="str">
        <f>IF(OR('Sub-Cpt Record'!K663=0,'Sub-Cpt Record'!K663=""),"",'Sub-Cpt Record'!K663)</f>
        <v/>
      </c>
      <c r="G663" s="219"/>
      <c r="H663" s="181"/>
      <c r="I663" s="182"/>
      <c r="J663" s="182"/>
      <c r="K663" s="182"/>
      <c r="L663" s="182"/>
      <c r="M663" s="182"/>
      <c r="N663" s="221"/>
    </row>
    <row r="664" spans="1:14" s="3" customFormat="1" x14ac:dyDescent="0.2">
      <c r="A664" s="156" t="str">
        <f>IF(OR('Sub-Cpt Record'!A664=0,'Sub-Cpt Record'!A664=""),"",'Sub-Cpt Record'!A664)</f>
        <v/>
      </c>
      <c r="B664" s="157" t="str">
        <f>IF(OR('Sub-Cpt Record'!B664=0,'Sub-Cpt Record'!B664=""),"",'Sub-Cpt Record'!B664)</f>
        <v/>
      </c>
      <c r="C664" s="158" t="str">
        <f>IF(OR('Sub-Cpt Record'!C664=0,'Sub-Cpt Record'!C664=""),"",'Sub-Cpt Record'!C664)</f>
        <v/>
      </c>
      <c r="D664" s="158" t="str">
        <f>IF(OR('Sub-Cpt Record'!D664=0,'Sub-Cpt Record'!D664=""),"",'Sub-Cpt Record'!D664)</f>
        <v/>
      </c>
      <c r="E664" s="157" t="str">
        <f>CODE!I664</f>
        <v/>
      </c>
      <c r="F664" s="180" t="str">
        <f>IF(OR('Sub-Cpt Record'!K664=0,'Sub-Cpt Record'!K664=""),"",'Sub-Cpt Record'!K664)</f>
        <v/>
      </c>
      <c r="G664" s="219"/>
      <c r="H664" s="181"/>
      <c r="I664" s="182"/>
      <c r="J664" s="182"/>
      <c r="K664" s="182"/>
      <c r="L664" s="182"/>
      <c r="M664" s="182"/>
      <c r="N664" s="221"/>
    </row>
    <row r="665" spans="1:14" s="3" customFormat="1" x14ac:dyDescent="0.2">
      <c r="A665" s="156" t="str">
        <f>IF(OR('Sub-Cpt Record'!A665=0,'Sub-Cpt Record'!A665=""),"",'Sub-Cpt Record'!A665)</f>
        <v/>
      </c>
      <c r="B665" s="157" t="str">
        <f>IF(OR('Sub-Cpt Record'!B665=0,'Sub-Cpt Record'!B665=""),"",'Sub-Cpt Record'!B665)</f>
        <v/>
      </c>
      <c r="C665" s="158" t="str">
        <f>IF(OR('Sub-Cpt Record'!C665=0,'Sub-Cpt Record'!C665=""),"",'Sub-Cpt Record'!C665)</f>
        <v/>
      </c>
      <c r="D665" s="158" t="str">
        <f>IF(OR('Sub-Cpt Record'!D665=0,'Sub-Cpt Record'!D665=""),"",'Sub-Cpt Record'!D665)</f>
        <v/>
      </c>
      <c r="E665" s="157" t="str">
        <f>CODE!I665</f>
        <v/>
      </c>
      <c r="F665" s="180" t="str">
        <f>IF(OR('Sub-Cpt Record'!K665=0,'Sub-Cpt Record'!K665=""),"",'Sub-Cpt Record'!K665)</f>
        <v/>
      </c>
      <c r="G665" s="219"/>
      <c r="H665" s="181"/>
      <c r="I665" s="182"/>
      <c r="J665" s="182"/>
      <c r="K665" s="182"/>
      <c r="L665" s="182"/>
      <c r="M665" s="182"/>
      <c r="N665" s="221"/>
    </row>
    <row r="666" spans="1:14" s="3" customFormat="1" x14ac:dyDescent="0.2">
      <c r="A666" s="156" t="str">
        <f>IF(OR('Sub-Cpt Record'!A666=0,'Sub-Cpt Record'!A666=""),"",'Sub-Cpt Record'!A666)</f>
        <v/>
      </c>
      <c r="B666" s="157" t="str">
        <f>IF(OR('Sub-Cpt Record'!B666=0,'Sub-Cpt Record'!B666=""),"",'Sub-Cpt Record'!B666)</f>
        <v/>
      </c>
      <c r="C666" s="158" t="str">
        <f>IF(OR('Sub-Cpt Record'!C666=0,'Sub-Cpt Record'!C666=""),"",'Sub-Cpt Record'!C666)</f>
        <v/>
      </c>
      <c r="D666" s="158" t="str">
        <f>IF(OR('Sub-Cpt Record'!D666=0,'Sub-Cpt Record'!D666=""),"",'Sub-Cpt Record'!D666)</f>
        <v/>
      </c>
      <c r="E666" s="157" t="str">
        <f>CODE!I666</f>
        <v/>
      </c>
      <c r="F666" s="180" t="str">
        <f>IF(OR('Sub-Cpt Record'!K666=0,'Sub-Cpt Record'!K666=""),"",'Sub-Cpt Record'!K666)</f>
        <v/>
      </c>
      <c r="G666" s="219"/>
      <c r="H666" s="181"/>
      <c r="I666" s="182"/>
      <c r="J666" s="182"/>
      <c r="K666" s="182"/>
      <c r="L666" s="182"/>
      <c r="M666" s="182"/>
      <c r="N666" s="221"/>
    </row>
    <row r="667" spans="1:14" s="3" customFormat="1" x14ac:dyDescent="0.2">
      <c r="A667" s="156" t="str">
        <f>IF(OR('Sub-Cpt Record'!A667=0,'Sub-Cpt Record'!A667=""),"",'Sub-Cpt Record'!A667)</f>
        <v/>
      </c>
      <c r="B667" s="157" t="str">
        <f>IF(OR('Sub-Cpt Record'!B667=0,'Sub-Cpt Record'!B667=""),"",'Sub-Cpt Record'!B667)</f>
        <v/>
      </c>
      <c r="C667" s="158" t="str">
        <f>IF(OR('Sub-Cpt Record'!C667=0,'Sub-Cpt Record'!C667=""),"",'Sub-Cpt Record'!C667)</f>
        <v/>
      </c>
      <c r="D667" s="158" t="str">
        <f>IF(OR('Sub-Cpt Record'!D667=0,'Sub-Cpt Record'!D667=""),"",'Sub-Cpt Record'!D667)</f>
        <v/>
      </c>
      <c r="E667" s="157" t="str">
        <f>CODE!I667</f>
        <v/>
      </c>
      <c r="F667" s="180" t="str">
        <f>IF(OR('Sub-Cpt Record'!K667=0,'Sub-Cpt Record'!K667=""),"",'Sub-Cpt Record'!K667)</f>
        <v/>
      </c>
      <c r="G667" s="219"/>
      <c r="H667" s="181"/>
      <c r="I667" s="182"/>
      <c r="J667" s="182"/>
      <c r="K667" s="182"/>
      <c r="L667" s="182"/>
      <c r="M667" s="182"/>
      <c r="N667" s="221"/>
    </row>
    <row r="668" spans="1:14" s="3" customFormat="1" x14ac:dyDescent="0.2">
      <c r="A668" s="156" t="str">
        <f>IF(OR('Sub-Cpt Record'!A668=0,'Sub-Cpt Record'!A668=""),"",'Sub-Cpt Record'!A668)</f>
        <v/>
      </c>
      <c r="B668" s="157" t="str">
        <f>IF(OR('Sub-Cpt Record'!B668=0,'Sub-Cpt Record'!B668=""),"",'Sub-Cpt Record'!B668)</f>
        <v/>
      </c>
      <c r="C668" s="158" t="str">
        <f>IF(OR('Sub-Cpt Record'!C668=0,'Sub-Cpt Record'!C668=""),"",'Sub-Cpt Record'!C668)</f>
        <v/>
      </c>
      <c r="D668" s="158" t="str">
        <f>IF(OR('Sub-Cpt Record'!D668=0,'Sub-Cpt Record'!D668=""),"",'Sub-Cpt Record'!D668)</f>
        <v/>
      </c>
      <c r="E668" s="157" t="str">
        <f>CODE!I668</f>
        <v/>
      </c>
      <c r="F668" s="180" t="str">
        <f>IF(OR('Sub-Cpt Record'!K668=0,'Sub-Cpt Record'!K668=""),"",'Sub-Cpt Record'!K668)</f>
        <v/>
      </c>
      <c r="G668" s="219"/>
      <c r="H668" s="181"/>
      <c r="I668" s="182"/>
      <c r="J668" s="182"/>
      <c r="K668" s="182"/>
      <c r="L668" s="182"/>
      <c r="M668" s="182"/>
      <c r="N668" s="221"/>
    </row>
    <row r="669" spans="1:14" s="3" customFormat="1" x14ac:dyDescent="0.2">
      <c r="A669" s="156" t="str">
        <f>IF(OR('Sub-Cpt Record'!A669=0,'Sub-Cpt Record'!A669=""),"",'Sub-Cpt Record'!A669)</f>
        <v/>
      </c>
      <c r="B669" s="157" t="str">
        <f>IF(OR('Sub-Cpt Record'!B669=0,'Sub-Cpt Record'!B669=""),"",'Sub-Cpt Record'!B669)</f>
        <v/>
      </c>
      <c r="C669" s="158" t="str">
        <f>IF(OR('Sub-Cpt Record'!C669=0,'Sub-Cpt Record'!C669=""),"",'Sub-Cpt Record'!C669)</f>
        <v/>
      </c>
      <c r="D669" s="158" t="str">
        <f>IF(OR('Sub-Cpt Record'!D669=0,'Sub-Cpt Record'!D669=""),"",'Sub-Cpt Record'!D669)</f>
        <v/>
      </c>
      <c r="E669" s="157" t="str">
        <f>CODE!I669</f>
        <v/>
      </c>
      <c r="F669" s="180" t="str">
        <f>IF(OR('Sub-Cpt Record'!K669=0,'Sub-Cpt Record'!K669=""),"",'Sub-Cpt Record'!K669)</f>
        <v/>
      </c>
      <c r="G669" s="219"/>
      <c r="H669" s="181"/>
      <c r="I669" s="182"/>
      <c r="J669" s="182"/>
      <c r="K669" s="182"/>
      <c r="L669" s="182"/>
      <c r="M669" s="182"/>
      <c r="N669" s="221"/>
    </row>
    <row r="670" spans="1:14" s="3" customFormat="1" x14ac:dyDescent="0.2">
      <c r="A670" s="156" t="str">
        <f>IF(OR('Sub-Cpt Record'!A670=0,'Sub-Cpt Record'!A670=""),"",'Sub-Cpt Record'!A670)</f>
        <v/>
      </c>
      <c r="B670" s="157" t="str">
        <f>IF(OR('Sub-Cpt Record'!B670=0,'Sub-Cpt Record'!B670=""),"",'Sub-Cpt Record'!B670)</f>
        <v/>
      </c>
      <c r="C670" s="158" t="str">
        <f>IF(OR('Sub-Cpt Record'!C670=0,'Sub-Cpt Record'!C670=""),"",'Sub-Cpt Record'!C670)</f>
        <v/>
      </c>
      <c r="D670" s="158" t="str">
        <f>IF(OR('Sub-Cpt Record'!D670=0,'Sub-Cpt Record'!D670=""),"",'Sub-Cpt Record'!D670)</f>
        <v/>
      </c>
      <c r="E670" s="157" t="str">
        <f>CODE!I670</f>
        <v/>
      </c>
      <c r="F670" s="180" t="str">
        <f>IF(OR('Sub-Cpt Record'!K670=0,'Sub-Cpt Record'!K670=""),"",'Sub-Cpt Record'!K670)</f>
        <v/>
      </c>
      <c r="G670" s="219"/>
      <c r="H670" s="181"/>
      <c r="I670" s="182"/>
      <c r="J670" s="182"/>
      <c r="K670" s="182"/>
      <c r="L670" s="182"/>
      <c r="M670" s="182"/>
      <c r="N670" s="221"/>
    </row>
    <row r="671" spans="1:14" s="3" customFormat="1" x14ac:dyDescent="0.2">
      <c r="A671" s="156" t="str">
        <f>IF(OR('Sub-Cpt Record'!A671=0,'Sub-Cpt Record'!A671=""),"",'Sub-Cpt Record'!A671)</f>
        <v/>
      </c>
      <c r="B671" s="157" t="str">
        <f>IF(OR('Sub-Cpt Record'!B671=0,'Sub-Cpt Record'!B671=""),"",'Sub-Cpt Record'!B671)</f>
        <v/>
      </c>
      <c r="C671" s="158" t="str">
        <f>IF(OR('Sub-Cpt Record'!C671=0,'Sub-Cpt Record'!C671=""),"",'Sub-Cpt Record'!C671)</f>
        <v/>
      </c>
      <c r="D671" s="158" t="str">
        <f>IF(OR('Sub-Cpt Record'!D671=0,'Sub-Cpt Record'!D671=""),"",'Sub-Cpt Record'!D671)</f>
        <v/>
      </c>
      <c r="E671" s="157" t="str">
        <f>CODE!I671</f>
        <v/>
      </c>
      <c r="F671" s="180" t="str">
        <f>IF(OR('Sub-Cpt Record'!K671=0,'Sub-Cpt Record'!K671=""),"",'Sub-Cpt Record'!K671)</f>
        <v/>
      </c>
      <c r="G671" s="219"/>
      <c r="H671" s="181"/>
      <c r="I671" s="182"/>
      <c r="J671" s="182"/>
      <c r="K671" s="182"/>
      <c r="L671" s="182"/>
      <c r="M671" s="182"/>
      <c r="N671" s="221"/>
    </row>
    <row r="672" spans="1:14" s="3" customFormat="1" x14ac:dyDescent="0.2">
      <c r="A672" s="156" t="str">
        <f>IF(OR('Sub-Cpt Record'!A672=0,'Sub-Cpt Record'!A672=""),"",'Sub-Cpt Record'!A672)</f>
        <v/>
      </c>
      <c r="B672" s="157" t="str">
        <f>IF(OR('Sub-Cpt Record'!B672=0,'Sub-Cpt Record'!B672=""),"",'Sub-Cpt Record'!B672)</f>
        <v/>
      </c>
      <c r="C672" s="158" t="str">
        <f>IF(OR('Sub-Cpt Record'!C672=0,'Sub-Cpt Record'!C672=""),"",'Sub-Cpt Record'!C672)</f>
        <v/>
      </c>
      <c r="D672" s="158" t="str">
        <f>IF(OR('Sub-Cpt Record'!D672=0,'Sub-Cpt Record'!D672=""),"",'Sub-Cpt Record'!D672)</f>
        <v/>
      </c>
      <c r="E672" s="157" t="str">
        <f>CODE!I672</f>
        <v/>
      </c>
      <c r="F672" s="180" t="str">
        <f>IF(OR('Sub-Cpt Record'!K672=0,'Sub-Cpt Record'!K672=""),"",'Sub-Cpt Record'!K672)</f>
        <v/>
      </c>
      <c r="G672" s="219"/>
      <c r="H672" s="181"/>
      <c r="I672" s="182"/>
      <c r="J672" s="182"/>
      <c r="K672" s="182"/>
      <c r="L672" s="182"/>
      <c r="M672" s="182"/>
      <c r="N672" s="221"/>
    </row>
    <row r="673" spans="1:14" s="3" customFormat="1" x14ac:dyDescent="0.2">
      <c r="A673" s="156" t="str">
        <f>IF(OR('Sub-Cpt Record'!A673=0,'Sub-Cpt Record'!A673=""),"",'Sub-Cpt Record'!A673)</f>
        <v/>
      </c>
      <c r="B673" s="157" t="str">
        <f>IF(OR('Sub-Cpt Record'!B673=0,'Sub-Cpt Record'!B673=""),"",'Sub-Cpt Record'!B673)</f>
        <v/>
      </c>
      <c r="C673" s="158" t="str">
        <f>IF(OR('Sub-Cpt Record'!C673=0,'Sub-Cpt Record'!C673=""),"",'Sub-Cpt Record'!C673)</f>
        <v/>
      </c>
      <c r="D673" s="158" t="str">
        <f>IF(OR('Sub-Cpt Record'!D673=0,'Sub-Cpt Record'!D673=""),"",'Sub-Cpt Record'!D673)</f>
        <v/>
      </c>
      <c r="E673" s="157" t="str">
        <f>CODE!I673</f>
        <v/>
      </c>
      <c r="F673" s="180" t="str">
        <f>IF(OR('Sub-Cpt Record'!K673=0,'Sub-Cpt Record'!K673=""),"",'Sub-Cpt Record'!K673)</f>
        <v/>
      </c>
      <c r="G673" s="219"/>
      <c r="H673" s="181"/>
      <c r="I673" s="182"/>
      <c r="J673" s="182"/>
      <c r="K673" s="182"/>
      <c r="L673" s="182"/>
      <c r="M673" s="182"/>
      <c r="N673" s="221"/>
    </row>
    <row r="674" spans="1:14" s="3" customFormat="1" x14ac:dyDescent="0.2">
      <c r="A674" s="156" t="str">
        <f>IF(OR('Sub-Cpt Record'!A674=0,'Sub-Cpt Record'!A674=""),"",'Sub-Cpt Record'!A674)</f>
        <v/>
      </c>
      <c r="B674" s="157" t="str">
        <f>IF(OR('Sub-Cpt Record'!B674=0,'Sub-Cpt Record'!B674=""),"",'Sub-Cpt Record'!B674)</f>
        <v/>
      </c>
      <c r="C674" s="158" t="str">
        <f>IF(OR('Sub-Cpt Record'!C674=0,'Sub-Cpt Record'!C674=""),"",'Sub-Cpt Record'!C674)</f>
        <v/>
      </c>
      <c r="D674" s="158" t="str">
        <f>IF(OR('Sub-Cpt Record'!D674=0,'Sub-Cpt Record'!D674=""),"",'Sub-Cpt Record'!D674)</f>
        <v/>
      </c>
      <c r="E674" s="157" t="str">
        <f>CODE!I674</f>
        <v/>
      </c>
      <c r="F674" s="180" t="str">
        <f>IF(OR('Sub-Cpt Record'!K674=0,'Sub-Cpt Record'!K674=""),"",'Sub-Cpt Record'!K674)</f>
        <v/>
      </c>
      <c r="G674" s="219"/>
      <c r="H674" s="181"/>
      <c r="I674" s="182"/>
      <c r="J674" s="182"/>
      <c r="K674" s="182"/>
      <c r="L674" s="182"/>
      <c r="M674" s="182"/>
      <c r="N674" s="221"/>
    </row>
    <row r="675" spans="1:14" s="3" customFormat="1" x14ac:dyDescent="0.2">
      <c r="A675" s="156" t="str">
        <f>IF(OR('Sub-Cpt Record'!A675=0,'Sub-Cpt Record'!A675=""),"",'Sub-Cpt Record'!A675)</f>
        <v/>
      </c>
      <c r="B675" s="157" t="str">
        <f>IF(OR('Sub-Cpt Record'!B675=0,'Sub-Cpt Record'!B675=""),"",'Sub-Cpt Record'!B675)</f>
        <v/>
      </c>
      <c r="C675" s="158" t="str">
        <f>IF(OR('Sub-Cpt Record'!C675=0,'Sub-Cpt Record'!C675=""),"",'Sub-Cpt Record'!C675)</f>
        <v/>
      </c>
      <c r="D675" s="158" t="str">
        <f>IF(OR('Sub-Cpt Record'!D675=0,'Sub-Cpt Record'!D675=""),"",'Sub-Cpt Record'!D675)</f>
        <v/>
      </c>
      <c r="E675" s="157" t="str">
        <f>CODE!I675</f>
        <v/>
      </c>
      <c r="F675" s="180" t="str">
        <f>IF(OR('Sub-Cpt Record'!K675=0,'Sub-Cpt Record'!K675=""),"",'Sub-Cpt Record'!K675)</f>
        <v/>
      </c>
      <c r="G675" s="219"/>
      <c r="H675" s="181"/>
      <c r="I675" s="182"/>
      <c r="J675" s="182"/>
      <c r="K675" s="182"/>
      <c r="L675" s="182"/>
      <c r="M675" s="182"/>
      <c r="N675" s="221"/>
    </row>
    <row r="676" spans="1:14" s="3" customFormat="1" x14ac:dyDescent="0.2">
      <c r="A676" s="156" t="str">
        <f>IF(OR('Sub-Cpt Record'!A676=0,'Sub-Cpt Record'!A676=""),"",'Sub-Cpt Record'!A676)</f>
        <v/>
      </c>
      <c r="B676" s="157" t="str">
        <f>IF(OR('Sub-Cpt Record'!B676=0,'Sub-Cpt Record'!B676=""),"",'Sub-Cpt Record'!B676)</f>
        <v/>
      </c>
      <c r="C676" s="158" t="str">
        <f>IF(OR('Sub-Cpt Record'!C676=0,'Sub-Cpt Record'!C676=""),"",'Sub-Cpt Record'!C676)</f>
        <v/>
      </c>
      <c r="D676" s="158" t="str">
        <f>IF(OR('Sub-Cpt Record'!D676=0,'Sub-Cpt Record'!D676=""),"",'Sub-Cpt Record'!D676)</f>
        <v/>
      </c>
      <c r="E676" s="157" t="str">
        <f>CODE!I676</f>
        <v/>
      </c>
      <c r="F676" s="180" t="str">
        <f>IF(OR('Sub-Cpt Record'!K676=0,'Sub-Cpt Record'!K676=""),"",'Sub-Cpt Record'!K676)</f>
        <v/>
      </c>
      <c r="G676" s="219"/>
      <c r="H676" s="181"/>
      <c r="I676" s="182"/>
      <c r="J676" s="182"/>
      <c r="K676" s="182"/>
      <c r="L676" s="182"/>
      <c r="M676" s="182"/>
      <c r="N676" s="221"/>
    </row>
    <row r="677" spans="1:14" s="3" customFormat="1" x14ac:dyDescent="0.2">
      <c r="A677" s="156" t="str">
        <f>IF(OR('Sub-Cpt Record'!A677=0,'Sub-Cpt Record'!A677=""),"",'Sub-Cpt Record'!A677)</f>
        <v/>
      </c>
      <c r="B677" s="157" t="str">
        <f>IF(OR('Sub-Cpt Record'!B677=0,'Sub-Cpt Record'!B677=""),"",'Sub-Cpt Record'!B677)</f>
        <v/>
      </c>
      <c r="C677" s="158" t="str">
        <f>IF(OR('Sub-Cpt Record'!C677=0,'Sub-Cpt Record'!C677=""),"",'Sub-Cpt Record'!C677)</f>
        <v/>
      </c>
      <c r="D677" s="158" t="str">
        <f>IF(OR('Sub-Cpt Record'!D677=0,'Sub-Cpt Record'!D677=""),"",'Sub-Cpt Record'!D677)</f>
        <v/>
      </c>
      <c r="E677" s="157" t="str">
        <f>CODE!I677</f>
        <v/>
      </c>
      <c r="F677" s="180" t="str">
        <f>IF(OR('Sub-Cpt Record'!K677=0,'Sub-Cpt Record'!K677=""),"",'Sub-Cpt Record'!K677)</f>
        <v/>
      </c>
      <c r="G677" s="219"/>
      <c r="H677" s="181"/>
      <c r="I677" s="182"/>
      <c r="J677" s="182"/>
      <c r="K677" s="182"/>
      <c r="L677" s="182"/>
      <c r="M677" s="182"/>
      <c r="N677" s="221"/>
    </row>
    <row r="678" spans="1:14" s="3" customFormat="1" x14ac:dyDescent="0.2">
      <c r="A678" s="156" t="str">
        <f>IF(OR('Sub-Cpt Record'!A678=0,'Sub-Cpt Record'!A678=""),"",'Sub-Cpt Record'!A678)</f>
        <v/>
      </c>
      <c r="B678" s="157" t="str">
        <f>IF(OR('Sub-Cpt Record'!B678=0,'Sub-Cpt Record'!B678=""),"",'Sub-Cpt Record'!B678)</f>
        <v/>
      </c>
      <c r="C678" s="158" t="str">
        <f>IF(OR('Sub-Cpt Record'!C678=0,'Sub-Cpt Record'!C678=""),"",'Sub-Cpt Record'!C678)</f>
        <v/>
      </c>
      <c r="D678" s="158" t="str">
        <f>IF(OR('Sub-Cpt Record'!D678=0,'Sub-Cpt Record'!D678=""),"",'Sub-Cpt Record'!D678)</f>
        <v/>
      </c>
      <c r="E678" s="157" t="str">
        <f>CODE!I678</f>
        <v/>
      </c>
      <c r="F678" s="180" t="str">
        <f>IF(OR('Sub-Cpt Record'!K678=0,'Sub-Cpt Record'!K678=""),"",'Sub-Cpt Record'!K678)</f>
        <v/>
      </c>
      <c r="G678" s="219"/>
      <c r="H678" s="181"/>
      <c r="I678" s="182"/>
      <c r="J678" s="182"/>
      <c r="K678" s="182"/>
      <c r="L678" s="182"/>
      <c r="M678" s="182"/>
      <c r="N678" s="221"/>
    </row>
    <row r="679" spans="1:14" s="3" customFormat="1" x14ac:dyDescent="0.2">
      <c r="A679" s="156" t="str">
        <f>IF(OR('Sub-Cpt Record'!A679=0,'Sub-Cpt Record'!A679=""),"",'Sub-Cpt Record'!A679)</f>
        <v/>
      </c>
      <c r="B679" s="157" t="str">
        <f>IF(OR('Sub-Cpt Record'!B679=0,'Sub-Cpt Record'!B679=""),"",'Sub-Cpt Record'!B679)</f>
        <v/>
      </c>
      <c r="C679" s="158" t="str">
        <f>IF(OR('Sub-Cpt Record'!C679=0,'Sub-Cpt Record'!C679=""),"",'Sub-Cpt Record'!C679)</f>
        <v/>
      </c>
      <c r="D679" s="158" t="str">
        <f>IF(OR('Sub-Cpt Record'!D679=0,'Sub-Cpt Record'!D679=""),"",'Sub-Cpt Record'!D679)</f>
        <v/>
      </c>
      <c r="E679" s="157" t="str">
        <f>CODE!I679</f>
        <v/>
      </c>
      <c r="F679" s="180" t="str">
        <f>IF(OR('Sub-Cpt Record'!K679=0,'Sub-Cpt Record'!K679=""),"",'Sub-Cpt Record'!K679)</f>
        <v/>
      </c>
      <c r="G679" s="219"/>
      <c r="H679" s="181"/>
      <c r="I679" s="182"/>
      <c r="J679" s="182"/>
      <c r="K679" s="182"/>
      <c r="L679" s="182"/>
      <c r="M679" s="182"/>
      <c r="N679" s="221"/>
    </row>
    <row r="680" spans="1:14" s="3" customFormat="1" x14ac:dyDescent="0.2">
      <c r="A680" s="156" t="str">
        <f>IF(OR('Sub-Cpt Record'!A680=0,'Sub-Cpt Record'!A680=""),"",'Sub-Cpt Record'!A680)</f>
        <v/>
      </c>
      <c r="B680" s="157" t="str">
        <f>IF(OR('Sub-Cpt Record'!B680=0,'Sub-Cpt Record'!B680=""),"",'Sub-Cpt Record'!B680)</f>
        <v/>
      </c>
      <c r="C680" s="158" t="str">
        <f>IF(OR('Sub-Cpt Record'!C680=0,'Sub-Cpt Record'!C680=""),"",'Sub-Cpt Record'!C680)</f>
        <v/>
      </c>
      <c r="D680" s="158" t="str">
        <f>IF(OR('Sub-Cpt Record'!D680=0,'Sub-Cpt Record'!D680=""),"",'Sub-Cpt Record'!D680)</f>
        <v/>
      </c>
      <c r="E680" s="157" t="str">
        <f>CODE!I680</f>
        <v/>
      </c>
      <c r="F680" s="180" t="str">
        <f>IF(OR('Sub-Cpt Record'!K680=0,'Sub-Cpt Record'!K680=""),"",'Sub-Cpt Record'!K680)</f>
        <v/>
      </c>
      <c r="G680" s="219"/>
      <c r="H680" s="181"/>
      <c r="I680" s="182"/>
      <c r="J680" s="182"/>
      <c r="K680" s="182"/>
      <c r="L680" s="182"/>
      <c r="M680" s="182"/>
      <c r="N680" s="221"/>
    </row>
    <row r="681" spans="1:14" s="3" customFormat="1" x14ac:dyDescent="0.2">
      <c r="A681" s="156" t="str">
        <f>IF(OR('Sub-Cpt Record'!A681=0,'Sub-Cpt Record'!A681=""),"",'Sub-Cpt Record'!A681)</f>
        <v/>
      </c>
      <c r="B681" s="157" t="str">
        <f>IF(OR('Sub-Cpt Record'!B681=0,'Sub-Cpt Record'!B681=""),"",'Sub-Cpt Record'!B681)</f>
        <v/>
      </c>
      <c r="C681" s="158" t="str">
        <f>IF(OR('Sub-Cpt Record'!C681=0,'Sub-Cpt Record'!C681=""),"",'Sub-Cpt Record'!C681)</f>
        <v/>
      </c>
      <c r="D681" s="158" t="str">
        <f>IF(OR('Sub-Cpt Record'!D681=0,'Sub-Cpt Record'!D681=""),"",'Sub-Cpt Record'!D681)</f>
        <v/>
      </c>
      <c r="E681" s="157" t="str">
        <f>CODE!I681</f>
        <v/>
      </c>
      <c r="F681" s="180" t="str">
        <f>IF(OR('Sub-Cpt Record'!K681=0,'Sub-Cpt Record'!K681=""),"",'Sub-Cpt Record'!K681)</f>
        <v/>
      </c>
      <c r="G681" s="219"/>
      <c r="H681" s="181"/>
      <c r="I681" s="182"/>
      <c r="J681" s="182"/>
      <c r="K681" s="182"/>
      <c r="L681" s="182"/>
      <c r="M681" s="182"/>
      <c r="N681" s="221"/>
    </row>
    <row r="682" spans="1:14" s="3" customFormat="1" x14ac:dyDescent="0.2">
      <c r="A682" s="156" t="str">
        <f>IF(OR('Sub-Cpt Record'!A682=0,'Sub-Cpt Record'!A682=""),"",'Sub-Cpt Record'!A682)</f>
        <v/>
      </c>
      <c r="B682" s="157" t="str">
        <f>IF(OR('Sub-Cpt Record'!B682=0,'Sub-Cpt Record'!B682=""),"",'Sub-Cpt Record'!B682)</f>
        <v/>
      </c>
      <c r="C682" s="158" t="str">
        <f>IF(OR('Sub-Cpt Record'!C682=0,'Sub-Cpt Record'!C682=""),"",'Sub-Cpt Record'!C682)</f>
        <v/>
      </c>
      <c r="D682" s="158" t="str">
        <f>IF(OR('Sub-Cpt Record'!D682=0,'Sub-Cpt Record'!D682=""),"",'Sub-Cpt Record'!D682)</f>
        <v/>
      </c>
      <c r="E682" s="157" t="str">
        <f>CODE!I682</f>
        <v/>
      </c>
      <c r="F682" s="180" t="str">
        <f>IF(OR('Sub-Cpt Record'!K682=0,'Sub-Cpt Record'!K682=""),"",'Sub-Cpt Record'!K682)</f>
        <v/>
      </c>
      <c r="G682" s="219"/>
      <c r="H682" s="181"/>
      <c r="I682" s="182"/>
      <c r="J682" s="182"/>
      <c r="K682" s="182"/>
      <c r="L682" s="182"/>
      <c r="M682" s="182"/>
      <c r="N682" s="221"/>
    </row>
    <row r="683" spans="1:14" s="3" customFormat="1" x14ac:dyDescent="0.2">
      <c r="A683" s="156" t="str">
        <f>IF(OR('Sub-Cpt Record'!A683=0,'Sub-Cpt Record'!A683=""),"",'Sub-Cpt Record'!A683)</f>
        <v/>
      </c>
      <c r="B683" s="157" t="str">
        <f>IF(OR('Sub-Cpt Record'!B683=0,'Sub-Cpt Record'!B683=""),"",'Sub-Cpt Record'!B683)</f>
        <v/>
      </c>
      <c r="C683" s="158" t="str">
        <f>IF(OR('Sub-Cpt Record'!C683=0,'Sub-Cpt Record'!C683=""),"",'Sub-Cpt Record'!C683)</f>
        <v/>
      </c>
      <c r="D683" s="158" t="str">
        <f>IF(OR('Sub-Cpt Record'!D683=0,'Sub-Cpt Record'!D683=""),"",'Sub-Cpt Record'!D683)</f>
        <v/>
      </c>
      <c r="E683" s="157" t="str">
        <f>CODE!I683</f>
        <v/>
      </c>
      <c r="F683" s="180" t="str">
        <f>IF(OR('Sub-Cpt Record'!K683=0,'Sub-Cpt Record'!K683=""),"",'Sub-Cpt Record'!K683)</f>
        <v/>
      </c>
      <c r="G683" s="219"/>
      <c r="H683" s="181"/>
      <c r="I683" s="182"/>
      <c r="J683" s="182"/>
      <c r="K683" s="182"/>
      <c r="L683" s="182"/>
      <c r="M683" s="182"/>
      <c r="N683" s="221"/>
    </row>
    <row r="684" spans="1:14" s="3" customFormat="1" x14ac:dyDescent="0.2">
      <c r="A684" s="156" t="str">
        <f>IF(OR('Sub-Cpt Record'!A684=0,'Sub-Cpt Record'!A684=""),"",'Sub-Cpt Record'!A684)</f>
        <v/>
      </c>
      <c r="B684" s="157" t="str">
        <f>IF(OR('Sub-Cpt Record'!B684=0,'Sub-Cpt Record'!B684=""),"",'Sub-Cpt Record'!B684)</f>
        <v/>
      </c>
      <c r="C684" s="158" t="str">
        <f>IF(OR('Sub-Cpt Record'!C684=0,'Sub-Cpt Record'!C684=""),"",'Sub-Cpt Record'!C684)</f>
        <v/>
      </c>
      <c r="D684" s="158" t="str">
        <f>IF(OR('Sub-Cpt Record'!D684=0,'Sub-Cpt Record'!D684=""),"",'Sub-Cpt Record'!D684)</f>
        <v/>
      </c>
      <c r="E684" s="157" t="str">
        <f>CODE!I684</f>
        <v/>
      </c>
      <c r="F684" s="180" t="str">
        <f>IF(OR('Sub-Cpt Record'!K684=0,'Sub-Cpt Record'!K684=""),"",'Sub-Cpt Record'!K684)</f>
        <v/>
      </c>
      <c r="G684" s="219"/>
      <c r="H684" s="181"/>
      <c r="I684" s="182"/>
      <c r="J684" s="182"/>
      <c r="K684" s="182"/>
      <c r="L684" s="182"/>
      <c r="M684" s="182"/>
      <c r="N684" s="221"/>
    </row>
    <row r="685" spans="1:14" s="3" customFormat="1" x14ac:dyDescent="0.2">
      <c r="A685" s="156" t="str">
        <f>IF(OR('Sub-Cpt Record'!A685=0,'Sub-Cpt Record'!A685=""),"",'Sub-Cpt Record'!A685)</f>
        <v/>
      </c>
      <c r="B685" s="157" t="str">
        <f>IF(OR('Sub-Cpt Record'!B685=0,'Sub-Cpt Record'!B685=""),"",'Sub-Cpt Record'!B685)</f>
        <v/>
      </c>
      <c r="C685" s="158" t="str">
        <f>IF(OR('Sub-Cpt Record'!C685=0,'Sub-Cpt Record'!C685=""),"",'Sub-Cpt Record'!C685)</f>
        <v/>
      </c>
      <c r="D685" s="158" t="str">
        <f>IF(OR('Sub-Cpt Record'!D685=0,'Sub-Cpt Record'!D685=""),"",'Sub-Cpt Record'!D685)</f>
        <v/>
      </c>
      <c r="E685" s="157" t="str">
        <f>CODE!I685</f>
        <v/>
      </c>
      <c r="F685" s="180" t="str">
        <f>IF(OR('Sub-Cpt Record'!K685=0,'Sub-Cpt Record'!K685=""),"",'Sub-Cpt Record'!K685)</f>
        <v/>
      </c>
      <c r="G685" s="219"/>
      <c r="H685" s="181"/>
      <c r="I685" s="182"/>
      <c r="J685" s="182"/>
      <c r="K685" s="182"/>
      <c r="L685" s="182"/>
      <c r="M685" s="182"/>
      <c r="N685" s="221"/>
    </row>
    <row r="686" spans="1:14" s="3" customFormat="1" x14ac:dyDescent="0.2">
      <c r="A686" s="156" t="str">
        <f>IF(OR('Sub-Cpt Record'!A686=0,'Sub-Cpt Record'!A686=""),"",'Sub-Cpt Record'!A686)</f>
        <v/>
      </c>
      <c r="B686" s="157" t="str">
        <f>IF(OR('Sub-Cpt Record'!B686=0,'Sub-Cpt Record'!B686=""),"",'Sub-Cpt Record'!B686)</f>
        <v/>
      </c>
      <c r="C686" s="158" t="str">
        <f>IF(OR('Sub-Cpt Record'!C686=0,'Sub-Cpt Record'!C686=""),"",'Sub-Cpt Record'!C686)</f>
        <v/>
      </c>
      <c r="D686" s="158" t="str">
        <f>IF(OR('Sub-Cpt Record'!D686=0,'Sub-Cpt Record'!D686=""),"",'Sub-Cpt Record'!D686)</f>
        <v/>
      </c>
      <c r="E686" s="157" t="str">
        <f>CODE!I686</f>
        <v/>
      </c>
      <c r="F686" s="180" t="str">
        <f>IF(OR('Sub-Cpt Record'!K686=0,'Sub-Cpt Record'!K686=""),"",'Sub-Cpt Record'!K686)</f>
        <v/>
      </c>
      <c r="G686" s="219"/>
      <c r="H686" s="181"/>
      <c r="I686" s="182"/>
      <c r="J686" s="182"/>
      <c r="K686" s="182"/>
      <c r="L686" s="182"/>
      <c r="M686" s="182"/>
      <c r="N686" s="221"/>
    </row>
    <row r="687" spans="1:14" s="3" customFormat="1" x14ac:dyDescent="0.2">
      <c r="A687" s="156" t="str">
        <f>IF(OR('Sub-Cpt Record'!A687=0,'Sub-Cpt Record'!A687=""),"",'Sub-Cpt Record'!A687)</f>
        <v/>
      </c>
      <c r="B687" s="157" t="str">
        <f>IF(OR('Sub-Cpt Record'!B687=0,'Sub-Cpt Record'!B687=""),"",'Sub-Cpt Record'!B687)</f>
        <v/>
      </c>
      <c r="C687" s="158" t="str">
        <f>IF(OR('Sub-Cpt Record'!C687=0,'Sub-Cpt Record'!C687=""),"",'Sub-Cpt Record'!C687)</f>
        <v/>
      </c>
      <c r="D687" s="158" t="str">
        <f>IF(OR('Sub-Cpt Record'!D687=0,'Sub-Cpt Record'!D687=""),"",'Sub-Cpt Record'!D687)</f>
        <v/>
      </c>
      <c r="E687" s="157" t="str">
        <f>CODE!I687</f>
        <v/>
      </c>
      <c r="F687" s="180" t="str">
        <f>IF(OR('Sub-Cpt Record'!K687=0,'Sub-Cpt Record'!K687=""),"",'Sub-Cpt Record'!K687)</f>
        <v/>
      </c>
      <c r="G687" s="219"/>
      <c r="H687" s="181"/>
      <c r="I687" s="182"/>
      <c r="J687" s="182"/>
      <c r="K687" s="182"/>
      <c r="L687" s="182"/>
      <c r="M687" s="182"/>
      <c r="N687" s="221"/>
    </row>
    <row r="688" spans="1:14" s="3" customFormat="1" x14ac:dyDescent="0.2">
      <c r="A688" s="156" t="str">
        <f>IF(OR('Sub-Cpt Record'!A688=0,'Sub-Cpt Record'!A688=""),"",'Sub-Cpt Record'!A688)</f>
        <v/>
      </c>
      <c r="B688" s="157" t="str">
        <f>IF(OR('Sub-Cpt Record'!B688=0,'Sub-Cpt Record'!B688=""),"",'Sub-Cpt Record'!B688)</f>
        <v/>
      </c>
      <c r="C688" s="158" t="str">
        <f>IF(OR('Sub-Cpt Record'!C688=0,'Sub-Cpt Record'!C688=""),"",'Sub-Cpt Record'!C688)</f>
        <v/>
      </c>
      <c r="D688" s="158" t="str">
        <f>IF(OR('Sub-Cpt Record'!D688=0,'Sub-Cpt Record'!D688=""),"",'Sub-Cpt Record'!D688)</f>
        <v/>
      </c>
      <c r="E688" s="157" t="str">
        <f>CODE!I688</f>
        <v/>
      </c>
      <c r="F688" s="180" t="str">
        <f>IF(OR('Sub-Cpt Record'!K688=0,'Sub-Cpt Record'!K688=""),"",'Sub-Cpt Record'!K688)</f>
        <v/>
      </c>
      <c r="G688" s="219"/>
      <c r="H688" s="181"/>
      <c r="I688" s="182"/>
      <c r="J688" s="182"/>
      <c r="K688" s="182"/>
      <c r="L688" s="182"/>
      <c r="M688" s="182"/>
      <c r="N688" s="221"/>
    </row>
    <row r="689" spans="1:14" s="3" customFormat="1" x14ac:dyDescent="0.2">
      <c r="A689" s="156" t="str">
        <f>IF(OR('Sub-Cpt Record'!A689=0,'Sub-Cpt Record'!A689=""),"",'Sub-Cpt Record'!A689)</f>
        <v/>
      </c>
      <c r="B689" s="157" t="str">
        <f>IF(OR('Sub-Cpt Record'!B689=0,'Sub-Cpt Record'!B689=""),"",'Sub-Cpt Record'!B689)</f>
        <v/>
      </c>
      <c r="C689" s="158" t="str">
        <f>IF(OR('Sub-Cpt Record'!C689=0,'Sub-Cpt Record'!C689=""),"",'Sub-Cpt Record'!C689)</f>
        <v/>
      </c>
      <c r="D689" s="158" t="str">
        <f>IF(OR('Sub-Cpt Record'!D689=0,'Sub-Cpt Record'!D689=""),"",'Sub-Cpt Record'!D689)</f>
        <v/>
      </c>
      <c r="E689" s="157" t="str">
        <f>CODE!I689</f>
        <v/>
      </c>
      <c r="F689" s="180" t="str">
        <f>IF(OR('Sub-Cpt Record'!K689=0,'Sub-Cpt Record'!K689=""),"",'Sub-Cpt Record'!K689)</f>
        <v/>
      </c>
      <c r="G689" s="219"/>
      <c r="H689" s="181"/>
      <c r="I689" s="182"/>
      <c r="J689" s="182"/>
      <c r="K689" s="182"/>
      <c r="L689" s="182"/>
      <c r="M689" s="182"/>
      <c r="N689" s="221"/>
    </row>
    <row r="690" spans="1:14" s="3" customFormat="1" x14ac:dyDescent="0.2">
      <c r="A690" s="156" t="str">
        <f>IF(OR('Sub-Cpt Record'!A690=0,'Sub-Cpt Record'!A690=""),"",'Sub-Cpt Record'!A690)</f>
        <v/>
      </c>
      <c r="B690" s="157" t="str">
        <f>IF(OR('Sub-Cpt Record'!B690=0,'Sub-Cpt Record'!B690=""),"",'Sub-Cpt Record'!B690)</f>
        <v/>
      </c>
      <c r="C690" s="158" t="str">
        <f>IF(OR('Sub-Cpt Record'!C690=0,'Sub-Cpt Record'!C690=""),"",'Sub-Cpt Record'!C690)</f>
        <v/>
      </c>
      <c r="D690" s="158" t="str">
        <f>IF(OR('Sub-Cpt Record'!D690=0,'Sub-Cpt Record'!D690=""),"",'Sub-Cpt Record'!D690)</f>
        <v/>
      </c>
      <c r="E690" s="157" t="str">
        <f>CODE!I690</f>
        <v/>
      </c>
      <c r="F690" s="180" t="str">
        <f>IF(OR('Sub-Cpt Record'!K690=0,'Sub-Cpt Record'!K690=""),"",'Sub-Cpt Record'!K690)</f>
        <v/>
      </c>
      <c r="G690" s="219"/>
      <c r="H690" s="181"/>
      <c r="I690" s="182"/>
      <c r="J690" s="182"/>
      <c r="K690" s="182"/>
      <c r="L690" s="182"/>
      <c r="M690" s="182"/>
      <c r="N690" s="221"/>
    </row>
    <row r="691" spans="1:14" s="3" customFormat="1" x14ac:dyDescent="0.2">
      <c r="A691" s="156" t="str">
        <f>IF(OR('Sub-Cpt Record'!A691=0,'Sub-Cpt Record'!A691=""),"",'Sub-Cpt Record'!A691)</f>
        <v/>
      </c>
      <c r="B691" s="157" t="str">
        <f>IF(OR('Sub-Cpt Record'!B691=0,'Sub-Cpt Record'!B691=""),"",'Sub-Cpt Record'!B691)</f>
        <v/>
      </c>
      <c r="C691" s="158" t="str">
        <f>IF(OR('Sub-Cpt Record'!C691=0,'Sub-Cpt Record'!C691=""),"",'Sub-Cpt Record'!C691)</f>
        <v/>
      </c>
      <c r="D691" s="158" t="str">
        <f>IF(OR('Sub-Cpt Record'!D691=0,'Sub-Cpt Record'!D691=""),"",'Sub-Cpt Record'!D691)</f>
        <v/>
      </c>
      <c r="E691" s="157" t="str">
        <f>CODE!I691</f>
        <v/>
      </c>
      <c r="F691" s="180" t="str">
        <f>IF(OR('Sub-Cpt Record'!K691=0,'Sub-Cpt Record'!K691=""),"",'Sub-Cpt Record'!K691)</f>
        <v/>
      </c>
      <c r="G691" s="219"/>
      <c r="H691" s="181"/>
      <c r="I691" s="182"/>
      <c r="J691" s="182"/>
      <c r="K691" s="182"/>
      <c r="L691" s="182"/>
      <c r="M691" s="182"/>
      <c r="N691" s="221"/>
    </row>
    <row r="692" spans="1:14" s="3" customFormat="1" x14ac:dyDescent="0.2">
      <c r="A692" s="156" t="str">
        <f>IF(OR('Sub-Cpt Record'!A692=0,'Sub-Cpt Record'!A692=""),"",'Sub-Cpt Record'!A692)</f>
        <v/>
      </c>
      <c r="B692" s="157" t="str">
        <f>IF(OR('Sub-Cpt Record'!B692=0,'Sub-Cpt Record'!B692=""),"",'Sub-Cpt Record'!B692)</f>
        <v/>
      </c>
      <c r="C692" s="158" t="str">
        <f>IF(OR('Sub-Cpt Record'!C692=0,'Sub-Cpt Record'!C692=""),"",'Sub-Cpt Record'!C692)</f>
        <v/>
      </c>
      <c r="D692" s="158" t="str">
        <f>IF(OR('Sub-Cpt Record'!D692=0,'Sub-Cpt Record'!D692=""),"",'Sub-Cpt Record'!D692)</f>
        <v/>
      </c>
      <c r="E692" s="157" t="str">
        <f>CODE!I692</f>
        <v/>
      </c>
      <c r="F692" s="180" t="str">
        <f>IF(OR('Sub-Cpt Record'!K692=0,'Sub-Cpt Record'!K692=""),"",'Sub-Cpt Record'!K692)</f>
        <v/>
      </c>
      <c r="G692" s="219"/>
      <c r="H692" s="181"/>
      <c r="I692" s="182"/>
      <c r="J692" s="182"/>
      <c r="K692" s="182"/>
      <c r="L692" s="182"/>
      <c r="M692" s="182"/>
      <c r="N692" s="221"/>
    </row>
    <row r="693" spans="1:14" s="3" customFormat="1" x14ac:dyDescent="0.2">
      <c r="A693" s="156" t="str">
        <f>IF(OR('Sub-Cpt Record'!A693=0,'Sub-Cpt Record'!A693=""),"",'Sub-Cpt Record'!A693)</f>
        <v/>
      </c>
      <c r="B693" s="157" t="str">
        <f>IF(OR('Sub-Cpt Record'!B693=0,'Sub-Cpt Record'!B693=""),"",'Sub-Cpt Record'!B693)</f>
        <v/>
      </c>
      <c r="C693" s="158" t="str">
        <f>IF(OR('Sub-Cpt Record'!C693=0,'Sub-Cpt Record'!C693=""),"",'Sub-Cpt Record'!C693)</f>
        <v/>
      </c>
      <c r="D693" s="158" t="str">
        <f>IF(OR('Sub-Cpt Record'!D693=0,'Sub-Cpt Record'!D693=""),"",'Sub-Cpt Record'!D693)</f>
        <v/>
      </c>
      <c r="E693" s="157" t="str">
        <f>CODE!I693</f>
        <v/>
      </c>
      <c r="F693" s="180" t="str">
        <f>IF(OR('Sub-Cpt Record'!K693=0,'Sub-Cpt Record'!K693=""),"",'Sub-Cpt Record'!K693)</f>
        <v/>
      </c>
      <c r="G693" s="219"/>
      <c r="H693" s="181"/>
      <c r="I693" s="182"/>
      <c r="J693" s="182"/>
      <c r="K693" s="182"/>
      <c r="L693" s="182"/>
      <c r="M693" s="182"/>
      <c r="N693" s="221"/>
    </row>
    <row r="694" spans="1:14" s="3" customFormat="1" x14ac:dyDescent="0.2">
      <c r="A694" s="156" t="str">
        <f>IF(OR('Sub-Cpt Record'!A694=0,'Sub-Cpt Record'!A694=""),"",'Sub-Cpt Record'!A694)</f>
        <v/>
      </c>
      <c r="B694" s="157" t="str">
        <f>IF(OR('Sub-Cpt Record'!B694=0,'Sub-Cpt Record'!B694=""),"",'Sub-Cpt Record'!B694)</f>
        <v/>
      </c>
      <c r="C694" s="158" t="str">
        <f>IF(OR('Sub-Cpt Record'!C694=0,'Sub-Cpt Record'!C694=""),"",'Sub-Cpt Record'!C694)</f>
        <v/>
      </c>
      <c r="D694" s="158" t="str">
        <f>IF(OR('Sub-Cpt Record'!D694=0,'Sub-Cpt Record'!D694=""),"",'Sub-Cpt Record'!D694)</f>
        <v/>
      </c>
      <c r="E694" s="157" t="str">
        <f>CODE!I694</f>
        <v/>
      </c>
      <c r="F694" s="180" t="str">
        <f>IF(OR('Sub-Cpt Record'!K694=0,'Sub-Cpt Record'!K694=""),"",'Sub-Cpt Record'!K694)</f>
        <v/>
      </c>
      <c r="G694" s="219"/>
      <c r="H694" s="181"/>
      <c r="I694" s="182"/>
      <c r="J694" s="182"/>
      <c r="K694" s="182"/>
      <c r="L694" s="182"/>
      <c r="M694" s="182"/>
      <c r="N694" s="221"/>
    </row>
    <row r="695" spans="1:14" s="3" customFormat="1" x14ac:dyDescent="0.2">
      <c r="A695" s="156" t="str">
        <f>IF(OR('Sub-Cpt Record'!A695=0,'Sub-Cpt Record'!A695=""),"",'Sub-Cpt Record'!A695)</f>
        <v/>
      </c>
      <c r="B695" s="157" t="str">
        <f>IF(OR('Sub-Cpt Record'!B695=0,'Sub-Cpt Record'!B695=""),"",'Sub-Cpt Record'!B695)</f>
        <v/>
      </c>
      <c r="C695" s="158" t="str">
        <f>IF(OR('Sub-Cpt Record'!C695=0,'Sub-Cpt Record'!C695=""),"",'Sub-Cpt Record'!C695)</f>
        <v/>
      </c>
      <c r="D695" s="158" t="str">
        <f>IF(OR('Sub-Cpt Record'!D695=0,'Sub-Cpt Record'!D695=""),"",'Sub-Cpt Record'!D695)</f>
        <v/>
      </c>
      <c r="E695" s="157" t="str">
        <f>CODE!I695</f>
        <v/>
      </c>
      <c r="F695" s="180" t="str">
        <f>IF(OR('Sub-Cpt Record'!K695=0,'Sub-Cpt Record'!K695=""),"",'Sub-Cpt Record'!K695)</f>
        <v/>
      </c>
      <c r="G695" s="219"/>
      <c r="H695" s="181"/>
      <c r="I695" s="182"/>
      <c r="J695" s="182"/>
      <c r="K695" s="182"/>
      <c r="L695" s="182"/>
      <c r="M695" s="182"/>
      <c r="N695" s="221"/>
    </row>
    <row r="696" spans="1:14" s="3" customFormat="1" x14ac:dyDescent="0.2">
      <c r="A696" s="156" t="str">
        <f>IF(OR('Sub-Cpt Record'!A696=0,'Sub-Cpt Record'!A696=""),"",'Sub-Cpt Record'!A696)</f>
        <v/>
      </c>
      <c r="B696" s="157" t="str">
        <f>IF(OR('Sub-Cpt Record'!B696=0,'Sub-Cpt Record'!B696=""),"",'Sub-Cpt Record'!B696)</f>
        <v/>
      </c>
      <c r="C696" s="158" t="str">
        <f>IF(OR('Sub-Cpt Record'!C696=0,'Sub-Cpt Record'!C696=""),"",'Sub-Cpt Record'!C696)</f>
        <v/>
      </c>
      <c r="D696" s="158" t="str">
        <f>IF(OR('Sub-Cpt Record'!D696=0,'Sub-Cpt Record'!D696=""),"",'Sub-Cpt Record'!D696)</f>
        <v/>
      </c>
      <c r="E696" s="157" t="str">
        <f>CODE!I696</f>
        <v/>
      </c>
      <c r="F696" s="180" t="str">
        <f>IF(OR('Sub-Cpt Record'!K696=0,'Sub-Cpt Record'!K696=""),"",'Sub-Cpt Record'!K696)</f>
        <v/>
      </c>
      <c r="G696" s="219"/>
      <c r="H696" s="181"/>
      <c r="I696" s="182"/>
      <c r="J696" s="182"/>
      <c r="K696" s="182"/>
      <c r="L696" s="182"/>
      <c r="M696" s="182"/>
      <c r="N696" s="221"/>
    </row>
    <row r="697" spans="1:14" s="3" customFormat="1" x14ac:dyDescent="0.2">
      <c r="A697" s="156" t="str">
        <f>IF(OR('Sub-Cpt Record'!A697=0,'Sub-Cpt Record'!A697=""),"",'Sub-Cpt Record'!A697)</f>
        <v/>
      </c>
      <c r="B697" s="157" t="str">
        <f>IF(OR('Sub-Cpt Record'!B697=0,'Sub-Cpt Record'!B697=""),"",'Sub-Cpt Record'!B697)</f>
        <v/>
      </c>
      <c r="C697" s="158" t="str">
        <f>IF(OR('Sub-Cpt Record'!C697=0,'Sub-Cpt Record'!C697=""),"",'Sub-Cpt Record'!C697)</f>
        <v/>
      </c>
      <c r="D697" s="158" t="str">
        <f>IF(OR('Sub-Cpt Record'!D697=0,'Sub-Cpt Record'!D697=""),"",'Sub-Cpt Record'!D697)</f>
        <v/>
      </c>
      <c r="E697" s="157" t="str">
        <f>CODE!I697</f>
        <v/>
      </c>
      <c r="F697" s="180" t="str">
        <f>IF(OR('Sub-Cpt Record'!K697=0,'Sub-Cpt Record'!K697=""),"",'Sub-Cpt Record'!K697)</f>
        <v/>
      </c>
      <c r="G697" s="219"/>
      <c r="H697" s="181"/>
      <c r="I697" s="182"/>
      <c r="J697" s="182"/>
      <c r="K697" s="182"/>
      <c r="L697" s="182"/>
      <c r="M697" s="182"/>
      <c r="N697" s="221"/>
    </row>
    <row r="698" spans="1:14" s="3" customFormat="1" x14ac:dyDescent="0.2">
      <c r="A698" s="156" t="str">
        <f>IF(OR('Sub-Cpt Record'!A698=0,'Sub-Cpt Record'!A698=""),"",'Sub-Cpt Record'!A698)</f>
        <v/>
      </c>
      <c r="B698" s="157" t="str">
        <f>IF(OR('Sub-Cpt Record'!B698=0,'Sub-Cpt Record'!B698=""),"",'Sub-Cpt Record'!B698)</f>
        <v/>
      </c>
      <c r="C698" s="158" t="str">
        <f>IF(OR('Sub-Cpt Record'!C698=0,'Sub-Cpt Record'!C698=""),"",'Sub-Cpt Record'!C698)</f>
        <v/>
      </c>
      <c r="D698" s="158" t="str">
        <f>IF(OR('Sub-Cpt Record'!D698=0,'Sub-Cpt Record'!D698=""),"",'Sub-Cpt Record'!D698)</f>
        <v/>
      </c>
      <c r="E698" s="157" t="str">
        <f>CODE!I698</f>
        <v/>
      </c>
      <c r="F698" s="180" t="str">
        <f>IF(OR('Sub-Cpt Record'!K698=0,'Sub-Cpt Record'!K698=""),"",'Sub-Cpt Record'!K698)</f>
        <v/>
      </c>
      <c r="G698" s="219"/>
      <c r="H698" s="181"/>
      <c r="I698" s="182"/>
      <c r="J698" s="182"/>
      <c r="K698" s="182"/>
      <c r="L698" s="182"/>
      <c r="M698" s="182"/>
      <c r="N698" s="221"/>
    </row>
    <row r="699" spans="1:14" s="3" customFormat="1" x14ac:dyDescent="0.2">
      <c r="A699" s="156" t="str">
        <f>IF(OR('Sub-Cpt Record'!A699=0,'Sub-Cpt Record'!A699=""),"",'Sub-Cpt Record'!A699)</f>
        <v/>
      </c>
      <c r="B699" s="157" t="str">
        <f>IF(OR('Sub-Cpt Record'!B699=0,'Sub-Cpt Record'!B699=""),"",'Sub-Cpt Record'!B699)</f>
        <v/>
      </c>
      <c r="C699" s="158" t="str">
        <f>IF(OR('Sub-Cpt Record'!C699=0,'Sub-Cpt Record'!C699=""),"",'Sub-Cpt Record'!C699)</f>
        <v/>
      </c>
      <c r="D699" s="158" t="str">
        <f>IF(OR('Sub-Cpt Record'!D699=0,'Sub-Cpt Record'!D699=""),"",'Sub-Cpt Record'!D699)</f>
        <v/>
      </c>
      <c r="E699" s="157" t="str">
        <f>CODE!I699</f>
        <v/>
      </c>
      <c r="F699" s="180" t="str">
        <f>IF(OR('Sub-Cpt Record'!K699=0,'Sub-Cpt Record'!K699=""),"",'Sub-Cpt Record'!K699)</f>
        <v/>
      </c>
      <c r="G699" s="219"/>
      <c r="H699" s="181"/>
      <c r="I699" s="182"/>
      <c r="J699" s="182"/>
      <c r="K699" s="182"/>
      <c r="L699" s="182"/>
      <c r="M699" s="182"/>
      <c r="N699" s="221"/>
    </row>
    <row r="700" spans="1:14" s="3" customFormat="1" x14ac:dyDescent="0.2">
      <c r="A700" s="156" t="str">
        <f>IF(OR('Sub-Cpt Record'!A700=0,'Sub-Cpt Record'!A700=""),"",'Sub-Cpt Record'!A700)</f>
        <v/>
      </c>
      <c r="B700" s="157" t="str">
        <f>IF(OR('Sub-Cpt Record'!B700=0,'Sub-Cpt Record'!B700=""),"",'Sub-Cpt Record'!B700)</f>
        <v/>
      </c>
      <c r="C700" s="158" t="str">
        <f>IF(OR('Sub-Cpt Record'!C700=0,'Sub-Cpt Record'!C700=""),"",'Sub-Cpt Record'!C700)</f>
        <v/>
      </c>
      <c r="D700" s="158" t="str">
        <f>IF(OR('Sub-Cpt Record'!D700=0,'Sub-Cpt Record'!D700=""),"",'Sub-Cpt Record'!D700)</f>
        <v/>
      </c>
      <c r="E700" s="157" t="str">
        <f>CODE!I700</f>
        <v/>
      </c>
      <c r="F700" s="180" t="str">
        <f>IF(OR('Sub-Cpt Record'!K700=0,'Sub-Cpt Record'!K700=""),"",'Sub-Cpt Record'!K700)</f>
        <v/>
      </c>
      <c r="G700" s="219"/>
      <c r="H700" s="181"/>
      <c r="I700" s="182"/>
      <c r="J700" s="182"/>
      <c r="K700" s="182"/>
      <c r="L700" s="182"/>
      <c r="M700" s="182"/>
      <c r="N700" s="221"/>
    </row>
    <row r="701" spans="1:14" s="3" customFormat="1" x14ac:dyDescent="0.2">
      <c r="A701" s="156" t="str">
        <f>IF(OR('Sub-Cpt Record'!A701=0,'Sub-Cpt Record'!A701=""),"",'Sub-Cpt Record'!A701)</f>
        <v/>
      </c>
      <c r="B701" s="157" t="str">
        <f>IF(OR('Sub-Cpt Record'!B701=0,'Sub-Cpt Record'!B701=""),"",'Sub-Cpt Record'!B701)</f>
        <v/>
      </c>
      <c r="C701" s="158" t="str">
        <f>IF(OR('Sub-Cpt Record'!C701=0,'Sub-Cpt Record'!C701=""),"",'Sub-Cpt Record'!C701)</f>
        <v/>
      </c>
      <c r="D701" s="158" t="str">
        <f>IF(OR('Sub-Cpt Record'!D701=0,'Sub-Cpt Record'!D701=""),"",'Sub-Cpt Record'!D701)</f>
        <v/>
      </c>
      <c r="E701" s="157" t="str">
        <f>CODE!I701</f>
        <v/>
      </c>
      <c r="F701" s="180" t="str">
        <f>IF(OR('Sub-Cpt Record'!K701=0,'Sub-Cpt Record'!K701=""),"",'Sub-Cpt Record'!K701)</f>
        <v/>
      </c>
      <c r="G701" s="219"/>
      <c r="H701" s="181"/>
      <c r="I701" s="182"/>
      <c r="J701" s="182"/>
      <c r="K701" s="182"/>
      <c r="L701" s="182"/>
      <c r="M701" s="182"/>
      <c r="N701" s="221"/>
    </row>
    <row r="702" spans="1:14" s="3" customFormat="1" x14ac:dyDescent="0.2">
      <c r="A702" s="156" t="str">
        <f>IF(OR('Sub-Cpt Record'!A702=0,'Sub-Cpt Record'!A702=""),"",'Sub-Cpt Record'!A702)</f>
        <v/>
      </c>
      <c r="B702" s="157" t="str">
        <f>IF(OR('Sub-Cpt Record'!B702=0,'Sub-Cpt Record'!B702=""),"",'Sub-Cpt Record'!B702)</f>
        <v/>
      </c>
      <c r="C702" s="158" t="str">
        <f>IF(OR('Sub-Cpt Record'!C702=0,'Sub-Cpt Record'!C702=""),"",'Sub-Cpt Record'!C702)</f>
        <v/>
      </c>
      <c r="D702" s="158" t="str">
        <f>IF(OR('Sub-Cpt Record'!D702=0,'Sub-Cpt Record'!D702=""),"",'Sub-Cpt Record'!D702)</f>
        <v/>
      </c>
      <c r="E702" s="157" t="str">
        <f>CODE!I702</f>
        <v/>
      </c>
      <c r="F702" s="180" t="str">
        <f>IF(OR('Sub-Cpt Record'!K702=0,'Sub-Cpt Record'!K702=""),"",'Sub-Cpt Record'!K702)</f>
        <v/>
      </c>
      <c r="G702" s="219"/>
      <c r="H702" s="181"/>
      <c r="I702" s="182"/>
      <c r="J702" s="182"/>
      <c r="K702" s="182"/>
      <c r="L702" s="182"/>
      <c r="M702" s="182"/>
      <c r="N702" s="221"/>
    </row>
    <row r="703" spans="1:14" s="3" customFormat="1" x14ac:dyDescent="0.2">
      <c r="A703" s="156" t="str">
        <f>IF(OR('Sub-Cpt Record'!A703=0,'Sub-Cpt Record'!A703=""),"",'Sub-Cpt Record'!A703)</f>
        <v/>
      </c>
      <c r="B703" s="157" t="str">
        <f>IF(OR('Sub-Cpt Record'!B703=0,'Sub-Cpt Record'!B703=""),"",'Sub-Cpt Record'!B703)</f>
        <v/>
      </c>
      <c r="C703" s="158" t="str">
        <f>IF(OR('Sub-Cpt Record'!C703=0,'Sub-Cpt Record'!C703=""),"",'Sub-Cpt Record'!C703)</f>
        <v/>
      </c>
      <c r="D703" s="158" t="str">
        <f>IF(OR('Sub-Cpt Record'!D703=0,'Sub-Cpt Record'!D703=""),"",'Sub-Cpt Record'!D703)</f>
        <v/>
      </c>
      <c r="E703" s="157" t="str">
        <f>CODE!I703</f>
        <v/>
      </c>
      <c r="F703" s="180" t="str">
        <f>IF(OR('Sub-Cpt Record'!K703=0,'Sub-Cpt Record'!K703=""),"",'Sub-Cpt Record'!K703)</f>
        <v/>
      </c>
      <c r="G703" s="219"/>
      <c r="H703" s="181"/>
      <c r="I703" s="182"/>
      <c r="J703" s="182"/>
      <c r="K703" s="182"/>
      <c r="L703" s="182"/>
      <c r="M703" s="182"/>
      <c r="N703" s="221"/>
    </row>
    <row r="704" spans="1:14" s="3" customFormat="1" x14ac:dyDescent="0.2">
      <c r="A704" s="156" t="str">
        <f>IF(OR('Sub-Cpt Record'!A704=0,'Sub-Cpt Record'!A704=""),"",'Sub-Cpt Record'!A704)</f>
        <v/>
      </c>
      <c r="B704" s="157" t="str">
        <f>IF(OR('Sub-Cpt Record'!B704=0,'Sub-Cpt Record'!B704=""),"",'Sub-Cpt Record'!B704)</f>
        <v/>
      </c>
      <c r="C704" s="158" t="str">
        <f>IF(OR('Sub-Cpt Record'!C704=0,'Sub-Cpt Record'!C704=""),"",'Sub-Cpt Record'!C704)</f>
        <v/>
      </c>
      <c r="D704" s="158" t="str">
        <f>IF(OR('Sub-Cpt Record'!D704=0,'Sub-Cpt Record'!D704=""),"",'Sub-Cpt Record'!D704)</f>
        <v/>
      </c>
      <c r="E704" s="157" t="str">
        <f>CODE!I704</f>
        <v/>
      </c>
      <c r="F704" s="180" t="str">
        <f>IF(OR('Sub-Cpt Record'!K704=0,'Sub-Cpt Record'!K704=""),"",'Sub-Cpt Record'!K704)</f>
        <v/>
      </c>
      <c r="G704" s="219"/>
      <c r="H704" s="181"/>
      <c r="I704" s="182"/>
      <c r="J704" s="182"/>
      <c r="K704" s="182"/>
      <c r="L704" s="182"/>
      <c r="M704" s="182"/>
      <c r="N704" s="221"/>
    </row>
    <row r="705" spans="1:14" s="3" customFormat="1" x14ac:dyDescent="0.2">
      <c r="A705" s="156" t="str">
        <f>IF(OR('Sub-Cpt Record'!A705=0,'Sub-Cpt Record'!A705=""),"",'Sub-Cpt Record'!A705)</f>
        <v/>
      </c>
      <c r="B705" s="157" t="str">
        <f>IF(OR('Sub-Cpt Record'!B705=0,'Sub-Cpt Record'!B705=""),"",'Sub-Cpt Record'!B705)</f>
        <v/>
      </c>
      <c r="C705" s="158" t="str">
        <f>IF(OR('Sub-Cpt Record'!C705=0,'Sub-Cpt Record'!C705=""),"",'Sub-Cpt Record'!C705)</f>
        <v/>
      </c>
      <c r="D705" s="158" t="str">
        <f>IF(OR('Sub-Cpt Record'!D705=0,'Sub-Cpt Record'!D705=""),"",'Sub-Cpt Record'!D705)</f>
        <v/>
      </c>
      <c r="E705" s="157" t="str">
        <f>CODE!I705</f>
        <v/>
      </c>
      <c r="F705" s="180" t="str">
        <f>IF(OR('Sub-Cpt Record'!K705=0,'Sub-Cpt Record'!K705=""),"",'Sub-Cpt Record'!K705)</f>
        <v/>
      </c>
      <c r="G705" s="219"/>
      <c r="H705" s="181"/>
      <c r="I705" s="182"/>
      <c r="J705" s="182"/>
      <c r="K705" s="182"/>
      <c r="L705" s="182"/>
      <c r="M705" s="182"/>
      <c r="N705" s="221"/>
    </row>
    <row r="706" spans="1:14" s="3" customFormat="1" x14ac:dyDescent="0.2">
      <c r="A706" s="156" t="str">
        <f>IF(OR('Sub-Cpt Record'!A706=0,'Sub-Cpt Record'!A706=""),"",'Sub-Cpt Record'!A706)</f>
        <v/>
      </c>
      <c r="B706" s="157" t="str">
        <f>IF(OR('Sub-Cpt Record'!B706=0,'Sub-Cpt Record'!B706=""),"",'Sub-Cpt Record'!B706)</f>
        <v/>
      </c>
      <c r="C706" s="158" t="str">
        <f>IF(OR('Sub-Cpt Record'!C706=0,'Sub-Cpt Record'!C706=""),"",'Sub-Cpt Record'!C706)</f>
        <v/>
      </c>
      <c r="D706" s="158" t="str">
        <f>IF(OR('Sub-Cpt Record'!D706=0,'Sub-Cpt Record'!D706=""),"",'Sub-Cpt Record'!D706)</f>
        <v/>
      </c>
      <c r="E706" s="157" t="str">
        <f>CODE!I706</f>
        <v/>
      </c>
      <c r="F706" s="180" t="str">
        <f>IF(OR('Sub-Cpt Record'!K706=0,'Sub-Cpt Record'!K706=""),"",'Sub-Cpt Record'!K706)</f>
        <v/>
      </c>
      <c r="G706" s="219"/>
      <c r="H706" s="181"/>
      <c r="I706" s="182"/>
      <c r="J706" s="182"/>
      <c r="K706" s="182"/>
      <c r="L706" s="182"/>
      <c r="M706" s="182"/>
      <c r="N706" s="221"/>
    </row>
    <row r="707" spans="1:14" s="3" customFormat="1" x14ac:dyDescent="0.2">
      <c r="A707" s="156" t="str">
        <f>IF(OR('Sub-Cpt Record'!A707=0,'Sub-Cpt Record'!A707=""),"",'Sub-Cpt Record'!A707)</f>
        <v/>
      </c>
      <c r="B707" s="157" t="str">
        <f>IF(OR('Sub-Cpt Record'!B707=0,'Sub-Cpt Record'!B707=""),"",'Sub-Cpt Record'!B707)</f>
        <v/>
      </c>
      <c r="C707" s="158" t="str">
        <f>IF(OR('Sub-Cpt Record'!C707=0,'Sub-Cpt Record'!C707=""),"",'Sub-Cpt Record'!C707)</f>
        <v/>
      </c>
      <c r="D707" s="158" t="str">
        <f>IF(OR('Sub-Cpt Record'!D707=0,'Sub-Cpt Record'!D707=""),"",'Sub-Cpt Record'!D707)</f>
        <v/>
      </c>
      <c r="E707" s="157" t="str">
        <f>CODE!I707</f>
        <v/>
      </c>
      <c r="F707" s="180" t="str">
        <f>IF(OR('Sub-Cpt Record'!K707=0,'Sub-Cpt Record'!K707=""),"",'Sub-Cpt Record'!K707)</f>
        <v/>
      </c>
      <c r="G707" s="219"/>
      <c r="H707" s="181"/>
      <c r="I707" s="182"/>
      <c r="J707" s="182"/>
      <c r="K707" s="182"/>
      <c r="L707" s="182"/>
      <c r="M707" s="182"/>
      <c r="N707" s="221"/>
    </row>
    <row r="708" spans="1:14" s="3" customFormat="1" x14ac:dyDescent="0.2">
      <c r="A708" s="156" t="str">
        <f>IF(OR('Sub-Cpt Record'!A708=0,'Sub-Cpt Record'!A708=""),"",'Sub-Cpt Record'!A708)</f>
        <v/>
      </c>
      <c r="B708" s="157" t="str">
        <f>IF(OR('Sub-Cpt Record'!B708=0,'Sub-Cpt Record'!B708=""),"",'Sub-Cpt Record'!B708)</f>
        <v/>
      </c>
      <c r="C708" s="158" t="str">
        <f>IF(OR('Sub-Cpt Record'!C708=0,'Sub-Cpt Record'!C708=""),"",'Sub-Cpt Record'!C708)</f>
        <v/>
      </c>
      <c r="D708" s="158" t="str">
        <f>IF(OR('Sub-Cpt Record'!D708=0,'Sub-Cpt Record'!D708=""),"",'Sub-Cpt Record'!D708)</f>
        <v/>
      </c>
      <c r="E708" s="157" t="str">
        <f>CODE!I708</f>
        <v/>
      </c>
      <c r="F708" s="180" t="str">
        <f>IF(OR('Sub-Cpt Record'!K708=0,'Sub-Cpt Record'!K708=""),"",'Sub-Cpt Record'!K708)</f>
        <v/>
      </c>
      <c r="G708" s="219"/>
      <c r="H708" s="181"/>
      <c r="I708" s="182"/>
      <c r="J708" s="182"/>
      <c r="K708" s="182"/>
      <c r="L708" s="182"/>
      <c r="M708" s="182"/>
      <c r="N708" s="221"/>
    </row>
    <row r="709" spans="1:14" s="3" customFormat="1" x14ac:dyDescent="0.2">
      <c r="A709" s="156" t="str">
        <f>IF(OR('Sub-Cpt Record'!A709=0,'Sub-Cpt Record'!A709=""),"",'Sub-Cpt Record'!A709)</f>
        <v/>
      </c>
      <c r="B709" s="157" t="str">
        <f>IF(OR('Sub-Cpt Record'!B709=0,'Sub-Cpt Record'!B709=""),"",'Sub-Cpt Record'!B709)</f>
        <v/>
      </c>
      <c r="C709" s="158" t="str">
        <f>IF(OR('Sub-Cpt Record'!C709=0,'Sub-Cpt Record'!C709=""),"",'Sub-Cpt Record'!C709)</f>
        <v/>
      </c>
      <c r="D709" s="158" t="str">
        <f>IF(OR('Sub-Cpt Record'!D709=0,'Sub-Cpt Record'!D709=""),"",'Sub-Cpt Record'!D709)</f>
        <v/>
      </c>
      <c r="E709" s="157" t="str">
        <f>CODE!I709</f>
        <v/>
      </c>
      <c r="F709" s="180" t="str">
        <f>IF(OR('Sub-Cpt Record'!K709=0,'Sub-Cpt Record'!K709=""),"",'Sub-Cpt Record'!K709)</f>
        <v/>
      </c>
      <c r="G709" s="219"/>
      <c r="H709" s="181"/>
      <c r="I709" s="182"/>
      <c r="J709" s="182"/>
      <c r="K709" s="182"/>
      <c r="L709" s="182"/>
      <c r="M709" s="182"/>
      <c r="N709" s="221"/>
    </row>
    <row r="710" spans="1:14" s="3" customFormat="1" x14ac:dyDescent="0.2">
      <c r="A710" s="156" t="str">
        <f>IF(OR('Sub-Cpt Record'!A710=0,'Sub-Cpt Record'!A710=""),"",'Sub-Cpt Record'!A710)</f>
        <v/>
      </c>
      <c r="B710" s="157" t="str">
        <f>IF(OR('Sub-Cpt Record'!B710=0,'Sub-Cpt Record'!B710=""),"",'Sub-Cpt Record'!B710)</f>
        <v/>
      </c>
      <c r="C710" s="158" t="str">
        <f>IF(OR('Sub-Cpt Record'!C710=0,'Sub-Cpt Record'!C710=""),"",'Sub-Cpt Record'!C710)</f>
        <v/>
      </c>
      <c r="D710" s="158" t="str">
        <f>IF(OR('Sub-Cpt Record'!D710=0,'Sub-Cpt Record'!D710=""),"",'Sub-Cpt Record'!D710)</f>
        <v/>
      </c>
      <c r="E710" s="157" t="str">
        <f>CODE!I710</f>
        <v/>
      </c>
      <c r="F710" s="180" t="str">
        <f>IF(OR('Sub-Cpt Record'!K710=0,'Sub-Cpt Record'!K710=""),"",'Sub-Cpt Record'!K710)</f>
        <v/>
      </c>
      <c r="G710" s="219"/>
      <c r="H710" s="181"/>
      <c r="I710" s="182"/>
      <c r="J710" s="182"/>
      <c r="K710" s="182"/>
      <c r="L710" s="182"/>
      <c r="M710" s="182"/>
      <c r="N710" s="221"/>
    </row>
    <row r="711" spans="1:14" s="3" customFormat="1" x14ac:dyDescent="0.2">
      <c r="A711" s="156" t="str">
        <f>IF(OR('Sub-Cpt Record'!A711=0,'Sub-Cpt Record'!A711=""),"",'Sub-Cpt Record'!A711)</f>
        <v/>
      </c>
      <c r="B711" s="157" t="str">
        <f>IF(OR('Sub-Cpt Record'!B711=0,'Sub-Cpt Record'!B711=""),"",'Sub-Cpt Record'!B711)</f>
        <v/>
      </c>
      <c r="C711" s="158" t="str">
        <f>IF(OR('Sub-Cpt Record'!C711=0,'Sub-Cpt Record'!C711=""),"",'Sub-Cpt Record'!C711)</f>
        <v/>
      </c>
      <c r="D711" s="158" t="str">
        <f>IF(OR('Sub-Cpt Record'!D711=0,'Sub-Cpt Record'!D711=""),"",'Sub-Cpt Record'!D711)</f>
        <v/>
      </c>
      <c r="E711" s="157" t="str">
        <f>CODE!I711</f>
        <v/>
      </c>
      <c r="F711" s="180" t="str">
        <f>IF(OR('Sub-Cpt Record'!K711=0,'Sub-Cpt Record'!K711=""),"",'Sub-Cpt Record'!K711)</f>
        <v/>
      </c>
      <c r="G711" s="219"/>
      <c r="H711" s="181"/>
      <c r="I711" s="182"/>
      <c r="J711" s="182"/>
      <c r="K711" s="182"/>
      <c r="L711" s="182"/>
      <c r="M711" s="182"/>
      <c r="N711" s="221"/>
    </row>
    <row r="712" spans="1:14" s="3" customFormat="1" x14ac:dyDescent="0.2">
      <c r="A712" s="156" t="str">
        <f>IF(OR('Sub-Cpt Record'!A712=0,'Sub-Cpt Record'!A712=""),"",'Sub-Cpt Record'!A712)</f>
        <v/>
      </c>
      <c r="B712" s="157" t="str">
        <f>IF(OR('Sub-Cpt Record'!B712=0,'Sub-Cpt Record'!B712=""),"",'Sub-Cpt Record'!B712)</f>
        <v/>
      </c>
      <c r="C712" s="158" t="str">
        <f>IF(OR('Sub-Cpt Record'!C712=0,'Sub-Cpt Record'!C712=""),"",'Sub-Cpt Record'!C712)</f>
        <v/>
      </c>
      <c r="D712" s="158" t="str">
        <f>IF(OR('Sub-Cpt Record'!D712=0,'Sub-Cpt Record'!D712=""),"",'Sub-Cpt Record'!D712)</f>
        <v/>
      </c>
      <c r="E712" s="157" t="str">
        <f>CODE!I712</f>
        <v/>
      </c>
      <c r="F712" s="180" t="str">
        <f>IF(OR('Sub-Cpt Record'!K712=0,'Sub-Cpt Record'!K712=""),"",'Sub-Cpt Record'!K712)</f>
        <v/>
      </c>
      <c r="G712" s="219"/>
      <c r="H712" s="181"/>
      <c r="I712" s="182"/>
      <c r="J712" s="182"/>
      <c r="K712" s="182"/>
      <c r="L712" s="182"/>
      <c r="M712" s="182"/>
      <c r="N712" s="221"/>
    </row>
    <row r="713" spans="1:14" s="3" customFormat="1" x14ac:dyDescent="0.2">
      <c r="A713" s="156" t="str">
        <f>IF(OR('Sub-Cpt Record'!A713=0,'Sub-Cpt Record'!A713=""),"",'Sub-Cpt Record'!A713)</f>
        <v/>
      </c>
      <c r="B713" s="157" t="str">
        <f>IF(OR('Sub-Cpt Record'!B713=0,'Sub-Cpt Record'!B713=""),"",'Sub-Cpt Record'!B713)</f>
        <v/>
      </c>
      <c r="C713" s="158" t="str">
        <f>IF(OR('Sub-Cpt Record'!C713=0,'Sub-Cpt Record'!C713=""),"",'Sub-Cpt Record'!C713)</f>
        <v/>
      </c>
      <c r="D713" s="158" t="str">
        <f>IF(OR('Sub-Cpt Record'!D713=0,'Sub-Cpt Record'!D713=""),"",'Sub-Cpt Record'!D713)</f>
        <v/>
      </c>
      <c r="E713" s="157" t="str">
        <f>CODE!I713</f>
        <v/>
      </c>
      <c r="F713" s="180" t="str">
        <f>IF(OR('Sub-Cpt Record'!K713=0,'Sub-Cpt Record'!K713=""),"",'Sub-Cpt Record'!K713)</f>
        <v/>
      </c>
      <c r="G713" s="219"/>
      <c r="H713" s="181"/>
      <c r="I713" s="182"/>
      <c r="J713" s="182"/>
      <c r="K713" s="182"/>
      <c r="L713" s="182"/>
      <c r="M713" s="182"/>
      <c r="N713" s="221"/>
    </row>
    <row r="714" spans="1:14" s="3" customFormat="1" x14ac:dyDescent="0.2">
      <c r="A714" s="156" t="str">
        <f>IF(OR('Sub-Cpt Record'!A714=0,'Sub-Cpt Record'!A714=""),"",'Sub-Cpt Record'!A714)</f>
        <v/>
      </c>
      <c r="B714" s="157" t="str">
        <f>IF(OR('Sub-Cpt Record'!B714=0,'Sub-Cpt Record'!B714=""),"",'Sub-Cpt Record'!B714)</f>
        <v/>
      </c>
      <c r="C714" s="158" t="str">
        <f>IF(OR('Sub-Cpt Record'!C714=0,'Sub-Cpt Record'!C714=""),"",'Sub-Cpt Record'!C714)</f>
        <v/>
      </c>
      <c r="D714" s="158" t="str">
        <f>IF(OR('Sub-Cpt Record'!D714=0,'Sub-Cpt Record'!D714=""),"",'Sub-Cpt Record'!D714)</f>
        <v/>
      </c>
      <c r="E714" s="157" t="str">
        <f>CODE!I714</f>
        <v/>
      </c>
      <c r="F714" s="180" t="str">
        <f>IF(OR('Sub-Cpt Record'!K714=0,'Sub-Cpt Record'!K714=""),"",'Sub-Cpt Record'!K714)</f>
        <v/>
      </c>
      <c r="G714" s="219"/>
      <c r="H714" s="181"/>
      <c r="I714" s="182"/>
      <c r="J714" s="182"/>
      <c r="K714" s="182"/>
      <c r="L714" s="182"/>
      <c r="M714" s="182"/>
      <c r="N714" s="221"/>
    </row>
    <row r="715" spans="1:14" s="3" customFormat="1" x14ac:dyDescent="0.2">
      <c r="A715" s="156" t="str">
        <f>IF(OR('Sub-Cpt Record'!A715=0,'Sub-Cpt Record'!A715=""),"",'Sub-Cpt Record'!A715)</f>
        <v/>
      </c>
      <c r="B715" s="157" t="str">
        <f>IF(OR('Sub-Cpt Record'!B715=0,'Sub-Cpt Record'!B715=""),"",'Sub-Cpt Record'!B715)</f>
        <v/>
      </c>
      <c r="C715" s="158" t="str">
        <f>IF(OR('Sub-Cpt Record'!C715=0,'Sub-Cpt Record'!C715=""),"",'Sub-Cpt Record'!C715)</f>
        <v/>
      </c>
      <c r="D715" s="158" t="str">
        <f>IF(OR('Sub-Cpt Record'!D715=0,'Sub-Cpt Record'!D715=""),"",'Sub-Cpt Record'!D715)</f>
        <v/>
      </c>
      <c r="E715" s="157" t="str">
        <f>CODE!I715</f>
        <v/>
      </c>
      <c r="F715" s="180" t="str">
        <f>IF(OR('Sub-Cpt Record'!K715=0,'Sub-Cpt Record'!K715=""),"",'Sub-Cpt Record'!K715)</f>
        <v/>
      </c>
      <c r="G715" s="219"/>
      <c r="H715" s="181"/>
      <c r="I715" s="182"/>
      <c r="J715" s="182"/>
      <c r="K715" s="182"/>
      <c r="L715" s="182"/>
      <c r="M715" s="182"/>
      <c r="N715" s="221"/>
    </row>
    <row r="716" spans="1:14" s="3" customFormat="1" x14ac:dyDescent="0.2">
      <c r="A716" s="156" t="str">
        <f>IF(OR('Sub-Cpt Record'!A716=0,'Sub-Cpt Record'!A716=""),"",'Sub-Cpt Record'!A716)</f>
        <v/>
      </c>
      <c r="B716" s="157" t="str">
        <f>IF(OR('Sub-Cpt Record'!B716=0,'Sub-Cpt Record'!B716=""),"",'Sub-Cpt Record'!B716)</f>
        <v/>
      </c>
      <c r="C716" s="158" t="str">
        <f>IF(OR('Sub-Cpt Record'!C716=0,'Sub-Cpt Record'!C716=""),"",'Sub-Cpt Record'!C716)</f>
        <v/>
      </c>
      <c r="D716" s="158" t="str">
        <f>IF(OR('Sub-Cpt Record'!D716=0,'Sub-Cpt Record'!D716=""),"",'Sub-Cpt Record'!D716)</f>
        <v/>
      </c>
      <c r="E716" s="157" t="str">
        <f>CODE!I716</f>
        <v/>
      </c>
      <c r="F716" s="180" t="str">
        <f>IF(OR('Sub-Cpt Record'!K716=0,'Sub-Cpt Record'!K716=""),"",'Sub-Cpt Record'!K716)</f>
        <v/>
      </c>
      <c r="G716" s="219"/>
      <c r="H716" s="181"/>
      <c r="I716" s="182"/>
      <c r="J716" s="182"/>
      <c r="K716" s="182"/>
      <c r="L716" s="182"/>
      <c r="M716" s="182"/>
      <c r="N716" s="221"/>
    </row>
    <row r="717" spans="1:14" s="3" customFormat="1" x14ac:dyDescent="0.2">
      <c r="A717" s="156" t="str">
        <f>IF(OR('Sub-Cpt Record'!A717=0,'Sub-Cpt Record'!A717=""),"",'Sub-Cpt Record'!A717)</f>
        <v/>
      </c>
      <c r="B717" s="157" t="str">
        <f>IF(OR('Sub-Cpt Record'!B717=0,'Sub-Cpt Record'!B717=""),"",'Sub-Cpt Record'!B717)</f>
        <v/>
      </c>
      <c r="C717" s="158" t="str">
        <f>IF(OR('Sub-Cpt Record'!C717=0,'Sub-Cpt Record'!C717=""),"",'Sub-Cpt Record'!C717)</f>
        <v/>
      </c>
      <c r="D717" s="158" t="str">
        <f>IF(OR('Sub-Cpt Record'!D717=0,'Sub-Cpt Record'!D717=""),"",'Sub-Cpt Record'!D717)</f>
        <v/>
      </c>
      <c r="E717" s="157" t="str">
        <f>CODE!I717</f>
        <v/>
      </c>
      <c r="F717" s="180" t="str">
        <f>IF(OR('Sub-Cpt Record'!K717=0,'Sub-Cpt Record'!K717=""),"",'Sub-Cpt Record'!K717)</f>
        <v/>
      </c>
      <c r="G717" s="219"/>
      <c r="H717" s="181"/>
      <c r="I717" s="182"/>
      <c r="J717" s="182"/>
      <c r="K717" s="182"/>
      <c r="L717" s="182"/>
      <c r="M717" s="182"/>
      <c r="N717" s="221"/>
    </row>
    <row r="718" spans="1:14" s="3" customFormat="1" x14ac:dyDescent="0.2">
      <c r="A718" s="156" t="str">
        <f>IF(OR('Sub-Cpt Record'!A718=0,'Sub-Cpt Record'!A718=""),"",'Sub-Cpt Record'!A718)</f>
        <v/>
      </c>
      <c r="B718" s="157" t="str">
        <f>IF(OR('Sub-Cpt Record'!B718=0,'Sub-Cpt Record'!B718=""),"",'Sub-Cpt Record'!B718)</f>
        <v/>
      </c>
      <c r="C718" s="158" t="str">
        <f>IF(OR('Sub-Cpt Record'!C718=0,'Sub-Cpt Record'!C718=""),"",'Sub-Cpt Record'!C718)</f>
        <v/>
      </c>
      <c r="D718" s="158" t="str">
        <f>IF(OR('Sub-Cpt Record'!D718=0,'Sub-Cpt Record'!D718=""),"",'Sub-Cpt Record'!D718)</f>
        <v/>
      </c>
      <c r="E718" s="157" t="str">
        <f>CODE!I718</f>
        <v/>
      </c>
      <c r="F718" s="180" t="str">
        <f>IF(OR('Sub-Cpt Record'!K718=0,'Sub-Cpt Record'!K718=""),"",'Sub-Cpt Record'!K718)</f>
        <v/>
      </c>
      <c r="G718" s="219"/>
      <c r="H718" s="181"/>
      <c r="I718" s="182"/>
      <c r="J718" s="182"/>
      <c r="K718" s="182"/>
      <c r="L718" s="182"/>
      <c r="M718" s="182"/>
      <c r="N718" s="221"/>
    </row>
    <row r="719" spans="1:14" s="3" customFormat="1" x14ac:dyDescent="0.2">
      <c r="A719" s="156" t="str">
        <f>IF(OR('Sub-Cpt Record'!A719=0,'Sub-Cpt Record'!A719=""),"",'Sub-Cpt Record'!A719)</f>
        <v/>
      </c>
      <c r="B719" s="157" t="str">
        <f>IF(OR('Sub-Cpt Record'!B719=0,'Sub-Cpt Record'!B719=""),"",'Sub-Cpt Record'!B719)</f>
        <v/>
      </c>
      <c r="C719" s="158" t="str">
        <f>IF(OR('Sub-Cpt Record'!C719=0,'Sub-Cpt Record'!C719=""),"",'Sub-Cpt Record'!C719)</f>
        <v/>
      </c>
      <c r="D719" s="158" t="str">
        <f>IF(OR('Sub-Cpt Record'!D719=0,'Sub-Cpt Record'!D719=""),"",'Sub-Cpt Record'!D719)</f>
        <v/>
      </c>
      <c r="E719" s="157" t="str">
        <f>CODE!I719</f>
        <v/>
      </c>
      <c r="F719" s="180" t="str">
        <f>IF(OR('Sub-Cpt Record'!K719=0,'Sub-Cpt Record'!K719=""),"",'Sub-Cpt Record'!K719)</f>
        <v/>
      </c>
      <c r="G719" s="219"/>
      <c r="H719" s="181"/>
      <c r="I719" s="182"/>
      <c r="J719" s="182"/>
      <c r="K719" s="182"/>
      <c r="L719" s="182"/>
      <c r="M719" s="182"/>
      <c r="N719" s="221"/>
    </row>
    <row r="720" spans="1:14" s="3" customFormat="1" x14ac:dyDescent="0.2">
      <c r="A720" s="156" t="str">
        <f>IF(OR('Sub-Cpt Record'!A720=0,'Sub-Cpt Record'!A720=""),"",'Sub-Cpt Record'!A720)</f>
        <v/>
      </c>
      <c r="B720" s="157" t="str">
        <f>IF(OR('Sub-Cpt Record'!B720=0,'Sub-Cpt Record'!B720=""),"",'Sub-Cpt Record'!B720)</f>
        <v/>
      </c>
      <c r="C720" s="158" t="str">
        <f>IF(OR('Sub-Cpt Record'!C720=0,'Sub-Cpt Record'!C720=""),"",'Sub-Cpt Record'!C720)</f>
        <v/>
      </c>
      <c r="D720" s="158" t="str">
        <f>IF(OR('Sub-Cpt Record'!D720=0,'Sub-Cpt Record'!D720=""),"",'Sub-Cpt Record'!D720)</f>
        <v/>
      </c>
      <c r="E720" s="157" t="str">
        <f>CODE!I720</f>
        <v/>
      </c>
      <c r="F720" s="180" t="str">
        <f>IF(OR('Sub-Cpt Record'!K720=0,'Sub-Cpt Record'!K720=""),"",'Sub-Cpt Record'!K720)</f>
        <v/>
      </c>
      <c r="G720" s="219"/>
      <c r="H720" s="181"/>
      <c r="I720" s="182"/>
      <c r="J720" s="182"/>
      <c r="K720" s="182"/>
      <c r="L720" s="182"/>
      <c r="M720" s="182"/>
      <c r="N720" s="221"/>
    </row>
    <row r="721" spans="1:14" s="3" customFormat="1" x14ac:dyDescent="0.2">
      <c r="A721" s="156" t="str">
        <f>IF(OR('Sub-Cpt Record'!A721=0,'Sub-Cpt Record'!A721=""),"",'Sub-Cpt Record'!A721)</f>
        <v/>
      </c>
      <c r="B721" s="157" t="str">
        <f>IF(OR('Sub-Cpt Record'!B721=0,'Sub-Cpt Record'!B721=""),"",'Sub-Cpt Record'!B721)</f>
        <v/>
      </c>
      <c r="C721" s="158" t="str">
        <f>IF(OR('Sub-Cpt Record'!C721=0,'Sub-Cpt Record'!C721=""),"",'Sub-Cpt Record'!C721)</f>
        <v/>
      </c>
      <c r="D721" s="158" t="str">
        <f>IF(OR('Sub-Cpt Record'!D721=0,'Sub-Cpt Record'!D721=""),"",'Sub-Cpt Record'!D721)</f>
        <v/>
      </c>
      <c r="E721" s="157" t="str">
        <f>CODE!I721</f>
        <v/>
      </c>
      <c r="F721" s="180" t="str">
        <f>IF(OR('Sub-Cpt Record'!K721=0,'Sub-Cpt Record'!K721=""),"",'Sub-Cpt Record'!K721)</f>
        <v/>
      </c>
      <c r="G721" s="219"/>
      <c r="H721" s="181"/>
      <c r="I721" s="182"/>
      <c r="J721" s="182"/>
      <c r="K721" s="182"/>
      <c r="L721" s="182"/>
      <c r="M721" s="182"/>
      <c r="N721" s="221"/>
    </row>
    <row r="722" spans="1:14" s="3" customFormat="1" x14ac:dyDescent="0.2">
      <c r="A722" s="156" t="str">
        <f>IF(OR('Sub-Cpt Record'!A722=0,'Sub-Cpt Record'!A722=""),"",'Sub-Cpt Record'!A722)</f>
        <v/>
      </c>
      <c r="B722" s="157" t="str">
        <f>IF(OR('Sub-Cpt Record'!B722=0,'Sub-Cpt Record'!B722=""),"",'Sub-Cpt Record'!B722)</f>
        <v/>
      </c>
      <c r="C722" s="158" t="str">
        <f>IF(OR('Sub-Cpt Record'!C722=0,'Sub-Cpt Record'!C722=""),"",'Sub-Cpt Record'!C722)</f>
        <v/>
      </c>
      <c r="D722" s="158" t="str">
        <f>IF(OR('Sub-Cpt Record'!D722=0,'Sub-Cpt Record'!D722=""),"",'Sub-Cpt Record'!D722)</f>
        <v/>
      </c>
      <c r="E722" s="157" t="str">
        <f>CODE!I722</f>
        <v/>
      </c>
      <c r="F722" s="180" t="str">
        <f>IF(OR('Sub-Cpt Record'!K722=0,'Sub-Cpt Record'!K722=""),"",'Sub-Cpt Record'!K722)</f>
        <v/>
      </c>
      <c r="G722" s="219"/>
      <c r="H722" s="181"/>
      <c r="I722" s="182"/>
      <c r="J722" s="182"/>
      <c r="K722" s="182"/>
      <c r="L722" s="182"/>
      <c r="M722" s="182"/>
      <c r="N722" s="221"/>
    </row>
    <row r="723" spans="1:14" s="3" customFormat="1" x14ac:dyDescent="0.2">
      <c r="A723" s="156" t="str">
        <f>IF(OR('Sub-Cpt Record'!A723=0,'Sub-Cpt Record'!A723=""),"",'Sub-Cpt Record'!A723)</f>
        <v/>
      </c>
      <c r="B723" s="157" t="str">
        <f>IF(OR('Sub-Cpt Record'!B723=0,'Sub-Cpt Record'!B723=""),"",'Sub-Cpt Record'!B723)</f>
        <v/>
      </c>
      <c r="C723" s="158" t="str">
        <f>IF(OR('Sub-Cpt Record'!C723=0,'Sub-Cpt Record'!C723=""),"",'Sub-Cpt Record'!C723)</f>
        <v/>
      </c>
      <c r="D723" s="158" t="str">
        <f>IF(OR('Sub-Cpt Record'!D723=0,'Sub-Cpt Record'!D723=""),"",'Sub-Cpt Record'!D723)</f>
        <v/>
      </c>
      <c r="E723" s="157" t="str">
        <f>CODE!I723</f>
        <v/>
      </c>
      <c r="F723" s="180" t="str">
        <f>IF(OR('Sub-Cpt Record'!K723=0,'Sub-Cpt Record'!K723=""),"",'Sub-Cpt Record'!K723)</f>
        <v/>
      </c>
      <c r="G723" s="219"/>
      <c r="H723" s="181"/>
      <c r="I723" s="182"/>
      <c r="J723" s="182"/>
      <c r="K723" s="182"/>
      <c r="L723" s="182"/>
      <c r="M723" s="182"/>
      <c r="N723" s="221"/>
    </row>
    <row r="724" spans="1:14" s="3" customFormat="1" x14ac:dyDescent="0.2">
      <c r="A724" s="156" t="str">
        <f>IF(OR('Sub-Cpt Record'!A724=0,'Sub-Cpt Record'!A724=""),"",'Sub-Cpt Record'!A724)</f>
        <v/>
      </c>
      <c r="B724" s="157" t="str">
        <f>IF(OR('Sub-Cpt Record'!B724=0,'Sub-Cpt Record'!B724=""),"",'Sub-Cpt Record'!B724)</f>
        <v/>
      </c>
      <c r="C724" s="158" t="str">
        <f>IF(OR('Sub-Cpt Record'!C724=0,'Sub-Cpt Record'!C724=""),"",'Sub-Cpt Record'!C724)</f>
        <v/>
      </c>
      <c r="D724" s="158" t="str">
        <f>IF(OR('Sub-Cpt Record'!D724=0,'Sub-Cpt Record'!D724=""),"",'Sub-Cpt Record'!D724)</f>
        <v/>
      </c>
      <c r="E724" s="157" t="str">
        <f>CODE!I724</f>
        <v/>
      </c>
      <c r="F724" s="180" t="str">
        <f>IF(OR('Sub-Cpt Record'!K724=0,'Sub-Cpt Record'!K724=""),"",'Sub-Cpt Record'!K724)</f>
        <v/>
      </c>
      <c r="G724" s="219"/>
      <c r="H724" s="181"/>
      <c r="I724" s="182"/>
      <c r="J724" s="182"/>
      <c r="K724" s="182"/>
      <c r="L724" s="182"/>
      <c r="M724" s="182"/>
      <c r="N724" s="221"/>
    </row>
    <row r="725" spans="1:14" s="3" customFormat="1" x14ac:dyDescent="0.2">
      <c r="A725" s="156" t="str">
        <f>IF(OR('Sub-Cpt Record'!A725=0,'Sub-Cpt Record'!A725=""),"",'Sub-Cpt Record'!A725)</f>
        <v/>
      </c>
      <c r="B725" s="157" t="str">
        <f>IF(OR('Sub-Cpt Record'!B725=0,'Sub-Cpt Record'!B725=""),"",'Sub-Cpt Record'!B725)</f>
        <v/>
      </c>
      <c r="C725" s="158" t="str">
        <f>IF(OR('Sub-Cpt Record'!C725=0,'Sub-Cpt Record'!C725=""),"",'Sub-Cpt Record'!C725)</f>
        <v/>
      </c>
      <c r="D725" s="158" t="str">
        <f>IF(OR('Sub-Cpt Record'!D725=0,'Sub-Cpt Record'!D725=""),"",'Sub-Cpt Record'!D725)</f>
        <v/>
      </c>
      <c r="E725" s="157" t="str">
        <f>CODE!I725</f>
        <v/>
      </c>
      <c r="F725" s="180" t="str">
        <f>IF(OR('Sub-Cpt Record'!K725=0,'Sub-Cpt Record'!K725=""),"",'Sub-Cpt Record'!K725)</f>
        <v/>
      </c>
      <c r="G725" s="219"/>
      <c r="H725" s="181"/>
      <c r="I725" s="182"/>
      <c r="J725" s="182"/>
      <c r="K725" s="182"/>
      <c r="L725" s="182"/>
      <c r="M725" s="182"/>
      <c r="N725" s="221"/>
    </row>
    <row r="726" spans="1:14" s="3" customFormat="1" x14ac:dyDescent="0.2">
      <c r="A726" s="156" t="str">
        <f>IF(OR('Sub-Cpt Record'!A726=0,'Sub-Cpt Record'!A726=""),"",'Sub-Cpt Record'!A726)</f>
        <v/>
      </c>
      <c r="B726" s="157" t="str">
        <f>IF(OR('Sub-Cpt Record'!B726=0,'Sub-Cpt Record'!B726=""),"",'Sub-Cpt Record'!B726)</f>
        <v/>
      </c>
      <c r="C726" s="158" t="str">
        <f>IF(OR('Sub-Cpt Record'!C726=0,'Sub-Cpt Record'!C726=""),"",'Sub-Cpt Record'!C726)</f>
        <v/>
      </c>
      <c r="D726" s="158" t="str">
        <f>IF(OR('Sub-Cpt Record'!D726=0,'Sub-Cpt Record'!D726=""),"",'Sub-Cpt Record'!D726)</f>
        <v/>
      </c>
      <c r="E726" s="157" t="str">
        <f>CODE!I726</f>
        <v/>
      </c>
      <c r="F726" s="180" t="str">
        <f>IF(OR('Sub-Cpt Record'!K726=0,'Sub-Cpt Record'!K726=""),"",'Sub-Cpt Record'!K726)</f>
        <v/>
      </c>
      <c r="G726" s="219"/>
      <c r="H726" s="181"/>
      <c r="I726" s="182"/>
      <c r="J726" s="182"/>
      <c r="K726" s="182"/>
      <c r="L726" s="182"/>
      <c r="M726" s="182"/>
      <c r="N726" s="221"/>
    </row>
    <row r="727" spans="1:14" s="3" customFormat="1" x14ac:dyDescent="0.2">
      <c r="A727" s="156" t="str">
        <f>IF(OR('Sub-Cpt Record'!A727=0,'Sub-Cpt Record'!A727=""),"",'Sub-Cpt Record'!A727)</f>
        <v/>
      </c>
      <c r="B727" s="157" t="str">
        <f>IF(OR('Sub-Cpt Record'!B727=0,'Sub-Cpt Record'!B727=""),"",'Sub-Cpt Record'!B727)</f>
        <v/>
      </c>
      <c r="C727" s="158" t="str">
        <f>IF(OR('Sub-Cpt Record'!C727=0,'Sub-Cpt Record'!C727=""),"",'Sub-Cpt Record'!C727)</f>
        <v/>
      </c>
      <c r="D727" s="158" t="str">
        <f>IF(OR('Sub-Cpt Record'!D727=0,'Sub-Cpt Record'!D727=""),"",'Sub-Cpt Record'!D727)</f>
        <v/>
      </c>
      <c r="E727" s="157" t="str">
        <f>CODE!I727</f>
        <v/>
      </c>
      <c r="F727" s="180" t="str">
        <f>IF(OR('Sub-Cpt Record'!K727=0,'Sub-Cpt Record'!K727=""),"",'Sub-Cpt Record'!K727)</f>
        <v/>
      </c>
      <c r="G727" s="219"/>
      <c r="H727" s="181"/>
      <c r="I727" s="182"/>
      <c r="J727" s="182"/>
      <c r="K727" s="182"/>
      <c r="L727" s="182"/>
      <c r="M727" s="182"/>
      <c r="N727" s="221"/>
    </row>
    <row r="728" spans="1:14" s="3" customFormat="1" x14ac:dyDescent="0.2">
      <c r="A728" s="156" t="str">
        <f>IF(OR('Sub-Cpt Record'!A728=0,'Sub-Cpt Record'!A728=""),"",'Sub-Cpt Record'!A728)</f>
        <v/>
      </c>
      <c r="B728" s="157" t="str">
        <f>IF(OR('Sub-Cpt Record'!B728=0,'Sub-Cpt Record'!B728=""),"",'Sub-Cpt Record'!B728)</f>
        <v/>
      </c>
      <c r="C728" s="158" t="str">
        <f>IF(OR('Sub-Cpt Record'!C728=0,'Sub-Cpt Record'!C728=""),"",'Sub-Cpt Record'!C728)</f>
        <v/>
      </c>
      <c r="D728" s="158" t="str">
        <f>IF(OR('Sub-Cpt Record'!D728=0,'Sub-Cpt Record'!D728=""),"",'Sub-Cpt Record'!D728)</f>
        <v/>
      </c>
      <c r="E728" s="157" t="str">
        <f>CODE!I728</f>
        <v/>
      </c>
      <c r="F728" s="180" t="str">
        <f>IF(OR('Sub-Cpt Record'!K728=0,'Sub-Cpt Record'!K728=""),"",'Sub-Cpt Record'!K728)</f>
        <v/>
      </c>
      <c r="G728" s="219"/>
      <c r="H728" s="181"/>
      <c r="I728" s="182"/>
      <c r="J728" s="182"/>
      <c r="K728" s="182"/>
      <c r="L728" s="182"/>
      <c r="M728" s="182"/>
      <c r="N728" s="221"/>
    </row>
    <row r="729" spans="1:14" s="3" customFormat="1" x14ac:dyDescent="0.2">
      <c r="A729" s="156" t="str">
        <f>IF(OR('Sub-Cpt Record'!A729=0,'Sub-Cpt Record'!A729=""),"",'Sub-Cpt Record'!A729)</f>
        <v/>
      </c>
      <c r="B729" s="157" t="str">
        <f>IF(OR('Sub-Cpt Record'!B729=0,'Sub-Cpt Record'!B729=""),"",'Sub-Cpt Record'!B729)</f>
        <v/>
      </c>
      <c r="C729" s="158" t="str">
        <f>IF(OR('Sub-Cpt Record'!C729=0,'Sub-Cpt Record'!C729=""),"",'Sub-Cpt Record'!C729)</f>
        <v/>
      </c>
      <c r="D729" s="158" t="str">
        <f>IF(OR('Sub-Cpt Record'!D729=0,'Sub-Cpt Record'!D729=""),"",'Sub-Cpt Record'!D729)</f>
        <v/>
      </c>
      <c r="E729" s="157" t="str">
        <f>CODE!I729</f>
        <v/>
      </c>
      <c r="F729" s="180" t="str">
        <f>IF(OR('Sub-Cpt Record'!K729=0,'Sub-Cpt Record'!K729=""),"",'Sub-Cpt Record'!K729)</f>
        <v/>
      </c>
      <c r="G729" s="219"/>
      <c r="H729" s="181"/>
      <c r="I729" s="182"/>
      <c r="J729" s="182"/>
      <c r="K729" s="182"/>
      <c r="L729" s="182"/>
      <c r="M729" s="182"/>
      <c r="N729" s="221"/>
    </row>
    <row r="730" spans="1:14" s="3" customFormat="1" x14ac:dyDescent="0.2">
      <c r="A730" s="156" t="str">
        <f>IF(OR('Sub-Cpt Record'!A730=0,'Sub-Cpt Record'!A730=""),"",'Sub-Cpt Record'!A730)</f>
        <v/>
      </c>
      <c r="B730" s="157" t="str">
        <f>IF(OR('Sub-Cpt Record'!B730=0,'Sub-Cpt Record'!B730=""),"",'Sub-Cpt Record'!B730)</f>
        <v/>
      </c>
      <c r="C730" s="158" t="str">
        <f>IF(OR('Sub-Cpt Record'!C730=0,'Sub-Cpt Record'!C730=""),"",'Sub-Cpt Record'!C730)</f>
        <v/>
      </c>
      <c r="D730" s="158" t="str">
        <f>IF(OR('Sub-Cpt Record'!D730=0,'Sub-Cpt Record'!D730=""),"",'Sub-Cpt Record'!D730)</f>
        <v/>
      </c>
      <c r="E730" s="157" t="str">
        <f>CODE!I730</f>
        <v/>
      </c>
      <c r="F730" s="180" t="str">
        <f>IF(OR('Sub-Cpt Record'!K730=0,'Sub-Cpt Record'!K730=""),"",'Sub-Cpt Record'!K730)</f>
        <v/>
      </c>
      <c r="G730" s="219"/>
      <c r="H730" s="181"/>
      <c r="I730" s="182"/>
      <c r="J730" s="182"/>
      <c r="K730" s="182"/>
      <c r="L730" s="182"/>
      <c r="M730" s="182"/>
      <c r="N730" s="221"/>
    </row>
    <row r="731" spans="1:14" s="3" customFormat="1" x14ac:dyDescent="0.2">
      <c r="A731" s="156" t="str">
        <f>IF(OR('Sub-Cpt Record'!A731=0,'Sub-Cpt Record'!A731=""),"",'Sub-Cpt Record'!A731)</f>
        <v/>
      </c>
      <c r="B731" s="157" t="str">
        <f>IF(OR('Sub-Cpt Record'!B731=0,'Sub-Cpt Record'!B731=""),"",'Sub-Cpt Record'!B731)</f>
        <v/>
      </c>
      <c r="C731" s="158" t="str">
        <f>IF(OR('Sub-Cpt Record'!C731=0,'Sub-Cpt Record'!C731=""),"",'Sub-Cpt Record'!C731)</f>
        <v/>
      </c>
      <c r="D731" s="158" t="str">
        <f>IF(OR('Sub-Cpt Record'!D731=0,'Sub-Cpt Record'!D731=""),"",'Sub-Cpt Record'!D731)</f>
        <v/>
      </c>
      <c r="E731" s="157" t="str">
        <f>CODE!I731</f>
        <v/>
      </c>
      <c r="F731" s="180" t="str">
        <f>IF(OR('Sub-Cpt Record'!K731=0,'Sub-Cpt Record'!K731=""),"",'Sub-Cpt Record'!K731)</f>
        <v/>
      </c>
      <c r="G731" s="219"/>
      <c r="H731" s="181"/>
      <c r="I731" s="182"/>
      <c r="J731" s="182"/>
      <c r="K731" s="182"/>
      <c r="L731" s="182"/>
      <c r="M731" s="182"/>
      <c r="N731" s="221"/>
    </row>
    <row r="732" spans="1:14" s="3" customFormat="1" x14ac:dyDescent="0.2">
      <c r="A732" s="156" t="str">
        <f>IF(OR('Sub-Cpt Record'!A732=0,'Sub-Cpt Record'!A732=""),"",'Sub-Cpt Record'!A732)</f>
        <v/>
      </c>
      <c r="B732" s="157" t="str">
        <f>IF(OR('Sub-Cpt Record'!B732=0,'Sub-Cpt Record'!B732=""),"",'Sub-Cpt Record'!B732)</f>
        <v/>
      </c>
      <c r="C732" s="158" t="str">
        <f>IF(OR('Sub-Cpt Record'!C732=0,'Sub-Cpt Record'!C732=""),"",'Sub-Cpt Record'!C732)</f>
        <v/>
      </c>
      <c r="D732" s="158" t="str">
        <f>IF(OR('Sub-Cpt Record'!D732=0,'Sub-Cpt Record'!D732=""),"",'Sub-Cpt Record'!D732)</f>
        <v/>
      </c>
      <c r="E732" s="157" t="str">
        <f>CODE!I732</f>
        <v/>
      </c>
      <c r="F732" s="180" t="str">
        <f>IF(OR('Sub-Cpt Record'!K732=0,'Sub-Cpt Record'!K732=""),"",'Sub-Cpt Record'!K732)</f>
        <v/>
      </c>
      <c r="G732" s="219"/>
      <c r="H732" s="181"/>
      <c r="I732" s="182"/>
      <c r="J732" s="182"/>
      <c r="K732" s="182"/>
      <c r="L732" s="182"/>
      <c r="M732" s="182"/>
      <c r="N732" s="221"/>
    </row>
    <row r="733" spans="1:14" s="3" customFormat="1" x14ac:dyDescent="0.2">
      <c r="A733" s="156" t="str">
        <f>IF(OR('Sub-Cpt Record'!A733=0,'Sub-Cpt Record'!A733=""),"",'Sub-Cpt Record'!A733)</f>
        <v/>
      </c>
      <c r="B733" s="157" t="str">
        <f>IF(OR('Sub-Cpt Record'!B733=0,'Sub-Cpt Record'!B733=""),"",'Sub-Cpt Record'!B733)</f>
        <v/>
      </c>
      <c r="C733" s="158" t="str">
        <f>IF(OR('Sub-Cpt Record'!C733=0,'Sub-Cpt Record'!C733=""),"",'Sub-Cpt Record'!C733)</f>
        <v/>
      </c>
      <c r="D733" s="158" t="str">
        <f>IF(OR('Sub-Cpt Record'!D733=0,'Sub-Cpt Record'!D733=""),"",'Sub-Cpt Record'!D733)</f>
        <v/>
      </c>
      <c r="E733" s="157" t="str">
        <f>CODE!I733</f>
        <v/>
      </c>
      <c r="F733" s="180" t="str">
        <f>IF(OR('Sub-Cpt Record'!K733=0,'Sub-Cpt Record'!K733=""),"",'Sub-Cpt Record'!K733)</f>
        <v/>
      </c>
      <c r="G733" s="219"/>
      <c r="H733" s="181"/>
      <c r="I733" s="182"/>
      <c r="J733" s="182"/>
      <c r="K733" s="182"/>
      <c r="L733" s="182"/>
      <c r="M733" s="182"/>
      <c r="N733" s="221"/>
    </row>
    <row r="734" spans="1:14" s="3" customFormat="1" x14ac:dyDescent="0.2">
      <c r="A734" s="156" t="str">
        <f>IF(OR('Sub-Cpt Record'!A734=0,'Sub-Cpt Record'!A734=""),"",'Sub-Cpt Record'!A734)</f>
        <v/>
      </c>
      <c r="B734" s="157" t="str">
        <f>IF(OR('Sub-Cpt Record'!B734=0,'Sub-Cpt Record'!B734=""),"",'Sub-Cpt Record'!B734)</f>
        <v/>
      </c>
      <c r="C734" s="158" t="str">
        <f>IF(OR('Sub-Cpt Record'!C734=0,'Sub-Cpt Record'!C734=""),"",'Sub-Cpt Record'!C734)</f>
        <v/>
      </c>
      <c r="D734" s="158" t="str">
        <f>IF(OR('Sub-Cpt Record'!D734=0,'Sub-Cpt Record'!D734=""),"",'Sub-Cpt Record'!D734)</f>
        <v/>
      </c>
      <c r="E734" s="157" t="str">
        <f>CODE!I734</f>
        <v/>
      </c>
      <c r="F734" s="180" t="str">
        <f>IF(OR('Sub-Cpt Record'!K734=0,'Sub-Cpt Record'!K734=""),"",'Sub-Cpt Record'!K734)</f>
        <v/>
      </c>
      <c r="G734" s="219"/>
      <c r="H734" s="181"/>
      <c r="I734" s="182"/>
      <c r="J734" s="182"/>
      <c r="K734" s="182"/>
      <c r="L734" s="182"/>
      <c r="M734" s="182"/>
      <c r="N734" s="221"/>
    </row>
    <row r="735" spans="1:14" s="3" customFormat="1" x14ac:dyDescent="0.2">
      <c r="A735" s="156" t="str">
        <f>IF(OR('Sub-Cpt Record'!A735=0,'Sub-Cpt Record'!A735=""),"",'Sub-Cpt Record'!A735)</f>
        <v/>
      </c>
      <c r="B735" s="157" t="str">
        <f>IF(OR('Sub-Cpt Record'!B735=0,'Sub-Cpt Record'!B735=""),"",'Sub-Cpt Record'!B735)</f>
        <v/>
      </c>
      <c r="C735" s="158" t="str">
        <f>IF(OR('Sub-Cpt Record'!C735=0,'Sub-Cpt Record'!C735=""),"",'Sub-Cpt Record'!C735)</f>
        <v/>
      </c>
      <c r="D735" s="158" t="str">
        <f>IF(OR('Sub-Cpt Record'!D735=0,'Sub-Cpt Record'!D735=""),"",'Sub-Cpt Record'!D735)</f>
        <v/>
      </c>
      <c r="E735" s="157" t="str">
        <f>CODE!I735</f>
        <v/>
      </c>
      <c r="F735" s="180" t="str">
        <f>IF(OR('Sub-Cpt Record'!K735=0,'Sub-Cpt Record'!K735=""),"",'Sub-Cpt Record'!K735)</f>
        <v/>
      </c>
      <c r="G735" s="219"/>
      <c r="H735" s="181"/>
      <c r="I735" s="182"/>
      <c r="J735" s="182"/>
      <c r="K735" s="182"/>
      <c r="L735" s="182"/>
      <c r="M735" s="182"/>
      <c r="N735" s="221"/>
    </row>
    <row r="736" spans="1:14" s="3" customFormat="1" x14ac:dyDescent="0.2">
      <c r="A736" s="156" t="str">
        <f>IF(OR('Sub-Cpt Record'!A736=0,'Sub-Cpt Record'!A736=""),"",'Sub-Cpt Record'!A736)</f>
        <v/>
      </c>
      <c r="B736" s="157" t="str">
        <f>IF(OR('Sub-Cpt Record'!B736=0,'Sub-Cpt Record'!B736=""),"",'Sub-Cpt Record'!B736)</f>
        <v/>
      </c>
      <c r="C736" s="158" t="str">
        <f>IF(OR('Sub-Cpt Record'!C736=0,'Sub-Cpt Record'!C736=""),"",'Sub-Cpt Record'!C736)</f>
        <v/>
      </c>
      <c r="D736" s="158" t="str">
        <f>IF(OR('Sub-Cpt Record'!D736=0,'Sub-Cpt Record'!D736=""),"",'Sub-Cpt Record'!D736)</f>
        <v/>
      </c>
      <c r="E736" s="157" t="str">
        <f>CODE!I736</f>
        <v/>
      </c>
      <c r="F736" s="180" t="str">
        <f>IF(OR('Sub-Cpt Record'!K736=0,'Sub-Cpt Record'!K736=""),"",'Sub-Cpt Record'!K736)</f>
        <v/>
      </c>
      <c r="G736" s="219"/>
      <c r="H736" s="181"/>
      <c r="I736" s="182"/>
      <c r="J736" s="182"/>
      <c r="K736" s="182"/>
      <c r="L736" s="182"/>
      <c r="M736" s="182"/>
      <c r="N736" s="221"/>
    </row>
    <row r="737" spans="1:14" s="3" customFormat="1" x14ac:dyDescent="0.2">
      <c r="A737" s="156" t="str">
        <f>IF(OR('Sub-Cpt Record'!A737=0,'Sub-Cpt Record'!A737=""),"",'Sub-Cpt Record'!A737)</f>
        <v/>
      </c>
      <c r="B737" s="157" t="str">
        <f>IF(OR('Sub-Cpt Record'!B737=0,'Sub-Cpt Record'!B737=""),"",'Sub-Cpt Record'!B737)</f>
        <v/>
      </c>
      <c r="C737" s="158" t="str">
        <f>IF(OR('Sub-Cpt Record'!C737=0,'Sub-Cpt Record'!C737=""),"",'Sub-Cpt Record'!C737)</f>
        <v/>
      </c>
      <c r="D737" s="158" t="str">
        <f>IF(OR('Sub-Cpt Record'!D737=0,'Sub-Cpt Record'!D737=""),"",'Sub-Cpt Record'!D737)</f>
        <v/>
      </c>
      <c r="E737" s="157" t="str">
        <f>CODE!I737</f>
        <v/>
      </c>
      <c r="F737" s="180" t="str">
        <f>IF(OR('Sub-Cpt Record'!K737=0,'Sub-Cpt Record'!K737=""),"",'Sub-Cpt Record'!K737)</f>
        <v/>
      </c>
      <c r="G737" s="219"/>
      <c r="H737" s="181"/>
      <c r="I737" s="182"/>
      <c r="J737" s="182"/>
      <c r="K737" s="182"/>
      <c r="L737" s="182"/>
      <c r="M737" s="182"/>
      <c r="N737" s="221"/>
    </row>
    <row r="738" spans="1:14" s="3" customFormat="1" x14ac:dyDescent="0.2">
      <c r="A738" s="156" t="str">
        <f>IF(OR('Sub-Cpt Record'!A738=0,'Sub-Cpt Record'!A738=""),"",'Sub-Cpt Record'!A738)</f>
        <v/>
      </c>
      <c r="B738" s="157" t="str">
        <f>IF(OR('Sub-Cpt Record'!B738=0,'Sub-Cpt Record'!B738=""),"",'Sub-Cpt Record'!B738)</f>
        <v/>
      </c>
      <c r="C738" s="158" t="str">
        <f>IF(OR('Sub-Cpt Record'!C738=0,'Sub-Cpt Record'!C738=""),"",'Sub-Cpt Record'!C738)</f>
        <v/>
      </c>
      <c r="D738" s="158" t="str">
        <f>IF(OR('Sub-Cpt Record'!D738=0,'Sub-Cpt Record'!D738=""),"",'Sub-Cpt Record'!D738)</f>
        <v/>
      </c>
      <c r="E738" s="157" t="str">
        <f>CODE!I738</f>
        <v/>
      </c>
      <c r="F738" s="180" t="str">
        <f>IF(OR('Sub-Cpt Record'!K738=0,'Sub-Cpt Record'!K738=""),"",'Sub-Cpt Record'!K738)</f>
        <v/>
      </c>
      <c r="G738" s="219"/>
      <c r="H738" s="181"/>
      <c r="I738" s="182"/>
      <c r="J738" s="182"/>
      <c r="K738" s="182"/>
      <c r="L738" s="182"/>
      <c r="M738" s="182"/>
      <c r="N738" s="221"/>
    </row>
    <row r="739" spans="1:14" s="3" customFormat="1" x14ac:dyDescent="0.2">
      <c r="A739" s="156" t="str">
        <f>IF(OR('Sub-Cpt Record'!A739=0,'Sub-Cpt Record'!A739=""),"",'Sub-Cpt Record'!A739)</f>
        <v/>
      </c>
      <c r="B739" s="157" t="str">
        <f>IF(OR('Sub-Cpt Record'!B739=0,'Sub-Cpt Record'!B739=""),"",'Sub-Cpt Record'!B739)</f>
        <v/>
      </c>
      <c r="C739" s="158" t="str">
        <f>IF(OR('Sub-Cpt Record'!C739=0,'Sub-Cpt Record'!C739=""),"",'Sub-Cpt Record'!C739)</f>
        <v/>
      </c>
      <c r="D739" s="158" t="str">
        <f>IF(OR('Sub-Cpt Record'!D739=0,'Sub-Cpt Record'!D739=""),"",'Sub-Cpt Record'!D739)</f>
        <v/>
      </c>
      <c r="E739" s="157" t="str">
        <f>CODE!I739</f>
        <v/>
      </c>
      <c r="F739" s="180" t="str">
        <f>IF(OR('Sub-Cpt Record'!K739=0,'Sub-Cpt Record'!K739=""),"",'Sub-Cpt Record'!K739)</f>
        <v/>
      </c>
      <c r="G739" s="219"/>
      <c r="H739" s="181"/>
      <c r="I739" s="182"/>
      <c r="J739" s="182"/>
      <c r="K739" s="182"/>
      <c r="L739" s="182"/>
      <c r="M739" s="182"/>
      <c r="N739" s="221"/>
    </row>
    <row r="740" spans="1:14" s="3" customFormat="1" x14ac:dyDescent="0.2">
      <c r="A740" s="156" t="str">
        <f>IF(OR('Sub-Cpt Record'!A740=0,'Sub-Cpt Record'!A740=""),"",'Sub-Cpt Record'!A740)</f>
        <v/>
      </c>
      <c r="B740" s="157" t="str">
        <f>IF(OR('Sub-Cpt Record'!B740=0,'Sub-Cpt Record'!B740=""),"",'Sub-Cpt Record'!B740)</f>
        <v/>
      </c>
      <c r="C740" s="158" t="str">
        <f>IF(OR('Sub-Cpt Record'!C740=0,'Sub-Cpt Record'!C740=""),"",'Sub-Cpt Record'!C740)</f>
        <v/>
      </c>
      <c r="D740" s="158" t="str">
        <f>IF(OR('Sub-Cpt Record'!D740=0,'Sub-Cpt Record'!D740=""),"",'Sub-Cpt Record'!D740)</f>
        <v/>
      </c>
      <c r="E740" s="157" t="str">
        <f>CODE!I740</f>
        <v/>
      </c>
      <c r="F740" s="180" t="str">
        <f>IF(OR('Sub-Cpt Record'!K740=0,'Sub-Cpt Record'!K740=""),"",'Sub-Cpt Record'!K740)</f>
        <v/>
      </c>
      <c r="G740" s="219"/>
      <c r="H740" s="181"/>
      <c r="I740" s="182"/>
      <c r="J740" s="182"/>
      <c r="K740" s="182"/>
      <c r="L740" s="182"/>
      <c r="M740" s="182"/>
      <c r="N740" s="221"/>
    </row>
    <row r="741" spans="1:14" s="3" customFormat="1" x14ac:dyDescent="0.2">
      <c r="A741" s="156" t="str">
        <f>IF(OR('Sub-Cpt Record'!A741=0,'Sub-Cpt Record'!A741=""),"",'Sub-Cpt Record'!A741)</f>
        <v/>
      </c>
      <c r="B741" s="157" t="str">
        <f>IF(OR('Sub-Cpt Record'!B741=0,'Sub-Cpt Record'!B741=""),"",'Sub-Cpt Record'!B741)</f>
        <v/>
      </c>
      <c r="C741" s="158" t="str">
        <f>IF(OR('Sub-Cpt Record'!C741=0,'Sub-Cpt Record'!C741=""),"",'Sub-Cpt Record'!C741)</f>
        <v/>
      </c>
      <c r="D741" s="158" t="str">
        <f>IF(OR('Sub-Cpt Record'!D741=0,'Sub-Cpt Record'!D741=""),"",'Sub-Cpt Record'!D741)</f>
        <v/>
      </c>
      <c r="E741" s="157" t="str">
        <f>CODE!I741</f>
        <v/>
      </c>
      <c r="F741" s="180" t="str">
        <f>IF(OR('Sub-Cpt Record'!K741=0,'Sub-Cpt Record'!K741=""),"",'Sub-Cpt Record'!K741)</f>
        <v/>
      </c>
      <c r="G741" s="219"/>
      <c r="H741" s="181"/>
      <c r="I741" s="182"/>
      <c r="J741" s="182"/>
      <c r="K741" s="182"/>
      <c r="L741" s="182"/>
      <c r="M741" s="182"/>
      <c r="N741" s="221"/>
    </row>
    <row r="742" spans="1:14" s="3" customFormat="1" x14ac:dyDescent="0.2">
      <c r="A742" s="156" t="str">
        <f>IF(OR('Sub-Cpt Record'!A742=0,'Sub-Cpt Record'!A742=""),"",'Sub-Cpt Record'!A742)</f>
        <v/>
      </c>
      <c r="B742" s="157" t="str">
        <f>IF(OR('Sub-Cpt Record'!B742=0,'Sub-Cpt Record'!B742=""),"",'Sub-Cpt Record'!B742)</f>
        <v/>
      </c>
      <c r="C742" s="158" t="str">
        <f>IF(OR('Sub-Cpt Record'!C742=0,'Sub-Cpt Record'!C742=""),"",'Sub-Cpt Record'!C742)</f>
        <v/>
      </c>
      <c r="D742" s="158" t="str">
        <f>IF(OR('Sub-Cpt Record'!D742=0,'Sub-Cpt Record'!D742=""),"",'Sub-Cpt Record'!D742)</f>
        <v/>
      </c>
      <c r="E742" s="157" t="str">
        <f>CODE!I742</f>
        <v/>
      </c>
      <c r="F742" s="180" t="str">
        <f>IF(OR('Sub-Cpt Record'!K742=0,'Sub-Cpt Record'!K742=""),"",'Sub-Cpt Record'!K742)</f>
        <v/>
      </c>
      <c r="G742" s="219"/>
      <c r="H742" s="181"/>
      <c r="I742" s="182"/>
      <c r="J742" s="182"/>
      <c r="K742" s="182"/>
      <c r="L742" s="182"/>
      <c r="M742" s="182"/>
      <c r="N742" s="221"/>
    </row>
    <row r="743" spans="1:14" s="3" customFormat="1" x14ac:dyDescent="0.2">
      <c r="A743" s="156" t="str">
        <f>IF(OR('Sub-Cpt Record'!A743=0,'Sub-Cpt Record'!A743=""),"",'Sub-Cpt Record'!A743)</f>
        <v/>
      </c>
      <c r="B743" s="157" t="str">
        <f>IF(OR('Sub-Cpt Record'!B743=0,'Sub-Cpt Record'!B743=""),"",'Sub-Cpt Record'!B743)</f>
        <v/>
      </c>
      <c r="C743" s="158" t="str">
        <f>IF(OR('Sub-Cpt Record'!C743=0,'Sub-Cpt Record'!C743=""),"",'Sub-Cpt Record'!C743)</f>
        <v/>
      </c>
      <c r="D743" s="158" t="str">
        <f>IF(OR('Sub-Cpt Record'!D743=0,'Sub-Cpt Record'!D743=""),"",'Sub-Cpt Record'!D743)</f>
        <v/>
      </c>
      <c r="E743" s="157" t="str">
        <f>CODE!I743</f>
        <v/>
      </c>
      <c r="F743" s="180" t="str">
        <f>IF(OR('Sub-Cpt Record'!K743=0,'Sub-Cpt Record'!K743=""),"",'Sub-Cpt Record'!K743)</f>
        <v/>
      </c>
      <c r="G743" s="219"/>
      <c r="H743" s="181"/>
      <c r="I743" s="182"/>
      <c r="J743" s="182"/>
      <c r="K743" s="182"/>
      <c r="L743" s="182"/>
      <c r="M743" s="182"/>
      <c r="N743" s="221"/>
    </row>
    <row r="744" spans="1:14" s="3" customFormat="1" x14ac:dyDescent="0.2">
      <c r="A744" s="156" t="str">
        <f>IF(OR('Sub-Cpt Record'!A744=0,'Sub-Cpt Record'!A744=""),"",'Sub-Cpt Record'!A744)</f>
        <v/>
      </c>
      <c r="B744" s="157" t="str">
        <f>IF(OR('Sub-Cpt Record'!B744=0,'Sub-Cpt Record'!B744=""),"",'Sub-Cpt Record'!B744)</f>
        <v/>
      </c>
      <c r="C744" s="158" t="str">
        <f>IF(OR('Sub-Cpt Record'!C744=0,'Sub-Cpt Record'!C744=""),"",'Sub-Cpt Record'!C744)</f>
        <v/>
      </c>
      <c r="D744" s="158" t="str">
        <f>IF(OR('Sub-Cpt Record'!D744=0,'Sub-Cpt Record'!D744=""),"",'Sub-Cpt Record'!D744)</f>
        <v/>
      </c>
      <c r="E744" s="157" t="str">
        <f>CODE!I744</f>
        <v/>
      </c>
      <c r="F744" s="180" t="str">
        <f>IF(OR('Sub-Cpt Record'!K744=0,'Sub-Cpt Record'!K744=""),"",'Sub-Cpt Record'!K744)</f>
        <v/>
      </c>
      <c r="G744" s="219"/>
      <c r="H744" s="181"/>
      <c r="I744" s="182"/>
      <c r="J744" s="182"/>
      <c r="K744" s="182"/>
      <c r="L744" s="182"/>
      <c r="M744" s="182"/>
      <c r="N744" s="221"/>
    </row>
    <row r="745" spans="1:14" s="3" customFormat="1" x14ac:dyDescent="0.2">
      <c r="A745" s="156" t="str">
        <f>IF(OR('Sub-Cpt Record'!A745=0,'Sub-Cpt Record'!A745=""),"",'Sub-Cpt Record'!A745)</f>
        <v/>
      </c>
      <c r="B745" s="157" t="str">
        <f>IF(OR('Sub-Cpt Record'!B745=0,'Sub-Cpt Record'!B745=""),"",'Sub-Cpt Record'!B745)</f>
        <v/>
      </c>
      <c r="C745" s="158" t="str">
        <f>IF(OR('Sub-Cpt Record'!C745=0,'Sub-Cpt Record'!C745=""),"",'Sub-Cpt Record'!C745)</f>
        <v/>
      </c>
      <c r="D745" s="158" t="str">
        <f>IF(OR('Sub-Cpt Record'!D745=0,'Sub-Cpt Record'!D745=""),"",'Sub-Cpt Record'!D745)</f>
        <v/>
      </c>
      <c r="E745" s="157" t="str">
        <f>CODE!I745</f>
        <v/>
      </c>
      <c r="F745" s="180" t="str">
        <f>IF(OR('Sub-Cpt Record'!K745=0,'Sub-Cpt Record'!K745=""),"",'Sub-Cpt Record'!K745)</f>
        <v/>
      </c>
      <c r="G745" s="219"/>
      <c r="H745" s="181"/>
      <c r="I745" s="182"/>
      <c r="J745" s="182"/>
      <c r="K745" s="182"/>
      <c r="L745" s="182"/>
      <c r="M745" s="182"/>
      <c r="N745" s="221"/>
    </row>
    <row r="746" spans="1:14" s="3" customFormat="1" x14ac:dyDescent="0.2">
      <c r="A746" s="156" t="str">
        <f>IF(OR('Sub-Cpt Record'!A746=0,'Sub-Cpt Record'!A746=""),"",'Sub-Cpt Record'!A746)</f>
        <v/>
      </c>
      <c r="B746" s="157" t="str">
        <f>IF(OR('Sub-Cpt Record'!B746=0,'Sub-Cpt Record'!B746=""),"",'Sub-Cpt Record'!B746)</f>
        <v/>
      </c>
      <c r="C746" s="158" t="str">
        <f>IF(OR('Sub-Cpt Record'!C746=0,'Sub-Cpt Record'!C746=""),"",'Sub-Cpt Record'!C746)</f>
        <v/>
      </c>
      <c r="D746" s="158" t="str">
        <f>IF(OR('Sub-Cpt Record'!D746=0,'Sub-Cpt Record'!D746=""),"",'Sub-Cpt Record'!D746)</f>
        <v/>
      </c>
      <c r="E746" s="157" t="str">
        <f>CODE!I746</f>
        <v/>
      </c>
      <c r="F746" s="180" t="str">
        <f>IF(OR('Sub-Cpt Record'!K746=0,'Sub-Cpt Record'!K746=""),"",'Sub-Cpt Record'!K746)</f>
        <v/>
      </c>
      <c r="G746" s="219"/>
      <c r="H746" s="181"/>
      <c r="I746" s="182"/>
      <c r="J746" s="182"/>
      <c r="K746" s="182"/>
      <c r="L746" s="182"/>
      <c r="M746" s="182"/>
      <c r="N746" s="221"/>
    </row>
    <row r="747" spans="1:14" s="3" customFormat="1" x14ac:dyDescent="0.2">
      <c r="A747" s="156" t="str">
        <f>IF(OR('Sub-Cpt Record'!A747=0,'Sub-Cpt Record'!A747=""),"",'Sub-Cpt Record'!A747)</f>
        <v/>
      </c>
      <c r="B747" s="157" t="str">
        <f>IF(OR('Sub-Cpt Record'!B747=0,'Sub-Cpt Record'!B747=""),"",'Sub-Cpt Record'!B747)</f>
        <v/>
      </c>
      <c r="C747" s="158" t="str">
        <f>IF(OR('Sub-Cpt Record'!C747=0,'Sub-Cpt Record'!C747=""),"",'Sub-Cpt Record'!C747)</f>
        <v/>
      </c>
      <c r="D747" s="158" t="str">
        <f>IF(OR('Sub-Cpt Record'!D747=0,'Sub-Cpt Record'!D747=""),"",'Sub-Cpt Record'!D747)</f>
        <v/>
      </c>
      <c r="E747" s="157" t="str">
        <f>CODE!I747</f>
        <v/>
      </c>
      <c r="F747" s="180" t="str">
        <f>IF(OR('Sub-Cpt Record'!K747=0,'Sub-Cpt Record'!K747=""),"",'Sub-Cpt Record'!K747)</f>
        <v/>
      </c>
      <c r="G747" s="219"/>
      <c r="H747" s="181"/>
      <c r="I747" s="182"/>
      <c r="J747" s="182"/>
      <c r="K747" s="182"/>
      <c r="L747" s="182"/>
      <c r="M747" s="182"/>
      <c r="N747" s="221"/>
    </row>
    <row r="748" spans="1:14" s="3" customFormat="1" x14ac:dyDescent="0.2">
      <c r="A748" s="156" t="str">
        <f>IF(OR('Sub-Cpt Record'!A748=0,'Sub-Cpt Record'!A748=""),"",'Sub-Cpt Record'!A748)</f>
        <v/>
      </c>
      <c r="B748" s="157" t="str">
        <f>IF(OR('Sub-Cpt Record'!B748=0,'Sub-Cpt Record'!B748=""),"",'Sub-Cpt Record'!B748)</f>
        <v/>
      </c>
      <c r="C748" s="158" t="str">
        <f>IF(OR('Sub-Cpt Record'!C748=0,'Sub-Cpt Record'!C748=""),"",'Sub-Cpt Record'!C748)</f>
        <v/>
      </c>
      <c r="D748" s="158" t="str">
        <f>IF(OR('Sub-Cpt Record'!D748=0,'Sub-Cpt Record'!D748=""),"",'Sub-Cpt Record'!D748)</f>
        <v/>
      </c>
      <c r="E748" s="157" t="str">
        <f>CODE!I748</f>
        <v/>
      </c>
      <c r="F748" s="180" t="str">
        <f>IF(OR('Sub-Cpt Record'!K748=0,'Sub-Cpt Record'!K748=""),"",'Sub-Cpt Record'!K748)</f>
        <v/>
      </c>
      <c r="G748" s="219"/>
      <c r="H748" s="181"/>
      <c r="I748" s="182"/>
      <c r="J748" s="182"/>
      <c r="K748" s="182"/>
      <c r="L748" s="182"/>
      <c r="M748" s="182"/>
      <c r="N748" s="221"/>
    </row>
    <row r="749" spans="1:14" s="3" customFormat="1" x14ac:dyDescent="0.2">
      <c r="A749" s="156" t="str">
        <f>IF(OR('Sub-Cpt Record'!A749=0,'Sub-Cpt Record'!A749=""),"",'Sub-Cpt Record'!A749)</f>
        <v/>
      </c>
      <c r="B749" s="157" t="str">
        <f>IF(OR('Sub-Cpt Record'!B749=0,'Sub-Cpt Record'!B749=""),"",'Sub-Cpt Record'!B749)</f>
        <v/>
      </c>
      <c r="C749" s="158" t="str">
        <f>IF(OR('Sub-Cpt Record'!C749=0,'Sub-Cpt Record'!C749=""),"",'Sub-Cpt Record'!C749)</f>
        <v/>
      </c>
      <c r="D749" s="158" t="str">
        <f>IF(OR('Sub-Cpt Record'!D749=0,'Sub-Cpt Record'!D749=""),"",'Sub-Cpt Record'!D749)</f>
        <v/>
      </c>
      <c r="E749" s="157" t="str">
        <f>CODE!I749</f>
        <v/>
      </c>
      <c r="F749" s="180" t="str">
        <f>IF(OR('Sub-Cpt Record'!K749=0,'Sub-Cpt Record'!K749=""),"",'Sub-Cpt Record'!K749)</f>
        <v/>
      </c>
      <c r="G749" s="219"/>
      <c r="H749" s="181"/>
      <c r="I749" s="182"/>
      <c r="J749" s="182"/>
      <c r="K749" s="182"/>
      <c r="L749" s="182"/>
      <c r="M749" s="182"/>
      <c r="N749" s="221"/>
    </row>
    <row r="750" spans="1:14" s="3" customFormat="1" x14ac:dyDescent="0.2">
      <c r="A750" s="156" t="str">
        <f>IF(OR('Sub-Cpt Record'!A750=0,'Sub-Cpt Record'!A750=""),"",'Sub-Cpt Record'!A750)</f>
        <v/>
      </c>
      <c r="B750" s="157" t="str">
        <f>IF(OR('Sub-Cpt Record'!B750=0,'Sub-Cpt Record'!B750=""),"",'Sub-Cpt Record'!B750)</f>
        <v/>
      </c>
      <c r="C750" s="158" t="str">
        <f>IF(OR('Sub-Cpt Record'!C750=0,'Sub-Cpt Record'!C750=""),"",'Sub-Cpt Record'!C750)</f>
        <v/>
      </c>
      <c r="D750" s="158" t="str">
        <f>IF(OR('Sub-Cpt Record'!D750=0,'Sub-Cpt Record'!D750=""),"",'Sub-Cpt Record'!D750)</f>
        <v/>
      </c>
      <c r="E750" s="157" t="str">
        <f>CODE!I750</f>
        <v/>
      </c>
      <c r="F750" s="180" t="str">
        <f>IF(OR('Sub-Cpt Record'!K750=0,'Sub-Cpt Record'!K750=""),"",'Sub-Cpt Record'!K750)</f>
        <v/>
      </c>
      <c r="G750" s="219"/>
      <c r="H750" s="181"/>
      <c r="I750" s="182"/>
      <c r="J750" s="182"/>
      <c r="K750" s="182"/>
      <c r="L750" s="182"/>
      <c r="M750" s="182"/>
      <c r="N750" s="221"/>
    </row>
    <row r="751" spans="1:14" s="3" customFormat="1" x14ac:dyDescent="0.2">
      <c r="A751" s="156" t="str">
        <f>IF(OR('Sub-Cpt Record'!A751=0,'Sub-Cpt Record'!A751=""),"",'Sub-Cpt Record'!A751)</f>
        <v/>
      </c>
      <c r="B751" s="157" t="str">
        <f>IF(OR('Sub-Cpt Record'!B751=0,'Sub-Cpt Record'!B751=""),"",'Sub-Cpt Record'!B751)</f>
        <v/>
      </c>
      <c r="C751" s="158" t="str">
        <f>IF(OR('Sub-Cpt Record'!C751=0,'Sub-Cpt Record'!C751=""),"",'Sub-Cpt Record'!C751)</f>
        <v/>
      </c>
      <c r="D751" s="158" t="str">
        <f>IF(OR('Sub-Cpt Record'!D751=0,'Sub-Cpt Record'!D751=""),"",'Sub-Cpt Record'!D751)</f>
        <v/>
      </c>
      <c r="E751" s="157" t="str">
        <f>CODE!I751</f>
        <v/>
      </c>
      <c r="F751" s="180" t="str">
        <f>IF(OR('Sub-Cpt Record'!K751=0,'Sub-Cpt Record'!K751=""),"",'Sub-Cpt Record'!K751)</f>
        <v/>
      </c>
      <c r="G751" s="219"/>
      <c r="H751" s="181"/>
      <c r="I751" s="182"/>
      <c r="J751" s="182"/>
      <c r="K751" s="182"/>
      <c r="L751" s="182"/>
      <c r="M751" s="182"/>
      <c r="N751" s="221"/>
    </row>
    <row r="752" spans="1:14" s="3" customFormat="1" x14ac:dyDescent="0.2">
      <c r="A752" s="156" t="str">
        <f>IF(OR('Sub-Cpt Record'!A752=0,'Sub-Cpt Record'!A752=""),"",'Sub-Cpt Record'!A752)</f>
        <v/>
      </c>
      <c r="B752" s="157" t="str">
        <f>IF(OR('Sub-Cpt Record'!B752=0,'Sub-Cpt Record'!B752=""),"",'Sub-Cpt Record'!B752)</f>
        <v/>
      </c>
      <c r="C752" s="158" t="str">
        <f>IF(OR('Sub-Cpt Record'!C752=0,'Sub-Cpt Record'!C752=""),"",'Sub-Cpt Record'!C752)</f>
        <v/>
      </c>
      <c r="D752" s="158" t="str">
        <f>IF(OR('Sub-Cpt Record'!D752=0,'Sub-Cpt Record'!D752=""),"",'Sub-Cpt Record'!D752)</f>
        <v/>
      </c>
      <c r="E752" s="157" t="str">
        <f>CODE!I752</f>
        <v/>
      </c>
      <c r="F752" s="180" t="str">
        <f>IF(OR('Sub-Cpt Record'!K752=0,'Sub-Cpt Record'!K752=""),"",'Sub-Cpt Record'!K752)</f>
        <v/>
      </c>
      <c r="G752" s="219"/>
      <c r="H752" s="181"/>
      <c r="I752" s="182"/>
      <c r="J752" s="182"/>
      <c r="K752" s="182"/>
      <c r="L752" s="182"/>
      <c r="M752" s="182"/>
      <c r="N752" s="221"/>
    </row>
    <row r="753" spans="1:14" s="3" customFormat="1" x14ac:dyDescent="0.2">
      <c r="A753" s="156" t="str">
        <f>IF(OR('Sub-Cpt Record'!A753=0,'Sub-Cpt Record'!A753=""),"",'Sub-Cpt Record'!A753)</f>
        <v/>
      </c>
      <c r="B753" s="157" t="str">
        <f>IF(OR('Sub-Cpt Record'!B753=0,'Sub-Cpt Record'!B753=""),"",'Sub-Cpt Record'!B753)</f>
        <v/>
      </c>
      <c r="C753" s="158" t="str">
        <f>IF(OR('Sub-Cpt Record'!C753=0,'Sub-Cpt Record'!C753=""),"",'Sub-Cpt Record'!C753)</f>
        <v/>
      </c>
      <c r="D753" s="158" t="str">
        <f>IF(OR('Sub-Cpt Record'!D753=0,'Sub-Cpt Record'!D753=""),"",'Sub-Cpt Record'!D753)</f>
        <v/>
      </c>
      <c r="E753" s="157" t="str">
        <f>CODE!I753</f>
        <v/>
      </c>
      <c r="F753" s="180" t="str">
        <f>IF(OR('Sub-Cpt Record'!K753=0,'Sub-Cpt Record'!K753=""),"",'Sub-Cpt Record'!K753)</f>
        <v/>
      </c>
      <c r="G753" s="219"/>
      <c r="H753" s="181"/>
      <c r="I753" s="182"/>
      <c r="J753" s="182"/>
      <c r="K753" s="182"/>
      <c r="L753" s="182"/>
      <c r="M753" s="182"/>
      <c r="N753" s="221"/>
    </row>
    <row r="754" spans="1:14" s="3" customFormat="1" x14ac:dyDescent="0.2">
      <c r="A754" s="156" t="str">
        <f>IF(OR('Sub-Cpt Record'!A754=0,'Sub-Cpt Record'!A754=""),"",'Sub-Cpt Record'!A754)</f>
        <v/>
      </c>
      <c r="B754" s="157" t="str">
        <f>IF(OR('Sub-Cpt Record'!B754=0,'Sub-Cpt Record'!B754=""),"",'Sub-Cpt Record'!B754)</f>
        <v/>
      </c>
      <c r="C754" s="158" t="str">
        <f>IF(OR('Sub-Cpt Record'!C754=0,'Sub-Cpt Record'!C754=""),"",'Sub-Cpt Record'!C754)</f>
        <v/>
      </c>
      <c r="D754" s="158" t="str">
        <f>IF(OR('Sub-Cpt Record'!D754=0,'Sub-Cpt Record'!D754=""),"",'Sub-Cpt Record'!D754)</f>
        <v/>
      </c>
      <c r="E754" s="157" t="str">
        <f>CODE!I754</f>
        <v/>
      </c>
      <c r="F754" s="180" t="str">
        <f>IF(OR('Sub-Cpt Record'!K754=0,'Sub-Cpt Record'!K754=""),"",'Sub-Cpt Record'!K754)</f>
        <v/>
      </c>
      <c r="G754" s="219"/>
      <c r="H754" s="181"/>
      <c r="I754" s="182"/>
      <c r="J754" s="182"/>
      <c r="K754" s="182"/>
      <c r="L754" s="182"/>
      <c r="M754" s="182"/>
      <c r="N754" s="221"/>
    </row>
    <row r="755" spans="1:14" s="3" customFormat="1" x14ac:dyDescent="0.2">
      <c r="A755" s="156" t="str">
        <f>IF(OR('Sub-Cpt Record'!A755=0,'Sub-Cpt Record'!A755=""),"",'Sub-Cpt Record'!A755)</f>
        <v/>
      </c>
      <c r="B755" s="157" t="str">
        <f>IF(OR('Sub-Cpt Record'!B755=0,'Sub-Cpt Record'!B755=""),"",'Sub-Cpt Record'!B755)</f>
        <v/>
      </c>
      <c r="C755" s="158" t="str">
        <f>IF(OR('Sub-Cpt Record'!C755=0,'Sub-Cpt Record'!C755=""),"",'Sub-Cpt Record'!C755)</f>
        <v/>
      </c>
      <c r="D755" s="158" t="str">
        <f>IF(OR('Sub-Cpt Record'!D755=0,'Sub-Cpt Record'!D755=""),"",'Sub-Cpt Record'!D755)</f>
        <v/>
      </c>
      <c r="E755" s="157" t="str">
        <f>CODE!I755</f>
        <v/>
      </c>
      <c r="F755" s="180" t="str">
        <f>IF(OR('Sub-Cpt Record'!K755=0,'Sub-Cpt Record'!K755=""),"",'Sub-Cpt Record'!K755)</f>
        <v/>
      </c>
      <c r="G755" s="219"/>
      <c r="H755" s="181"/>
      <c r="I755" s="182"/>
      <c r="J755" s="182"/>
      <c r="K755" s="182"/>
      <c r="L755" s="182"/>
      <c r="M755" s="182"/>
      <c r="N755" s="221"/>
    </row>
    <row r="756" spans="1:14" s="3" customFormat="1" x14ac:dyDescent="0.2">
      <c r="A756" s="156" t="str">
        <f>IF(OR('Sub-Cpt Record'!A756=0,'Sub-Cpt Record'!A756=""),"",'Sub-Cpt Record'!A756)</f>
        <v/>
      </c>
      <c r="B756" s="157" t="str">
        <f>IF(OR('Sub-Cpt Record'!B756=0,'Sub-Cpt Record'!B756=""),"",'Sub-Cpt Record'!B756)</f>
        <v/>
      </c>
      <c r="C756" s="158" t="str">
        <f>IF(OR('Sub-Cpt Record'!C756=0,'Sub-Cpt Record'!C756=""),"",'Sub-Cpt Record'!C756)</f>
        <v/>
      </c>
      <c r="D756" s="158" t="str">
        <f>IF(OR('Sub-Cpt Record'!D756=0,'Sub-Cpt Record'!D756=""),"",'Sub-Cpt Record'!D756)</f>
        <v/>
      </c>
      <c r="E756" s="157" t="str">
        <f>CODE!I756</f>
        <v/>
      </c>
      <c r="F756" s="180" t="str">
        <f>IF(OR('Sub-Cpt Record'!K756=0,'Sub-Cpt Record'!K756=""),"",'Sub-Cpt Record'!K756)</f>
        <v/>
      </c>
      <c r="G756" s="219"/>
      <c r="H756" s="181"/>
      <c r="I756" s="182"/>
      <c r="J756" s="182"/>
      <c r="K756" s="182"/>
      <c r="L756" s="182"/>
      <c r="M756" s="182"/>
      <c r="N756" s="221"/>
    </row>
    <row r="757" spans="1:14" s="3" customFormat="1" x14ac:dyDescent="0.2">
      <c r="A757" s="156" t="str">
        <f>IF(OR('Sub-Cpt Record'!A757=0,'Sub-Cpt Record'!A757=""),"",'Sub-Cpt Record'!A757)</f>
        <v/>
      </c>
      <c r="B757" s="157" t="str">
        <f>IF(OR('Sub-Cpt Record'!B757=0,'Sub-Cpt Record'!B757=""),"",'Sub-Cpt Record'!B757)</f>
        <v/>
      </c>
      <c r="C757" s="158" t="str">
        <f>IF(OR('Sub-Cpt Record'!C757=0,'Sub-Cpt Record'!C757=""),"",'Sub-Cpt Record'!C757)</f>
        <v/>
      </c>
      <c r="D757" s="158" t="str">
        <f>IF(OR('Sub-Cpt Record'!D757=0,'Sub-Cpt Record'!D757=""),"",'Sub-Cpt Record'!D757)</f>
        <v/>
      </c>
      <c r="E757" s="157" t="str">
        <f>CODE!I757</f>
        <v/>
      </c>
      <c r="F757" s="180" t="str">
        <f>IF(OR('Sub-Cpt Record'!K757=0,'Sub-Cpt Record'!K757=""),"",'Sub-Cpt Record'!K757)</f>
        <v/>
      </c>
      <c r="G757" s="219"/>
      <c r="H757" s="181"/>
      <c r="I757" s="182"/>
      <c r="J757" s="182"/>
      <c r="K757" s="182"/>
      <c r="L757" s="182"/>
      <c r="M757" s="182"/>
      <c r="N757" s="221"/>
    </row>
    <row r="758" spans="1:14" s="3" customFormat="1" x14ac:dyDescent="0.2">
      <c r="A758" s="156" t="str">
        <f>IF(OR('Sub-Cpt Record'!A758=0,'Sub-Cpt Record'!A758=""),"",'Sub-Cpt Record'!A758)</f>
        <v/>
      </c>
      <c r="B758" s="157" t="str">
        <f>IF(OR('Sub-Cpt Record'!B758=0,'Sub-Cpt Record'!B758=""),"",'Sub-Cpt Record'!B758)</f>
        <v/>
      </c>
      <c r="C758" s="158" t="str">
        <f>IF(OR('Sub-Cpt Record'!C758=0,'Sub-Cpt Record'!C758=""),"",'Sub-Cpt Record'!C758)</f>
        <v/>
      </c>
      <c r="D758" s="158" t="str">
        <f>IF(OR('Sub-Cpt Record'!D758=0,'Sub-Cpt Record'!D758=""),"",'Sub-Cpt Record'!D758)</f>
        <v/>
      </c>
      <c r="E758" s="157" t="str">
        <f>CODE!I758</f>
        <v/>
      </c>
      <c r="F758" s="180" t="str">
        <f>IF(OR('Sub-Cpt Record'!K758=0,'Sub-Cpt Record'!K758=""),"",'Sub-Cpt Record'!K758)</f>
        <v/>
      </c>
      <c r="G758" s="219"/>
      <c r="H758" s="181"/>
      <c r="I758" s="182"/>
      <c r="J758" s="182"/>
      <c r="K758" s="182"/>
      <c r="L758" s="182"/>
      <c r="M758" s="182"/>
      <c r="N758" s="221"/>
    </row>
    <row r="759" spans="1:14" s="3" customFormat="1" x14ac:dyDescent="0.2">
      <c r="A759" s="156" t="str">
        <f>IF(OR('Sub-Cpt Record'!A759=0,'Sub-Cpt Record'!A759=""),"",'Sub-Cpt Record'!A759)</f>
        <v/>
      </c>
      <c r="B759" s="157" t="str">
        <f>IF(OR('Sub-Cpt Record'!B759=0,'Sub-Cpt Record'!B759=""),"",'Sub-Cpt Record'!B759)</f>
        <v/>
      </c>
      <c r="C759" s="158" t="str">
        <f>IF(OR('Sub-Cpt Record'!C759=0,'Sub-Cpt Record'!C759=""),"",'Sub-Cpt Record'!C759)</f>
        <v/>
      </c>
      <c r="D759" s="158" t="str">
        <f>IF(OR('Sub-Cpt Record'!D759=0,'Sub-Cpt Record'!D759=""),"",'Sub-Cpt Record'!D759)</f>
        <v/>
      </c>
      <c r="E759" s="157" t="str">
        <f>CODE!I759</f>
        <v/>
      </c>
      <c r="F759" s="180" t="str">
        <f>IF(OR('Sub-Cpt Record'!K759=0,'Sub-Cpt Record'!K759=""),"",'Sub-Cpt Record'!K759)</f>
        <v/>
      </c>
      <c r="G759" s="219"/>
      <c r="H759" s="181"/>
      <c r="I759" s="182"/>
      <c r="J759" s="182"/>
      <c r="K759" s="182"/>
      <c r="L759" s="182"/>
      <c r="M759" s="182"/>
      <c r="N759" s="221"/>
    </row>
    <row r="760" spans="1:14" s="3" customFormat="1" x14ac:dyDescent="0.2">
      <c r="A760" s="156" t="str">
        <f>IF(OR('Sub-Cpt Record'!A760=0,'Sub-Cpt Record'!A760=""),"",'Sub-Cpt Record'!A760)</f>
        <v/>
      </c>
      <c r="B760" s="157" t="str">
        <f>IF(OR('Sub-Cpt Record'!B760=0,'Sub-Cpt Record'!B760=""),"",'Sub-Cpt Record'!B760)</f>
        <v/>
      </c>
      <c r="C760" s="158" t="str">
        <f>IF(OR('Sub-Cpt Record'!C760=0,'Sub-Cpt Record'!C760=""),"",'Sub-Cpt Record'!C760)</f>
        <v/>
      </c>
      <c r="D760" s="158" t="str">
        <f>IF(OR('Sub-Cpt Record'!D760=0,'Sub-Cpt Record'!D760=""),"",'Sub-Cpt Record'!D760)</f>
        <v/>
      </c>
      <c r="E760" s="157" t="str">
        <f>CODE!I760</f>
        <v/>
      </c>
      <c r="F760" s="180" t="str">
        <f>IF(OR('Sub-Cpt Record'!K760=0,'Sub-Cpt Record'!K760=""),"",'Sub-Cpt Record'!K760)</f>
        <v/>
      </c>
      <c r="G760" s="219"/>
      <c r="H760" s="181"/>
      <c r="I760" s="182"/>
      <c r="J760" s="182"/>
      <c r="K760" s="182"/>
      <c r="L760" s="182"/>
      <c r="M760" s="182"/>
      <c r="N760" s="221"/>
    </row>
    <row r="761" spans="1:14" s="3" customFormat="1" x14ac:dyDescent="0.2">
      <c r="A761" s="156" t="str">
        <f>IF(OR('Sub-Cpt Record'!A761=0,'Sub-Cpt Record'!A761=""),"",'Sub-Cpt Record'!A761)</f>
        <v/>
      </c>
      <c r="B761" s="157" t="str">
        <f>IF(OR('Sub-Cpt Record'!B761=0,'Sub-Cpt Record'!B761=""),"",'Sub-Cpt Record'!B761)</f>
        <v/>
      </c>
      <c r="C761" s="158" t="str">
        <f>IF(OR('Sub-Cpt Record'!C761=0,'Sub-Cpt Record'!C761=""),"",'Sub-Cpt Record'!C761)</f>
        <v/>
      </c>
      <c r="D761" s="158" t="str">
        <f>IF(OR('Sub-Cpt Record'!D761=0,'Sub-Cpt Record'!D761=""),"",'Sub-Cpt Record'!D761)</f>
        <v/>
      </c>
      <c r="E761" s="157" t="str">
        <f>CODE!I761</f>
        <v/>
      </c>
      <c r="F761" s="180" t="str">
        <f>IF(OR('Sub-Cpt Record'!K761=0,'Sub-Cpt Record'!K761=""),"",'Sub-Cpt Record'!K761)</f>
        <v/>
      </c>
      <c r="G761" s="219"/>
      <c r="H761" s="181"/>
      <c r="I761" s="182"/>
      <c r="J761" s="182"/>
      <c r="K761" s="182"/>
      <c r="L761" s="182"/>
      <c r="M761" s="182"/>
      <c r="N761" s="221"/>
    </row>
    <row r="762" spans="1:14" s="3" customFormat="1" x14ac:dyDescent="0.2">
      <c r="A762" s="156" t="str">
        <f>IF(OR('Sub-Cpt Record'!A762=0,'Sub-Cpt Record'!A762=""),"",'Sub-Cpt Record'!A762)</f>
        <v/>
      </c>
      <c r="B762" s="157" t="str">
        <f>IF(OR('Sub-Cpt Record'!B762=0,'Sub-Cpt Record'!B762=""),"",'Sub-Cpt Record'!B762)</f>
        <v/>
      </c>
      <c r="C762" s="158" t="str">
        <f>IF(OR('Sub-Cpt Record'!C762=0,'Sub-Cpt Record'!C762=""),"",'Sub-Cpt Record'!C762)</f>
        <v/>
      </c>
      <c r="D762" s="158" t="str">
        <f>IF(OR('Sub-Cpt Record'!D762=0,'Sub-Cpt Record'!D762=""),"",'Sub-Cpt Record'!D762)</f>
        <v/>
      </c>
      <c r="E762" s="157" t="str">
        <f>CODE!I762</f>
        <v/>
      </c>
      <c r="F762" s="180" t="str">
        <f>IF(OR('Sub-Cpt Record'!K762=0,'Sub-Cpt Record'!K762=""),"",'Sub-Cpt Record'!K762)</f>
        <v/>
      </c>
      <c r="G762" s="219"/>
      <c r="H762" s="181"/>
      <c r="I762" s="182"/>
      <c r="J762" s="182"/>
      <c r="K762" s="182"/>
      <c r="L762" s="182"/>
      <c r="M762" s="182"/>
      <c r="N762" s="221"/>
    </row>
    <row r="763" spans="1:14" s="3" customFormat="1" x14ac:dyDescent="0.2">
      <c r="A763" s="156" t="str">
        <f>IF(OR('Sub-Cpt Record'!A763=0,'Sub-Cpt Record'!A763=""),"",'Sub-Cpt Record'!A763)</f>
        <v/>
      </c>
      <c r="B763" s="157" t="str">
        <f>IF(OR('Sub-Cpt Record'!B763=0,'Sub-Cpt Record'!B763=""),"",'Sub-Cpt Record'!B763)</f>
        <v/>
      </c>
      <c r="C763" s="158" t="str">
        <f>IF(OR('Sub-Cpt Record'!C763=0,'Sub-Cpt Record'!C763=""),"",'Sub-Cpt Record'!C763)</f>
        <v/>
      </c>
      <c r="D763" s="158" t="str">
        <f>IF(OR('Sub-Cpt Record'!D763=0,'Sub-Cpt Record'!D763=""),"",'Sub-Cpt Record'!D763)</f>
        <v/>
      </c>
      <c r="E763" s="157" t="str">
        <f>CODE!I763</f>
        <v/>
      </c>
      <c r="F763" s="180" t="str">
        <f>IF(OR('Sub-Cpt Record'!K763=0,'Sub-Cpt Record'!K763=""),"",'Sub-Cpt Record'!K763)</f>
        <v/>
      </c>
      <c r="G763" s="219"/>
      <c r="H763" s="181"/>
      <c r="I763" s="182"/>
      <c r="J763" s="182"/>
      <c r="K763" s="182"/>
      <c r="L763" s="182"/>
      <c r="M763" s="182"/>
      <c r="N763" s="221"/>
    </row>
    <row r="764" spans="1:14" s="3" customFormat="1" x14ac:dyDescent="0.2">
      <c r="A764" s="156" t="str">
        <f>IF(OR('Sub-Cpt Record'!A764=0,'Sub-Cpt Record'!A764=""),"",'Sub-Cpt Record'!A764)</f>
        <v/>
      </c>
      <c r="B764" s="157" t="str">
        <f>IF(OR('Sub-Cpt Record'!B764=0,'Sub-Cpt Record'!B764=""),"",'Sub-Cpt Record'!B764)</f>
        <v/>
      </c>
      <c r="C764" s="158" t="str">
        <f>IF(OR('Sub-Cpt Record'!C764=0,'Sub-Cpt Record'!C764=""),"",'Sub-Cpt Record'!C764)</f>
        <v/>
      </c>
      <c r="D764" s="158" t="str">
        <f>IF(OR('Sub-Cpt Record'!D764=0,'Sub-Cpt Record'!D764=""),"",'Sub-Cpt Record'!D764)</f>
        <v/>
      </c>
      <c r="E764" s="157" t="str">
        <f>CODE!I764</f>
        <v/>
      </c>
      <c r="F764" s="180" t="str">
        <f>IF(OR('Sub-Cpt Record'!K764=0,'Sub-Cpt Record'!K764=""),"",'Sub-Cpt Record'!K764)</f>
        <v/>
      </c>
      <c r="G764" s="219"/>
      <c r="H764" s="181"/>
      <c r="I764" s="182"/>
      <c r="J764" s="182"/>
      <c r="K764" s="182"/>
      <c r="L764" s="182"/>
      <c r="M764" s="182"/>
      <c r="N764" s="221"/>
    </row>
    <row r="765" spans="1:14" s="3" customFormat="1" x14ac:dyDescent="0.2">
      <c r="A765" s="156" t="str">
        <f>IF(OR('Sub-Cpt Record'!A765=0,'Sub-Cpt Record'!A765=""),"",'Sub-Cpt Record'!A765)</f>
        <v/>
      </c>
      <c r="B765" s="157" t="str">
        <f>IF(OR('Sub-Cpt Record'!B765=0,'Sub-Cpt Record'!B765=""),"",'Sub-Cpt Record'!B765)</f>
        <v/>
      </c>
      <c r="C765" s="158" t="str">
        <f>IF(OR('Sub-Cpt Record'!C765=0,'Sub-Cpt Record'!C765=""),"",'Sub-Cpt Record'!C765)</f>
        <v/>
      </c>
      <c r="D765" s="158" t="str">
        <f>IF(OR('Sub-Cpt Record'!D765=0,'Sub-Cpt Record'!D765=""),"",'Sub-Cpt Record'!D765)</f>
        <v/>
      </c>
      <c r="E765" s="157" t="str">
        <f>CODE!I765</f>
        <v/>
      </c>
      <c r="F765" s="180" t="str">
        <f>IF(OR('Sub-Cpt Record'!K765=0,'Sub-Cpt Record'!K765=""),"",'Sub-Cpt Record'!K765)</f>
        <v/>
      </c>
      <c r="G765" s="219"/>
      <c r="H765" s="181"/>
      <c r="I765" s="182"/>
      <c r="J765" s="182"/>
      <c r="K765" s="182"/>
      <c r="L765" s="182"/>
      <c r="M765" s="182"/>
      <c r="N765" s="221"/>
    </row>
    <row r="766" spans="1:14" s="3" customFormat="1" x14ac:dyDescent="0.2">
      <c r="A766" s="156" t="str">
        <f>IF(OR('Sub-Cpt Record'!A766=0,'Sub-Cpt Record'!A766=""),"",'Sub-Cpt Record'!A766)</f>
        <v/>
      </c>
      <c r="B766" s="157" t="str">
        <f>IF(OR('Sub-Cpt Record'!B766=0,'Sub-Cpt Record'!B766=""),"",'Sub-Cpt Record'!B766)</f>
        <v/>
      </c>
      <c r="C766" s="158" t="str">
        <f>IF(OR('Sub-Cpt Record'!C766=0,'Sub-Cpt Record'!C766=""),"",'Sub-Cpt Record'!C766)</f>
        <v/>
      </c>
      <c r="D766" s="158" t="str">
        <f>IF(OR('Sub-Cpt Record'!D766=0,'Sub-Cpt Record'!D766=""),"",'Sub-Cpt Record'!D766)</f>
        <v/>
      </c>
      <c r="E766" s="157" t="str">
        <f>CODE!I766</f>
        <v/>
      </c>
      <c r="F766" s="180" t="str">
        <f>IF(OR('Sub-Cpt Record'!K766=0,'Sub-Cpt Record'!K766=""),"",'Sub-Cpt Record'!K766)</f>
        <v/>
      </c>
      <c r="G766" s="219"/>
      <c r="H766" s="181"/>
      <c r="I766" s="182"/>
      <c r="J766" s="182"/>
      <c r="K766" s="182"/>
      <c r="L766" s="182"/>
      <c r="M766" s="182"/>
      <c r="N766" s="221"/>
    </row>
    <row r="767" spans="1:14" s="3" customFormat="1" x14ac:dyDescent="0.2">
      <c r="A767" s="156" t="str">
        <f>IF(OR('Sub-Cpt Record'!A767=0,'Sub-Cpt Record'!A767=""),"",'Sub-Cpt Record'!A767)</f>
        <v/>
      </c>
      <c r="B767" s="157" t="str">
        <f>IF(OR('Sub-Cpt Record'!B767=0,'Sub-Cpt Record'!B767=""),"",'Sub-Cpt Record'!B767)</f>
        <v/>
      </c>
      <c r="C767" s="158" t="str">
        <f>IF(OR('Sub-Cpt Record'!C767=0,'Sub-Cpt Record'!C767=""),"",'Sub-Cpt Record'!C767)</f>
        <v/>
      </c>
      <c r="D767" s="158" t="str">
        <f>IF(OR('Sub-Cpt Record'!D767=0,'Sub-Cpt Record'!D767=""),"",'Sub-Cpt Record'!D767)</f>
        <v/>
      </c>
      <c r="E767" s="157" t="str">
        <f>CODE!I767</f>
        <v/>
      </c>
      <c r="F767" s="180" t="str">
        <f>IF(OR('Sub-Cpt Record'!K767=0,'Sub-Cpt Record'!K767=""),"",'Sub-Cpt Record'!K767)</f>
        <v/>
      </c>
      <c r="G767" s="219"/>
      <c r="H767" s="181"/>
      <c r="I767" s="182"/>
      <c r="J767" s="182"/>
      <c r="K767" s="182"/>
      <c r="L767" s="182"/>
      <c r="M767" s="182"/>
      <c r="N767" s="221"/>
    </row>
    <row r="768" spans="1:14" s="3" customFormat="1" x14ac:dyDescent="0.2">
      <c r="A768" s="156" t="str">
        <f>IF(OR('Sub-Cpt Record'!A768=0,'Sub-Cpt Record'!A768=""),"",'Sub-Cpt Record'!A768)</f>
        <v/>
      </c>
      <c r="B768" s="157" t="str">
        <f>IF(OR('Sub-Cpt Record'!B768=0,'Sub-Cpt Record'!B768=""),"",'Sub-Cpt Record'!B768)</f>
        <v/>
      </c>
      <c r="C768" s="158" t="str">
        <f>IF(OR('Sub-Cpt Record'!C768=0,'Sub-Cpt Record'!C768=""),"",'Sub-Cpt Record'!C768)</f>
        <v/>
      </c>
      <c r="D768" s="158" t="str">
        <f>IF(OR('Sub-Cpt Record'!D768=0,'Sub-Cpt Record'!D768=""),"",'Sub-Cpt Record'!D768)</f>
        <v/>
      </c>
      <c r="E768" s="157" t="str">
        <f>CODE!I768</f>
        <v/>
      </c>
      <c r="F768" s="180" t="str">
        <f>IF(OR('Sub-Cpt Record'!K768=0,'Sub-Cpt Record'!K768=""),"",'Sub-Cpt Record'!K768)</f>
        <v/>
      </c>
      <c r="G768" s="219"/>
      <c r="H768" s="181"/>
      <c r="I768" s="182"/>
      <c r="J768" s="182"/>
      <c r="K768" s="182"/>
      <c r="L768" s="182"/>
      <c r="M768" s="182"/>
      <c r="N768" s="221"/>
    </row>
    <row r="769" spans="1:14" s="3" customFormat="1" x14ac:dyDescent="0.2">
      <c r="A769" s="156" t="str">
        <f>IF(OR('Sub-Cpt Record'!A769=0,'Sub-Cpt Record'!A769=""),"",'Sub-Cpt Record'!A769)</f>
        <v/>
      </c>
      <c r="B769" s="157" t="str">
        <f>IF(OR('Sub-Cpt Record'!B769=0,'Sub-Cpt Record'!B769=""),"",'Sub-Cpt Record'!B769)</f>
        <v/>
      </c>
      <c r="C769" s="158" t="str">
        <f>IF(OR('Sub-Cpt Record'!C769=0,'Sub-Cpt Record'!C769=""),"",'Sub-Cpt Record'!C769)</f>
        <v/>
      </c>
      <c r="D769" s="158" t="str">
        <f>IF(OR('Sub-Cpt Record'!D769=0,'Sub-Cpt Record'!D769=""),"",'Sub-Cpt Record'!D769)</f>
        <v/>
      </c>
      <c r="E769" s="157" t="str">
        <f>CODE!I769</f>
        <v/>
      </c>
      <c r="F769" s="180" t="str">
        <f>IF(OR('Sub-Cpt Record'!K769=0,'Sub-Cpt Record'!K769=""),"",'Sub-Cpt Record'!K769)</f>
        <v/>
      </c>
      <c r="G769" s="219"/>
      <c r="H769" s="181"/>
      <c r="I769" s="182"/>
      <c r="J769" s="182"/>
      <c r="K769" s="182"/>
      <c r="L769" s="182"/>
      <c r="M769" s="182"/>
      <c r="N769" s="221"/>
    </row>
    <row r="770" spans="1:14" s="3" customFormat="1" x14ac:dyDescent="0.2">
      <c r="A770" s="156" t="str">
        <f>IF(OR('Sub-Cpt Record'!A770=0,'Sub-Cpt Record'!A770=""),"",'Sub-Cpt Record'!A770)</f>
        <v/>
      </c>
      <c r="B770" s="157" t="str">
        <f>IF(OR('Sub-Cpt Record'!B770=0,'Sub-Cpt Record'!B770=""),"",'Sub-Cpt Record'!B770)</f>
        <v/>
      </c>
      <c r="C770" s="158" t="str">
        <f>IF(OR('Sub-Cpt Record'!C770=0,'Sub-Cpt Record'!C770=""),"",'Sub-Cpt Record'!C770)</f>
        <v/>
      </c>
      <c r="D770" s="158" t="str">
        <f>IF(OR('Sub-Cpt Record'!D770=0,'Sub-Cpt Record'!D770=""),"",'Sub-Cpt Record'!D770)</f>
        <v/>
      </c>
      <c r="E770" s="157" t="str">
        <f>CODE!I770</f>
        <v/>
      </c>
      <c r="F770" s="180" t="str">
        <f>IF(OR('Sub-Cpt Record'!K770=0,'Sub-Cpt Record'!K770=""),"",'Sub-Cpt Record'!K770)</f>
        <v/>
      </c>
      <c r="G770" s="219"/>
      <c r="H770" s="181"/>
      <c r="I770" s="182"/>
      <c r="J770" s="182"/>
      <c r="K770" s="182"/>
      <c r="L770" s="182"/>
      <c r="M770" s="182"/>
      <c r="N770" s="221"/>
    </row>
    <row r="771" spans="1:14" s="3" customFormat="1" x14ac:dyDescent="0.2">
      <c r="A771" s="156" t="str">
        <f>IF(OR('Sub-Cpt Record'!A771=0,'Sub-Cpt Record'!A771=""),"",'Sub-Cpt Record'!A771)</f>
        <v/>
      </c>
      <c r="B771" s="157" t="str">
        <f>IF(OR('Sub-Cpt Record'!B771=0,'Sub-Cpt Record'!B771=""),"",'Sub-Cpt Record'!B771)</f>
        <v/>
      </c>
      <c r="C771" s="158" t="str">
        <f>IF(OR('Sub-Cpt Record'!C771=0,'Sub-Cpt Record'!C771=""),"",'Sub-Cpt Record'!C771)</f>
        <v/>
      </c>
      <c r="D771" s="158" t="str">
        <f>IF(OR('Sub-Cpt Record'!D771=0,'Sub-Cpt Record'!D771=""),"",'Sub-Cpt Record'!D771)</f>
        <v/>
      </c>
      <c r="E771" s="157" t="str">
        <f>CODE!I771</f>
        <v/>
      </c>
      <c r="F771" s="180" t="str">
        <f>IF(OR('Sub-Cpt Record'!K771=0,'Sub-Cpt Record'!K771=""),"",'Sub-Cpt Record'!K771)</f>
        <v/>
      </c>
      <c r="G771" s="219"/>
      <c r="H771" s="181"/>
      <c r="I771" s="182"/>
      <c r="J771" s="182"/>
      <c r="K771" s="182"/>
      <c r="L771" s="182"/>
      <c r="M771" s="182"/>
      <c r="N771" s="221"/>
    </row>
    <row r="772" spans="1:14" s="3" customFormat="1" x14ac:dyDescent="0.2">
      <c r="A772" s="156" t="str">
        <f>IF(OR('Sub-Cpt Record'!A772=0,'Sub-Cpt Record'!A772=""),"",'Sub-Cpt Record'!A772)</f>
        <v/>
      </c>
      <c r="B772" s="157" t="str">
        <f>IF(OR('Sub-Cpt Record'!B772=0,'Sub-Cpt Record'!B772=""),"",'Sub-Cpt Record'!B772)</f>
        <v/>
      </c>
      <c r="C772" s="158" t="str">
        <f>IF(OR('Sub-Cpt Record'!C772=0,'Sub-Cpt Record'!C772=""),"",'Sub-Cpt Record'!C772)</f>
        <v/>
      </c>
      <c r="D772" s="158" t="str">
        <f>IF(OR('Sub-Cpt Record'!D772=0,'Sub-Cpt Record'!D772=""),"",'Sub-Cpt Record'!D772)</f>
        <v/>
      </c>
      <c r="E772" s="157" t="str">
        <f>CODE!I772</f>
        <v/>
      </c>
      <c r="F772" s="180" t="str">
        <f>IF(OR('Sub-Cpt Record'!K772=0,'Sub-Cpt Record'!K772=""),"",'Sub-Cpt Record'!K772)</f>
        <v/>
      </c>
      <c r="G772" s="219"/>
      <c r="H772" s="181"/>
      <c r="I772" s="182"/>
      <c r="J772" s="182"/>
      <c r="K772" s="182"/>
      <c r="L772" s="182"/>
      <c r="M772" s="182"/>
      <c r="N772" s="221"/>
    </row>
    <row r="773" spans="1:14" s="3" customFormat="1" x14ac:dyDescent="0.2">
      <c r="A773" s="156" t="str">
        <f>IF(OR('Sub-Cpt Record'!A773=0,'Sub-Cpt Record'!A773=""),"",'Sub-Cpt Record'!A773)</f>
        <v/>
      </c>
      <c r="B773" s="157" t="str">
        <f>IF(OR('Sub-Cpt Record'!B773=0,'Sub-Cpt Record'!B773=""),"",'Sub-Cpt Record'!B773)</f>
        <v/>
      </c>
      <c r="C773" s="158" t="str">
        <f>IF(OR('Sub-Cpt Record'!C773=0,'Sub-Cpt Record'!C773=""),"",'Sub-Cpt Record'!C773)</f>
        <v/>
      </c>
      <c r="D773" s="158" t="str">
        <f>IF(OR('Sub-Cpt Record'!D773=0,'Sub-Cpt Record'!D773=""),"",'Sub-Cpt Record'!D773)</f>
        <v/>
      </c>
      <c r="E773" s="157" t="str">
        <f>CODE!I773</f>
        <v/>
      </c>
      <c r="F773" s="180" t="str">
        <f>IF(OR('Sub-Cpt Record'!K773=0,'Sub-Cpt Record'!K773=""),"",'Sub-Cpt Record'!K773)</f>
        <v/>
      </c>
      <c r="G773" s="219"/>
      <c r="H773" s="181"/>
      <c r="I773" s="182"/>
      <c r="J773" s="182"/>
      <c r="K773" s="182"/>
      <c r="L773" s="182"/>
      <c r="M773" s="182"/>
      <c r="N773" s="221"/>
    </row>
    <row r="774" spans="1:14" s="3" customFormat="1" x14ac:dyDescent="0.2">
      <c r="A774" s="156" t="str">
        <f>IF(OR('Sub-Cpt Record'!A774=0,'Sub-Cpt Record'!A774=""),"",'Sub-Cpt Record'!A774)</f>
        <v/>
      </c>
      <c r="B774" s="157" t="str">
        <f>IF(OR('Sub-Cpt Record'!B774=0,'Sub-Cpt Record'!B774=""),"",'Sub-Cpt Record'!B774)</f>
        <v/>
      </c>
      <c r="C774" s="158" t="str">
        <f>IF(OR('Sub-Cpt Record'!C774=0,'Sub-Cpt Record'!C774=""),"",'Sub-Cpt Record'!C774)</f>
        <v/>
      </c>
      <c r="D774" s="158" t="str">
        <f>IF(OR('Sub-Cpt Record'!D774=0,'Sub-Cpt Record'!D774=""),"",'Sub-Cpt Record'!D774)</f>
        <v/>
      </c>
      <c r="E774" s="157" t="str">
        <f>CODE!I774</f>
        <v/>
      </c>
      <c r="F774" s="180" t="str">
        <f>IF(OR('Sub-Cpt Record'!K774=0,'Sub-Cpt Record'!K774=""),"",'Sub-Cpt Record'!K774)</f>
        <v/>
      </c>
      <c r="G774" s="219"/>
      <c r="H774" s="181"/>
      <c r="I774" s="182"/>
      <c r="J774" s="182"/>
      <c r="K774" s="182"/>
      <c r="L774" s="182"/>
      <c r="M774" s="182"/>
      <c r="N774" s="221"/>
    </row>
    <row r="775" spans="1:14" s="3" customFormat="1" x14ac:dyDescent="0.2">
      <c r="A775" s="156" t="str">
        <f>IF(OR('Sub-Cpt Record'!A775=0,'Sub-Cpt Record'!A775=""),"",'Sub-Cpt Record'!A775)</f>
        <v/>
      </c>
      <c r="B775" s="157" t="str">
        <f>IF(OR('Sub-Cpt Record'!B775=0,'Sub-Cpt Record'!B775=""),"",'Sub-Cpt Record'!B775)</f>
        <v/>
      </c>
      <c r="C775" s="158" t="str">
        <f>IF(OR('Sub-Cpt Record'!C775=0,'Sub-Cpt Record'!C775=""),"",'Sub-Cpt Record'!C775)</f>
        <v/>
      </c>
      <c r="D775" s="158" t="str">
        <f>IF(OR('Sub-Cpt Record'!D775=0,'Sub-Cpt Record'!D775=""),"",'Sub-Cpt Record'!D775)</f>
        <v/>
      </c>
      <c r="E775" s="157" t="str">
        <f>CODE!I775</f>
        <v/>
      </c>
      <c r="F775" s="180" t="str">
        <f>IF(OR('Sub-Cpt Record'!K775=0,'Sub-Cpt Record'!K775=""),"",'Sub-Cpt Record'!K775)</f>
        <v/>
      </c>
      <c r="G775" s="219"/>
      <c r="H775" s="181"/>
      <c r="I775" s="182"/>
      <c r="J775" s="182"/>
      <c r="K775" s="182"/>
      <c r="L775" s="182"/>
      <c r="M775" s="182"/>
      <c r="N775" s="221"/>
    </row>
    <row r="776" spans="1:14" s="3" customFormat="1" x14ac:dyDescent="0.2">
      <c r="A776" s="156" t="str">
        <f>IF(OR('Sub-Cpt Record'!A776=0,'Sub-Cpt Record'!A776=""),"",'Sub-Cpt Record'!A776)</f>
        <v/>
      </c>
      <c r="B776" s="157" t="str">
        <f>IF(OR('Sub-Cpt Record'!B776=0,'Sub-Cpt Record'!B776=""),"",'Sub-Cpt Record'!B776)</f>
        <v/>
      </c>
      <c r="C776" s="158" t="str">
        <f>IF(OR('Sub-Cpt Record'!C776=0,'Sub-Cpt Record'!C776=""),"",'Sub-Cpt Record'!C776)</f>
        <v/>
      </c>
      <c r="D776" s="158" t="str">
        <f>IF(OR('Sub-Cpt Record'!D776=0,'Sub-Cpt Record'!D776=""),"",'Sub-Cpt Record'!D776)</f>
        <v/>
      </c>
      <c r="E776" s="157" t="str">
        <f>CODE!I776</f>
        <v/>
      </c>
      <c r="F776" s="180" t="str">
        <f>IF(OR('Sub-Cpt Record'!K776=0,'Sub-Cpt Record'!K776=""),"",'Sub-Cpt Record'!K776)</f>
        <v/>
      </c>
      <c r="G776" s="219"/>
      <c r="H776" s="181"/>
      <c r="I776" s="182"/>
      <c r="J776" s="182"/>
      <c r="K776" s="182"/>
      <c r="L776" s="182"/>
      <c r="M776" s="182"/>
      <c r="N776" s="221"/>
    </row>
    <row r="777" spans="1:14" s="3" customFormat="1" x14ac:dyDescent="0.2">
      <c r="A777" s="156" t="str">
        <f>IF(OR('Sub-Cpt Record'!A777=0,'Sub-Cpt Record'!A777=""),"",'Sub-Cpt Record'!A777)</f>
        <v/>
      </c>
      <c r="B777" s="157" t="str">
        <f>IF(OR('Sub-Cpt Record'!B777=0,'Sub-Cpt Record'!B777=""),"",'Sub-Cpt Record'!B777)</f>
        <v/>
      </c>
      <c r="C777" s="158" t="str">
        <f>IF(OR('Sub-Cpt Record'!C777=0,'Sub-Cpt Record'!C777=""),"",'Sub-Cpt Record'!C777)</f>
        <v/>
      </c>
      <c r="D777" s="158" t="str">
        <f>IF(OR('Sub-Cpt Record'!D777=0,'Sub-Cpt Record'!D777=""),"",'Sub-Cpt Record'!D777)</f>
        <v/>
      </c>
      <c r="E777" s="157" t="str">
        <f>CODE!I777</f>
        <v/>
      </c>
      <c r="F777" s="180" t="str">
        <f>IF(OR('Sub-Cpt Record'!K777=0,'Sub-Cpt Record'!K777=""),"",'Sub-Cpt Record'!K777)</f>
        <v/>
      </c>
      <c r="G777" s="219"/>
      <c r="H777" s="181"/>
      <c r="I777" s="182"/>
      <c r="J777" s="182"/>
      <c r="K777" s="182"/>
      <c r="L777" s="182"/>
      <c r="M777" s="182"/>
      <c r="N777" s="221"/>
    </row>
    <row r="778" spans="1:14" s="3" customFormat="1" x14ac:dyDescent="0.2">
      <c r="A778" s="156" t="str">
        <f>IF(OR('Sub-Cpt Record'!A778=0,'Sub-Cpt Record'!A778=""),"",'Sub-Cpt Record'!A778)</f>
        <v/>
      </c>
      <c r="B778" s="157" t="str">
        <f>IF(OR('Sub-Cpt Record'!B778=0,'Sub-Cpt Record'!B778=""),"",'Sub-Cpt Record'!B778)</f>
        <v/>
      </c>
      <c r="C778" s="158" t="str">
        <f>IF(OR('Sub-Cpt Record'!C778=0,'Sub-Cpt Record'!C778=""),"",'Sub-Cpt Record'!C778)</f>
        <v/>
      </c>
      <c r="D778" s="158" t="str">
        <f>IF(OR('Sub-Cpt Record'!D778=0,'Sub-Cpt Record'!D778=""),"",'Sub-Cpt Record'!D778)</f>
        <v/>
      </c>
      <c r="E778" s="157" t="str">
        <f>CODE!I778</f>
        <v/>
      </c>
      <c r="F778" s="180" t="str">
        <f>IF(OR('Sub-Cpt Record'!K778=0,'Sub-Cpt Record'!K778=""),"",'Sub-Cpt Record'!K778)</f>
        <v/>
      </c>
      <c r="G778" s="219"/>
      <c r="H778" s="181"/>
      <c r="I778" s="182"/>
      <c r="J778" s="182"/>
      <c r="K778" s="182"/>
      <c r="L778" s="182"/>
      <c r="M778" s="182"/>
      <c r="N778" s="221"/>
    </row>
    <row r="779" spans="1:14" s="3" customFormat="1" x14ac:dyDescent="0.2">
      <c r="A779" s="156" t="str">
        <f>IF(OR('Sub-Cpt Record'!A779=0,'Sub-Cpt Record'!A779=""),"",'Sub-Cpt Record'!A779)</f>
        <v/>
      </c>
      <c r="B779" s="157" t="str">
        <f>IF(OR('Sub-Cpt Record'!B779=0,'Sub-Cpt Record'!B779=""),"",'Sub-Cpt Record'!B779)</f>
        <v/>
      </c>
      <c r="C779" s="158" t="str">
        <f>IF(OR('Sub-Cpt Record'!C779=0,'Sub-Cpt Record'!C779=""),"",'Sub-Cpt Record'!C779)</f>
        <v/>
      </c>
      <c r="D779" s="158" t="str">
        <f>IF(OR('Sub-Cpt Record'!D779=0,'Sub-Cpt Record'!D779=""),"",'Sub-Cpt Record'!D779)</f>
        <v/>
      </c>
      <c r="E779" s="157" t="str">
        <f>CODE!I779</f>
        <v/>
      </c>
      <c r="F779" s="180" t="str">
        <f>IF(OR('Sub-Cpt Record'!K779=0,'Sub-Cpt Record'!K779=""),"",'Sub-Cpt Record'!K779)</f>
        <v/>
      </c>
      <c r="G779" s="219"/>
      <c r="H779" s="181"/>
      <c r="I779" s="182"/>
      <c r="J779" s="182"/>
      <c r="K779" s="182"/>
      <c r="L779" s="182"/>
      <c r="M779" s="182"/>
      <c r="N779" s="221"/>
    </row>
    <row r="780" spans="1:14" s="3" customFormat="1" x14ac:dyDescent="0.2">
      <c r="A780" s="156" t="str">
        <f>IF(OR('Sub-Cpt Record'!A780=0,'Sub-Cpt Record'!A780=""),"",'Sub-Cpt Record'!A780)</f>
        <v/>
      </c>
      <c r="B780" s="157" t="str">
        <f>IF(OR('Sub-Cpt Record'!B780=0,'Sub-Cpt Record'!B780=""),"",'Sub-Cpt Record'!B780)</f>
        <v/>
      </c>
      <c r="C780" s="158" t="str">
        <f>IF(OR('Sub-Cpt Record'!C780=0,'Sub-Cpt Record'!C780=""),"",'Sub-Cpt Record'!C780)</f>
        <v/>
      </c>
      <c r="D780" s="158" t="str">
        <f>IF(OR('Sub-Cpt Record'!D780=0,'Sub-Cpt Record'!D780=""),"",'Sub-Cpt Record'!D780)</f>
        <v/>
      </c>
      <c r="E780" s="157" t="str">
        <f>CODE!I780</f>
        <v/>
      </c>
      <c r="F780" s="180" t="str">
        <f>IF(OR('Sub-Cpt Record'!K780=0,'Sub-Cpt Record'!K780=""),"",'Sub-Cpt Record'!K780)</f>
        <v/>
      </c>
      <c r="G780" s="219"/>
      <c r="H780" s="181"/>
      <c r="I780" s="182"/>
      <c r="J780" s="182"/>
      <c r="K780" s="182"/>
      <c r="L780" s="182"/>
      <c r="M780" s="182"/>
      <c r="N780" s="221"/>
    </row>
    <row r="781" spans="1:14" s="3" customFormat="1" x14ac:dyDescent="0.2">
      <c r="A781" s="156" t="str">
        <f>IF(OR('Sub-Cpt Record'!A781=0,'Sub-Cpt Record'!A781=""),"",'Sub-Cpt Record'!A781)</f>
        <v/>
      </c>
      <c r="B781" s="157" t="str">
        <f>IF(OR('Sub-Cpt Record'!B781=0,'Sub-Cpt Record'!B781=""),"",'Sub-Cpt Record'!B781)</f>
        <v/>
      </c>
      <c r="C781" s="158" t="str">
        <f>IF(OR('Sub-Cpt Record'!C781=0,'Sub-Cpt Record'!C781=""),"",'Sub-Cpt Record'!C781)</f>
        <v/>
      </c>
      <c r="D781" s="158" t="str">
        <f>IF(OR('Sub-Cpt Record'!D781=0,'Sub-Cpt Record'!D781=""),"",'Sub-Cpt Record'!D781)</f>
        <v/>
      </c>
      <c r="E781" s="157" t="str">
        <f>CODE!I781</f>
        <v/>
      </c>
      <c r="F781" s="180" t="str">
        <f>IF(OR('Sub-Cpt Record'!K781=0,'Sub-Cpt Record'!K781=""),"",'Sub-Cpt Record'!K781)</f>
        <v/>
      </c>
      <c r="G781" s="219"/>
      <c r="H781" s="181"/>
      <c r="I781" s="182"/>
      <c r="J781" s="182"/>
      <c r="K781" s="182"/>
      <c r="L781" s="182"/>
      <c r="M781" s="182"/>
      <c r="N781" s="221"/>
    </row>
    <row r="782" spans="1:14" s="3" customFormat="1" x14ac:dyDescent="0.2">
      <c r="A782" s="156" t="str">
        <f>IF(OR('Sub-Cpt Record'!A782=0,'Sub-Cpt Record'!A782=""),"",'Sub-Cpt Record'!A782)</f>
        <v/>
      </c>
      <c r="B782" s="157" t="str">
        <f>IF(OR('Sub-Cpt Record'!B782=0,'Sub-Cpt Record'!B782=""),"",'Sub-Cpt Record'!B782)</f>
        <v/>
      </c>
      <c r="C782" s="158" t="str">
        <f>IF(OR('Sub-Cpt Record'!C782=0,'Sub-Cpt Record'!C782=""),"",'Sub-Cpt Record'!C782)</f>
        <v/>
      </c>
      <c r="D782" s="158" t="str">
        <f>IF(OR('Sub-Cpt Record'!D782=0,'Sub-Cpt Record'!D782=""),"",'Sub-Cpt Record'!D782)</f>
        <v/>
      </c>
      <c r="E782" s="157" t="str">
        <f>CODE!I782</f>
        <v/>
      </c>
      <c r="F782" s="180" t="str">
        <f>IF(OR('Sub-Cpt Record'!K782=0,'Sub-Cpt Record'!K782=""),"",'Sub-Cpt Record'!K782)</f>
        <v/>
      </c>
      <c r="G782" s="219"/>
      <c r="H782" s="181"/>
      <c r="I782" s="182"/>
      <c r="J782" s="182"/>
      <c r="K782" s="182"/>
      <c r="L782" s="182"/>
      <c r="M782" s="182"/>
      <c r="N782" s="221"/>
    </row>
    <row r="783" spans="1:14" s="3" customFormat="1" x14ac:dyDescent="0.2">
      <c r="A783" s="156" t="str">
        <f>IF(OR('Sub-Cpt Record'!A783=0,'Sub-Cpt Record'!A783=""),"",'Sub-Cpt Record'!A783)</f>
        <v/>
      </c>
      <c r="B783" s="157" t="str">
        <f>IF(OR('Sub-Cpt Record'!B783=0,'Sub-Cpt Record'!B783=""),"",'Sub-Cpt Record'!B783)</f>
        <v/>
      </c>
      <c r="C783" s="158" t="str">
        <f>IF(OR('Sub-Cpt Record'!C783=0,'Sub-Cpt Record'!C783=""),"",'Sub-Cpt Record'!C783)</f>
        <v/>
      </c>
      <c r="D783" s="158" t="str">
        <f>IF(OR('Sub-Cpt Record'!D783=0,'Sub-Cpt Record'!D783=""),"",'Sub-Cpt Record'!D783)</f>
        <v/>
      </c>
      <c r="E783" s="157" t="str">
        <f>CODE!I783</f>
        <v/>
      </c>
      <c r="F783" s="180" t="str">
        <f>IF(OR('Sub-Cpt Record'!K783=0,'Sub-Cpt Record'!K783=""),"",'Sub-Cpt Record'!K783)</f>
        <v/>
      </c>
      <c r="G783" s="219"/>
      <c r="H783" s="181"/>
      <c r="I783" s="182"/>
      <c r="J783" s="182"/>
      <c r="K783" s="182"/>
      <c r="L783" s="182"/>
      <c r="M783" s="182"/>
      <c r="N783" s="221"/>
    </row>
    <row r="784" spans="1:14" s="3" customFormat="1" x14ac:dyDescent="0.2">
      <c r="A784" s="156" t="str">
        <f>IF(OR('Sub-Cpt Record'!A784=0,'Sub-Cpt Record'!A784=""),"",'Sub-Cpt Record'!A784)</f>
        <v/>
      </c>
      <c r="B784" s="157" t="str">
        <f>IF(OR('Sub-Cpt Record'!B784=0,'Sub-Cpt Record'!B784=""),"",'Sub-Cpt Record'!B784)</f>
        <v/>
      </c>
      <c r="C784" s="158" t="str">
        <f>IF(OR('Sub-Cpt Record'!C784=0,'Sub-Cpt Record'!C784=""),"",'Sub-Cpt Record'!C784)</f>
        <v/>
      </c>
      <c r="D784" s="158" t="str">
        <f>IF(OR('Sub-Cpt Record'!D784=0,'Sub-Cpt Record'!D784=""),"",'Sub-Cpt Record'!D784)</f>
        <v/>
      </c>
      <c r="E784" s="157" t="str">
        <f>CODE!I784</f>
        <v/>
      </c>
      <c r="F784" s="180" t="str">
        <f>IF(OR('Sub-Cpt Record'!K784=0,'Sub-Cpt Record'!K784=""),"",'Sub-Cpt Record'!K784)</f>
        <v/>
      </c>
      <c r="G784" s="219"/>
      <c r="H784" s="181"/>
      <c r="I784" s="182"/>
      <c r="J784" s="182"/>
      <c r="K784" s="182"/>
      <c r="L784" s="182"/>
      <c r="M784" s="182"/>
      <c r="N784" s="221"/>
    </row>
    <row r="785" spans="1:14" s="3" customFormat="1" x14ac:dyDescent="0.2">
      <c r="A785" s="156" t="str">
        <f>IF(OR('Sub-Cpt Record'!A785=0,'Sub-Cpt Record'!A785=""),"",'Sub-Cpt Record'!A785)</f>
        <v/>
      </c>
      <c r="B785" s="157" t="str">
        <f>IF(OR('Sub-Cpt Record'!B785=0,'Sub-Cpt Record'!B785=""),"",'Sub-Cpt Record'!B785)</f>
        <v/>
      </c>
      <c r="C785" s="158" t="str">
        <f>IF(OR('Sub-Cpt Record'!C785=0,'Sub-Cpt Record'!C785=""),"",'Sub-Cpt Record'!C785)</f>
        <v/>
      </c>
      <c r="D785" s="158" t="str">
        <f>IF(OR('Sub-Cpt Record'!D785=0,'Sub-Cpt Record'!D785=""),"",'Sub-Cpt Record'!D785)</f>
        <v/>
      </c>
      <c r="E785" s="157" t="str">
        <f>CODE!I785</f>
        <v/>
      </c>
      <c r="F785" s="180" t="str">
        <f>IF(OR('Sub-Cpt Record'!K785=0,'Sub-Cpt Record'!K785=""),"",'Sub-Cpt Record'!K785)</f>
        <v/>
      </c>
      <c r="G785" s="219"/>
      <c r="H785" s="181"/>
      <c r="I785" s="182"/>
      <c r="J785" s="182"/>
      <c r="K785" s="182"/>
      <c r="L785" s="182"/>
      <c r="M785" s="182"/>
      <c r="N785" s="221"/>
    </row>
    <row r="786" spans="1:14" s="3" customFormat="1" x14ac:dyDescent="0.2">
      <c r="A786" s="156" t="str">
        <f>IF(OR('Sub-Cpt Record'!A786=0,'Sub-Cpt Record'!A786=""),"",'Sub-Cpt Record'!A786)</f>
        <v/>
      </c>
      <c r="B786" s="157" t="str">
        <f>IF(OR('Sub-Cpt Record'!B786=0,'Sub-Cpt Record'!B786=""),"",'Sub-Cpt Record'!B786)</f>
        <v/>
      </c>
      <c r="C786" s="158" t="str">
        <f>IF(OR('Sub-Cpt Record'!C786=0,'Sub-Cpt Record'!C786=""),"",'Sub-Cpt Record'!C786)</f>
        <v/>
      </c>
      <c r="D786" s="158" t="str">
        <f>IF(OR('Sub-Cpt Record'!D786=0,'Sub-Cpt Record'!D786=""),"",'Sub-Cpt Record'!D786)</f>
        <v/>
      </c>
      <c r="E786" s="157" t="str">
        <f>CODE!I786</f>
        <v/>
      </c>
      <c r="F786" s="180" t="str">
        <f>IF(OR('Sub-Cpt Record'!K786=0,'Sub-Cpt Record'!K786=""),"",'Sub-Cpt Record'!K786)</f>
        <v/>
      </c>
      <c r="G786" s="219"/>
      <c r="H786" s="181"/>
      <c r="I786" s="182"/>
      <c r="J786" s="182"/>
      <c r="K786" s="182"/>
      <c r="L786" s="182"/>
      <c r="M786" s="182"/>
      <c r="N786" s="221"/>
    </row>
    <row r="787" spans="1:14" s="3" customFormat="1" x14ac:dyDescent="0.2">
      <c r="A787" s="156" t="str">
        <f>IF(OR('Sub-Cpt Record'!A787=0,'Sub-Cpt Record'!A787=""),"",'Sub-Cpt Record'!A787)</f>
        <v/>
      </c>
      <c r="B787" s="157" t="str">
        <f>IF(OR('Sub-Cpt Record'!B787=0,'Sub-Cpt Record'!B787=""),"",'Sub-Cpt Record'!B787)</f>
        <v/>
      </c>
      <c r="C787" s="158" t="str">
        <f>IF(OR('Sub-Cpt Record'!C787=0,'Sub-Cpt Record'!C787=""),"",'Sub-Cpt Record'!C787)</f>
        <v/>
      </c>
      <c r="D787" s="158" t="str">
        <f>IF(OR('Sub-Cpt Record'!D787=0,'Sub-Cpt Record'!D787=""),"",'Sub-Cpt Record'!D787)</f>
        <v/>
      </c>
      <c r="E787" s="157" t="str">
        <f>CODE!I787</f>
        <v/>
      </c>
      <c r="F787" s="180" t="str">
        <f>IF(OR('Sub-Cpt Record'!K787=0,'Sub-Cpt Record'!K787=""),"",'Sub-Cpt Record'!K787)</f>
        <v/>
      </c>
      <c r="G787" s="219"/>
      <c r="H787" s="181"/>
      <c r="I787" s="182"/>
      <c r="J787" s="182"/>
      <c r="K787" s="182"/>
      <c r="L787" s="182"/>
      <c r="M787" s="182"/>
      <c r="N787" s="221"/>
    </row>
    <row r="788" spans="1:14" s="3" customFormat="1" x14ac:dyDescent="0.2">
      <c r="A788" s="156" t="str">
        <f>IF(OR('Sub-Cpt Record'!A788=0,'Sub-Cpt Record'!A788=""),"",'Sub-Cpt Record'!A788)</f>
        <v/>
      </c>
      <c r="B788" s="157" t="str">
        <f>IF(OR('Sub-Cpt Record'!B788=0,'Sub-Cpt Record'!B788=""),"",'Sub-Cpt Record'!B788)</f>
        <v/>
      </c>
      <c r="C788" s="158" t="str">
        <f>IF(OR('Sub-Cpt Record'!C788=0,'Sub-Cpt Record'!C788=""),"",'Sub-Cpt Record'!C788)</f>
        <v/>
      </c>
      <c r="D788" s="158" t="str">
        <f>IF(OR('Sub-Cpt Record'!D788=0,'Sub-Cpt Record'!D788=""),"",'Sub-Cpt Record'!D788)</f>
        <v/>
      </c>
      <c r="E788" s="157" t="str">
        <f>CODE!I788</f>
        <v/>
      </c>
      <c r="F788" s="180" t="str">
        <f>IF(OR('Sub-Cpt Record'!K788=0,'Sub-Cpt Record'!K788=""),"",'Sub-Cpt Record'!K788)</f>
        <v/>
      </c>
      <c r="G788" s="219"/>
      <c r="H788" s="181"/>
      <c r="I788" s="182"/>
      <c r="J788" s="182"/>
      <c r="K788" s="182"/>
      <c r="L788" s="182"/>
      <c r="M788" s="182"/>
      <c r="N788" s="221"/>
    </row>
    <row r="789" spans="1:14" s="3" customFormat="1" x14ac:dyDescent="0.2">
      <c r="A789" s="156" t="str">
        <f>IF(OR('Sub-Cpt Record'!A789=0,'Sub-Cpt Record'!A789=""),"",'Sub-Cpt Record'!A789)</f>
        <v/>
      </c>
      <c r="B789" s="157" t="str">
        <f>IF(OR('Sub-Cpt Record'!B789=0,'Sub-Cpt Record'!B789=""),"",'Sub-Cpt Record'!B789)</f>
        <v/>
      </c>
      <c r="C789" s="158" t="str">
        <f>IF(OR('Sub-Cpt Record'!C789=0,'Sub-Cpt Record'!C789=""),"",'Sub-Cpt Record'!C789)</f>
        <v/>
      </c>
      <c r="D789" s="158" t="str">
        <f>IF(OR('Sub-Cpt Record'!D789=0,'Sub-Cpt Record'!D789=""),"",'Sub-Cpt Record'!D789)</f>
        <v/>
      </c>
      <c r="E789" s="157" t="str">
        <f>CODE!I789</f>
        <v/>
      </c>
      <c r="F789" s="180" t="str">
        <f>IF(OR('Sub-Cpt Record'!K789=0,'Sub-Cpt Record'!K789=""),"",'Sub-Cpt Record'!K789)</f>
        <v/>
      </c>
      <c r="G789" s="219"/>
      <c r="H789" s="181"/>
      <c r="I789" s="182"/>
      <c r="J789" s="182"/>
      <c r="K789" s="182"/>
      <c r="L789" s="182"/>
      <c r="M789" s="182"/>
      <c r="N789" s="221"/>
    </row>
    <row r="790" spans="1:14" s="3" customFormat="1" x14ac:dyDescent="0.2">
      <c r="A790" s="156" t="str">
        <f>IF(OR('Sub-Cpt Record'!A790=0,'Sub-Cpt Record'!A790=""),"",'Sub-Cpt Record'!A790)</f>
        <v/>
      </c>
      <c r="B790" s="157" t="str">
        <f>IF(OR('Sub-Cpt Record'!B790=0,'Sub-Cpt Record'!B790=""),"",'Sub-Cpt Record'!B790)</f>
        <v/>
      </c>
      <c r="C790" s="158" t="str">
        <f>IF(OR('Sub-Cpt Record'!C790=0,'Sub-Cpt Record'!C790=""),"",'Sub-Cpt Record'!C790)</f>
        <v/>
      </c>
      <c r="D790" s="158" t="str">
        <f>IF(OR('Sub-Cpt Record'!D790=0,'Sub-Cpt Record'!D790=""),"",'Sub-Cpt Record'!D790)</f>
        <v/>
      </c>
      <c r="E790" s="157" t="str">
        <f>CODE!I790</f>
        <v/>
      </c>
      <c r="F790" s="180" t="str">
        <f>IF(OR('Sub-Cpt Record'!K790=0,'Sub-Cpt Record'!K790=""),"",'Sub-Cpt Record'!K790)</f>
        <v/>
      </c>
      <c r="G790" s="219"/>
      <c r="H790" s="181"/>
      <c r="I790" s="182"/>
      <c r="J790" s="182"/>
      <c r="K790" s="182"/>
      <c r="L790" s="182"/>
      <c r="M790" s="182"/>
      <c r="N790" s="221"/>
    </row>
    <row r="791" spans="1:14" s="3" customFormat="1" x14ac:dyDescent="0.2">
      <c r="A791" s="156" t="str">
        <f>IF(OR('Sub-Cpt Record'!A791=0,'Sub-Cpt Record'!A791=""),"",'Sub-Cpt Record'!A791)</f>
        <v/>
      </c>
      <c r="B791" s="157" t="str">
        <f>IF(OR('Sub-Cpt Record'!B791=0,'Sub-Cpt Record'!B791=""),"",'Sub-Cpt Record'!B791)</f>
        <v/>
      </c>
      <c r="C791" s="158" t="str">
        <f>IF(OR('Sub-Cpt Record'!C791=0,'Sub-Cpt Record'!C791=""),"",'Sub-Cpt Record'!C791)</f>
        <v/>
      </c>
      <c r="D791" s="158" t="str">
        <f>IF(OR('Sub-Cpt Record'!D791=0,'Sub-Cpt Record'!D791=""),"",'Sub-Cpt Record'!D791)</f>
        <v/>
      </c>
      <c r="E791" s="157" t="str">
        <f>CODE!I791</f>
        <v/>
      </c>
      <c r="F791" s="180" t="str">
        <f>IF(OR('Sub-Cpt Record'!K791=0,'Sub-Cpt Record'!K791=""),"",'Sub-Cpt Record'!K791)</f>
        <v/>
      </c>
      <c r="G791" s="219"/>
      <c r="H791" s="181"/>
      <c r="I791" s="182"/>
      <c r="J791" s="182"/>
      <c r="K791" s="182"/>
      <c r="L791" s="182"/>
      <c r="M791" s="182"/>
      <c r="N791" s="221"/>
    </row>
    <row r="792" spans="1:14" s="3" customFormat="1" x14ac:dyDescent="0.2">
      <c r="A792" s="156" t="str">
        <f>IF(OR('Sub-Cpt Record'!A792=0,'Sub-Cpt Record'!A792=""),"",'Sub-Cpt Record'!A792)</f>
        <v/>
      </c>
      <c r="B792" s="157" t="str">
        <f>IF(OR('Sub-Cpt Record'!B792=0,'Sub-Cpt Record'!B792=""),"",'Sub-Cpt Record'!B792)</f>
        <v/>
      </c>
      <c r="C792" s="158" t="str">
        <f>IF(OR('Sub-Cpt Record'!C792=0,'Sub-Cpt Record'!C792=""),"",'Sub-Cpt Record'!C792)</f>
        <v/>
      </c>
      <c r="D792" s="158" t="str">
        <f>IF(OR('Sub-Cpt Record'!D792=0,'Sub-Cpt Record'!D792=""),"",'Sub-Cpt Record'!D792)</f>
        <v/>
      </c>
      <c r="E792" s="157" t="str">
        <f>CODE!I792</f>
        <v/>
      </c>
      <c r="F792" s="180" t="str">
        <f>IF(OR('Sub-Cpt Record'!K792=0,'Sub-Cpt Record'!K792=""),"",'Sub-Cpt Record'!K792)</f>
        <v/>
      </c>
      <c r="G792" s="219"/>
      <c r="H792" s="181"/>
      <c r="I792" s="182"/>
      <c r="J792" s="182"/>
      <c r="K792" s="182"/>
      <c r="L792" s="182"/>
      <c r="M792" s="182"/>
      <c r="N792" s="221"/>
    </row>
    <row r="793" spans="1:14" s="3" customFormat="1" x14ac:dyDescent="0.2">
      <c r="A793" s="156" t="str">
        <f>IF(OR('Sub-Cpt Record'!A793=0,'Sub-Cpt Record'!A793=""),"",'Sub-Cpt Record'!A793)</f>
        <v/>
      </c>
      <c r="B793" s="157" t="str">
        <f>IF(OR('Sub-Cpt Record'!B793=0,'Sub-Cpt Record'!B793=""),"",'Sub-Cpt Record'!B793)</f>
        <v/>
      </c>
      <c r="C793" s="158" t="str">
        <f>IF(OR('Sub-Cpt Record'!C793=0,'Sub-Cpt Record'!C793=""),"",'Sub-Cpt Record'!C793)</f>
        <v/>
      </c>
      <c r="D793" s="158" t="str">
        <f>IF(OR('Sub-Cpt Record'!D793=0,'Sub-Cpt Record'!D793=""),"",'Sub-Cpt Record'!D793)</f>
        <v/>
      </c>
      <c r="E793" s="157" t="str">
        <f>CODE!I793</f>
        <v/>
      </c>
      <c r="F793" s="180" t="str">
        <f>IF(OR('Sub-Cpt Record'!K793=0,'Sub-Cpt Record'!K793=""),"",'Sub-Cpt Record'!K793)</f>
        <v/>
      </c>
      <c r="G793" s="219"/>
      <c r="H793" s="181"/>
      <c r="I793" s="182"/>
      <c r="J793" s="182"/>
      <c r="K793" s="182"/>
      <c r="L793" s="182"/>
      <c r="M793" s="182"/>
      <c r="N793" s="221"/>
    </row>
    <row r="794" spans="1:14" s="3" customFormat="1" x14ac:dyDescent="0.2">
      <c r="A794" s="156" t="str">
        <f>IF(OR('Sub-Cpt Record'!A794=0,'Sub-Cpt Record'!A794=""),"",'Sub-Cpt Record'!A794)</f>
        <v/>
      </c>
      <c r="B794" s="157" t="str">
        <f>IF(OR('Sub-Cpt Record'!B794=0,'Sub-Cpt Record'!B794=""),"",'Sub-Cpt Record'!B794)</f>
        <v/>
      </c>
      <c r="C794" s="158" t="str">
        <f>IF(OR('Sub-Cpt Record'!C794=0,'Sub-Cpt Record'!C794=""),"",'Sub-Cpt Record'!C794)</f>
        <v/>
      </c>
      <c r="D794" s="158" t="str">
        <f>IF(OR('Sub-Cpt Record'!D794=0,'Sub-Cpt Record'!D794=""),"",'Sub-Cpt Record'!D794)</f>
        <v/>
      </c>
      <c r="E794" s="157" t="str">
        <f>CODE!I794</f>
        <v/>
      </c>
      <c r="F794" s="180" t="str">
        <f>IF(OR('Sub-Cpt Record'!K794=0,'Sub-Cpt Record'!K794=""),"",'Sub-Cpt Record'!K794)</f>
        <v/>
      </c>
      <c r="G794" s="219"/>
      <c r="H794" s="181"/>
      <c r="I794" s="182"/>
      <c r="J794" s="182"/>
      <c r="K794" s="182"/>
      <c r="L794" s="182"/>
      <c r="M794" s="182"/>
      <c r="N794" s="221"/>
    </row>
    <row r="795" spans="1:14" s="3" customFormat="1" x14ac:dyDescent="0.2">
      <c r="A795" s="156" t="str">
        <f>IF(OR('Sub-Cpt Record'!A795=0,'Sub-Cpt Record'!A795=""),"",'Sub-Cpt Record'!A795)</f>
        <v/>
      </c>
      <c r="B795" s="157" t="str">
        <f>IF(OR('Sub-Cpt Record'!B795=0,'Sub-Cpt Record'!B795=""),"",'Sub-Cpt Record'!B795)</f>
        <v/>
      </c>
      <c r="C795" s="158" t="str">
        <f>IF(OR('Sub-Cpt Record'!C795=0,'Sub-Cpt Record'!C795=""),"",'Sub-Cpt Record'!C795)</f>
        <v/>
      </c>
      <c r="D795" s="158" t="str">
        <f>IF(OR('Sub-Cpt Record'!D795=0,'Sub-Cpt Record'!D795=""),"",'Sub-Cpt Record'!D795)</f>
        <v/>
      </c>
      <c r="E795" s="157" t="str">
        <f>CODE!I795</f>
        <v/>
      </c>
      <c r="F795" s="180" t="str">
        <f>IF(OR('Sub-Cpt Record'!K795=0,'Sub-Cpt Record'!K795=""),"",'Sub-Cpt Record'!K795)</f>
        <v/>
      </c>
      <c r="G795" s="219"/>
      <c r="H795" s="181"/>
      <c r="I795" s="182"/>
      <c r="J795" s="182"/>
      <c r="K795" s="182"/>
      <c r="L795" s="182"/>
      <c r="M795" s="182"/>
      <c r="N795" s="221"/>
    </row>
    <row r="796" spans="1:14" s="3" customFormat="1" x14ac:dyDescent="0.2">
      <c r="A796" s="156" t="str">
        <f>IF(OR('Sub-Cpt Record'!A796=0,'Sub-Cpt Record'!A796=""),"",'Sub-Cpt Record'!A796)</f>
        <v/>
      </c>
      <c r="B796" s="157" t="str">
        <f>IF(OR('Sub-Cpt Record'!B796=0,'Sub-Cpt Record'!B796=""),"",'Sub-Cpt Record'!B796)</f>
        <v/>
      </c>
      <c r="C796" s="158" t="str">
        <f>IF(OR('Sub-Cpt Record'!C796=0,'Sub-Cpt Record'!C796=""),"",'Sub-Cpt Record'!C796)</f>
        <v/>
      </c>
      <c r="D796" s="158" t="str">
        <f>IF(OR('Sub-Cpt Record'!D796=0,'Sub-Cpt Record'!D796=""),"",'Sub-Cpt Record'!D796)</f>
        <v/>
      </c>
      <c r="E796" s="157" t="str">
        <f>CODE!I796</f>
        <v/>
      </c>
      <c r="F796" s="180" t="str">
        <f>IF(OR('Sub-Cpt Record'!K796=0,'Sub-Cpt Record'!K796=""),"",'Sub-Cpt Record'!K796)</f>
        <v/>
      </c>
      <c r="G796" s="219"/>
      <c r="H796" s="181"/>
      <c r="I796" s="182"/>
      <c r="J796" s="182"/>
      <c r="K796" s="182"/>
      <c r="L796" s="182"/>
      <c r="M796" s="182"/>
      <c r="N796" s="221"/>
    </row>
    <row r="797" spans="1:14" s="3" customFormat="1" x14ac:dyDescent="0.2">
      <c r="A797" s="156" t="str">
        <f>IF(OR('Sub-Cpt Record'!A797=0,'Sub-Cpt Record'!A797=""),"",'Sub-Cpt Record'!A797)</f>
        <v/>
      </c>
      <c r="B797" s="157" t="str">
        <f>IF(OR('Sub-Cpt Record'!B797=0,'Sub-Cpt Record'!B797=""),"",'Sub-Cpt Record'!B797)</f>
        <v/>
      </c>
      <c r="C797" s="158" t="str">
        <f>IF(OR('Sub-Cpt Record'!C797=0,'Sub-Cpt Record'!C797=""),"",'Sub-Cpt Record'!C797)</f>
        <v/>
      </c>
      <c r="D797" s="158" t="str">
        <f>IF(OR('Sub-Cpt Record'!D797=0,'Sub-Cpt Record'!D797=""),"",'Sub-Cpt Record'!D797)</f>
        <v/>
      </c>
      <c r="E797" s="157" t="str">
        <f>CODE!I797</f>
        <v/>
      </c>
      <c r="F797" s="180" t="str">
        <f>IF(OR('Sub-Cpt Record'!K797=0,'Sub-Cpt Record'!K797=""),"",'Sub-Cpt Record'!K797)</f>
        <v/>
      </c>
      <c r="G797" s="219"/>
      <c r="H797" s="181"/>
      <c r="I797" s="182"/>
      <c r="J797" s="182"/>
      <c r="K797" s="182"/>
      <c r="L797" s="182"/>
      <c r="M797" s="182"/>
      <c r="N797" s="221"/>
    </row>
    <row r="798" spans="1:14" s="3" customFormat="1" x14ac:dyDescent="0.2">
      <c r="A798" s="156" t="str">
        <f>IF(OR('Sub-Cpt Record'!A798=0,'Sub-Cpt Record'!A798=""),"",'Sub-Cpt Record'!A798)</f>
        <v/>
      </c>
      <c r="B798" s="157" t="str">
        <f>IF(OR('Sub-Cpt Record'!B798=0,'Sub-Cpt Record'!B798=""),"",'Sub-Cpt Record'!B798)</f>
        <v/>
      </c>
      <c r="C798" s="158" t="str">
        <f>IF(OR('Sub-Cpt Record'!C798=0,'Sub-Cpt Record'!C798=""),"",'Sub-Cpt Record'!C798)</f>
        <v/>
      </c>
      <c r="D798" s="158" t="str">
        <f>IF(OR('Sub-Cpt Record'!D798=0,'Sub-Cpt Record'!D798=""),"",'Sub-Cpt Record'!D798)</f>
        <v/>
      </c>
      <c r="E798" s="157" t="str">
        <f>CODE!I798</f>
        <v/>
      </c>
      <c r="F798" s="180" t="str">
        <f>IF(OR('Sub-Cpt Record'!K798=0,'Sub-Cpt Record'!K798=""),"",'Sub-Cpt Record'!K798)</f>
        <v/>
      </c>
      <c r="G798" s="219"/>
      <c r="H798" s="181"/>
      <c r="I798" s="182"/>
      <c r="J798" s="182"/>
      <c r="K798" s="182"/>
      <c r="L798" s="182"/>
      <c r="M798" s="182"/>
      <c r="N798" s="221"/>
    </row>
    <row r="799" spans="1:14" s="3" customFormat="1" x14ac:dyDescent="0.2">
      <c r="A799" s="156" t="str">
        <f>IF(OR('Sub-Cpt Record'!A799=0,'Sub-Cpt Record'!A799=""),"",'Sub-Cpt Record'!A799)</f>
        <v/>
      </c>
      <c r="B799" s="157" t="str">
        <f>IF(OR('Sub-Cpt Record'!B799=0,'Sub-Cpt Record'!B799=""),"",'Sub-Cpt Record'!B799)</f>
        <v/>
      </c>
      <c r="C799" s="158" t="str">
        <f>IF(OR('Sub-Cpt Record'!C799=0,'Sub-Cpt Record'!C799=""),"",'Sub-Cpt Record'!C799)</f>
        <v/>
      </c>
      <c r="D799" s="158" t="str">
        <f>IF(OR('Sub-Cpt Record'!D799=0,'Sub-Cpt Record'!D799=""),"",'Sub-Cpt Record'!D799)</f>
        <v/>
      </c>
      <c r="E799" s="157" t="str">
        <f>CODE!I799</f>
        <v/>
      </c>
      <c r="F799" s="180" t="str">
        <f>IF(OR('Sub-Cpt Record'!K799=0,'Sub-Cpt Record'!K799=""),"",'Sub-Cpt Record'!K799)</f>
        <v/>
      </c>
      <c r="G799" s="219"/>
      <c r="H799" s="181"/>
      <c r="I799" s="182"/>
      <c r="J799" s="182"/>
      <c r="K799" s="182"/>
      <c r="L799" s="182"/>
      <c r="M799" s="182"/>
      <c r="N799" s="221"/>
    </row>
    <row r="800" spans="1:14" s="3" customFormat="1" x14ac:dyDescent="0.2">
      <c r="A800" s="156" t="str">
        <f>IF(OR('Sub-Cpt Record'!A800=0,'Sub-Cpt Record'!A800=""),"",'Sub-Cpt Record'!A800)</f>
        <v/>
      </c>
      <c r="B800" s="157" t="str">
        <f>IF(OR('Sub-Cpt Record'!B800=0,'Sub-Cpt Record'!B800=""),"",'Sub-Cpt Record'!B800)</f>
        <v/>
      </c>
      <c r="C800" s="158" t="str">
        <f>IF(OR('Sub-Cpt Record'!C800=0,'Sub-Cpt Record'!C800=""),"",'Sub-Cpt Record'!C800)</f>
        <v/>
      </c>
      <c r="D800" s="158" t="str">
        <f>IF(OR('Sub-Cpt Record'!D800=0,'Sub-Cpt Record'!D800=""),"",'Sub-Cpt Record'!D800)</f>
        <v/>
      </c>
      <c r="E800" s="157" t="str">
        <f>CODE!I800</f>
        <v/>
      </c>
      <c r="F800" s="180" t="str">
        <f>IF(OR('Sub-Cpt Record'!K800=0,'Sub-Cpt Record'!K800=""),"",'Sub-Cpt Record'!K800)</f>
        <v/>
      </c>
      <c r="G800" s="219"/>
      <c r="H800" s="181"/>
      <c r="I800" s="182"/>
      <c r="J800" s="182"/>
      <c r="K800" s="182"/>
      <c r="L800" s="182"/>
      <c r="M800" s="182"/>
      <c r="N800" s="221"/>
    </row>
    <row r="801" spans="1:14" s="3" customFormat="1" x14ac:dyDescent="0.2">
      <c r="A801" s="156" t="str">
        <f>IF(OR('Sub-Cpt Record'!A801=0,'Sub-Cpt Record'!A801=""),"",'Sub-Cpt Record'!A801)</f>
        <v/>
      </c>
      <c r="B801" s="157" t="str">
        <f>IF(OR('Sub-Cpt Record'!B801=0,'Sub-Cpt Record'!B801=""),"",'Sub-Cpt Record'!B801)</f>
        <v/>
      </c>
      <c r="C801" s="158" t="str">
        <f>IF(OR('Sub-Cpt Record'!C801=0,'Sub-Cpt Record'!C801=""),"",'Sub-Cpt Record'!C801)</f>
        <v/>
      </c>
      <c r="D801" s="158" t="str">
        <f>IF(OR('Sub-Cpt Record'!D801=0,'Sub-Cpt Record'!D801=""),"",'Sub-Cpt Record'!D801)</f>
        <v/>
      </c>
      <c r="E801" s="157" t="str">
        <f>CODE!I801</f>
        <v/>
      </c>
      <c r="F801" s="180" t="str">
        <f>IF(OR('Sub-Cpt Record'!K801=0,'Sub-Cpt Record'!K801=""),"",'Sub-Cpt Record'!K801)</f>
        <v/>
      </c>
      <c r="G801" s="219"/>
      <c r="H801" s="181"/>
      <c r="I801" s="182"/>
      <c r="J801" s="182"/>
      <c r="K801" s="182"/>
      <c r="L801" s="182"/>
      <c r="M801" s="182"/>
      <c r="N801" s="221"/>
    </row>
    <row r="802" spans="1:14" s="3" customFormat="1" x14ac:dyDescent="0.2">
      <c r="A802" s="156" t="str">
        <f>IF(OR('Sub-Cpt Record'!A802=0,'Sub-Cpt Record'!A802=""),"",'Sub-Cpt Record'!A802)</f>
        <v/>
      </c>
      <c r="B802" s="157" t="str">
        <f>IF(OR('Sub-Cpt Record'!B802=0,'Sub-Cpt Record'!B802=""),"",'Sub-Cpt Record'!B802)</f>
        <v/>
      </c>
      <c r="C802" s="158" t="str">
        <f>IF(OR('Sub-Cpt Record'!C802=0,'Sub-Cpt Record'!C802=""),"",'Sub-Cpt Record'!C802)</f>
        <v/>
      </c>
      <c r="D802" s="158" t="str">
        <f>IF(OR('Sub-Cpt Record'!D802=0,'Sub-Cpt Record'!D802=""),"",'Sub-Cpt Record'!D802)</f>
        <v/>
      </c>
      <c r="E802" s="157" t="str">
        <f>CODE!I802</f>
        <v/>
      </c>
      <c r="F802" s="180" t="str">
        <f>IF(OR('Sub-Cpt Record'!K802=0,'Sub-Cpt Record'!K802=""),"",'Sub-Cpt Record'!K802)</f>
        <v/>
      </c>
      <c r="G802" s="219"/>
      <c r="H802" s="181"/>
      <c r="I802" s="182"/>
      <c r="J802" s="182"/>
      <c r="K802" s="182"/>
      <c r="L802" s="182"/>
      <c r="M802" s="182"/>
      <c r="N802" s="221"/>
    </row>
    <row r="803" spans="1:14" s="3" customFormat="1" x14ac:dyDescent="0.2">
      <c r="A803" s="156" t="str">
        <f>IF(OR('Sub-Cpt Record'!A803=0,'Sub-Cpt Record'!A803=""),"",'Sub-Cpt Record'!A803)</f>
        <v/>
      </c>
      <c r="B803" s="157" t="str">
        <f>IF(OR('Sub-Cpt Record'!B803=0,'Sub-Cpt Record'!B803=""),"",'Sub-Cpt Record'!B803)</f>
        <v/>
      </c>
      <c r="C803" s="158" t="str">
        <f>IF(OR('Sub-Cpt Record'!C803=0,'Sub-Cpt Record'!C803=""),"",'Sub-Cpt Record'!C803)</f>
        <v/>
      </c>
      <c r="D803" s="158" t="str">
        <f>IF(OR('Sub-Cpt Record'!D803=0,'Sub-Cpt Record'!D803=""),"",'Sub-Cpt Record'!D803)</f>
        <v/>
      </c>
      <c r="E803" s="157" t="str">
        <f>CODE!I803</f>
        <v/>
      </c>
      <c r="F803" s="180" t="str">
        <f>IF(OR('Sub-Cpt Record'!K803=0,'Sub-Cpt Record'!K803=""),"",'Sub-Cpt Record'!K803)</f>
        <v/>
      </c>
      <c r="G803" s="219"/>
      <c r="H803" s="181"/>
      <c r="I803" s="182"/>
      <c r="J803" s="182"/>
      <c r="K803" s="182"/>
      <c r="L803" s="182"/>
      <c r="M803" s="182"/>
      <c r="N803" s="221"/>
    </row>
    <row r="804" spans="1:14" s="3" customFormat="1" x14ac:dyDescent="0.2">
      <c r="A804" s="156" t="str">
        <f>IF(OR('Sub-Cpt Record'!A804=0,'Sub-Cpt Record'!A804=""),"",'Sub-Cpt Record'!A804)</f>
        <v/>
      </c>
      <c r="B804" s="157" t="str">
        <f>IF(OR('Sub-Cpt Record'!B804=0,'Sub-Cpt Record'!B804=""),"",'Sub-Cpt Record'!B804)</f>
        <v/>
      </c>
      <c r="C804" s="158" t="str">
        <f>IF(OR('Sub-Cpt Record'!C804=0,'Sub-Cpt Record'!C804=""),"",'Sub-Cpt Record'!C804)</f>
        <v/>
      </c>
      <c r="D804" s="158" t="str">
        <f>IF(OR('Sub-Cpt Record'!D804=0,'Sub-Cpt Record'!D804=""),"",'Sub-Cpt Record'!D804)</f>
        <v/>
      </c>
      <c r="E804" s="157" t="str">
        <f>CODE!I804</f>
        <v/>
      </c>
      <c r="F804" s="180" t="str">
        <f>IF(OR('Sub-Cpt Record'!K804=0,'Sub-Cpt Record'!K804=""),"",'Sub-Cpt Record'!K804)</f>
        <v/>
      </c>
      <c r="G804" s="219"/>
      <c r="H804" s="181"/>
      <c r="I804" s="182"/>
      <c r="J804" s="182"/>
      <c r="K804" s="182"/>
      <c r="L804" s="182"/>
      <c r="M804" s="182"/>
      <c r="N804" s="221"/>
    </row>
    <row r="805" spans="1:14" s="3" customFormat="1" x14ac:dyDescent="0.2">
      <c r="A805" s="156" t="str">
        <f>IF(OR('Sub-Cpt Record'!A805=0,'Sub-Cpt Record'!A805=""),"",'Sub-Cpt Record'!A805)</f>
        <v/>
      </c>
      <c r="B805" s="157" t="str">
        <f>IF(OR('Sub-Cpt Record'!B805=0,'Sub-Cpt Record'!B805=""),"",'Sub-Cpt Record'!B805)</f>
        <v/>
      </c>
      <c r="C805" s="158" t="str">
        <f>IF(OR('Sub-Cpt Record'!C805=0,'Sub-Cpt Record'!C805=""),"",'Sub-Cpt Record'!C805)</f>
        <v/>
      </c>
      <c r="D805" s="158" t="str">
        <f>IF(OR('Sub-Cpt Record'!D805=0,'Sub-Cpt Record'!D805=""),"",'Sub-Cpt Record'!D805)</f>
        <v/>
      </c>
      <c r="E805" s="157" t="str">
        <f>CODE!I805</f>
        <v/>
      </c>
      <c r="F805" s="180" t="str">
        <f>IF(OR('Sub-Cpt Record'!K805=0,'Sub-Cpt Record'!K805=""),"",'Sub-Cpt Record'!K805)</f>
        <v/>
      </c>
      <c r="G805" s="219"/>
      <c r="H805" s="181"/>
      <c r="I805" s="182"/>
      <c r="J805" s="182"/>
      <c r="K805" s="182"/>
      <c r="L805" s="182"/>
      <c r="M805" s="182"/>
      <c r="N805" s="221"/>
    </row>
    <row r="806" spans="1:14" s="3" customFormat="1" x14ac:dyDescent="0.2">
      <c r="A806" s="156" t="str">
        <f>IF(OR('Sub-Cpt Record'!A806=0,'Sub-Cpt Record'!A806=""),"",'Sub-Cpt Record'!A806)</f>
        <v/>
      </c>
      <c r="B806" s="157" t="str">
        <f>IF(OR('Sub-Cpt Record'!B806=0,'Sub-Cpt Record'!B806=""),"",'Sub-Cpt Record'!B806)</f>
        <v/>
      </c>
      <c r="C806" s="158" t="str">
        <f>IF(OR('Sub-Cpt Record'!C806=0,'Sub-Cpt Record'!C806=""),"",'Sub-Cpt Record'!C806)</f>
        <v/>
      </c>
      <c r="D806" s="158" t="str">
        <f>IF(OR('Sub-Cpt Record'!D806=0,'Sub-Cpt Record'!D806=""),"",'Sub-Cpt Record'!D806)</f>
        <v/>
      </c>
      <c r="E806" s="157" t="str">
        <f>CODE!I806</f>
        <v/>
      </c>
      <c r="F806" s="180" t="str">
        <f>IF(OR('Sub-Cpt Record'!K806=0,'Sub-Cpt Record'!K806=""),"",'Sub-Cpt Record'!K806)</f>
        <v/>
      </c>
      <c r="G806" s="219"/>
      <c r="H806" s="181"/>
      <c r="I806" s="182"/>
      <c r="J806" s="182"/>
      <c r="K806" s="182"/>
      <c r="L806" s="182"/>
      <c r="M806" s="182"/>
      <c r="N806" s="221"/>
    </row>
    <row r="807" spans="1:14" s="3" customFormat="1" x14ac:dyDescent="0.2">
      <c r="A807" s="156" t="str">
        <f>IF(OR('Sub-Cpt Record'!A807=0,'Sub-Cpt Record'!A807=""),"",'Sub-Cpt Record'!A807)</f>
        <v/>
      </c>
      <c r="B807" s="157" t="str">
        <f>IF(OR('Sub-Cpt Record'!B807=0,'Sub-Cpt Record'!B807=""),"",'Sub-Cpt Record'!B807)</f>
        <v/>
      </c>
      <c r="C807" s="158" t="str">
        <f>IF(OR('Sub-Cpt Record'!C807=0,'Sub-Cpt Record'!C807=""),"",'Sub-Cpt Record'!C807)</f>
        <v/>
      </c>
      <c r="D807" s="158" t="str">
        <f>IF(OR('Sub-Cpt Record'!D807=0,'Sub-Cpt Record'!D807=""),"",'Sub-Cpt Record'!D807)</f>
        <v/>
      </c>
      <c r="E807" s="157" t="str">
        <f>CODE!I807</f>
        <v/>
      </c>
      <c r="F807" s="180" t="str">
        <f>IF(OR('Sub-Cpt Record'!K807=0,'Sub-Cpt Record'!K807=""),"",'Sub-Cpt Record'!K807)</f>
        <v/>
      </c>
      <c r="G807" s="219"/>
      <c r="H807" s="181"/>
      <c r="I807" s="182"/>
      <c r="J807" s="182"/>
      <c r="K807" s="182"/>
      <c r="L807" s="182"/>
      <c r="M807" s="182"/>
      <c r="N807" s="221"/>
    </row>
    <row r="808" spans="1:14" s="3" customFormat="1" x14ac:dyDescent="0.2">
      <c r="A808" s="156" t="str">
        <f>IF(OR('Sub-Cpt Record'!A808=0,'Sub-Cpt Record'!A808=""),"",'Sub-Cpt Record'!A808)</f>
        <v/>
      </c>
      <c r="B808" s="157" t="str">
        <f>IF(OR('Sub-Cpt Record'!B808=0,'Sub-Cpt Record'!B808=""),"",'Sub-Cpt Record'!B808)</f>
        <v/>
      </c>
      <c r="C808" s="158" t="str">
        <f>IF(OR('Sub-Cpt Record'!C808=0,'Sub-Cpt Record'!C808=""),"",'Sub-Cpt Record'!C808)</f>
        <v/>
      </c>
      <c r="D808" s="158" t="str">
        <f>IF(OR('Sub-Cpt Record'!D808=0,'Sub-Cpt Record'!D808=""),"",'Sub-Cpt Record'!D808)</f>
        <v/>
      </c>
      <c r="E808" s="157" t="str">
        <f>CODE!I808</f>
        <v/>
      </c>
      <c r="F808" s="180" t="str">
        <f>IF(OR('Sub-Cpt Record'!K808=0,'Sub-Cpt Record'!K808=""),"",'Sub-Cpt Record'!K808)</f>
        <v/>
      </c>
      <c r="G808" s="219"/>
      <c r="H808" s="181"/>
      <c r="I808" s="182"/>
      <c r="J808" s="182"/>
      <c r="K808" s="182"/>
      <c r="L808" s="182"/>
      <c r="M808" s="182"/>
      <c r="N808" s="221"/>
    </row>
    <row r="809" spans="1:14" s="3" customFormat="1" x14ac:dyDescent="0.2">
      <c r="A809" s="156" t="str">
        <f>IF(OR('Sub-Cpt Record'!A809=0,'Sub-Cpt Record'!A809=""),"",'Sub-Cpt Record'!A809)</f>
        <v/>
      </c>
      <c r="B809" s="157" t="str">
        <f>IF(OR('Sub-Cpt Record'!B809=0,'Sub-Cpt Record'!B809=""),"",'Sub-Cpt Record'!B809)</f>
        <v/>
      </c>
      <c r="C809" s="158" t="str">
        <f>IF(OR('Sub-Cpt Record'!C809=0,'Sub-Cpt Record'!C809=""),"",'Sub-Cpt Record'!C809)</f>
        <v/>
      </c>
      <c r="D809" s="158" t="str">
        <f>IF(OR('Sub-Cpt Record'!D809=0,'Sub-Cpt Record'!D809=""),"",'Sub-Cpt Record'!D809)</f>
        <v/>
      </c>
      <c r="E809" s="157" t="str">
        <f>CODE!I809</f>
        <v/>
      </c>
      <c r="F809" s="180" t="str">
        <f>IF(OR('Sub-Cpt Record'!K809=0,'Sub-Cpt Record'!K809=""),"",'Sub-Cpt Record'!K809)</f>
        <v/>
      </c>
      <c r="G809" s="219"/>
      <c r="H809" s="181"/>
      <c r="I809" s="182"/>
      <c r="J809" s="182"/>
      <c r="K809" s="182"/>
      <c r="L809" s="182"/>
      <c r="M809" s="182"/>
      <c r="N809" s="221"/>
    </row>
    <row r="810" spans="1:14" s="3" customFormat="1" x14ac:dyDescent="0.2">
      <c r="A810" s="156" t="str">
        <f>IF(OR('Sub-Cpt Record'!A810=0,'Sub-Cpt Record'!A810=""),"",'Sub-Cpt Record'!A810)</f>
        <v/>
      </c>
      <c r="B810" s="157" t="str">
        <f>IF(OR('Sub-Cpt Record'!B810=0,'Sub-Cpt Record'!B810=""),"",'Sub-Cpt Record'!B810)</f>
        <v/>
      </c>
      <c r="C810" s="158" t="str">
        <f>IF(OR('Sub-Cpt Record'!C810=0,'Sub-Cpt Record'!C810=""),"",'Sub-Cpt Record'!C810)</f>
        <v/>
      </c>
      <c r="D810" s="158" t="str">
        <f>IF(OR('Sub-Cpt Record'!D810=0,'Sub-Cpt Record'!D810=""),"",'Sub-Cpt Record'!D810)</f>
        <v/>
      </c>
      <c r="E810" s="157" t="str">
        <f>CODE!I810</f>
        <v/>
      </c>
      <c r="F810" s="180" t="str">
        <f>IF(OR('Sub-Cpt Record'!K810=0,'Sub-Cpt Record'!K810=""),"",'Sub-Cpt Record'!K810)</f>
        <v/>
      </c>
      <c r="G810" s="219"/>
      <c r="H810" s="181"/>
      <c r="I810" s="182"/>
      <c r="J810" s="182"/>
      <c r="K810" s="182"/>
      <c r="L810" s="182"/>
      <c r="M810" s="182"/>
      <c r="N810" s="221"/>
    </row>
    <row r="811" spans="1:14" s="3" customFormat="1" x14ac:dyDescent="0.2">
      <c r="A811" s="156" t="str">
        <f>IF(OR('Sub-Cpt Record'!A811=0,'Sub-Cpt Record'!A811=""),"",'Sub-Cpt Record'!A811)</f>
        <v/>
      </c>
      <c r="B811" s="157" t="str">
        <f>IF(OR('Sub-Cpt Record'!B811=0,'Sub-Cpt Record'!B811=""),"",'Sub-Cpt Record'!B811)</f>
        <v/>
      </c>
      <c r="C811" s="158" t="str">
        <f>IF(OR('Sub-Cpt Record'!C811=0,'Sub-Cpt Record'!C811=""),"",'Sub-Cpt Record'!C811)</f>
        <v/>
      </c>
      <c r="D811" s="158" t="str">
        <f>IF(OR('Sub-Cpt Record'!D811=0,'Sub-Cpt Record'!D811=""),"",'Sub-Cpt Record'!D811)</f>
        <v/>
      </c>
      <c r="E811" s="157" t="str">
        <f>CODE!I811</f>
        <v/>
      </c>
      <c r="F811" s="180" t="str">
        <f>IF(OR('Sub-Cpt Record'!K811=0,'Sub-Cpt Record'!K811=""),"",'Sub-Cpt Record'!K811)</f>
        <v/>
      </c>
      <c r="G811" s="219"/>
      <c r="H811" s="181"/>
      <c r="I811" s="182"/>
      <c r="J811" s="182"/>
      <c r="K811" s="182"/>
      <c r="L811" s="182"/>
      <c r="M811" s="182"/>
      <c r="N811" s="221"/>
    </row>
    <row r="812" spans="1:14" s="3" customFormat="1" x14ac:dyDescent="0.2">
      <c r="A812" s="156" t="str">
        <f>IF(OR('Sub-Cpt Record'!A812=0,'Sub-Cpt Record'!A812=""),"",'Sub-Cpt Record'!A812)</f>
        <v/>
      </c>
      <c r="B812" s="157" t="str">
        <f>IF(OR('Sub-Cpt Record'!B812=0,'Sub-Cpt Record'!B812=""),"",'Sub-Cpt Record'!B812)</f>
        <v/>
      </c>
      <c r="C812" s="158" t="str">
        <f>IF(OR('Sub-Cpt Record'!C812=0,'Sub-Cpt Record'!C812=""),"",'Sub-Cpt Record'!C812)</f>
        <v/>
      </c>
      <c r="D812" s="158" t="str">
        <f>IF(OR('Sub-Cpt Record'!D812=0,'Sub-Cpt Record'!D812=""),"",'Sub-Cpt Record'!D812)</f>
        <v/>
      </c>
      <c r="E812" s="157" t="str">
        <f>CODE!I812</f>
        <v/>
      </c>
      <c r="F812" s="180" t="str">
        <f>IF(OR('Sub-Cpt Record'!K812=0,'Sub-Cpt Record'!K812=""),"",'Sub-Cpt Record'!K812)</f>
        <v/>
      </c>
      <c r="G812" s="219"/>
      <c r="H812" s="181"/>
      <c r="I812" s="182"/>
      <c r="J812" s="182"/>
      <c r="K812" s="182"/>
      <c r="L812" s="182"/>
      <c r="M812" s="182"/>
      <c r="N812" s="221"/>
    </row>
    <row r="813" spans="1:14" s="3" customFormat="1" x14ac:dyDescent="0.2">
      <c r="A813" s="156" t="str">
        <f>IF(OR('Sub-Cpt Record'!A813=0,'Sub-Cpt Record'!A813=""),"",'Sub-Cpt Record'!A813)</f>
        <v/>
      </c>
      <c r="B813" s="157" t="str">
        <f>IF(OR('Sub-Cpt Record'!B813=0,'Sub-Cpt Record'!B813=""),"",'Sub-Cpt Record'!B813)</f>
        <v/>
      </c>
      <c r="C813" s="158" t="str">
        <f>IF(OR('Sub-Cpt Record'!C813=0,'Sub-Cpt Record'!C813=""),"",'Sub-Cpt Record'!C813)</f>
        <v/>
      </c>
      <c r="D813" s="158" t="str">
        <f>IF(OR('Sub-Cpt Record'!D813=0,'Sub-Cpt Record'!D813=""),"",'Sub-Cpt Record'!D813)</f>
        <v/>
      </c>
      <c r="E813" s="157" t="str">
        <f>CODE!I813</f>
        <v/>
      </c>
      <c r="F813" s="180" t="str">
        <f>IF(OR('Sub-Cpt Record'!K813=0,'Sub-Cpt Record'!K813=""),"",'Sub-Cpt Record'!K813)</f>
        <v/>
      </c>
      <c r="G813" s="219"/>
      <c r="H813" s="181"/>
      <c r="I813" s="182"/>
      <c r="J813" s="182"/>
      <c r="K813" s="182"/>
      <c r="L813" s="182"/>
      <c r="M813" s="182"/>
      <c r="N813" s="221"/>
    </row>
    <row r="814" spans="1:14" s="3" customFormat="1" x14ac:dyDescent="0.2">
      <c r="A814" s="156" t="str">
        <f>IF(OR('Sub-Cpt Record'!A814=0,'Sub-Cpt Record'!A814=""),"",'Sub-Cpt Record'!A814)</f>
        <v/>
      </c>
      <c r="B814" s="157" t="str">
        <f>IF(OR('Sub-Cpt Record'!B814=0,'Sub-Cpt Record'!B814=""),"",'Sub-Cpt Record'!B814)</f>
        <v/>
      </c>
      <c r="C814" s="158" t="str">
        <f>IF(OR('Sub-Cpt Record'!C814=0,'Sub-Cpt Record'!C814=""),"",'Sub-Cpt Record'!C814)</f>
        <v/>
      </c>
      <c r="D814" s="158" t="str">
        <f>IF(OR('Sub-Cpt Record'!D814=0,'Sub-Cpt Record'!D814=""),"",'Sub-Cpt Record'!D814)</f>
        <v/>
      </c>
      <c r="E814" s="157" t="str">
        <f>CODE!I814</f>
        <v/>
      </c>
      <c r="F814" s="180" t="str">
        <f>IF(OR('Sub-Cpt Record'!K814=0,'Sub-Cpt Record'!K814=""),"",'Sub-Cpt Record'!K814)</f>
        <v/>
      </c>
      <c r="G814" s="219"/>
      <c r="H814" s="181"/>
      <c r="I814" s="182"/>
      <c r="J814" s="182"/>
      <c r="K814" s="182"/>
      <c r="L814" s="182"/>
      <c r="M814" s="182"/>
      <c r="N814" s="221"/>
    </row>
    <row r="815" spans="1:14" s="3" customFormat="1" x14ac:dyDescent="0.2">
      <c r="A815" s="156" t="str">
        <f>IF(OR('Sub-Cpt Record'!A815=0,'Sub-Cpt Record'!A815=""),"",'Sub-Cpt Record'!A815)</f>
        <v/>
      </c>
      <c r="B815" s="157" t="str">
        <f>IF(OR('Sub-Cpt Record'!B815=0,'Sub-Cpt Record'!B815=""),"",'Sub-Cpt Record'!B815)</f>
        <v/>
      </c>
      <c r="C815" s="158" t="str">
        <f>IF(OR('Sub-Cpt Record'!C815=0,'Sub-Cpt Record'!C815=""),"",'Sub-Cpt Record'!C815)</f>
        <v/>
      </c>
      <c r="D815" s="158" t="str">
        <f>IF(OR('Sub-Cpt Record'!D815=0,'Sub-Cpt Record'!D815=""),"",'Sub-Cpt Record'!D815)</f>
        <v/>
      </c>
      <c r="E815" s="157" t="str">
        <f>CODE!I815</f>
        <v/>
      </c>
      <c r="F815" s="180" t="str">
        <f>IF(OR('Sub-Cpt Record'!K815=0,'Sub-Cpt Record'!K815=""),"",'Sub-Cpt Record'!K815)</f>
        <v/>
      </c>
      <c r="G815" s="219"/>
      <c r="H815" s="181"/>
      <c r="I815" s="182"/>
      <c r="J815" s="182"/>
      <c r="K815" s="182"/>
      <c r="L815" s="182"/>
      <c r="M815" s="182"/>
      <c r="N815" s="221"/>
    </row>
    <row r="816" spans="1:14" s="3" customFormat="1" x14ac:dyDescent="0.2">
      <c r="A816" s="156" t="str">
        <f>IF(OR('Sub-Cpt Record'!A816=0,'Sub-Cpt Record'!A816=""),"",'Sub-Cpt Record'!A816)</f>
        <v/>
      </c>
      <c r="B816" s="157" t="str">
        <f>IF(OR('Sub-Cpt Record'!B816=0,'Sub-Cpt Record'!B816=""),"",'Sub-Cpt Record'!B816)</f>
        <v/>
      </c>
      <c r="C816" s="158" t="str">
        <f>IF(OR('Sub-Cpt Record'!C816=0,'Sub-Cpt Record'!C816=""),"",'Sub-Cpt Record'!C816)</f>
        <v/>
      </c>
      <c r="D816" s="158" t="str">
        <f>IF(OR('Sub-Cpt Record'!D816=0,'Sub-Cpt Record'!D816=""),"",'Sub-Cpt Record'!D816)</f>
        <v/>
      </c>
      <c r="E816" s="157" t="str">
        <f>CODE!I816</f>
        <v/>
      </c>
      <c r="F816" s="180" t="str">
        <f>IF(OR('Sub-Cpt Record'!K816=0,'Sub-Cpt Record'!K816=""),"",'Sub-Cpt Record'!K816)</f>
        <v/>
      </c>
      <c r="G816" s="219"/>
      <c r="H816" s="181"/>
      <c r="I816" s="182"/>
      <c r="J816" s="182"/>
      <c r="K816" s="182"/>
      <c r="L816" s="182"/>
      <c r="M816" s="182"/>
      <c r="N816" s="221"/>
    </row>
    <row r="817" spans="1:14" s="3" customFormat="1" x14ac:dyDescent="0.2">
      <c r="A817" s="156" t="str">
        <f>IF(OR('Sub-Cpt Record'!A817=0,'Sub-Cpt Record'!A817=""),"",'Sub-Cpt Record'!A817)</f>
        <v/>
      </c>
      <c r="B817" s="157" t="str">
        <f>IF(OR('Sub-Cpt Record'!B817=0,'Sub-Cpt Record'!B817=""),"",'Sub-Cpt Record'!B817)</f>
        <v/>
      </c>
      <c r="C817" s="158" t="str">
        <f>IF(OR('Sub-Cpt Record'!C817=0,'Sub-Cpt Record'!C817=""),"",'Sub-Cpt Record'!C817)</f>
        <v/>
      </c>
      <c r="D817" s="158" t="str">
        <f>IF(OR('Sub-Cpt Record'!D817=0,'Sub-Cpt Record'!D817=""),"",'Sub-Cpt Record'!D817)</f>
        <v/>
      </c>
      <c r="E817" s="157" t="str">
        <f>CODE!I817</f>
        <v/>
      </c>
      <c r="F817" s="180" t="str">
        <f>IF(OR('Sub-Cpt Record'!K817=0,'Sub-Cpt Record'!K817=""),"",'Sub-Cpt Record'!K817)</f>
        <v/>
      </c>
      <c r="G817" s="219"/>
      <c r="H817" s="181"/>
      <c r="I817" s="182"/>
      <c r="J817" s="182"/>
      <c r="K817" s="182"/>
      <c r="L817" s="182"/>
      <c r="M817" s="182"/>
      <c r="N817" s="221"/>
    </row>
    <row r="818" spans="1:14" s="3" customFormat="1" x14ac:dyDescent="0.2">
      <c r="A818" s="156" t="str">
        <f>IF(OR('Sub-Cpt Record'!A818=0,'Sub-Cpt Record'!A818=""),"",'Sub-Cpt Record'!A818)</f>
        <v/>
      </c>
      <c r="B818" s="157" t="str">
        <f>IF(OR('Sub-Cpt Record'!B818=0,'Sub-Cpt Record'!B818=""),"",'Sub-Cpt Record'!B818)</f>
        <v/>
      </c>
      <c r="C818" s="158" t="str">
        <f>IF(OR('Sub-Cpt Record'!C818=0,'Sub-Cpt Record'!C818=""),"",'Sub-Cpt Record'!C818)</f>
        <v/>
      </c>
      <c r="D818" s="158" t="str">
        <f>IF(OR('Sub-Cpt Record'!D818=0,'Sub-Cpt Record'!D818=""),"",'Sub-Cpt Record'!D818)</f>
        <v/>
      </c>
      <c r="E818" s="157" t="str">
        <f>CODE!I818</f>
        <v/>
      </c>
      <c r="F818" s="180" t="str">
        <f>IF(OR('Sub-Cpt Record'!K818=0,'Sub-Cpt Record'!K818=""),"",'Sub-Cpt Record'!K818)</f>
        <v/>
      </c>
      <c r="G818" s="219"/>
      <c r="H818" s="181"/>
      <c r="I818" s="182"/>
      <c r="J818" s="182"/>
      <c r="K818" s="182"/>
      <c r="L818" s="182"/>
      <c r="M818" s="182"/>
      <c r="N818" s="221"/>
    </row>
    <row r="819" spans="1:14" s="3" customFormat="1" x14ac:dyDescent="0.2">
      <c r="A819" s="156" t="str">
        <f>IF(OR('Sub-Cpt Record'!A819=0,'Sub-Cpt Record'!A819=""),"",'Sub-Cpt Record'!A819)</f>
        <v/>
      </c>
      <c r="B819" s="157" t="str">
        <f>IF(OR('Sub-Cpt Record'!B819=0,'Sub-Cpt Record'!B819=""),"",'Sub-Cpt Record'!B819)</f>
        <v/>
      </c>
      <c r="C819" s="158" t="str">
        <f>IF(OR('Sub-Cpt Record'!C819=0,'Sub-Cpt Record'!C819=""),"",'Sub-Cpt Record'!C819)</f>
        <v/>
      </c>
      <c r="D819" s="158" t="str">
        <f>IF(OR('Sub-Cpt Record'!D819=0,'Sub-Cpt Record'!D819=""),"",'Sub-Cpt Record'!D819)</f>
        <v/>
      </c>
      <c r="E819" s="157" t="str">
        <f>CODE!I819</f>
        <v/>
      </c>
      <c r="F819" s="180" t="str">
        <f>IF(OR('Sub-Cpt Record'!K819=0,'Sub-Cpt Record'!K819=""),"",'Sub-Cpt Record'!K819)</f>
        <v/>
      </c>
      <c r="G819" s="219"/>
      <c r="H819" s="181"/>
      <c r="I819" s="182"/>
      <c r="J819" s="182"/>
      <c r="K819" s="182"/>
      <c r="L819" s="182"/>
      <c r="M819" s="182"/>
      <c r="N819" s="221"/>
    </row>
    <row r="820" spans="1:14" s="3" customFormat="1" x14ac:dyDescent="0.2">
      <c r="A820" s="156" t="str">
        <f>IF(OR('Sub-Cpt Record'!A820=0,'Sub-Cpt Record'!A820=""),"",'Sub-Cpt Record'!A820)</f>
        <v/>
      </c>
      <c r="B820" s="157" t="str">
        <f>IF(OR('Sub-Cpt Record'!B820=0,'Sub-Cpt Record'!B820=""),"",'Sub-Cpt Record'!B820)</f>
        <v/>
      </c>
      <c r="C820" s="158" t="str">
        <f>IF(OR('Sub-Cpt Record'!C820=0,'Sub-Cpt Record'!C820=""),"",'Sub-Cpt Record'!C820)</f>
        <v/>
      </c>
      <c r="D820" s="158" t="str">
        <f>IF(OR('Sub-Cpt Record'!D820=0,'Sub-Cpt Record'!D820=""),"",'Sub-Cpt Record'!D820)</f>
        <v/>
      </c>
      <c r="E820" s="157" t="str">
        <f>CODE!I820</f>
        <v/>
      </c>
      <c r="F820" s="180" t="str">
        <f>IF(OR('Sub-Cpt Record'!K820=0,'Sub-Cpt Record'!K820=""),"",'Sub-Cpt Record'!K820)</f>
        <v/>
      </c>
      <c r="G820" s="219"/>
      <c r="H820" s="181"/>
      <c r="I820" s="182"/>
      <c r="J820" s="182"/>
      <c r="K820" s="182"/>
      <c r="L820" s="182"/>
      <c r="M820" s="182"/>
      <c r="N820" s="221"/>
    </row>
    <row r="821" spans="1:14" s="3" customFormat="1" x14ac:dyDescent="0.2">
      <c r="A821" s="156" t="str">
        <f>IF(OR('Sub-Cpt Record'!A821=0,'Sub-Cpt Record'!A821=""),"",'Sub-Cpt Record'!A821)</f>
        <v/>
      </c>
      <c r="B821" s="157" t="str">
        <f>IF(OR('Sub-Cpt Record'!B821=0,'Sub-Cpt Record'!B821=""),"",'Sub-Cpt Record'!B821)</f>
        <v/>
      </c>
      <c r="C821" s="158" t="str">
        <f>IF(OR('Sub-Cpt Record'!C821=0,'Sub-Cpt Record'!C821=""),"",'Sub-Cpt Record'!C821)</f>
        <v/>
      </c>
      <c r="D821" s="158" t="str">
        <f>IF(OR('Sub-Cpt Record'!D821=0,'Sub-Cpt Record'!D821=""),"",'Sub-Cpt Record'!D821)</f>
        <v/>
      </c>
      <c r="E821" s="157" t="str">
        <f>CODE!I821</f>
        <v/>
      </c>
      <c r="F821" s="180" t="str">
        <f>IF(OR('Sub-Cpt Record'!K821=0,'Sub-Cpt Record'!K821=""),"",'Sub-Cpt Record'!K821)</f>
        <v/>
      </c>
      <c r="G821" s="219"/>
      <c r="H821" s="181"/>
      <c r="I821" s="182"/>
      <c r="J821" s="182"/>
      <c r="K821" s="182"/>
      <c r="L821" s="182"/>
      <c r="M821" s="182"/>
      <c r="N821" s="221"/>
    </row>
    <row r="822" spans="1:14" s="3" customFormat="1" x14ac:dyDescent="0.2">
      <c r="A822" s="156" t="str">
        <f>IF(OR('Sub-Cpt Record'!A822=0,'Sub-Cpt Record'!A822=""),"",'Sub-Cpt Record'!A822)</f>
        <v/>
      </c>
      <c r="B822" s="157" t="str">
        <f>IF(OR('Sub-Cpt Record'!B822=0,'Sub-Cpt Record'!B822=""),"",'Sub-Cpt Record'!B822)</f>
        <v/>
      </c>
      <c r="C822" s="158" t="str">
        <f>IF(OR('Sub-Cpt Record'!C822=0,'Sub-Cpt Record'!C822=""),"",'Sub-Cpt Record'!C822)</f>
        <v/>
      </c>
      <c r="D822" s="158" t="str">
        <f>IF(OR('Sub-Cpt Record'!D822=0,'Sub-Cpt Record'!D822=""),"",'Sub-Cpt Record'!D822)</f>
        <v/>
      </c>
      <c r="E822" s="157" t="str">
        <f>CODE!I822</f>
        <v/>
      </c>
      <c r="F822" s="180" t="str">
        <f>IF(OR('Sub-Cpt Record'!K822=0,'Sub-Cpt Record'!K822=""),"",'Sub-Cpt Record'!K822)</f>
        <v/>
      </c>
      <c r="G822" s="219"/>
      <c r="H822" s="181"/>
      <c r="I822" s="182"/>
      <c r="J822" s="182"/>
      <c r="K822" s="182"/>
      <c r="L822" s="182"/>
      <c r="M822" s="182"/>
      <c r="N822" s="221"/>
    </row>
    <row r="823" spans="1:14" s="3" customFormat="1" x14ac:dyDescent="0.2">
      <c r="A823" s="156" t="str">
        <f>IF(OR('Sub-Cpt Record'!A823=0,'Sub-Cpt Record'!A823=""),"",'Sub-Cpt Record'!A823)</f>
        <v/>
      </c>
      <c r="B823" s="157" t="str">
        <f>IF(OR('Sub-Cpt Record'!B823=0,'Sub-Cpt Record'!B823=""),"",'Sub-Cpt Record'!B823)</f>
        <v/>
      </c>
      <c r="C823" s="158" t="str">
        <f>IF(OR('Sub-Cpt Record'!C823=0,'Sub-Cpt Record'!C823=""),"",'Sub-Cpt Record'!C823)</f>
        <v/>
      </c>
      <c r="D823" s="158" t="str">
        <f>IF(OR('Sub-Cpt Record'!D823=0,'Sub-Cpt Record'!D823=""),"",'Sub-Cpt Record'!D823)</f>
        <v/>
      </c>
      <c r="E823" s="157" t="str">
        <f>CODE!I823</f>
        <v/>
      </c>
      <c r="F823" s="180" t="str">
        <f>IF(OR('Sub-Cpt Record'!K823=0,'Sub-Cpt Record'!K823=""),"",'Sub-Cpt Record'!K823)</f>
        <v/>
      </c>
      <c r="G823" s="219"/>
      <c r="H823" s="181"/>
      <c r="I823" s="182"/>
      <c r="J823" s="182"/>
      <c r="K823" s="182"/>
      <c r="L823" s="182"/>
      <c r="M823" s="182"/>
      <c r="N823" s="221"/>
    </row>
    <row r="824" spans="1:14" s="3" customFormat="1" x14ac:dyDescent="0.2">
      <c r="A824" s="156" t="str">
        <f>IF(OR('Sub-Cpt Record'!A824=0,'Sub-Cpt Record'!A824=""),"",'Sub-Cpt Record'!A824)</f>
        <v/>
      </c>
      <c r="B824" s="157" t="str">
        <f>IF(OR('Sub-Cpt Record'!B824=0,'Sub-Cpt Record'!B824=""),"",'Sub-Cpt Record'!B824)</f>
        <v/>
      </c>
      <c r="C824" s="158" t="str">
        <f>IF(OR('Sub-Cpt Record'!C824=0,'Sub-Cpt Record'!C824=""),"",'Sub-Cpt Record'!C824)</f>
        <v/>
      </c>
      <c r="D824" s="158" t="str">
        <f>IF(OR('Sub-Cpt Record'!D824=0,'Sub-Cpt Record'!D824=""),"",'Sub-Cpt Record'!D824)</f>
        <v/>
      </c>
      <c r="E824" s="157" t="str">
        <f>CODE!I824</f>
        <v/>
      </c>
      <c r="F824" s="180" t="str">
        <f>IF(OR('Sub-Cpt Record'!K824=0,'Sub-Cpt Record'!K824=""),"",'Sub-Cpt Record'!K824)</f>
        <v/>
      </c>
      <c r="G824" s="219"/>
      <c r="H824" s="181"/>
      <c r="I824" s="182"/>
      <c r="J824" s="182"/>
      <c r="K824" s="182"/>
      <c r="L824" s="182"/>
      <c r="M824" s="182"/>
      <c r="N824" s="221"/>
    </row>
    <row r="825" spans="1:14" s="3" customFormat="1" x14ac:dyDescent="0.2">
      <c r="A825" s="156" t="str">
        <f>IF(OR('Sub-Cpt Record'!A825=0,'Sub-Cpt Record'!A825=""),"",'Sub-Cpt Record'!A825)</f>
        <v/>
      </c>
      <c r="B825" s="157" t="str">
        <f>IF(OR('Sub-Cpt Record'!B825=0,'Sub-Cpt Record'!B825=""),"",'Sub-Cpt Record'!B825)</f>
        <v/>
      </c>
      <c r="C825" s="158" t="str">
        <f>IF(OR('Sub-Cpt Record'!C825=0,'Sub-Cpt Record'!C825=""),"",'Sub-Cpt Record'!C825)</f>
        <v/>
      </c>
      <c r="D825" s="158" t="str">
        <f>IF(OR('Sub-Cpt Record'!D825=0,'Sub-Cpt Record'!D825=""),"",'Sub-Cpt Record'!D825)</f>
        <v/>
      </c>
      <c r="E825" s="157" t="str">
        <f>CODE!I825</f>
        <v/>
      </c>
      <c r="F825" s="180" t="str">
        <f>IF(OR('Sub-Cpt Record'!K825=0,'Sub-Cpt Record'!K825=""),"",'Sub-Cpt Record'!K825)</f>
        <v/>
      </c>
      <c r="G825" s="219"/>
      <c r="H825" s="181"/>
      <c r="I825" s="182"/>
      <c r="J825" s="182"/>
      <c r="K825" s="182"/>
      <c r="L825" s="182"/>
      <c r="M825" s="182"/>
      <c r="N825" s="221"/>
    </row>
    <row r="826" spans="1:14" s="3" customFormat="1" x14ac:dyDescent="0.2">
      <c r="A826" s="156" t="str">
        <f>IF(OR('Sub-Cpt Record'!A826=0,'Sub-Cpt Record'!A826=""),"",'Sub-Cpt Record'!A826)</f>
        <v/>
      </c>
      <c r="B826" s="157" t="str">
        <f>IF(OR('Sub-Cpt Record'!B826=0,'Sub-Cpt Record'!B826=""),"",'Sub-Cpt Record'!B826)</f>
        <v/>
      </c>
      <c r="C826" s="158" t="str">
        <f>IF(OR('Sub-Cpt Record'!C826=0,'Sub-Cpt Record'!C826=""),"",'Sub-Cpt Record'!C826)</f>
        <v/>
      </c>
      <c r="D826" s="158" t="str">
        <f>IF(OR('Sub-Cpt Record'!D826=0,'Sub-Cpt Record'!D826=""),"",'Sub-Cpt Record'!D826)</f>
        <v/>
      </c>
      <c r="E826" s="157" t="str">
        <f>CODE!I826</f>
        <v/>
      </c>
      <c r="F826" s="180" t="str">
        <f>IF(OR('Sub-Cpt Record'!K826=0,'Sub-Cpt Record'!K826=""),"",'Sub-Cpt Record'!K826)</f>
        <v/>
      </c>
      <c r="G826" s="219"/>
      <c r="H826" s="181"/>
      <c r="I826" s="182"/>
      <c r="J826" s="182"/>
      <c r="K826" s="182"/>
      <c r="L826" s="182"/>
      <c r="M826" s="182"/>
      <c r="N826" s="221"/>
    </row>
    <row r="827" spans="1:14" s="3" customFormat="1" x14ac:dyDescent="0.2">
      <c r="A827" s="156" t="str">
        <f>IF(OR('Sub-Cpt Record'!A827=0,'Sub-Cpt Record'!A827=""),"",'Sub-Cpt Record'!A827)</f>
        <v/>
      </c>
      <c r="B827" s="157" t="str">
        <f>IF(OR('Sub-Cpt Record'!B827=0,'Sub-Cpt Record'!B827=""),"",'Sub-Cpt Record'!B827)</f>
        <v/>
      </c>
      <c r="C827" s="158" t="str">
        <f>IF(OR('Sub-Cpt Record'!C827=0,'Sub-Cpt Record'!C827=""),"",'Sub-Cpt Record'!C827)</f>
        <v/>
      </c>
      <c r="D827" s="158" t="str">
        <f>IF(OR('Sub-Cpt Record'!D827=0,'Sub-Cpt Record'!D827=""),"",'Sub-Cpt Record'!D827)</f>
        <v/>
      </c>
      <c r="E827" s="157" t="str">
        <f>CODE!I827</f>
        <v/>
      </c>
      <c r="F827" s="180" t="str">
        <f>IF(OR('Sub-Cpt Record'!K827=0,'Sub-Cpt Record'!K827=""),"",'Sub-Cpt Record'!K827)</f>
        <v/>
      </c>
      <c r="G827" s="219"/>
      <c r="H827" s="181"/>
      <c r="I827" s="182"/>
      <c r="J827" s="182"/>
      <c r="K827" s="182"/>
      <c r="L827" s="182"/>
      <c r="M827" s="182"/>
      <c r="N827" s="221"/>
    </row>
    <row r="828" spans="1:14" s="3" customFormat="1" x14ac:dyDescent="0.2">
      <c r="A828" s="156" t="str">
        <f>IF(OR('Sub-Cpt Record'!A828=0,'Sub-Cpt Record'!A828=""),"",'Sub-Cpt Record'!A828)</f>
        <v/>
      </c>
      <c r="B828" s="157" t="str">
        <f>IF(OR('Sub-Cpt Record'!B828=0,'Sub-Cpt Record'!B828=""),"",'Sub-Cpt Record'!B828)</f>
        <v/>
      </c>
      <c r="C828" s="158" t="str">
        <f>IF(OR('Sub-Cpt Record'!C828=0,'Sub-Cpt Record'!C828=""),"",'Sub-Cpt Record'!C828)</f>
        <v/>
      </c>
      <c r="D828" s="158" t="str">
        <f>IF(OR('Sub-Cpt Record'!D828=0,'Sub-Cpt Record'!D828=""),"",'Sub-Cpt Record'!D828)</f>
        <v/>
      </c>
      <c r="E828" s="157" t="str">
        <f>CODE!I828</f>
        <v/>
      </c>
      <c r="F828" s="180" t="str">
        <f>IF(OR('Sub-Cpt Record'!K828=0,'Sub-Cpt Record'!K828=""),"",'Sub-Cpt Record'!K828)</f>
        <v/>
      </c>
      <c r="G828" s="219"/>
      <c r="H828" s="181"/>
      <c r="I828" s="182"/>
      <c r="J828" s="182"/>
      <c r="K828" s="182"/>
      <c r="L828" s="182"/>
      <c r="M828" s="182"/>
      <c r="N828" s="221"/>
    </row>
    <row r="829" spans="1:14" s="3" customFormat="1" x14ac:dyDescent="0.2">
      <c r="A829" s="156" t="str">
        <f>IF(OR('Sub-Cpt Record'!A829=0,'Sub-Cpt Record'!A829=""),"",'Sub-Cpt Record'!A829)</f>
        <v/>
      </c>
      <c r="B829" s="157" t="str">
        <f>IF(OR('Sub-Cpt Record'!B829=0,'Sub-Cpt Record'!B829=""),"",'Sub-Cpt Record'!B829)</f>
        <v/>
      </c>
      <c r="C829" s="158" t="str">
        <f>IF(OR('Sub-Cpt Record'!C829=0,'Sub-Cpt Record'!C829=""),"",'Sub-Cpt Record'!C829)</f>
        <v/>
      </c>
      <c r="D829" s="158" t="str">
        <f>IF(OR('Sub-Cpt Record'!D829=0,'Sub-Cpt Record'!D829=""),"",'Sub-Cpt Record'!D829)</f>
        <v/>
      </c>
      <c r="E829" s="157" t="str">
        <f>CODE!I829</f>
        <v/>
      </c>
      <c r="F829" s="180" t="str">
        <f>IF(OR('Sub-Cpt Record'!K829=0,'Sub-Cpt Record'!K829=""),"",'Sub-Cpt Record'!K829)</f>
        <v/>
      </c>
      <c r="G829" s="219"/>
      <c r="H829" s="181"/>
      <c r="I829" s="182"/>
      <c r="J829" s="182"/>
      <c r="K829" s="182"/>
      <c r="L829" s="182"/>
      <c r="M829" s="182"/>
      <c r="N829" s="221"/>
    </row>
    <row r="830" spans="1:14" s="3" customFormat="1" x14ac:dyDescent="0.2">
      <c r="A830" s="156" t="str">
        <f>IF(OR('Sub-Cpt Record'!A830=0,'Sub-Cpt Record'!A830=""),"",'Sub-Cpt Record'!A830)</f>
        <v/>
      </c>
      <c r="B830" s="157" t="str">
        <f>IF(OR('Sub-Cpt Record'!B830=0,'Sub-Cpt Record'!B830=""),"",'Sub-Cpt Record'!B830)</f>
        <v/>
      </c>
      <c r="C830" s="158" t="str">
        <f>IF(OR('Sub-Cpt Record'!C830=0,'Sub-Cpt Record'!C830=""),"",'Sub-Cpt Record'!C830)</f>
        <v/>
      </c>
      <c r="D830" s="158" t="str">
        <f>IF(OR('Sub-Cpt Record'!D830=0,'Sub-Cpt Record'!D830=""),"",'Sub-Cpt Record'!D830)</f>
        <v/>
      </c>
      <c r="E830" s="157" t="str">
        <f>CODE!I830</f>
        <v/>
      </c>
      <c r="F830" s="180" t="str">
        <f>IF(OR('Sub-Cpt Record'!K830=0,'Sub-Cpt Record'!K830=""),"",'Sub-Cpt Record'!K830)</f>
        <v/>
      </c>
      <c r="G830" s="219"/>
      <c r="H830" s="181"/>
      <c r="I830" s="182"/>
      <c r="J830" s="182"/>
      <c r="K830" s="182"/>
      <c r="L830" s="182"/>
      <c r="M830" s="182"/>
      <c r="N830" s="221"/>
    </row>
    <row r="831" spans="1:14" s="3" customFormat="1" x14ac:dyDescent="0.2">
      <c r="A831" s="156" t="str">
        <f>IF(OR('Sub-Cpt Record'!A831=0,'Sub-Cpt Record'!A831=""),"",'Sub-Cpt Record'!A831)</f>
        <v/>
      </c>
      <c r="B831" s="157" t="str">
        <f>IF(OR('Sub-Cpt Record'!B831=0,'Sub-Cpt Record'!B831=""),"",'Sub-Cpt Record'!B831)</f>
        <v/>
      </c>
      <c r="C831" s="158" t="str">
        <f>IF(OR('Sub-Cpt Record'!C831=0,'Sub-Cpt Record'!C831=""),"",'Sub-Cpt Record'!C831)</f>
        <v/>
      </c>
      <c r="D831" s="158" t="str">
        <f>IF(OR('Sub-Cpt Record'!D831=0,'Sub-Cpt Record'!D831=""),"",'Sub-Cpt Record'!D831)</f>
        <v/>
      </c>
      <c r="E831" s="157" t="str">
        <f>CODE!I831</f>
        <v/>
      </c>
      <c r="F831" s="180" t="str">
        <f>IF(OR('Sub-Cpt Record'!K831=0,'Sub-Cpt Record'!K831=""),"",'Sub-Cpt Record'!K831)</f>
        <v/>
      </c>
      <c r="G831" s="219"/>
      <c r="H831" s="181"/>
      <c r="I831" s="182"/>
      <c r="J831" s="182"/>
      <c r="K831" s="182"/>
      <c r="L831" s="182"/>
      <c r="M831" s="182"/>
      <c r="N831" s="221"/>
    </row>
    <row r="832" spans="1:14" s="3" customFormat="1" x14ac:dyDescent="0.2">
      <c r="A832" s="156" t="str">
        <f>IF(OR('Sub-Cpt Record'!A832=0,'Sub-Cpt Record'!A832=""),"",'Sub-Cpt Record'!A832)</f>
        <v/>
      </c>
      <c r="B832" s="157" t="str">
        <f>IF(OR('Sub-Cpt Record'!B832=0,'Sub-Cpt Record'!B832=""),"",'Sub-Cpt Record'!B832)</f>
        <v/>
      </c>
      <c r="C832" s="158" t="str">
        <f>IF(OR('Sub-Cpt Record'!C832=0,'Sub-Cpt Record'!C832=""),"",'Sub-Cpt Record'!C832)</f>
        <v/>
      </c>
      <c r="D832" s="158" t="str">
        <f>IF(OR('Sub-Cpt Record'!D832=0,'Sub-Cpt Record'!D832=""),"",'Sub-Cpt Record'!D832)</f>
        <v/>
      </c>
      <c r="E832" s="157" t="str">
        <f>CODE!I832</f>
        <v/>
      </c>
      <c r="F832" s="180" t="str">
        <f>IF(OR('Sub-Cpt Record'!K832=0,'Sub-Cpt Record'!K832=""),"",'Sub-Cpt Record'!K832)</f>
        <v/>
      </c>
      <c r="G832" s="219"/>
      <c r="H832" s="181"/>
      <c r="I832" s="182"/>
      <c r="J832" s="182"/>
      <c r="K832" s="182"/>
      <c r="L832" s="182"/>
      <c r="M832" s="182"/>
      <c r="N832" s="221"/>
    </row>
    <row r="833" spans="1:14" s="3" customFormat="1" x14ac:dyDescent="0.2">
      <c r="A833" s="156" t="str">
        <f>IF(OR('Sub-Cpt Record'!A833=0,'Sub-Cpt Record'!A833=""),"",'Sub-Cpt Record'!A833)</f>
        <v/>
      </c>
      <c r="B833" s="157" t="str">
        <f>IF(OR('Sub-Cpt Record'!B833=0,'Sub-Cpt Record'!B833=""),"",'Sub-Cpt Record'!B833)</f>
        <v/>
      </c>
      <c r="C833" s="158" t="str">
        <f>IF(OR('Sub-Cpt Record'!C833=0,'Sub-Cpt Record'!C833=""),"",'Sub-Cpt Record'!C833)</f>
        <v/>
      </c>
      <c r="D833" s="158" t="str">
        <f>IF(OR('Sub-Cpt Record'!D833=0,'Sub-Cpt Record'!D833=""),"",'Sub-Cpt Record'!D833)</f>
        <v/>
      </c>
      <c r="E833" s="157" t="str">
        <f>CODE!I833</f>
        <v/>
      </c>
      <c r="F833" s="180" t="str">
        <f>IF(OR('Sub-Cpt Record'!K833=0,'Sub-Cpt Record'!K833=""),"",'Sub-Cpt Record'!K833)</f>
        <v/>
      </c>
      <c r="G833" s="219"/>
      <c r="H833" s="181"/>
      <c r="I833" s="182"/>
      <c r="J833" s="182"/>
      <c r="K833" s="182"/>
      <c r="L833" s="182"/>
      <c r="M833" s="182"/>
      <c r="N833" s="221"/>
    </row>
    <row r="834" spans="1:14" s="3" customFormat="1" x14ac:dyDescent="0.2">
      <c r="A834" s="156" t="str">
        <f>IF(OR('Sub-Cpt Record'!A834=0,'Sub-Cpt Record'!A834=""),"",'Sub-Cpt Record'!A834)</f>
        <v/>
      </c>
      <c r="B834" s="157" t="str">
        <f>IF(OR('Sub-Cpt Record'!B834=0,'Sub-Cpt Record'!B834=""),"",'Sub-Cpt Record'!B834)</f>
        <v/>
      </c>
      <c r="C834" s="158" t="str">
        <f>IF(OR('Sub-Cpt Record'!C834=0,'Sub-Cpt Record'!C834=""),"",'Sub-Cpt Record'!C834)</f>
        <v/>
      </c>
      <c r="D834" s="158" t="str">
        <f>IF(OR('Sub-Cpt Record'!D834=0,'Sub-Cpt Record'!D834=""),"",'Sub-Cpt Record'!D834)</f>
        <v/>
      </c>
      <c r="E834" s="157" t="str">
        <f>CODE!I834</f>
        <v/>
      </c>
      <c r="F834" s="180" t="str">
        <f>IF(OR('Sub-Cpt Record'!K834=0,'Sub-Cpt Record'!K834=""),"",'Sub-Cpt Record'!K834)</f>
        <v/>
      </c>
      <c r="G834" s="219"/>
      <c r="H834" s="181"/>
      <c r="I834" s="182"/>
      <c r="J834" s="182"/>
      <c r="K834" s="182"/>
      <c r="L834" s="182"/>
      <c r="M834" s="182"/>
      <c r="N834" s="221"/>
    </row>
    <row r="835" spans="1:14" s="3" customFormat="1" x14ac:dyDescent="0.2">
      <c r="A835" s="156" t="str">
        <f>IF(OR('Sub-Cpt Record'!A835=0,'Sub-Cpt Record'!A835=""),"",'Sub-Cpt Record'!A835)</f>
        <v/>
      </c>
      <c r="B835" s="157" t="str">
        <f>IF(OR('Sub-Cpt Record'!B835=0,'Sub-Cpt Record'!B835=""),"",'Sub-Cpt Record'!B835)</f>
        <v/>
      </c>
      <c r="C835" s="158" t="str">
        <f>IF(OR('Sub-Cpt Record'!C835=0,'Sub-Cpt Record'!C835=""),"",'Sub-Cpt Record'!C835)</f>
        <v/>
      </c>
      <c r="D835" s="158" t="str">
        <f>IF(OR('Sub-Cpt Record'!D835=0,'Sub-Cpt Record'!D835=""),"",'Sub-Cpt Record'!D835)</f>
        <v/>
      </c>
      <c r="E835" s="157" t="str">
        <f>CODE!I835</f>
        <v/>
      </c>
      <c r="F835" s="180" t="str">
        <f>IF(OR('Sub-Cpt Record'!K835=0,'Sub-Cpt Record'!K835=""),"",'Sub-Cpt Record'!K835)</f>
        <v/>
      </c>
      <c r="G835" s="219"/>
      <c r="H835" s="181"/>
      <c r="I835" s="182"/>
      <c r="J835" s="182"/>
      <c r="K835" s="182"/>
      <c r="L835" s="182"/>
      <c r="M835" s="182"/>
      <c r="N835" s="221"/>
    </row>
    <row r="836" spans="1:14" s="3" customFormat="1" x14ac:dyDescent="0.2">
      <c r="A836" s="156" t="str">
        <f>IF(OR('Sub-Cpt Record'!A836=0,'Sub-Cpt Record'!A836=""),"",'Sub-Cpt Record'!A836)</f>
        <v/>
      </c>
      <c r="B836" s="157" t="str">
        <f>IF(OR('Sub-Cpt Record'!B836=0,'Sub-Cpt Record'!B836=""),"",'Sub-Cpt Record'!B836)</f>
        <v/>
      </c>
      <c r="C836" s="158" t="str">
        <f>IF(OR('Sub-Cpt Record'!C836=0,'Sub-Cpt Record'!C836=""),"",'Sub-Cpt Record'!C836)</f>
        <v/>
      </c>
      <c r="D836" s="158" t="str">
        <f>IF(OR('Sub-Cpt Record'!D836=0,'Sub-Cpt Record'!D836=""),"",'Sub-Cpt Record'!D836)</f>
        <v/>
      </c>
      <c r="E836" s="157" t="str">
        <f>CODE!I836</f>
        <v/>
      </c>
      <c r="F836" s="180" t="str">
        <f>IF(OR('Sub-Cpt Record'!K836=0,'Sub-Cpt Record'!K836=""),"",'Sub-Cpt Record'!K836)</f>
        <v/>
      </c>
      <c r="G836" s="219"/>
      <c r="H836" s="181"/>
      <c r="I836" s="182"/>
      <c r="J836" s="182"/>
      <c r="K836" s="182"/>
      <c r="L836" s="182"/>
      <c r="M836" s="182"/>
      <c r="N836" s="221"/>
    </row>
    <row r="837" spans="1:14" s="3" customFormat="1" x14ac:dyDescent="0.2">
      <c r="A837" s="156" t="str">
        <f>IF(OR('Sub-Cpt Record'!A837=0,'Sub-Cpt Record'!A837=""),"",'Sub-Cpt Record'!A837)</f>
        <v/>
      </c>
      <c r="B837" s="157" t="str">
        <f>IF(OR('Sub-Cpt Record'!B837=0,'Sub-Cpt Record'!B837=""),"",'Sub-Cpt Record'!B837)</f>
        <v/>
      </c>
      <c r="C837" s="158" t="str">
        <f>IF(OR('Sub-Cpt Record'!C837=0,'Sub-Cpt Record'!C837=""),"",'Sub-Cpt Record'!C837)</f>
        <v/>
      </c>
      <c r="D837" s="158" t="str">
        <f>IF(OR('Sub-Cpt Record'!D837=0,'Sub-Cpt Record'!D837=""),"",'Sub-Cpt Record'!D837)</f>
        <v/>
      </c>
      <c r="E837" s="157" t="str">
        <f>CODE!I837</f>
        <v/>
      </c>
      <c r="F837" s="180" t="str">
        <f>IF(OR('Sub-Cpt Record'!K837=0,'Sub-Cpt Record'!K837=""),"",'Sub-Cpt Record'!K837)</f>
        <v/>
      </c>
      <c r="G837" s="219"/>
      <c r="H837" s="181"/>
      <c r="I837" s="182"/>
      <c r="J837" s="182"/>
      <c r="K837" s="182"/>
      <c r="L837" s="182"/>
      <c r="M837" s="182"/>
      <c r="N837" s="221"/>
    </row>
    <row r="838" spans="1:14" s="3" customFormat="1" x14ac:dyDescent="0.2">
      <c r="A838" s="156" t="str">
        <f>IF(OR('Sub-Cpt Record'!A838=0,'Sub-Cpt Record'!A838=""),"",'Sub-Cpt Record'!A838)</f>
        <v/>
      </c>
      <c r="B838" s="157" t="str">
        <f>IF(OR('Sub-Cpt Record'!B838=0,'Sub-Cpt Record'!B838=""),"",'Sub-Cpt Record'!B838)</f>
        <v/>
      </c>
      <c r="C838" s="158" t="str">
        <f>IF(OR('Sub-Cpt Record'!C838=0,'Sub-Cpt Record'!C838=""),"",'Sub-Cpt Record'!C838)</f>
        <v/>
      </c>
      <c r="D838" s="158" t="str">
        <f>IF(OR('Sub-Cpt Record'!D838=0,'Sub-Cpt Record'!D838=""),"",'Sub-Cpt Record'!D838)</f>
        <v/>
      </c>
      <c r="E838" s="157" t="str">
        <f>CODE!I838</f>
        <v/>
      </c>
      <c r="F838" s="180" t="str">
        <f>IF(OR('Sub-Cpt Record'!K838=0,'Sub-Cpt Record'!K838=""),"",'Sub-Cpt Record'!K838)</f>
        <v/>
      </c>
      <c r="G838" s="219"/>
      <c r="H838" s="181"/>
      <c r="I838" s="182"/>
      <c r="J838" s="182"/>
      <c r="K838" s="182"/>
      <c r="L838" s="182"/>
      <c r="M838" s="182"/>
      <c r="N838" s="221"/>
    </row>
    <row r="839" spans="1:14" s="3" customFormat="1" x14ac:dyDescent="0.2">
      <c r="A839" s="156" t="str">
        <f>IF(OR('Sub-Cpt Record'!A839=0,'Sub-Cpt Record'!A839=""),"",'Sub-Cpt Record'!A839)</f>
        <v/>
      </c>
      <c r="B839" s="157" t="str">
        <f>IF(OR('Sub-Cpt Record'!B839=0,'Sub-Cpt Record'!B839=""),"",'Sub-Cpt Record'!B839)</f>
        <v/>
      </c>
      <c r="C839" s="158" t="str">
        <f>IF(OR('Sub-Cpt Record'!C839=0,'Sub-Cpt Record'!C839=""),"",'Sub-Cpt Record'!C839)</f>
        <v/>
      </c>
      <c r="D839" s="158" t="str">
        <f>IF(OR('Sub-Cpt Record'!D839=0,'Sub-Cpt Record'!D839=""),"",'Sub-Cpt Record'!D839)</f>
        <v/>
      </c>
      <c r="E839" s="157" t="str">
        <f>CODE!I839</f>
        <v/>
      </c>
      <c r="F839" s="180" t="str">
        <f>IF(OR('Sub-Cpt Record'!K839=0,'Sub-Cpt Record'!K839=""),"",'Sub-Cpt Record'!K839)</f>
        <v/>
      </c>
      <c r="G839" s="219"/>
      <c r="H839" s="181"/>
      <c r="I839" s="182"/>
      <c r="J839" s="182"/>
      <c r="K839" s="182"/>
      <c r="L839" s="182"/>
      <c r="M839" s="182"/>
      <c r="N839" s="221"/>
    </row>
    <row r="840" spans="1:14" s="3" customFormat="1" x14ac:dyDescent="0.2">
      <c r="A840" s="156" t="str">
        <f>IF(OR('Sub-Cpt Record'!A840=0,'Sub-Cpt Record'!A840=""),"",'Sub-Cpt Record'!A840)</f>
        <v/>
      </c>
      <c r="B840" s="157" t="str">
        <f>IF(OR('Sub-Cpt Record'!B840=0,'Sub-Cpt Record'!B840=""),"",'Sub-Cpt Record'!B840)</f>
        <v/>
      </c>
      <c r="C840" s="158" t="str">
        <f>IF(OR('Sub-Cpt Record'!C840=0,'Sub-Cpt Record'!C840=""),"",'Sub-Cpt Record'!C840)</f>
        <v/>
      </c>
      <c r="D840" s="158" t="str">
        <f>IF(OR('Sub-Cpt Record'!D840=0,'Sub-Cpt Record'!D840=""),"",'Sub-Cpt Record'!D840)</f>
        <v/>
      </c>
      <c r="E840" s="157" t="str">
        <f>CODE!I840</f>
        <v/>
      </c>
      <c r="F840" s="180" t="str">
        <f>IF(OR('Sub-Cpt Record'!K840=0,'Sub-Cpt Record'!K840=""),"",'Sub-Cpt Record'!K840)</f>
        <v/>
      </c>
      <c r="G840" s="219"/>
      <c r="H840" s="181"/>
      <c r="I840" s="182"/>
      <c r="J840" s="182"/>
      <c r="K840" s="182"/>
      <c r="L840" s="182"/>
      <c r="M840" s="182"/>
      <c r="N840" s="221"/>
    </row>
    <row r="841" spans="1:14" s="3" customFormat="1" x14ac:dyDescent="0.2">
      <c r="A841" s="156" t="str">
        <f>IF(OR('Sub-Cpt Record'!A841=0,'Sub-Cpt Record'!A841=""),"",'Sub-Cpt Record'!A841)</f>
        <v/>
      </c>
      <c r="B841" s="157" t="str">
        <f>IF(OR('Sub-Cpt Record'!B841=0,'Sub-Cpt Record'!B841=""),"",'Sub-Cpt Record'!B841)</f>
        <v/>
      </c>
      <c r="C841" s="158" t="str">
        <f>IF(OR('Sub-Cpt Record'!C841=0,'Sub-Cpt Record'!C841=""),"",'Sub-Cpt Record'!C841)</f>
        <v/>
      </c>
      <c r="D841" s="158" t="str">
        <f>IF(OR('Sub-Cpt Record'!D841=0,'Sub-Cpt Record'!D841=""),"",'Sub-Cpt Record'!D841)</f>
        <v/>
      </c>
      <c r="E841" s="157" t="str">
        <f>CODE!I841</f>
        <v/>
      </c>
      <c r="F841" s="180" t="str">
        <f>IF(OR('Sub-Cpt Record'!K841=0,'Sub-Cpt Record'!K841=""),"",'Sub-Cpt Record'!K841)</f>
        <v/>
      </c>
      <c r="G841" s="219"/>
      <c r="H841" s="181"/>
      <c r="I841" s="182"/>
      <c r="J841" s="182"/>
      <c r="K841" s="182"/>
      <c r="L841" s="182"/>
      <c r="M841" s="182"/>
      <c r="N841" s="221"/>
    </row>
    <row r="842" spans="1:14" s="3" customFormat="1" x14ac:dyDescent="0.2">
      <c r="A842" s="156" t="str">
        <f>IF(OR('Sub-Cpt Record'!A842=0,'Sub-Cpt Record'!A842=""),"",'Sub-Cpt Record'!A842)</f>
        <v/>
      </c>
      <c r="B842" s="157" t="str">
        <f>IF(OR('Sub-Cpt Record'!B842=0,'Sub-Cpt Record'!B842=""),"",'Sub-Cpt Record'!B842)</f>
        <v/>
      </c>
      <c r="C842" s="158" t="str">
        <f>IF(OR('Sub-Cpt Record'!C842=0,'Sub-Cpt Record'!C842=""),"",'Sub-Cpt Record'!C842)</f>
        <v/>
      </c>
      <c r="D842" s="158" t="str">
        <f>IF(OR('Sub-Cpt Record'!D842=0,'Sub-Cpt Record'!D842=""),"",'Sub-Cpt Record'!D842)</f>
        <v/>
      </c>
      <c r="E842" s="157" t="str">
        <f>CODE!I842</f>
        <v/>
      </c>
      <c r="F842" s="180" t="str">
        <f>IF(OR('Sub-Cpt Record'!K842=0,'Sub-Cpt Record'!K842=""),"",'Sub-Cpt Record'!K842)</f>
        <v/>
      </c>
      <c r="G842" s="219"/>
      <c r="H842" s="181"/>
      <c r="I842" s="182"/>
      <c r="J842" s="182"/>
      <c r="K842" s="182"/>
      <c r="L842" s="182"/>
      <c r="M842" s="182"/>
      <c r="N842" s="221"/>
    </row>
    <row r="843" spans="1:14" s="3" customFormat="1" x14ac:dyDescent="0.2">
      <c r="A843" s="156" t="str">
        <f>IF(OR('Sub-Cpt Record'!A843=0,'Sub-Cpt Record'!A843=""),"",'Sub-Cpt Record'!A843)</f>
        <v/>
      </c>
      <c r="B843" s="157" t="str">
        <f>IF(OR('Sub-Cpt Record'!B843=0,'Sub-Cpt Record'!B843=""),"",'Sub-Cpt Record'!B843)</f>
        <v/>
      </c>
      <c r="C843" s="158" t="str">
        <f>IF(OR('Sub-Cpt Record'!C843=0,'Sub-Cpt Record'!C843=""),"",'Sub-Cpt Record'!C843)</f>
        <v/>
      </c>
      <c r="D843" s="158" t="str">
        <f>IF(OR('Sub-Cpt Record'!D843=0,'Sub-Cpt Record'!D843=""),"",'Sub-Cpt Record'!D843)</f>
        <v/>
      </c>
      <c r="E843" s="157" t="str">
        <f>CODE!I843</f>
        <v/>
      </c>
      <c r="F843" s="180" t="str">
        <f>IF(OR('Sub-Cpt Record'!K843=0,'Sub-Cpt Record'!K843=""),"",'Sub-Cpt Record'!K843)</f>
        <v/>
      </c>
      <c r="G843" s="219"/>
      <c r="H843" s="181"/>
      <c r="I843" s="182"/>
      <c r="J843" s="182"/>
      <c r="K843" s="182"/>
      <c r="L843" s="182"/>
      <c r="M843" s="182"/>
      <c r="N843" s="221"/>
    </row>
    <row r="844" spans="1:14" s="3" customFormat="1" x14ac:dyDescent="0.2">
      <c r="A844" s="156" t="str">
        <f>IF(OR('Sub-Cpt Record'!A844=0,'Sub-Cpt Record'!A844=""),"",'Sub-Cpt Record'!A844)</f>
        <v/>
      </c>
      <c r="B844" s="157" t="str">
        <f>IF(OR('Sub-Cpt Record'!B844=0,'Sub-Cpt Record'!B844=""),"",'Sub-Cpt Record'!B844)</f>
        <v/>
      </c>
      <c r="C844" s="158" t="str">
        <f>IF(OR('Sub-Cpt Record'!C844=0,'Sub-Cpt Record'!C844=""),"",'Sub-Cpt Record'!C844)</f>
        <v/>
      </c>
      <c r="D844" s="158" t="str">
        <f>IF(OR('Sub-Cpt Record'!D844=0,'Sub-Cpt Record'!D844=""),"",'Sub-Cpt Record'!D844)</f>
        <v/>
      </c>
      <c r="E844" s="157" t="str">
        <f>CODE!I844</f>
        <v/>
      </c>
      <c r="F844" s="180" t="str">
        <f>IF(OR('Sub-Cpt Record'!K844=0,'Sub-Cpt Record'!K844=""),"",'Sub-Cpt Record'!K844)</f>
        <v/>
      </c>
      <c r="G844" s="219"/>
      <c r="H844" s="181"/>
      <c r="I844" s="182"/>
      <c r="J844" s="182"/>
      <c r="K844" s="182"/>
      <c r="L844" s="182"/>
      <c r="M844" s="182"/>
      <c r="N844" s="221"/>
    </row>
    <row r="845" spans="1:14" s="3" customFormat="1" x14ac:dyDescent="0.2">
      <c r="A845" s="156" t="str">
        <f>IF(OR('Sub-Cpt Record'!A845=0,'Sub-Cpt Record'!A845=""),"",'Sub-Cpt Record'!A845)</f>
        <v/>
      </c>
      <c r="B845" s="157" t="str">
        <f>IF(OR('Sub-Cpt Record'!B845=0,'Sub-Cpt Record'!B845=""),"",'Sub-Cpt Record'!B845)</f>
        <v/>
      </c>
      <c r="C845" s="158" t="str">
        <f>IF(OR('Sub-Cpt Record'!C845=0,'Sub-Cpt Record'!C845=""),"",'Sub-Cpt Record'!C845)</f>
        <v/>
      </c>
      <c r="D845" s="158" t="str">
        <f>IF(OR('Sub-Cpt Record'!D845=0,'Sub-Cpt Record'!D845=""),"",'Sub-Cpt Record'!D845)</f>
        <v/>
      </c>
      <c r="E845" s="157" t="str">
        <f>CODE!I845</f>
        <v/>
      </c>
      <c r="F845" s="180" t="str">
        <f>IF(OR('Sub-Cpt Record'!K845=0,'Sub-Cpt Record'!K845=""),"",'Sub-Cpt Record'!K845)</f>
        <v/>
      </c>
      <c r="G845" s="219"/>
      <c r="H845" s="181"/>
      <c r="I845" s="182"/>
      <c r="J845" s="182"/>
      <c r="K845" s="182"/>
      <c r="L845" s="182"/>
      <c r="M845" s="182"/>
      <c r="N845" s="221"/>
    </row>
    <row r="846" spans="1:14" s="3" customFormat="1" x14ac:dyDescent="0.2">
      <c r="A846" s="156" t="str">
        <f>IF(OR('Sub-Cpt Record'!A846=0,'Sub-Cpt Record'!A846=""),"",'Sub-Cpt Record'!A846)</f>
        <v/>
      </c>
      <c r="B846" s="157" t="str">
        <f>IF(OR('Sub-Cpt Record'!B846=0,'Sub-Cpt Record'!B846=""),"",'Sub-Cpt Record'!B846)</f>
        <v/>
      </c>
      <c r="C846" s="158" t="str">
        <f>IF(OR('Sub-Cpt Record'!C846=0,'Sub-Cpt Record'!C846=""),"",'Sub-Cpt Record'!C846)</f>
        <v/>
      </c>
      <c r="D846" s="158" t="str">
        <f>IF(OR('Sub-Cpt Record'!D846=0,'Sub-Cpt Record'!D846=""),"",'Sub-Cpt Record'!D846)</f>
        <v/>
      </c>
      <c r="E846" s="157" t="str">
        <f>CODE!I846</f>
        <v/>
      </c>
      <c r="F846" s="180" t="str">
        <f>IF(OR('Sub-Cpt Record'!K846=0,'Sub-Cpt Record'!K846=""),"",'Sub-Cpt Record'!K846)</f>
        <v/>
      </c>
      <c r="G846" s="219"/>
      <c r="H846" s="181"/>
      <c r="I846" s="182"/>
      <c r="J846" s="182"/>
      <c r="K846" s="182"/>
      <c r="L846" s="182"/>
      <c r="M846" s="182"/>
      <c r="N846" s="221"/>
    </row>
    <row r="847" spans="1:14" s="3" customFormat="1" x14ac:dyDescent="0.2">
      <c r="A847" s="156" t="str">
        <f>IF(OR('Sub-Cpt Record'!A847=0,'Sub-Cpt Record'!A847=""),"",'Sub-Cpt Record'!A847)</f>
        <v/>
      </c>
      <c r="B847" s="157" t="str">
        <f>IF(OR('Sub-Cpt Record'!B847=0,'Sub-Cpt Record'!B847=""),"",'Sub-Cpt Record'!B847)</f>
        <v/>
      </c>
      <c r="C847" s="158" t="str">
        <f>IF(OR('Sub-Cpt Record'!C847=0,'Sub-Cpt Record'!C847=""),"",'Sub-Cpt Record'!C847)</f>
        <v/>
      </c>
      <c r="D847" s="158" t="str">
        <f>IF(OR('Sub-Cpt Record'!D847=0,'Sub-Cpt Record'!D847=""),"",'Sub-Cpt Record'!D847)</f>
        <v/>
      </c>
      <c r="E847" s="157" t="str">
        <f>CODE!I847</f>
        <v/>
      </c>
      <c r="F847" s="180" t="str">
        <f>IF(OR('Sub-Cpt Record'!K847=0,'Sub-Cpt Record'!K847=""),"",'Sub-Cpt Record'!K847)</f>
        <v/>
      </c>
      <c r="G847" s="219"/>
      <c r="H847" s="181"/>
      <c r="I847" s="182"/>
      <c r="J847" s="182"/>
      <c r="K847" s="182"/>
      <c r="L847" s="182"/>
      <c r="M847" s="182"/>
      <c r="N847" s="221"/>
    </row>
    <row r="848" spans="1:14" s="3" customFormat="1" x14ac:dyDescent="0.2">
      <c r="A848" s="156" t="str">
        <f>IF(OR('Sub-Cpt Record'!A848=0,'Sub-Cpt Record'!A848=""),"",'Sub-Cpt Record'!A848)</f>
        <v/>
      </c>
      <c r="B848" s="157" t="str">
        <f>IF(OR('Sub-Cpt Record'!B848=0,'Sub-Cpt Record'!B848=""),"",'Sub-Cpt Record'!B848)</f>
        <v/>
      </c>
      <c r="C848" s="158" t="str">
        <f>IF(OR('Sub-Cpt Record'!C848=0,'Sub-Cpt Record'!C848=""),"",'Sub-Cpt Record'!C848)</f>
        <v/>
      </c>
      <c r="D848" s="158" t="str">
        <f>IF(OR('Sub-Cpt Record'!D848=0,'Sub-Cpt Record'!D848=""),"",'Sub-Cpt Record'!D848)</f>
        <v/>
      </c>
      <c r="E848" s="157" t="str">
        <f>CODE!I848</f>
        <v/>
      </c>
      <c r="F848" s="180" t="str">
        <f>IF(OR('Sub-Cpt Record'!K848=0,'Sub-Cpt Record'!K848=""),"",'Sub-Cpt Record'!K848)</f>
        <v/>
      </c>
      <c r="G848" s="219"/>
      <c r="H848" s="181"/>
      <c r="I848" s="182"/>
      <c r="J848" s="182"/>
      <c r="K848" s="182"/>
      <c r="L848" s="182"/>
      <c r="M848" s="182"/>
      <c r="N848" s="221"/>
    </row>
    <row r="849" spans="1:14" s="3" customFormat="1" x14ac:dyDescent="0.2">
      <c r="A849" s="156" t="str">
        <f>IF(OR('Sub-Cpt Record'!A849=0,'Sub-Cpt Record'!A849=""),"",'Sub-Cpt Record'!A849)</f>
        <v/>
      </c>
      <c r="B849" s="157" t="str">
        <f>IF(OR('Sub-Cpt Record'!B849=0,'Sub-Cpt Record'!B849=""),"",'Sub-Cpt Record'!B849)</f>
        <v/>
      </c>
      <c r="C849" s="158" t="str">
        <f>IF(OR('Sub-Cpt Record'!C849=0,'Sub-Cpt Record'!C849=""),"",'Sub-Cpt Record'!C849)</f>
        <v/>
      </c>
      <c r="D849" s="158" t="str">
        <f>IF(OR('Sub-Cpt Record'!D849=0,'Sub-Cpt Record'!D849=""),"",'Sub-Cpt Record'!D849)</f>
        <v/>
      </c>
      <c r="E849" s="157" t="str">
        <f>CODE!I849</f>
        <v/>
      </c>
      <c r="F849" s="180" t="str">
        <f>IF(OR('Sub-Cpt Record'!K849=0,'Sub-Cpt Record'!K849=""),"",'Sub-Cpt Record'!K849)</f>
        <v/>
      </c>
      <c r="G849" s="219"/>
      <c r="H849" s="181"/>
      <c r="I849" s="182"/>
      <c r="J849" s="182"/>
      <c r="K849" s="182"/>
      <c r="L849" s="182"/>
      <c r="M849" s="182"/>
      <c r="N849" s="221"/>
    </row>
    <row r="850" spans="1:14" s="3" customFormat="1" x14ac:dyDescent="0.2">
      <c r="A850" s="156" t="str">
        <f>IF(OR('Sub-Cpt Record'!A850=0,'Sub-Cpt Record'!A850=""),"",'Sub-Cpt Record'!A850)</f>
        <v/>
      </c>
      <c r="B850" s="157" t="str">
        <f>IF(OR('Sub-Cpt Record'!B850=0,'Sub-Cpt Record'!B850=""),"",'Sub-Cpt Record'!B850)</f>
        <v/>
      </c>
      <c r="C850" s="158" t="str">
        <f>IF(OR('Sub-Cpt Record'!C850=0,'Sub-Cpt Record'!C850=""),"",'Sub-Cpt Record'!C850)</f>
        <v/>
      </c>
      <c r="D850" s="158" t="str">
        <f>IF(OR('Sub-Cpt Record'!D850=0,'Sub-Cpt Record'!D850=""),"",'Sub-Cpt Record'!D850)</f>
        <v/>
      </c>
      <c r="E850" s="157" t="str">
        <f>CODE!I850</f>
        <v/>
      </c>
      <c r="F850" s="180" t="str">
        <f>IF(OR('Sub-Cpt Record'!K850=0,'Sub-Cpt Record'!K850=""),"",'Sub-Cpt Record'!K850)</f>
        <v/>
      </c>
      <c r="G850" s="219"/>
      <c r="H850" s="181"/>
      <c r="I850" s="182"/>
      <c r="J850" s="182"/>
      <c r="K850" s="182"/>
      <c r="L850" s="182"/>
      <c r="M850" s="182"/>
      <c r="N850" s="221"/>
    </row>
    <row r="851" spans="1:14" s="3" customFormat="1" x14ac:dyDescent="0.2">
      <c r="A851" s="156" t="str">
        <f>IF(OR('Sub-Cpt Record'!A851=0,'Sub-Cpt Record'!A851=""),"",'Sub-Cpt Record'!A851)</f>
        <v/>
      </c>
      <c r="B851" s="157" t="str">
        <f>IF(OR('Sub-Cpt Record'!B851=0,'Sub-Cpt Record'!B851=""),"",'Sub-Cpt Record'!B851)</f>
        <v/>
      </c>
      <c r="C851" s="158" t="str">
        <f>IF(OR('Sub-Cpt Record'!C851=0,'Sub-Cpt Record'!C851=""),"",'Sub-Cpt Record'!C851)</f>
        <v/>
      </c>
      <c r="D851" s="158" t="str">
        <f>IF(OR('Sub-Cpt Record'!D851=0,'Sub-Cpt Record'!D851=""),"",'Sub-Cpt Record'!D851)</f>
        <v/>
      </c>
      <c r="E851" s="157" t="str">
        <f>CODE!I851</f>
        <v/>
      </c>
      <c r="F851" s="180" t="str">
        <f>IF(OR('Sub-Cpt Record'!K851=0,'Sub-Cpt Record'!K851=""),"",'Sub-Cpt Record'!K851)</f>
        <v/>
      </c>
      <c r="G851" s="219"/>
      <c r="H851" s="181"/>
      <c r="I851" s="182"/>
      <c r="J851" s="182"/>
      <c r="K851" s="182"/>
      <c r="L851" s="182"/>
      <c r="M851" s="182"/>
      <c r="N851" s="221"/>
    </row>
    <row r="852" spans="1:14" s="3" customFormat="1" x14ac:dyDescent="0.2">
      <c r="A852" s="156" t="str">
        <f>IF(OR('Sub-Cpt Record'!A852=0,'Sub-Cpt Record'!A852=""),"",'Sub-Cpt Record'!A852)</f>
        <v/>
      </c>
      <c r="B852" s="157" t="str">
        <f>IF(OR('Sub-Cpt Record'!B852=0,'Sub-Cpt Record'!B852=""),"",'Sub-Cpt Record'!B852)</f>
        <v/>
      </c>
      <c r="C852" s="158" t="str">
        <f>IF(OR('Sub-Cpt Record'!C852=0,'Sub-Cpt Record'!C852=""),"",'Sub-Cpt Record'!C852)</f>
        <v/>
      </c>
      <c r="D852" s="158" t="str">
        <f>IF(OR('Sub-Cpt Record'!D852=0,'Sub-Cpt Record'!D852=""),"",'Sub-Cpt Record'!D852)</f>
        <v/>
      </c>
      <c r="E852" s="157" t="str">
        <f>CODE!I852</f>
        <v/>
      </c>
      <c r="F852" s="180" t="str">
        <f>IF(OR('Sub-Cpt Record'!K852=0,'Sub-Cpt Record'!K852=""),"",'Sub-Cpt Record'!K852)</f>
        <v/>
      </c>
      <c r="G852" s="219"/>
      <c r="H852" s="181"/>
      <c r="I852" s="182"/>
      <c r="J852" s="182"/>
      <c r="K852" s="182"/>
      <c r="L852" s="182"/>
      <c r="M852" s="182"/>
      <c r="N852" s="221"/>
    </row>
    <row r="853" spans="1:14" s="3" customFormat="1" x14ac:dyDescent="0.2">
      <c r="A853" s="156" t="str">
        <f>IF(OR('Sub-Cpt Record'!A853=0,'Sub-Cpt Record'!A853=""),"",'Sub-Cpt Record'!A853)</f>
        <v/>
      </c>
      <c r="B853" s="157" t="str">
        <f>IF(OR('Sub-Cpt Record'!B853=0,'Sub-Cpt Record'!B853=""),"",'Sub-Cpt Record'!B853)</f>
        <v/>
      </c>
      <c r="C853" s="158" t="str">
        <f>IF(OR('Sub-Cpt Record'!C853=0,'Sub-Cpt Record'!C853=""),"",'Sub-Cpt Record'!C853)</f>
        <v/>
      </c>
      <c r="D853" s="158" t="str">
        <f>IF(OR('Sub-Cpt Record'!D853=0,'Sub-Cpt Record'!D853=""),"",'Sub-Cpt Record'!D853)</f>
        <v/>
      </c>
      <c r="E853" s="157" t="str">
        <f>CODE!I853</f>
        <v/>
      </c>
      <c r="F853" s="180" t="str">
        <f>IF(OR('Sub-Cpt Record'!K853=0,'Sub-Cpt Record'!K853=""),"",'Sub-Cpt Record'!K853)</f>
        <v/>
      </c>
      <c r="G853" s="219"/>
      <c r="H853" s="181"/>
      <c r="I853" s="182"/>
      <c r="J853" s="182"/>
      <c r="K853" s="182"/>
      <c r="L853" s="182"/>
      <c r="M853" s="182"/>
      <c r="N853" s="221"/>
    </row>
    <row r="854" spans="1:14" s="3" customFormat="1" x14ac:dyDescent="0.2">
      <c r="A854" s="156" t="str">
        <f>IF(OR('Sub-Cpt Record'!A854=0,'Sub-Cpt Record'!A854=""),"",'Sub-Cpt Record'!A854)</f>
        <v/>
      </c>
      <c r="B854" s="157" t="str">
        <f>IF(OR('Sub-Cpt Record'!B854=0,'Sub-Cpt Record'!B854=""),"",'Sub-Cpt Record'!B854)</f>
        <v/>
      </c>
      <c r="C854" s="158" t="str">
        <f>IF(OR('Sub-Cpt Record'!C854=0,'Sub-Cpt Record'!C854=""),"",'Sub-Cpt Record'!C854)</f>
        <v/>
      </c>
      <c r="D854" s="158" t="str">
        <f>IF(OR('Sub-Cpt Record'!D854=0,'Sub-Cpt Record'!D854=""),"",'Sub-Cpt Record'!D854)</f>
        <v/>
      </c>
      <c r="E854" s="157" t="str">
        <f>CODE!I854</f>
        <v/>
      </c>
      <c r="F854" s="180" t="str">
        <f>IF(OR('Sub-Cpt Record'!K854=0,'Sub-Cpt Record'!K854=""),"",'Sub-Cpt Record'!K854)</f>
        <v/>
      </c>
      <c r="G854" s="219"/>
      <c r="H854" s="181"/>
      <c r="I854" s="182"/>
      <c r="J854" s="182"/>
      <c r="K854" s="182"/>
      <c r="L854" s="182"/>
      <c r="M854" s="182"/>
      <c r="N854" s="221"/>
    </row>
    <row r="855" spans="1:14" s="3" customFormat="1" x14ac:dyDescent="0.2">
      <c r="A855" s="156" t="str">
        <f>IF(OR('Sub-Cpt Record'!A855=0,'Sub-Cpt Record'!A855=""),"",'Sub-Cpt Record'!A855)</f>
        <v/>
      </c>
      <c r="B855" s="157" t="str">
        <f>IF(OR('Sub-Cpt Record'!B855=0,'Sub-Cpt Record'!B855=""),"",'Sub-Cpt Record'!B855)</f>
        <v/>
      </c>
      <c r="C855" s="158" t="str">
        <f>IF(OR('Sub-Cpt Record'!C855=0,'Sub-Cpt Record'!C855=""),"",'Sub-Cpt Record'!C855)</f>
        <v/>
      </c>
      <c r="D855" s="158" t="str">
        <f>IF(OR('Sub-Cpt Record'!D855=0,'Sub-Cpt Record'!D855=""),"",'Sub-Cpt Record'!D855)</f>
        <v/>
      </c>
      <c r="E855" s="157" t="str">
        <f>CODE!I855</f>
        <v/>
      </c>
      <c r="F855" s="180" t="str">
        <f>IF(OR('Sub-Cpt Record'!K855=0,'Sub-Cpt Record'!K855=""),"",'Sub-Cpt Record'!K855)</f>
        <v/>
      </c>
      <c r="G855" s="219"/>
      <c r="H855" s="181"/>
      <c r="I855" s="182"/>
      <c r="J855" s="182"/>
      <c r="K855" s="182"/>
      <c r="L855" s="182"/>
      <c r="M855" s="182"/>
      <c r="N855" s="221"/>
    </row>
    <row r="856" spans="1:14" s="3" customFormat="1" x14ac:dyDescent="0.2">
      <c r="A856" s="156" t="str">
        <f>IF(OR('Sub-Cpt Record'!A856=0,'Sub-Cpt Record'!A856=""),"",'Sub-Cpt Record'!A856)</f>
        <v/>
      </c>
      <c r="B856" s="157" t="str">
        <f>IF(OR('Sub-Cpt Record'!B856=0,'Sub-Cpt Record'!B856=""),"",'Sub-Cpt Record'!B856)</f>
        <v/>
      </c>
      <c r="C856" s="158" t="str">
        <f>IF(OR('Sub-Cpt Record'!C856=0,'Sub-Cpt Record'!C856=""),"",'Sub-Cpt Record'!C856)</f>
        <v/>
      </c>
      <c r="D856" s="158" t="str">
        <f>IF(OR('Sub-Cpt Record'!D856=0,'Sub-Cpt Record'!D856=""),"",'Sub-Cpt Record'!D856)</f>
        <v/>
      </c>
      <c r="E856" s="157" t="str">
        <f>CODE!I856</f>
        <v/>
      </c>
      <c r="F856" s="180" t="str">
        <f>IF(OR('Sub-Cpt Record'!K856=0,'Sub-Cpt Record'!K856=""),"",'Sub-Cpt Record'!K856)</f>
        <v/>
      </c>
      <c r="G856" s="219"/>
      <c r="H856" s="181"/>
      <c r="I856" s="182"/>
      <c r="J856" s="182"/>
      <c r="K856" s="182"/>
      <c r="L856" s="182"/>
      <c r="M856" s="182"/>
      <c r="N856" s="221"/>
    </row>
    <row r="857" spans="1:14" s="3" customFormat="1" x14ac:dyDescent="0.2">
      <c r="A857" s="156" t="str">
        <f>IF(OR('Sub-Cpt Record'!A857=0,'Sub-Cpt Record'!A857=""),"",'Sub-Cpt Record'!A857)</f>
        <v/>
      </c>
      <c r="B857" s="157" t="str">
        <f>IF(OR('Sub-Cpt Record'!B857=0,'Sub-Cpt Record'!B857=""),"",'Sub-Cpt Record'!B857)</f>
        <v/>
      </c>
      <c r="C857" s="158" t="str">
        <f>IF(OR('Sub-Cpt Record'!C857=0,'Sub-Cpt Record'!C857=""),"",'Sub-Cpt Record'!C857)</f>
        <v/>
      </c>
      <c r="D857" s="158" t="str">
        <f>IF(OR('Sub-Cpt Record'!D857=0,'Sub-Cpt Record'!D857=""),"",'Sub-Cpt Record'!D857)</f>
        <v/>
      </c>
      <c r="E857" s="157" t="str">
        <f>CODE!I857</f>
        <v/>
      </c>
      <c r="F857" s="180" t="str">
        <f>IF(OR('Sub-Cpt Record'!K857=0,'Sub-Cpt Record'!K857=""),"",'Sub-Cpt Record'!K857)</f>
        <v/>
      </c>
      <c r="G857" s="219"/>
      <c r="H857" s="181"/>
      <c r="I857" s="182"/>
      <c r="J857" s="182"/>
      <c r="K857" s="182"/>
      <c r="L857" s="182"/>
      <c r="M857" s="182"/>
      <c r="N857" s="221"/>
    </row>
    <row r="858" spans="1:14" s="3" customFormat="1" x14ac:dyDescent="0.2">
      <c r="A858" s="156" t="str">
        <f>IF(OR('Sub-Cpt Record'!A858=0,'Sub-Cpt Record'!A858=""),"",'Sub-Cpt Record'!A858)</f>
        <v/>
      </c>
      <c r="B858" s="157" t="str">
        <f>IF(OR('Sub-Cpt Record'!B858=0,'Sub-Cpt Record'!B858=""),"",'Sub-Cpt Record'!B858)</f>
        <v/>
      </c>
      <c r="C858" s="158" t="str">
        <f>IF(OR('Sub-Cpt Record'!C858=0,'Sub-Cpt Record'!C858=""),"",'Sub-Cpt Record'!C858)</f>
        <v/>
      </c>
      <c r="D858" s="158" t="str">
        <f>IF(OR('Sub-Cpt Record'!D858=0,'Sub-Cpt Record'!D858=""),"",'Sub-Cpt Record'!D858)</f>
        <v/>
      </c>
      <c r="E858" s="157" t="str">
        <f>CODE!I858</f>
        <v/>
      </c>
      <c r="F858" s="180" t="str">
        <f>IF(OR('Sub-Cpt Record'!K858=0,'Sub-Cpt Record'!K858=""),"",'Sub-Cpt Record'!K858)</f>
        <v/>
      </c>
      <c r="G858" s="219"/>
      <c r="H858" s="181"/>
      <c r="I858" s="182"/>
      <c r="J858" s="182"/>
      <c r="K858" s="182"/>
      <c r="L858" s="182"/>
      <c r="M858" s="182"/>
      <c r="N858" s="221"/>
    </row>
    <row r="859" spans="1:14" s="3" customFormat="1" x14ac:dyDescent="0.2">
      <c r="A859" s="156" t="str">
        <f>IF(OR('Sub-Cpt Record'!A859=0,'Sub-Cpt Record'!A859=""),"",'Sub-Cpt Record'!A859)</f>
        <v/>
      </c>
      <c r="B859" s="157" t="str">
        <f>IF(OR('Sub-Cpt Record'!B859=0,'Sub-Cpt Record'!B859=""),"",'Sub-Cpt Record'!B859)</f>
        <v/>
      </c>
      <c r="C859" s="158" t="str">
        <f>IF(OR('Sub-Cpt Record'!C859=0,'Sub-Cpt Record'!C859=""),"",'Sub-Cpt Record'!C859)</f>
        <v/>
      </c>
      <c r="D859" s="158" t="str">
        <f>IF(OR('Sub-Cpt Record'!D859=0,'Sub-Cpt Record'!D859=""),"",'Sub-Cpt Record'!D859)</f>
        <v/>
      </c>
      <c r="E859" s="157" t="str">
        <f>CODE!I859</f>
        <v/>
      </c>
      <c r="F859" s="180" t="str">
        <f>IF(OR('Sub-Cpt Record'!K859=0,'Sub-Cpt Record'!K859=""),"",'Sub-Cpt Record'!K859)</f>
        <v/>
      </c>
      <c r="G859" s="219"/>
      <c r="H859" s="181"/>
      <c r="I859" s="182"/>
      <c r="J859" s="182"/>
      <c r="K859" s="182"/>
      <c r="L859" s="182"/>
      <c r="M859" s="182"/>
      <c r="N859" s="221"/>
    </row>
    <row r="860" spans="1:14" s="3" customFormat="1" x14ac:dyDescent="0.2">
      <c r="A860" s="156" t="str">
        <f>IF(OR('Sub-Cpt Record'!A860=0,'Sub-Cpt Record'!A860=""),"",'Sub-Cpt Record'!A860)</f>
        <v/>
      </c>
      <c r="B860" s="157" t="str">
        <f>IF(OR('Sub-Cpt Record'!B860=0,'Sub-Cpt Record'!B860=""),"",'Sub-Cpt Record'!B860)</f>
        <v/>
      </c>
      <c r="C860" s="158" t="str">
        <f>IF(OR('Sub-Cpt Record'!C860=0,'Sub-Cpt Record'!C860=""),"",'Sub-Cpt Record'!C860)</f>
        <v/>
      </c>
      <c r="D860" s="158" t="str">
        <f>IF(OR('Sub-Cpt Record'!D860=0,'Sub-Cpt Record'!D860=""),"",'Sub-Cpt Record'!D860)</f>
        <v/>
      </c>
      <c r="E860" s="157" t="str">
        <f>CODE!I860</f>
        <v/>
      </c>
      <c r="F860" s="180" t="str">
        <f>IF(OR('Sub-Cpt Record'!K860=0,'Sub-Cpt Record'!K860=""),"",'Sub-Cpt Record'!K860)</f>
        <v/>
      </c>
      <c r="G860" s="219"/>
      <c r="H860" s="181"/>
      <c r="I860" s="182"/>
      <c r="J860" s="182"/>
      <c r="K860" s="182"/>
      <c r="L860" s="182"/>
      <c r="M860" s="182"/>
      <c r="N860" s="221"/>
    </row>
    <row r="861" spans="1:14" s="3" customFormat="1" x14ac:dyDescent="0.2">
      <c r="A861" s="156" t="str">
        <f>IF(OR('Sub-Cpt Record'!A861=0,'Sub-Cpt Record'!A861=""),"",'Sub-Cpt Record'!A861)</f>
        <v/>
      </c>
      <c r="B861" s="157" t="str">
        <f>IF(OR('Sub-Cpt Record'!B861=0,'Sub-Cpt Record'!B861=""),"",'Sub-Cpt Record'!B861)</f>
        <v/>
      </c>
      <c r="C861" s="158" t="str">
        <f>IF(OR('Sub-Cpt Record'!C861=0,'Sub-Cpt Record'!C861=""),"",'Sub-Cpt Record'!C861)</f>
        <v/>
      </c>
      <c r="D861" s="158" t="str">
        <f>IF(OR('Sub-Cpt Record'!D861=0,'Sub-Cpt Record'!D861=""),"",'Sub-Cpt Record'!D861)</f>
        <v/>
      </c>
      <c r="E861" s="157" t="str">
        <f>CODE!I861</f>
        <v/>
      </c>
      <c r="F861" s="180" t="str">
        <f>IF(OR('Sub-Cpt Record'!K861=0,'Sub-Cpt Record'!K861=""),"",'Sub-Cpt Record'!K861)</f>
        <v/>
      </c>
      <c r="G861" s="219"/>
      <c r="H861" s="181"/>
      <c r="I861" s="182"/>
      <c r="J861" s="182"/>
      <c r="K861" s="182"/>
      <c r="L861" s="182"/>
      <c r="M861" s="182"/>
      <c r="N861" s="221"/>
    </row>
    <row r="862" spans="1:14" s="3" customFormat="1" x14ac:dyDescent="0.2">
      <c r="A862" s="156" t="str">
        <f>IF(OR('Sub-Cpt Record'!A862=0,'Sub-Cpt Record'!A862=""),"",'Sub-Cpt Record'!A862)</f>
        <v/>
      </c>
      <c r="B862" s="157" t="str">
        <f>IF(OR('Sub-Cpt Record'!B862=0,'Sub-Cpt Record'!B862=""),"",'Sub-Cpt Record'!B862)</f>
        <v/>
      </c>
      <c r="C862" s="158" t="str">
        <f>IF(OR('Sub-Cpt Record'!C862=0,'Sub-Cpt Record'!C862=""),"",'Sub-Cpt Record'!C862)</f>
        <v/>
      </c>
      <c r="D862" s="158" t="str">
        <f>IF(OR('Sub-Cpt Record'!D862=0,'Sub-Cpt Record'!D862=""),"",'Sub-Cpt Record'!D862)</f>
        <v/>
      </c>
      <c r="E862" s="157" t="str">
        <f>CODE!I862</f>
        <v/>
      </c>
      <c r="F862" s="180" t="str">
        <f>IF(OR('Sub-Cpt Record'!K862=0,'Sub-Cpt Record'!K862=""),"",'Sub-Cpt Record'!K862)</f>
        <v/>
      </c>
      <c r="G862" s="219"/>
      <c r="H862" s="181"/>
      <c r="I862" s="182"/>
      <c r="J862" s="182"/>
      <c r="K862" s="182"/>
      <c r="L862" s="182"/>
      <c r="M862" s="182"/>
      <c r="N862" s="221"/>
    </row>
    <row r="863" spans="1:14" s="3" customFormat="1" x14ac:dyDescent="0.2">
      <c r="A863" s="156" t="str">
        <f>IF(OR('Sub-Cpt Record'!A863=0,'Sub-Cpt Record'!A863=""),"",'Sub-Cpt Record'!A863)</f>
        <v/>
      </c>
      <c r="B863" s="157" t="str">
        <f>IF(OR('Sub-Cpt Record'!B863=0,'Sub-Cpt Record'!B863=""),"",'Sub-Cpt Record'!B863)</f>
        <v/>
      </c>
      <c r="C863" s="158" t="str">
        <f>IF(OR('Sub-Cpt Record'!C863=0,'Sub-Cpt Record'!C863=""),"",'Sub-Cpt Record'!C863)</f>
        <v/>
      </c>
      <c r="D863" s="158" t="str">
        <f>IF(OR('Sub-Cpt Record'!D863=0,'Sub-Cpt Record'!D863=""),"",'Sub-Cpt Record'!D863)</f>
        <v/>
      </c>
      <c r="E863" s="157" t="str">
        <f>CODE!I863</f>
        <v/>
      </c>
      <c r="F863" s="180" t="str">
        <f>IF(OR('Sub-Cpt Record'!K863=0,'Sub-Cpt Record'!K863=""),"",'Sub-Cpt Record'!K863)</f>
        <v/>
      </c>
      <c r="G863" s="219"/>
      <c r="H863" s="181"/>
      <c r="I863" s="182"/>
      <c r="J863" s="182"/>
      <c r="K863" s="182"/>
      <c r="L863" s="182"/>
      <c r="M863" s="182"/>
      <c r="N863" s="221"/>
    </row>
    <row r="864" spans="1:14" s="3" customFormat="1" x14ac:dyDescent="0.2">
      <c r="A864" s="156" t="str">
        <f>IF(OR('Sub-Cpt Record'!A864=0,'Sub-Cpt Record'!A864=""),"",'Sub-Cpt Record'!A864)</f>
        <v/>
      </c>
      <c r="B864" s="157" t="str">
        <f>IF(OR('Sub-Cpt Record'!B864=0,'Sub-Cpt Record'!B864=""),"",'Sub-Cpt Record'!B864)</f>
        <v/>
      </c>
      <c r="C864" s="158" t="str">
        <f>IF(OR('Sub-Cpt Record'!C864=0,'Sub-Cpt Record'!C864=""),"",'Sub-Cpt Record'!C864)</f>
        <v/>
      </c>
      <c r="D864" s="158" t="str">
        <f>IF(OR('Sub-Cpt Record'!D864=0,'Sub-Cpt Record'!D864=""),"",'Sub-Cpt Record'!D864)</f>
        <v/>
      </c>
      <c r="E864" s="157" t="str">
        <f>CODE!I864</f>
        <v/>
      </c>
      <c r="F864" s="180" t="str">
        <f>IF(OR('Sub-Cpt Record'!K864=0,'Sub-Cpt Record'!K864=""),"",'Sub-Cpt Record'!K864)</f>
        <v/>
      </c>
      <c r="G864" s="219"/>
      <c r="H864" s="181"/>
      <c r="I864" s="182"/>
      <c r="J864" s="182"/>
      <c r="K864" s="182"/>
      <c r="L864" s="182"/>
      <c r="M864" s="182"/>
      <c r="N864" s="221"/>
    </row>
    <row r="865" spans="1:14" s="3" customFormat="1" x14ac:dyDescent="0.2">
      <c r="A865" s="156" t="str">
        <f>IF(OR('Sub-Cpt Record'!A865=0,'Sub-Cpt Record'!A865=""),"",'Sub-Cpt Record'!A865)</f>
        <v/>
      </c>
      <c r="B865" s="157" t="str">
        <f>IF(OR('Sub-Cpt Record'!B865=0,'Sub-Cpt Record'!B865=""),"",'Sub-Cpt Record'!B865)</f>
        <v/>
      </c>
      <c r="C865" s="158" t="str">
        <f>IF(OR('Sub-Cpt Record'!C865=0,'Sub-Cpt Record'!C865=""),"",'Sub-Cpt Record'!C865)</f>
        <v/>
      </c>
      <c r="D865" s="158" t="str">
        <f>IF(OR('Sub-Cpt Record'!D865=0,'Sub-Cpt Record'!D865=""),"",'Sub-Cpt Record'!D865)</f>
        <v/>
      </c>
      <c r="E865" s="157" t="str">
        <f>CODE!I865</f>
        <v/>
      </c>
      <c r="F865" s="180" t="str">
        <f>IF(OR('Sub-Cpt Record'!K865=0,'Sub-Cpt Record'!K865=""),"",'Sub-Cpt Record'!K865)</f>
        <v/>
      </c>
      <c r="G865" s="219"/>
      <c r="H865" s="181"/>
      <c r="I865" s="182"/>
      <c r="J865" s="182"/>
      <c r="K865" s="182"/>
      <c r="L865" s="182"/>
      <c r="M865" s="182"/>
      <c r="N865" s="221"/>
    </row>
    <row r="866" spans="1:14" s="3" customFormat="1" x14ac:dyDescent="0.2">
      <c r="A866" s="156" t="str">
        <f>IF(OR('Sub-Cpt Record'!A866=0,'Sub-Cpt Record'!A866=""),"",'Sub-Cpt Record'!A866)</f>
        <v/>
      </c>
      <c r="B866" s="157" t="str">
        <f>IF(OR('Sub-Cpt Record'!B866=0,'Sub-Cpt Record'!B866=""),"",'Sub-Cpt Record'!B866)</f>
        <v/>
      </c>
      <c r="C866" s="158" t="str">
        <f>IF(OR('Sub-Cpt Record'!C866=0,'Sub-Cpt Record'!C866=""),"",'Sub-Cpt Record'!C866)</f>
        <v/>
      </c>
      <c r="D866" s="158" t="str">
        <f>IF(OR('Sub-Cpt Record'!D866=0,'Sub-Cpt Record'!D866=""),"",'Sub-Cpt Record'!D866)</f>
        <v/>
      </c>
      <c r="E866" s="157" t="str">
        <f>CODE!I866</f>
        <v/>
      </c>
      <c r="F866" s="180" t="str">
        <f>IF(OR('Sub-Cpt Record'!K866=0,'Sub-Cpt Record'!K866=""),"",'Sub-Cpt Record'!K866)</f>
        <v/>
      </c>
      <c r="G866" s="219"/>
      <c r="H866" s="181"/>
      <c r="I866" s="182"/>
      <c r="J866" s="182"/>
      <c r="K866" s="182"/>
      <c r="L866" s="182"/>
      <c r="M866" s="182"/>
      <c r="N866" s="221"/>
    </row>
    <row r="867" spans="1:14" s="3" customFormat="1" x14ac:dyDescent="0.2">
      <c r="A867" s="156" t="str">
        <f>IF(OR('Sub-Cpt Record'!A867=0,'Sub-Cpt Record'!A867=""),"",'Sub-Cpt Record'!A867)</f>
        <v/>
      </c>
      <c r="B867" s="157" t="str">
        <f>IF(OR('Sub-Cpt Record'!B867=0,'Sub-Cpt Record'!B867=""),"",'Sub-Cpt Record'!B867)</f>
        <v/>
      </c>
      <c r="C867" s="158" t="str">
        <f>IF(OR('Sub-Cpt Record'!C867=0,'Sub-Cpt Record'!C867=""),"",'Sub-Cpt Record'!C867)</f>
        <v/>
      </c>
      <c r="D867" s="158" t="str">
        <f>IF(OR('Sub-Cpt Record'!D867=0,'Sub-Cpt Record'!D867=""),"",'Sub-Cpt Record'!D867)</f>
        <v/>
      </c>
      <c r="E867" s="157" t="str">
        <f>CODE!I867</f>
        <v/>
      </c>
      <c r="F867" s="180" t="str">
        <f>IF(OR('Sub-Cpt Record'!K867=0,'Sub-Cpt Record'!K867=""),"",'Sub-Cpt Record'!K867)</f>
        <v/>
      </c>
      <c r="G867" s="219"/>
      <c r="H867" s="181"/>
      <c r="I867" s="182"/>
      <c r="J867" s="182"/>
      <c r="K867" s="182"/>
      <c r="L867" s="182"/>
      <c r="M867" s="182"/>
      <c r="N867" s="221"/>
    </row>
    <row r="868" spans="1:14" s="3" customFormat="1" x14ac:dyDescent="0.2">
      <c r="A868" s="156" t="str">
        <f>IF(OR('Sub-Cpt Record'!A868=0,'Sub-Cpt Record'!A868=""),"",'Sub-Cpt Record'!A868)</f>
        <v/>
      </c>
      <c r="B868" s="157" t="str">
        <f>IF(OR('Sub-Cpt Record'!B868=0,'Sub-Cpt Record'!B868=""),"",'Sub-Cpt Record'!B868)</f>
        <v/>
      </c>
      <c r="C868" s="158" t="str">
        <f>IF(OR('Sub-Cpt Record'!C868=0,'Sub-Cpt Record'!C868=""),"",'Sub-Cpt Record'!C868)</f>
        <v/>
      </c>
      <c r="D868" s="158" t="str">
        <f>IF(OR('Sub-Cpt Record'!D868=0,'Sub-Cpt Record'!D868=""),"",'Sub-Cpt Record'!D868)</f>
        <v/>
      </c>
      <c r="E868" s="157" t="str">
        <f>CODE!I868</f>
        <v/>
      </c>
      <c r="F868" s="180" t="str">
        <f>IF(OR('Sub-Cpt Record'!K868=0,'Sub-Cpt Record'!K868=""),"",'Sub-Cpt Record'!K868)</f>
        <v/>
      </c>
      <c r="G868" s="219"/>
      <c r="H868" s="181"/>
      <c r="I868" s="182"/>
      <c r="J868" s="182"/>
      <c r="K868" s="182"/>
      <c r="L868" s="182"/>
      <c r="M868" s="182"/>
      <c r="N868" s="221"/>
    </row>
    <row r="869" spans="1:14" s="3" customFormat="1" x14ac:dyDescent="0.2">
      <c r="A869" s="156" t="str">
        <f>IF(OR('Sub-Cpt Record'!A869=0,'Sub-Cpt Record'!A869=""),"",'Sub-Cpt Record'!A869)</f>
        <v/>
      </c>
      <c r="B869" s="157" t="str">
        <f>IF(OR('Sub-Cpt Record'!B869=0,'Sub-Cpt Record'!B869=""),"",'Sub-Cpt Record'!B869)</f>
        <v/>
      </c>
      <c r="C869" s="158" t="str">
        <f>IF(OR('Sub-Cpt Record'!C869=0,'Sub-Cpt Record'!C869=""),"",'Sub-Cpt Record'!C869)</f>
        <v/>
      </c>
      <c r="D869" s="158" t="str">
        <f>IF(OR('Sub-Cpt Record'!D869=0,'Sub-Cpt Record'!D869=""),"",'Sub-Cpt Record'!D869)</f>
        <v/>
      </c>
      <c r="E869" s="157" t="str">
        <f>CODE!I869</f>
        <v/>
      </c>
      <c r="F869" s="180" t="str">
        <f>IF(OR('Sub-Cpt Record'!K869=0,'Sub-Cpt Record'!K869=""),"",'Sub-Cpt Record'!K869)</f>
        <v/>
      </c>
      <c r="G869" s="219"/>
      <c r="H869" s="181"/>
      <c r="I869" s="182"/>
      <c r="J869" s="182"/>
      <c r="K869" s="182"/>
      <c r="L869" s="182"/>
      <c r="M869" s="182"/>
      <c r="N869" s="221"/>
    </row>
    <row r="870" spans="1:14" s="3" customFormat="1" x14ac:dyDescent="0.2">
      <c r="A870" s="156" t="str">
        <f>IF(OR('Sub-Cpt Record'!A870=0,'Sub-Cpt Record'!A870=""),"",'Sub-Cpt Record'!A870)</f>
        <v/>
      </c>
      <c r="B870" s="157" t="str">
        <f>IF(OR('Sub-Cpt Record'!B870=0,'Sub-Cpt Record'!B870=""),"",'Sub-Cpt Record'!B870)</f>
        <v/>
      </c>
      <c r="C870" s="158" t="str">
        <f>IF(OR('Sub-Cpt Record'!C870=0,'Sub-Cpt Record'!C870=""),"",'Sub-Cpt Record'!C870)</f>
        <v/>
      </c>
      <c r="D870" s="158" t="str">
        <f>IF(OR('Sub-Cpt Record'!D870=0,'Sub-Cpt Record'!D870=""),"",'Sub-Cpt Record'!D870)</f>
        <v/>
      </c>
      <c r="E870" s="157" t="str">
        <f>CODE!I870</f>
        <v/>
      </c>
      <c r="F870" s="180" t="str">
        <f>IF(OR('Sub-Cpt Record'!K870=0,'Sub-Cpt Record'!K870=""),"",'Sub-Cpt Record'!K870)</f>
        <v/>
      </c>
      <c r="G870" s="219"/>
      <c r="H870" s="181"/>
      <c r="I870" s="182"/>
      <c r="J870" s="182"/>
      <c r="K870" s="182"/>
      <c r="L870" s="182"/>
      <c r="M870" s="182"/>
      <c r="N870" s="221"/>
    </row>
    <row r="871" spans="1:14" s="3" customFormat="1" x14ac:dyDescent="0.2">
      <c r="A871" s="156" t="str">
        <f>IF(OR('Sub-Cpt Record'!A871=0,'Sub-Cpt Record'!A871=""),"",'Sub-Cpt Record'!A871)</f>
        <v/>
      </c>
      <c r="B871" s="157" t="str">
        <f>IF(OR('Sub-Cpt Record'!B871=0,'Sub-Cpt Record'!B871=""),"",'Sub-Cpt Record'!B871)</f>
        <v/>
      </c>
      <c r="C871" s="158" t="str">
        <f>IF(OR('Sub-Cpt Record'!C871=0,'Sub-Cpt Record'!C871=""),"",'Sub-Cpt Record'!C871)</f>
        <v/>
      </c>
      <c r="D871" s="158" t="str">
        <f>IF(OR('Sub-Cpt Record'!D871=0,'Sub-Cpt Record'!D871=""),"",'Sub-Cpt Record'!D871)</f>
        <v/>
      </c>
      <c r="E871" s="157" t="str">
        <f>CODE!I871</f>
        <v/>
      </c>
      <c r="F871" s="180" t="str">
        <f>IF(OR('Sub-Cpt Record'!K871=0,'Sub-Cpt Record'!K871=""),"",'Sub-Cpt Record'!K871)</f>
        <v/>
      </c>
      <c r="G871" s="219"/>
      <c r="H871" s="181"/>
      <c r="I871" s="182"/>
      <c r="J871" s="182"/>
      <c r="K871" s="182"/>
      <c r="L871" s="182"/>
      <c r="M871" s="182"/>
      <c r="N871" s="221"/>
    </row>
    <row r="872" spans="1:14" s="3" customFormat="1" x14ac:dyDescent="0.2">
      <c r="A872" s="156" t="str">
        <f>IF(OR('Sub-Cpt Record'!A872=0,'Sub-Cpt Record'!A872=""),"",'Sub-Cpt Record'!A872)</f>
        <v/>
      </c>
      <c r="B872" s="157" t="str">
        <f>IF(OR('Sub-Cpt Record'!B872=0,'Sub-Cpt Record'!B872=""),"",'Sub-Cpt Record'!B872)</f>
        <v/>
      </c>
      <c r="C872" s="158" t="str">
        <f>IF(OR('Sub-Cpt Record'!C872=0,'Sub-Cpt Record'!C872=""),"",'Sub-Cpt Record'!C872)</f>
        <v/>
      </c>
      <c r="D872" s="158" t="str">
        <f>IF(OR('Sub-Cpt Record'!D872=0,'Sub-Cpt Record'!D872=""),"",'Sub-Cpt Record'!D872)</f>
        <v/>
      </c>
      <c r="E872" s="157" t="str">
        <f>CODE!I872</f>
        <v/>
      </c>
      <c r="F872" s="180" t="str">
        <f>IF(OR('Sub-Cpt Record'!K872=0,'Sub-Cpt Record'!K872=""),"",'Sub-Cpt Record'!K872)</f>
        <v/>
      </c>
      <c r="G872" s="219"/>
      <c r="H872" s="181"/>
      <c r="I872" s="182"/>
      <c r="J872" s="182"/>
      <c r="K872" s="182"/>
      <c r="L872" s="182"/>
      <c r="M872" s="182"/>
      <c r="N872" s="221"/>
    </row>
    <row r="873" spans="1:14" s="3" customFormat="1" x14ac:dyDescent="0.2">
      <c r="A873" s="156" t="str">
        <f>IF(OR('Sub-Cpt Record'!A873=0,'Sub-Cpt Record'!A873=""),"",'Sub-Cpt Record'!A873)</f>
        <v/>
      </c>
      <c r="B873" s="157" t="str">
        <f>IF(OR('Sub-Cpt Record'!B873=0,'Sub-Cpt Record'!B873=""),"",'Sub-Cpt Record'!B873)</f>
        <v/>
      </c>
      <c r="C873" s="158" t="str">
        <f>IF(OR('Sub-Cpt Record'!C873=0,'Sub-Cpt Record'!C873=""),"",'Sub-Cpt Record'!C873)</f>
        <v/>
      </c>
      <c r="D873" s="158" t="str">
        <f>IF(OR('Sub-Cpt Record'!D873=0,'Sub-Cpt Record'!D873=""),"",'Sub-Cpt Record'!D873)</f>
        <v/>
      </c>
      <c r="E873" s="157" t="str">
        <f>CODE!I873</f>
        <v/>
      </c>
      <c r="F873" s="180" t="str">
        <f>IF(OR('Sub-Cpt Record'!K873=0,'Sub-Cpt Record'!K873=""),"",'Sub-Cpt Record'!K873)</f>
        <v/>
      </c>
      <c r="G873" s="219"/>
      <c r="H873" s="181"/>
      <c r="I873" s="182"/>
      <c r="J873" s="182"/>
      <c r="K873" s="182"/>
      <c r="L873" s="182"/>
      <c r="M873" s="182"/>
      <c r="N873" s="221"/>
    </row>
    <row r="874" spans="1:14" s="3" customFormat="1" x14ac:dyDescent="0.2">
      <c r="A874" s="156" t="str">
        <f>IF(OR('Sub-Cpt Record'!A874=0,'Sub-Cpt Record'!A874=""),"",'Sub-Cpt Record'!A874)</f>
        <v/>
      </c>
      <c r="B874" s="157" t="str">
        <f>IF(OR('Sub-Cpt Record'!B874=0,'Sub-Cpt Record'!B874=""),"",'Sub-Cpt Record'!B874)</f>
        <v/>
      </c>
      <c r="C874" s="158" t="str">
        <f>IF(OR('Sub-Cpt Record'!C874=0,'Sub-Cpt Record'!C874=""),"",'Sub-Cpt Record'!C874)</f>
        <v/>
      </c>
      <c r="D874" s="158" t="str">
        <f>IF(OR('Sub-Cpt Record'!D874=0,'Sub-Cpt Record'!D874=""),"",'Sub-Cpt Record'!D874)</f>
        <v/>
      </c>
      <c r="E874" s="157" t="str">
        <f>CODE!I874</f>
        <v/>
      </c>
      <c r="F874" s="180" t="str">
        <f>IF(OR('Sub-Cpt Record'!K874=0,'Sub-Cpt Record'!K874=""),"",'Sub-Cpt Record'!K874)</f>
        <v/>
      </c>
      <c r="G874" s="219"/>
      <c r="H874" s="181"/>
      <c r="I874" s="182"/>
      <c r="J874" s="182"/>
      <c r="K874" s="182"/>
      <c r="L874" s="182"/>
      <c r="M874" s="182"/>
      <c r="N874" s="221"/>
    </row>
    <row r="875" spans="1:14" s="3" customFormat="1" x14ac:dyDescent="0.2">
      <c r="A875" s="156" t="str">
        <f>IF(OR('Sub-Cpt Record'!A875=0,'Sub-Cpt Record'!A875=""),"",'Sub-Cpt Record'!A875)</f>
        <v/>
      </c>
      <c r="B875" s="157" t="str">
        <f>IF(OR('Sub-Cpt Record'!B875=0,'Sub-Cpt Record'!B875=""),"",'Sub-Cpt Record'!B875)</f>
        <v/>
      </c>
      <c r="C875" s="158" t="str">
        <f>IF(OR('Sub-Cpt Record'!C875=0,'Sub-Cpt Record'!C875=""),"",'Sub-Cpt Record'!C875)</f>
        <v/>
      </c>
      <c r="D875" s="158" t="str">
        <f>IF(OR('Sub-Cpt Record'!D875=0,'Sub-Cpt Record'!D875=""),"",'Sub-Cpt Record'!D875)</f>
        <v/>
      </c>
      <c r="E875" s="157" t="str">
        <f>CODE!I875</f>
        <v/>
      </c>
      <c r="F875" s="180" t="str">
        <f>IF(OR('Sub-Cpt Record'!K875=0,'Sub-Cpt Record'!K875=""),"",'Sub-Cpt Record'!K875)</f>
        <v/>
      </c>
      <c r="G875" s="219"/>
      <c r="H875" s="181"/>
      <c r="I875" s="182"/>
      <c r="J875" s="182"/>
      <c r="K875" s="182"/>
      <c r="L875" s="182"/>
      <c r="M875" s="182"/>
      <c r="N875" s="221"/>
    </row>
    <row r="876" spans="1:14" s="3" customFormat="1" x14ac:dyDescent="0.2">
      <c r="A876" s="156" t="str">
        <f>IF(OR('Sub-Cpt Record'!A876=0,'Sub-Cpt Record'!A876=""),"",'Sub-Cpt Record'!A876)</f>
        <v/>
      </c>
      <c r="B876" s="157" t="str">
        <f>IF(OR('Sub-Cpt Record'!B876=0,'Sub-Cpt Record'!B876=""),"",'Sub-Cpt Record'!B876)</f>
        <v/>
      </c>
      <c r="C876" s="158" t="str">
        <f>IF(OR('Sub-Cpt Record'!C876=0,'Sub-Cpt Record'!C876=""),"",'Sub-Cpt Record'!C876)</f>
        <v/>
      </c>
      <c r="D876" s="158" t="str">
        <f>IF(OR('Sub-Cpt Record'!D876=0,'Sub-Cpt Record'!D876=""),"",'Sub-Cpt Record'!D876)</f>
        <v/>
      </c>
      <c r="E876" s="157" t="str">
        <f>CODE!I876</f>
        <v/>
      </c>
      <c r="F876" s="180" t="str">
        <f>IF(OR('Sub-Cpt Record'!K876=0,'Sub-Cpt Record'!K876=""),"",'Sub-Cpt Record'!K876)</f>
        <v/>
      </c>
      <c r="G876" s="219"/>
      <c r="H876" s="181"/>
      <c r="I876" s="182"/>
      <c r="J876" s="182"/>
      <c r="K876" s="182"/>
      <c r="L876" s="182"/>
      <c r="M876" s="182"/>
      <c r="N876" s="221"/>
    </row>
    <row r="877" spans="1:14" s="3" customFormat="1" x14ac:dyDescent="0.2">
      <c r="A877" s="156" t="str">
        <f>IF(OR('Sub-Cpt Record'!A877=0,'Sub-Cpt Record'!A877=""),"",'Sub-Cpt Record'!A877)</f>
        <v/>
      </c>
      <c r="B877" s="157" t="str">
        <f>IF(OR('Sub-Cpt Record'!B877=0,'Sub-Cpt Record'!B877=""),"",'Sub-Cpt Record'!B877)</f>
        <v/>
      </c>
      <c r="C877" s="158" t="str">
        <f>IF(OR('Sub-Cpt Record'!C877=0,'Sub-Cpt Record'!C877=""),"",'Sub-Cpt Record'!C877)</f>
        <v/>
      </c>
      <c r="D877" s="158" t="str">
        <f>IF(OR('Sub-Cpt Record'!D877=0,'Sub-Cpt Record'!D877=""),"",'Sub-Cpt Record'!D877)</f>
        <v/>
      </c>
      <c r="E877" s="157" t="str">
        <f>CODE!I877</f>
        <v/>
      </c>
      <c r="F877" s="180" t="str">
        <f>IF(OR('Sub-Cpt Record'!K877=0,'Sub-Cpt Record'!K877=""),"",'Sub-Cpt Record'!K877)</f>
        <v/>
      </c>
      <c r="G877" s="219"/>
      <c r="H877" s="181"/>
      <c r="I877" s="182"/>
      <c r="J877" s="182"/>
      <c r="K877" s="182"/>
      <c r="L877" s="182"/>
      <c r="M877" s="182"/>
      <c r="N877" s="221"/>
    </row>
    <row r="878" spans="1:14" s="3" customFormat="1" x14ac:dyDescent="0.2">
      <c r="A878" s="156" t="str">
        <f>IF(OR('Sub-Cpt Record'!A878=0,'Sub-Cpt Record'!A878=""),"",'Sub-Cpt Record'!A878)</f>
        <v/>
      </c>
      <c r="B878" s="157" t="str">
        <f>IF(OR('Sub-Cpt Record'!B878=0,'Sub-Cpt Record'!B878=""),"",'Sub-Cpt Record'!B878)</f>
        <v/>
      </c>
      <c r="C878" s="158" t="str">
        <f>IF(OR('Sub-Cpt Record'!C878=0,'Sub-Cpt Record'!C878=""),"",'Sub-Cpt Record'!C878)</f>
        <v/>
      </c>
      <c r="D878" s="158" t="str">
        <f>IF(OR('Sub-Cpt Record'!D878=0,'Sub-Cpt Record'!D878=""),"",'Sub-Cpt Record'!D878)</f>
        <v/>
      </c>
      <c r="E878" s="157" t="str">
        <f>CODE!I878</f>
        <v/>
      </c>
      <c r="F878" s="180" t="str">
        <f>IF(OR('Sub-Cpt Record'!K878=0,'Sub-Cpt Record'!K878=""),"",'Sub-Cpt Record'!K878)</f>
        <v/>
      </c>
      <c r="G878" s="219"/>
      <c r="H878" s="181"/>
      <c r="I878" s="182"/>
      <c r="J878" s="182"/>
      <c r="K878" s="182"/>
      <c r="L878" s="182"/>
      <c r="M878" s="182"/>
      <c r="N878" s="221"/>
    </row>
    <row r="879" spans="1:14" s="3" customFormat="1" x14ac:dyDescent="0.2">
      <c r="A879" s="156" t="str">
        <f>IF(OR('Sub-Cpt Record'!A879=0,'Sub-Cpt Record'!A879=""),"",'Sub-Cpt Record'!A879)</f>
        <v/>
      </c>
      <c r="B879" s="157" t="str">
        <f>IF(OR('Sub-Cpt Record'!B879=0,'Sub-Cpt Record'!B879=""),"",'Sub-Cpt Record'!B879)</f>
        <v/>
      </c>
      <c r="C879" s="158" t="str">
        <f>IF(OR('Sub-Cpt Record'!C879=0,'Sub-Cpt Record'!C879=""),"",'Sub-Cpt Record'!C879)</f>
        <v/>
      </c>
      <c r="D879" s="158" t="str">
        <f>IF(OR('Sub-Cpt Record'!D879=0,'Sub-Cpt Record'!D879=""),"",'Sub-Cpt Record'!D879)</f>
        <v/>
      </c>
      <c r="E879" s="157" t="str">
        <f>CODE!I879</f>
        <v/>
      </c>
      <c r="F879" s="180" t="str">
        <f>IF(OR('Sub-Cpt Record'!K879=0,'Sub-Cpt Record'!K879=""),"",'Sub-Cpt Record'!K879)</f>
        <v/>
      </c>
      <c r="G879" s="219"/>
      <c r="H879" s="181"/>
      <c r="I879" s="182"/>
      <c r="J879" s="182"/>
      <c r="K879" s="182"/>
      <c r="L879" s="182"/>
      <c r="M879" s="182"/>
      <c r="N879" s="221"/>
    </row>
    <row r="880" spans="1:14" s="3" customFormat="1" x14ac:dyDescent="0.2">
      <c r="A880" s="156" t="str">
        <f>IF(OR('Sub-Cpt Record'!A880=0,'Sub-Cpt Record'!A880=""),"",'Sub-Cpt Record'!A880)</f>
        <v/>
      </c>
      <c r="B880" s="157" t="str">
        <f>IF(OR('Sub-Cpt Record'!B880=0,'Sub-Cpt Record'!B880=""),"",'Sub-Cpt Record'!B880)</f>
        <v/>
      </c>
      <c r="C880" s="158" t="str">
        <f>IF(OR('Sub-Cpt Record'!C880=0,'Sub-Cpt Record'!C880=""),"",'Sub-Cpt Record'!C880)</f>
        <v/>
      </c>
      <c r="D880" s="158" t="str">
        <f>IF(OR('Sub-Cpt Record'!D880=0,'Sub-Cpt Record'!D880=""),"",'Sub-Cpt Record'!D880)</f>
        <v/>
      </c>
      <c r="E880" s="157" t="str">
        <f>CODE!I880</f>
        <v/>
      </c>
      <c r="F880" s="180" t="str">
        <f>IF(OR('Sub-Cpt Record'!K880=0,'Sub-Cpt Record'!K880=""),"",'Sub-Cpt Record'!K880)</f>
        <v/>
      </c>
      <c r="G880" s="219"/>
      <c r="H880" s="181"/>
      <c r="I880" s="182"/>
      <c r="J880" s="182"/>
      <c r="K880" s="182"/>
      <c r="L880" s="182"/>
      <c r="M880" s="182"/>
      <c r="N880" s="221"/>
    </row>
    <row r="881" spans="1:14" s="3" customFormat="1" x14ac:dyDescent="0.2">
      <c r="A881" s="156" t="str">
        <f>IF(OR('Sub-Cpt Record'!A881=0,'Sub-Cpt Record'!A881=""),"",'Sub-Cpt Record'!A881)</f>
        <v/>
      </c>
      <c r="B881" s="157" t="str">
        <f>IF(OR('Sub-Cpt Record'!B881=0,'Sub-Cpt Record'!B881=""),"",'Sub-Cpt Record'!B881)</f>
        <v/>
      </c>
      <c r="C881" s="158" t="str">
        <f>IF(OR('Sub-Cpt Record'!C881=0,'Sub-Cpt Record'!C881=""),"",'Sub-Cpt Record'!C881)</f>
        <v/>
      </c>
      <c r="D881" s="158" t="str">
        <f>IF(OR('Sub-Cpt Record'!D881=0,'Sub-Cpt Record'!D881=""),"",'Sub-Cpt Record'!D881)</f>
        <v/>
      </c>
      <c r="E881" s="157" t="str">
        <f>CODE!I881</f>
        <v/>
      </c>
      <c r="F881" s="180" t="str">
        <f>IF(OR('Sub-Cpt Record'!K881=0,'Sub-Cpt Record'!K881=""),"",'Sub-Cpt Record'!K881)</f>
        <v/>
      </c>
      <c r="G881" s="219"/>
      <c r="H881" s="181"/>
      <c r="I881" s="182"/>
      <c r="J881" s="182"/>
      <c r="K881" s="182"/>
      <c r="L881" s="182"/>
      <c r="M881" s="182"/>
      <c r="N881" s="221"/>
    </row>
    <row r="882" spans="1:14" s="3" customFormat="1" x14ac:dyDescent="0.2">
      <c r="A882" s="156" t="str">
        <f>IF(OR('Sub-Cpt Record'!A882=0,'Sub-Cpt Record'!A882=""),"",'Sub-Cpt Record'!A882)</f>
        <v/>
      </c>
      <c r="B882" s="157" t="str">
        <f>IF(OR('Sub-Cpt Record'!B882=0,'Sub-Cpt Record'!B882=""),"",'Sub-Cpt Record'!B882)</f>
        <v/>
      </c>
      <c r="C882" s="158" t="str">
        <f>IF(OR('Sub-Cpt Record'!C882=0,'Sub-Cpt Record'!C882=""),"",'Sub-Cpt Record'!C882)</f>
        <v/>
      </c>
      <c r="D882" s="158" t="str">
        <f>IF(OR('Sub-Cpt Record'!D882=0,'Sub-Cpt Record'!D882=""),"",'Sub-Cpt Record'!D882)</f>
        <v/>
      </c>
      <c r="E882" s="157" t="str">
        <f>CODE!I882</f>
        <v/>
      </c>
      <c r="F882" s="180" t="str">
        <f>IF(OR('Sub-Cpt Record'!K882=0,'Sub-Cpt Record'!K882=""),"",'Sub-Cpt Record'!K882)</f>
        <v/>
      </c>
      <c r="G882" s="219"/>
      <c r="H882" s="181"/>
      <c r="I882" s="182"/>
      <c r="J882" s="182"/>
      <c r="K882" s="182"/>
      <c r="L882" s="182"/>
      <c r="M882" s="182"/>
      <c r="N882" s="221"/>
    </row>
    <row r="883" spans="1:14" s="3" customFormat="1" x14ac:dyDescent="0.2">
      <c r="A883" s="156" t="str">
        <f>IF(OR('Sub-Cpt Record'!A883=0,'Sub-Cpt Record'!A883=""),"",'Sub-Cpt Record'!A883)</f>
        <v/>
      </c>
      <c r="B883" s="157" t="str">
        <f>IF(OR('Sub-Cpt Record'!B883=0,'Sub-Cpt Record'!B883=""),"",'Sub-Cpt Record'!B883)</f>
        <v/>
      </c>
      <c r="C883" s="158" t="str">
        <f>IF(OR('Sub-Cpt Record'!C883=0,'Sub-Cpt Record'!C883=""),"",'Sub-Cpt Record'!C883)</f>
        <v/>
      </c>
      <c r="D883" s="158" t="str">
        <f>IF(OR('Sub-Cpt Record'!D883=0,'Sub-Cpt Record'!D883=""),"",'Sub-Cpt Record'!D883)</f>
        <v/>
      </c>
      <c r="E883" s="157" t="str">
        <f>CODE!I883</f>
        <v/>
      </c>
      <c r="F883" s="180" t="str">
        <f>IF(OR('Sub-Cpt Record'!K883=0,'Sub-Cpt Record'!K883=""),"",'Sub-Cpt Record'!K883)</f>
        <v/>
      </c>
      <c r="G883" s="219"/>
      <c r="H883" s="181"/>
      <c r="I883" s="182"/>
      <c r="J883" s="182"/>
      <c r="K883" s="182"/>
      <c r="L883" s="182"/>
      <c r="M883" s="182"/>
      <c r="N883" s="221"/>
    </row>
    <row r="884" spans="1:14" s="3" customFormat="1" x14ac:dyDescent="0.2">
      <c r="A884" s="156" t="str">
        <f>IF(OR('Sub-Cpt Record'!A884=0,'Sub-Cpt Record'!A884=""),"",'Sub-Cpt Record'!A884)</f>
        <v/>
      </c>
      <c r="B884" s="157" t="str">
        <f>IF(OR('Sub-Cpt Record'!B884=0,'Sub-Cpt Record'!B884=""),"",'Sub-Cpt Record'!B884)</f>
        <v/>
      </c>
      <c r="C884" s="158" t="str">
        <f>IF(OR('Sub-Cpt Record'!C884=0,'Sub-Cpt Record'!C884=""),"",'Sub-Cpt Record'!C884)</f>
        <v/>
      </c>
      <c r="D884" s="158" t="str">
        <f>IF(OR('Sub-Cpt Record'!D884=0,'Sub-Cpt Record'!D884=""),"",'Sub-Cpt Record'!D884)</f>
        <v/>
      </c>
      <c r="E884" s="157" t="str">
        <f>CODE!I884</f>
        <v/>
      </c>
      <c r="F884" s="180" t="str">
        <f>IF(OR('Sub-Cpt Record'!K884=0,'Sub-Cpt Record'!K884=""),"",'Sub-Cpt Record'!K884)</f>
        <v/>
      </c>
      <c r="G884" s="219"/>
      <c r="H884" s="181"/>
      <c r="I884" s="182"/>
      <c r="J884" s="182"/>
      <c r="K884" s="182"/>
      <c r="L884" s="182"/>
      <c r="M884" s="182"/>
      <c r="N884" s="221"/>
    </row>
    <row r="885" spans="1:14" s="3" customFormat="1" x14ac:dyDescent="0.2">
      <c r="A885" s="156" t="str">
        <f>IF(OR('Sub-Cpt Record'!A885=0,'Sub-Cpt Record'!A885=""),"",'Sub-Cpt Record'!A885)</f>
        <v/>
      </c>
      <c r="B885" s="157" t="str">
        <f>IF(OR('Sub-Cpt Record'!B885=0,'Sub-Cpt Record'!B885=""),"",'Sub-Cpt Record'!B885)</f>
        <v/>
      </c>
      <c r="C885" s="158" t="str">
        <f>IF(OR('Sub-Cpt Record'!C885=0,'Sub-Cpt Record'!C885=""),"",'Sub-Cpt Record'!C885)</f>
        <v/>
      </c>
      <c r="D885" s="158" t="str">
        <f>IF(OR('Sub-Cpt Record'!D885=0,'Sub-Cpt Record'!D885=""),"",'Sub-Cpt Record'!D885)</f>
        <v/>
      </c>
      <c r="E885" s="157" t="str">
        <f>CODE!I885</f>
        <v/>
      </c>
      <c r="F885" s="180" t="str">
        <f>IF(OR('Sub-Cpt Record'!K885=0,'Sub-Cpt Record'!K885=""),"",'Sub-Cpt Record'!K885)</f>
        <v/>
      </c>
      <c r="G885" s="219"/>
      <c r="H885" s="181"/>
      <c r="I885" s="182"/>
      <c r="J885" s="182"/>
      <c r="K885" s="182"/>
      <c r="L885" s="182"/>
      <c r="M885" s="182"/>
      <c r="N885" s="221"/>
    </row>
    <row r="886" spans="1:14" s="3" customFormat="1" x14ac:dyDescent="0.2">
      <c r="A886" s="156" t="str">
        <f>IF(OR('Sub-Cpt Record'!A886=0,'Sub-Cpt Record'!A886=""),"",'Sub-Cpt Record'!A886)</f>
        <v/>
      </c>
      <c r="B886" s="157" t="str">
        <f>IF(OR('Sub-Cpt Record'!B886=0,'Sub-Cpt Record'!B886=""),"",'Sub-Cpt Record'!B886)</f>
        <v/>
      </c>
      <c r="C886" s="158" t="str">
        <f>IF(OR('Sub-Cpt Record'!C886=0,'Sub-Cpt Record'!C886=""),"",'Sub-Cpt Record'!C886)</f>
        <v/>
      </c>
      <c r="D886" s="158" t="str">
        <f>IF(OR('Sub-Cpt Record'!D886=0,'Sub-Cpt Record'!D886=""),"",'Sub-Cpt Record'!D886)</f>
        <v/>
      </c>
      <c r="E886" s="157" t="str">
        <f>CODE!I886</f>
        <v/>
      </c>
      <c r="F886" s="180" t="str">
        <f>IF(OR('Sub-Cpt Record'!K886=0,'Sub-Cpt Record'!K886=""),"",'Sub-Cpt Record'!K886)</f>
        <v/>
      </c>
      <c r="G886" s="219"/>
      <c r="H886" s="181"/>
      <c r="I886" s="182"/>
      <c r="J886" s="182"/>
      <c r="K886" s="182"/>
      <c r="L886" s="182"/>
      <c r="M886" s="182"/>
      <c r="N886" s="221"/>
    </row>
    <row r="887" spans="1:14" s="3" customFormat="1" x14ac:dyDescent="0.2">
      <c r="A887" s="156" t="str">
        <f>IF(OR('Sub-Cpt Record'!A887=0,'Sub-Cpt Record'!A887=""),"",'Sub-Cpt Record'!A887)</f>
        <v/>
      </c>
      <c r="B887" s="157" t="str">
        <f>IF(OR('Sub-Cpt Record'!B887=0,'Sub-Cpt Record'!B887=""),"",'Sub-Cpt Record'!B887)</f>
        <v/>
      </c>
      <c r="C887" s="158" t="str">
        <f>IF(OR('Sub-Cpt Record'!C887=0,'Sub-Cpt Record'!C887=""),"",'Sub-Cpt Record'!C887)</f>
        <v/>
      </c>
      <c r="D887" s="158" t="str">
        <f>IF(OR('Sub-Cpt Record'!D887=0,'Sub-Cpt Record'!D887=""),"",'Sub-Cpt Record'!D887)</f>
        <v/>
      </c>
      <c r="E887" s="157" t="str">
        <f>CODE!I887</f>
        <v/>
      </c>
      <c r="F887" s="180" t="str">
        <f>IF(OR('Sub-Cpt Record'!K887=0,'Sub-Cpt Record'!K887=""),"",'Sub-Cpt Record'!K887)</f>
        <v/>
      </c>
      <c r="G887" s="219"/>
      <c r="H887" s="181"/>
      <c r="I887" s="182"/>
      <c r="J887" s="182"/>
      <c r="K887" s="182"/>
      <c r="L887" s="182"/>
      <c r="M887" s="182"/>
      <c r="N887" s="221"/>
    </row>
    <row r="888" spans="1:14" s="3" customFormat="1" x14ac:dyDescent="0.2">
      <c r="A888" s="156" t="str">
        <f>IF(OR('Sub-Cpt Record'!A888=0,'Sub-Cpt Record'!A888=""),"",'Sub-Cpt Record'!A888)</f>
        <v/>
      </c>
      <c r="B888" s="157" t="str">
        <f>IF(OR('Sub-Cpt Record'!B888=0,'Sub-Cpt Record'!B888=""),"",'Sub-Cpt Record'!B888)</f>
        <v/>
      </c>
      <c r="C888" s="158" t="str">
        <f>IF(OR('Sub-Cpt Record'!C888=0,'Sub-Cpt Record'!C888=""),"",'Sub-Cpt Record'!C888)</f>
        <v/>
      </c>
      <c r="D888" s="158" t="str">
        <f>IF(OR('Sub-Cpt Record'!D888=0,'Sub-Cpt Record'!D888=""),"",'Sub-Cpt Record'!D888)</f>
        <v/>
      </c>
      <c r="E888" s="157" t="str">
        <f>CODE!I888</f>
        <v/>
      </c>
      <c r="F888" s="180" t="str">
        <f>IF(OR('Sub-Cpt Record'!K888=0,'Sub-Cpt Record'!K888=""),"",'Sub-Cpt Record'!K888)</f>
        <v/>
      </c>
      <c r="G888" s="219"/>
      <c r="H888" s="181"/>
      <c r="I888" s="182"/>
      <c r="J888" s="182"/>
      <c r="K888" s="182"/>
      <c r="L888" s="182"/>
      <c r="M888" s="182"/>
      <c r="N888" s="221"/>
    </row>
    <row r="889" spans="1:14" s="3" customFormat="1" x14ac:dyDescent="0.2">
      <c r="A889" s="156" t="str">
        <f>IF(OR('Sub-Cpt Record'!A889=0,'Sub-Cpt Record'!A889=""),"",'Sub-Cpt Record'!A889)</f>
        <v/>
      </c>
      <c r="B889" s="157" t="str">
        <f>IF(OR('Sub-Cpt Record'!B889=0,'Sub-Cpt Record'!B889=""),"",'Sub-Cpt Record'!B889)</f>
        <v/>
      </c>
      <c r="C889" s="158" t="str">
        <f>IF(OR('Sub-Cpt Record'!C889=0,'Sub-Cpt Record'!C889=""),"",'Sub-Cpt Record'!C889)</f>
        <v/>
      </c>
      <c r="D889" s="158" t="str">
        <f>IF(OR('Sub-Cpt Record'!D889=0,'Sub-Cpt Record'!D889=""),"",'Sub-Cpt Record'!D889)</f>
        <v/>
      </c>
      <c r="E889" s="157" t="str">
        <f>CODE!I889</f>
        <v/>
      </c>
      <c r="F889" s="180" t="str">
        <f>IF(OR('Sub-Cpt Record'!K889=0,'Sub-Cpt Record'!K889=""),"",'Sub-Cpt Record'!K889)</f>
        <v/>
      </c>
      <c r="G889" s="219"/>
      <c r="H889" s="181"/>
      <c r="I889" s="182"/>
      <c r="J889" s="182"/>
      <c r="K889" s="182"/>
      <c r="L889" s="182"/>
      <c r="M889" s="182"/>
      <c r="N889" s="221"/>
    </row>
    <row r="890" spans="1:14" s="3" customFormat="1" x14ac:dyDescent="0.2">
      <c r="A890" s="156" t="str">
        <f>IF(OR('Sub-Cpt Record'!A890=0,'Sub-Cpt Record'!A890=""),"",'Sub-Cpt Record'!A890)</f>
        <v/>
      </c>
      <c r="B890" s="157" t="str">
        <f>IF(OR('Sub-Cpt Record'!B890=0,'Sub-Cpt Record'!B890=""),"",'Sub-Cpt Record'!B890)</f>
        <v/>
      </c>
      <c r="C890" s="158" t="str">
        <f>IF(OR('Sub-Cpt Record'!C890=0,'Sub-Cpt Record'!C890=""),"",'Sub-Cpt Record'!C890)</f>
        <v/>
      </c>
      <c r="D890" s="158" t="str">
        <f>IF(OR('Sub-Cpt Record'!D890=0,'Sub-Cpt Record'!D890=""),"",'Sub-Cpt Record'!D890)</f>
        <v/>
      </c>
      <c r="E890" s="157" t="str">
        <f>CODE!I890</f>
        <v/>
      </c>
      <c r="F890" s="180" t="str">
        <f>IF(OR('Sub-Cpt Record'!K890=0,'Sub-Cpt Record'!K890=""),"",'Sub-Cpt Record'!K890)</f>
        <v/>
      </c>
      <c r="G890" s="219"/>
      <c r="H890" s="181"/>
      <c r="I890" s="182"/>
      <c r="J890" s="182"/>
      <c r="K890" s="182"/>
      <c r="L890" s="182"/>
      <c r="M890" s="182"/>
      <c r="N890" s="221"/>
    </row>
    <row r="891" spans="1:14" s="3" customFormat="1" x14ac:dyDescent="0.2">
      <c r="A891" s="156" t="str">
        <f>IF(OR('Sub-Cpt Record'!A891=0,'Sub-Cpt Record'!A891=""),"",'Sub-Cpt Record'!A891)</f>
        <v/>
      </c>
      <c r="B891" s="157" t="str">
        <f>IF(OR('Sub-Cpt Record'!B891=0,'Sub-Cpt Record'!B891=""),"",'Sub-Cpt Record'!B891)</f>
        <v/>
      </c>
      <c r="C891" s="158" t="str">
        <f>IF(OR('Sub-Cpt Record'!C891=0,'Sub-Cpt Record'!C891=""),"",'Sub-Cpt Record'!C891)</f>
        <v/>
      </c>
      <c r="D891" s="158" t="str">
        <f>IF(OR('Sub-Cpt Record'!D891=0,'Sub-Cpt Record'!D891=""),"",'Sub-Cpt Record'!D891)</f>
        <v/>
      </c>
      <c r="E891" s="157" t="str">
        <f>CODE!I891</f>
        <v/>
      </c>
      <c r="F891" s="180" t="str">
        <f>IF(OR('Sub-Cpt Record'!K891=0,'Sub-Cpt Record'!K891=""),"",'Sub-Cpt Record'!K891)</f>
        <v/>
      </c>
      <c r="G891" s="219"/>
      <c r="H891" s="181"/>
      <c r="I891" s="182"/>
      <c r="J891" s="182"/>
      <c r="K891" s="182"/>
      <c r="L891" s="182"/>
      <c r="M891" s="182"/>
      <c r="N891" s="221"/>
    </row>
    <row r="892" spans="1:14" s="3" customFormat="1" x14ac:dyDescent="0.2">
      <c r="A892" s="156" t="str">
        <f>IF(OR('Sub-Cpt Record'!A892=0,'Sub-Cpt Record'!A892=""),"",'Sub-Cpt Record'!A892)</f>
        <v/>
      </c>
      <c r="B892" s="157" t="str">
        <f>IF(OR('Sub-Cpt Record'!B892=0,'Sub-Cpt Record'!B892=""),"",'Sub-Cpt Record'!B892)</f>
        <v/>
      </c>
      <c r="C892" s="158" t="str">
        <f>IF(OR('Sub-Cpt Record'!C892=0,'Sub-Cpt Record'!C892=""),"",'Sub-Cpt Record'!C892)</f>
        <v/>
      </c>
      <c r="D892" s="158" t="str">
        <f>IF(OR('Sub-Cpt Record'!D892=0,'Sub-Cpt Record'!D892=""),"",'Sub-Cpt Record'!D892)</f>
        <v/>
      </c>
      <c r="E892" s="157" t="str">
        <f>CODE!I892</f>
        <v/>
      </c>
      <c r="F892" s="180" t="str">
        <f>IF(OR('Sub-Cpt Record'!K892=0,'Sub-Cpt Record'!K892=""),"",'Sub-Cpt Record'!K892)</f>
        <v/>
      </c>
      <c r="G892" s="219"/>
      <c r="H892" s="181"/>
      <c r="I892" s="182"/>
      <c r="J892" s="182"/>
      <c r="K892" s="182"/>
      <c r="L892" s="182"/>
      <c r="M892" s="182"/>
      <c r="N892" s="221"/>
    </row>
    <row r="893" spans="1:14" s="3" customFormat="1" x14ac:dyDescent="0.2">
      <c r="A893" s="156" t="str">
        <f>IF(OR('Sub-Cpt Record'!A893=0,'Sub-Cpt Record'!A893=""),"",'Sub-Cpt Record'!A893)</f>
        <v/>
      </c>
      <c r="B893" s="157" t="str">
        <f>IF(OR('Sub-Cpt Record'!B893=0,'Sub-Cpt Record'!B893=""),"",'Sub-Cpt Record'!B893)</f>
        <v/>
      </c>
      <c r="C893" s="158" t="str">
        <f>IF(OR('Sub-Cpt Record'!C893=0,'Sub-Cpt Record'!C893=""),"",'Sub-Cpt Record'!C893)</f>
        <v/>
      </c>
      <c r="D893" s="158" t="str">
        <f>IF(OR('Sub-Cpt Record'!D893=0,'Sub-Cpt Record'!D893=""),"",'Sub-Cpt Record'!D893)</f>
        <v/>
      </c>
      <c r="E893" s="157" t="str">
        <f>CODE!I893</f>
        <v/>
      </c>
      <c r="F893" s="180" t="str">
        <f>IF(OR('Sub-Cpt Record'!K893=0,'Sub-Cpt Record'!K893=""),"",'Sub-Cpt Record'!K893)</f>
        <v/>
      </c>
      <c r="G893" s="219"/>
      <c r="H893" s="181"/>
      <c r="I893" s="182"/>
      <c r="J893" s="182"/>
      <c r="K893" s="182"/>
      <c r="L893" s="182"/>
      <c r="M893" s="182"/>
      <c r="N893" s="221"/>
    </row>
    <row r="894" spans="1:14" s="3" customFormat="1" x14ac:dyDescent="0.2">
      <c r="A894" s="156" t="str">
        <f>IF(OR('Sub-Cpt Record'!A894=0,'Sub-Cpt Record'!A894=""),"",'Sub-Cpt Record'!A894)</f>
        <v/>
      </c>
      <c r="B894" s="157" t="str">
        <f>IF(OR('Sub-Cpt Record'!B894=0,'Sub-Cpt Record'!B894=""),"",'Sub-Cpt Record'!B894)</f>
        <v/>
      </c>
      <c r="C894" s="158" t="str">
        <f>IF(OR('Sub-Cpt Record'!C894=0,'Sub-Cpt Record'!C894=""),"",'Sub-Cpt Record'!C894)</f>
        <v/>
      </c>
      <c r="D894" s="158" t="str">
        <f>IF(OR('Sub-Cpt Record'!D894=0,'Sub-Cpt Record'!D894=""),"",'Sub-Cpt Record'!D894)</f>
        <v/>
      </c>
      <c r="E894" s="157" t="str">
        <f>CODE!I894</f>
        <v/>
      </c>
      <c r="F894" s="180" t="str">
        <f>IF(OR('Sub-Cpt Record'!K894=0,'Sub-Cpt Record'!K894=""),"",'Sub-Cpt Record'!K894)</f>
        <v/>
      </c>
      <c r="G894" s="219"/>
      <c r="H894" s="181"/>
      <c r="I894" s="182"/>
      <c r="J894" s="182"/>
      <c r="K894" s="182"/>
      <c r="L894" s="182"/>
      <c r="M894" s="182"/>
      <c r="N894" s="221"/>
    </row>
    <row r="895" spans="1:14" s="3" customFormat="1" x14ac:dyDescent="0.2">
      <c r="A895" s="156" t="str">
        <f>IF(OR('Sub-Cpt Record'!A895=0,'Sub-Cpt Record'!A895=""),"",'Sub-Cpt Record'!A895)</f>
        <v/>
      </c>
      <c r="B895" s="157" t="str">
        <f>IF(OR('Sub-Cpt Record'!B895=0,'Sub-Cpt Record'!B895=""),"",'Sub-Cpt Record'!B895)</f>
        <v/>
      </c>
      <c r="C895" s="158" t="str">
        <f>IF(OR('Sub-Cpt Record'!C895=0,'Sub-Cpt Record'!C895=""),"",'Sub-Cpt Record'!C895)</f>
        <v/>
      </c>
      <c r="D895" s="158" t="str">
        <f>IF(OR('Sub-Cpt Record'!D895=0,'Sub-Cpt Record'!D895=""),"",'Sub-Cpt Record'!D895)</f>
        <v/>
      </c>
      <c r="E895" s="157" t="str">
        <f>CODE!I895</f>
        <v/>
      </c>
      <c r="F895" s="180" t="str">
        <f>IF(OR('Sub-Cpt Record'!K895=0,'Sub-Cpt Record'!K895=""),"",'Sub-Cpt Record'!K895)</f>
        <v/>
      </c>
      <c r="G895" s="219"/>
      <c r="H895" s="181"/>
      <c r="I895" s="182"/>
      <c r="J895" s="182"/>
      <c r="K895" s="182"/>
      <c r="L895" s="182"/>
      <c r="M895" s="182"/>
      <c r="N895" s="221"/>
    </row>
    <row r="896" spans="1:14" s="3" customFormat="1" x14ac:dyDescent="0.2">
      <c r="A896" s="156" t="str">
        <f>IF(OR('Sub-Cpt Record'!A896=0,'Sub-Cpt Record'!A896=""),"",'Sub-Cpt Record'!A896)</f>
        <v/>
      </c>
      <c r="B896" s="157" t="str">
        <f>IF(OR('Sub-Cpt Record'!B896=0,'Sub-Cpt Record'!B896=""),"",'Sub-Cpt Record'!B896)</f>
        <v/>
      </c>
      <c r="C896" s="158" t="str">
        <f>IF(OR('Sub-Cpt Record'!C896=0,'Sub-Cpt Record'!C896=""),"",'Sub-Cpt Record'!C896)</f>
        <v/>
      </c>
      <c r="D896" s="158" t="str">
        <f>IF(OR('Sub-Cpt Record'!D896=0,'Sub-Cpt Record'!D896=""),"",'Sub-Cpt Record'!D896)</f>
        <v/>
      </c>
      <c r="E896" s="157" t="str">
        <f>CODE!I896</f>
        <v/>
      </c>
      <c r="F896" s="180" t="str">
        <f>IF(OR('Sub-Cpt Record'!K896=0,'Sub-Cpt Record'!K896=""),"",'Sub-Cpt Record'!K896)</f>
        <v/>
      </c>
      <c r="G896" s="219"/>
      <c r="H896" s="181"/>
      <c r="I896" s="182"/>
      <c r="J896" s="182"/>
      <c r="K896" s="182"/>
      <c r="L896" s="182"/>
      <c r="M896" s="182"/>
      <c r="N896" s="221"/>
    </row>
    <row r="897" spans="1:14" s="3" customFormat="1" x14ac:dyDescent="0.2">
      <c r="A897" s="156" t="str">
        <f>IF(OR('Sub-Cpt Record'!A897=0,'Sub-Cpt Record'!A897=""),"",'Sub-Cpt Record'!A897)</f>
        <v/>
      </c>
      <c r="B897" s="157" t="str">
        <f>IF(OR('Sub-Cpt Record'!B897=0,'Sub-Cpt Record'!B897=""),"",'Sub-Cpt Record'!B897)</f>
        <v/>
      </c>
      <c r="C897" s="158" t="str">
        <f>IF(OR('Sub-Cpt Record'!C897=0,'Sub-Cpt Record'!C897=""),"",'Sub-Cpt Record'!C897)</f>
        <v/>
      </c>
      <c r="D897" s="158" t="str">
        <f>IF(OR('Sub-Cpt Record'!D897=0,'Sub-Cpt Record'!D897=""),"",'Sub-Cpt Record'!D897)</f>
        <v/>
      </c>
      <c r="E897" s="157" t="str">
        <f>CODE!I897</f>
        <v/>
      </c>
      <c r="F897" s="180" t="str">
        <f>IF(OR('Sub-Cpt Record'!K897=0,'Sub-Cpt Record'!K897=""),"",'Sub-Cpt Record'!K897)</f>
        <v/>
      </c>
      <c r="G897" s="219"/>
      <c r="H897" s="181"/>
      <c r="I897" s="182"/>
      <c r="J897" s="182"/>
      <c r="K897" s="182"/>
      <c r="L897" s="182"/>
      <c r="M897" s="182"/>
      <c r="N897" s="221"/>
    </row>
    <row r="898" spans="1:14" s="3" customFormat="1" x14ac:dyDescent="0.2">
      <c r="A898" s="156" t="str">
        <f>IF(OR('Sub-Cpt Record'!A898=0,'Sub-Cpt Record'!A898=""),"",'Sub-Cpt Record'!A898)</f>
        <v/>
      </c>
      <c r="B898" s="157" t="str">
        <f>IF(OR('Sub-Cpt Record'!B898=0,'Sub-Cpt Record'!B898=""),"",'Sub-Cpt Record'!B898)</f>
        <v/>
      </c>
      <c r="C898" s="158" t="str">
        <f>IF(OR('Sub-Cpt Record'!C898=0,'Sub-Cpt Record'!C898=""),"",'Sub-Cpt Record'!C898)</f>
        <v/>
      </c>
      <c r="D898" s="158" t="str">
        <f>IF(OR('Sub-Cpt Record'!D898=0,'Sub-Cpt Record'!D898=""),"",'Sub-Cpt Record'!D898)</f>
        <v/>
      </c>
      <c r="E898" s="157" t="str">
        <f>CODE!I898</f>
        <v/>
      </c>
      <c r="F898" s="180" t="str">
        <f>IF(OR('Sub-Cpt Record'!K898=0,'Sub-Cpt Record'!K898=""),"",'Sub-Cpt Record'!K898)</f>
        <v/>
      </c>
      <c r="G898" s="219"/>
      <c r="H898" s="181"/>
      <c r="I898" s="182"/>
      <c r="J898" s="182"/>
      <c r="K898" s="182"/>
      <c r="L898" s="182"/>
      <c r="M898" s="182"/>
      <c r="N898" s="221"/>
    </row>
    <row r="899" spans="1:14" s="3" customFormat="1" x14ac:dyDescent="0.2">
      <c r="A899" s="156" t="str">
        <f>IF(OR('Sub-Cpt Record'!A899=0,'Sub-Cpt Record'!A899=""),"",'Sub-Cpt Record'!A899)</f>
        <v/>
      </c>
      <c r="B899" s="157" t="str">
        <f>IF(OR('Sub-Cpt Record'!B899=0,'Sub-Cpt Record'!B899=""),"",'Sub-Cpt Record'!B899)</f>
        <v/>
      </c>
      <c r="C899" s="158" t="str">
        <f>IF(OR('Sub-Cpt Record'!C899=0,'Sub-Cpt Record'!C899=""),"",'Sub-Cpt Record'!C899)</f>
        <v/>
      </c>
      <c r="D899" s="158" t="str">
        <f>IF(OR('Sub-Cpt Record'!D899=0,'Sub-Cpt Record'!D899=""),"",'Sub-Cpt Record'!D899)</f>
        <v/>
      </c>
      <c r="E899" s="157" t="str">
        <f>CODE!I899</f>
        <v/>
      </c>
      <c r="F899" s="180" t="str">
        <f>IF(OR('Sub-Cpt Record'!K899=0,'Sub-Cpt Record'!K899=""),"",'Sub-Cpt Record'!K899)</f>
        <v/>
      </c>
      <c r="G899" s="219"/>
      <c r="H899" s="181"/>
      <c r="I899" s="182"/>
      <c r="J899" s="182"/>
      <c r="K899" s="182"/>
      <c r="L899" s="182"/>
      <c r="M899" s="182"/>
      <c r="N899" s="221"/>
    </row>
    <row r="900" spans="1:14" s="3" customFormat="1" x14ac:dyDescent="0.2">
      <c r="A900" s="156" t="str">
        <f>IF(OR('Sub-Cpt Record'!A900=0,'Sub-Cpt Record'!A900=""),"",'Sub-Cpt Record'!A900)</f>
        <v/>
      </c>
      <c r="B900" s="157" t="str">
        <f>IF(OR('Sub-Cpt Record'!B900=0,'Sub-Cpt Record'!B900=""),"",'Sub-Cpt Record'!B900)</f>
        <v/>
      </c>
      <c r="C900" s="158" t="str">
        <f>IF(OR('Sub-Cpt Record'!C900=0,'Sub-Cpt Record'!C900=""),"",'Sub-Cpt Record'!C900)</f>
        <v/>
      </c>
      <c r="D900" s="158" t="str">
        <f>IF(OR('Sub-Cpt Record'!D900=0,'Sub-Cpt Record'!D900=""),"",'Sub-Cpt Record'!D900)</f>
        <v/>
      </c>
      <c r="E900" s="157" t="str">
        <f>CODE!I900</f>
        <v/>
      </c>
      <c r="F900" s="180" t="str">
        <f>IF(OR('Sub-Cpt Record'!K900=0,'Sub-Cpt Record'!K900=""),"",'Sub-Cpt Record'!K900)</f>
        <v/>
      </c>
      <c r="G900" s="219"/>
      <c r="H900" s="181"/>
      <c r="I900" s="182"/>
      <c r="J900" s="182"/>
      <c r="K900" s="182"/>
      <c r="L900" s="182"/>
      <c r="M900" s="182"/>
      <c r="N900" s="221"/>
    </row>
    <row r="901" spans="1:14" s="3" customFormat="1" x14ac:dyDescent="0.2">
      <c r="A901" s="156" t="str">
        <f>IF(OR('Sub-Cpt Record'!A901=0,'Sub-Cpt Record'!A901=""),"",'Sub-Cpt Record'!A901)</f>
        <v/>
      </c>
      <c r="B901" s="157" t="str">
        <f>IF(OR('Sub-Cpt Record'!B901=0,'Sub-Cpt Record'!B901=""),"",'Sub-Cpt Record'!B901)</f>
        <v/>
      </c>
      <c r="C901" s="158" t="str">
        <f>IF(OR('Sub-Cpt Record'!C901=0,'Sub-Cpt Record'!C901=""),"",'Sub-Cpt Record'!C901)</f>
        <v/>
      </c>
      <c r="D901" s="158" t="str">
        <f>IF(OR('Sub-Cpt Record'!D901=0,'Sub-Cpt Record'!D901=""),"",'Sub-Cpt Record'!D901)</f>
        <v/>
      </c>
      <c r="E901" s="157" t="str">
        <f>CODE!I901</f>
        <v/>
      </c>
      <c r="F901" s="180" t="str">
        <f>IF(OR('Sub-Cpt Record'!K901=0,'Sub-Cpt Record'!K901=""),"",'Sub-Cpt Record'!K901)</f>
        <v/>
      </c>
      <c r="G901" s="219"/>
      <c r="H901" s="181"/>
      <c r="I901" s="182"/>
      <c r="J901" s="182"/>
      <c r="K901" s="182"/>
      <c r="L901" s="182"/>
      <c r="M901" s="182"/>
      <c r="N901" s="221"/>
    </row>
    <row r="902" spans="1:14" s="3" customFormat="1" x14ac:dyDescent="0.2">
      <c r="A902" s="156" t="str">
        <f>IF(OR('Sub-Cpt Record'!A902=0,'Sub-Cpt Record'!A902=""),"",'Sub-Cpt Record'!A902)</f>
        <v/>
      </c>
      <c r="B902" s="157" t="str">
        <f>IF(OR('Sub-Cpt Record'!B902=0,'Sub-Cpt Record'!B902=""),"",'Sub-Cpt Record'!B902)</f>
        <v/>
      </c>
      <c r="C902" s="158" t="str">
        <f>IF(OR('Sub-Cpt Record'!C902=0,'Sub-Cpt Record'!C902=""),"",'Sub-Cpt Record'!C902)</f>
        <v/>
      </c>
      <c r="D902" s="158" t="str">
        <f>IF(OR('Sub-Cpt Record'!D902=0,'Sub-Cpt Record'!D902=""),"",'Sub-Cpt Record'!D902)</f>
        <v/>
      </c>
      <c r="E902" s="157" t="str">
        <f>CODE!I902</f>
        <v/>
      </c>
      <c r="F902" s="180" t="str">
        <f>IF(OR('Sub-Cpt Record'!K902=0,'Sub-Cpt Record'!K902=""),"",'Sub-Cpt Record'!K902)</f>
        <v/>
      </c>
      <c r="G902" s="219"/>
      <c r="H902" s="181"/>
      <c r="I902" s="182"/>
      <c r="J902" s="182"/>
      <c r="K902" s="182"/>
      <c r="L902" s="182"/>
      <c r="M902" s="182"/>
      <c r="N902" s="221"/>
    </row>
    <row r="903" spans="1:14" s="3" customFormat="1" x14ac:dyDescent="0.2">
      <c r="A903" s="156" t="str">
        <f>IF(OR('Sub-Cpt Record'!A903=0,'Sub-Cpt Record'!A903=""),"",'Sub-Cpt Record'!A903)</f>
        <v/>
      </c>
      <c r="B903" s="157" t="str">
        <f>IF(OR('Sub-Cpt Record'!B903=0,'Sub-Cpt Record'!B903=""),"",'Sub-Cpt Record'!B903)</f>
        <v/>
      </c>
      <c r="C903" s="158" t="str">
        <f>IF(OR('Sub-Cpt Record'!C903=0,'Sub-Cpt Record'!C903=""),"",'Sub-Cpt Record'!C903)</f>
        <v/>
      </c>
      <c r="D903" s="158" t="str">
        <f>IF(OR('Sub-Cpt Record'!D903=0,'Sub-Cpt Record'!D903=""),"",'Sub-Cpt Record'!D903)</f>
        <v/>
      </c>
      <c r="E903" s="157" t="str">
        <f>CODE!I903</f>
        <v/>
      </c>
      <c r="F903" s="180" t="str">
        <f>IF(OR('Sub-Cpt Record'!K903=0,'Sub-Cpt Record'!K903=""),"",'Sub-Cpt Record'!K903)</f>
        <v/>
      </c>
      <c r="G903" s="219"/>
      <c r="H903" s="181"/>
      <c r="I903" s="182"/>
      <c r="J903" s="182"/>
      <c r="K903" s="182"/>
      <c r="L903" s="182"/>
      <c r="M903" s="182"/>
      <c r="N903" s="221"/>
    </row>
    <row r="904" spans="1:14" s="3" customFormat="1" x14ac:dyDescent="0.2">
      <c r="A904" s="156" t="str">
        <f>IF(OR('Sub-Cpt Record'!A904=0,'Sub-Cpt Record'!A904=""),"",'Sub-Cpt Record'!A904)</f>
        <v/>
      </c>
      <c r="B904" s="157" t="str">
        <f>IF(OR('Sub-Cpt Record'!B904=0,'Sub-Cpt Record'!B904=""),"",'Sub-Cpt Record'!B904)</f>
        <v/>
      </c>
      <c r="C904" s="158" t="str">
        <f>IF(OR('Sub-Cpt Record'!C904=0,'Sub-Cpt Record'!C904=""),"",'Sub-Cpt Record'!C904)</f>
        <v/>
      </c>
      <c r="D904" s="158" t="str">
        <f>IF(OR('Sub-Cpt Record'!D904=0,'Sub-Cpt Record'!D904=""),"",'Sub-Cpt Record'!D904)</f>
        <v/>
      </c>
      <c r="E904" s="157" t="str">
        <f>CODE!I904</f>
        <v/>
      </c>
      <c r="F904" s="180" t="str">
        <f>IF(OR('Sub-Cpt Record'!K904=0,'Sub-Cpt Record'!K904=""),"",'Sub-Cpt Record'!K904)</f>
        <v/>
      </c>
      <c r="G904" s="219"/>
      <c r="H904" s="181"/>
      <c r="I904" s="182"/>
      <c r="J904" s="182"/>
      <c r="K904" s="182"/>
      <c r="L904" s="182"/>
      <c r="M904" s="182"/>
      <c r="N904" s="221"/>
    </row>
    <row r="905" spans="1:14" s="3" customFormat="1" x14ac:dyDescent="0.2">
      <c r="A905" s="156" t="str">
        <f>IF(OR('Sub-Cpt Record'!A905=0,'Sub-Cpt Record'!A905=""),"",'Sub-Cpt Record'!A905)</f>
        <v/>
      </c>
      <c r="B905" s="157" t="str">
        <f>IF(OR('Sub-Cpt Record'!B905=0,'Sub-Cpt Record'!B905=""),"",'Sub-Cpt Record'!B905)</f>
        <v/>
      </c>
      <c r="C905" s="158" t="str">
        <f>IF(OR('Sub-Cpt Record'!C905=0,'Sub-Cpt Record'!C905=""),"",'Sub-Cpt Record'!C905)</f>
        <v/>
      </c>
      <c r="D905" s="158" t="str">
        <f>IF(OR('Sub-Cpt Record'!D905=0,'Sub-Cpt Record'!D905=""),"",'Sub-Cpt Record'!D905)</f>
        <v/>
      </c>
      <c r="E905" s="157" t="str">
        <f>CODE!I905</f>
        <v/>
      </c>
      <c r="F905" s="180" t="str">
        <f>IF(OR('Sub-Cpt Record'!K905=0,'Sub-Cpt Record'!K905=""),"",'Sub-Cpt Record'!K905)</f>
        <v/>
      </c>
      <c r="G905" s="219"/>
      <c r="H905" s="181"/>
      <c r="I905" s="182"/>
      <c r="J905" s="182"/>
      <c r="K905" s="182"/>
      <c r="L905" s="182"/>
      <c r="M905" s="182"/>
      <c r="N905" s="221"/>
    </row>
    <row r="906" spans="1:14" s="3" customFormat="1" x14ac:dyDescent="0.2">
      <c r="A906" s="156" t="str">
        <f>IF(OR('Sub-Cpt Record'!A906=0,'Sub-Cpt Record'!A906=""),"",'Sub-Cpt Record'!A906)</f>
        <v/>
      </c>
      <c r="B906" s="157" t="str">
        <f>IF(OR('Sub-Cpt Record'!B906=0,'Sub-Cpt Record'!B906=""),"",'Sub-Cpt Record'!B906)</f>
        <v/>
      </c>
      <c r="C906" s="158" t="str">
        <f>IF(OR('Sub-Cpt Record'!C906=0,'Sub-Cpt Record'!C906=""),"",'Sub-Cpt Record'!C906)</f>
        <v/>
      </c>
      <c r="D906" s="158" t="str">
        <f>IF(OR('Sub-Cpt Record'!D906=0,'Sub-Cpt Record'!D906=""),"",'Sub-Cpt Record'!D906)</f>
        <v/>
      </c>
      <c r="E906" s="157" t="str">
        <f>CODE!I906</f>
        <v/>
      </c>
      <c r="F906" s="180" t="str">
        <f>IF(OR('Sub-Cpt Record'!K906=0,'Sub-Cpt Record'!K906=""),"",'Sub-Cpt Record'!K906)</f>
        <v/>
      </c>
      <c r="G906" s="219"/>
      <c r="H906" s="181"/>
      <c r="I906" s="182"/>
      <c r="J906" s="182"/>
      <c r="K906" s="182"/>
      <c r="L906" s="182"/>
      <c r="M906" s="182"/>
      <c r="N906" s="221"/>
    </row>
    <row r="907" spans="1:14" s="3" customFormat="1" x14ac:dyDescent="0.2">
      <c r="A907" s="156" t="str">
        <f>IF(OR('Sub-Cpt Record'!A907=0,'Sub-Cpt Record'!A907=""),"",'Sub-Cpt Record'!A907)</f>
        <v/>
      </c>
      <c r="B907" s="157" t="str">
        <f>IF(OR('Sub-Cpt Record'!B907=0,'Sub-Cpt Record'!B907=""),"",'Sub-Cpt Record'!B907)</f>
        <v/>
      </c>
      <c r="C907" s="158" t="str">
        <f>IF(OR('Sub-Cpt Record'!C907=0,'Sub-Cpt Record'!C907=""),"",'Sub-Cpt Record'!C907)</f>
        <v/>
      </c>
      <c r="D907" s="158" t="str">
        <f>IF(OR('Sub-Cpt Record'!D907=0,'Sub-Cpt Record'!D907=""),"",'Sub-Cpt Record'!D907)</f>
        <v/>
      </c>
      <c r="E907" s="157" t="str">
        <f>CODE!I907</f>
        <v/>
      </c>
      <c r="F907" s="180" t="str">
        <f>IF(OR('Sub-Cpt Record'!K907=0,'Sub-Cpt Record'!K907=""),"",'Sub-Cpt Record'!K907)</f>
        <v/>
      </c>
      <c r="G907" s="219"/>
      <c r="H907" s="181"/>
      <c r="I907" s="182"/>
      <c r="J907" s="182"/>
      <c r="K907" s="182"/>
      <c r="L907" s="182"/>
      <c r="M907" s="182"/>
      <c r="N907" s="221"/>
    </row>
    <row r="908" spans="1:14" s="3" customFormat="1" x14ac:dyDescent="0.2">
      <c r="A908" s="156" t="str">
        <f>IF(OR('Sub-Cpt Record'!A908=0,'Sub-Cpt Record'!A908=""),"",'Sub-Cpt Record'!A908)</f>
        <v/>
      </c>
      <c r="B908" s="157" t="str">
        <f>IF(OR('Sub-Cpt Record'!B908=0,'Sub-Cpt Record'!B908=""),"",'Sub-Cpt Record'!B908)</f>
        <v/>
      </c>
      <c r="C908" s="158" t="str">
        <f>IF(OR('Sub-Cpt Record'!C908=0,'Sub-Cpt Record'!C908=""),"",'Sub-Cpt Record'!C908)</f>
        <v/>
      </c>
      <c r="D908" s="158" t="str">
        <f>IF(OR('Sub-Cpt Record'!D908=0,'Sub-Cpt Record'!D908=""),"",'Sub-Cpt Record'!D908)</f>
        <v/>
      </c>
      <c r="E908" s="157" t="str">
        <f>CODE!I908</f>
        <v/>
      </c>
      <c r="F908" s="180" t="str">
        <f>IF(OR('Sub-Cpt Record'!K908=0,'Sub-Cpt Record'!K908=""),"",'Sub-Cpt Record'!K908)</f>
        <v/>
      </c>
      <c r="G908" s="219"/>
      <c r="H908" s="181"/>
      <c r="I908" s="182"/>
      <c r="J908" s="182"/>
      <c r="K908" s="182"/>
      <c r="L908" s="182"/>
      <c r="M908" s="182"/>
      <c r="N908" s="221"/>
    </row>
    <row r="909" spans="1:14" s="3" customFormat="1" x14ac:dyDescent="0.2">
      <c r="A909" s="156" t="str">
        <f>IF(OR('Sub-Cpt Record'!A909=0,'Sub-Cpt Record'!A909=""),"",'Sub-Cpt Record'!A909)</f>
        <v/>
      </c>
      <c r="B909" s="157" t="str">
        <f>IF(OR('Sub-Cpt Record'!B909=0,'Sub-Cpt Record'!B909=""),"",'Sub-Cpt Record'!B909)</f>
        <v/>
      </c>
      <c r="C909" s="158" t="str">
        <f>IF(OR('Sub-Cpt Record'!C909=0,'Sub-Cpt Record'!C909=""),"",'Sub-Cpt Record'!C909)</f>
        <v/>
      </c>
      <c r="D909" s="158" t="str">
        <f>IF(OR('Sub-Cpt Record'!D909=0,'Sub-Cpt Record'!D909=""),"",'Sub-Cpt Record'!D909)</f>
        <v/>
      </c>
      <c r="E909" s="157" t="str">
        <f>CODE!I909</f>
        <v/>
      </c>
      <c r="F909" s="180" t="str">
        <f>IF(OR('Sub-Cpt Record'!K909=0,'Sub-Cpt Record'!K909=""),"",'Sub-Cpt Record'!K909)</f>
        <v/>
      </c>
      <c r="G909" s="219"/>
      <c r="H909" s="181"/>
      <c r="I909" s="182"/>
      <c r="J909" s="182"/>
      <c r="K909" s="182"/>
      <c r="L909" s="182"/>
      <c r="M909" s="182"/>
      <c r="N909" s="221"/>
    </row>
    <row r="910" spans="1:14" s="3" customFormat="1" x14ac:dyDescent="0.2">
      <c r="A910" s="156" t="str">
        <f>IF(OR('Sub-Cpt Record'!A910=0,'Sub-Cpt Record'!A910=""),"",'Sub-Cpt Record'!A910)</f>
        <v/>
      </c>
      <c r="B910" s="157" t="str">
        <f>IF(OR('Sub-Cpt Record'!B910=0,'Sub-Cpt Record'!B910=""),"",'Sub-Cpt Record'!B910)</f>
        <v/>
      </c>
      <c r="C910" s="158" t="str">
        <f>IF(OR('Sub-Cpt Record'!C910=0,'Sub-Cpt Record'!C910=""),"",'Sub-Cpt Record'!C910)</f>
        <v/>
      </c>
      <c r="D910" s="158" t="str">
        <f>IF(OR('Sub-Cpt Record'!D910=0,'Sub-Cpt Record'!D910=""),"",'Sub-Cpt Record'!D910)</f>
        <v/>
      </c>
      <c r="E910" s="157" t="str">
        <f>CODE!I910</f>
        <v/>
      </c>
      <c r="F910" s="180" t="str">
        <f>IF(OR('Sub-Cpt Record'!K910=0,'Sub-Cpt Record'!K910=""),"",'Sub-Cpt Record'!K910)</f>
        <v/>
      </c>
      <c r="G910" s="219"/>
      <c r="H910" s="181"/>
      <c r="I910" s="182"/>
      <c r="J910" s="182"/>
      <c r="K910" s="182"/>
      <c r="L910" s="182"/>
      <c r="M910" s="182"/>
      <c r="N910" s="221"/>
    </row>
    <row r="911" spans="1:14" s="3" customFormat="1" x14ac:dyDescent="0.2">
      <c r="A911" s="156" t="str">
        <f>IF(OR('Sub-Cpt Record'!A911=0,'Sub-Cpt Record'!A911=""),"",'Sub-Cpt Record'!A911)</f>
        <v/>
      </c>
      <c r="B911" s="157" t="str">
        <f>IF(OR('Sub-Cpt Record'!B911=0,'Sub-Cpt Record'!B911=""),"",'Sub-Cpt Record'!B911)</f>
        <v/>
      </c>
      <c r="C911" s="158" t="str">
        <f>IF(OR('Sub-Cpt Record'!C911=0,'Sub-Cpt Record'!C911=""),"",'Sub-Cpt Record'!C911)</f>
        <v/>
      </c>
      <c r="D911" s="158" t="str">
        <f>IF(OR('Sub-Cpt Record'!D911=0,'Sub-Cpt Record'!D911=""),"",'Sub-Cpt Record'!D911)</f>
        <v/>
      </c>
      <c r="E911" s="157" t="str">
        <f>CODE!I911</f>
        <v/>
      </c>
      <c r="F911" s="180" t="str">
        <f>IF(OR('Sub-Cpt Record'!K911=0,'Sub-Cpt Record'!K911=""),"",'Sub-Cpt Record'!K911)</f>
        <v/>
      </c>
      <c r="G911" s="219"/>
      <c r="H911" s="181"/>
      <c r="I911" s="182"/>
      <c r="J911" s="182"/>
      <c r="K911" s="182"/>
      <c r="L911" s="182"/>
      <c r="M911" s="182"/>
      <c r="N911" s="221"/>
    </row>
    <row r="912" spans="1:14" s="3" customFormat="1" x14ac:dyDescent="0.2">
      <c r="A912" s="156" t="str">
        <f>IF(OR('Sub-Cpt Record'!A912=0,'Sub-Cpt Record'!A912=""),"",'Sub-Cpt Record'!A912)</f>
        <v/>
      </c>
      <c r="B912" s="157" t="str">
        <f>IF(OR('Sub-Cpt Record'!B912=0,'Sub-Cpt Record'!B912=""),"",'Sub-Cpt Record'!B912)</f>
        <v/>
      </c>
      <c r="C912" s="158" t="str">
        <f>IF(OR('Sub-Cpt Record'!C912=0,'Sub-Cpt Record'!C912=""),"",'Sub-Cpt Record'!C912)</f>
        <v/>
      </c>
      <c r="D912" s="158" t="str">
        <f>IF(OR('Sub-Cpt Record'!D912=0,'Sub-Cpt Record'!D912=""),"",'Sub-Cpt Record'!D912)</f>
        <v/>
      </c>
      <c r="E912" s="157" t="str">
        <f>CODE!I912</f>
        <v/>
      </c>
      <c r="F912" s="180" t="str">
        <f>IF(OR('Sub-Cpt Record'!K912=0,'Sub-Cpt Record'!K912=""),"",'Sub-Cpt Record'!K912)</f>
        <v/>
      </c>
      <c r="G912" s="219"/>
      <c r="H912" s="181"/>
      <c r="I912" s="182"/>
      <c r="J912" s="182"/>
      <c r="K912" s="182"/>
      <c r="L912" s="182"/>
      <c r="M912" s="182"/>
      <c r="N912" s="221"/>
    </row>
    <row r="913" spans="1:14" s="3" customFormat="1" x14ac:dyDescent="0.2">
      <c r="A913" s="156" t="str">
        <f>IF(OR('Sub-Cpt Record'!A913=0,'Sub-Cpt Record'!A913=""),"",'Sub-Cpt Record'!A913)</f>
        <v/>
      </c>
      <c r="B913" s="157" t="str">
        <f>IF(OR('Sub-Cpt Record'!B913=0,'Sub-Cpt Record'!B913=""),"",'Sub-Cpt Record'!B913)</f>
        <v/>
      </c>
      <c r="C913" s="158" t="str">
        <f>IF(OR('Sub-Cpt Record'!C913=0,'Sub-Cpt Record'!C913=""),"",'Sub-Cpt Record'!C913)</f>
        <v/>
      </c>
      <c r="D913" s="158" t="str">
        <f>IF(OR('Sub-Cpt Record'!D913=0,'Sub-Cpt Record'!D913=""),"",'Sub-Cpt Record'!D913)</f>
        <v/>
      </c>
      <c r="E913" s="157" t="str">
        <f>CODE!I913</f>
        <v/>
      </c>
      <c r="F913" s="180" t="str">
        <f>IF(OR('Sub-Cpt Record'!K913=0,'Sub-Cpt Record'!K913=""),"",'Sub-Cpt Record'!K913)</f>
        <v/>
      </c>
      <c r="G913" s="219"/>
      <c r="H913" s="181"/>
      <c r="I913" s="182"/>
      <c r="J913" s="182"/>
      <c r="K913" s="182"/>
      <c r="L913" s="182"/>
      <c r="M913" s="182"/>
      <c r="N913" s="221"/>
    </row>
    <row r="914" spans="1:14" s="3" customFormat="1" x14ac:dyDescent="0.2">
      <c r="A914" s="156" t="str">
        <f>IF(OR('Sub-Cpt Record'!A914=0,'Sub-Cpt Record'!A914=""),"",'Sub-Cpt Record'!A914)</f>
        <v/>
      </c>
      <c r="B914" s="157" t="str">
        <f>IF(OR('Sub-Cpt Record'!B914=0,'Sub-Cpt Record'!B914=""),"",'Sub-Cpt Record'!B914)</f>
        <v/>
      </c>
      <c r="C914" s="158" t="str">
        <f>IF(OR('Sub-Cpt Record'!C914=0,'Sub-Cpt Record'!C914=""),"",'Sub-Cpt Record'!C914)</f>
        <v/>
      </c>
      <c r="D914" s="158" t="str">
        <f>IF(OR('Sub-Cpt Record'!D914=0,'Sub-Cpt Record'!D914=""),"",'Sub-Cpt Record'!D914)</f>
        <v/>
      </c>
      <c r="E914" s="157" t="str">
        <f>CODE!I914</f>
        <v/>
      </c>
      <c r="F914" s="180" t="str">
        <f>IF(OR('Sub-Cpt Record'!K914=0,'Sub-Cpt Record'!K914=""),"",'Sub-Cpt Record'!K914)</f>
        <v/>
      </c>
      <c r="G914" s="219"/>
      <c r="H914" s="181"/>
      <c r="I914" s="182"/>
      <c r="J914" s="182"/>
      <c r="K914" s="182"/>
      <c r="L914" s="182"/>
      <c r="M914" s="182"/>
      <c r="N914" s="221"/>
    </row>
    <row r="915" spans="1:14" s="3" customFormat="1" x14ac:dyDescent="0.2">
      <c r="A915" s="156" t="str">
        <f>IF(OR('Sub-Cpt Record'!A915=0,'Sub-Cpt Record'!A915=""),"",'Sub-Cpt Record'!A915)</f>
        <v/>
      </c>
      <c r="B915" s="157" t="str">
        <f>IF(OR('Sub-Cpt Record'!B915=0,'Sub-Cpt Record'!B915=""),"",'Sub-Cpt Record'!B915)</f>
        <v/>
      </c>
      <c r="C915" s="158" t="str">
        <f>IF(OR('Sub-Cpt Record'!C915=0,'Sub-Cpt Record'!C915=""),"",'Sub-Cpt Record'!C915)</f>
        <v/>
      </c>
      <c r="D915" s="158" t="str">
        <f>IF(OR('Sub-Cpt Record'!D915=0,'Sub-Cpt Record'!D915=""),"",'Sub-Cpt Record'!D915)</f>
        <v/>
      </c>
      <c r="E915" s="157" t="str">
        <f>CODE!I915</f>
        <v/>
      </c>
      <c r="F915" s="180" t="str">
        <f>IF(OR('Sub-Cpt Record'!K915=0,'Sub-Cpt Record'!K915=""),"",'Sub-Cpt Record'!K915)</f>
        <v/>
      </c>
      <c r="G915" s="219"/>
      <c r="H915" s="181"/>
      <c r="I915" s="182"/>
      <c r="J915" s="182"/>
      <c r="K915" s="182"/>
      <c r="L915" s="182"/>
      <c r="M915" s="182"/>
      <c r="N915" s="221"/>
    </row>
    <row r="916" spans="1:14" s="3" customFormat="1" x14ac:dyDescent="0.2">
      <c r="A916" s="156" t="str">
        <f>IF(OR('Sub-Cpt Record'!A916=0,'Sub-Cpt Record'!A916=""),"",'Sub-Cpt Record'!A916)</f>
        <v/>
      </c>
      <c r="B916" s="157" t="str">
        <f>IF(OR('Sub-Cpt Record'!B916=0,'Sub-Cpt Record'!B916=""),"",'Sub-Cpt Record'!B916)</f>
        <v/>
      </c>
      <c r="C916" s="158" t="str">
        <f>IF(OR('Sub-Cpt Record'!C916=0,'Sub-Cpt Record'!C916=""),"",'Sub-Cpt Record'!C916)</f>
        <v/>
      </c>
      <c r="D916" s="158" t="str">
        <f>IF(OR('Sub-Cpt Record'!D916=0,'Sub-Cpt Record'!D916=""),"",'Sub-Cpt Record'!D916)</f>
        <v/>
      </c>
      <c r="E916" s="157" t="str">
        <f>CODE!I916</f>
        <v/>
      </c>
      <c r="F916" s="180" t="str">
        <f>IF(OR('Sub-Cpt Record'!K916=0,'Sub-Cpt Record'!K916=""),"",'Sub-Cpt Record'!K916)</f>
        <v/>
      </c>
      <c r="G916" s="219"/>
      <c r="H916" s="181"/>
      <c r="I916" s="182"/>
      <c r="J916" s="182"/>
      <c r="K916" s="182"/>
      <c r="L916" s="182"/>
      <c r="M916" s="182"/>
      <c r="N916" s="221"/>
    </row>
    <row r="917" spans="1:14" s="3" customFormat="1" x14ac:dyDescent="0.2">
      <c r="A917" s="156" t="str">
        <f>IF(OR('Sub-Cpt Record'!A917=0,'Sub-Cpt Record'!A917=""),"",'Sub-Cpt Record'!A917)</f>
        <v/>
      </c>
      <c r="B917" s="157" t="str">
        <f>IF(OR('Sub-Cpt Record'!B917=0,'Sub-Cpt Record'!B917=""),"",'Sub-Cpt Record'!B917)</f>
        <v/>
      </c>
      <c r="C917" s="158" t="str">
        <f>IF(OR('Sub-Cpt Record'!C917=0,'Sub-Cpt Record'!C917=""),"",'Sub-Cpt Record'!C917)</f>
        <v/>
      </c>
      <c r="D917" s="158" t="str">
        <f>IF(OR('Sub-Cpt Record'!D917=0,'Sub-Cpt Record'!D917=""),"",'Sub-Cpt Record'!D917)</f>
        <v/>
      </c>
      <c r="E917" s="157" t="str">
        <f>CODE!I917</f>
        <v/>
      </c>
      <c r="F917" s="180" t="str">
        <f>IF(OR('Sub-Cpt Record'!K917=0,'Sub-Cpt Record'!K917=""),"",'Sub-Cpt Record'!K917)</f>
        <v/>
      </c>
      <c r="G917" s="219"/>
      <c r="H917" s="181"/>
      <c r="I917" s="182"/>
      <c r="J917" s="182"/>
      <c r="K917" s="182"/>
      <c r="L917" s="182"/>
      <c r="M917" s="182"/>
      <c r="N917" s="221"/>
    </row>
    <row r="918" spans="1:14" s="3" customFormat="1" x14ac:dyDescent="0.2">
      <c r="A918" s="156" t="str">
        <f>IF(OR('Sub-Cpt Record'!A918=0,'Sub-Cpt Record'!A918=""),"",'Sub-Cpt Record'!A918)</f>
        <v/>
      </c>
      <c r="B918" s="157" t="str">
        <f>IF(OR('Sub-Cpt Record'!B918=0,'Sub-Cpt Record'!B918=""),"",'Sub-Cpt Record'!B918)</f>
        <v/>
      </c>
      <c r="C918" s="158" t="str">
        <f>IF(OR('Sub-Cpt Record'!C918=0,'Sub-Cpt Record'!C918=""),"",'Sub-Cpt Record'!C918)</f>
        <v/>
      </c>
      <c r="D918" s="158" t="str">
        <f>IF(OR('Sub-Cpt Record'!D918=0,'Sub-Cpt Record'!D918=""),"",'Sub-Cpt Record'!D918)</f>
        <v/>
      </c>
      <c r="E918" s="157" t="str">
        <f>CODE!I918</f>
        <v/>
      </c>
      <c r="F918" s="180" t="str">
        <f>IF(OR('Sub-Cpt Record'!K918=0,'Sub-Cpt Record'!K918=""),"",'Sub-Cpt Record'!K918)</f>
        <v/>
      </c>
      <c r="G918" s="219"/>
      <c r="H918" s="181"/>
      <c r="I918" s="182"/>
      <c r="J918" s="182"/>
      <c r="K918" s="182"/>
      <c r="L918" s="182"/>
      <c r="M918" s="182"/>
      <c r="N918" s="221"/>
    </row>
    <row r="919" spans="1:14" s="3" customFormat="1" x14ac:dyDescent="0.2">
      <c r="A919" s="156" t="str">
        <f>IF(OR('Sub-Cpt Record'!A919=0,'Sub-Cpt Record'!A919=""),"",'Sub-Cpt Record'!A919)</f>
        <v/>
      </c>
      <c r="B919" s="157" t="str">
        <f>IF(OR('Sub-Cpt Record'!B919=0,'Sub-Cpt Record'!B919=""),"",'Sub-Cpt Record'!B919)</f>
        <v/>
      </c>
      <c r="C919" s="158" t="str">
        <f>IF(OR('Sub-Cpt Record'!C919=0,'Sub-Cpt Record'!C919=""),"",'Sub-Cpt Record'!C919)</f>
        <v/>
      </c>
      <c r="D919" s="158" t="str">
        <f>IF(OR('Sub-Cpt Record'!D919=0,'Sub-Cpt Record'!D919=""),"",'Sub-Cpt Record'!D919)</f>
        <v/>
      </c>
      <c r="E919" s="157" t="str">
        <f>CODE!I919</f>
        <v/>
      </c>
      <c r="F919" s="180" t="str">
        <f>IF(OR('Sub-Cpt Record'!K919=0,'Sub-Cpt Record'!K919=""),"",'Sub-Cpt Record'!K919)</f>
        <v/>
      </c>
      <c r="G919" s="219"/>
      <c r="H919" s="181"/>
      <c r="I919" s="182"/>
      <c r="J919" s="182"/>
      <c r="K919" s="182"/>
      <c r="L919" s="182"/>
      <c r="M919" s="182"/>
      <c r="N919" s="221"/>
    </row>
    <row r="920" spans="1:14" s="3" customFormat="1" x14ac:dyDescent="0.2">
      <c r="A920" s="156" t="str">
        <f>IF(OR('Sub-Cpt Record'!A920=0,'Sub-Cpt Record'!A920=""),"",'Sub-Cpt Record'!A920)</f>
        <v/>
      </c>
      <c r="B920" s="157" t="str">
        <f>IF(OR('Sub-Cpt Record'!B920=0,'Sub-Cpt Record'!B920=""),"",'Sub-Cpt Record'!B920)</f>
        <v/>
      </c>
      <c r="C920" s="158" t="str">
        <f>IF(OR('Sub-Cpt Record'!C920=0,'Sub-Cpt Record'!C920=""),"",'Sub-Cpt Record'!C920)</f>
        <v/>
      </c>
      <c r="D920" s="158" t="str">
        <f>IF(OR('Sub-Cpt Record'!D920=0,'Sub-Cpt Record'!D920=""),"",'Sub-Cpt Record'!D920)</f>
        <v/>
      </c>
      <c r="E920" s="157" t="str">
        <f>CODE!I920</f>
        <v/>
      </c>
      <c r="F920" s="180" t="str">
        <f>IF(OR('Sub-Cpt Record'!K920=0,'Sub-Cpt Record'!K920=""),"",'Sub-Cpt Record'!K920)</f>
        <v/>
      </c>
      <c r="G920" s="219"/>
      <c r="H920" s="181"/>
      <c r="I920" s="182"/>
      <c r="J920" s="182"/>
      <c r="K920" s="182"/>
      <c r="L920" s="182"/>
      <c r="M920" s="182"/>
      <c r="N920" s="221"/>
    </row>
    <row r="921" spans="1:14" s="3" customFormat="1" x14ac:dyDescent="0.2">
      <c r="A921" s="156" t="str">
        <f>IF(OR('Sub-Cpt Record'!A921=0,'Sub-Cpt Record'!A921=""),"",'Sub-Cpt Record'!A921)</f>
        <v/>
      </c>
      <c r="B921" s="157" t="str">
        <f>IF(OR('Sub-Cpt Record'!B921=0,'Sub-Cpt Record'!B921=""),"",'Sub-Cpt Record'!B921)</f>
        <v/>
      </c>
      <c r="C921" s="158" t="str">
        <f>IF(OR('Sub-Cpt Record'!C921=0,'Sub-Cpt Record'!C921=""),"",'Sub-Cpt Record'!C921)</f>
        <v/>
      </c>
      <c r="D921" s="158" t="str">
        <f>IF(OR('Sub-Cpt Record'!D921=0,'Sub-Cpt Record'!D921=""),"",'Sub-Cpt Record'!D921)</f>
        <v/>
      </c>
      <c r="E921" s="157" t="str">
        <f>CODE!I921</f>
        <v/>
      </c>
      <c r="F921" s="180" t="str">
        <f>IF(OR('Sub-Cpt Record'!K921=0,'Sub-Cpt Record'!K921=""),"",'Sub-Cpt Record'!K921)</f>
        <v/>
      </c>
      <c r="G921" s="219"/>
      <c r="H921" s="181"/>
      <c r="I921" s="182"/>
      <c r="J921" s="182"/>
      <c r="K921" s="182"/>
      <c r="L921" s="182"/>
      <c r="M921" s="182"/>
      <c r="N921" s="221"/>
    </row>
    <row r="922" spans="1:14" s="3" customFormat="1" x14ac:dyDescent="0.2">
      <c r="A922" s="156" t="str">
        <f>IF(OR('Sub-Cpt Record'!A922=0,'Sub-Cpt Record'!A922=""),"",'Sub-Cpt Record'!A922)</f>
        <v/>
      </c>
      <c r="B922" s="157" t="str">
        <f>IF(OR('Sub-Cpt Record'!B922=0,'Sub-Cpt Record'!B922=""),"",'Sub-Cpt Record'!B922)</f>
        <v/>
      </c>
      <c r="C922" s="158" t="str">
        <f>IF(OR('Sub-Cpt Record'!C922=0,'Sub-Cpt Record'!C922=""),"",'Sub-Cpt Record'!C922)</f>
        <v/>
      </c>
      <c r="D922" s="158" t="str">
        <f>IF(OR('Sub-Cpt Record'!D922=0,'Sub-Cpt Record'!D922=""),"",'Sub-Cpt Record'!D922)</f>
        <v/>
      </c>
      <c r="E922" s="157" t="str">
        <f>CODE!I922</f>
        <v/>
      </c>
      <c r="F922" s="180" t="str">
        <f>IF(OR('Sub-Cpt Record'!K922=0,'Sub-Cpt Record'!K922=""),"",'Sub-Cpt Record'!K922)</f>
        <v/>
      </c>
      <c r="G922" s="219"/>
      <c r="H922" s="181"/>
      <c r="I922" s="182"/>
      <c r="J922" s="182"/>
      <c r="K922" s="182"/>
      <c r="L922" s="182"/>
      <c r="M922" s="182"/>
      <c r="N922" s="221"/>
    </row>
    <row r="923" spans="1:14" s="3" customFormat="1" x14ac:dyDescent="0.2">
      <c r="A923" s="156" t="str">
        <f>IF(OR('Sub-Cpt Record'!A923=0,'Sub-Cpt Record'!A923=""),"",'Sub-Cpt Record'!A923)</f>
        <v/>
      </c>
      <c r="B923" s="157" t="str">
        <f>IF(OR('Sub-Cpt Record'!B923=0,'Sub-Cpt Record'!B923=""),"",'Sub-Cpt Record'!B923)</f>
        <v/>
      </c>
      <c r="C923" s="158" t="str">
        <f>IF(OR('Sub-Cpt Record'!C923=0,'Sub-Cpt Record'!C923=""),"",'Sub-Cpt Record'!C923)</f>
        <v/>
      </c>
      <c r="D923" s="158" t="str">
        <f>IF(OR('Sub-Cpt Record'!D923=0,'Sub-Cpt Record'!D923=""),"",'Sub-Cpt Record'!D923)</f>
        <v/>
      </c>
      <c r="E923" s="157" t="str">
        <f>CODE!I923</f>
        <v/>
      </c>
      <c r="F923" s="180" t="str">
        <f>IF(OR('Sub-Cpt Record'!K923=0,'Sub-Cpt Record'!K923=""),"",'Sub-Cpt Record'!K923)</f>
        <v/>
      </c>
      <c r="G923" s="219"/>
      <c r="H923" s="181"/>
      <c r="I923" s="182"/>
      <c r="J923" s="182"/>
      <c r="K923" s="182"/>
      <c r="L923" s="182"/>
      <c r="M923" s="182"/>
      <c r="N923" s="221"/>
    </row>
    <row r="924" spans="1:14" s="3" customFormat="1" x14ac:dyDescent="0.2">
      <c r="A924" s="156" t="str">
        <f>IF(OR('Sub-Cpt Record'!A924=0,'Sub-Cpt Record'!A924=""),"",'Sub-Cpt Record'!A924)</f>
        <v/>
      </c>
      <c r="B924" s="157" t="str">
        <f>IF(OR('Sub-Cpt Record'!B924=0,'Sub-Cpt Record'!B924=""),"",'Sub-Cpt Record'!B924)</f>
        <v/>
      </c>
      <c r="C924" s="158" t="str">
        <f>IF(OR('Sub-Cpt Record'!C924=0,'Sub-Cpt Record'!C924=""),"",'Sub-Cpt Record'!C924)</f>
        <v/>
      </c>
      <c r="D924" s="158" t="str">
        <f>IF(OR('Sub-Cpt Record'!D924=0,'Sub-Cpt Record'!D924=""),"",'Sub-Cpt Record'!D924)</f>
        <v/>
      </c>
      <c r="E924" s="157" t="str">
        <f>CODE!I924</f>
        <v/>
      </c>
      <c r="F924" s="180" t="str">
        <f>IF(OR('Sub-Cpt Record'!K924=0,'Sub-Cpt Record'!K924=""),"",'Sub-Cpt Record'!K924)</f>
        <v/>
      </c>
      <c r="G924" s="219"/>
      <c r="H924" s="181"/>
      <c r="I924" s="182"/>
      <c r="J924" s="182"/>
      <c r="K924" s="182"/>
      <c r="L924" s="182"/>
      <c r="M924" s="182"/>
      <c r="N924" s="221"/>
    </row>
    <row r="925" spans="1:14" s="3" customFormat="1" x14ac:dyDescent="0.2">
      <c r="A925" s="156" t="str">
        <f>IF(OR('Sub-Cpt Record'!A925=0,'Sub-Cpt Record'!A925=""),"",'Sub-Cpt Record'!A925)</f>
        <v/>
      </c>
      <c r="B925" s="157" t="str">
        <f>IF(OR('Sub-Cpt Record'!B925=0,'Sub-Cpt Record'!B925=""),"",'Sub-Cpt Record'!B925)</f>
        <v/>
      </c>
      <c r="C925" s="158" t="str">
        <f>IF(OR('Sub-Cpt Record'!C925=0,'Sub-Cpt Record'!C925=""),"",'Sub-Cpt Record'!C925)</f>
        <v/>
      </c>
      <c r="D925" s="158" t="str">
        <f>IF(OR('Sub-Cpt Record'!D925=0,'Sub-Cpt Record'!D925=""),"",'Sub-Cpt Record'!D925)</f>
        <v/>
      </c>
      <c r="E925" s="157" t="str">
        <f>CODE!I925</f>
        <v/>
      </c>
      <c r="F925" s="180" t="str">
        <f>IF(OR('Sub-Cpt Record'!K925=0,'Sub-Cpt Record'!K925=""),"",'Sub-Cpt Record'!K925)</f>
        <v/>
      </c>
      <c r="G925" s="219"/>
      <c r="H925" s="181"/>
      <c r="I925" s="182"/>
      <c r="J925" s="182"/>
      <c r="K925" s="182"/>
      <c r="L925" s="182"/>
      <c r="M925" s="182"/>
      <c r="N925" s="221"/>
    </row>
    <row r="926" spans="1:14" s="3" customFormat="1" x14ac:dyDescent="0.2">
      <c r="A926" s="156" t="str">
        <f>IF(OR('Sub-Cpt Record'!A926=0,'Sub-Cpt Record'!A926=""),"",'Sub-Cpt Record'!A926)</f>
        <v/>
      </c>
      <c r="B926" s="157" t="str">
        <f>IF(OR('Sub-Cpt Record'!B926=0,'Sub-Cpt Record'!B926=""),"",'Sub-Cpt Record'!B926)</f>
        <v/>
      </c>
      <c r="C926" s="158" t="str">
        <f>IF(OR('Sub-Cpt Record'!C926=0,'Sub-Cpt Record'!C926=""),"",'Sub-Cpt Record'!C926)</f>
        <v/>
      </c>
      <c r="D926" s="158" t="str">
        <f>IF(OR('Sub-Cpt Record'!D926=0,'Sub-Cpt Record'!D926=""),"",'Sub-Cpt Record'!D926)</f>
        <v/>
      </c>
      <c r="E926" s="157" t="str">
        <f>CODE!I926</f>
        <v/>
      </c>
      <c r="F926" s="180" t="str">
        <f>IF(OR('Sub-Cpt Record'!K926=0,'Sub-Cpt Record'!K926=""),"",'Sub-Cpt Record'!K926)</f>
        <v/>
      </c>
      <c r="G926" s="219"/>
      <c r="H926" s="181"/>
      <c r="I926" s="182"/>
      <c r="J926" s="182"/>
      <c r="K926" s="182"/>
      <c r="L926" s="182"/>
      <c r="M926" s="182"/>
      <c r="N926" s="221"/>
    </row>
    <row r="927" spans="1:14" s="3" customFormat="1" x14ac:dyDescent="0.2">
      <c r="A927" s="156" t="str">
        <f>IF(OR('Sub-Cpt Record'!A927=0,'Sub-Cpt Record'!A927=""),"",'Sub-Cpt Record'!A927)</f>
        <v/>
      </c>
      <c r="B927" s="157" t="str">
        <f>IF(OR('Sub-Cpt Record'!B927=0,'Sub-Cpt Record'!B927=""),"",'Sub-Cpt Record'!B927)</f>
        <v/>
      </c>
      <c r="C927" s="158" t="str">
        <f>IF(OR('Sub-Cpt Record'!C927=0,'Sub-Cpt Record'!C927=""),"",'Sub-Cpt Record'!C927)</f>
        <v/>
      </c>
      <c r="D927" s="158" t="str">
        <f>IF(OR('Sub-Cpt Record'!D927=0,'Sub-Cpt Record'!D927=""),"",'Sub-Cpt Record'!D927)</f>
        <v/>
      </c>
      <c r="E927" s="157" t="str">
        <f>CODE!I927</f>
        <v/>
      </c>
      <c r="F927" s="180" t="str">
        <f>IF(OR('Sub-Cpt Record'!K927=0,'Sub-Cpt Record'!K927=""),"",'Sub-Cpt Record'!K927)</f>
        <v/>
      </c>
      <c r="G927" s="219"/>
      <c r="H927" s="181"/>
      <c r="I927" s="182"/>
      <c r="J927" s="182"/>
      <c r="K927" s="182"/>
      <c r="L927" s="182"/>
      <c r="M927" s="182"/>
      <c r="N927" s="221"/>
    </row>
    <row r="928" spans="1:14" s="3" customFormat="1" x14ac:dyDescent="0.2">
      <c r="A928" s="156" t="str">
        <f>IF(OR('Sub-Cpt Record'!A928=0,'Sub-Cpt Record'!A928=""),"",'Sub-Cpt Record'!A928)</f>
        <v/>
      </c>
      <c r="B928" s="157" t="str">
        <f>IF(OR('Sub-Cpt Record'!B928=0,'Sub-Cpt Record'!B928=""),"",'Sub-Cpt Record'!B928)</f>
        <v/>
      </c>
      <c r="C928" s="158" t="str">
        <f>IF(OR('Sub-Cpt Record'!C928=0,'Sub-Cpt Record'!C928=""),"",'Sub-Cpt Record'!C928)</f>
        <v/>
      </c>
      <c r="D928" s="158" t="str">
        <f>IF(OR('Sub-Cpt Record'!D928=0,'Sub-Cpt Record'!D928=""),"",'Sub-Cpt Record'!D928)</f>
        <v/>
      </c>
      <c r="E928" s="157" t="str">
        <f>CODE!I928</f>
        <v/>
      </c>
      <c r="F928" s="180" t="str">
        <f>IF(OR('Sub-Cpt Record'!K928=0,'Sub-Cpt Record'!K928=""),"",'Sub-Cpt Record'!K928)</f>
        <v/>
      </c>
      <c r="G928" s="219"/>
      <c r="H928" s="181"/>
      <c r="I928" s="182"/>
      <c r="J928" s="182"/>
      <c r="K928" s="182"/>
      <c r="L928" s="182"/>
      <c r="M928" s="182"/>
      <c r="N928" s="221"/>
    </row>
    <row r="929" spans="1:14" s="3" customFormat="1" x14ac:dyDescent="0.2">
      <c r="A929" s="156" t="str">
        <f>IF(OR('Sub-Cpt Record'!A929=0,'Sub-Cpt Record'!A929=""),"",'Sub-Cpt Record'!A929)</f>
        <v/>
      </c>
      <c r="B929" s="157" t="str">
        <f>IF(OR('Sub-Cpt Record'!B929=0,'Sub-Cpt Record'!B929=""),"",'Sub-Cpt Record'!B929)</f>
        <v/>
      </c>
      <c r="C929" s="158" t="str">
        <f>IF(OR('Sub-Cpt Record'!C929=0,'Sub-Cpt Record'!C929=""),"",'Sub-Cpt Record'!C929)</f>
        <v/>
      </c>
      <c r="D929" s="158" t="str">
        <f>IF(OR('Sub-Cpt Record'!D929=0,'Sub-Cpt Record'!D929=""),"",'Sub-Cpt Record'!D929)</f>
        <v/>
      </c>
      <c r="E929" s="157" t="str">
        <f>CODE!I929</f>
        <v/>
      </c>
      <c r="F929" s="180" t="str">
        <f>IF(OR('Sub-Cpt Record'!K929=0,'Sub-Cpt Record'!K929=""),"",'Sub-Cpt Record'!K929)</f>
        <v/>
      </c>
      <c r="G929" s="219"/>
      <c r="H929" s="181"/>
      <c r="I929" s="182"/>
      <c r="J929" s="182"/>
      <c r="K929" s="182"/>
      <c r="L929" s="182"/>
      <c r="M929" s="182"/>
      <c r="N929" s="221"/>
    </row>
    <row r="930" spans="1:14" s="3" customFormat="1" x14ac:dyDescent="0.2">
      <c r="A930" s="156" t="str">
        <f>IF(OR('Sub-Cpt Record'!A930=0,'Sub-Cpt Record'!A930=""),"",'Sub-Cpt Record'!A930)</f>
        <v/>
      </c>
      <c r="B930" s="157" t="str">
        <f>IF(OR('Sub-Cpt Record'!B930=0,'Sub-Cpt Record'!B930=""),"",'Sub-Cpt Record'!B930)</f>
        <v/>
      </c>
      <c r="C930" s="158" t="str">
        <f>IF(OR('Sub-Cpt Record'!C930=0,'Sub-Cpt Record'!C930=""),"",'Sub-Cpt Record'!C930)</f>
        <v/>
      </c>
      <c r="D930" s="158" t="str">
        <f>IF(OR('Sub-Cpt Record'!D930=0,'Sub-Cpt Record'!D930=""),"",'Sub-Cpt Record'!D930)</f>
        <v/>
      </c>
      <c r="E930" s="157" t="str">
        <f>CODE!I930</f>
        <v/>
      </c>
      <c r="F930" s="180" t="str">
        <f>IF(OR('Sub-Cpt Record'!K930=0,'Sub-Cpt Record'!K930=""),"",'Sub-Cpt Record'!K930)</f>
        <v/>
      </c>
      <c r="G930" s="219"/>
      <c r="H930" s="181"/>
      <c r="I930" s="182"/>
      <c r="J930" s="182"/>
      <c r="K930" s="182"/>
      <c r="L930" s="182"/>
      <c r="M930" s="182"/>
      <c r="N930" s="221"/>
    </row>
    <row r="931" spans="1:14" s="3" customFormat="1" x14ac:dyDescent="0.2">
      <c r="A931" s="156" t="str">
        <f>IF(OR('Sub-Cpt Record'!A931=0,'Sub-Cpt Record'!A931=""),"",'Sub-Cpt Record'!A931)</f>
        <v/>
      </c>
      <c r="B931" s="157" t="str">
        <f>IF(OR('Sub-Cpt Record'!B931=0,'Sub-Cpt Record'!B931=""),"",'Sub-Cpt Record'!B931)</f>
        <v/>
      </c>
      <c r="C931" s="158" t="str">
        <f>IF(OR('Sub-Cpt Record'!C931=0,'Sub-Cpt Record'!C931=""),"",'Sub-Cpt Record'!C931)</f>
        <v/>
      </c>
      <c r="D931" s="158" t="str">
        <f>IF(OR('Sub-Cpt Record'!D931=0,'Sub-Cpt Record'!D931=""),"",'Sub-Cpt Record'!D931)</f>
        <v/>
      </c>
      <c r="E931" s="157" t="str">
        <f>CODE!I931</f>
        <v/>
      </c>
      <c r="F931" s="180" t="str">
        <f>IF(OR('Sub-Cpt Record'!K931=0,'Sub-Cpt Record'!K931=""),"",'Sub-Cpt Record'!K931)</f>
        <v/>
      </c>
      <c r="G931" s="219"/>
      <c r="H931" s="181"/>
      <c r="I931" s="182"/>
      <c r="J931" s="182"/>
      <c r="K931" s="182"/>
      <c r="L931" s="182"/>
      <c r="M931" s="182"/>
      <c r="N931" s="221"/>
    </row>
    <row r="932" spans="1:14" s="3" customFormat="1" x14ac:dyDescent="0.2">
      <c r="A932" s="156" t="str">
        <f>IF(OR('Sub-Cpt Record'!A932=0,'Sub-Cpt Record'!A932=""),"",'Sub-Cpt Record'!A932)</f>
        <v/>
      </c>
      <c r="B932" s="157" t="str">
        <f>IF(OR('Sub-Cpt Record'!B932=0,'Sub-Cpt Record'!B932=""),"",'Sub-Cpt Record'!B932)</f>
        <v/>
      </c>
      <c r="C932" s="158" t="str">
        <f>IF(OR('Sub-Cpt Record'!C932=0,'Sub-Cpt Record'!C932=""),"",'Sub-Cpt Record'!C932)</f>
        <v/>
      </c>
      <c r="D932" s="158" t="str">
        <f>IF(OR('Sub-Cpt Record'!D932=0,'Sub-Cpt Record'!D932=""),"",'Sub-Cpt Record'!D932)</f>
        <v/>
      </c>
      <c r="E932" s="157" t="str">
        <f>CODE!I932</f>
        <v/>
      </c>
      <c r="F932" s="180" t="str">
        <f>IF(OR('Sub-Cpt Record'!K932=0,'Sub-Cpt Record'!K932=""),"",'Sub-Cpt Record'!K932)</f>
        <v/>
      </c>
      <c r="G932" s="219"/>
      <c r="H932" s="181"/>
      <c r="I932" s="182"/>
      <c r="J932" s="182"/>
      <c r="K932" s="182"/>
      <c r="L932" s="182"/>
      <c r="M932" s="182"/>
      <c r="N932" s="221"/>
    </row>
    <row r="933" spans="1:14" s="3" customFormat="1" x14ac:dyDescent="0.2">
      <c r="A933" s="156" t="str">
        <f>IF(OR('Sub-Cpt Record'!A933=0,'Sub-Cpt Record'!A933=""),"",'Sub-Cpt Record'!A933)</f>
        <v/>
      </c>
      <c r="B933" s="157" t="str">
        <f>IF(OR('Sub-Cpt Record'!B933=0,'Sub-Cpt Record'!B933=""),"",'Sub-Cpt Record'!B933)</f>
        <v/>
      </c>
      <c r="C933" s="158" t="str">
        <f>IF(OR('Sub-Cpt Record'!C933=0,'Sub-Cpt Record'!C933=""),"",'Sub-Cpt Record'!C933)</f>
        <v/>
      </c>
      <c r="D933" s="158" t="str">
        <f>IF(OR('Sub-Cpt Record'!D933=0,'Sub-Cpt Record'!D933=""),"",'Sub-Cpt Record'!D933)</f>
        <v/>
      </c>
      <c r="E933" s="157" t="str">
        <f>CODE!I933</f>
        <v/>
      </c>
      <c r="F933" s="180" t="str">
        <f>IF(OR('Sub-Cpt Record'!K933=0,'Sub-Cpt Record'!K933=""),"",'Sub-Cpt Record'!K933)</f>
        <v/>
      </c>
      <c r="G933" s="219"/>
      <c r="H933" s="181"/>
      <c r="I933" s="182"/>
      <c r="J933" s="182"/>
      <c r="K933" s="182"/>
      <c r="L933" s="182"/>
      <c r="M933" s="182"/>
      <c r="N933" s="221"/>
    </row>
    <row r="934" spans="1:14" s="3" customFormat="1" x14ac:dyDescent="0.2">
      <c r="A934" s="156" t="str">
        <f>IF(OR('Sub-Cpt Record'!A934=0,'Sub-Cpt Record'!A934=""),"",'Sub-Cpt Record'!A934)</f>
        <v/>
      </c>
      <c r="B934" s="157" t="str">
        <f>IF(OR('Sub-Cpt Record'!B934=0,'Sub-Cpt Record'!B934=""),"",'Sub-Cpt Record'!B934)</f>
        <v/>
      </c>
      <c r="C934" s="158" t="str">
        <f>IF(OR('Sub-Cpt Record'!C934=0,'Sub-Cpt Record'!C934=""),"",'Sub-Cpt Record'!C934)</f>
        <v/>
      </c>
      <c r="D934" s="158" t="str">
        <f>IF(OR('Sub-Cpt Record'!D934=0,'Sub-Cpt Record'!D934=""),"",'Sub-Cpt Record'!D934)</f>
        <v/>
      </c>
      <c r="E934" s="157" t="str">
        <f>CODE!I934</f>
        <v/>
      </c>
      <c r="F934" s="180" t="str">
        <f>IF(OR('Sub-Cpt Record'!K934=0,'Sub-Cpt Record'!K934=""),"",'Sub-Cpt Record'!K934)</f>
        <v/>
      </c>
      <c r="G934" s="219"/>
      <c r="H934" s="181"/>
      <c r="I934" s="182"/>
      <c r="J934" s="182"/>
      <c r="K934" s="182"/>
      <c r="L934" s="182"/>
      <c r="M934" s="182"/>
      <c r="N934" s="221"/>
    </row>
    <row r="935" spans="1:14" s="3" customFormat="1" x14ac:dyDescent="0.2">
      <c r="A935" s="156" t="str">
        <f>IF(OR('Sub-Cpt Record'!A935=0,'Sub-Cpt Record'!A935=""),"",'Sub-Cpt Record'!A935)</f>
        <v/>
      </c>
      <c r="B935" s="157" t="str">
        <f>IF(OR('Sub-Cpt Record'!B935=0,'Sub-Cpt Record'!B935=""),"",'Sub-Cpt Record'!B935)</f>
        <v/>
      </c>
      <c r="C935" s="158" t="str">
        <f>IF(OR('Sub-Cpt Record'!C935=0,'Sub-Cpt Record'!C935=""),"",'Sub-Cpt Record'!C935)</f>
        <v/>
      </c>
      <c r="D935" s="158" t="str">
        <f>IF(OR('Sub-Cpt Record'!D935=0,'Sub-Cpt Record'!D935=""),"",'Sub-Cpt Record'!D935)</f>
        <v/>
      </c>
      <c r="E935" s="157" t="str">
        <f>CODE!I935</f>
        <v/>
      </c>
      <c r="F935" s="180" t="str">
        <f>IF(OR('Sub-Cpt Record'!K935=0,'Sub-Cpt Record'!K935=""),"",'Sub-Cpt Record'!K935)</f>
        <v/>
      </c>
      <c r="G935" s="219"/>
      <c r="H935" s="181"/>
      <c r="I935" s="182"/>
      <c r="J935" s="182"/>
      <c r="K935" s="182"/>
      <c r="L935" s="182"/>
      <c r="M935" s="182"/>
      <c r="N935" s="221"/>
    </row>
    <row r="936" spans="1:14" s="3" customFormat="1" x14ac:dyDescent="0.2">
      <c r="A936" s="156" t="str">
        <f>IF(OR('Sub-Cpt Record'!A936=0,'Sub-Cpt Record'!A936=""),"",'Sub-Cpt Record'!A936)</f>
        <v/>
      </c>
      <c r="B936" s="157" t="str">
        <f>IF(OR('Sub-Cpt Record'!B936=0,'Sub-Cpt Record'!B936=""),"",'Sub-Cpt Record'!B936)</f>
        <v/>
      </c>
      <c r="C936" s="158" t="str">
        <f>IF(OR('Sub-Cpt Record'!C936=0,'Sub-Cpt Record'!C936=""),"",'Sub-Cpt Record'!C936)</f>
        <v/>
      </c>
      <c r="D936" s="158" t="str">
        <f>IF(OR('Sub-Cpt Record'!D936=0,'Sub-Cpt Record'!D936=""),"",'Sub-Cpt Record'!D936)</f>
        <v/>
      </c>
      <c r="E936" s="157" t="str">
        <f>CODE!I936</f>
        <v/>
      </c>
      <c r="F936" s="180" t="str">
        <f>IF(OR('Sub-Cpt Record'!K936=0,'Sub-Cpt Record'!K936=""),"",'Sub-Cpt Record'!K936)</f>
        <v/>
      </c>
      <c r="G936" s="219"/>
      <c r="H936" s="181"/>
      <c r="I936" s="182"/>
      <c r="J936" s="182"/>
      <c r="K936" s="182"/>
      <c r="L936" s="182"/>
      <c r="M936" s="182"/>
      <c r="N936" s="221"/>
    </row>
    <row r="937" spans="1:14" s="3" customFormat="1" x14ac:dyDescent="0.2">
      <c r="A937" s="156" t="str">
        <f>IF(OR('Sub-Cpt Record'!A937=0,'Sub-Cpt Record'!A937=""),"",'Sub-Cpt Record'!A937)</f>
        <v/>
      </c>
      <c r="B937" s="157" t="str">
        <f>IF(OR('Sub-Cpt Record'!B937=0,'Sub-Cpt Record'!B937=""),"",'Sub-Cpt Record'!B937)</f>
        <v/>
      </c>
      <c r="C937" s="158" t="str">
        <f>IF(OR('Sub-Cpt Record'!C937=0,'Sub-Cpt Record'!C937=""),"",'Sub-Cpt Record'!C937)</f>
        <v/>
      </c>
      <c r="D937" s="158" t="str">
        <f>IF(OR('Sub-Cpt Record'!D937=0,'Sub-Cpt Record'!D937=""),"",'Sub-Cpt Record'!D937)</f>
        <v/>
      </c>
      <c r="E937" s="157" t="str">
        <f>CODE!I937</f>
        <v/>
      </c>
      <c r="F937" s="180" t="str">
        <f>IF(OR('Sub-Cpt Record'!K937=0,'Sub-Cpt Record'!K937=""),"",'Sub-Cpt Record'!K937)</f>
        <v/>
      </c>
      <c r="G937" s="219"/>
      <c r="H937" s="181"/>
      <c r="I937" s="182"/>
      <c r="J937" s="182"/>
      <c r="K937" s="182"/>
      <c r="L937" s="182"/>
      <c r="M937" s="182"/>
      <c r="N937" s="221"/>
    </row>
    <row r="938" spans="1:14" s="3" customFormat="1" x14ac:dyDescent="0.2">
      <c r="A938" s="156" t="str">
        <f>IF(OR('Sub-Cpt Record'!A938=0,'Sub-Cpt Record'!A938=""),"",'Sub-Cpt Record'!A938)</f>
        <v/>
      </c>
      <c r="B938" s="157" t="str">
        <f>IF(OR('Sub-Cpt Record'!B938=0,'Sub-Cpt Record'!B938=""),"",'Sub-Cpt Record'!B938)</f>
        <v/>
      </c>
      <c r="C938" s="158" t="str">
        <f>IF(OR('Sub-Cpt Record'!C938=0,'Sub-Cpt Record'!C938=""),"",'Sub-Cpt Record'!C938)</f>
        <v/>
      </c>
      <c r="D938" s="158" t="str">
        <f>IF(OR('Sub-Cpt Record'!D938=0,'Sub-Cpt Record'!D938=""),"",'Sub-Cpt Record'!D938)</f>
        <v/>
      </c>
      <c r="E938" s="157" t="str">
        <f>CODE!I938</f>
        <v/>
      </c>
      <c r="F938" s="180" t="str">
        <f>IF(OR('Sub-Cpt Record'!K938=0,'Sub-Cpt Record'!K938=""),"",'Sub-Cpt Record'!K938)</f>
        <v/>
      </c>
      <c r="G938" s="219"/>
      <c r="H938" s="181"/>
      <c r="I938" s="182"/>
      <c r="J938" s="182"/>
      <c r="K938" s="182"/>
      <c r="L938" s="182"/>
      <c r="M938" s="182"/>
      <c r="N938" s="221"/>
    </row>
    <row r="939" spans="1:14" s="3" customFormat="1" x14ac:dyDescent="0.2">
      <c r="A939" s="156" t="str">
        <f>IF(OR('Sub-Cpt Record'!A939=0,'Sub-Cpt Record'!A939=""),"",'Sub-Cpt Record'!A939)</f>
        <v/>
      </c>
      <c r="B939" s="157" t="str">
        <f>IF(OR('Sub-Cpt Record'!B939=0,'Sub-Cpt Record'!B939=""),"",'Sub-Cpt Record'!B939)</f>
        <v/>
      </c>
      <c r="C939" s="158" t="str">
        <f>IF(OR('Sub-Cpt Record'!C939=0,'Sub-Cpt Record'!C939=""),"",'Sub-Cpt Record'!C939)</f>
        <v/>
      </c>
      <c r="D939" s="158" t="str">
        <f>IF(OR('Sub-Cpt Record'!D939=0,'Sub-Cpt Record'!D939=""),"",'Sub-Cpt Record'!D939)</f>
        <v/>
      </c>
      <c r="E939" s="157" t="str">
        <f>CODE!I939</f>
        <v/>
      </c>
      <c r="F939" s="180" t="str">
        <f>IF(OR('Sub-Cpt Record'!K939=0,'Sub-Cpt Record'!K939=""),"",'Sub-Cpt Record'!K939)</f>
        <v/>
      </c>
      <c r="G939" s="219"/>
      <c r="H939" s="181"/>
      <c r="I939" s="182"/>
      <c r="J939" s="182"/>
      <c r="K939" s="182"/>
      <c r="L939" s="182"/>
      <c r="M939" s="182"/>
      <c r="N939" s="221"/>
    </row>
    <row r="940" spans="1:14" s="3" customFormat="1" x14ac:dyDescent="0.2">
      <c r="A940" s="156" t="str">
        <f>IF(OR('Sub-Cpt Record'!A940=0,'Sub-Cpt Record'!A940=""),"",'Sub-Cpt Record'!A940)</f>
        <v/>
      </c>
      <c r="B940" s="157" t="str">
        <f>IF(OR('Sub-Cpt Record'!B940=0,'Sub-Cpt Record'!B940=""),"",'Sub-Cpt Record'!B940)</f>
        <v/>
      </c>
      <c r="C940" s="158" t="str">
        <f>IF(OR('Sub-Cpt Record'!C940=0,'Sub-Cpt Record'!C940=""),"",'Sub-Cpt Record'!C940)</f>
        <v/>
      </c>
      <c r="D940" s="158" t="str">
        <f>IF(OR('Sub-Cpt Record'!D940=0,'Sub-Cpt Record'!D940=""),"",'Sub-Cpt Record'!D940)</f>
        <v/>
      </c>
      <c r="E940" s="157" t="str">
        <f>CODE!I940</f>
        <v/>
      </c>
      <c r="F940" s="180" t="str">
        <f>IF(OR('Sub-Cpt Record'!K940=0,'Sub-Cpt Record'!K940=""),"",'Sub-Cpt Record'!K940)</f>
        <v/>
      </c>
      <c r="G940" s="219"/>
      <c r="H940" s="181"/>
      <c r="I940" s="182"/>
      <c r="J940" s="182"/>
      <c r="K940" s="182"/>
      <c r="L940" s="182"/>
      <c r="M940" s="182"/>
      <c r="N940" s="221"/>
    </row>
    <row r="941" spans="1:14" s="3" customFormat="1" x14ac:dyDescent="0.2">
      <c r="A941" s="156" t="str">
        <f>IF(OR('Sub-Cpt Record'!A941=0,'Sub-Cpt Record'!A941=""),"",'Sub-Cpt Record'!A941)</f>
        <v/>
      </c>
      <c r="B941" s="157" t="str">
        <f>IF(OR('Sub-Cpt Record'!B941=0,'Sub-Cpt Record'!B941=""),"",'Sub-Cpt Record'!B941)</f>
        <v/>
      </c>
      <c r="C941" s="158" t="str">
        <f>IF(OR('Sub-Cpt Record'!C941=0,'Sub-Cpt Record'!C941=""),"",'Sub-Cpt Record'!C941)</f>
        <v/>
      </c>
      <c r="D941" s="158" t="str">
        <f>IF(OR('Sub-Cpt Record'!D941=0,'Sub-Cpt Record'!D941=""),"",'Sub-Cpt Record'!D941)</f>
        <v/>
      </c>
      <c r="E941" s="157" t="str">
        <f>CODE!I941</f>
        <v/>
      </c>
      <c r="F941" s="180" t="str">
        <f>IF(OR('Sub-Cpt Record'!K941=0,'Sub-Cpt Record'!K941=""),"",'Sub-Cpt Record'!K941)</f>
        <v/>
      </c>
      <c r="G941" s="219"/>
      <c r="H941" s="181"/>
      <c r="I941" s="182"/>
      <c r="J941" s="182"/>
      <c r="K941" s="182"/>
      <c r="L941" s="182"/>
      <c r="M941" s="182"/>
      <c r="N941" s="221"/>
    </row>
    <row r="942" spans="1:14" s="3" customFormat="1" x14ac:dyDescent="0.2">
      <c r="A942" s="156" t="str">
        <f>IF(OR('Sub-Cpt Record'!A942=0,'Sub-Cpt Record'!A942=""),"",'Sub-Cpt Record'!A942)</f>
        <v/>
      </c>
      <c r="B942" s="157" t="str">
        <f>IF(OR('Sub-Cpt Record'!B942=0,'Sub-Cpt Record'!B942=""),"",'Sub-Cpt Record'!B942)</f>
        <v/>
      </c>
      <c r="C942" s="158" t="str">
        <f>IF(OR('Sub-Cpt Record'!C942=0,'Sub-Cpt Record'!C942=""),"",'Sub-Cpt Record'!C942)</f>
        <v/>
      </c>
      <c r="D942" s="158" t="str">
        <f>IF(OR('Sub-Cpt Record'!D942=0,'Sub-Cpt Record'!D942=""),"",'Sub-Cpt Record'!D942)</f>
        <v/>
      </c>
      <c r="E942" s="157" t="str">
        <f>CODE!I942</f>
        <v/>
      </c>
      <c r="F942" s="180" t="str">
        <f>IF(OR('Sub-Cpt Record'!K942=0,'Sub-Cpt Record'!K942=""),"",'Sub-Cpt Record'!K942)</f>
        <v/>
      </c>
      <c r="G942" s="219"/>
      <c r="H942" s="181"/>
      <c r="I942" s="182"/>
      <c r="J942" s="182"/>
      <c r="K942" s="182"/>
      <c r="L942" s="182"/>
      <c r="M942" s="182"/>
      <c r="N942" s="221"/>
    </row>
    <row r="943" spans="1:14" s="3" customFormat="1" x14ac:dyDescent="0.2">
      <c r="A943" s="156" t="str">
        <f>IF(OR('Sub-Cpt Record'!A943=0,'Sub-Cpt Record'!A943=""),"",'Sub-Cpt Record'!A943)</f>
        <v/>
      </c>
      <c r="B943" s="157" t="str">
        <f>IF(OR('Sub-Cpt Record'!B943=0,'Sub-Cpt Record'!B943=""),"",'Sub-Cpt Record'!B943)</f>
        <v/>
      </c>
      <c r="C943" s="158" t="str">
        <f>IF(OR('Sub-Cpt Record'!C943=0,'Sub-Cpt Record'!C943=""),"",'Sub-Cpt Record'!C943)</f>
        <v/>
      </c>
      <c r="D943" s="158" t="str">
        <f>IF(OR('Sub-Cpt Record'!D943=0,'Sub-Cpt Record'!D943=""),"",'Sub-Cpt Record'!D943)</f>
        <v/>
      </c>
      <c r="E943" s="157" t="str">
        <f>CODE!I943</f>
        <v/>
      </c>
      <c r="F943" s="180" t="str">
        <f>IF(OR('Sub-Cpt Record'!K943=0,'Sub-Cpt Record'!K943=""),"",'Sub-Cpt Record'!K943)</f>
        <v/>
      </c>
      <c r="G943" s="219"/>
      <c r="H943" s="181"/>
      <c r="I943" s="182"/>
      <c r="J943" s="182"/>
      <c r="K943" s="182"/>
      <c r="L943" s="182"/>
      <c r="M943" s="182"/>
      <c r="N943" s="221"/>
    </row>
    <row r="944" spans="1:14" s="3" customFormat="1" x14ac:dyDescent="0.2">
      <c r="A944" s="156" t="str">
        <f>IF(OR('Sub-Cpt Record'!A944=0,'Sub-Cpt Record'!A944=""),"",'Sub-Cpt Record'!A944)</f>
        <v/>
      </c>
      <c r="B944" s="157" t="str">
        <f>IF(OR('Sub-Cpt Record'!B944=0,'Sub-Cpt Record'!B944=""),"",'Sub-Cpt Record'!B944)</f>
        <v/>
      </c>
      <c r="C944" s="158" t="str">
        <f>IF(OR('Sub-Cpt Record'!C944=0,'Sub-Cpt Record'!C944=""),"",'Sub-Cpt Record'!C944)</f>
        <v/>
      </c>
      <c r="D944" s="158" t="str">
        <f>IF(OR('Sub-Cpt Record'!D944=0,'Sub-Cpt Record'!D944=""),"",'Sub-Cpt Record'!D944)</f>
        <v/>
      </c>
      <c r="E944" s="157" t="str">
        <f>CODE!I944</f>
        <v/>
      </c>
      <c r="F944" s="180" t="str">
        <f>IF(OR('Sub-Cpt Record'!K944=0,'Sub-Cpt Record'!K944=""),"",'Sub-Cpt Record'!K944)</f>
        <v/>
      </c>
      <c r="G944" s="219"/>
      <c r="H944" s="181"/>
      <c r="I944" s="182"/>
      <c r="J944" s="182"/>
      <c r="K944" s="182"/>
      <c r="L944" s="182"/>
      <c r="M944" s="182"/>
      <c r="N944" s="221"/>
    </row>
    <row r="945" spans="1:14" s="3" customFormat="1" x14ac:dyDescent="0.2">
      <c r="A945" s="156" t="str">
        <f>IF(OR('Sub-Cpt Record'!A945=0,'Sub-Cpt Record'!A945=""),"",'Sub-Cpt Record'!A945)</f>
        <v/>
      </c>
      <c r="B945" s="157" t="str">
        <f>IF(OR('Sub-Cpt Record'!B945=0,'Sub-Cpt Record'!B945=""),"",'Sub-Cpt Record'!B945)</f>
        <v/>
      </c>
      <c r="C945" s="158" t="str">
        <f>IF(OR('Sub-Cpt Record'!C945=0,'Sub-Cpt Record'!C945=""),"",'Sub-Cpt Record'!C945)</f>
        <v/>
      </c>
      <c r="D945" s="158" t="str">
        <f>IF(OR('Sub-Cpt Record'!D945=0,'Sub-Cpt Record'!D945=""),"",'Sub-Cpt Record'!D945)</f>
        <v/>
      </c>
      <c r="E945" s="157" t="str">
        <f>CODE!I945</f>
        <v/>
      </c>
      <c r="F945" s="180" t="str">
        <f>IF(OR('Sub-Cpt Record'!K945=0,'Sub-Cpt Record'!K945=""),"",'Sub-Cpt Record'!K945)</f>
        <v/>
      </c>
      <c r="G945" s="219"/>
      <c r="H945" s="181"/>
      <c r="I945" s="182"/>
      <c r="J945" s="182"/>
      <c r="K945" s="182"/>
      <c r="L945" s="182"/>
      <c r="M945" s="182"/>
      <c r="N945" s="221"/>
    </row>
    <row r="946" spans="1:14" s="3" customFormat="1" x14ac:dyDescent="0.2">
      <c r="A946" s="156" t="str">
        <f>IF(OR('Sub-Cpt Record'!A946=0,'Sub-Cpt Record'!A946=""),"",'Sub-Cpt Record'!A946)</f>
        <v/>
      </c>
      <c r="B946" s="157" t="str">
        <f>IF(OR('Sub-Cpt Record'!B946=0,'Sub-Cpt Record'!B946=""),"",'Sub-Cpt Record'!B946)</f>
        <v/>
      </c>
      <c r="C946" s="158" t="str">
        <f>IF(OR('Sub-Cpt Record'!C946=0,'Sub-Cpt Record'!C946=""),"",'Sub-Cpt Record'!C946)</f>
        <v/>
      </c>
      <c r="D946" s="158" t="str">
        <f>IF(OR('Sub-Cpt Record'!D946=0,'Sub-Cpt Record'!D946=""),"",'Sub-Cpt Record'!D946)</f>
        <v/>
      </c>
      <c r="E946" s="157" t="str">
        <f>CODE!I946</f>
        <v/>
      </c>
      <c r="F946" s="180" t="str">
        <f>IF(OR('Sub-Cpt Record'!K946=0,'Sub-Cpt Record'!K946=""),"",'Sub-Cpt Record'!K946)</f>
        <v/>
      </c>
      <c r="G946" s="219"/>
      <c r="H946" s="181"/>
      <c r="I946" s="182"/>
      <c r="J946" s="182"/>
      <c r="K946" s="182"/>
      <c r="L946" s="182"/>
      <c r="M946" s="182"/>
      <c r="N946" s="221"/>
    </row>
    <row r="947" spans="1:14" s="3" customFormat="1" x14ac:dyDescent="0.2">
      <c r="A947" s="156" t="str">
        <f>IF(OR('Sub-Cpt Record'!A947=0,'Sub-Cpt Record'!A947=""),"",'Sub-Cpt Record'!A947)</f>
        <v/>
      </c>
      <c r="B947" s="157" t="str">
        <f>IF(OR('Sub-Cpt Record'!B947=0,'Sub-Cpt Record'!B947=""),"",'Sub-Cpt Record'!B947)</f>
        <v/>
      </c>
      <c r="C947" s="158" t="str">
        <f>IF(OR('Sub-Cpt Record'!C947=0,'Sub-Cpt Record'!C947=""),"",'Sub-Cpt Record'!C947)</f>
        <v/>
      </c>
      <c r="D947" s="158" t="str">
        <f>IF(OR('Sub-Cpt Record'!D947=0,'Sub-Cpt Record'!D947=""),"",'Sub-Cpt Record'!D947)</f>
        <v/>
      </c>
      <c r="E947" s="157" t="str">
        <f>CODE!I947</f>
        <v/>
      </c>
      <c r="F947" s="180" t="str">
        <f>IF(OR('Sub-Cpt Record'!K947=0,'Sub-Cpt Record'!K947=""),"",'Sub-Cpt Record'!K947)</f>
        <v/>
      </c>
      <c r="G947" s="219"/>
      <c r="H947" s="181"/>
      <c r="I947" s="182"/>
      <c r="J947" s="182"/>
      <c r="K947" s="182"/>
      <c r="L947" s="182"/>
      <c r="M947" s="182"/>
      <c r="N947" s="221"/>
    </row>
    <row r="948" spans="1:14" s="3" customFormat="1" x14ac:dyDescent="0.2">
      <c r="A948" s="156" t="str">
        <f>IF(OR('Sub-Cpt Record'!A948=0,'Sub-Cpt Record'!A948=""),"",'Sub-Cpt Record'!A948)</f>
        <v/>
      </c>
      <c r="B948" s="157" t="str">
        <f>IF(OR('Sub-Cpt Record'!B948=0,'Sub-Cpt Record'!B948=""),"",'Sub-Cpt Record'!B948)</f>
        <v/>
      </c>
      <c r="C948" s="158" t="str">
        <f>IF(OR('Sub-Cpt Record'!C948=0,'Sub-Cpt Record'!C948=""),"",'Sub-Cpt Record'!C948)</f>
        <v/>
      </c>
      <c r="D948" s="158" t="str">
        <f>IF(OR('Sub-Cpt Record'!D948=0,'Sub-Cpt Record'!D948=""),"",'Sub-Cpt Record'!D948)</f>
        <v/>
      </c>
      <c r="E948" s="157" t="str">
        <f>CODE!I948</f>
        <v/>
      </c>
      <c r="F948" s="180" t="str">
        <f>IF(OR('Sub-Cpt Record'!K948=0,'Sub-Cpt Record'!K948=""),"",'Sub-Cpt Record'!K948)</f>
        <v/>
      </c>
      <c r="G948" s="219"/>
      <c r="H948" s="181"/>
      <c r="I948" s="182"/>
      <c r="J948" s="182"/>
      <c r="K948" s="182"/>
      <c r="L948" s="182"/>
      <c r="M948" s="182"/>
      <c r="N948" s="221"/>
    </row>
    <row r="949" spans="1:14" s="3" customFormat="1" x14ac:dyDescent="0.2">
      <c r="A949" s="156" t="str">
        <f>IF(OR('Sub-Cpt Record'!A949=0,'Sub-Cpt Record'!A949=""),"",'Sub-Cpt Record'!A949)</f>
        <v/>
      </c>
      <c r="B949" s="157" t="str">
        <f>IF(OR('Sub-Cpt Record'!B949=0,'Sub-Cpt Record'!B949=""),"",'Sub-Cpt Record'!B949)</f>
        <v/>
      </c>
      <c r="C949" s="158" t="str">
        <f>IF(OR('Sub-Cpt Record'!C949=0,'Sub-Cpt Record'!C949=""),"",'Sub-Cpt Record'!C949)</f>
        <v/>
      </c>
      <c r="D949" s="158" t="str">
        <f>IF(OR('Sub-Cpt Record'!D949=0,'Sub-Cpt Record'!D949=""),"",'Sub-Cpt Record'!D949)</f>
        <v/>
      </c>
      <c r="E949" s="157" t="str">
        <f>CODE!I949</f>
        <v/>
      </c>
      <c r="F949" s="180" t="str">
        <f>IF(OR('Sub-Cpt Record'!K949=0,'Sub-Cpt Record'!K949=""),"",'Sub-Cpt Record'!K949)</f>
        <v/>
      </c>
      <c r="G949" s="219"/>
      <c r="H949" s="181"/>
      <c r="I949" s="182"/>
      <c r="J949" s="182"/>
      <c r="K949" s="182"/>
      <c r="L949" s="182"/>
      <c r="M949" s="182"/>
      <c r="N949" s="221"/>
    </row>
    <row r="950" spans="1:14" s="3" customFormat="1" x14ac:dyDescent="0.2">
      <c r="A950" s="156" t="str">
        <f>IF(OR('Sub-Cpt Record'!A950=0,'Sub-Cpt Record'!A950=""),"",'Sub-Cpt Record'!A950)</f>
        <v/>
      </c>
      <c r="B950" s="157" t="str">
        <f>IF(OR('Sub-Cpt Record'!B950=0,'Sub-Cpt Record'!B950=""),"",'Sub-Cpt Record'!B950)</f>
        <v/>
      </c>
      <c r="C950" s="158" t="str">
        <f>IF(OR('Sub-Cpt Record'!C950=0,'Sub-Cpt Record'!C950=""),"",'Sub-Cpt Record'!C950)</f>
        <v/>
      </c>
      <c r="D950" s="158" t="str">
        <f>IF(OR('Sub-Cpt Record'!D950=0,'Sub-Cpt Record'!D950=""),"",'Sub-Cpt Record'!D950)</f>
        <v/>
      </c>
      <c r="E950" s="157" t="str">
        <f>CODE!I950</f>
        <v/>
      </c>
      <c r="F950" s="180" t="str">
        <f>IF(OR('Sub-Cpt Record'!K950=0,'Sub-Cpt Record'!K950=""),"",'Sub-Cpt Record'!K950)</f>
        <v/>
      </c>
      <c r="G950" s="219"/>
      <c r="H950" s="181"/>
      <c r="I950" s="182"/>
      <c r="J950" s="182"/>
      <c r="K950" s="182"/>
      <c r="L950" s="182"/>
      <c r="M950" s="182"/>
      <c r="N950" s="221"/>
    </row>
    <row r="951" spans="1:14" s="3" customFormat="1" x14ac:dyDescent="0.2">
      <c r="A951" s="156" t="str">
        <f>IF(OR('Sub-Cpt Record'!A951=0,'Sub-Cpt Record'!A951=""),"",'Sub-Cpt Record'!A951)</f>
        <v/>
      </c>
      <c r="B951" s="157" t="str">
        <f>IF(OR('Sub-Cpt Record'!B951=0,'Sub-Cpt Record'!B951=""),"",'Sub-Cpt Record'!B951)</f>
        <v/>
      </c>
      <c r="C951" s="158" t="str">
        <f>IF(OR('Sub-Cpt Record'!C951=0,'Sub-Cpt Record'!C951=""),"",'Sub-Cpt Record'!C951)</f>
        <v/>
      </c>
      <c r="D951" s="158" t="str">
        <f>IF(OR('Sub-Cpt Record'!D951=0,'Sub-Cpt Record'!D951=""),"",'Sub-Cpt Record'!D951)</f>
        <v/>
      </c>
      <c r="E951" s="157" t="str">
        <f>CODE!I951</f>
        <v/>
      </c>
      <c r="F951" s="180" t="str">
        <f>IF(OR('Sub-Cpt Record'!K951=0,'Sub-Cpt Record'!K951=""),"",'Sub-Cpt Record'!K951)</f>
        <v/>
      </c>
      <c r="G951" s="219"/>
      <c r="H951" s="181"/>
      <c r="I951" s="182"/>
      <c r="J951" s="182"/>
      <c r="K951" s="182"/>
      <c r="L951" s="182"/>
      <c r="M951" s="182"/>
      <c r="N951" s="221"/>
    </row>
    <row r="952" spans="1:14" s="3" customFormat="1" x14ac:dyDescent="0.2">
      <c r="A952" s="156" t="str">
        <f>IF(OR('Sub-Cpt Record'!A952=0,'Sub-Cpt Record'!A952=""),"",'Sub-Cpt Record'!A952)</f>
        <v/>
      </c>
      <c r="B952" s="157" t="str">
        <f>IF(OR('Sub-Cpt Record'!B952=0,'Sub-Cpt Record'!B952=""),"",'Sub-Cpt Record'!B952)</f>
        <v/>
      </c>
      <c r="C952" s="158" t="str">
        <f>IF(OR('Sub-Cpt Record'!C952=0,'Sub-Cpt Record'!C952=""),"",'Sub-Cpt Record'!C952)</f>
        <v/>
      </c>
      <c r="D952" s="158" t="str">
        <f>IF(OR('Sub-Cpt Record'!D952=0,'Sub-Cpt Record'!D952=""),"",'Sub-Cpt Record'!D952)</f>
        <v/>
      </c>
      <c r="E952" s="157" t="str">
        <f>CODE!I952</f>
        <v/>
      </c>
      <c r="F952" s="180" t="str">
        <f>IF(OR('Sub-Cpt Record'!K952=0,'Sub-Cpt Record'!K952=""),"",'Sub-Cpt Record'!K952)</f>
        <v/>
      </c>
      <c r="G952" s="219"/>
      <c r="H952" s="181"/>
      <c r="I952" s="182"/>
      <c r="J952" s="182"/>
      <c r="K952" s="182"/>
      <c r="L952" s="182"/>
      <c r="M952" s="182"/>
      <c r="N952" s="221"/>
    </row>
    <row r="953" spans="1:14" s="3" customFormat="1" x14ac:dyDescent="0.2">
      <c r="A953" s="156" t="str">
        <f>IF(OR('Sub-Cpt Record'!A953=0,'Sub-Cpt Record'!A953=""),"",'Sub-Cpt Record'!A953)</f>
        <v/>
      </c>
      <c r="B953" s="157" t="str">
        <f>IF(OR('Sub-Cpt Record'!B953=0,'Sub-Cpt Record'!B953=""),"",'Sub-Cpt Record'!B953)</f>
        <v/>
      </c>
      <c r="C953" s="158" t="str">
        <f>IF(OR('Sub-Cpt Record'!C953=0,'Sub-Cpt Record'!C953=""),"",'Sub-Cpt Record'!C953)</f>
        <v/>
      </c>
      <c r="D953" s="158" t="str">
        <f>IF(OR('Sub-Cpt Record'!D953=0,'Sub-Cpt Record'!D953=""),"",'Sub-Cpt Record'!D953)</f>
        <v/>
      </c>
      <c r="E953" s="157" t="str">
        <f>CODE!I953</f>
        <v/>
      </c>
      <c r="F953" s="180" t="str">
        <f>IF(OR('Sub-Cpt Record'!K953=0,'Sub-Cpt Record'!K953=""),"",'Sub-Cpt Record'!K953)</f>
        <v/>
      </c>
      <c r="G953" s="219"/>
      <c r="H953" s="181"/>
      <c r="I953" s="182"/>
      <c r="J953" s="182"/>
      <c r="K953" s="182"/>
      <c r="L953" s="182"/>
      <c r="M953" s="182"/>
      <c r="N953" s="221"/>
    </row>
    <row r="954" spans="1:14" s="3" customFormat="1" x14ac:dyDescent="0.2">
      <c r="A954" s="156" t="str">
        <f>IF(OR('Sub-Cpt Record'!A954=0,'Sub-Cpt Record'!A954=""),"",'Sub-Cpt Record'!A954)</f>
        <v/>
      </c>
      <c r="B954" s="157" t="str">
        <f>IF(OR('Sub-Cpt Record'!B954=0,'Sub-Cpt Record'!B954=""),"",'Sub-Cpt Record'!B954)</f>
        <v/>
      </c>
      <c r="C954" s="158" t="str">
        <f>IF(OR('Sub-Cpt Record'!C954=0,'Sub-Cpt Record'!C954=""),"",'Sub-Cpt Record'!C954)</f>
        <v/>
      </c>
      <c r="D954" s="158" t="str">
        <f>IF(OR('Sub-Cpt Record'!D954=0,'Sub-Cpt Record'!D954=""),"",'Sub-Cpt Record'!D954)</f>
        <v/>
      </c>
      <c r="E954" s="157" t="str">
        <f>CODE!I954</f>
        <v/>
      </c>
      <c r="F954" s="180" t="str">
        <f>IF(OR('Sub-Cpt Record'!K954=0,'Sub-Cpt Record'!K954=""),"",'Sub-Cpt Record'!K954)</f>
        <v/>
      </c>
      <c r="G954" s="219"/>
      <c r="H954" s="181"/>
      <c r="I954" s="182"/>
      <c r="J954" s="182"/>
      <c r="K954" s="182"/>
      <c r="L954" s="182"/>
      <c r="M954" s="182"/>
      <c r="N954" s="221"/>
    </row>
    <row r="955" spans="1:14" s="3" customFormat="1" x14ac:dyDescent="0.2">
      <c r="A955" s="156" t="str">
        <f>IF(OR('Sub-Cpt Record'!A955=0,'Sub-Cpt Record'!A955=""),"",'Sub-Cpt Record'!A955)</f>
        <v/>
      </c>
      <c r="B955" s="157" t="str">
        <f>IF(OR('Sub-Cpt Record'!B955=0,'Sub-Cpt Record'!B955=""),"",'Sub-Cpt Record'!B955)</f>
        <v/>
      </c>
      <c r="C955" s="158" t="str">
        <f>IF(OR('Sub-Cpt Record'!C955=0,'Sub-Cpt Record'!C955=""),"",'Sub-Cpt Record'!C955)</f>
        <v/>
      </c>
      <c r="D955" s="158" t="str">
        <f>IF(OR('Sub-Cpt Record'!D955=0,'Sub-Cpt Record'!D955=""),"",'Sub-Cpt Record'!D955)</f>
        <v/>
      </c>
      <c r="E955" s="157" t="str">
        <f>CODE!I955</f>
        <v/>
      </c>
      <c r="F955" s="180" t="str">
        <f>IF(OR('Sub-Cpt Record'!K955=0,'Sub-Cpt Record'!K955=""),"",'Sub-Cpt Record'!K955)</f>
        <v/>
      </c>
      <c r="G955" s="219"/>
      <c r="H955" s="181"/>
      <c r="I955" s="182"/>
      <c r="J955" s="182"/>
      <c r="K955" s="182"/>
      <c r="L955" s="182"/>
      <c r="M955" s="182"/>
      <c r="N955" s="221"/>
    </row>
    <row r="956" spans="1:14" s="3" customFormat="1" x14ac:dyDescent="0.2">
      <c r="A956" s="156" t="str">
        <f>IF(OR('Sub-Cpt Record'!A956=0,'Sub-Cpt Record'!A956=""),"",'Sub-Cpt Record'!A956)</f>
        <v/>
      </c>
      <c r="B956" s="157" t="str">
        <f>IF(OR('Sub-Cpt Record'!B956=0,'Sub-Cpt Record'!B956=""),"",'Sub-Cpt Record'!B956)</f>
        <v/>
      </c>
      <c r="C956" s="158" t="str">
        <f>IF(OR('Sub-Cpt Record'!C956=0,'Sub-Cpt Record'!C956=""),"",'Sub-Cpt Record'!C956)</f>
        <v/>
      </c>
      <c r="D956" s="158" t="str">
        <f>IF(OR('Sub-Cpt Record'!D956=0,'Sub-Cpt Record'!D956=""),"",'Sub-Cpt Record'!D956)</f>
        <v/>
      </c>
      <c r="E956" s="157" t="str">
        <f>CODE!I956</f>
        <v/>
      </c>
      <c r="F956" s="180" t="str">
        <f>IF(OR('Sub-Cpt Record'!K956=0,'Sub-Cpt Record'!K956=""),"",'Sub-Cpt Record'!K956)</f>
        <v/>
      </c>
      <c r="G956" s="219"/>
      <c r="H956" s="181"/>
      <c r="I956" s="182"/>
      <c r="J956" s="182"/>
      <c r="K956" s="182"/>
      <c r="L956" s="182"/>
      <c r="M956" s="182"/>
      <c r="N956" s="221"/>
    </row>
    <row r="957" spans="1:14" s="3" customFormat="1" x14ac:dyDescent="0.2">
      <c r="A957" s="156" t="str">
        <f>IF(OR('Sub-Cpt Record'!A957=0,'Sub-Cpt Record'!A957=""),"",'Sub-Cpt Record'!A957)</f>
        <v/>
      </c>
      <c r="B957" s="157" t="str">
        <f>IF(OR('Sub-Cpt Record'!B957=0,'Sub-Cpt Record'!B957=""),"",'Sub-Cpt Record'!B957)</f>
        <v/>
      </c>
      <c r="C957" s="158" t="str">
        <f>IF(OR('Sub-Cpt Record'!C957=0,'Sub-Cpt Record'!C957=""),"",'Sub-Cpt Record'!C957)</f>
        <v/>
      </c>
      <c r="D957" s="158" t="str">
        <f>IF(OR('Sub-Cpt Record'!D957=0,'Sub-Cpt Record'!D957=""),"",'Sub-Cpt Record'!D957)</f>
        <v/>
      </c>
      <c r="E957" s="157" t="str">
        <f>CODE!I957</f>
        <v/>
      </c>
      <c r="F957" s="180" t="str">
        <f>IF(OR('Sub-Cpt Record'!K957=0,'Sub-Cpt Record'!K957=""),"",'Sub-Cpt Record'!K957)</f>
        <v/>
      </c>
      <c r="G957" s="219"/>
      <c r="H957" s="181"/>
      <c r="I957" s="182"/>
      <c r="J957" s="182"/>
      <c r="K957" s="182"/>
      <c r="L957" s="182"/>
      <c r="M957" s="182"/>
      <c r="N957" s="221"/>
    </row>
    <row r="958" spans="1:14" s="3" customFormat="1" x14ac:dyDescent="0.2">
      <c r="A958" s="156" t="str">
        <f>IF(OR('Sub-Cpt Record'!A958=0,'Sub-Cpt Record'!A958=""),"",'Sub-Cpt Record'!A958)</f>
        <v/>
      </c>
      <c r="B958" s="157" t="str">
        <f>IF(OR('Sub-Cpt Record'!B958=0,'Sub-Cpt Record'!B958=""),"",'Sub-Cpt Record'!B958)</f>
        <v/>
      </c>
      <c r="C958" s="158" t="str">
        <f>IF(OR('Sub-Cpt Record'!C958=0,'Sub-Cpt Record'!C958=""),"",'Sub-Cpt Record'!C958)</f>
        <v/>
      </c>
      <c r="D958" s="158" t="str">
        <f>IF(OR('Sub-Cpt Record'!D958=0,'Sub-Cpt Record'!D958=""),"",'Sub-Cpt Record'!D958)</f>
        <v/>
      </c>
      <c r="E958" s="157" t="str">
        <f>CODE!I958</f>
        <v/>
      </c>
      <c r="F958" s="180" t="str">
        <f>IF(OR('Sub-Cpt Record'!K958=0,'Sub-Cpt Record'!K958=""),"",'Sub-Cpt Record'!K958)</f>
        <v/>
      </c>
      <c r="G958" s="219"/>
      <c r="H958" s="181"/>
      <c r="I958" s="182"/>
      <c r="J958" s="182"/>
      <c r="K958" s="182"/>
      <c r="L958" s="182"/>
      <c r="M958" s="182"/>
      <c r="N958" s="221"/>
    </row>
    <row r="959" spans="1:14" s="3" customFormat="1" x14ac:dyDescent="0.2">
      <c r="A959" s="156" t="str">
        <f>IF(OR('Sub-Cpt Record'!A959=0,'Sub-Cpt Record'!A959=""),"",'Sub-Cpt Record'!A959)</f>
        <v/>
      </c>
      <c r="B959" s="157" t="str">
        <f>IF(OR('Sub-Cpt Record'!B959=0,'Sub-Cpt Record'!B959=""),"",'Sub-Cpt Record'!B959)</f>
        <v/>
      </c>
      <c r="C959" s="158" t="str">
        <f>IF(OR('Sub-Cpt Record'!C959=0,'Sub-Cpt Record'!C959=""),"",'Sub-Cpt Record'!C959)</f>
        <v/>
      </c>
      <c r="D959" s="158" t="str">
        <f>IF(OR('Sub-Cpt Record'!D959=0,'Sub-Cpt Record'!D959=""),"",'Sub-Cpt Record'!D959)</f>
        <v/>
      </c>
      <c r="E959" s="157" t="str">
        <f>CODE!I959</f>
        <v/>
      </c>
      <c r="F959" s="180" t="str">
        <f>IF(OR('Sub-Cpt Record'!K959=0,'Sub-Cpt Record'!K959=""),"",'Sub-Cpt Record'!K959)</f>
        <v/>
      </c>
      <c r="G959" s="219"/>
      <c r="H959" s="181"/>
      <c r="I959" s="182"/>
      <c r="J959" s="182"/>
      <c r="K959" s="182"/>
      <c r="L959" s="182"/>
      <c r="M959" s="182"/>
      <c r="N959" s="221"/>
    </row>
    <row r="960" spans="1:14" s="3" customFormat="1" x14ac:dyDescent="0.2">
      <c r="A960" s="156" t="str">
        <f>IF(OR('Sub-Cpt Record'!A960=0,'Sub-Cpt Record'!A960=""),"",'Sub-Cpt Record'!A960)</f>
        <v/>
      </c>
      <c r="B960" s="157" t="str">
        <f>IF(OR('Sub-Cpt Record'!B960=0,'Sub-Cpt Record'!B960=""),"",'Sub-Cpt Record'!B960)</f>
        <v/>
      </c>
      <c r="C960" s="158" t="str">
        <f>IF(OR('Sub-Cpt Record'!C960=0,'Sub-Cpt Record'!C960=""),"",'Sub-Cpt Record'!C960)</f>
        <v/>
      </c>
      <c r="D960" s="158" t="str">
        <f>IF(OR('Sub-Cpt Record'!D960=0,'Sub-Cpt Record'!D960=""),"",'Sub-Cpt Record'!D960)</f>
        <v/>
      </c>
      <c r="E960" s="157" t="str">
        <f>CODE!I960</f>
        <v/>
      </c>
      <c r="F960" s="180" t="str">
        <f>IF(OR('Sub-Cpt Record'!K960=0,'Sub-Cpt Record'!K960=""),"",'Sub-Cpt Record'!K960)</f>
        <v/>
      </c>
      <c r="G960" s="219"/>
      <c r="H960" s="181"/>
      <c r="I960" s="182"/>
      <c r="J960" s="182"/>
      <c r="K960" s="182"/>
      <c r="L960" s="182"/>
      <c r="M960" s="182"/>
      <c r="N960" s="221"/>
    </row>
    <row r="961" spans="1:14" s="3" customFormat="1" x14ac:dyDescent="0.2">
      <c r="A961" s="156" t="str">
        <f>IF(OR('Sub-Cpt Record'!A961=0,'Sub-Cpt Record'!A961=""),"",'Sub-Cpt Record'!A961)</f>
        <v/>
      </c>
      <c r="B961" s="157" t="str">
        <f>IF(OR('Sub-Cpt Record'!B961=0,'Sub-Cpt Record'!B961=""),"",'Sub-Cpt Record'!B961)</f>
        <v/>
      </c>
      <c r="C961" s="158" t="str">
        <f>IF(OR('Sub-Cpt Record'!C961=0,'Sub-Cpt Record'!C961=""),"",'Sub-Cpt Record'!C961)</f>
        <v/>
      </c>
      <c r="D961" s="158" t="str">
        <f>IF(OR('Sub-Cpt Record'!D961=0,'Sub-Cpt Record'!D961=""),"",'Sub-Cpt Record'!D961)</f>
        <v/>
      </c>
      <c r="E961" s="157" t="str">
        <f>CODE!I961</f>
        <v/>
      </c>
      <c r="F961" s="180" t="str">
        <f>IF(OR('Sub-Cpt Record'!K961=0,'Sub-Cpt Record'!K961=""),"",'Sub-Cpt Record'!K961)</f>
        <v/>
      </c>
      <c r="G961" s="219"/>
      <c r="H961" s="181"/>
      <c r="I961" s="182"/>
      <c r="J961" s="182"/>
      <c r="K961" s="182"/>
      <c r="L961" s="182"/>
      <c r="M961" s="182"/>
      <c r="N961" s="221"/>
    </row>
    <row r="962" spans="1:14" s="3" customFormat="1" x14ac:dyDescent="0.2">
      <c r="A962" s="156" t="str">
        <f>IF(OR('Sub-Cpt Record'!A962=0,'Sub-Cpt Record'!A962=""),"",'Sub-Cpt Record'!A962)</f>
        <v/>
      </c>
      <c r="B962" s="157" t="str">
        <f>IF(OR('Sub-Cpt Record'!B962=0,'Sub-Cpt Record'!B962=""),"",'Sub-Cpt Record'!B962)</f>
        <v/>
      </c>
      <c r="C962" s="158" t="str">
        <f>IF(OR('Sub-Cpt Record'!C962=0,'Sub-Cpt Record'!C962=""),"",'Sub-Cpt Record'!C962)</f>
        <v/>
      </c>
      <c r="D962" s="158" t="str">
        <f>IF(OR('Sub-Cpt Record'!D962=0,'Sub-Cpt Record'!D962=""),"",'Sub-Cpt Record'!D962)</f>
        <v/>
      </c>
      <c r="E962" s="157" t="str">
        <f>CODE!I962</f>
        <v/>
      </c>
      <c r="F962" s="180" t="str">
        <f>IF(OR('Sub-Cpt Record'!K962=0,'Sub-Cpt Record'!K962=""),"",'Sub-Cpt Record'!K962)</f>
        <v/>
      </c>
      <c r="G962" s="219"/>
      <c r="H962" s="181"/>
      <c r="I962" s="182"/>
      <c r="J962" s="182"/>
      <c r="K962" s="182"/>
      <c r="L962" s="182"/>
      <c r="M962" s="182"/>
      <c r="N962" s="221"/>
    </row>
    <row r="963" spans="1:14" s="3" customFormat="1" x14ac:dyDescent="0.2">
      <c r="A963" s="156" t="str">
        <f>IF(OR('Sub-Cpt Record'!A963=0,'Sub-Cpt Record'!A963=""),"",'Sub-Cpt Record'!A963)</f>
        <v/>
      </c>
      <c r="B963" s="157" t="str">
        <f>IF(OR('Sub-Cpt Record'!B963=0,'Sub-Cpt Record'!B963=""),"",'Sub-Cpt Record'!B963)</f>
        <v/>
      </c>
      <c r="C963" s="158" t="str">
        <f>IF(OR('Sub-Cpt Record'!C963=0,'Sub-Cpt Record'!C963=""),"",'Sub-Cpt Record'!C963)</f>
        <v/>
      </c>
      <c r="D963" s="158" t="str">
        <f>IF(OR('Sub-Cpt Record'!D963=0,'Sub-Cpt Record'!D963=""),"",'Sub-Cpt Record'!D963)</f>
        <v/>
      </c>
      <c r="E963" s="157" t="str">
        <f>CODE!I963</f>
        <v/>
      </c>
      <c r="F963" s="180" t="str">
        <f>IF(OR('Sub-Cpt Record'!K963=0,'Sub-Cpt Record'!K963=""),"",'Sub-Cpt Record'!K963)</f>
        <v/>
      </c>
      <c r="G963" s="219"/>
      <c r="H963" s="181"/>
      <c r="I963" s="182"/>
      <c r="J963" s="182"/>
      <c r="K963" s="182"/>
      <c r="L963" s="182"/>
      <c r="M963" s="182"/>
      <c r="N963" s="221"/>
    </row>
    <row r="964" spans="1:14" s="3" customFormat="1" x14ac:dyDescent="0.2">
      <c r="A964" s="156" t="str">
        <f>IF(OR('Sub-Cpt Record'!A964=0,'Sub-Cpt Record'!A964=""),"",'Sub-Cpt Record'!A964)</f>
        <v/>
      </c>
      <c r="B964" s="157" t="str">
        <f>IF(OR('Sub-Cpt Record'!B964=0,'Sub-Cpt Record'!B964=""),"",'Sub-Cpt Record'!B964)</f>
        <v/>
      </c>
      <c r="C964" s="158" t="str">
        <f>IF(OR('Sub-Cpt Record'!C964=0,'Sub-Cpt Record'!C964=""),"",'Sub-Cpt Record'!C964)</f>
        <v/>
      </c>
      <c r="D964" s="158" t="str">
        <f>IF(OR('Sub-Cpt Record'!D964=0,'Sub-Cpt Record'!D964=""),"",'Sub-Cpt Record'!D964)</f>
        <v/>
      </c>
      <c r="E964" s="157" t="str">
        <f>CODE!I964</f>
        <v/>
      </c>
      <c r="F964" s="180" t="str">
        <f>IF(OR('Sub-Cpt Record'!K964=0,'Sub-Cpt Record'!K964=""),"",'Sub-Cpt Record'!K964)</f>
        <v/>
      </c>
      <c r="G964" s="219"/>
      <c r="H964" s="181"/>
      <c r="I964" s="182"/>
      <c r="J964" s="182"/>
      <c r="K964" s="182"/>
      <c r="L964" s="182"/>
      <c r="M964" s="182"/>
      <c r="N964" s="221"/>
    </row>
    <row r="965" spans="1:14" s="3" customFormat="1" x14ac:dyDescent="0.2">
      <c r="A965" s="156" t="str">
        <f>IF(OR('Sub-Cpt Record'!A965=0,'Sub-Cpt Record'!A965=""),"",'Sub-Cpt Record'!A965)</f>
        <v/>
      </c>
      <c r="B965" s="157" t="str">
        <f>IF(OR('Sub-Cpt Record'!B965=0,'Sub-Cpt Record'!B965=""),"",'Sub-Cpt Record'!B965)</f>
        <v/>
      </c>
      <c r="C965" s="158" t="str">
        <f>IF(OR('Sub-Cpt Record'!C965=0,'Sub-Cpt Record'!C965=""),"",'Sub-Cpt Record'!C965)</f>
        <v/>
      </c>
      <c r="D965" s="158" t="str">
        <f>IF(OR('Sub-Cpt Record'!D965=0,'Sub-Cpt Record'!D965=""),"",'Sub-Cpt Record'!D965)</f>
        <v/>
      </c>
      <c r="E965" s="157" t="str">
        <f>CODE!I965</f>
        <v/>
      </c>
      <c r="F965" s="180" t="str">
        <f>IF(OR('Sub-Cpt Record'!K965=0,'Sub-Cpt Record'!K965=""),"",'Sub-Cpt Record'!K965)</f>
        <v/>
      </c>
      <c r="G965" s="219"/>
      <c r="H965" s="181"/>
      <c r="I965" s="182"/>
      <c r="J965" s="182"/>
      <c r="K965" s="182"/>
      <c r="L965" s="182"/>
      <c r="M965" s="182"/>
      <c r="N965" s="221"/>
    </row>
    <row r="966" spans="1:14" s="3" customFormat="1" x14ac:dyDescent="0.2">
      <c r="A966" s="156" t="str">
        <f>IF(OR('Sub-Cpt Record'!A966=0,'Sub-Cpt Record'!A966=""),"",'Sub-Cpt Record'!A966)</f>
        <v/>
      </c>
      <c r="B966" s="157" t="str">
        <f>IF(OR('Sub-Cpt Record'!B966=0,'Sub-Cpt Record'!B966=""),"",'Sub-Cpt Record'!B966)</f>
        <v/>
      </c>
      <c r="C966" s="158" t="str">
        <f>IF(OR('Sub-Cpt Record'!C966=0,'Sub-Cpt Record'!C966=""),"",'Sub-Cpt Record'!C966)</f>
        <v/>
      </c>
      <c r="D966" s="158" t="str">
        <f>IF(OR('Sub-Cpt Record'!D966=0,'Sub-Cpt Record'!D966=""),"",'Sub-Cpt Record'!D966)</f>
        <v/>
      </c>
      <c r="E966" s="157" t="str">
        <f>CODE!I966</f>
        <v/>
      </c>
      <c r="F966" s="180" t="str">
        <f>IF(OR('Sub-Cpt Record'!K966=0,'Sub-Cpt Record'!K966=""),"",'Sub-Cpt Record'!K966)</f>
        <v/>
      </c>
      <c r="G966" s="219"/>
      <c r="H966" s="181"/>
      <c r="I966" s="182"/>
      <c r="J966" s="182"/>
      <c r="K966" s="182"/>
      <c r="L966" s="182"/>
      <c r="M966" s="182"/>
      <c r="N966" s="221"/>
    </row>
    <row r="967" spans="1:14" s="3" customFormat="1" x14ac:dyDescent="0.2">
      <c r="A967" s="156" t="str">
        <f>IF(OR('Sub-Cpt Record'!A967=0,'Sub-Cpt Record'!A967=""),"",'Sub-Cpt Record'!A967)</f>
        <v/>
      </c>
      <c r="B967" s="157" t="str">
        <f>IF(OR('Sub-Cpt Record'!B967=0,'Sub-Cpt Record'!B967=""),"",'Sub-Cpt Record'!B967)</f>
        <v/>
      </c>
      <c r="C967" s="158" t="str">
        <f>IF(OR('Sub-Cpt Record'!C967=0,'Sub-Cpt Record'!C967=""),"",'Sub-Cpt Record'!C967)</f>
        <v/>
      </c>
      <c r="D967" s="158" t="str">
        <f>IF(OR('Sub-Cpt Record'!D967=0,'Sub-Cpt Record'!D967=""),"",'Sub-Cpt Record'!D967)</f>
        <v/>
      </c>
      <c r="E967" s="157" t="str">
        <f>CODE!I967</f>
        <v/>
      </c>
      <c r="F967" s="180" t="str">
        <f>IF(OR('Sub-Cpt Record'!K967=0,'Sub-Cpt Record'!K967=""),"",'Sub-Cpt Record'!K967)</f>
        <v/>
      </c>
      <c r="G967" s="219"/>
      <c r="H967" s="181"/>
      <c r="I967" s="182"/>
      <c r="J967" s="182"/>
      <c r="K967" s="182"/>
      <c r="L967" s="182"/>
      <c r="M967" s="182"/>
      <c r="N967" s="221"/>
    </row>
    <row r="968" spans="1:14" s="3" customFormat="1" x14ac:dyDescent="0.2">
      <c r="A968" s="156" t="str">
        <f>IF(OR('Sub-Cpt Record'!A968=0,'Sub-Cpt Record'!A968=""),"",'Sub-Cpt Record'!A968)</f>
        <v/>
      </c>
      <c r="B968" s="157" t="str">
        <f>IF(OR('Sub-Cpt Record'!B968=0,'Sub-Cpt Record'!B968=""),"",'Sub-Cpt Record'!B968)</f>
        <v/>
      </c>
      <c r="C968" s="158" t="str">
        <f>IF(OR('Sub-Cpt Record'!C968=0,'Sub-Cpt Record'!C968=""),"",'Sub-Cpt Record'!C968)</f>
        <v/>
      </c>
      <c r="D968" s="158" t="str">
        <f>IF(OR('Sub-Cpt Record'!D968=0,'Sub-Cpt Record'!D968=""),"",'Sub-Cpt Record'!D968)</f>
        <v/>
      </c>
      <c r="E968" s="157" t="str">
        <f>CODE!I968</f>
        <v/>
      </c>
      <c r="F968" s="180" t="str">
        <f>IF(OR('Sub-Cpt Record'!K968=0,'Sub-Cpt Record'!K968=""),"",'Sub-Cpt Record'!K968)</f>
        <v/>
      </c>
      <c r="G968" s="219"/>
      <c r="H968" s="181"/>
      <c r="I968" s="182"/>
      <c r="J968" s="182"/>
      <c r="K968" s="182"/>
      <c r="L968" s="182"/>
      <c r="M968" s="182"/>
      <c r="N968" s="221"/>
    </row>
    <row r="969" spans="1:14" s="3" customFormat="1" x14ac:dyDescent="0.2">
      <c r="A969" s="156" t="str">
        <f>IF(OR('Sub-Cpt Record'!A969=0,'Sub-Cpt Record'!A969=""),"",'Sub-Cpt Record'!A969)</f>
        <v/>
      </c>
      <c r="B969" s="157" t="str">
        <f>IF(OR('Sub-Cpt Record'!B969=0,'Sub-Cpt Record'!B969=""),"",'Sub-Cpt Record'!B969)</f>
        <v/>
      </c>
      <c r="C969" s="158" t="str">
        <f>IF(OR('Sub-Cpt Record'!C969=0,'Sub-Cpt Record'!C969=""),"",'Sub-Cpt Record'!C969)</f>
        <v/>
      </c>
      <c r="D969" s="158" t="str">
        <f>IF(OR('Sub-Cpt Record'!D969=0,'Sub-Cpt Record'!D969=""),"",'Sub-Cpt Record'!D969)</f>
        <v/>
      </c>
      <c r="E969" s="157" t="str">
        <f>CODE!I969</f>
        <v/>
      </c>
      <c r="F969" s="180" t="str">
        <f>IF(OR('Sub-Cpt Record'!K969=0,'Sub-Cpt Record'!K969=""),"",'Sub-Cpt Record'!K969)</f>
        <v/>
      </c>
      <c r="G969" s="219"/>
      <c r="H969" s="181"/>
      <c r="I969" s="182"/>
      <c r="J969" s="182"/>
      <c r="K969" s="182"/>
      <c r="L969" s="182"/>
      <c r="M969" s="182"/>
      <c r="N969" s="221"/>
    </row>
    <row r="970" spans="1:14" s="3" customFormat="1" x14ac:dyDescent="0.2">
      <c r="A970" s="156" t="str">
        <f>IF(OR('Sub-Cpt Record'!A970=0,'Sub-Cpt Record'!A970=""),"",'Sub-Cpt Record'!A970)</f>
        <v/>
      </c>
      <c r="B970" s="157" t="str">
        <f>IF(OR('Sub-Cpt Record'!B970=0,'Sub-Cpt Record'!B970=""),"",'Sub-Cpt Record'!B970)</f>
        <v/>
      </c>
      <c r="C970" s="158" t="str">
        <f>IF(OR('Sub-Cpt Record'!C970=0,'Sub-Cpt Record'!C970=""),"",'Sub-Cpt Record'!C970)</f>
        <v/>
      </c>
      <c r="D970" s="158" t="str">
        <f>IF(OR('Sub-Cpt Record'!D970=0,'Sub-Cpt Record'!D970=""),"",'Sub-Cpt Record'!D970)</f>
        <v/>
      </c>
      <c r="E970" s="157" t="str">
        <f>CODE!I970</f>
        <v/>
      </c>
      <c r="F970" s="180" t="str">
        <f>IF(OR('Sub-Cpt Record'!K970=0,'Sub-Cpt Record'!K970=""),"",'Sub-Cpt Record'!K970)</f>
        <v/>
      </c>
      <c r="G970" s="219"/>
      <c r="H970" s="181"/>
      <c r="I970" s="182"/>
      <c r="J970" s="182"/>
      <c r="K970" s="182"/>
      <c r="L970" s="182"/>
      <c r="M970" s="182"/>
      <c r="N970" s="221"/>
    </row>
    <row r="971" spans="1:14" s="3" customFormat="1" x14ac:dyDescent="0.2">
      <c r="A971" s="156" t="str">
        <f>IF(OR('Sub-Cpt Record'!A971=0,'Sub-Cpt Record'!A971=""),"",'Sub-Cpt Record'!A971)</f>
        <v/>
      </c>
      <c r="B971" s="157" t="str">
        <f>IF(OR('Sub-Cpt Record'!B971=0,'Sub-Cpt Record'!B971=""),"",'Sub-Cpt Record'!B971)</f>
        <v/>
      </c>
      <c r="C971" s="158" t="str">
        <f>IF(OR('Sub-Cpt Record'!C971=0,'Sub-Cpt Record'!C971=""),"",'Sub-Cpt Record'!C971)</f>
        <v/>
      </c>
      <c r="D971" s="158" t="str">
        <f>IF(OR('Sub-Cpt Record'!D971=0,'Sub-Cpt Record'!D971=""),"",'Sub-Cpt Record'!D971)</f>
        <v/>
      </c>
      <c r="E971" s="157" t="str">
        <f>CODE!I971</f>
        <v/>
      </c>
      <c r="F971" s="180" t="str">
        <f>IF(OR('Sub-Cpt Record'!K971=0,'Sub-Cpt Record'!K971=""),"",'Sub-Cpt Record'!K971)</f>
        <v/>
      </c>
      <c r="G971" s="219"/>
      <c r="H971" s="181"/>
      <c r="I971" s="182"/>
      <c r="J971" s="182"/>
      <c r="K971" s="182"/>
      <c r="L971" s="182"/>
      <c r="M971" s="182"/>
      <c r="N971" s="221"/>
    </row>
    <row r="972" spans="1:14" s="3" customFormat="1" x14ac:dyDescent="0.2">
      <c r="A972" s="156" t="str">
        <f>IF(OR('Sub-Cpt Record'!A972=0,'Sub-Cpt Record'!A972=""),"",'Sub-Cpt Record'!A972)</f>
        <v/>
      </c>
      <c r="B972" s="157" t="str">
        <f>IF(OR('Sub-Cpt Record'!B972=0,'Sub-Cpt Record'!B972=""),"",'Sub-Cpt Record'!B972)</f>
        <v/>
      </c>
      <c r="C972" s="158" t="str">
        <f>IF(OR('Sub-Cpt Record'!C972=0,'Sub-Cpt Record'!C972=""),"",'Sub-Cpt Record'!C972)</f>
        <v/>
      </c>
      <c r="D972" s="158" t="str">
        <f>IF(OR('Sub-Cpt Record'!D972=0,'Sub-Cpt Record'!D972=""),"",'Sub-Cpt Record'!D972)</f>
        <v/>
      </c>
      <c r="E972" s="157" t="str">
        <f>CODE!I972</f>
        <v/>
      </c>
      <c r="F972" s="180" t="str">
        <f>IF(OR('Sub-Cpt Record'!K972=0,'Sub-Cpt Record'!K972=""),"",'Sub-Cpt Record'!K972)</f>
        <v/>
      </c>
      <c r="G972" s="219"/>
      <c r="H972" s="181"/>
      <c r="I972" s="182"/>
      <c r="J972" s="182"/>
      <c r="K972" s="182"/>
      <c r="L972" s="182"/>
      <c r="M972" s="182"/>
      <c r="N972" s="221"/>
    </row>
    <row r="973" spans="1:14" s="3" customFormat="1" x14ac:dyDescent="0.2">
      <c r="A973" s="156" t="str">
        <f>IF(OR('Sub-Cpt Record'!A973=0,'Sub-Cpt Record'!A973=""),"",'Sub-Cpt Record'!A973)</f>
        <v/>
      </c>
      <c r="B973" s="157" t="str">
        <f>IF(OR('Sub-Cpt Record'!B973=0,'Sub-Cpt Record'!B973=""),"",'Sub-Cpt Record'!B973)</f>
        <v/>
      </c>
      <c r="C973" s="158" t="str">
        <f>IF(OR('Sub-Cpt Record'!C973=0,'Sub-Cpt Record'!C973=""),"",'Sub-Cpt Record'!C973)</f>
        <v/>
      </c>
      <c r="D973" s="158" t="str">
        <f>IF(OR('Sub-Cpt Record'!D973=0,'Sub-Cpt Record'!D973=""),"",'Sub-Cpt Record'!D973)</f>
        <v/>
      </c>
      <c r="E973" s="157" t="str">
        <f>CODE!I973</f>
        <v/>
      </c>
      <c r="F973" s="180" t="str">
        <f>IF(OR('Sub-Cpt Record'!K973=0,'Sub-Cpt Record'!K973=""),"",'Sub-Cpt Record'!K973)</f>
        <v/>
      </c>
      <c r="G973" s="219"/>
      <c r="H973" s="181"/>
      <c r="I973" s="182"/>
      <c r="J973" s="182"/>
      <c r="K973" s="182"/>
      <c r="L973" s="182"/>
      <c r="M973" s="182"/>
      <c r="N973" s="221"/>
    </row>
    <row r="974" spans="1:14" s="3" customFormat="1" x14ac:dyDescent="0.2">
      <c r="A974" s="156" t="str">
        <f>IF(OR('Sub-Cpt Record'!A974=0,'Sub-Cpt Record'!A974=""),"",'Sub-Cpt Record'!A974)</f>
        <v/>
      </c>
      <c r="B974" s="157" t="str">
        <f>IF(OR('Sub-Cpt Record'!B974=0,'Sub-Cpt Record'!B974=""),"",'Sub-Cpt Record'!B974)</f>
        <v/>
      </c>
      <c r="C974" s="158" t="str">
        <f>IF(OR('Sub-Cpt Record'!C974=0,'Sub-Cpt Record'!C974=""),"",'Sub-Cpt Record'!C974)</f>
        <v/>
      </c>
      <c r="D974" s="158" t="str">
        <f>IF(OR('Sub-Cpt Record'!D974=0,'Sub-Cpt Record'!D974=""),"",'Sub-Cpt Record'!D974)</f>
        <v/>
      </c>
      <c r="E974" s="157" t="str">
        <f>CODE!I974</f>
        <v/>
      </c>
      <c r="F974" s="180" t="str">
        <f>IF(OR('Sub-Cpt Record'!K974=0,'Sub-Cpt Record'!K974=""),"",'Sub-Cpt Record'!K974)</f>
        <v/>
      </c>
      <c r="G974" s="219"/>
      <c r="H974" s="181"/>
      <c r="I974" s="182"/>
      <c r="J974" s="182"/>
      <c r="K974" s="182"/>
      <c r="L974" s="182"/>
      <c r="M974" s="182"/>
      <c r="N974" s="221"/>
    </row>
    <row r="975" spans="1:14" s="3" customFormat="1" x14ac:dyDescent="0.2">
      <c r="A975" s="156" t="str">
        <f>IF(OR('Sub-Cpt Record'!A975=0,'Sub-Cpt Record'!A975=""),"",'Sub-Cpt Record'!A975)</f>
        <v/>
      </c>
      <c r="B975" s="157" t="str">
        <f>IF(OR('Sub-Cpt Record'!B975=0,'Sub-Cpt Record'!B975=""),"",'Sub-Cpt Record'!B975)</f>
        <v/>
      </c>
      <c r="C975" s="158" t="str">
        <f>IF(OR('Sub-Cpt Record'!C975=0,'Sub-Cpt Record'!C975=""),"",'Sub-Cpt Record'!C975)</f>
        <v/>
      </c>
      <c r="D975" s="158" t="str">
        <f>IF(OR('Sub-Cpt Record'!D975=0,'Sub-Cpt Record'!D975=""),"",'Sub-Cpt Record'!D975)</f>
        <v/>
      </c>
      <c r="E975" s="157" t="str">
        <f>CODE!I975</f>
        <v/>
      </c>
      <c r="F975" s="180" t="str">
        <f>IF(OR('Sub-Cpt Record'!K975=0,'Sub-Cpt Record'!K975=""),"",'Sub-Cpt Record'!K975)</f>
        <v/>
      </c>
      <c r="G975" s="219"/>
      <c r="H975" s="181"/>
      <c r="I975" s="182"/>
      <c r="J975" s="182"/>
      <c r="K975" s="182"/>
      <c r="L975" s="182"/>
      <c r="M975" s="182"/>
      <c r="N975" s="221"/>
    </row>
    <row r="976" spans="1:14" s="3" customFormat="1" x14ac:dyDescent="0.2">
      <c r="A976" s="156" t="str">
        <f>IF(OR('Sub-Cpt Record'!A976=0,'Sub-Cpt Record'!A976=""),"",'Sub-Cpt Record'!A976)</f>
        <v/>
      </c>
      <c r="B976" s="157" t="str">
        <f>IF(OR('Sub-Cpt Record'!B976=0,'Sub-Cpt Record'!B976=""),"",'Sub-Cpt Record'!B976)</f>
        <v/>
      </c>
      <c r="C976" s="158" t="str">
        <f>IF(OR('Sub-Cpt Record'!C976=0,'Sub-Cpt Record'!C976=""),"",'Sub-Cpt Record'!C976)</f>
        <v/>
      </c>
      <c r="D976" s="158" t="str">
        <f>IF(OR('Sub-Cpt Record'!D976=0,'Sub-Cpt Record'!D976=""),"",'Sub-Cpt Record'!D976)</f>
        <v/>
      </c>
      <c r="E976" s="157" t="str">
        <f>CODE!I976</f>
        <v/>
      </c>
      <c r="F976" s="180" t="str">
        <f>IF(OR('Sub-Cpt Record'!K976=0,'Sub-Cpt Record'!K976=""),"",'Sub-Cpt Record'!K976)</f>
        <v/>
      </c>
      <c r="G976" s="219"/>
      <c r="H976" s="181"/>
      <c r="I976" s="182"/>
      <c r="J976" s="182"/>
      <c r="K976" s="182"/>
      <c r="L976" s="182"/>
      <c r="M976" s="182"/>
      <c r="N976" s="221"/>
    </row>
    <row r="977" spans="1:14" s="3" customFormat="1" x14ac:dyDescent="0.2">
      <c r="A977" s="156" t="str">
        <f>IF(OR('Sub-Cpt Record'!A977=0,'Sub-Cpt Record'!A977=""),"",'Sub-Cpt Record'!A977)</f>
        <v/>
      </c>
      <c r="B977" s="157" t="str">
        <f>IF(OR('Sub-Cpt Record'!B977=0,'Sub-Cpt Record'!B977=""),"",'Sub-Cpt Record'!B977)</f>
        <v/>
      </c>
      <c r="C977" s="158" t="str">
        <f>IF(OR('Sub-Cpt Record'!C977=0,'Sub-Cpt Record'!C977=""),"",'Sub-Cpt Record'!C977)</f>
        <v/>
      </c>
      <c r="D977" s="158" t="str">
        <f>IF(OR('Sub-Cpt Record'!D977=0,'Sub-Cpt Record'!D977=""),"",'Sub-Cpt Record'!D977)</f>
        <v/>
      </c>
      <c r="E977" s="157" t="str">
        <f>CODE!I977</f>
        <v/>
      </c>
      <c r="F977" s="180" t="str">
        <f>IF(OR('Sub-Cpt Record'!K977=0,'Sub-Cpt Record'!K977=""),"",'Sub-Cpt Record'!K977)</f>
        <v/>
      </c>
      <c r="G977" s="219"/>
      <c r="H977" s="181"/>
      <c r="I977" s="182"/>
      <c r="J977" s="182"/>
      <c r="K977" s="182"/>
      <c r="L977" s="182"/>
      <c r="M977" s="182"/>
      <c r="N977" s="221"/>
    </row>
    <row r="978" spans="1:14" s="3" customFormat="1" x14ac:dyDescent="0.2">
      <c r="A978" s="156" t="str">
        <f>IF(OR('Sub-Cpt Record'!A978=0,'Sub-Cpt Record'!A978=""),"",'Sub-Cpt Record'!A978)</f>
        <v/>
      </c>
      <c r="B978" s="157" t="str">
        <f>IF(OR('Sub-Cpt Record'!B978=0,'Sub-Cpt Record'!B978=""),"",'Sub-Cpt Record'!B978)</f>
        <v/>
      </c>
      <c r="C978" s="158" t="str">
        <f>IF(OR('Sub-Cpt Record'!C978=0,'Sub-Cpt Record'!C978=""),"",'Sub-Cpt Record'!C978)</f>
        <v/>
      </c>
      <c r="D978" s="158" t="str">
        <f>IF(OR('Sub-Cpt Record'!D978=0,'Sub-Cpt Record'!D978=""),"",'Sub-Cpt Record'!D978)</f>
        <v/>
      </c>
      <c r="E978" s="157" t="str">
        <f>CODE!I978</f>
        <v/>
      </c>
      <c r="F978" s="180" t="str">
        <f>IF(OR('Sub-Cpt Record'!K978=0,'Sub-Cpt Record'!K978=""),"",'Sub-Cpt Record'!K978)</f>
        <v/>
      </c>
      <c r="G978" s="219"/>
      <c r="H978" s="181"/>
      <c r="I978" s="182"/>
      <c r="J978" s="182"/>
      <c r="K978" s="182"/>
      <c r="L978" s="182"/>
      <c r="M978" s="182"/>
      <c r="N978" s="221"/>
    </row>
    <row r="979" spans="1:14" s="3" customFormat="1" x14ac:dyDescent="0.2">
      <c r="A979" s="156" t="str">
        <f>IF(OR('Sub-Cpt Record'!A979=0,'Sub-Cpt Record'!A979=""),"",'Sub-Cpt Record'!A979)</f>
        <v/>
      </c>
      <c r="B979" s="157" t="str">
        <f>IF(OR('Sub-Cpt Record'!B979=0,'Sub-Cpt Record'!B979=""),"",'Sub-Cpt Record'!B979)</f>
        <v/>
      </c>
      <c r="C979" s="158" t="str">
        <f>IF(OR('Sub-Cpt Record'!C979=0,'Sub-Cpt Record'!C979=""),"",'Sub-Cpt Record'!C979)</f>
        <v/>
      </c>
      <c r="D979" s="158" t="str">
        <f>IF(OR('Sub-Cpt Record'!D979=0,'Sub-Cpt Record'!D979=""),"",'Sub-Cpt Record'!D979)</f>
        <v/>
      </c>
      <c r="E979" s="157" t="str">
        <f>CODE!I979</f>
        <v/>
      </c>
      <c r="F979" s="180" t="str">
        <f>IF(OR('Sub-Cpt Record'!K979=0,'Sub-Cpt Record'!K979=""),"",'Sub-Cpt Record'!K979)</f>
        <v/>
      </c>
      <c r="G979" s="219"/>
      <c r="H979" s="181"/>
      <c r="I979" s="182"/>
      <c r="J979" s="182"/>
      <c r="K979" s="182"/>
      <c r="L979" s="182"/>
      <c r="M979" s="182"/>
      <c r="N979" s="221"/>
    </row>
    <row r="980" spans="1:14" s="3" customFormat="1" x14ac:dyDescent="0.2">
      <c r="A980" s="156" t="str">
        <f>IF(OR('Sub-Cpt Record'!A980=0,'Sub-Cpt Record'!A980=""),"",'Sub-Cpt Record'!A980)</f>
        <v/>
      </c>
      <c r="B980" s="157" t="str">
        <f>IF(OR('Sub-Cpt Record'!B980=0,'Sub-Cpt Record'!B980=""),"",'Sub-Cpt Record'!B980)</f>
        <v/>
      </c>
      <c r="C980" s="158" t="str">
        <f>IF(OR('Sub-Cpt Record'!C980=0,'Sub-Cpt Record'!C980=""),"",'Sub-Cpt Record'!C980)</f>
        <v/>
      </c>
      <c r="D980" s="158" t="str">
        <f>IF(OR('Sub-Cpt Record'!D980=0,'Sub-Cpt Record'!D980=""),"",'Sub-Cpt Record'!D980)</f>
        <v/>
      </c>
      <c r="E980" s="157" t="str">
        <f>CODE!I980</f>
        <v/>
      </c>
      <c r="F980" s="180" t="str">
        <f>IF(OR('Sub-Cpt Record'!K980=0,'Sub-Cpt Record'!K980=""),"",'Sub-Cpt Record'!K980)</f>
        <v/>
      </c>
      <c r="G980" s="219"/>
      <c r="H980" s="181"/>
      <c r="I980" s="182"/>
      <c r="J980" s="182"/>
      <c r="K980" s="182"/>
      <c r="L980" s="182"/>
      <c r="M980" s="182"/>
      <c r="N980" s="221"/>
    </row>
    <row r="981" spans="1:14" s="3" customFormat="1" x14ac:dyDescent="0.2">
      <c r="A981" s="156" t="str">
        <f>IF(OR('Sub-Cpt Record'!A981=0,'Sub-Cpt Record'!A981=""),"",'Sub-Cpt Record'!A981)</f>
        <v/>
      </c>
      <c r="B981" s="157" t="str">
        <f>IF(OR('Sub-Cpt Record'!B981=0,'Sub-Cpt Record'!B981=""),"",'Sub-Cpt Record'!B981)</f>
        <v/>
      </c>
      <c r="C981" s="158" t="str">
        <f>IF(OR('Sub-Cpt Record'!C981=0,'Sub-Cpt Record'!C981=""),"",'Sub-Cpt Record'!C981)</f>
        <v/>
      </c>
      <c r="D981" s="158" t="str">
        <f>IF(OR('Sub-Cpt Record'!D981=0,'Sub-Cpt Record'!D981=""),"",'Sub-Cpt Record'!D981)</f>
        <v/>
      </c>
      <c r="E981" s="157" t="str">
        <f>CODE!I981</f>
        <v/>
      </c>
      <c r="F981" s="180" t="str">
        <f>IF(OR('Sub-Cpt Record'!K981=0,'Sub-Cpt Record'!K981=""),"",'Sub-Cpt Record'!K981)</f>
        <v/>
      </c>
      <c r="G981" s="219"/>
      <c r="H981" s="181"/>
      <c r="I981" s="182"/>
      <c r="J981" s="182"/>
      <c r="K981" s="182"/>
      <c r="L981" s="182"/>
      <c r="M981" s="182"/>
      <c r="N981" s="221"/>
    </row>
    <row r="982" spans="1:14" s="3" customFormat="1" x14ac:dyDescent="0.2">
      <c r="A982" s="156" t="str">
        <f>IF(OR('Sub-Cpt Record'!A982=0,'Sub-Cpt Record'!A982=""),"",'Sub-Cpt Record'!A982)</f>
        <v/>
      </c>
      <c r="B982" s="157" t="str">
        <f>IF(OR('Sub-Cpt Record'!B982=0,'Sub-Cpt Record'!B982=""),"",'Sub-Cpt Record'!B982)</f>
        <v/>
      </c>
      <c r="C982" s="158" t="str">
        <f>IF(OR('Sub-Cpt Record'!C982=0,'Sub-Cpt Record'!C982=""),"",'Sub-Cpt Record'!C982)</f>
        <v/>
      </c>
      <c r="D982" s="158" t="str">
        <f>IF(OR('Sub-Cpt Record'!D982=0,'Sub-Cpt Record'!D982=""),"",'Sub-Cpt Record'!D982)</f>
        <v/>
      </c>
      <c r="E982" s="157" t="str">
        <f>CODE!I982</f>
        <v/>
      </c>
      <c r="F982" s="180" t="str">
        <f>IF(OR('Sub-Cpt Record'!K982=0,'Sub-Cpt Record'!K982=""),"",'Sub-Cpt Record'!K982)</f>
        <v/>
      </c>
      <c r="G982" s="219"/>
      <c r="H982" s="181"/>
      <c r="I982" s="182"/>
      <c r="J982" s="182"/>
      <c r="K982" s="182"/>
      <c r="L982" s="182"/>
      <c r="M982" s="182"/>
      <c r="N982" s="221"/>
    </row>
    <row r="983" spans="1:14" s="3" customFormat="1" x14ac:dyDescent="0.2">
      <c r="A983" s="156" t="str">
        <f>IF(OR('Sub-Cpt Record'!A983=0,'Sub-Cpt Record'!A983=""),"",'Sub-Cpt Record'!A983)</f>
        <v/>
      </c>
      <c r="B983" s="157" t="str">
        <f>IF(OR('Sub-Cpt Record'!B983=0,'Sub-Cpt Record'!B983=""),"",'Sub-Cpt Record'!B983)</f>
        <v/>
      </c>
      <c r="C983" s="158" t="str">
        <f>IF(OR('Sub-Cpt Record'!C983=0,'Sub-Cpt Record'!C983=""),"",'Sub-Cpt Record'!C983)</f>
        <v/>
      </c>
      <c r="D983" s="158" t="str">
        <f>IF(OR('Sub-Cpt Record'!D983=0,'Sub-Cpt Record'!D983=""),"",'Sub-Cpt Record'!D983)</f>
        <v/>
      </c>
      <c r="E983" s="157" t="str">
        <f>CODE!I983</f>
        <v/>
      </c>
      <c r="F983" s="180" t="str">
        <f>IF(OR('Sub-Cpt Record'!K983=0,'Sub-Cpt Record'!K983=""),"",'Sub-Cpt Record'!K983)</f>
        <v/>
      </c>
      <c r="G983" s="219"/>
      <c r="H983" s="181"/>
      <c r="I983" s="182"/>
      <c r="J983" s="182"/>
      <c r="K983" s="182"/>
      <c r="L983" s="182"/>
      <c r="M983" s="182"/>
      <c r="N983" s="221"/>
    </row>
    <row r="984" spans="1:14" s="3" customFormat="1" x14ac:dyDescent="0.2">
      <c r="A984" s="156" t="str">
        <f>IF(OR('Sub-Cpt Record'!A984=0,'Sub-Cpt Record'!A984=""),"",'Sub-Cpt Record'!A984)</f>
        <v/>
      </c>
      <c r="B984" s="157" t="str">
        <f>IF(OR('Sub-Cpt Record'!B984=0,'Sub-Cpt Record'!B984=""),"",'Sub-Cpt Record'!B984)</f>
        <v/>
      </c>
      <c r="C984" s="158" t="str">
        <f>IF(OR('Sub-Cpt Record'!C984=0,'Sub-Cpt Record'!C984=""),"",'Sub-Cpt Record'!C984)</f>
        <v/>
      </c>
      <c r="D984" s="158" t="str">
        <f>IF(OR('Sub-Cpt Record'!D984=0,'Sub-Cpt Record'!D984=""),"",'Sub-Cpt Record'!D984)</f>
        <v/>
      </c>
      <c r="E984" s="157" t="str">
        <f>CODE!I984</f>
        <v/>
      </c>
      <c r="F984" s="180" t="str">
        <f>IF(OR('Sub-Cpt Record'!K984=0,'Sub-Cpt Record'!K984=""),"",'Sub-Cpt Record'!K984)</f>
        <v/>
      </c>
      <c r="G984" s="219"/>
      <c r="H984" s="181"/>
      <c r="I984" s="182"/>
      <c r="J984" s="182"/>
      <c r="K984" s="182"/>
      <c r="L984" s="182"/>
      <c r="M984" s="182"/>
      <c r="N984" s="221"/>
    </row>
    <row r="985" spans="1:14" s="3" customFormat="1" x14ac:dyDescent="0.2">
      <c r="A985" s="156" t="str">
        <f>IF(OR('Sub-Cpt Record'!A985=0,'Sub-Cpt Record'!A985=""),"",'Sub-Cpt Record'!A985)</f>
        <v/>
      </c>
      <c r="B985" s="157" t="str">
        <f>IF(OR('Sub-Cpt Record'!B985=0,'Sub-Cpt Record'!B985=""),"",'Sub-Cpt Record'!B985)</f>
        <v/>
      </c>
      <c r="C985" s="158" t="str">
        <f>IF(OR('Sub-Cpt Record'!C985=0,'Sub-Cpt Record'!C985=""),"",'Sub-Cpt Record'!C985)</f>
        <v/>
      </c>
      <c r="D985" s="158" t="str">
        <f>IF(OR('Sub-Cpt Record'!D985=0,'Sub-Cpt Record'!D985=""),"",'Sub-Cpt Record'!D985)</f>
        <v/>
      </c>
      <c r="E985" s="157" t="str">
        <f>CODE!I985</f>
        <v/>
      </c>
      <c r="F985" s="180" t="str">
        <f>IF(OR('Sub-Cpt Record'!K985=0,'Sub-Cpt Record'!K985=""),"",'Sub-Cpt Record'!K985)</f>
        <v/>
      </c>
      <c r="G985" s="219"/>
      <c r="H985" s="181"/>
      <c r="I985" s="182"/>
      <c r="J985" s="182"/>
      <c r="K985" s="182"/>
      <c r="L985" s="182"/>
      <c r="M985" s="182"/>
      <c r="N985" s="221"/>
    </row>
    <row r="986" spans="1:14" s="3" customFormat="1" x14ac:dyDescent="0.2">
      <c r="A986" s="156" t="str">
        <f>IF(OR('Sub-Cpt Record'!A986=0,'Sub-Cpt Record'!A986=""),"",'Sub-Cpt Record'!A986)</f>
        <v/>
      </c>
      <c r="B986" s="157" t="str">
        <f>IF(OR('Sub-Cpt Record'!B986=0,'Sub-Cpt Record'!B986=""),"",'Sub-Cpt Record'!B986)</f>
        <v/>
      </c>
      <c r="C986" s="158" t="str">
        <f>IF(OR('Sub-Cpt Record'!C986=0,'Sub-Cpt Record'!C986=""),"",'Sub-Cpt Record'!C986)</f>
        <v/>
      </c>
      <c r="D986" s="158" t="str">
        <f>IF(OR('Sub-Cpt Record'!D986=0,'Sub-Cpt Record'!D986=""),"",'Sub-Cpt Record'!D986)</f>
        <v/>
      </c>
      <c r="E986" s="157" t="str">
        <f>CODE!I986</f>
        <v/>
      </c>
      <c r="F986" s="180" t="str">
        <f>IF(OR('Sub-Cpt Record'!K986=0,'Sub-Cpt Record'!K986=""),"",'Sub-Cpt Record'!K986)</f>
        <v/>
      </c>
      <c r="G986" s="219"/>
      <c r="H986" s="181"/>
      <c r="I986" s="182"/>
      <c r="J986" s="182"/>
      <c r="K986" s="182"/>
      <c r="L986" s="182"/>
      <c r="M986" s="182"/>
      <c r="N986" s="221"/>
    </row>
    <row r="987" spans="1:14" s="3" customFormat="1" x14ac:dyDescent="0.2">
      <c r="A987" s="156" t="str">
        <f>IF(OR('Sub-Cpt Record'!A987=0,'Sub-Cpt Record'!A987=""),"",'Sub-Cpt Record'!A987)</f>
        <v/>
      </c>
      <c r="B987" s="157" t="str">
        <f>IF(OR('Sub-Cpt Record'!B987=0,'Sub-Cpt Record'!B987=""),"",'Sub-Cpt Record'!B987)</f>
        <v/>
      </c>
      <c r="C987" s="158" t="str">
        <f>IF(OR('Sub-Cpt Record'!C987=0,'Sub-Cpt Record'!C987=""),"",'Sub-Cpt Record'!C987)</f>
        <v/>
      </c>
      <c r="D987" s="158" t="str">
        <f>IF(OR('Sub-Cpt Record'!D987=0,'Sub-Cpt Record'!D987=""),"",'Sub-Cpt Record'!D987)</f>
        <v/>
      </c>
      <c r="E987" s="157" t="str">
        <f>CODE!I987</f>
        <v/>
      </c>
      <c r="F987" s="180" t="str">
        <f>IF(OR('Sub-Cpt Record'!K987=0,'Sub-Cpt Record'!K987=""),"",'Sub-Cpt Record'!K987)</f>
        <v/>
      </c>
      <c r="G987" s="219"/>
      <c r="H987" s="181"/>
      <c r="I987" s="182"/>
      <c r="J987" s="182"/>
      <c r="K987" s="182"/>
      <c r="L987" s="182"/>
      <c r="M987" s="182"/>
      <c r="N987" s="221"/>
    </row>
    <row r="988" spans="1:14" s="3" customFormat="1" x14ac:dyDescent="0.2">
      <c r="A988" s="156" t="str">
        <f>IF(OR('Sub-Cpt Record'!A988=0,'Sub-Cpt Record'!A988=""),"",'Sub-Cpt Record'!A988)</f>
        <v/>
      </c>
      <c r="B988" s="157" t="str">
        <f>IF(OR('Sub-Cpt Record'!B988=0,'Sub-Cpt Record'!B988=""),"",'Sub-Cpt Record'!B988)</f>
        <v/>
      </c>
      <c r="C988" s="158" t="str">
        <f>IF(OR('Sub-Cpt Record'!C988=0,'Sub-Cpt Record'!C988=""),"",'Sub-Cpt Record'!C988)</f>
        <v/>
      </c>
      <c r="D988" s="158" t="str">
        <f>IF(OR('Sub-Cpt Record'!D988=0,'Sub-Cpt Record'!D988=""),"",'Sub-Cpt Record'!D988)</f>
        <v/>
      </c>
      <c r="E988" s="157" t="str">
        <f>CODE!I988</f>
        <v/>
      </c>
      <c r="F988" s="180" t="str">
        <f>IF(OR('Sub-Cpt Record'!K988=0,'Sub-Cpt Record'!K988=""),"",'Sub-Cpt Record'!K988)</f>
        <v/>
      </c>
      <c r="G988" s="219"/>
      <c r="H988" s="181"/>
      <c r="I988" s="182"/>
      <c r="J988" s="182"/>
      <c r="K988" s="182"/>
      <c r="L988" s="182"/>
      <c r="M988" s="182"/>
      <c r="N988" s="221"/>
    </row>
    <row r="989" spans="1:14" s="3" customFormat="1" x14ac:dyDescent="0.2">
      <c r="A989" s="156" t="str">
        <f>IF(OR('Sub-Cpt Record'!A989=0,'Sub-Cpt Record'!A989=""),"",'Sub-Cpt Record'!A989)</f>
        <v/>
      </c>
      <c r="B989" s="157" t="str">
        <f>IF(OR('Sub-Cpt Record'!B989=0,'Sub-Cpt Record'!B989=""),"",'Sub-Cpt Record'!B989)</f>
        <v/>
      </c>
      <c r="C989" s="158" t="str">
        <f>IF(OR('Sub-Cpt Record'!C989=0,'Sub-Cpt Record'!C989=""),"",'Sub-Cpt Record'!C989)</f>
        <v/>
      </c>
      <c r="D989" s="158" t="str">
        <f>IF(OR('Sub-Cpt Record'!D989=0,'Sub-Cpt Record'!D989=""),"",'Sub-Cpt Record'!D989)</f>
        <v/>
      </c>
      <c r="E989" s="157" t="str">
        <f>CODE!I989</f>
        <v/>
      </c>
      <c r="F989" s="180" t="str">
        <f>IF(OR('Sub-Cpt Record'!K989=0,'Sub-Cpt Record'!K989=""),"",'Sub-Cpt Record'!K989)</f>
        <v/>
      </c>
      <c r="G989" s="219"/>
      <c r="H989" s="181"/>
      <c r="I989" s="182"/>
      <c r="J989" s="182"/>
      <c r="K989" s="182"/>
      <c r="L989" s="182"/>
      <c r="M989" s="182"/>
      <c r="N989" s="221"/>
    </row>
    <row r="990" spans="1:14" s="3" customFormat="1" x14ac:dyDescent="0.2">
      <c r="A990" s="156" t="str">
        <f>IF(OR('Sub-Cpt Record'!A990=0,'Sub-Cpt Record'!A990=""),"",'Sub-Cpt Record'!A990)</f>
        <v/>
      </c>
      <c r="B990" s="157" t="str">
        <f>IF(OR('Sub-Cpt Record'!B990=0,'Sub-Cpt Record'!B990=""),"",'Sub-Cpt Record'!B990)</f>
        <v/>
      </c>
      <c r="C990" s="158" t="str">
        <f>IF(OR('Sub-Cpt Record'!C990=0,'Sub-Cpt Record'!C990=""),"",'Sub-Cpt Record'!C990)</f>
        <v/>
      </c>
      <c r="D990" s="158" t="str">
        <f>IF(OR('Sub-Cpt Record'!D990=0,'Sub-Cpt Record'!D990=""),"",'Sub-Cpt Record'!D990)</f>
        <v/>
      </c>
      <c r="E990" s="157" t="str">
        <f>CODE!I990</f>
        <v/>
      </c>
      <c r="F990" s="180" t="str">
        <f>IF(OR('Sub-Cpt Record'!K990=0,'Sub-Cpt Record'!K990=""),"",'Sub-Cpt Record'!K990)</f>
        <v/>
      </c>
      <c r="G990" s="219"/>
      <c r="H990" s="181"/>
      <c r="I990" s="182"/>
      <c r="J990" s="182"/>
      <c r="K990" s="182"/>
      <c r="L990" s="182"/>
      <c r="M990" s="182"/>
      <c r="N990" s="221"/>
    </row>
    <row r="991" spans="1:14" s="3" customFormat="1" x14ac:dyDescent="0.2">
      <c r="A991" s="156" t="str">
        <f>IF(OR('Sub-Cpt Record'!A991=0,'Sub-Cpt Record'!A991=""),"",'Sub-Cpt Record'!A991)</f>
        <v/>
      </c>
      <c r="B991" s="157" t="str">
        <f>IF(OR('Sub-Cpt Record'!B991=0,'Sub-Cpt Record'!B991=""),"",'Sub-Cpt Record'!B991)</f>
        <v/>
      </c>
      <c r="C991" s="158" t="str">
        <f>IF(OR('Sub-Cpt Record'!C991=0,'Sub-Cpt Record'!C991=""),"",'Sub-Cpt Record'!C991)</f>
        <v/>
      </c>
      <c r="D991" s="158" t="str">
        <f>IF(OR('Sub-Cpt Record'!D991=0,'Sub-Cpt Record'!D991=""),"",'Sub-Cpt Record'!D991)</f>
        <v/>
      </c>
      <c r="E991" s="157" t="str">
        <f>CODE!I991</f>
        <v/>
      </c>
      <c r="F991" s="180" t="str">
        <f>IF(OR('Sub-Cpt Record'!K991=0,'Sub-Cpt Record'!K991=""),"",'Sub-Cpt Record'!K991)</f>
        <v/>
      </c>
      <c r="G991" s="219"/>
      <c r="H991" s="181"/>
      <c r="I991" s="182"/>
      <c r="J991" s="182"/>
      <c r="K991" s="182"/>
      <c r="L991" s="182"/>
      <c r="M991" s="182"/>
      <c r="N991" s="221"/>
    </row>
    <row r="992" spans="1:14" s="3" customFormat="1" x14ac:dyDescent="0.2">
      <c r="A992" s="156" t="str">
        <f>IF(OR('Sub-Cpt Record'!A992=0,'Sub-Cpt Record'!A992=""),"",'Sub-Cpt Record'!A992)</f>
        <v/>
      </c>
      <c r="B992" s="157" t="str">
        <f>IF(OR('Sub-Cpt Record'!B992=0,'Sub-Cpt Record'!B992=""),"",'Sub-Cpt Record'!B992)</f>
        <v/>
      </c>
      <c r="C992" s="158" t="str">
        <f>IF(OR('Sub-Cpt Record'!C992=0,'Sub-Cpt Record'!C992=""),"",'Sub-Cpt Record'!C992)</f>
        <v/>
      </c>
      <c r="D992" s="158" t="str">
        <f>IF(OR('Sub-Cpt Record'!D992=0,'Sub-Cpt Record'!D992=""),"",'Sub-Cpt Record'!D992)</f>
        <v/>
      </c>
      <c r="E992" s="157" t="str">
        <f>CODE!I992</f>
        <v/>
      </c>
      <c r="F992" s="180" t="str">
        <f>IF(OR('Sub-Cpt Record'!K992=0,'Sub-Cpt Record'!K992=""),"",'Sub-Cpt Record'!K992)</f>
        <v/>
      </c>
      <c r="G992" s="219"/>
      <c r="H992" s="181"/>
      <c r="I992" s="182"/>
      <c r="J992" s="182"/>
      <c r="K992" s="182"/>
      <c r="L992" s="182"/>
      <c r="M992" s="182"/>
      <c r="N992" s="221"/>
    </row>
    <row r="993" spans="1:14" s="3" customFormat="1" x14ac:dyDescent="0.2">
      <c r="A993" s="156" t="str">
        <f>IF(OR('Sub-Cpt Record'!A993=0,'Sub-Cpt Record'!A993=""),"",'Sub-Cpt Record'!A993)</f>
        <v/>
      </c>
      <c r="B993" s="157" t="str">
        <f>IF(OR('Sub-Cpt Record'!B993=0,'Sub-Cpt Record'!B993=""),"",'Sub-Cpt Record'!B993)</f>
        <v/>
      </c>
      <c r="C993" s="158" t="str">
        <f>IF(OR('Sub-Cpt Record'!C993=0,'Sub-Cpt Record'!C993=""),"",'Sub-Cpt Record'!C993)</f>
        <v/>
      </c>
      <c r="D993" s="158" t="str">
        <f>IF(OR('Sub-Cpt Record'!D993=0,'Sub-Cpt Record'!D993=""),"",'Sub-Cpt Record'!D993)</f>
        <v/>
      </c>
      <c r="E993" s="157" t="str">
        <f>CODE!I993</f>
        <v/>
      </c>
      <c r="F993" s="180" t="str">
        <f>IF(OR('Sub-Cpt Record'!K993=0,'Sub-Cpt Record'!K993=""),"",'Sub-Cpt Record'!K993)</f>
        <v/>
      </c>
      <c r="G993" s="219"/>
      <c r="H993" s="181"/>
      <c r="I993" s="182"/>
      <c r="J993" s="182"/>
      <c r="K993" s="182"/>
      <c r="L993" s="182"/>
      <c r="M993" s="182"/>
      <c r="N993" s="221"/>
    </row>
    <row r="994" spans="1:14" s="3" customFormat="1" x14ac:dyDescent="0.2">
      <c r="A994" s="156" t="str">
        <f>IF(OR('Sub-Cpt Record'!A994=0,'Sub-Cpt Record'!A994=""),"",'Sub-Cpt Record'!A994)</f>
        <v/>
      </c>
      <c r="B994" s="157" t="str">
        <f>IF(OR('Sub-Cpt Record'!B994=0,'Sub-Cpt Record'!B994=""),"",'Sub-Cpt Record'!B994)</f>
        <v/>
      </c>
      <c r="C994" s="158" t="str">
        <f>IF(OR('Sub-Cpt Record'!C994=0,'Sub-Cpt Record'!C994=""),"",'Sub-Cpt Record'!C994)</f>
        <v/>
      </c>
      <c r="D994" s="158" t="str">
        <f>IF(OR('Sub-Cpt Record'!D994=0,'Sub-Cpt Record'!D994=""),"",'Sub-Cpt Record'!D994)</f>
        <v/>
      </c>
      <c r="E994" s="157" t="str">
        <f>CODE!I994</f>
        <v/>
      </c>
      <c r="F994" s="180" t="str">
        <f>IF(OR('Sub-Cpt Record'!K994=0,'Sub-Cpt Record'!K994=""),"",'Sub-Cpt Record'!K994)</f>
        <v/>
      </c>
      <c r="G994" s="219"/>
      <c r="H994" s="181"/>
      <c r="I994" s="182"/>
      <c r="J994" s="182"/>
      <c r="K994" s="182"/>
      <c r="L994" s="182"/>
      <c r="M994" s="182"/>
      <c r="N994" s="221"/>
    </row>
    <row r="995" spans="1:14" s="3" customFormat="1" x14ac:dyDescent="0.2">
      <c r="A995" s="156" t="str">
        <f>IF(OR('Sub-Cpt Record'!A995=0,'Sub-Cpt Record'!A995=""),"",'Sub-Cpt Record'!A995)</f>
        <v/>
      </c>
      <c r="B995" s="157" t="str">
        <f>IF(OR('Sub-Cpt Record'!B995=0,'Sub-Cpt Record'!B995=""),"",'Sub-Cpt Record'!B995)</f>
        <v/>
      </c>
      <c r="C995" s="158" t="str">
        <f>IF(OR('Sub-Cpt Record'!C995=0,'Sub-Cpt Record'!C995=""),"",'Sub-Cpt Record'!C995)</f>
        <v/>
      </c>
      <c r="D995" s="158" t="str">
        <f>IF(OR('Sub-Cpt Record'!D995=0,'Sub-Cpt Record'!D995=""),"",'Sub-Cpt Record'!D995)</f>
        <v/>
      </c>
      <c r="E995" s="157" t="str">
        <f>CODE!I995</f>
        <v/>
      </c>
      <c r="F995" s="180" t="str">
        <f>IF(OR('Sub-Cpt Record'!K995=0,'Sub-Cpt Record'!K995=""),"",'Sub-Cpt Record'!K995)</f>
        <v/>
      </c>
      <c r="G995" s="219"/>
      <c r="H995" s="181"/>
      <c r="I995" s="182"/>
      <c r="J995" s="182"/>
      <c r="K995" s="182"/>
      <c r="L995" s="182"/>
      <c r="M995" s="182"/>
      <c r="N995" s="221"/>
    </row>
    <row r="996" spans="1:14" s="3" customFormat="1" x14ac:dyDescent="0.2">
      <c r="A996" s="156" t="str">
        <f>IF(OR('Sub-Cpt Record'!A996=0,'Sub-Cpt Record'!A996=""),"",'Sub-Cpt Record'!A996)</f>
        <v/>
      </c>
      <c r="B996" s="157" t="str">
        <f>IF(OR('Sub-Cpt Record'!B996=0,'Sub-Cpt Record'!B996=""),"",'Sub-Cpt Record'!B996)</f>
        <v/>
      </c>
      <c r="C996" s="158" t="str">
        <f>IF(OR('Sub-Cpt Record'!C996=0,'Sub-Cpt Record'!C996=""),"",'Sub-Cpt Record'!C996)</f>
        <v/>
      </c>
      <c r="D996" s="158" t="str">
        <f>IF(OR('Sub-Cpt Record'!D996=0,'Sub-Cpt Record'!D996=""),"",'Sub-Cpt Record'!D996)</f>
        <v/>
      </c>
      <c r="E996" s="157" t="str">
        <f>CODE!I996</f>
        <v/>
      </c>
      <c r="F996" s="180" t="str">
        <f>IF(OR('Sub-Cpt Record'!K996=0,'Sub-Cpt Record'!K996=""),"",'Sub-Cpt Record'!K996)</f>
        <v/>
      </c>
      <c r="G996" s="219"/>
      <c r="H996" s="181"/>
      <c r="I996" s="182"/>
      <c r="J996" s="182"/>
      <c r="K996" s="182"/>
      <c r="L996" s="182"/>
      <c r="M996" s="182"/>
      <c r="N996" s="221"/>
    </row>
    <row r="997" spans="1:14" s="3" customFormat="1" x14ac:dyDescent="0.2">
      <c r="A997" s="156" t="str">
        <f>IF(OR('Sub-Cpt Record'!A997=0,'Sub-Cpt Record'!A997=""),"",'Sub-Cpt Record'!A997)</f>
        <v/>
      </c>
      <c r="B997" s="157" t="str">
        <f>IF(OR('Sub-Cpt Record'!B997=0,'Sub-Cpt Record'!B997=""),"",'Sub-Cpt Record'!B997)</f>
        <v/>
      </c>
      <c r="C997" s="158" t="str">
        <f>IF(OR('Sub-Cpt Record'!C997=0,'Sub-Cpt Record'!C997=""),"",'Sub-Cpt Record'!C997)</f>
        <v/>
      </c>
      <c r="D997" s="158" t="str">
        <f>IF(OR('Sub-Cpt Record'!D997=0,'Sub-Cpt Record'!D997=""),"",'Sub-Cpt Record'!D997)</f>
        <v/>
      </c>
      <c r="E997" s="157" t="str">
        <f>CODE!I997</f>
        <v/>
      </c>
      <c r="F997" s="180" t="str">
        <f>IF(OR('Sub-Cpt Record'!K997=0,'Sub-Cpt Record'!K997=""),"",'Sub-Cpt Record'!K997)</f>
        <v/>
      </c>
      <c r="G997" s="219"/>
      <c r="H997" s="181"/>
      <c r="I997" s="182"/>
      <c r="J997" s="182"/>
      <c r="K997" s="182"/>
      <c r="L997" s="182"/>
      <c r="M997" s="182"/>
      <c r="N997" s="221"/>
    </row>
    <row r="998" spans="1:14" s="3" customFormat="1" x14ac:dyDescent="0.2">
      <c r="A998" s="156" t="str">
        <f>IF(OR('Sub-Cpt Record'!A998=0,'Sub-Cpt Record'!A998=""),"",'Sub-Cpt Record'!A998)</f>
        <v/>
      </c>
      <c r="B998" s="157" t="str">
        <f>IF(OR('Sub-Cpt Record'!B998=0,'Sub-Cpt Record'!B998=""),"",'Sub-Cpt Record'!B998)</f>
        <v/>
      </c>
      <c r="C998" s="158" t="str">
        <f>IF(OR('Sub-Cpt Record'!C998=0,'Sub-Cpt Record'!C998=""),"",'Sub-Cpt Record'!C998)</f>
        <v/>
      </c>
      <c r="D998" s="158" t="str">
        <f>IF(OR('Sub-Cpt Record'!D998=0,'Sub-Cpt Record'!D998=""),"",'Sub-Cpt Record'!D998)</f>
        <v/>
      </c>
      <c r="E998" s="157" t="str">
        <f>CODE!I998</f>
        <v/>
      </c>
      <c r="F998" s="180" t="str">
        <f>IF(OR('Sub-Cpt Record'!K998=0,'Sub-Cpt Record'!K998=""),"",'Sub-Cpt Record'!K998)</f>
        <v/>
      </c>
      <c r="G998" s="219"/>
      <c r="H998" s="181"/>
      <c r="I998" s="182"/>
      <c r="J998" s="182"/>
      <c r="K998" s="182"/>
      <c r="L998" s="182"/>
      <c r="M998" s="182"/>
      <c r="N998" s="221"/>
    </row>
    <row r="999" spans="1:14" s="3" customFormat="1" x14ac:dyDescent="0.2">
      <c r="A999" s="156" t="str">
        <f>IF(OR('Sub-Cpt Record'!A999=0,'Sub-Cpt Record'!A999=""),"",'Sub-Cpt Record'!A999)</f>
        <v/>
      </c>
      <c r="B999" s="157" t="str">
        <f>IF(OR('Sub-Cpt Record'!B999=0,'Sub-Cpt Record'!B999=""),"",'Sub-Cpt Record'!B999)</f>
        <v/>
      </c>
      <c r="C999" s="158" t="str">
        <f>IF(OR('Sub-Cpt Record'!C999=0,'Sub-Cpt Record'!C999=""),"",'Sub-Cpt Record'!C999)</f>
        <v/>
      </c>
      <c r="D999" s="158" t="str">
        <f>IF(OR('Sub-Cpt Record'!D999=0,'Sub-Cpt Record'!D999=""),"",'Sub-Cpt Record'!D999)</f>
        <v/>
      </c>
      <c r="E999" s="157" t="str">
        <f>CODE!I999</f>
        <v/>
      </c>
      <c r="F999" s="180" t="str">
        <f>IF(OR('Sub-Cpt Record'!K999=0,'Sub-Cpt Record'!K999=""),"",'Sub-Cpt Record'!K999)</f>
        <v/>
      </c>
      <c r="G999" s="219"/>
      <c r="H999" s="181"/>
      <c r="I999" s="182"/>
      <c r="J999" s="182"/>
      <c r="K999" s="182"/>
      <c r="L999" s="182"/>
      <c r="M999" s="182"/>
      <c r="N999" s="221"/>
    </row>
    <row r="1000" spans="1:14" s="3" customFormat="1" ht="13.5" thickBot="1" x14ac:dyDescent="0.25">
      <c r="A1000" s="186" t="str">
        <f>IF(OR('Sub-Cpt Record'!A1000=0,'Sub-Cpt Record'!A1000=""),"",'Sub-Cpt Record'!A1000)</f>
        <v/>
      </c>
      <c r="B1000" s="187" t="str">
        <f>IF(OR('Sub-Cpt Record'!B1000=0,'Sub-Cpt Record'!B1000=""),"",'Sub-Cpt Record'!B1000)</f>
        <v/>
      </c>
      <c r="C1000" s="188" t="str">
        <f>IF(OR('Sub-Cpt Record'!C1000=0,'Sub-Cpt Record'!C1000=""),"",'Sub-Cpt Record'!C1000)</f>
        <v/>
      </c>
      <c r="D1000" s="188" t="str">
        <f>IF(OR('Sub-Cpt Record'!D1000=0,'Sub-Cpt Record'!D1000=""),"",'Sub-Cpt Record'!D1000)</f>
        <v/>
      </c>
      <c r="E1000" s="187" t="str">
        <f>CODE!I1000</f>
        <v/>
      </c>
      <c r="F1000" s="189" t="str">
        <f>IF(OR('Sub-Cpt Record'!K1000=0,'Sub-Cpt Record'!K1000=""),"",'Sub-Cpt Record'!K1000)</f>
        <v/>
      </c>
      <c r="G1000" s="220"/>
      <c r="H1000" s="190"/>
      <c r="I1000" s="191"/>
      <c r="J1000" s="191"/>
      <c r="K1000" s="191"/>
      <c r="L1000" s="191"/>
      <c r="M1000" s="191"/>
      <c r="N1000" s="222"/>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119"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5" customFormat="1" ht="25.5" x14ac:dyDescent="0.2">
      <c r="A1" s="296" t="s">
        <v>82</v>
      </c>
      <c r="B1" s="296" t="s">
        <v>80</v>
      </c>
      <c r="C1" s="296" t="s">
        <v>81</v>
      </c>
      <c r="D1" s="296"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3" customWidth="1"/>
    <col min="2" max="2" width="12.140625" style="333" bestFit="1" customWidth="1"/>
    <col min="3" max="3" width="9.140625" style="334"/>
    <col min="4" max="8" width="9.140625" style="333"/>
    <col min="9" max="9" width="9.140625" style="335"/>
    <col min="10" max="10" width="10.28515625" style="333" bestFit="1" customWidth="1"/>
    <col min="11" max="11" width="6.42578125" style="333" customWidth="1"/>
    <col min="12" max="13" width="9.140625" style="337"/>
    <col min="14" max="14" width="8" style="338" customWidth="1"/>
    <col min="15" max="15" width="12.42578125" style="338" bestFit="1" customWidth="1"/>
    <col min="16" max="16" width="19.7109375" style="339" bestFit="1" customWidth="1"/>
    <col min="17" max="17" width="6.5703125" style="340" customWidth="1"/>
    <col min="18" max="18" width="6.42578125" style="341" customWidth="1"/>
    <col min="19" max="19" width="6.5703125" style="341" customWidth="1"/>
    <col min="20" max="20" width="7" style="342" bestFit="1" customWidth="1"/>
    <col min="21" max="21" width="7" style="343" bestFit="1" customWidth="1"/>
    <col min="22" max="22" width="9.140625" style="344" bestFit="1" customWidth="1"/>
    <col min="23" max="23" width="10.7109375" style="345" bestFit="1" customWidth="1"/>
    <col min="24" max="24" width="10.28515625" style="345" bestFit="1" customWidth="1"/>
    <col min="25" max="26" width="9.140625" style="333"/>
    <col min="27" max="27" width="9.140625" style="334"/>
    <col min="28" max="28" width="3.28515625" style="333" customWidth="1"/>
    <col min="29" max="29" width="9.140625" style="333"/>
    <col min="30" max="30" width="3.42578125" style="333" customWidth="1"/>
    <col min="31" max="56" width="9.140625" style="333"/>
    <col min="57" max="57" width="9.140625" style="334"/>
    <col min="58" max="58" width="9.140625" style="333"/>
    <col min="59" max="59" width="40.28515625" style="333" bestFit="1" customWidth="1"/>
    <col min="60" max="60" width="9.28515625" style="333" customWidth="1"/>
    <col min="61" max="61" width="8.85546875" style="333" bestFit="1" customWidth="1"/>
    <col min="62" max="62" width="9.28515625" style="333" customWidth="1"/>
    <col min="63" max="63" width="30.7109375" style="333" bestFit="1" customWidth="1"/>
    <col min="64" max="64" width="9.28515625" style="333" customWidth="1"/>
    <col min="65" max="65" width="28.5703125" style="333" bestFit="1" customWidth="1"/>
    <col min="66" max="16384" width="9.140625" style="333"/>
  </cols>
  <sheetData>
    <row r="1" spans="1:65" x14ac:dyDescent="0.25">
      <c r="A1" s="333" t="str">
        <f>SUBSTITUTE(IF(Customer_Details!K5="",CONCATENATE(Customer_Details!B5&amp;" : NO NAME SPECIFIED"),IF(Customer_Details!K6="",CONCATENATE(Customer_Details!B5&amp;" : "&amp;Customer_Details!K5),CONCATENATE(Customer_Details!B5&amp;" : "&amp;Customer_Details!K5&amp;" ("&amp;Customer_Details!K6&amp;")")))," *","")</f>
        <v>Woodland Property Name : Berkshire, Oxfordshire, and Buckinghamshire</v>
      </c>
      <c r="J1" s="336" t="s">
        <v>82</v>
      </c>
      <c r="M1" s="337">
        <f>COUNT(L:L)</f>
        <v>229</v>
      </c>
      <c r="BG1" s="333" t="s">
        <v>478</v>
      </c>
      <c r="BI1" s="333" t="s">
        <v>490</v>
      </c>
      <c r="BK1" s="333" t="s">
        <v>11</v>
      </c>
      <c r="BM1" s="333" t="s">
        <v>707</v>
      </c>
    </row>
    <row r="2" spans="1:65" x14ac:dyDescent="0.2">
      <c r="J2" s="336" t="s">
        <v>47</v>
      </c>
      <c r="K2" s="346"/>
      <c r="L2" s="528" t="s">
        <v>45</v>
      </c>
      <c r="M2" s="528"/>
      <c r="N2" s="347"/>
      <c r="O2" s="347"/>
      <c r="BG2" s="333" t="s">
        <v>484</v>
      </c>
      <c r="BI2" s="333" t="s">
        <v>356</v>
      </c>
      <c r="BK2" s="333" t="s">
        <v>9</v>
      </c>
      <c r="BM2" s="333" t="s">
        <v>565</v>
      </c>
    </row>
    <row r="3" spans="1:65" x14ac:dyDescent="0.2">
      <c r="J3" s="336" t="s">
        <v>57</v>
      </c>
      <c r="L3" s="528"/>
      <c r="M3" s="528"/>
      <c r="N3" s="347"/>
      <c r="O3" s="347"/>
      <c r="BG3" s="333" t="s">
        <v>479</v>
      </c>
      <c r="BI3" s="333" t="s">
        <v>477</v>
      </c>
      <c r="BK3" s="333" t="s">
        <v>10</v>
      </c>
      <c r="BM3" s="333" t="s">
        <v>566</v>
      </c>
    </row>
    <row r="4" spans="1:65" x14ac:dyDescent="0.2">
      <c r="J4" s="336" t="s">
        <v>33</v>
      </c>
      <c r="L4" s="528"/>
      <c r="M4" s="528"/>
      <c r="N4" s="347"/>
      <c r="O4" s="347"/>
      <c r="BG4" s="333" t="s">
        <v>789</v>
      </c>
      <c r="BK4" s="333" t="s">
        <v>2</v>
      </c>
      <c r="BM4" s="333" t="s">
        <v>567</v>
      </c>
    </row>
    <row r="5" spans="1:65" x14ac:dyDescent="0.2">
      <c r="J5" s="336" t="s">
        <v>34</v>
      </c>
      <c r="L5" s="528"/>
      <c r="M5" s="528"/>
      <c r="N5" s="347"/>
      <c r="O5" s="347"/>
      <c r="P5" s="348" t="s">
        <v>460</v>
      </c>
      <c r="BG5" s="333" t="s">
        <v>774</v>
      </c>
      <c r="BK5" s="333" t="s">
        <v>5</v>
      </c>
      <c r="BM5" s="333" t="s">
        <v>568</v>
      </c>
    </row>
    <row r="6" spans="1:65" x14ac:dyDescent="0.2">
      <c r="J6" s="336" t="s">
        <v>492</v>
      </c>
      <c r="K6" s="346"/>
      <c r="L6" s="528"/>
      <c r="M6" s="528"/>
      <c r="N6" s="347"/>
      <c r="O6" s="347"/>
      <c r="BG6" s="333" t="s">
        <v>480</v>
      </c>
      <c r="BK6" s="333" t="s">
        <v>1</v>
      </c>
      <c r="BM6" s="333" t="s">
        <v>569</v>
      </c>
    </row>
    <row r="7" spans="1:65" x14ac:dyDescent="0.2">
      <c r="J7" s="336" t="s">
        <v>288</v>
      </c>
      <c r="L7" s="528"/>
      <c r="M7" s="528"/>
      <c r="N7" s="347"/>
      <c r="O7" s="347"/>
      <c r="BG7" s="333" t="s">
        <v>481</v>
      </c>
      <c r="BK7" s="333" t="s">
        <v>4</v>
      </c>
      <c r="BM7" s="333" t="s">
        <v>570</v>
      </c>
    </row>
    <row r="8" spans="1:65" x14ac:dyDescent="0.25">
      <c r="J8" s="336" t="s">
        <v>41</v>
      </c>
      <c r="N8" s="349"/>
      <c r="BG8" s="350" t="s">
        <v>790</v>
      </c>
      <c r="BK8" s="333" t="s">
        <v>8</v>
      </c>
      <c r="BM8" s="333" t="s">
        <v>571</v>
      </c>
    </row>
    <row r="9" spans="1:65" x14ac:dyDescent="0.25">
      <c r="Q9" s="351"/>
      <c r="AA9" s="334">
        <v>27</v>
      </c>
      <c r="AB9" s="333">
        <v>28</v>
      </c>
      <c r="AC9" s="333">
        <v>29</v>
      </c>
      <c r="AD9" s="333">
        <v>30</v>
      </c>
      <c r="AE9" s="333">
        <v>31</v>
      </c>
      <c r="AF9" s="333">
        <v>32</v>
      </c>
      <c r="AG9" s="333">
        <v>33</v>
      </c>
      <c r="AH9" s="333">
        <v>34</v>
      </c>
      <c r="AI9" s="333">
        <v>35</v>
      </c>
      <c r="AJ9" s="333">
        <v>36</v>
      </c>
      <c r="AK9" s="333">
        <v>37</v>
      </c>
      <c r="AL9" s="333">
        <v>38</v>
      </c>
      <c r="AM9" s="333">
        <v>39</v>
      </c>
      <c r="AN9" s="333">
        <v>40</v>
      </c>
      <c r="AO9" s="333">
        <v>41</v>
      </c>
      <c r="AP9" s="333">
        <v>42</v>
      </c>
      <c r="AQ9" s="333">
        <v>43</v>
      </c>
      <c r="AR9" s="333">
        <v>44</v>
      </c>
      <c r="BG9" s="333" t="s">
        <v>482</v>
      </c>
      <c r="BK9" s="333" t="s">
        <v>6</v>
      </c>
      <c r="BM9" s="333" t="s">
        <v>572</v>
      </c>
    </row>
    <row r="10" spans="1:65" s="352" customFormat="1" x14ac:dyDescent="0.25">
      <c r="A10" s="352" t="s">
        <v>709</v>
      </c>
      <c r="B10" s="352" t="s">
        <v>710</v>
      </c>
      <c r="C10" s="353" t="s">
        <v>718</v>
      </c>
      <c r="I10" s="354"/>
      <c r="J10" s="352" t="s">
        <v>26</v>
      </c>
      <c r="L10" s="355"/>
      <c r="M10" s="355"/>
      <c r="N10" s="356"/>
      <c r="O10" s="357" t="s">
        <v>456</v>
      </c>
      <c r="P10" s="358" t="s">
        <v>458</v>
      </c>
      <c r="Q10" s="359"/>
      <c r="R10" s="360"/>
      <c r="S10" s="360"/>
      <c r="T10" s="361" t="s">
        <v>486</v>
      </c>
      <c r="U10" s="361" t="s">
        <v>487</v>
      </c>
      <c r="V10" s="362" t="s">
        <v>459</v>
      </c>
      <c r="W10" s="357" t="s">
        <v>457</v>
      </c>
      <c r="X10" s="363" t="s">
        <v>464</v>
      </c>
      <c r="Y10" s="352" t="s">
        <v>488</v>
      </c>
      <c r="Z10" s="352" t="s">
        <v>489</v>
      </c>
      <c r="AA10" s="364" t="s">
        <v>472</v>
      </c>
      <c r="AE10" s="352" t="s">
        <v>16</v>
      </c>
      <c r="AF10" s="352" t="s">
        <v>751</v>
      </c>
      <c r="AH10" s="352" t="s">
        <v>752</v>
      </c>
      <c r="AJ10" s="352" t="s">
        <v>753</v>
      </c>
      <c r="AL10" s="352" t="s">
        <v>754</v>
      </c>
      <c r="AN10" s="352" t="s">
        <v>755</v>
      </c>
      <c r="AP10" s="352" t="s">
        <v>477</v>
      </c>
      <c r="AT10" s="352" t="s">
        <v>798</v>
      </c>
      <c r="AV10" s="352">
        <f>SUM(AV11:AV1000)</f>
        <v>972.87322200000051</v>
      </c>
      <c r="BE10" s="364"/>
      <c r="BG10" s="333" t="s">
        <v>483</v>
      </c>
      <c r="BK10" s="352" t="s">
        <v>0</v>
      </c>
      <c r="BM10" s="352" t="s">
        <v>573</v>
      </c>
    </row>
    <row r="11" spans="1:65" x14ac:dyDescent="0.25">
      <c r="A11" s="333" t="str">
        <f>IF('Sub-Cpt Record'!B11="",IF(OR('Sub-Cpt Record'!A11=0,'Sub-Cpt Record'!A11=""),"",'Sub-Cpt Record'!A11),CONCATENATE('Sub-Cpt Record'!A11&amp;'Sub-Cpt Record'!B11))</f>
        <v>A1a</v>
      </c>
      <c r="B11" s="333">
        <f>IF($A11="",1,COUNTIFS($A$11:$A$1000, $A11))</f>
        <v>1</v>
      </c>
      <c r="C11" s="334" t="str">
        <f>IF('Sub-Cpt Record'!E11 = "","",'Sub-Cpt Record'!E11&amp;"  ")</f>
        <v xml:space="preserve">AH  </v>
      </c>
      <c r="D11" s="333" t="str">
        <f>IF('Sub-Cpt Record'!F11 = "","",'Sub-Cpt Record'!F11&amp;"  ")</f>
        <v xml:space="preserve">POK  </v>
      </c>
      <c r="E11" s="333" t="str">
        <f>IF('Sub-Cpt Record'!G11 = "","",'Sub-Cpt Record'!G11&amp;"  ")</f>
        <v xml:space="preserve">HAZ  </v>
      </c>
      <c r="F11" s="333" t="str">
        <f>IF('Sub-Cpt Record'!H11 = "","",'Sub-Cpt Record'!H11&amp;"  ")</f>
        <v/>
      </c>
      <c r="G11" s="333" t="str">
        <f>IF('Sub-Cpt Record'!I11 = "","",'Sub-Cpt Record'!I11&amp;"  ")</f>
        <v/>
      </c>
      <c r="H11" s="333" t="str">
        <f>IF('Sub-Cpt Record'!J11 = "","",'Sub-Cpt Record'!J11&amp;"  ")</f>
        <v/>
      </c>
      <c r="I11" s="335" t="str">
        <f>CONCATENATE(C11&amp;D11&amp;E11&amp;F11&amp;G11&amp;H11)</f>
        <v xml:space="preserve">AH  POK  HAZ  </v>
      </c>
      <c r="J11" s="333">
        <f>IF(A11&lt;&gt;"",'Sub-Cpt Record'!C11/CODE!B11,0)</f>
        <v>9.58995</v>
      </c>
      <c r="K11" s="333">
        <f>IF(A11&lt;&gt;"",'Sub-Cpt Record'!C11/CODE!B11,0)</f>
        <v>9.58995</v>
      </c>
      <c r="L11" s="337">
        <f>IF(A11="",IF(L12=1,1,""),1)</f>
        <v>1</v>
      </c>
      <c r="N11" s="338">
        <f>COUNTIFS('Felling&amp;Restocking'!$A$11:$A$1000, 'Felling&amp;Restocking'!$A11, 'Felling&amp;Restocking'!$B$11:$B$1000, 'Felling&amp;Restocking'!$B11, 'Felling&amp;Restocking'!$H$11:$H$1000, 'Felling&amp;Restocking'!$H11)</f>
        <v>1</v>
      </c>
      <c r="O11" s="338">
        <f>IF(OR('Felling&amp;Restocking'!H11=0,'Felling&amp;Restocking'!H11=""),0,1)</f>
        <v>1</v>
      </c>
      <c r="P11" s="339">
        <f>SUM('Felling&amp;Restocking'!O11+'Felling&amp;Restocking'!P11)</f>
        <v>350</v>
      </c>
      <c r="S11" s="341">
        <f>IF(AND(O11&lt;&gt;0,P11&lt;&gt;0,'Felling&amp;Restocking'!G11&lt;&gt;0,AA11="",AC11=""),1,0)</f>
        <v>0</v>
      </c>
      <c r="T11" s="342">
        <f>IF(OR('Felling&amp;Restocking'!G11=0,'Felling&amp;Restocking'!G11=""),"",SUM('Felling&amp;Restocking'!O11/P11)*'Felling&amp;Restocking'!G11)</f>
        <v>0</v>
      </c>
      <c r="U11" s="343">
        <f>IF(OR('Felling&amp;Restocking'!G11=0,'Felling&amp;Restocking'!G11=""),"",SUM('Felling&amp;Restocking'!P11/P11)*'Felling&amp;Restocking'!G11)</f>
        <v>1</v>
      </c>
      <c r="V11" s="344">
        <f>IF(CONCATENATE('Felling&amp;Restocking'!U11&amp;'Felling&amp;Restocking'!W11&amp;'Felling&amp;Restocking'!Y11&amp;'Felling&amp;Restocking'!AA11&amp;'Felling&amp;Restocking'!AC11)="",0,1)</f>
        <v>0</v>
      </c>
      <c r="W11" s="345">
        <f>IF(OR(OR(TRIM('Felling&amp;Restocking'!H11)="T",TRIM('Felling&amp;Restocking'!H11)="DF",TRIM('Felling&amp;Restocking'!H11)="OS"),O11=0),0,1)</f>
        <v>0</v>
      </c>
      <c r="X11" s="345">
        <f>IF(OR('Felling&amp;Restocking'!$S11="",OR('Felling&amp;Restocking'!$S11=0,'Felling&amp;Restocking'!$S11="N/A")),0,1)</f>
        <v>0</v>
      </c>
      <c r="Y11" s="333" t="str">
        <f>IF(W11=1,T11,"")</f>
        <v/>
      </c>
      <c r="Z11" s="333" t="str">
        <f>IF(W11=1,U11,"")</f>
        <v/>
      </c>
      <c r="AA11" s="334" t="str">
        <f>CONCATENATE(IF(AND(AG11="B",AF11&lt;&gt;""),AF11,""),IF(AND(AI11="B",AH11&lt;&gt;""),AH11,""),IF(AND(AK11="B",AJ11&lt;&gt;""),AJ11,""),IF(AND(AM11="B",AL11&lt;&gt;""),AL11,""),IF(AND(AO11="B",AN11&lt;&gt;""),AN11,""),IF(AND(AQ11="B",AP11&lt;&gt;""),AP11,""))</f>
        <v>ash,pedunculate/common oak,hazel</v>
      </c>
      <c r="AC11" s="333" t="str">
        <f>CONCATENATE(IF(AND(AG11="C",AF11&lt;&gt;""),AF11,""),IF(AND(AI11="C",AH11&lt;&gt;""),AH11,""),IF(AND(AK11="C",AJ11&lt;&gt;""),AJ11,""),IF(AND(AM11="C",AL11&lt;&gt;""),AL11,""),IF(AND(AO11="C",AN11&lt;&gt;""),AN11,""),IF(AND(AQ11="C",AP11&lt;&gt;""),AP11,""))</f>
        <v/>
      </c>
      <c r="AE11" s="333" t="str">
        <f t="shared" ref="AE11" si="0">CONCATENATE(IF(AS11="","",AS11),IF(AU11="","",AU11),IF(AW11="","",AW11),IF(AY11="","",AY11),IF(BA11="","",BA11),IF(BC11="","",BC11))</f>
        <v>1</v>
      </c>
      <c r="AF11" s="346" t="str">
        <f>IF('Felling&amp;Restocking'!I11="","",IFERROR(VLOOKUP( 'Felling&amp;Restocking'!I11,SpeciesList[],2,FALSE),"," &amp; 'Felling&amp;Restocking'!I11))</f>
        <v>ash</v>
      </c>
      <c r="AG11" s="333" t="str">
        <f>IF('Felling&amp;Restocking'!I11="","",VLOOKUP( 'Felling&amp;Restocking'!I11,SpeciesList[],4,FALSE))</f>
        <v>B</v>
      </c>
      <c r="AH11" s="333" t="str">
        <f>IF('Felling&amp;Restocking'!J11="","",IFERROR("," &amp; VLOOKUP( 'Felling&amp;Restocking'!J11,SpeciesList[],2,FALSE),"," &amp; 'Felling&amp;Restocking'!J11))</f>
        <v>,pedunculate/common oak</v>
      </c>
      <c r="AI11" s="333" t="str">
        <f>IF('Felling&amp;Restocking'!J11="","",VLOOKUP( 'Felling&amp;Restocking'!J11,SpeciesList[],4,FALSE))</f>
        <v>B</v>
      </c>
      <c r="AJ11" s="333" t="str">
        <f>IF('Felling&amp;Restocking'!K11="","",IFERROR("," &amp; VLOOKUP( 'Felling&amp;Restocking'!K11,SpeciesList[],2,FALSE),"," &amp; 'Felling&amp;Restocking'!K11))</f>
        <v>,hazel</v>
      </c>
      <c r="AK11" s="333" t="str">
        <f>IF('Felling&amp;Restocking'!K11="","",VLOOKUP( 'Felling&amp;Restocking'!K11,SpeciesList[],4,FALSE))</f>
        <v>B</v>
      </c>
      <c r="AL11" s="333" t="str">
        <f>IF('Felling&amp;Restocking'!L11="","",IFERROR("," &amp; VLOOKUP( 'Felling&amp;Restocking'!L11,SpeciesList[],2,FALSE),"," &amp; 'Felling&amp;Restocking'!L11))</f>
        <v/>
      </c>
      <c r="AM11" s="333" t="str">
        <f>IF('Felling&amp;Restocking'!L11="","",VLOOKUP( 'Felling&amp;Restocking'!L11,SpeciesList[],4,FALSE))</f>
        <v/>
      </c>
      <c r="AN11" s="333" t="str">
        <f>IF('Felling&amp;Restocking'!M11="","",IFERROR("," &amp; VLOOKUP( 'Felling&amp;Restocking'!M11,SpeciesList[],2,FALSE),"," &amp; 'Felling&amp;Restocking'!M11))</f>
        <v/>
      </c>
      <c r="AO11" s="333" t="str">
        <f>IF('Felling&amp;Restocking'!M11="","",VLOOKUP( 'Felling&amp;Restocking'!M11,SpeciesList[],4,FALSE))</f>
        <v/>
      </c>
      <c r="AP11" s="333" t="str">
        <f>IF('Felling&amp;Restocking'!N11="","",IFERROR("," &amp; VLOOKUP( 'Felling&amp;Restocking'!N11,SpeciesList[],2,FALSE),"," &amp; 'Felling&amp;Restocking'!N11))</f>
        <v/>
      </c>
      <c r="AQ11" s="333" t="str">
        <f>IF('Felling&amp;Restocking'!N11="","",VLOOKUP( 'Felling&amp;Restocking'!N11,SpeciesList[],4,FALSE))</f>
        <v/>
      </c>
      <c r="AS11" s="346"/>
      <c r="AT11" s="333" t="str">
        <f>IF('Sub-Cpt Record'!A11&lt;&gt;"",CONCATENATE('Sub-Cpt Record'!A11,'Sub-Cpt Record'!B11,'Sub-Cpt Record'!C11),"")</f>
        <v>A1a9.58995</v>
      </c>
      <c r="AU11" s="333">
        <f>IF($AT11="",1,COUNTIFS($AT$11:$AT$1000, $AT11))</f>
        <v>1</v>
      </c>
      <c r="AV11" s="333">
        <f>IF(AT11&lt;&gt;"",'Sub-Cpt Record'!C11/CODE!AU11,0)</f>
        <v>9.58995</v>
      </c>
      <c r="BK11" s="333" t="s">
        <v>3</v>
      </c>
      <c r="BM11" s="333" t="s">
        <v>574</v>
      </c>
    </row>
    <row r="12" spans="1:65" x14ac:dyDescent="0.25">
      <c r="A12" s="333" t="str">
        <f>IF('Sub-Cpt Record'!B12="",IF(OR('Sub-Cpt Record'!A12=0,'Sub-Cpt Record'!A12=""),"",'Sub-Cpt Record'!A12),CONCATENATE('Sub-Cpt Record'!A12&amp;'Sub-Cpt Record'!B12))</f>
        <v>A1b</v>
      </c>
      <c r="B12" s="333">
        <f t="shared" ref="B12:B75" si="1">IF($A12="",1,COUNTIFS($A$11:$A$1000, $A12))</f>
        <v>1</v>
      </c>
      <c r="C12" s="334" t="str">
        <f>IF('Sub-Cpt Record'!E12 = "","",'Sub-Cpt Record'!E12&amp;"  ")</f>
        <v xml:space="preserve">AH  </v>
      </c>
      <c r="D12" s="333" t="str">
        <f>IF('Sub-Cpt Record'!F12 = "","",'Sub-Cpt Record'!F12&amp;"  ")</f>
        <v xml:space="preserve">POK  </v>
      </c>
      <c r="E12" s="333" t="str">
        <f>IF('Sub-Cpt Record'!G12 = "","",'Sub-Cpt Record'!G12&amp;"  ")</f>
        <v xml:space="preserve">HAZ  </v>
      </c>
      <c r="F12" s="333" t="str">
        <f>IF('Sub-Cpt Record'!H12 = "","",'Sub-Cpt Record'!H12&amp;"  ")</f>
        <v xml:space="preserve">HL  </v>
      </c>
      <c r="G12" s="333" t="str">
        <f>IF('Sub-Cpt Record'!I12 = "","",'Sub-Cpt Record'!I12&amp;"  ")</f>
        <v xml:space="preserve">MC  </v>
      </c>
      <c r="H12" s="333" t="str">
        <f>IF('Sub-Cpt Record'!J12 = "","",'Sub-Cpt Record'!J12&amp;"  ")</f>
        <v/>
      </c>
      <c r="I12" s="335" t="str">
        <f t="shared" ref="I12:I75" si="2">CONCATENATE(C12&amp;D12&amp;E12&amp;F12&amp;G12&amp;H12)</f>
        <v xml:space="preserve">AH  POK  HAZ  HL  MC  </v>
      </c>
      <c r="J12" s="333">
        <f>IF(A12&lt;&gt;"",'Sub-Cpt Record'!C12/CODE!B12,0)</f>
        <v>12.2469</v>
      </c>
      <c r="L12" s="337">
        <f t="shared" ref="L12:L75" si="3">IF(A12="",IF(L13=1,1,""),1)</f>
        <v>1</v>
      </c>
      <c r="N12" s="338">
        <f>COUNTIFS('Felling&amp;Restocking'!$A$11:$A$1000, 'Felling&amp;Restocking'!$A12, 'Felling&amp;Restocking'!$B$11:$B$1000, 'Felling&amp;Restocking'!$B12, 'Felling&amp;Restocking'!$H$11:$H$1000, 'Felling&amp;Restocking'!$H12)</f>
        <v>1</v>
      </c>
      <c r="O12" s="338">
        <f>IF(OR('Felling&amp;Restocking'!H12=0,'Felling&amp;Restocking'!H12=""),0,1)</f>
        <v>1</v>
      </c>
      <c r="P12" s="339">
        <f>SUM('Felling&amp;Restocking'!O12+'Felling&amp;Restocking'!P12)</f>
        <v>350</v>
      </c>
      <c r="S12" s="341">
        <f>IF(AND(O12&lt;&gt;0,P12&lt;&gt;0,'Felling&amp;Restocking'!G12&lt;&gt;0,AA12="",AC12=""),1,0)</f>
        <v>0</v>
      </c>
      <c r="T12" s="342">
        <f>IF(OR('Felling&amp;Restocking'!G12=0,'Felling&amp;Restocking'!G12=""),"",SUM('Felling&amp;Restocking'!O12/P12)*'Felling&amp;Restocking'!G12)</f>
        <v>0.5</v>
      </c>
      <c r="U12" s="343">
        <f>IF(OR('Felling&amp;Restocking'!G12=0,'Felling&amp;Restocking'!G12=""),"",SUM('Felling&amp;Restocking'!P12/P12)*'Felling&amp;Restocking'!G12)</f>
        <v>0.5</v>
      </c>
      <c r="V12" s="344">
        <f>IF(CONCATENATE('Felling&amp;Restocking'!U12&amp;'Felling&amp;Restocking'!W12&amp;'Felling&amp;Restocking'!Y12&amp;'Felling&amp;Restocking'!AA12&amp;'Felling&amp;Restocking'!AC12)="",0,1)</f>
        <v>0</v>
      </c>
      <c r="W12" s="345">
        <f>IF(OR(OR(TRIM('Felling&amp;Restocking'!H12)="T",TRIM('Felling&amp;Restocking'!H12)="DF",TRIM('Felling&amp;Restocking'!H12)="OS"),O12=0),0,1)</f>
        <v>0</v>
      </c>
      <c r="X12" s="345">
        <f>IF(OR('Felling&amp;Restocking'!$S12="",OR('Felling&amp;Restocking'!$S12=0,'Felling&amp;Restocking'!$S12="N/A")),0,1)</f>
        <v>0</v>
      </c>
      <c r="Y12" s="333" t="str">
        <f t="shared" ref="Y12:Y75" si="4">IF(W12=1,T12,"")</f>
        <v/>
      </c>
      <c r="Z12" s="333" t="str">
        <f t="shared" ref="Z12:Z75" si="5">IF(W12=1,U12,"")</f>
        <v/>
      </c>
      <c r="AA12" s="334" t="str">
        <f t="shared" ref="AA12:AA75" si="6">CONCATENATE(IF(AND(AG12="B",AF12&lt;&gt;""),AF12,""),IF(AND(AI12="B",AH12&lt;&gt;""),AH12,""),IF(AND(AK12="B",AJ12&lt;&gt;""),AJ12,""),IF(AND(AM12="B",AL12&lt;&gt;""),AL12,""),IF(AND(AO12="B",AN12&lt;&gt;""),AN12,""),IF(AND(AQ12="B",AP12&lt;&gt;""),AP12,""))</f>
        <v>ash,pedunculate/common oak,hazel</v>
      </c>
      <c r="AC12" s="333" t="str">
        <f t="shared" ref="AC12:AC75" si="7">CONCATENATE(IF(AND(AG12="C",AF12&lt;&gt;""),AF12,""),IF(AND(AI12="C",AH12&lt;&gt;""),AH12,""),IF(AND(AK12="C",AJ12&lt;&gt;""),AJ12,""),IF(AND(AM12="C",AL12&lt;&gt;""),AL12,""),IF(AND(AO12="C",AN12&lt;&gt;""),AN12,""),IF(AND(AQ12="C",AP12&lt;&gt;""),AP12,""))</f>
        <v>,hybrid larch,mixed conifers</v>
      </c>
      <c r="AE12" s="333" t="str">
        <f t="shared" ref="AE12:AE75" si="8">CONCATENATE(IF(AS12="","",AS12),IF(AU12="","",AU12),IF(AW12="","",AW12),IF(AY12="","",AY12),IF(BA12="","",BA12),IF(BC12="","",BC12))</f>
        <v>1</v>
      </c>
      <c r="AF12" s="346" t="str">
        <f>IF('Felling&amp;Restocking'!I12="","",IFERROR(VLOOKUP( 'Felling&amp;Restocking'!I12,SpeciesList[],2,FALSE),"," &amp; 'Felling&amp;Restocking'!I12))</f>
        <v>ash</v>
      </c>
      <c r="AG12" s="333" t="str">
        <f>IF('Felling&amp;Restocking'!I12="","",VLOOKUP( 'Felling&amp;Restocking'!I12,SpeciesList[],4,FALSE))</f>
        <v>B</v>
      </c>
      <c r="AH12" s="333" t="str">
        <f>IF('Felling&amp;Restocking'!J12="","",IFERROR("," &amp; VLOOKUP( 'Felling&amp;Restocking'!J12,SpeciesList[],2,FALSE),"," &amp; 'Felling&amp;Restocking'!J12))</f>
        <v>,pedunculate/common oak</v>
      </c>
      <c r="AI12" s="333" t="str">
        <f>IF('Felling&amp;Restocking'!J12="","",VLOOKUP( 'Felling&amp;Restocking'!J12,SpeciesList[],4,FALSE))</f>
        <v>B</v>
      </c>
      <c r="AJ12" s="333" t="str">
        <f>IF('Felling&amp;Restocking'!K12="","",IFERROR("," &amp; VLOOKUP( 'Felling&amp;Restocking'!K12,SpeciesList[],2,FALSE),"," &amp; 'Felling&amp;Restocking'!K12))</f>
        <v>,hazel</v>
      </c>
      <c r="AK12" s="333" t="str">
        <f>IF('Felling&amp;Restocking'!K12="","",VLOOKUP( 'Felling&amp;Restocking'!K12,SpeciesList[],4,FALSE))</f>
        <v>B</v>
      </c>
      <c r="AL12" s="333" t="str">
        <f>IF('Felling&amp;Restocking'!L12="","",IFERROR("," &amp; VLOOKUP( 'Felling&amp;Restocking'!L12,SpeciesList[],2,FALSE),"," &amp; 'Felling&amp;Restocking'!L12))</f>
        <v>,hybrid larch</v>
      </c>
      <c r="AM12" s="333" t="str">
        <f>IF('Felling&amp;Restocking'!L12="","",VLOOKUP( 'Felling&amp;Restocking'!L12,SpeciesList[],4,FALSE))</f>
        <v>C</v>
      </c>
      <c r="AN12" s="333" t="str">
        <f>IF('Felling&amp;Restocking'!M12="","",IFERROR("," &amp; VLOOKUP( 'Felling&amp;Restocking'!M12,SpeciesList[],2,FALSE),"," &amp; 'Felling&amp;Restocking'!M12))</f>
        <v>,mixed conifers</v>
      </c>
      <c r="AO12" s="333" t="str">
        <f>IF('Felling&amp;Restocking'!M12="","",VLOOKUP( 'Felling&amp;Restocking'!M12,SpeciesList[],4,FALSE))</f>
        <v>C</v>
      </c>
      <c r="AP12" s="333" t="str">
        <f>IF('Felling&amp;Restocking'!N12="","",IFERROR("," &amp; VLOOKUP( 'Felling&amp;Restocking'!N12,SpeciesList[],2,FALSE),"," &amp; 'Felling&amp;Restocking'!N12))</f>
        <v/>
      </c>
      <c r="AQ12" s="333" t="str">
        <f>IF('Felling&amp;Restocking'!N12="","",VLOOKUP( 'Felling&amp;Restocking'!N12,SpeciesList[],4,FALSE))</f>
        <v/>
      </c>
      <c r="AS12" s="346"/>
      <c r="AT12" s="333" t="str">
        <f>IF('Sub-Cpt Record'!A12&lt;&gt;"",CONCATENATE('Sub-Cpt Record'!A12,'Sub-Cpt Record'!B12,'Sub-Cpt Record'!C12),"")</f>
        <v>A1b12.2469</v>
      </c>
      <c r="AU12" s="333">
        <f t="shared" ref="AU12:AU75" si="9">IF($AT12="",1,COUNTIFS($AT$11:$AT$1000, $AT12))</f>
        <v>1</v>
      </c>
      <c r="AV12" s="333">
        <f>IF(AT12&lt;&gt;"",'Sub-Cpt Record'!C12/CODE!AU12,0)</f>
        <v>12.2469</v>
      </c>
      <c r="BG12" s="333" t="s">
        <v>829</v>
      </c>
      <c r="BK12" s="333" t="s">
        <v>7</v>
      </c>
      <c r="BM12" s="333" t="s">
        <v>575</v>
      </c>
    </row>
    <row r="13" spans="1:65" x14ac:dyDescent="0.25">
      <c r="A13" s="333" t="str">
        <f>IF('Sub-Cpt Record'!B13="",IF(OR('Sub-Cpt Record'!A13=0,'Sub-Cpt Record'!A13=""),"",'Sub-Cpt Record'!A13),CONCATENATE('Sub-Cpt Record'!A13&amp;'Sub-Cpt Record'!B13))</f>
        <v>A1c</v>
      </c>
      <c r="B13" s="333">
        <f t="shared" si="1"/>
        <v>1</v>
      </c>
      <c r="C13" s="334" t="str">
        <f>IF('Sub-Cpt Record'!E13 = "","",'Sub-Cpt Record'!E13&amp;"  ")</f>
        <v xml:space="preserve">AH  </v>
      </c>
      <c r="D13" s="333" t="str">
        <f>IF('Sub-Cpt Record'!F13 = "","",'Sub-Cpt Record'!F13&amp;"  ")</f>
        <v xml:space="preserve">POK  </v>
      </c>
      <c r="E13" s="333" t="str">
        <f>IF('Sub-Cpt Record'!G13 = "","",'Sub-Cpt Record'!G13&amp;"  ")</f>
        <v xml:space="preserve">HAZ  </v>
      </c>
      <c r="F13" s="333" t="str">
        <f>IF('Sub-Cpt Record'!H13 = "","",'Sub-Cpt Record'!H13&amp;"  ")</f>
        <v/>
      </c>
      <c r="G13" s="333" t="str">
        <f>IF('Sub-Cpt Record'!I13 = "","",'Sub-Cpt Record'!I13&amp;"  ")</f>
        <v/>
      </c>
      <c r="H13" s="333" t="str">
        <f>IF('Sub-Cpt Record'!J13 = "","",'Sub-Cpt Record'!J13&amp;"  ")</f>
        <v/>
      </c>
      <c r="I13" s="335" t="str">
        <f t="shared" si="2"/>
        <v xml:space="preserve">AH  POK  HAZ  </v>
      </c>
      <c r="J13" s="333">
        <f>IF(A13&lt;&gt;"",'Sub-Cpt Record'!C13/CODE!B13,0)</f>
        <v>12.5388</v>
      </c>
      <c r="L13" s="337">
        <f t="shared" si="3"/>
        <v>1</v>
      </c>
      <c r="N13" s="338">
        <f>COUNTIFS('Felling&amp;Restocking'!$A$11:$A$1000, 'Felling&amp;Restocking'!$A13, 'Felling&amp;Restocking'!$B$11:$B$1000, 'Felling&amp;Restocking'!$B13, 'Felling&amp;Restocking'!$H$11:$H$1000, 'Felling&amp;Restocking'!$H13)</f>
        <v>1</v>
      </c>
      <c r="O13" s="338">
        <f>IF(OR('Felling&amp;Restocking'!H13=0,'Felling&amp;Restocking'!H13=""),0,1)</f>
        <v>1</v>
      </c>
      <c r="P13" s="339">
        <f>SUM('Felling&amp;Restocking'!O13+'Felling&amp;Restocking'!P13)</f>
        <v>350</v>
      </c>
      <c r="S13" s="341">
        <f>IF(AND(O13&lt;&gt;0,P13&lt;&gt;0,'Felling&amp;Restocking'!G13&lt;&gt;0,AA13="",AC13=""),1,0)</f>
        <v>0</v>
      </c>
      <c r="T13" s="342">
        <f>IF(OR('Felling&amp;Restocking'!G13=0,'Felling&amp;Restocking'!G13=""),"",SUM('Felling&amp;Restocking'!O13/P13)*'Felling&amp;Restocking'!G13)</f>
        <v>0</v>
      </c>
      <c r="U13" s="343">
        <f>IF(OR('Felling&amp;Restocking'!G13=0,'Felling&amp;Restocking'!G13=""),"",SUM('Felling&amp;Restocking'!P13/P13)*'Felling&amp;Restocking'!G13)</f>
        <v>1</v>
      </c>
      <c r="V13" s="344">
        <f>IF(CONCATENATE('Felling&amp;Restocking'!U13&amp;'Felling&amp;Restocking'!W13&amp;'Felling&amp;Restocking'!Y13&amp;'Felling&amp;Restocking'!AA13&amp;'Felling&amp;Restocking'!AC13)="",0,1)</f>
        <v>0</v>
      </c>
      <c r="W13" s="345">
        <f>IF(OR(OR(TRIM('Felling&amp;Restocking'!H13)="T",TRIM('Felling&amp;Restocking'!H13)="DF",TRIM('Felling&amp;Restocking'!H13)="OS"),O13=0),0,1)</f>
        <v>0</v>
      </c>
      <c r="X13" s="345">
        <f>IF(OR('Felling&amp;Restocking'!$S13="",OR('Felling&amp;Restocking'!$S13=0,'Felling&amp;Restocking'!$S13="N/A")),0,1)</f>
        <v>0</v>
      </c>
      <c r="Y13" s="333" t="str">
        <f t="shared" si="4"/>
        <v/>
      </c>
      <c r="Z13" s="333" t="str">
        <f t="shared" si="5"/>
        <v/>
      </c>
      <c r="AA13" s="334" t="str">
        <f t="shared" si="6"/>
        <v>ash,pedunculate/common oak,hazel</v>
      </c>
      <c r="AC13" s="333" t="str">
        <f t="shared" si="7"/>
        <v/>
      </c>
      <c r="AE13" s="333" t="str">
        <f t="shared" si="8"/>
        <v>1</v>
      </c>
      <c r="AF13" s="346" t="str">
        <f>IF('Felling&amp;Restocking'!I13="","",IFERROR(VLOOKUP( 'Felling&amp;Restocking'!I13,SpeciesList[],2,FALSE),"," &amp; 'Felling&amp;Restocking'!I13))</f>
        <v>ash</v>
      </c>
      <c r="AG13" s="333" t="str">
        <f>IF('Felling&amp;Restocking'!I13="","",VLOOKUP( 'Felling&amp;Restocking'!I13,SpeciesList[],4,FALSE))</f>
        <v>B</v>
      </c>
      <c r="AH13" s="333" t="str">
        <f>IF('Felling&amp;Restocking'!J13="","",IFERROR("," &amp; VLOOKUP( 'Felling&amp;Restocking'!J13,SpeciesList[],2,FALSE),"," &amp; 'Felling&amp;Restocking'!J13))</f>
        <v>,pedunculate/common oak</v>
      </c>
      <c r="AI13" s="333" t="str">
        <f>IF('Felling&amp;Restocking'!J13="","",VLOOKUP( 'Felling&amp;Restocking'!J13,SpeciesList[],4,FALSE))</f>
        <v>B</v>
      </c>
      <c r="AJ13" s="333" t="str">
        <f>IF('Felling&amp;Restocking'!K13="","",IFERROR("," &amp; VLOOKUP( 'Felling&amp;Restocking'!K13,SpeciesList[],2,FALSE),"," &amp; 'Felling&amp;Restocking'!K13))</f>
        <v>,hazel</v>
      </c>
      <c r="AK13" s="333" t="str">
        <f>IF('Felling&amp;Restocking'!K13="","",VLOOKUP( 'Felling&amp;Restocking'!K13,SpeciesList[],4,FALSE))</f>
        <v>B</v>
      </c>
      <c r="AL13" s="333" t="str">
        <f>IF('Felling&amp;Restocking'!L13="","",IFERROR("," &amp; VLOOKUP( 'Felling&amp;Restocking'!L13,SpeciesList[],2,FALSE),"," &amp; 'Felling&amp;Restocking'!L13))</f>
        <v/>
      </c>
      <c r="AM13" s="333" t="str">
        <f>IF('Felling&amp;Restocking'!L13="","",VLOOKUP( 'Felling&amp;Restocking'!L13,SpeciesList[],4,FALSE))</f>
        <v/>
      </c>
      <c r="AN13" s="333" t="str">
        <f>IF('Felling&amp;Restocking'!M13="","",IFERROR("," &amp; VLOOKUP( 'Felling&amp;Restocking'!M13,SpeciesList[],2,FALSE),"," &amp; 'Felling&amp;Restocking'!M13))</f>
        <v/>
      </c>
      <c r="AO13" s="333" t="str">
        <f>IF('Felling&amp;Restocking'!M13="","",VLOOKUP( 'Felling&amp;Restocking'!M13,SpeciesList[],4,FALSE))</f>
        <v/>
      </c>
      <c r="AP13" s="333" t="str">
        <f>IF('Felling&amp;Restocking'!N13="","",IFERROR("," &amp; VLOOKUP( 'Felling&amp;Restocking'!N13,SpeciesList[],2,FALSE),"," &amp; 'Felling&amp;Restocking'!N13))</f>
        <v/>
      </c>
      <c r="AQ13" s="333" t="str">
        <f>IF('Felling&amp;Restocking'!N13="","",VLOOKUP( 'Felling&amp;Restocking'!N13,SpeciesList[],4,FALSE))</f>
        <v/>
      </c>
      <c r="AS13" s="346"/>
      <c r="AT13" s="333" t="str">
        <f>IF('Sub-Cpt Record'!A13&lt;&gt;"",CONCATENATE('Sub-Cpt Record'!A13,'Sub-Cpt Record'!B13,'Sub-Cpt Record'!C13),"")</f>
        <v>A1c12.5388</v>
      </c>
      <c r="AU13" s="333">
        <f t="shared" si="9"/>
        <v>1</v>
      </c>
      <c r="AV13" s="333">
        <f>IF(AT13&lt;&gt;"",'Sub-Cpt Record'!C13/CODE!AU13,0)</f>
        <v>12.5388</v>
      </c>
      <c r="BG13" s="333" t="s">
        <v>789</v>
      </c>
      <c r="BK13" s="333" t="s">
        <v>491</v>
      </c>
      <c r="BM13" s="333" t="s">
        <v>576</v>
      </c>
    </row>
    <row r="14" spans="1:65" x14ac:dyDescent="0.25">
      <c r="A14" s="333" t="str">
        <f>IF('Sub-Cpt Record'!B14="",IF(OR('Sub-Cpt Record'!A14=0,'Sub-Cpt Record'!A14=""),"",'Sub-Cpt Record'!A14),CONCATENATE('Sub-Cpt Record'!A14&amp;'Sub-Cpt Record'!B14))</f>
        <v>A1d</v>
      </c>
      <c r="B14" s="333">
        <f t="shared" si="1"/>
        <v>1</v>
      </c>
      <c r="C14" s="334" t="str">
        <f>IF('Sub-Cpt Record'!E14 = "","",'Sub-Cpt Record'!E14&amp;"  ")</f>
        <v xml:space="preserve">LI  </v>
      </c>
      <c r="D14" s="333" t="str">
        <f>IF('Sub-Cpt Record'!F14 = "","",'Sub-Cpt Record'!F14&amp;"  ")</f>
        <v xml:space="preserve">AH  </v>
      </c>
      <c r="E14" s="333" t="str">
        <f>IF('Sub-Cpt Record'!G14 = "","",'Sub-Cpt Record'!G14&amp;"  ")</f>
        <v xml:space="preserve">POK  </v>
      </c>
      <c r="F14" s="333" t="str">
        <f>IF('Sub-Cpt Record'!H14 = "","",'Sub-Cpt Record'!H14&amp;"  ")</f>
        <v xml:space="preserve">HAZ  </v>
      </c>
      <c r="G14" s="333" t="str">
        <f>IF('Sub-Cpt Record'!I14 = "","",'Sub-Cpt Record'!I14&amp;"  ")</f>
        <v/>
      </c>
      <c r="H14" s="333" t="str">
        <f>IF('Sub-Cpt Record'!J14 = "","",'Sub-Cpt Record'!J14&amp;"  ")</f>
        <v/>
      </c>
      <c r="I14" s="335" t="str">
        <f t="shared" si="2"/>
        <v xml:space="preserve">LI  AH  POK  HAZ  </v>
      </c>
      <c r="J14" s="333">
        <f>IF(A14&lt;&gt;"",'Sub-Cpt Record'!C14/CODE!B14,0)</f>
        <v>14.496</v>
      </c>
      <c r="L14" s="337">
        <f t="shared" si="3"/>
        <v>1</v>
      </c>
      <c r="N14" s="338">
        <f>COUNTIFS('Felling&amp;Restocking'!$A$11:$A$1000, 'Felling&amp;Restocking'!$A14, 'Felling&amp;Restocking'!$B$11:$B$1000, 'Felling&amp;Restocking'!$B14, 'Felling&amp;Restocking'!$H$11:$H$1000, 'Felling&amp;Restocking'!$H14)</f>
        <v>1</v>
      </c>
      <c r="O14" s="338">
        <f>IF(OR('Felling&amp;Restocking'!H14=0,'Felling&amp;Restocking'!H14=""),0,1)</f>
        <v>1</v>
      </c>
      <c r="P14" s="339">
        <f>SUM('Felling&amp;Restocking'!O14+'Felling&amp;Restocking'!P14)</f>
        <v>350</v>
      </c>
      <c r="S14" s="341">
        <f>IF(AND(O14&lt;&gt;0,P14&lt;&gt;0,'Felling&amp;Restocking'!G14&lt;&gt;0,AA14="",AC14=""),1,0)</f>
        <v>0</v>
      </c>
      <c r="T14" s="342">
        <f>IF(OR('Felling&amp;Restocking'!G14=0,'Felling&amp;Restocking'!G14=""),"",SUM('Felling&amp;Restocking'!O14/P14)*'Felling&amp;Restocking'!G14)</f>
        <v>0</v>
      </c>
      <c r="U14" s="343">
        <f>IF(OR('Felling&amp;Restocking'!G14=0,'Felling&amp;Restocking'!G14=""),"",SUM('Felling&amp;Restocking'!P14/P14)*'Felling&amp;Restocking'!G14)</f>
        <v>1</v>
      </c>
      <c r="V14" s="344">
        <f>IF(CONCATENATE('Felling&amp;Restocking'!U14&amp;'Felling&amp;Restocking'!W14&amp;'Felling&amp;Restocking'!Y14&amp;'Felling&amp;Restocking'!AA14&amp;'Felling&amp;Restocking'!AC14)="",0,1)</f>
        <v>0</v>
      </c>
      <c r="W14" s="345">
        <f>IF(OR(OR(TRIM('Felling&amp;Restocking'!H14)="T",TRIM('Felling&amp;Restocking'!H14)="DF",TRIM('Felling&amp;Restocking'!H14)="OS"),O14=0),0,1)</f>
        <v>0</v>
      </c>
      <c r="X14" s="345">
        <f>IF(OR('Felling&amp;Restocking'!$S14="",OR('Felling&amp;Restocking'!$S14=0,'Felling&amp;Restocking'!$S14="N/A")),0,1)</f>
        <v>0</v>
      </c>
      <c r="Y14" s="333" t="str">
        <f t="shared" si="4"/>
        <v/>
      </c>
      <c r="Z14" s="333" t="str">
        <f t="shared" si="5"/>
        <v/>
      </c>
      <c r="AA14" s="334" t="str">
        <f t="shared" si="6"/>
        <v>lime,ash,pedunculate/common oak,hazel</v>
      </c>
      <c r="AC14" s="333" t="str">
        <f t="shared" si="7"/>
        <v/>
      </c>
      <c r="AE14" s="333" t="str">
        <f t="shared" si="8"/>
        <v>1</v>
      </c>
      <c r="AF14" s="346" t="str">
        <f>IF('Felling&amp;Restocking'!I14="","",IFERROR(VLOOKUP( 'Felling&amp;Restocking'!I14,SpeciesList[],2,FALSE),"," &amp; 'Felling&amp;Restocking'!I14))</f>
        <v>lime</v>
      </c>
      <c r="AG14" s="333" t="str">
        <f>IF('Felling&amp;Restocking'!I14="","",VLOOKUP( 'Felling&amp;Restocking'!I14,SpeciesList[],4,FALSE))</f>
        <v>B</v>
      </c>
      <c r="AH14" s="333" t="str">
        <f>IF('Felling&amp;Restocking'!J14="","",IFERROR("," &amp; VLOOKUP( 'Felling&amp;Restocking'!J14,SpeciesList[],2,FALSE),"," &amp; 'Felling&amp;Restocking'!J14))</f>
        <v>,ash</v>
      </c>
      <c r="AI14" s="333" t="str">
        <f>IF('Felling&amp;Restocking'!J14="","",VLOOKUP( 'Felling&amp;Restocking'!J14,SpeciesList[],4,FALSE))</f>
        <v>B</v>
      </c>
      <c r="AJ14" s="333" t="str">
        <f>IF('Felling&amp;Restocking'!K14="","",IFERROR("," &amp; VLOOKUP( 'Felling&amp;Restocking'!K14,SpeciesList[],2,FALSE),"," &amp; 'Felling&amp;Restocking'!K14))</f>
        <v>,pedunculate/common oak</v>
      </c>
      <c r="AK14" s="333" t="str">
        <f>IF('Felling&amp;Restocking'!K14="","",VLOOKUP( 'Felling&amp;Restocking'!K14,SpeciesList[],4,FALSE))</f>
        <v>B</v>
      </c>
      <c r="AL14" s="333" t="str">
        <f>IF('Felling&amp;Restocking'!L14="","",IFERROR("," &amp; VLOOKUP( 'Felling&amp;Restocking'!L14,SpeciesList[],2,FALSE),"," &amp; 'Felling&amp;Restocking'!L14))</f>
        <v>,hazel</v>
      </c>
      <c r="AM14" s="333" t="str">
        <f>IF('Felling&amp;Restocking'!L14="","",VLOOKUP( 'Felling&amp;Restocking'!L14,SpeciesList[],4,FALSE))</f>
        <v>B</v>
      </c>
      <c r="AN14" s="333" t="str">
        <f>IF('Felling&amp;Restocking'!M14="","",IFERROR("," &amp; VLOOKUP( 'Felling&amp;Restocking'!M14,SpeciesList[],2,FALSE),"," &amp; 'Felling&amp;Restocking'!M14))</f>
        <v/>
      </c>
      <c r="AO14" s="333" t="str">
        <f>IF('Felling&amp;Restocking'!M14="","",VLOOKUP( 'Felling&amp;Restocking'!M14,SpeciesList[],4,FALSE))</f>
        <v/>
      </c>
      <c r="AP14" s="333" t="str">
        <f>IF('Felling&amp;Restocking'!N14="","",IFERROR("," &amp; VLOOKUP( 'Felling&amp;Restocking'!N14,SpeciesList[],2,FALSE),"," &amp; 'Felling&amp;Restocking'!N14))</f>
        <v/>
      </c>
      <c r="AQ14" s="333" t="str">
        <f>IF('Felling&amp;Restocking'!N14="","",VLOOKUP( 'Felling&amp;Restocking'!N14,SpeciesList[],4,FALSE))</f>
        <v/>
      </c>
      <c r="AS14" s="346"/>
      <c r="AT14" s="333" t="str">
        <f>IF('Sub-Cpt Record'!A14&lt;&gt;"",CONCATENATE('Sub-Cpt Record'!A14,'Sub-Cpt Record'!B14,'Sub-Cpt Record'!C14),"")</f>
        <v>A1d14.496</v>
      </c>
      <c r="AU14" s="333">
        <f t="shared" si="9"/>
        <v>1</v>
      </c>
      <c r="AV14" s="333">
        <f>IF(AT14&lt;&gt;"",'Sub-Cpt Record'!C14/CODE!AU14,0)</f>
        <v>14.496</v>
      </c>
      <c r="BM14" s="333" t="s">
        <v>577</v>
      </c>
    </row>
    <row r="15" spans="1:65" x14ac:dyDescent="0.25">
      <c r="A15" s="333" t="str">
        <f>IF('Sub-Cpt Record'!B15="",IF(OR('Sub-Cpt Record'!A15=0,'Sub-Cpt Record'!A15=""),"",'Sub-Cpt Record'!A15),CONCATENATE('Sub-Cpt Record'!A15&amp;'Sub-Cpt Record'!B15))</f>
        <v>A2a</v>
      </c>
      <c r="B15" s="333">
        <f t="shared" si="1"/>
        <v>1</v>
      </c>
      <c r="C15" s="334" t="str">
        <f>IF('Sub-Cpt Record'!E15 = "","",'Sub-Cpt Record'!E15&amp;"  ")</f>
        <v xml:space="preserve">HAZ  </v>
      </c>
      <c r="D15" s="333" t="str">
        <f>IF('Sub-Cpt Record'!F15 = "","",'Sub-Cpt Record'!F15&amp;"  ")</f>
        <v xml:space="preserve">BI  </v>
      </c>
      <c r="E15" s="333" t="str">
        <f>IF('Sub-Cpt Record'!G15 = "","",'Sub-Cpt Record'!G15&amp;"  ")</f>
        <v xml:space="preserve">YEW  </v>
      </c>
      <c r="F15" s="333" t="str">
        <f>IF('Sub-Cpt Record'!H15 = "","",'Sub-Cpt Record'!H15&amp;"  ")</f>
        <v xml:space="preserve">AH  </v>
      </c>
      <c r="G15" s="333" t="str">
        <f>IF('Sub-Cpt Record'!I15 = "","",'Sub-Cpt Record'!I15&amp;"  ")</f>
        <v/>
      </c>
      <c r="H15" s="333" t="str">
        <f>IF('Sub-Cpt Record'!J15 = "","",'Sub-Cpt Record'!J15&amp;"  ")</f>
        <v/>
      </c>
      <c r="I15" s="335" t="str">
        <f t="shared" si="2"/>
        <v xml:space="preserve">HAZ  BI  YEW  AH  </v>
      </c>
      <c r="J15" s="333">
        <f>IF(A15&lt;&gt;"",'Sub-Cpt Record'!C15/CODE!B15,0)</f>
        <v>4.2469799999999998</v>
      </c>
      <c r="L15" s="337">
        <f t="shared" si="3"/>
        <v>1</v>
      </c>
      <c r="N15" s="338">
        <f>COUNTIFS('Felling&amp;Restocking'!$A$11:$A$1000, 'Felling&amp;Restocking'!$A15, 'Felling&amp;Restocking'!$B$11:$B$1000, 'Felling&amp;Restocking'!$B15, 'Felling&amp;Restocking'!$H$11:$H$1000, 'Felling&amp;Restocking'!$H15)</f>
        <v>0</v>
      </c>
      <c r="O15" s="338">
        <f>IF(OR('Felling&amp;Restocking'!H15=0,'Felling&amp;Restocking'!H15=""),0,1)</f>
        <v>0</v>
      </c>
      <c r="P15" s="339">
        <f>SUM('Felling&amp;Restocking'!O15+'Felling&amp;Restocking'!P15)</f>
        <v>0</v>
      </c>
      <c r="S15" s="341">
        <f>IF(AND(O15&lt;&gt;0,P15&lt;&gt;0,'Felling&amp;Restocking'!G15&lt;&gt;0,AA15="",AC15=""),1,0)</f>
        <v>0</v>
      </c>
      <c r="T15" s="342" t="str">
        <f>IF(OR('Felling&amp;Restocking'!G15=0,'Felling&amp;Restocking'!G15=""),"",SUM('Felling&amp;Restocking'!O15/P15)*'Felling&amp;Restocking'!G15)</f>
        <v/>
      </c>
      <c r="U15" s="343" t="str">
        <f>IF(OR('Felling&amp;Restocking'!G15=0,'Felling&amp;Restocking'!G15=""),"",SUM('Felling&amp;Restocking'!P15/P15)*'Felling&amp;Restocking'!G15)</f>
        <v/>
      </c>
      <c r="V15" s="344">
        <f>IF(CONCATENATE('Felling&amp;Restocking'!U15&amp;'Felling&amp;Restocking'!W15&amp;'Felling&amp;Restocking'!Y15&amp;'Felling&amp;Restocking'!AA15&amp;'Felling&amp;Restocking'!AC15)="",0,1)</f>
        <v>0</v>
      </c>
      <c r="W15" s="345">
        <f>IF(OR(OR(TRIM('Felling&amp;Restocking'!H15)="T",TRIM('Felling&amp;Restocking'!H15)="DF",TRIM('Felling&amp;Restocking'!H15)="OS"),O15=0),0,1)</f>
        <v>0</v>
      </c>
      <c r="X15" s="345">
        <f>IF(OR('Felling&amp;Restocking'!$S15="",OR('Felling&amp;Restocking'!$S15=0,'Felling&amp;Restocking'!$S15="N/A")),0,1)</f>
        <v>0</v>
      </c>
      <c r="Y15" s="333" t="str">
        <f t="shared" si="4"/>
        <v/>
      </c>
      <c r="Z15" s="333" t="str">
        <f t="shared" si="5"/>
        <v/>
      </c>
      <c r="AA15" s="334" t="str">
        <f t="shared" si="6"/>
        <v/>
      </c>
      <c r="AC15" s="333" t="str">
        <f t="shared" si="7"/>
        <v/>
      </c>
      <c r="AE15" s="333" t="str">
        <f t="shared" si="8"/>
        <v>1</v>
      </c>
      <c r="AF15" s="346" t="str">
        <f>IF('Felling&amp;Restocking'!I15="","",IFERROR(VLOOKUP( 'Felling&amp;Restocking'!I15,SpeciesList[],2,FALSE),"," &amp; 'Felling&amp;Restocking'!I15))</f>
        <v/>
      </c>
      <c r="AG15" s="333" t="str">
        <f>IF('Felling&amp;Restocking'!I15="","",VLOOKUP( 'Felling&amp;Restocking'!I15,SpeciesList[],4,FALSE))</f>
        <v/>
      </c>
      <c r="AH15" s="333" t="str">
        <f>IF('Felling&amp;Restocking'!J15="","",IFERROR("," &amp; VLOOKUP( 'Felling&amp;Restocking'!J15,SpeciesList[],2,FALSE),"," &amp; 'Felling&amp;Restocking'!J15))</f>
        <v/>
      </c>
      <c r="AI15" s="333" t="str">
        <f>IF('Felling&amp;Restocking'!J15="","",VLOOKUP( 'Felling&amp;Restocking'!J15,SpeciesList[],4,FALSE))</f>
        <v/>
      </c>
      <c r="AJ15" s="333" t="str">
        <f>IF('Felling&amp;Restocking'!K15="","",IFERROR("," &amp; VLOOKUP( 'Felling&amp;Restocking'!K15,SpeciesList[],2,FALSE),"," &amp; 'Felling&amp;Restocking'!K15))</f>
        <v/>
      </c>
      <c r="AK15" s="333" t="str">
        <f>IF('Felling&amp;Restocking'!K15="","",VLOOKUP( 'Felling&amp;Restocking'!K15,SpeciesList[],4,FALSE))</f>
        <v/>
      </c>
      <c r="AL15" s="333" t="str">
        <f>IF('Felling&amp;Restocking'!L15="","",IFERROR("," &amp; VLOOKUP( 'Felling&amp;Restocking'!L15,SpeciesList[],2,FALSE),"," &amp; 'Felling&amp;Restocking'!L15))</f>
        <v/>
      </c>
      <c r="AM15" s="333" t="str">
        <f>IF('Felling&amp;Restocking'!L15="","",VLOOKUP( 'Felling&amp;Restocking'!L15,SpeciesList[],4,FALSE))</f>
        <v/>
      </c>
      <c r="AN15" s="333" t="str">
        <f>IF('Felling&amp;Restocking'!M15="","",IFERROR("," &amp; VLOOKUP( 'Felling&amp;Restocking'!M15,SpeciesList[],2,FALSE),"," &amp; 'Felling&amp;Restocking'!M15))</f>
        <v/>
      </c>
      <c r="AO15" s="333" t="str">
        <f>IF('Felling&amp;Restocking'!M15="","",VLOOKUP( 'Felling&amp;Restocking'!M15,SpeciesList[],4,FALSE))</f>
        <v/>
      </c>
      <c r="AP15" s="333" t="str">
        <f>IF('Felling&amp;Restocking'!N15="","",IFERROR("," &amp; VLOOKUP( 'Felling&amp;Restocking'!N15,SpeciesList[],2,FALSE),"," &amp; 'Felling&amp;Restocking'!N15))</f>
        <v/>
      </c>
      <c r="AQ15" s="333" t="str">
        <f>IF('Felling&amp;Restocking'!N15="","",VLOOKUP( 'Felling&amp;Restocking'!N15,SpeciesList[],4,FALSE))</f>
        <v/>
      </c>
      <c r="AS15" s="346"/>
      <c r="AT15" s="333" t="str">
        <f>IF('Sub-Cpt Record'!A15&lt;&gt;"",CONCATENATE('Sub-Cpt Record'!A15,'Sub-Cpt Record'!B15,'Sub-Cpt Record'!C15),"")</f>
        <v>A2a4.24698</v>
      </c>
      <c r="AU15" s="333">
        <f t="shared" si="9"/>
        <v>1</v>
      </c>
      <c r="AV15" s="333">
        <f>IF(AT15&lt;&gt;"",'Sub-Cpt Record'!C15/CODE!AU15,0)</f>
        <v>4.2469799999999998</v>
      </c>
      <c r="BM15" s="333" t="s">
        <v>578</v>
      </c>
    </row>
    <row r="16" spans="1:65" x14ac:dyDescent="0.25">
      <c r="A16" s="333" t="str">
        <f>IF('Sub-Cpt Record'!B16="",IF(OR('Sub-Cpt Record'!A16=0,'Sub-Cpt Record'!A16=""),"",'Sub-Cpt Record'!A16),CONCATENATE('Sub-Cpt Record'!A16&amp;'Sub-Cpt Record'!B16))</f>
        <v>A2b</v>
      </c>
      <c r="B16" s="333">
        <f t="shared" si="1"/>
        <v>1</v>
      </c>
      <c r="C16" s="334" t="str">
        <f>IF('Sub-Cpt Record'!E16 = "","",'Sub-Cpt Record'!E16&amp;"  ")</f>
        <v xml:space="preserve">AH  </v>
      </c>
      <c r="D16" s="333" t="str">
        <f>IF('Sub-Cpt Record'!F16 = "","",'Sub-Cpt Record'!F16&amp;"  ")</f>
        <v/>
      </c>
      <c r="E16" s="333" t="str">
        <f>IF('Sub-Cpt Record'!G16 = "","",'Sub-Cpt Record'!G16&amp;"  ")</f>
        <v/>
      </c>
      <c r="F16" s="333" t="str">
        <f>IF('Sub-Cpt Record'!H16 = "","",'Sub-Cpt Record'!H16&amp;"  ")</f>
        <v/>
      </c>
      <c r="G16" s="333" t="str">
        <f>IF('Sub-Cpt Record'!I16 = "","",'Sub-Cpt Record'!I16&amp;"  ")</f>
        <v/>
      </c>
      <c r="H16" s="333" t="str">
        <f>IF('Sub-Cpt Record'!J16 = "","",'Sub-Cpt Record'!J16&amp;"  ")</f>
        <v/>
      </c>
      <c r="I16" s="335" t="str">
        <f t="shared" si="2"/>
        <v xml:space="preserve">AH  </v>
      </c>
      <c r="J16" s="333">
        <f>IF(A16&lt;&gt;"",'Sub-Cpt Record'!C16/CODE!B16,0)</f>
        <v>5.2675400000000003</v>
      </c>
      <c r="L16" s="337">
        <f t="shared" si="3"/>
        <v>1</v>
      </c>
      <c r="N16" s="338">
        <f>COUNTIFS('Felling&amp;Restocking'!$A$11:$A$1000, 'Felling&amp;Restocking'!$A16, 'Felling&amp;Restocking'!$B$11:$B$1000, 'Felling&amp;Restocking'!$B16, 'Felling&amp;Restocking'!$H$11:$H$1000, 'Felling&amp;Restocking'!$H16)</f>
        <v>0</v>
      </c>
      <c r="O16" s="338">
        <f>IF(OR('Felling&amp;Restocking'!H16=0,'Felling&amp;Restocking'!H16=""),0,1)</f>
        <v>0</v>
      </c>
      <c r="P16" s="339">
        <f>SUM('Felling&amp;Restocking'!O16+'Felling&amp;Restocking'!P16)</f>
        <v>0</v>
      </c>
      <c r="S16" s="341">
        <f>IF(AND(O16&lt;&gt;0,P16&lt;&gt;0,'Felling&amp;Restocking'!G16&lt;&gt;0,AA16="",AC16=""),1,0)</f>
        <v>0</v>
      </c>
      <c r="T16" s="342" t="str">
        <f>IF(OR('Felling&amp;Restocking'!G16=0,'Felling&amp;Restocking'!G16=""),"",SUM('Felling&amp;Restocking'!O16/P16)*'Felling&amp;Restocking'!G16)</f>
        <v/>
      </c>
      <c r="U16" s="343" t="str">
        <f>IF(OR('Felling&amp;Restocking'!G16=0,'Felling&amp;Restocking'!G16=""),"",SUM('Felling&amp;Restocking'!P16/P16)*'Felling&amp;Restocking'!G16)</f>
        <v/>
      </c>
      <c r="V16" s="344">
        <f>IF(CONCATENATE('Felling&amp;Restocking'!U16&amp;'Felling&amp;Restocking'!W16&amp;'Felling&amp;Restocking'!Y16&amp;'Felling&amp;Restocking'!AA16&amp;'Felling&amp;Restocking'!AC16)="",0,1)</f>
        <v>0</v>
      </c>
      <c r="W16" s="345">
        <f>IF(OR(OR(TRIM('Felling&amp;Restocking'!H16)="T",TRIM('Felling&amp;Restocking'!H16)="DF",TRIM('Felling&amp;Restocking'!H16)="OS"),O16=0),0,1)</f>
        <v>0</v>
      </c>
      <c r="X16" s="345">
        <f>IF(OR('Felling&amp;Restocking'!$S16="",OR('Felling&amp;Restocking'!$S16=0,'Felling&amp;Restocking'!$S16="N/A")),0,1)</f>
        <v>0</v>
      </c>
      <c r="Y16" s="333" t="str">
        <f t="shared" si="4"/>
        <v/>
      </c>
      <c r="Z16" s="333" t="str">
        <f t="shared" si="5"/>
        <v/>
      </c>
      <c r="AA16" s="334" t="str">
        <f t="shared" si="6"/>
        <v/>
      </c>
      <c r="AC16" s="333" t="str">
        <f t="shared" si="7"/>
        <v/>
      </c>
      <c r="AE16" s="333" t="str">
        <f t="shared" si="8"/>
        <v>1</v>
      </c>
      <c r="AF16" s="346" t="str">
        <f>IF('Felling&amp;Restocking'!I16="","",IFERROR(VLOOKUP( 'Felling&amp;Restocking'!I16,SpeciesList[],2,FALSE),"," &amp; 'Felling&amp;Restocking'!I16))</f>
        <v/>
      </c>
      <c r="AG16" s="333" t="str">
        <f>IF('Felling&amp;Restocking'!I16="","",VLOOKUP( 'Felling&amp;Restocking'!I16,SpeciesList[],4,FALSE))</f>
        <v/>
      </c>
      <c r="AH16" s="333" t="str">
        <f>IF('Felling&amp;Restocking'!J16="","",IFERROR("," &amp; VLOOKUP( 'Felling&amp;Restocking'!J16,SpeciesList[],2,FALSE),"," &amp; 'Felling&amp;Restocking'!J16))</f>
        <v/>
      </c>
      <c r="AI16" s="333" t="str">
        <f>IF('Felling&amp;Restocking'!J16="","",VLOOKUP( 'Felling&amp;Restocking'!J16,SpeciesList[],4,FALSE))</f>
        <v/>
      </c>
      <c r="AJ16" s="333" t="str">
        <f>IF('Felling&amp;Restocking'!K16="","",IFERROR("," &amp; VLOOKUP( 'Felling&amp;Restocking'!K16,SpeciesList[],2,FALSE),"," &amp; 'Felling&amp;Restocking'!K16))</f>
        <v/>
      </c>
      <c r="AK16" s="333" t="str">
        <f>IF('Felling&amp;Restocking'!K16="","",VLOOKUP( 'Felling&amp;Restocking'!K16,SpeciesList[],4,FALSE))</f>
        <v/>
      </c>
      <c r="AL16" s="333" t="str">
        <f>IF('Felling&amp;Restocking'!L16="","",IFERROR("," &amp; VLOOKUP( 'Felling&amp;Restocking'!L16,SpeciesList[],2,FALSE),"," &amp; 'Felling&amp;Restocking'!L16))</f>
        <v/>
      </c>
      <c r="AM16" s="333" t="str">
        <f>IF('Felling&amp;Restocking'!L16="","",VLOOKUP( 'Felling&amp;Restocking'!L16,SpeciesList[],4,FALSE))</f>
        <v/>
      </c>
      <c r="AN16" s="333" t="str">
        <f>IF('Felling&amp;Restocking'!M16="","",IFERROR("," &amp; VLOOKUP( 'Felling&amp;Restocking'!M16,SpeciesList[],2,FALSE),"," &amp; 'Felling&amp;Restocking'!M16))</f>
        <v/>
      </c>
      <c r="AO16" s="333" t="str">
        <f>IF('Felling&amp;Restocking'!M16="","",VLOOKUP( 'Felling&amp;Restocking'!M16,SpeciesList[],4,FALSE))</f>
        <v/>
      </c>
      <c r="AP16" s="333" t="str">
        <f>IF('Felling&amp;Restocking'!N16="","",IFERROR("," &amp; VLOOKUP( 'Felling&amp;Restocking'!N16,SpeciesList[],2,FALSE),"," &amp; 'Felling&amp;Restocking'!N16))</f>
        <v/>
      </c>
      <c r="AQ16" s="333" t="str">
        <f>IF('Felling&amp;Restocking'!N16="","",VLOOKUP( 'Felling&amp;Restocking'!N16,SpeciesList[],4,FALSE))</f>
        <v/>
      </c>
      <c r="AS16" s="346"/>
      <c r="AT16" s="333" t="str">
        <f>IF('Sub-Cpt Record'!A16&lt;&gt;"",CONCATENATE('Sub-Cpt Record'!A16,'Sub-Cpt Record'!B16,'Sub-Cpt Record'!C16),"")</f>
        <v>A2b5.26754</v>
      </c>
      <c r="AU16" s="333">
        <f t="shared" si="9"/>
        <v>1</v>
      </c>
      <c r="AV16" s="333">
        <f>IF(AT16&lt;&gt;"",'Sub-Cpt Record'!C16/CODE!AU16,0)</f>
        <v>5.2675400000000003</v>
      </c>
      <c r="BM16" s="333" t="s">
        <v>579</v>
      </c>
    </row>
    <row r="17" spans="1:65" x14ac:dyDescent="0.25">
      <c r="A17" s="333" t="str">
        <f>IF('Sub-Cpt Record'!B17="",IF(OR('Sub-Cpt Record'!A17=0,'Sub-Cpt Record'!A17=""),"",'Sub-Cpt Record'!A17),CONCATENATE('Sub-Cpt Record'!A17&amp;'Sub-Cpt Record'!B17))</f>
        <v>A2c</v>
      </c>
      <c r="B17" s="333">
        <f t="shared" si="1"/>
        <v>1</v>
      </c>
      <c r="C17" s="334" t="str">
        <f>IF('Sub-Cpt Record'!E17 = "","",'Sub-Cpt Record'!E17&amp;"  ")</f>
        <v xml:space="preserve">AH  </v>
      </c>
      <c r="D17" s="333" t="str">
        <f>IF('Sub-Cpt Record'!F17 = "","",'Sub-Cpt Record'!F17&amp;"  ")</f>
        <v xml:space="preserve">HAZ  </v>
      </c>
      <c r="E17" s="333" t="str">
        <f>IF('Sub-Cpt Record'!G17 = "","",'Sub-Cpt Record'!G17&amp;"  ")</f>
        <v xml:space="preserve">POK  </v>
      </c>
      <c r="F17" s="333" t="str">
        <f>IF('Sub-Cpt Record'!H17 = "","",'Sub-Cpt Record'!H17&amp;"  ")</f>
        <v/>
      </c>
      <c r="G17" s="333" t="str">
        <f>IF('Sub-Cpt Record'!I17 = "","",'Sub-Cpt Record'!I17&amp;"  ")</f>
        <v/>
      </c>
      <c r="H17" s="333" t="str">
        <f>IF('Sub-Cpt Record'!J17 = "","",'Sub-Cpt Record'!J17&amp;"  ")</f>
        <v/>
      </c>
      <c r="I17" s="335" t="str">
        <f t="shared" si="2"/>
        <v xml:space="preserve">AH  HAZ  POK  </v>
      </c>
      <c r="J17" s="333">
        <f>IF(A17&lt;&gt;"",'Sub-Cpt Record'!C17/CODE!B17,0)</f>
        <v>3.1506400000000001</v>
      </c>
      <c r="L17" s="337">
        <f t="shared" si="3"/>
        <v>1</v>
      </c>
      <c r="N17" s="338">
        <f>COUNTIFS('Felling&amp;Restocking'!$A$11:$A$1000, 'Felling&amp;Restocking'!$A17, 'Felling&amp;Restocking'!$B$11:$B$1000, 'Felling&amp;Restocking'!$B17, 'Felling&amp;Restocking'!$H$11:$H$1000, 'Felling&amp;Restocking'!$H17)</f>
        <v>0</v>
      </c>
      <c r="O17" s="338">
        <f>IF(OR('Felling&amp;Restocking'!H17=0,'Felling&amp;Restocking'!H17=""),0,1)</f>
        <v>0</v>
      </c>
      <c r="P17" s="339">
        <f>SUM('Felling&amp;Restocking'!O17+'Felling&amp;Restocking'!P17)</f>
        <v>0</v>
      </c>
      <c r="S17" s="341">
        <f>IF(AND(O17&lt;&gt;0,P17&lt;&gt;0,'Felling&amp;Restocking'!G17&lt;&gt;0,AA17="",AC17=""),1,0)</f>
        <v>0</v>
      </c>
      <c r="T17" s="342" t="str">
        <f>IF(OR('Felling&amp;Restocking'!G17=0,'Felling&amp;Restocking'!G17=""),"",SUM('Felling&amp;Restocking'!O17/P17)*'Felling&amp;Restocking'!G17)</f>
        <v/>
      </c>
      <c r="U17" s="343" t="str">
        <f>IF(OR('Felling&amp;Restocking'!G17=0,'Felling&amp;Restocking'!G17=""),"",SUM('Felling&amp;Restocking'!P17/P17)*'Felling&amp;Restocking'!G17)</f>
        <v/>
      </c>
      <c r="V17" s="344">
        <f>IF(CONCATENATE('Felling&amp;Restocking'!U17&amp;'Felling&amp;Restocking'!W17&amp;'Felling&amp;Restocking'!Y17&amp;'Felling&amp;Restocking'!AA17&amp;'Felling&amp;Restocking'!AC17)="",0,1)</f>
        <v>0</v>
      </c>
      <c r="W17" s="345">
        <f>IF(OR(OR(TRIM('Felling&amp;Restocking'!H17)="T",TRIM('Felling&amp;Restocking'!H17)="DF",TRIM('Felling&amp;Restocking'!H17)="OS"),O17=0),0,1)</f>
        <v>0</v>
      </c>
      <c r="X17" s="345">
        <f>IF(OR('Felling&amp;Restocking'!$S17="",OR('Felling&amp;Restocking'!$S17=0,'Felling&amp;Restocking'!$S17="N/A")),0,1)</f>
        <v>0</v>
      </c>
      <c r="Y17" s="333" t="str">
        <f t="shared" si="4"/>
        <v/>
      </c>
      <c r="Z17" s="333" t="str">
        <f t="shared" si="5"/>
        <v/>
      </c>
      <c r="AA17" s="334" t="str">
        <f t="shared" si="6"/>
        <v/>
      </c>
      <c r="AC17" s="333" t="str">
        <f t="shared" si="7"/>
        <v/>
      </c>
      <c r="AE17" s="333" t="str">
        <f t="shared" si="8"/>
        <v>1</v>
      </c>
      <c r="AF17" s="346" t="str">
        <f>IF('Felling&amp;Restocking'!I17="","",IFERROR(VLOOKUP( 'Felling&amp;Restocking'!I17,SpeciesList[],2,FALSE),"," &amp; 'Felling&amp;Restocking'!I17))</f>
        <v/>
      </c>
      <c r="AG17" s="333" t="str">
        <f>IF('Felling&amp;Restocking'!I17="","",VLOOKUP( 'Felling&amp;Restocking'!I17,SpeciesList[],4,FALSE))</f>
        <v/>
      </c>
      <c r="AH17" s="333" t="str">
        <f>IF('Felling&amp;Restocking'!J17="","",IFERROR("," &amp; VLOOKUP( 'Felling&amp;Restocking'!J17,SpeciesList[],2,FALSE),"," &amp; 'Felling&amp;Restocking'!J17))</f>
        <v/>
      </c>
      <c r="AI17" s="333" t="str">
        <f>IF('Felling&amp;Restocking'!J17="","",VLOOKUP( 'Felling&amp;Restocking'!J17,SpeciesList[],4,FALSE))</f>
        <v/>
      </c>
      <c r="AJ17" s="333" t="str">
        <f>IF('Felling&amp;Restocking'!K17="","",IFERROR("," &amp; VLOOKUP( 'Felling&amp;Restocking'!K17,SpeciesList[],2,FALSE),"," &amp; 'Felling&amp;Restocking'!K17))</f>
        <v/>
      </c>
      <c r="AK17" s="333" t="str">
        <f>IF('Felling&amp;Restocking'!K17="","",VLOOKUP( 'Felling&amp;Restocking'!K17,SpeciesList[],4,FALSE))</f>
        <v/>
      </c>
      <c r="AL17" s="333" t="str">
        <f>IF('Felling&amp;Restocking'!L17="","",IFERROR("," &amp; VLOOKUP( 'Felling&amp;Restocking'!L17,SpeciesList[],2,FALSE),"," &amp; 'Felling&amp;Restocking'!L17))</f>
        <v/>
      </c>
      <c r="AM17" s="333" t="str">
        <f>IF('Felling&amp;Restocking'!L17="","",VLOOKUP( 'Felling&amp;Restocking'!L17,SpeciesList[],4,FALSE))</f>
        <v/>
      </c>
      <c r="AN17" s="333" t="str">
        <f>IF('Felling&amp;Restocking'!M17="","",IFERROR("," &amp; VLOOKUP( 'Felling&amp;Restocking'!M17,SpeciesList[],2,FALSE),"," &amp; 'Felling&amp;Restocking'!M17))</f>
        <v/>
      </c>
      <c r="AO17" s="333" t="str">
        <f>IF('Felling&amp;Restocking'!M17="","",VLOOKUP( 'Felling&amp;Restocking'!M17,SpeciesList[],4,FALSE))</f>
        <v/>
      </c>
      <c r="AP17" s="333" t="str">
        <f>IF('Felling&amp;Restocking'!N17="","",IFERROR("," &amp; VLOOKUP( 'Felling&amp;Restocking'!N17,SpeciesList[],2,FALSE),"," &amp; 'Felling&amp;Restocking'!N17))</f>
        <v/>
      </c>
      <c r="AQ17" s="333" t="str">
        <f>IF('Felling&amp;Restocking'!N17="","",VLOOKUP( 'Felling&amp;Restocking'!N17,SpeciesList[],4,FALSE))</f>
        <v/>
      </c>
      <c r="AS17" s="346"/>
      <c r="AT17" s="333" t="str">
        <f>IF('Sub-Cpt Record'!A17&lt;&gt;"",CONCATENATE('Sub-Cpt Record'!A17,'Sub-Cpt Record'!B17,'Sub-Cpt Record'!C17),"")</f>
        <v>A2c3.15064</v>
      </c>
      <c r="AU17" s="333">
        <f t="shared" si="9"/>
        <v>1</v>
      </c>
      <c r="AV17" s="333">
        <f>IF(AT17&lt;&gt;"",'Sub-Cpt Record'!C17/CODE!AU17,0)</f>
        <v>3.1506400000000001</v>
      </c>
      <c r="BM17" s="333" t="s">
        <v>580</v>
      </c>
    </row>
    <row r="18" spans="1:65" x14ac:dyDescent="0.25">
      <c r="A18" s="333" t="str">
        <f>IF('Sub-Cpt Record'!B18="",IF(OR('Sub-Cpt Record'!A18=0,'Sub-Cpt Record'!A18=""),"",'Sub-Cpt Record'!A18),CONCATENATE('Sub-Cpt Record'!A18&amp;'Sub-Cpt Record'!B18))</f>
        <v>A2d</v>
      </c>
      <c r="B18" s="333">
        <f t="shared" si="1"/>
        <v>1</v>
      </c>
      <c r="C18" s="334" t="str">
        <f>IF('Sub-Cpt Record'!E18 = "","",'Sub-Cpt Record'!E18&amp;"  ")</f>
        <v xml:space="preserve">POK  </v>
      </c>
      <c r="D18" s="333" t="str">
        <f>IF('Sub-Cpt Record'!F18 = "","",'Sub-Cpt Record'!F18&amp;"  ")</f>
        <v xml:space="preserve">HAZ  </v>
      </c>
      <c r="E18" s="333" t="str">
        <f>IF('Sub-Cpt Record'!G18 = "","",'Sub-Cpt Record'!G18&amp;"  ")</f>
        <v xml:space="preserve">AH  </v>
      </c>
      <c r="F18" s="333" t="str">
        <f>IF('Sub-Cpt Record'!H18 = "","",'Sub-Cpt Record'!H18&amp;"  ")</f>
        <v/>
      </c>
      <c r="G18" s="333" t="str">
        <f>IF('Sub-Cpt Record'!I18 = "","",'Sub-Cpt Record'!I18&amp;"  ")</f>
        <v/>
      </c>
      <c r="H18" s="333" t="str">
        <f>IF('Sub-Cpt Record'!J18 = "","",'Sub-Cpt Record'!J18&amp;"  ")</f>
        <v/>
      </c>
      <c r="I18" s="335" t="str">
        <f t="shared" si="2"/>
        <v xml:space="preserve">POK  HAZ  AH  </v>
      </c>
      <c r="J18" s="333">
        <f>IF(A18&lt;&gt;"",'Sub-Cpt Record'!C18/CODE!B18,0)</f>
        <v>6.1049499999999997</v>
      </c>
      <c r="L18" s="337">
        <f t="shared" si="3"/>
        <v>1</v>
      </c>
      <c r="N18" s="338">
        <f>COUNTIFS('Felling&amp;Restocking'!$A$11:$A$1000, 'Felling&amp;Restocking'!$A18, 'Felling&amp;Restocking'!$B$11:$B$1000, 'Felling&amp;Restocking'!$B18, 'Felling&amp;Restocking'!$H$11:$H$1000, 'Felling&amp;Restocking'!$H18)</f>
        <v>0</v>
      </c>
      <c r="O18" s="338">
        <f>IF(OR('Felling&amp;Restocking'!H18=0,'Felling&amp;Restocking'!H18=""),0,1)</f>
        <v>0</v>
      </c>
      <c r="P18" s="339">
        <f>SUM('Felling&amp;Restocking'!O18+'Felling&amp;Restocking'!P18)</f>
        <v>0</v>
      </c>
      <c r="S18" s="341">
        <f>IF(AND(O18&lt;&gt;0,P18&lt;&gt;0,'Felling&amp;Restocking'!G18&lt;&gt;0,AA18="",AC18=""),1,0)</f>
        <v>0</v>
      </c>
      <c r="T18" s="342" t="str">
        <f>IF(OR('Felling&amp;Restocking'!G18=0,'Felling&amp;Restocking'!G18=""),"",SUM('Felling&amp;Restocking'!O18/P18)*'Felling&amp;Restocking'!G18)</f>
        <v/>
      </c>
      <c r="U18" s="343" t="str">
        <f>IF(OR('Felling&amp;Restocking'!G18=0,'Felling&amp;Restocking'!G18=""),"",SUM('Felling&amp;Restocking'!P18/P18)*'Felling&amp;Restocking'!G18)</f>
        <v/>
      </c>
      <c r="V18" s="344">
        <f>IF(CONCATENATE('Felling&amp;Restocking'!U18&amp;'Felling&amp;Restocking'!W18&amp;'Felling&amp;Restocking'!Y18&amp;'Felling&amp;Restocking'!AA18&amp;'Felling&amp;Restocking'!AC18)="",0,1)</f>
        <v>0</v>
      </c>
      <c r="W18" s="345">
        <f>IF(OR(OR(TRIM('Felling&amp;Restocking'!H18)="T",TRIM('Felling&amp;Restocking'!H18)="DF",TRIM('Felling&amp;Restocking'!H18)="OS"),O18=0),0,1)</f>
        <v>0</v>
      </c>
      <c r="X18" s="345">
        <f>IF(OR('Felling&amp;Restocking'!$S18="",OR('Felling&amp;Restocking'!$S18=0,'Felling&amp;Restocking'!$S18="N/A")),0,1)</f>
        <v>0</v>
      </c>
      <c r="Y18" s="333" t="str">
        <f t="shared" si="4"/>
        <v/>
      </c>
      <c r="Z18" s="333" t="str">
        <f t="shared" si="5"/>
        <v/>
      </c>
      <c r="AA18" s="334" t="str">
        <f t="shared" si="6"/>
        <v/>
      </c>
      <c r="AC18" s="333" t="str">
        <f t="shared" si="7"/>
        <v/>
      </c>
      <c r="AE18" s="333" t="str">
        <f t="shared" si="8"/>
        <v>1</v>
      </c>
      <c r="AF18" s="346" t="str">
        <f>IF('Felling&amp;Restocking'!I18="","",IFERROR(VLOOKUP( 'Felling&amp;Restocking'!I18,SpeciesList[],2,FALSE),"," &amp; 'Felling&amp;Restocking'!I18))</f>
        <v/>
      </c>
      <c r="AG18" s="333" t="str">
        <f>IF('Felling&amp;Restocking'!I18="","",VLOOKUP( 'Felling&amp;Restocking'!I18,SpeciesList[],4,FALSE))</f>
        <v/>
      </c>
      <c r="AH18" s="333" t="str">
        <f>IF('Felling&amp;Restocking'!J18="","",IFERROR("," &amp; VLOOKUP( 'Felling&amp;Restocking'!J18,SpeciesList[],2,FALSE),"," &amp; 'Felling&amp;Restocking'!J18))</f>
        <v/>
      </c>
      <c r="AI18" s="333" t="str">
        <f>IF('Felling&amp;Restocking'!J18="","",VLOOKUP( 'Felling&amp;Restocking'!J18,SpeciesList[],4,FALSE))</f>
        <v/>
      </c>
      <c r="AJ18" s="333" t="str">
        <f>IF('Felling&amp;Restocking'!K18="","",IFERROR("," &amp; VLOOKUP( 'Felling&amp;Restocking'!K18,SpeciesList[],2,FALSE),"," &amp; 'Felling&amp;Restocking'!K18))</f>
        <v/>
      </c>
      <c r="AK18" s="333" t="str">
        <f>IF('Felling&amp;Restocking'!K18="","",VLOOKUP( 'Felling&amp;Restocking'!K18,SpeciesList[],4,FALSE))</f>
        <v/>
      </c>
      <c r="AL18" s="333" t="str">
        <f>IF('Felling&amp;Restocking'!L18="","",IFERROR("," &amp; VLOOKUP( 'Felling&amp;Restocking'!L18,SpeciesList[],2,FALSE),"," &amp; 'Felling&amp;Restocking'!L18))</f>
        <v/>
      </c>
      <c r="AM18" s="333" t="str">
        <f>IF('Felling&amp;Restocking'!L18="","",VLOOKUP( 'Felling&amp;Restocking'!L18,SpeciesList[],4,FALSE))</f>
        <v/>
      </c>
      <c r="AN18" s="333" t="str">
        <f>IF('Felling&amp;Restocking'!M18="","",IFERROR("," &amp; VLOOKUP( 'Felling&amp;Restocking'!M18,SpeciesList[],2,FALSE),"," &amp; 'Felling&amp;Restocking'!M18))</f>
        <v/>
      </c>
      <c r="AO18" s="333" t="str">
        <f>IF('Felling&amp;Restocking'!M18="","",VLOOKUP( 'Felling&amp;Restocking'!M18,SpeciesList[],4,FALSE))</f>
        <v/>
      </c>
      <c r="AP18" s="333" t="str">
        <f>IF('Felling&amp;Restocking'!N18="","",IFERROR("," &amp; VLOOKUP( 'Felling&amp;Restocking'!N18,SpeciesList[],2,FALSE),"," &amp; 'Felling&amp;Restocking'!N18))</f>
        <v/>
      </c>
      <c r="AQ18" s="333" t="str">
        <f>IF('Felling&amp;Restocking'!N18="","",VLOOKUP( 'Felling&amp;Restocking'!N18,SpeciesList[],4,FALSE))</f>
        <v/>
      </c>
      <c r="AS18" s="346"/>
      <c r="AT18" s="333" t="str">
        <f>IF('Sub-Cpt Record'!A18&lt;&gt;"",CONCATENATE('Sub-Cpt Record'!A18,'Sub-Cpt Record'!B18,'Sub-Cpt Record'!C18),"")</f>
        <v>A2d6.10495</v>
      </c>
      <c r="AU18" s="333">
        <f t="shared" si="9"/>
        <v>1</v>
      </c>
      <c r="AV18" s="333">
        <f>IF(AT18&lt;&gt;"",'Sub-Cpt Record'!C18/CODE!AU18,0)</f>
        <v>6.1049499999999997</v>
      </c>
      <c r="BM18" s="333" t="s">
        <v>581</v>
      </c>
    </row>
    <row r="19" spans="1:65" x14ac:dyDescent="0.25">
      <c r="A19" s="333" t="str">
        <f>IF('Sub-Cpt Record'!B19="",IF(OR('Sub-Cpt Record'!A19=0,'Sub-Cpt Record'!A19=""),"",'Sub-Cpt Record'!A19),CONCATENATE('Sub-Cpt Record'!A19&amp;'Sub-Cpt Record'!B19))</f>
        <v>A2e</v>
      </c>
      <c r="B19" s="333">
        <f t="shared" si="1"/>
        <v>1</v>
      </c>
      <c r="C19" s="334" t="str">
        <f>IF('Sub-Cpt Record'!E19 = "","",'Sub-Cpt Record'!E19&amp;"  ")</f>
        <v xml:space="preserve">AH  </v>
      </c>
      <c r="D19" s="333" t="str">
        <f>IF('Sub-Cpt Record'!F19 = "","",'Sub-Cpt Record'!F19&amp;"  ")</f>
        <v xml:space="preserve">BE  </v>
      </c>
      <c r="E19" s="333" t="str">
        <f>IF('Sub-Cpt Record'!G19 = "","",'Sub-Cpt Record'!G19&amp;"  ")</f>
        <v xml:space="preserve">POK  </v>
      </c>
      <c r="F19" s="333" t="str">
        <f>IF('Sub-Cpt Record'!H19 = "","",'Sub-Cpt Record'!H19&amp;"  ")</f>
        <v xml:space="preserve">WCH  </v>
      </c>
      <c r="G19" s="333" t="str">
        <f>IF('Sub-Cpt Record'!I19 = "","",'Sub-Cpt Record'!I19&amp;"  ")</f>
        <v/>
      </c>
      <c r="H19" s="333" t="str">
        <f>IF('Sub-Cpt Record'!J19 = "","",'Sub-Cpt Record'!J19&amp;"  ")</f>
        <v/>
      </c>
      <c r="I19" s="335" t="str">
        <f t="shared" si="2"/>
        <v xml:space="preserve">AH  BE  POK  WCH  </v>
      </c>
      <c r="J19" s="333">
        <f>IF(A19&lt;&gt;"",'Sub-Cpt Record'!C19/CODE!B19,0)</f>
        <v>3.6296499999999998</v>
      </c>
      <c r="L19" s="337">
        <f t="shared" si="3"/>
        <v>1</v>
      </c>
      <c r="N19" s="338">
        <f>COUNTIFS('Felling&amp;Restocking'!$A$11:$A$1000, 'Felling&amp;Restocking'!$A19, 'Felling&amp;Restocking'!$B$11:$B$1000, 'Felling&amp;Restocking'!$B19, 'Felling&amp;Restocking'!$H$11:$H$1000, 'Felling&amp;Restocking'!$H19)</f>
        <v>1</v>
      </c>
      <c r="O19" s="338">
        <f>IF(OR('Felling&amp;Restocking'!H19=0,'Felling&amp;Restocking'!H19=""),0,1)</f>
        <v>1</v>
      </c>
      <c r="P19" s="339">
        <f>SUM('Felling&amp;Restocking'!O19+'Felling&amp;Restocking'!P19)</f>
        <v>272.25</v>
      </c>
      <c r="S19" s="341">
        <f>IF(AND(O19&lt;&gt;0,P19&lt;&gt;0,'Felling&amp;Restocking'!G19&lt;&gt;0,AA19="",AC19=""),1,0)</f>
        <v>0</v>
      </c>
      <c r="T19" s="342">
        <f>IF(OR('Felling&amp;Restocking'!G19=0,'Felling&amp;Restocking'!G19=""),"",SUM('Felling&amp;Restocking'!O19/P19)*'Felling&amp;Restocking'!G19)</f>
        <v>0</v>
      </c>
      <c r="U19" s="343">
        <f>IF(OR('Felling&amp;Restocking'!G19=0,'Felling&amp;Restocking'!G19=""),"",SUM('Felling&amp;Restocking'!P19/P19)*'Felling&amp;Restocking'!G19)</f>
        <v>3.63</v>
      </c>
      <c r="V19" s="344">
        <f>IF(CONCATENATE('Felling&amp;Restocking'!U19&amp;'Felling&amp;Restocking'!W19&amp;'Felling&amp;Restocking'!Y19&amp;'Felling&amp;Restocking'!AA19&amp;'Felling&amp;Restocking'!AC19)="",0,1)</f>
        <v>0</v>
      </c>
      <c r="W19" s="345">
        <f>IF(OR(OR(TRIM('Felling&amp;Restocking'!H19)="T",TRIM('Felling&amp;Restocking'!H19)="DF",TRIM('Felling&amp;Restocking'!H19)="OS"),O19=0),0,1)</f>
        <v>0</v>
      </c>
      <c r="X19" s="345">
        <f>IF(OR('Felling&amp;Restocking'!$S19="",OR('Felling&amp;Restocking'!$S19=0,'Felling&amp;Restocking'!$S19="N/A")),0,1)</f>
        <v>0</v>
      </c>
      <c r="Y19" s="333" t="str">
        <f t="shared" si="4"/>
        <v/>
      </c>
      <c r="Z19" s="333" t="str">
        <f t="shared" si="5"/>
        <v/>
      </c>
      <c r="AA19" s="334" t="str">
        <f t="shared" si="6"/>
        <v>ash,beech,pedunculate/common oak,wild cherry/gean</v>
      </c>
      <c r="AC19" s="333" t="str">
        <f t="shared" si="7"/>
        <v/>
      </c>
      <c r="AE19" s="333" t="str">
        <f t="shared" si="8"/>
        <v>1</v>
      </c>
      <c r="AF19" s="346" t="str">
        <f>IF('Felling&amp;Restocking'!I19="","",IFERROR(VLOOKUP( 'Felling&amp;Restocking'!I19,SpeciesList[],2,FALSE),"," &amp; 'Felling&amp;Restocking'!I19))</f>
        <v>ash</v>
      </c>
      <c r="AG19" s="333" t="str">
        <f>IF('Felling&amp;Restocking'!I19="","",VLOOKUP( 'Felling&amp;Restocking'!I19,SpeciesList[],4,FALSE))</f>
        <v>B</v>
      </c>
      <c r="AH19" s="333" t="str">
        <f>IF('Felling&amp;Restocking'!J19="","",IFERROR("," &amp; VLOOKUP( 'Felling&amp;Restocking'!J19,SpeciesList[],2,FALSE),"," &amp; 'Felling&amp;Restocking'!J19))</f>
        <v>,beech</v>
      </c>
      <c r="AI19" s="333" t="str">
        <f>IF('Felling&amp;Restocking'!J19="","",VLOOKUP( 'Felling&amp;Restocking'!J19,SpeciesList[],4,FALSE))</f>
        <v>B</v>
      </c>
      <c r="AJ19" s="333" t="str">
        <f>IF('Felling&amp;Restocking'!K19="","",IFERROR("," &amp; VLOOKUP( 'Felling&amp;Restocking'!K19,SpeciesList[],2,FALSE),"," &amp; 'Felling&amp;Restocking'!K19))</f>
        <v>,pedunculate/common oak</v>
      </c>
      <c r="AK19" s="333" t="str">
        <f>IF('Felling&amp;Restocking'!K19="","",VLOOKUP( 'Felling&amp;Restocking'!K19,SpeciesList[],4,FALSE))</f>
        <v>B</v>
      </c>
      <c r="AL19" s="333" t="str">
        <f>IF('Felling&amp;Restocking'!L19="","",IFERROR("," &amp; VLOOKUP( 'Felling&amp;Restocking'!L19,SpeciesList[],2,FALSE),"," &amp; 'Felling&amp;Restocking'!L19))</f>
        <v>,wild cherry/gean</v>
      </c>
      <c r="AM19" s="333" t="str">
        <f>IF('Felling&amp;Restocking'!L19="","",VLOOKUP( 'Felling&amp;Restocking'!L19,SpeciesList[],4,FALSE))</f>
        <v>B</v>
      </c>
      <c r="AN19" s="333" t="str">
        <f>IF('Felling&amp;Restocking'!M19="","",IFERROR("," &amp; VLOOKUP( 'Felling&amp;Restocking'!M19,SpeciesList[],2,FALSE),"," &amp; 'Felling&amp;Restocking'!M19))</f>
        <v/>
      </c>
      <c r="AO19" s="333" t="str">
        <f>IF('Felling&amp;Restocking'!M19="","",VLOOKUP( 'Felling&amp;Restocking'!M19,SpeciesList[],4,FALSE))</f>
        <v/>
      </c>
      <c r="AP19" s="333" t="str">
        <f>IF('Felling&amp;Restocking'!N19="","",IFERROR("," &amp; VLOOKUP( 'Felling&amp;Restocking'!N19,SpeciesList[],2,FALSE),"," &amp; 'Felling&amp;Restocking'!N19))</f>
        <v/>
      </c>
      <c r="AQ19" s="333" t="str">
        <f>IF('Felling&amp;Restocking'!N19="","",VLOOKUP( 'Felling&amp;Restocking'!N19,SpeciesList[],4,FALSE))</f>
        <v/>
      </c>
      <c r="AS19" s="346"/>
      <c r="AT19" s="333" t="str">
        <f>IF('Sub-Cpt Record'!A19&lt;&gt;"",CONCATENATE('Sub-Cpt Record'!A19,'Sub-Cpt Record'!B19,'Sub-Cpt Record'!C19),"")</f>
        <v>A2e3.62965</v>
      </c>
      <c r="AU19" s="333">
        <f t="shared" si="9"/>
        <v>1</v>
      </c>
      <c r="AV19" s="333">
        <f>IF(AT19&lt;&gt;"",'Sub-Cpt Record'!C19/CODE!AU19,0)</f>
        <v>3.6296499999999998</v>
      </c>
      <c r="BM19" s="333" t="s">
        <v>582</v>
      </c>
    </row>
    <row r="20" spans="1:65" x14ac:dyDescent="0.25">
      <c r="A20" s="333" t="str">
        <f>IF('Sub-Cpt Record'!B20="",IF(OR('Sub-Cpt Record'!A20=0,'Sub-Cpt Record'!A20=""),"",'Sub-Cpt Record'!A20),CONCATENATE('Sub-Cpt Record'!A20&amp;'Sub-Cpt Record'!B20))</f>
        <v>A2f</v>
      </c>
      <c r="B20" s="333">
        <f t="shared" si="1"/>
        <v>1</v>
      </c>
      <c r="C20" s="334" t="str">
        <f>IF('Sub-Cpt Record'!E20 = "","",'Sub-Cpt Record'!E20&amp;"  ")</f>
        <v xml:space="preserve">AH  </v>
      </c>
      <c r="D20" s="333" t="str">
        <f>IF('Sub-Cpt Record'!F20 = "","",'Sub-Cpt Record'!F20&amp;"  ")</f>
        <v xml:space="preserve">BE  </v>
      </c>
      <c r="E20" s="333" t="str">
        <f>IF('Sub-Cpt Record'!G20 = "","",'Sub-Cpt Record'!G20&amp;"  ")</f>
        <v xml:space="preserve">POK  </v>
      </c>
      <c r="F20" s="333" t="str">
        <f>IF('Sub-Cpt Record'!H20 = "","",'Sub-Cpt Record'!H20&amp;"  ")</f>
        <v/>
      </c>
      <c r="G20" s="333" t="str">
        <f>IF('Sub-Cpt Record'!I20 = "","",'Sub-Cpt Record'!I20&amp;"  ")</f>
        <v/>
      </c>
      <c r="H20" s="333" t="str">
        <f>IF('Sub-Cpt Record'!J20 = "","",'Sub-Cpt Record'!J20&amp;"  ")</f>
        <v/>
      </c>
      <c r="I20" s="335" t="str">
        <f t="shared" si="2"/>
        <v xml:space="preserve">AH  BE  POK  </v>
      </c>
      <c r="J20" s="333">
        <f>IF(A20&lt;&gt;"",'Sub-Cpt Record'!C20/CODE!B20,0)</f>
        <v>11.485900000000001</v>
      </c>
      <c r="L20" s="337">
        <f t="shared" si="3"/>
        <v>1</v>
      </c>
      <c r="N20" s="338">
        <f>COUNTIFS('Felling&amp;Restocking'!$A$11:$A$1000, 'Felling&amp;Restocking'!$A20, 'Felling&amp;Restocking'!$B$11:$B$1000, 'Felling&amp;Restocking'!$B20, 'Felling&amp;Restocking'!$H$11:$H$1000, 'Felling&amp;Restocking'!$H20)</f>
        <v>0</v>
      </c>
      <c r="O20" s="338">
        <f>IF(OR('Felling&amp;Restocking'!H20=0,'Felling&amp;Restocking'!H20=""),0,1)</f>
        <v>0</v>
      </c>
      <c r="P20" s="339">
        <f>SUM('Felling&amp;Restocking'!O20+'Felling&amp;Restocking'!P20)</f>
        <v>0</v>
      </c>
      <c r="S20" s="341">
        <f>IF(AND(O20&lt;&gt;0,P20&lt;&gt;0,'Felling&amp;Restocking'!G20&lt;&gt;0,AA20="",AC20=""),1,0)</f>
        <v>0</v>
      </c>
      <c r="T20" s="342" t="str">
        <f>IF(OR('Felling&amp;Restocking'!G20=0,'Felling&amp;Restocking'!G20=""),"",SUM('Felling&amp;Restocking'!O20/P20)*'Felling&amp;Restocking'!G20)</f>
        <v/>
      </c>
      <c r="U20" s="343" t="str">
        <f>IF(OR('Felling&amp;Restocking'!G20=0,'Felling&amp;Restocking'!G20=""),"",SUM('Felling&amp;Restocking'!P20/P20)*'Felling&amp;Restocking'!G20)</f>
        <v/>
      </c>
      <c r="V20" s="344">
        <f>IF(CONCATENATE('Felling&amp;Restocking'!U20&amp;'Felling&amp;Restocking'!W20&amp;'Felling&amp;Restocking'!Y20&amp;'Felling&amp;Restocking'!AA20&amp;'Felling&amp;Restocking'!AC20)="",0,1)</f>
        <v>0</v>
      </c>
      <c r="W20" s="345">
        <f>IF(OR(OR(TRIM('Felling&amp;Restocking'!H20)="T",TRIM('Felling&amp;Restocking'!H20)="DF",TRIM('Felling&amp;Restocking'!H20)="OS"),O20=0),0,1)</f>
        <v>0</v>
      </c>
      <c r="X20" s="345">
        <f>IF(OR('Felling&amp;Restocking'!$S20="",OR('Felling&amp;Restocking'!$S20=0,'Felling&amp;Restocking'!$S20="N/A")),0,1)</f>
        <v>0</v>
      </c>
      <c r="Y20" s="333" t="str">
        <f t="shared" si="4"/>
        <v/>
      </c>
      <c r="Z20" s="333" t="str">
        <f t="shared" si="5"/>
        <v/>
      </c>
      <c r="AA20" s="334" t="str">
        <f t="shared" si="6"/>
        <v/>
      </c>
      <c r="AC20" s="333" t="str">
        <f t="shared" si="7"/>
        <v/>
      </c>
      <c r="AE20" s="333" t="str">
        <f t="shared" si="8"/>
        <v>1</v>
      </c>
      <c r="AF20" s="346" t="str">
        <f>IF('Felling&amp;Restocking'!I20="","",IFERROR(VLOOKUP( 'Felling&amp;Restocking'!I20,SpeciesList[],2,FALSE),"," &amp; 'Felling&amp;Restocking'!I20))</f>
        <v/>
      </c>
      <c r="AG20" s="333" t="str">
        <f>IF('Felling&amp;Restocking'!I20="","",VLOOKUP( 'Felling&amp;Restocking'!I20,SpeciesList[],4,FALSE))</f>
        <v/>
      </c>
      <c r="AH20" s="333" t="str">
        <f>IF('Felling&amp;Restocking'!J20="","",IFERROR("," &amp; VLOOKUP( 'Felling&amp;Restocking'!J20,SpeciesList[],2,FALSE),"," &amp; 'Felling&amp;Restocking'!J20))</f>
        <v/>
      </c>
      <c r="AI20" s="333" t="str">
        <f>IF('Felling&amp;Restocking'!J20="","",VLOOKUP( 'Felling&amp;Restocking'!J20,SpeciesList[],4,FALSE))</f>
        <v/>
      </c>
      <c r="AJ20" s="333" t="str">
        <f>IF('Felling&amp;Restocking'!K20="","",IFERROR("," &amp; VLOOKUP( 'Felling&amp;Restocking'!K20,SpeciesList[],2,FALSE),"," &amp; 'Felling&amp;Restocking'!K20))</f>
        <v/>
      </c>
      <c r="AK20" s="333" t="str">
        <f>IF('Felling&amp;Restocking'!K20="","",VLOOKUP( 'Felling&amp;Restocking'!K20,SpeciesList[],4,FALSE))</f>
        <v/>
      </c>
      <c r="AL20" s="333" t="str">
        <f>IF('Felling&amp;Restocking'!L20="","",IFERROR("," &amp; VLOOKUP( 'Felling&amp;Restocking'!L20,SpeciesList[],2,FALSE),"," &amp; 'Felling&amp;Restocking'!L20))</f>
        <v/>
      </c>
      <c r="AM20" s="333" t="str">
        <f>IF('Felling&amp;Restocking'!L20="","",VLOOKUP( 'Felling&amp;Restocking'!L20,SpeciesList[],4,FALSE))</f>
        <v/>
      </c>
      <c r="AN20" s="333" t="str">
        <f>IF('Felling&amp;Restocking'!M20="","",IFERROR("," &amp; VLOOKUP( 'Felling&amp;Restocking'!M20,SpeciesList[],2,FALSE),"," &amp; 'Felling&amp;Restocking'!M20))</f>
        <v/>
      </c>
      <c r="AO20" s="333" t="str">
        <f>IF('Felling&amp;Restocking'!M20="","",VLOOKUP( 'Felling&amp;Restocking'!M20,SpeciesList[],4,FALSE))</f>
        <v/>
      </c>
      <c r="AP20" s="333" t="str">
        <f>IF('Felling&amp;Restocking'!N20="","",IFERROR("," &amp; VLOOKUP( 'Felling&amp;Restocking'!N20,SpeciesList[],2,FALSE),"," &amp; 'Felling&amp;Restocking'!N20))</f>
        <v/>
      </c>
      <c r="AQ20" s="333" t="str">
        <f>IF('Felling&amp;Restocking'!N20="","",VLOOKUP( 'Felling&amp;Restocking'!N20,SpeciesList[],4,FALSE))</f>
        <v/>
      </c>
      <c r="AS20" s="346"/>
      <c r="AT20" s="333" t="str">
        <f>IF('Sub-Cpt Record'!A20&lt;&gt;"",CONCATENATE('Sub-Cpt Record'!A20,'Sub-Cpt Record'!B20,'Sub-Cpt Record'!C20),"")</f>
        <v>A2f11.4859</v>
      </c>
      <c r="AU20" s="333">
        <f t="shared" si="9"/>
        <v>1</v>
      </c>
      <c r="AV20" s="333">
        <f>IF(AT20&lt;&gt;"",'Sub-Cpt Record'!C20/CODE!AU20,0)</f>
        <v>11.485900000000001</v>
      </c>
      <c r="BM20" s="333" t="s">
        <v>583</v>
      </c>
    </row>
    <row r="21" spans="1:65" x14ac:dyDescent="0.25">
      <c r="A21" s="333" t="str">
        <f>IF('Sub-Cpt Record'!B21="",IF(OR('Sub-Cpt Record'!A21=0,'Sub-Cpt Record'!A21=""),"",'Sub-Cpt Record'!A21),CONCATENATE('Sub-Cpt Record'!A21&amp;'Sub-Cpt Record'!B21))</f>
        <v/>
      </c>
      <c r="B21" s="333">
        <f t="shared" si="1"/>
        <v>1</v>
      </c>
      <c r="C21" s="334" t="str">
        <f>IF('Sub-Cpt Record'!E21 = "","",'Sub-Cpt Record'!E21&amp;"  ")</f>
        <v/>
      </c>
      <c r="D21" s="333" t="str">
        <f>IF('Sub-Cpt Record'!F21 = "","",'Sub-Cpt Record'!F21&amp;"  ")</f>
        <v/>
      </c>
      <c r="E21" s="333" t="str">
        <f>IF('Sub-Cpt Record'!G21 = "","",'Sub-Cpt Record'!G21&amp;"  ")</f>
        <v/>
      </c>
      <c r="F21" s="333" t="str">
        <f>IF('Sub-Cpt Record'!H21 = "","",'Sub-Cpt Record'!H21&amp;"  ")</f>
        <v/>
      </c>
      <c r="G21" s="333" t="str">
        <f>IF('Sub-Cpt Record'!I21 = "","",'Sub-Cpt Record'!I21&amp;"  ")</f>
        <v/>
      </c>
      <c r="H21" s="333" t="str">
        <f>IF('Sub-Cpt Record'!J21 = "","",'Sub-Cpt Record'!J21&amp;"  ")</f>
        <v/>
      </c>
      <c r="I21" s="335" t="str">
        <f t="shared" si="2"/>
        <v/>
      </c>
      <c r="J21" s="333">
        <f>IF(A21&lt;&gt;"",'Sub-Cpt Record'!C21/CODE!B21,0)</f>
        <v>0</v>
      </c>
      <c r="L21" s="337">
        <f t="shared" si="3"/>
        <v>1</v>
      </c>
      <c r="N21" s="338">
        <f>COUNTIFS('Felling&amp;Restocking'!$A$11:$A$1000, 'Felling&amp;Restocking'!$A21, 'Felling&amp;Restocking'!$B$11:$B$1000, 'Felling&amp;Restocking'!$B21, 'Felling&amp;Restocking'!$H$11:$H$1000, 'Felling&amp;Restocking'!$H21)</f>
        <v>0</v>
      </c>
      <c r="O21" s="338">
        <f>IF(OR('Felling&amp;Restocking'!H21=0,'Felling&amp;Restocking'!H21=""),0,1)</f>
        <v>0</v>
      </c>
      <c r="P21" s="339">
        <f>SUM('Felling&amp;Restocking'!O21+'Felling&amp;Restocking'!P21)</f>
        <v>0</v>
      </c>
      <c r="S21" s="341">
        <f>IF(AND(O21&lt;&gt;0,P21&lt;&gt;0,'Felling&amp;Restocking'!G21&lt;&gt;0,AA21="",AC21=""),1,0)</f>
        <v>0</v>
      </c>
      <c r="T21" s="342" t="str">
        <f>IF(OR('Felling&amp;Restocking'!G21=0,'Felling&amp;Restocking'!G21=""),"",SUM('Felling&amp;Restocking'!O21/P21)*'Felling&amp;Restocking'!G21)</f>
        <v/>
      </c>
      <c r="U21" s="343" t="str">
        <f>IF(OR('Felling&amp;Restocking'!G21=0,'Felling&amp;Restocking'!G21=""),"",SUM('Felling&amp;Restocking'!P21/P21)*'Felling&amp;Restocking'!G21)</f>
        <v/>
      </c>
      <c r="V21" s="344">
        <f>IF(CONCATENATE('Felling&amp;Restocking'!U21&amp;'Felling&amp;Restocking'!W21&amp;'Felling&amp;Restocking'!Y21&amp;'Felling&amp;Restocking'!AA21&amp;'Felling&amp;Restocking'!AC21)="",0,1)</f>
        <v>0</v>
      </c>
      <c r="W21" s="345">
        <f>IF(OR(OR(TRIM('Felling&amp;Restocking'!H21)="T",TRIM('Felling&amp;Restocking'!H21)="DF",TRIM('Felling&amp;Restocking'!H21)="OS"),O21=0),0,1)</f>
        <v>0</v>
      </c>
      <c r="X21" s="345">
        <f>IF(OR('Felling&amp;Restocking'!$S21="",OR('Felling&amp;Restocking'!$S21=0,'Felling&amp;Restocking'!$S21="N/A")),0,1)</f>
        <v>0</v>
      </c>
      <c r="Y21" s="333" t="str">
        <f t="shared" si="4"/>
        <v/>
      </c>
      <c r="Z21" s="333" t="str">
        <f t="shared" si="5"/>
        <v/>
      </c>
      <c r="AA21" s="334" t="str">
        <f t="shared" si="6"/>
        <v/>
      </c>
      <c r="AC21" s="333" t="str">
        <f t="shared" si="7"/>
        <v/>
      </c>
      <c r="AE21" s="333" t="str">
        <f t="shared" si="8"/>
        <v>1</v>
      </c>
      <c r="AF21" s="346" t="str">
        <f>IF('Felling&amp;Restocking'!I21="","",IFERROR(VLOOKUP( 'Felling&amp;Restocking'!I21,SpeciesList[],2,FALSE),"," &amp; 'Felling&amp;Restocking'!I21))</f>
        <v/>
      </c>
      <c r="AG21" s="333" t="str">
        <f>IF('Felling&amp;Restocking'!I21="","",VLOOKUP( 'Felling&amp;Restocking'!I21,SpeciesList[],4,FALSE))</f>
        <v/>
      </c>
      <c r="AH21" s="333" t="str">
        <f>IF('Felling&amp;Restocking'!J21="","",IFERROR("," &amp; VLOOKUP( 'Felling&amp;Restocking'!J21,SpeciesList[],2,FALSE),"," &amp; 'Felling&amp;Restocking'!J21))</f>
        <v/>
      </c>
      <c r="AI21" s="333" t="str">
        <f>IF('Felling&amp;Restocking'!J21="","",VLOOKUP( 'Felling&amp;Restocking'!J21,SpeciesList[],4,FALSE))</f>
        <v/>
      </c>
      <c r="AJ21" s="333" t="str">
        <f>IF('Felling&amp;Restocking'!K21="","",IFERROR("," &amp; VLOOKUP( 'Felling&amp;Restocking'!K21,SpeciesList[],2,FALSE),"," &amp; 'Felling&amp;Restocking'!K21))</f>
        <v/>
      </c>
      <c r="AK21" s="333" t="str">
        <f>IF('Felling&amp;Restocking'!K21="","",VLOOKUP( 'Felling&amp;Restocking'!K21,SpeciesList[],4,FALSE))</f>
        <v/>
      </c>
      <c r="AL21" s="333" t="str">
        <f>IF('Felling&amp;Restocking'!L21="","",IFERROR("," &amp; VLOOKUP( 'Felling&amp;Restocking'!L21,SpeciesList[],2,FALSE),"," &amp; 'Felling&amp;Restocking'!L21))</f>
        <v/>
      </c>
      <c r="AM21" s="333" t="str">
        <f>IF('Felling&amp;Restocking'!L21="","",VLOOKUP( 'Felling&amp;Restocking'!L21,SpeciesList[],4,FALSE))</f>
        <v/>
      </c>
      <c r="AN21" s="333" t="str">
        <f>IF('Felling&amp;Restocking'!M21="","",IFERROR("," &amp; VLOOKUP( 'Felling&amp;Restocking'!M21,SpeciesList[],2,FALSE),"," &amp; 'Felling&amp;Restocking'!M21))</f>
        <v/>
      </c>
      <c r="AO21" s="333" t="str">
        <f>IF('Felling&amp;Restocking'!M21="","",VLOOKUP( 'Felling&amp;Restocking'!M21,SpeciesList[],4,FALSE))</f>
        <v/>
      </c>
      <c r="AP21" s="333" t="str">
        <f>IF('Felling&amp;Restocking'!N21="","",IFERROR("," &amp; VLOOKUP( 'Felling&amp;Restocking'!N21,SpeciesList[],2,FALSE),"," &amp; 'Felling&amp;Restocking'!N21))</f>
        <v/>
      </c>
      <c r="AQ21" s="333" t="str">
        <f>IF('Felling&amp;Restocking'!N21="","",VLOOKUP( 'Felling&amp;Restocking'!N21,SpeciesList[],4,FALSE))</f>
        <v/>
      </c>
      <c r="AS21" s="346"/>
      <c r="AT21" s="333" t="str">
        <f>IF('Sub-Cpt Record'!A21&lt;&gt;"",CONCATENATE('Sub-Cpt Record'!A21,'Sub-Cpt Record'!B21,'Sub-Cpt Record'!C21),"")</f>
        <v/>
      </c>
      <c r="AU21" s="333">
        <f t="shared" si="9"/>
        <v>1</v>
      </c>
      <c r="AV21" s="333">
        <f>IF(AT21&lt;&gt;"",'Sub-Cpt Record'!C21/CODE!AU21,0)</f>
        <v>0</v>
      </c>
      <c r="BM21" s="333" t="s">
        <v>584</v>
      </c>
    </row>
    <row r="22" spans="1:65" x14ac:dyDescent="0.25">
      <c r="A22" s="333" t="str">
        <f>IF('Sub-Cpt Record'!B22="",IF(OR('Sub-Cpt Record'!A22=0,'Sub-Cpt Record'!A22=""),"",'Sub-Cpt Record'!A22),CONCATENATE('Sub-Cpt Record'!A22&amp;'Sub-Cpt Record'!B22))</f>
        <v>AS1a</v>
      </c>
      <c r="B22" s="333">
        <f t="shared" si="1"/>
        <v>1</v>
      </c>
      <c r="C22" s="334" t="str">
        <f>IF('Sub-Cpt Record'!E22 = "","",'Sub-Cpt Record'!E22&amp;"  ")</f>
        <v xml:space="preserve">AH  </v>
      </c>
      <c r="D22" s="333" t="str">
        <f>IF('Sub-Cpt Record'!F22 = "","",'Sub-Cpt Record'!F22&amp;"  ")</f>
        <v/>
      </c>
      <c r="E22" s="333" t="str">
        <f>IF('Sub-Cpt Record'!G22 = "","",'Sub-Cpt Record'!G22&amp;"  ")</f>
        <v xml:space="preserve">BE  </v>
      </c>
      <c r="F22" s="333" t="str">
        <f>IF('Sub-Cpt Record'!H22 = "","",'Sub-Cpt Record'!H22&amp;"  ")</f>
        <v xml:space="preserve">PSP  </v>
      </c>
      <c r="G22" s="333" t="str">
        <f>IF('Sub-Cpt Record'!I22 = "","",'Sub-Cpt Record'!I22&amp;"  ")</f>
        <v xml:space="preserve">SYC  </v>
      </c>
      <c r="H22" s="333" t="str">
        <f>IF('Sub-Cpt Record'!J22 = "","",'Sub-Cpt Record'!J22&amp;"  ")</f>
        <v/>
      </c>
      <c r="I22" s="335" t="str">
        <f t="shared" si="2"/>
        <v xml:space="preserve">AH  BE  PSP  SYC  </v>
      </c>
      <c r="J22" s="333">
        <f>IF(A22&lt;&gt;"",'Sub-Cpt Record'!C22/CODE!B22,0)</f>
        <v>6.67035</v>
      </c>
      <c r="L22" s="337">
        <f t="shared" si="3"/>
        <v>1</v>
      </c>
      <c r="N22" s="338">
        <f>COUNTIFS('Felling&amp;Restocking'!$A$11:$A$1000, 'Felling&amp;Restocking'!$A22, 'Felling&amp;Restocking'!$B$11:$B$1000, 'Felling&amp;Restocking'!$B22, 'Felling&amp;Restocking'!$H$11:$H$1000, 'Felling&amp;Restocking'!$H22)</f>
        <v>0</v>
      </c>
      <c r="O22" s="338">
        <f>IF(OR('Felling&amp;Restocking'!H22=0,'Felling&amp;Restocking'!H22=""),0,1)</f>
        <v>0</v>
      </c>
      <c r="P22" s="339">
        <f>SUM('Felling&amp;Restocking'!O22+'Felling&amp;Restocking'!P22)</f>
        <v>0</v>
      </c>
      <c r="S22" s="341">
        <f>IF(AND(O22&lt;&gt;0,P22&lt;&gt;0,'Felling&amp;Restocking'!G22&lt;&gt;0,AA22="",AC22=""),1,0)</f>
        <v>0</v>
      </c>
      <c r="T22" s="342" t="str">
        <f>IF(OR('Felling&amp;Restocking'!G22=0,'Felling&amp;Restocking'!G22=""),"",SUM('Felling&amp;Restocking'!O22/P22)*'Felling&amp;Restocking'!G22)</f>
        <v/>
      </c>
      <c r="U22" s="343" t="str">
        <f>IF(OR('Felling&amp;Restocking'!G22=0,'Felling&amp;Restocking'!G22=""),"",SUM('Felling&amp;Restocking'!P22/P22)*'Felling&amp;Restocking'!G22)</f>
        <v/>
      </c>
      <c r="V22" s="344">
        <f>IF(CONCATENATE('Felling&amp;Restocking'!U22&amp;'Felling&amp;Restocking'!W22&amp;'Felling&amp;Restocking'!Y22&amp;'Felling&amp;Restocking'!AA22&amp;'Felling&amp;Restocking'!AC22)="",0,1)</f>
        <v>0</v>
      </c>
      <c r="W22" s="345">
        <f>IF(OR(OR(TRIM('Felling&amp;Restocking'!H22)="T",TRIM('Felling&amp;Restocking'!H22)="DF",TRIM('Felling&amp;Restocking'!H22)="OS"),O22=0),0,1)</f>
        <v>0</v>
      </c>
      <c r="X22" s="345">
        <f>IF(OR('Felling&amp;Restocking'!$S22="",OR('Felling&amp;Restocking'!$S22=0,'Felling&amp;Restocking'!$S22="N/A")),0,1)</f>
        <v>0</v>
      </c>
      <c r="Y22" s="333" t="str">
        <f t="shared" si="4"/>
        <v/>
      </c>
      <c r="Z22" s="333" t="str">
        <f t="shared" si="5"/>
        <v/>
      </c>
      <c r="AA22" s="334" t="str">
        <f t="shared" si="6"/>
        <v/>
      </c>
      <c r="AC22" s="333" t="str">
        <f t="shared" si="7"/>
        <v/>
      </c>
      <c r="AE22" s="333" t="str">
        <f t="shared" si="8"/>
        <v>1</v>
      </c>
      <c r="AF22" s="346" t="str">
        <f>IF('Felling&amp;Restocking'!I22="","",IFERROR(VLOOKUP( 'Felling&amp;Restocking'!I22,SpeciesList[],2,FALSE),"," &amp; 'Felling&amp;Restocking'!I22))</f>
        <v/>
      </c>
      <c r="AG22" s="333" t="str">
        <f>IF('Felling&amp;Restocking'!I22="","",VLOOKUP( 'Felling&amp;Restocking'!I22,SpeciesList[],4,FALSE))</f>
        <v/>
      </c>
      <c r="AH22" s="333" t="str">
        <f>IF('Felling&amp;Restocking'!J22="","",IFERROR("," &amp; VLOOKUP( 'Felling&amp;Restocking'!J22,SpeciesList[],2,FALSE),"," &amp; 'Felling&amp;Restocking'!J22))</f>
        <v/>
      </c>
      <c r="AI22" s="333" t="str">
        <f>IF('Felling&amp;Restocking'!J22="","",VLOOKUP( 'Felling&amp;Restocking'!J22,SpeciesList[],4,FALSE))</f>
        <v/>
      </c>
      <c r="AJ22" s="333" t="str">
        <f>IF('Felling&amp;Restocking'!K22="","",IFERROR("," &amp; VLOOKUP( 'Felling&amp;Restocking'!K22,SpeciesList[],2,FALSE),"," &amp; 'Felling&amp;Restocking'!K22))</f>
        <v/>
      </c>
      <c r="AK22" s="333" t="str">
        <f>IF('Felling&amp;Restocking'!K22="","",VLOOKUP( 'Felling&amp;Restocking'!K22,SpeciesList[],4,FALSE))</f>
        <v/>
      </c>
      <c r="AL22" s="333" t="str">
        <f>IF('Felling&amp;Restocking'!L22="","",IFERROR("," &amp; VLOOKUP( 'Felling&amp;Restocking'!L22,SpeciesList[],2,FALSE),"," &amp; 'Felling&amp;Restocking'!L22))</f>
        <v/>
      </c>
      <c r="AM22" s="333" t="str">
        <f>IF('Felling&amp;Restocking'!L22="","",VLOOKUP( 'Felling&amp;Restocking'!L22,SpeciesList[],4,FALSE))</f>
        <v/>
      </c>
      <c r="AN22" s="333" t="str">
        <f>IF('Felling&amp;Restocking'!M22="","",IFERROR("," &amp; VLOOKUP( 'Felling&amp;Restocking'!M22,SpeciesList[],2,FALSE),"," &amp; 'Felling&amp;Restocking'!M22))</f>
        <v/>
      </c>
      <c r="AO22" s="333" t="str">
        <f>IF('Felling&amp;Restocking'!M22="","",VLOOKUP( 'Felling&amp;Restocking'!M22,SpeciesList[],4,FALSE))</f>
        <v/>
      </c>
      <c r="AP22" s="333" t="str">
        <f>IF('Felling&amp;Restocking'!N22="","",IFERROR("," &amp; VLOOKUP( 'Felling&amp;Restocking'!N22,SpeciesList[],2,FALSE),"," &amp; 'Felling&amp;Restocking'!N22))</f>
        <v/>
      </c>
      <c r="AQ22" s="333" t="str">
        <f>IF('Felling&amp;Restocking'!N22="","",VLOOKUP( 'Felling&amp;Restocking'!N22,SpeciesList[],4,FALSE))</f>
        <v/>
      </c>
      <c r="AS22" s="346"/>
      <c r="AT22" s="333" t="str">
        <f>IF('Sub-Cpt Record'!A22&lt;&gt;"",CONCATENATE('Sub-Cpt Record'!A22,'Sub-Cpt Record'!B22,'Sub-Cpt Record'!C22),"")</f>
        <v>AS1a6.67035</v>
      </c>
      <c r="AU22" s="333">
        <f t="shared" si="9"/>
        <v>1</v>
      </c>
      <c r="AV22" s="333">
        <f>IF(AT22&lt;&gt;"",'Sub-Cpt Record'!C22/CODE!AU22,0)</f>
        <v>6.67035</v>
      </c>
      <c r="BM22" s="333" t="s">
        <v>585</v>
      </c>
    </row>
    <row r="23" spans="1:65" x14ac:dyDescent="0.25">
      <c r="A23" s="333" t="str">
        <f>IF('Sub-Cpt Record'!B23="",IF(OR('Sub-Cpt Record'!A23=0,'Sub-Cpt Record'!A23=""),"",'Sub-Cpt Record'!A23),CONCATENATE('Sub-Cpt Record'!A23&amp;'Sub-Cpt Record'!B23))</f>
        <v>AS1b</v>
      </c>
      <c r="B23" s="333">
        <f t="shared" si="1"/>
        <v>1</v>
      </c>
      <c r="C23" s="334" t="str">
        <f>IF('Sub-Cpt Record'!E23 = "","",'Sub-Cpt Record'!E23&amp;"  ")</f>
        <v xml:space="preserve">AH  </v>
      </c>
      <c r="D23" s="333" t="str">
        <f>IF('Sub-Cpt Record'!F23 = "","",'Sub-Cpt Record'!F23&amp;"  ")</f>
        <v xml:space="preserve">BE  </v>
      </c>
      <c r="E23" s="333" t="str">
        <f>IF('Sub-Cpt Record'!G23 = "","",'Sub-Cpt Record'!G23&amp;"  ")</f>
        <v xml:space="preserve">SYC  </v>
      </c>
      <c r="F23" s="333" t="str">
        <f>IF('Sub-Cpt Record'!H23 = "","",'Sub-Cpt Record'!H23&amp;"  ")</f>
        <v xml:space="preserve">POK  </v>
      </c>
      <c r="G23" s="333" t="str">
        <f>IF('Sub-Cpt Record'!I23 = "","",'Sub-Cpt Record'!I23&amp;"  ")</f>
        <v/>
      </c>
      <c r="H23" s="333" t="str">
        <f>IF('Sub-Cpt Record'!J23 = "","",'Sub-Cpt Record'!J23&amp;"  ")</f>
        <v/>
      </c>
      <c r="I23" s="335" t="str">
        <f t="shared" si="2"/>
        <v xml:space="preserve">AH  BE  SYC  POK  </v>
      </c>
      <c r="J23" s="333">
        <f>IF(A23&lt;&gt;"",'Sub-Cpt Record'!C23/CODE!B23,0)</f>
        <v>8.98</v>
      </c>
      <c r="L23" s="337">
        <f t="shared" si="3"/>
        <v>1</v>
      </c>
      <c r="N23" s="338">
        <f>COUNTIFS('Felling&amp;Restocking'!$A$11:$A$1000, 'Felling&amp;Restocking'!$A23, 'Felling&amp;Restocking'!$B$11:$B$1000, 'Felling&amp;Restocking'!$B23, 'Felling&amp;Restocking'!$H$11:$H$1000, 'Felling&amp;Restocking'!$H23)</f>
        <v>1</v>
      </c>
      <c r="O23" s="338">
        <f>IF(OR('Felling&amp;Restocking'!H23=0,'Felling&amp;Restocking'!H23=""),0,1)</f>
        <v>1</v>
      </c>
      <c r="P23" s="339">
        <f>SUM('Felling&amp;Restocking'!O23+'Felling&amp;Restocking'!P23)</f>
        <v>314.3</v>
      </c>
      <c r="S23" s="341">
        <f>IF(AND(O23&lt;&gt;0,P23&lt;&gt;0,'Felling&amp;Restocking'!G23&lt;&gt;0,AA23="",AC23=""),1,0)</f>
        <v>0</v>
      </c>
      <c r="T23" s="342">
        <f>IF(OR('Felling&amp;Restocking'!G23=0,'Felling&amp;Restocking'!G23=""),"",SUM('Felling&amp;Restocking'!O23/P23)*'Felling&amp;Restocking'!G23)</f>
        <v>0</v>
      </c>
      <c r="U23" s="343">
        <f>IF(OR('Felling&amp;Restocking'!G23=0,'Felling&amp;Restocking'!G23=""),"",SUM('Felling&amp;Restocking'!P23/P23)*'Felling&amp;Restocking'!G23)</f>
        <v>8.98</v>
      </c>
      <c r="V23" s="344">
        <f>IF(CONCATENATE('Felling&amp;Restocking'!U23&amp;'Felling&amp;Restocking'!W23&amp;'Felling&amp;Restocking'!Y23&amp;'Felling&amp;Restocking'!AA23&amp;'Felling&amp;Restocking'!AC23)="",0,1)</f>
        <v>0</v>
      </c>
      <c r="W23" s="345">
        <f>IF(OR(OR(TRIM('Felling&amp;Restocking'!H23)="T",TRIM('Felling&amp;Restocking'!H23)="DF",TRIM('Felling&amp;Restocking'!H23)="OS"),O23=0),0,1)</f>
        <v>0</v>
      </c>
      <c r="X23" s="345">
        <f>IF(OR('Felling&amp;Restocking'!$S23="",OR('Felling&amp;Restocking'!$S23=0,'Felling&amp;Restocking'!$S23="N/A")),0,1)</f>
        <v>0</v>
      </c>
      <c r="Y23" s="333" t="str">
        <f t="shared" si="4"/>
        <v/>
      </c>
      <c r="Z23" s="333" t="str">
        <f t="shared" si="5"/>
        <v/>
      </c>
      <c r="AA23" s="334" t="str">
        <f t="shared" si="6"/>
        <v>ash,beech,sycamore,pedunculate/common oak</v>
      </c>
      <c r="AC23" s="333" t="str">
        <f t="shared" si="7"/>
        <v/>
      </c>
      <c r="AE23" s="333" t="str">
        <f t="shared" si="8"/>
        <v>1</v>
      </c>
      <c r="AF23" s="346" t="str">
        <f>IF('Felling&amp;Restocking'!I23="","",IFERROR(VLOOKUP( 'Felling&amp;Restocking'!I23,SpeciesList[],2,FALSE),"," &amp; 'Felling&amp;Restocking'!I23))</f>
        <v>ash</v>
      </c>
      <c r="AG23" s="333" t="str">
        <f>IF('Felling&amp;Restocking'!I23="","",VLOOKUP( 'Felling&amp;Restocking'!I23,SpeciesList[],4,FALSE))</f>
        <v>B</v>
      </c>
      <c r="AH23" s="333" t="str">
        <f>IF('Felling&amp;Restocking'!J23="","",IFERROR("," &amp; VLOOKUP( 'Felling&amp;Restocking'!J23,SpeciesList[],2,FALSE),"," &amp; 'Felling&amp;Restocking'!J23))</f>
        <v>,beech</v>
      </c>
      <c r="AI23" s="333" t="str">
        <f>IF('Felling&amp;Restocking'!J23="","",VLOOKUP( 'Felling&amp;Restocking'!J23,SpeciesList[],4,FALSE))</f>
        <v>B</v>
      </c>
      <c r="AJ23" s="333" t="str">
        <f>IF('Felling&amp;Restocking'!K23="","",IFERROR("," &amp; VLOOKUP( 'Felling&amp;Restocking'!K23,SpeciesList[],2,FALSE),"," &amp; 'Felling&amp;Restocking'!K23))</f>
        <v>,sycamore</v>
      </c>
      <c r="AK23" s="333" t="str">
        <f>IF('Felling&amp;Restocking'!K23="","",VLOOKUP( 'Felling&amp;Restocking'!K23,SpeciesList[],4,FALSE))</f>
        <v>B</v>
      </c>
      <c r="AL23" s="333" t="str">
        <f>IF('Felling&amp;Restocking'!L23="","",IFERROR("," &amp; VLOOKUP( 'Felling&amp;Restocking'!L23,SpeciesList[],2,FALSE),"," &amp; 'Felling&amp;Restocking'!L23))</f>
        <v>,pedunculate/common oak</v>
      </c>
      <c r="AM23" s="333" t="str">
        <f>IF('Felling&amp;Restocking'!L23="","",VLOOKUP( 'Felling&amp;Restocking'!L23,SpeciesList[],4,FALSE))</f>
        <v>B</v>
      </c>
      <c r="AN23" s="333" t="str">
        <f>IF('Felling&amp;Restocking'!M23="","",IFERROR("," &amp; VLOOKUP( 'Felling&amp;Restocking'!M23,SpeciesList[],2,FALSE),"," &amp; 'Felling&amp;Restocking'!M23))</f>
        <v/>
      </c>
      <c r="AO23" s="333" t="str">
        <f>IF('Felling&amp;Restocking'!M23="","",VLOOKUP( 'Felling&amp;Restocking'!M23,SpeciesList[],4,FALSE))</f>
        <v/>
      </c>
      <c r="AP23" s="333" t="str">
        <f>IF('Felling&amp;Restocking'!N23="","",IFERROR("," &amp; VLOOKUP( 'Felling&amp;Restocking'!N23,SpeciesList[],2,FALSE),"," &amp; 'Felling&amp;Restocking'!N23))</f>
        <v/>
      </c>
      <c r="AQ23" s="333" t="str">
        <f>IF('Felling&amp;Restocking'!N23="","",VLOOKUP( 'Felling&amp;Restocking'!N23,SpeciesList[],4,FALSE))</f>
        <v/>
      </c>
      <c r="AS23" s="346"/>
      <c r="AT23" s="333" t="str">
        <f>IF('Sub-Cpt Record'!A23&lt;&gt;"",CONCATENATE('Sub-Cpt Record'!A23,'Sub-Cpt Record'!B23,'Sub-Cpt Record'!C23),"")</f>
        <v>AS1b8.98</v>
      </c>
      <c r="AU23" s="333">
        <f t="shared" si="9"/>
        <v>1</v>
      </c>
      <c r="AV23" s="333">
        <f>IF(AT23&lt;&gt;"",'Sub-Cpt Record'!C23/CODE!AU23,0)</f>
        <v>8.98</v>
      </c>
      <c r="BM23" s="333" t="s">
        <v>586</v>
      </c>
    </row>
    <row r="24" spans="1:65" x14ac:dyDescent="0.25">
      <c r="A24" s="333" t="str">
        <f>IF('Sub-Cpt Record'!B24="",IF(OR('Sub-Cpt Record'!A24=0,'Sub-Cpt Record'!A24=""),"",'Sub-Cpt Record'!A24),CONCATENATE('Sub-Cpt Record'!A24&amp;'Sub-Cpt Record'!B24))</f>
        <v>AS2a</v>
      </c>
      <c r="B24" s="333">
        <f t="shared" si="1"/>
        <v>1</v>
      </c>
      <c r="C24" s="334" t="str">
        <f>IF('Sub-Cpt Record'!E24 = "","",'Sub-Cpt Record'!E24&amp;"  ")</f>
        <v xml:space="preserve">AH  </v>
      </c>
      <c r="D24" s="333" t="str">
        <f>IF('Sub-Cpt Record'!F24 = "","",'Sub-Cpt Record'!F24&amp;"  ")</f>
        <v xml:space="preserve">SYC  </v>
      </c>
      <c r="E24" s="333" t="str">
        <f>IF('Sub-Cpt Record'!G24 = "","",'Sub-Cpt Record'!G24&amp;"  ")</f>
        <v xml:space="preserve">BE  </v>
      </c>
      <c r="F24" s="333" t="str">
        <f>IF('Sub-Cpt Record'!H24 = "","",'Sub-Cpt Record'!H24&amp;"  ")</f>
        <v/>
      </c>
      <c r="G24" s="333" t="str">
        <f>IF('Sub-Cpt Record'!I24 = "","",'Sub-Cpt Record'!I24&amp;"  ")</f>
        <v/>
      </c>
      <c r="H24" s="333" t="str">
        <f>IF('Sub-Cpt Record'!J24 = "","",'Sub-Cpt Record'!J24&amp;"  ")</f>
        <v/>
      </c>
      <c r="I24" s="335" t="str">
        <f t="shared" si="2"/>
        <v xml:space="preserve">AH  SYC  BE  </v>
      </c>
      <c r="J24" s="333">
        <f>IF(A24&lt;&gt;"",'Sub-Cpt Record'!C24/CODE!B24,0)</f>
        <v>8.3867999999999991</v>
      </c>
      <c r="L24" s="337">
        <f t="shared" si="3"/>
        <v>1</v>
      </c>
      <c r="N24" s="338">
        <f>COUNTIFS('Felling&amp;Restocking'!$A$11:$A$1000, 'Felling&amp;Restocking'!$A24, 'Felling&amp;Restocking'!$B$11:$B$1000, 'Felling&amp;Restocking'!$B24, 'Felling&amp;Restocking'!$H$11:$H$1000, 'Felling&amp;Restocking'!$H24)</f>
        <v>0</v>
      </c>
      <c r="O24" s="338">
        <f>IF(OR('Felling&amp;Restocking'!H24=0,'Felling&amp;Restocking'!H24=""),0,1)</f>
        <v>0</v>
      </c>
      <c r="P24" s="339">
        <f>SUM('Felling&amp;Restocking'!O24+'Felling&amp;Restocking'!P24)</f>
        <v>0</v>
      </c>
      <c r="S24" s="341">
        <f>IF(AND(O24&lt;&gt;0,P24&lt;&gt;0,'Felling&amp;Restocking'!G24&lt;&gt;0,AA24="",AC24=""),1,0)</f>
        <v>0</v>
      </c>
      <c r="T24" s="342" t="str">
        <f>IF(OR('Felling&amp;Restocking'!G24=0,'Felling&amp;Restocking'!G24=""),"",SUM('Felling&amp;Restocking'!O24/P24)*'Felling&amp;Restocking'!G24)</f>
        <v/>
      </c>
      <c r="U24" s="343" t="str">
        <f>IF(OR('Felling&amp;Restocking'!G24=0,'Felling&amp;Restocking'!G24=""),"",SUM('Felling&amp;Restocking'!P24/P24)*'Felling&amp;Restocking'!G24)</f>
        <v/>
      </c>
      <c r="V24" s="344">
        <f>IF(CONCATENATE('Felling&amp;Restocking'!U24&amp;'Felling&amp;Restocking'!W24&amp;'Felling&amp;Restocking'!Y24&amp;'Felling&amp;Restocking'!AA24&amp;'Felling&amp;Restocking'!AC24)="",0,1)</f>
        <v>0</v>
      </c>
      <c r="W24" s="345">
        <f>IF(OR(OR(TRIM('Felling&amp;Restocking'!H24)="T",TRIM('Felling&amp;Restocking'!H24)="DF",TRIM('Felling&amp;Restocking'!H24)="OS"),O24=0),0,1)</f>
        <v>0</v>
      </c>
      <c r="X24" s="345">
        <f>IF(OR('Felling&amp;Restocking'!$S24="",OR('Felling&amp;Restocking'!$S24=0,'Felling&amp;Restocking'!$S24="N/A")),0,1)</f>
        <v>0</v>
      </c>
      <c r="Y24" s="333" t="str">
        <f t="shared" si="4"/>
        <v/>
      </c>
      <c r="Z24" s="333" t="str">
        <f t="shared" si="5"/>
        <v/>
      </c>
      <c r="AA24" s="334" t="str">
        <f t="shared" si="6"/>
        <v/>
      </c>
      <c r="AC24" s="333" t="str">
        <f t="shared" si="7"/>
        <v/>
      </c>
      <c r="AE24" s="333" t="str">
        <f t="shared" si="8"/>
        <v>1</v>
      </c>
      <c r="AF24" s="346" t="str">
        <f>IF('Felling&amp;Restocking'!I24="","",IFERROR(VLOOKUP( 'Felling&amp;Restocking'!I24,SpeciesList[],2,FALSE),"," &amp; 'Felling&amp;Restocking'!I24))</f>
        <v/>
      </c>
      <c r="AG24" s="333" t="str">
        <f>IF('Felling&amp;Restocking'!I24="","",VLOOKUP( 'Felling&amp;Restocking'!I24,SpeciesList[],4,FALSE))</f>
        <v/>
      </c>
      <c r="AH24" s="333" t="str">
        <f>IF('Felling&amp;Restocking'!J24="","",IFERROR("," &amp; VLOOKUP( 'Felling&amp;Restocking'!J24,SpeciesList[],2,FALSE),"," &amp; 'Felling&amp;Restocking'!J24))</f>
        <v/>
      </c>
      <c r="AI24" s="333" t="str">
        <f>IF('Felling&amp;Restocking'!J24="","",VLOOKUP( 'Felling&amp;Restocking'!J24,SpeciesList[],4,FALSE))</f>
        <v/>
      </c>
      <c r="AJ24" s="333" t="str">
        <f>IF('Felling&amp;Restocking'!K24="","",IFERROR("," &amp; VLOOKUP( 'Felling&amp;Restocking'!K24,SpeciesList[],2,FALSE),"," &amp; 'Felling&amp;Restocking'!K24))</f>
        <v/>
      </c>
      <c r="AK24" s="333" t="str">
        <f>IF('Felling&amp;Restocking'!K24="","",VLOOKUP( 'Felling&amp;Restocking'!K24,SpeciesList[],4,FALSE))</f>
        <v/>
      </c>
      <c r="AL24" s="333" t="str">
        <f>IF('Felling&amp;Restocking'!L24="","",IFERROR("," &amp; VLOOKUP( 'Felling&amp;Restocking'!L24,SpeciesList[],2,FALSE),"," &amp; 'Felling&amp;Restocking'!L24))</f>
        <v/>
      </c>
      <c r="AM24" s="333" t="str">
        <f>IF('Felling&amp;Restocking'!L24="","",VLOOKUP( 'Felling&amp;Restocking'!L24,SpeciesList[],4,FALSE))</f>
        <v/>
      </c>
      <c r="AN24" s="333" t="str">
        <f>IF('Felling&amp;Restocking'!M24="","",IFERROR("," &amp; VLOOKUP( 'Felling&amp;Restocking'!M24,SpeciesList[],2,FALSE),"," &amp; 'Felling&amp;Restocking'!M24))</f>
        <v/>
      </c>
      <c r="AO24" s="333" t="str">
        <f>IF('Felling&amp;Restocking'!M24="","",VLOOKUP( 'Felling&amp;Restocking'!M24,SpeciesList[],4,FALSE))</f>
        <v/>
      </c>
      <c r="AP24" s="333" t="str">
        <f>IF('Felling&amp;Restocking'!N24="","",IFERROR("," &amp; VLOOKUP( 'Felling&amp;Restocking'!N24,SpeciesList[],2,FALSE),"," &amp; 'Felling&amp;Restocking'!N24))</f>
        <v/>
      </c>
      <c r="AQ24" s="333" t="str">
        <f>IF('Felling&amp;Restocking'!N24="","",VLOOKUP( 'Felling&amp;Restocking'!N24,SpeciesList[],4,FALSE))</f>
        <v/>
      </c>
      <c r="AS24" s="346"/>
      <c r="AT24" s="333" t="str">
        <f>IF('Sub-Cpt Record'!A24&lt;&gt;"",CONCATENATE('Sub-Cpt Record'!A24,'Sub-Cpt Record'!B24,'Sub-Cpt Record'!C24),"")</f>
        <v>AS2a8.3868</v>
      </c>
      <c r="AU24" s="333">
        <f t="shared" si="9"/>
        <v>1</v>
      </c>
      <c r="AV24" s="333">
        <f>IF(AT24&lt;&gt;"",'Sub-Cpt Record'!C24/CODE!AU24,0)</f>
        <v>8.3867999999999991</v>
      </c>
      <c r="BM24" s="333" t="s">
        <v>587</v>
      </c>
    </row>
    <row r="25" spans="1:65" x14ac:dyDescent="0.25">
      <c r="A25" s="333" t="str">
        <f>IF('Sub-Cpt Record'!B25="",IF(OR('Sub-Cpt Record'!A25=0,'Sub-Cpt Record'!A25=""),"",'Sub-Cpt Record'!A25),CONCATENATE('Sub-Cpt Record'!A25&amp;'Sub-Cpt Record'!B25))</f>
        <v>AS2b</v>
      </c>
      <c r="B25" s="333">
        <f t="shared" si="1"/>
        <v>1</v>
      </c>
      <c r="C25" s="334" t="str">
        <f>IF('Sub-Cpt Record'!E25 = "","",'Sub-Cpt Record'!E25&amp;"  ")</f>
        <v xml:space="preserve">AH  </v>
      </c>
      <c r="D25" s="333" t="str">
        <f>IF('Sub-Cpt Record'!F25 = "","",'Sub-Cpt Record'!F25&amp;"  ")</f>
        <v xml:space="preserve">SYC  </v>
      </c>
      <c r="E25" s="333" t="str">
        <f>IF('Sub-Cpt Record'!G25 = "","",'Sub-Cpt Record'!G25&amp;"  ")</f>
        <v xml:space="preserve">HOL  </v>
      </c>
      <c r="F25" s="333" t="str">
        <f>IF('Sub-Cpt Record'!H25 = "","",'Sub-Cpt Record'!H25&amp;"  ")</f>
        <v xml:space="preserve">POK  </v>
      </c>
      <c r="G25" s="333" t="str">
        <f>IF('Sub-Cpt Record'!I25 = "","",'Sub-Cpt Record'!I25&amp;"  ")</f>
        <v xml:space="preserve">HAZ  </v>
      </c>
      <c r="H25" s="333" t="str">
        <f>IF('Sub-Cpt Record'!J25 = "","",'Sub-Cpt Record'!J25&amp;"  ")</f>
        <v/>
      </c>
      <c r="I25" s="335" t="str">
        <f t="shared" si="2"/>
        <v xml:space="preserve">AH  SYC  HOL  POK  HAZ  </v>
      </c>
      <c r="J25" s="333">
        <f>IF(A25&lt;&gt;"",'Sub-Cpt Record'!C25/CODE!B25,0)</f>
        <v>17.7072</v>
      </c>
      <c r="L25" s="337">
        <f t="shared" si="3"/>
        <v>1</v>
      </c>
      <c r="N25" s="338">
        <f>COUNTIFS('Felling&amp;Restocking'!$A$11:$A$1000, 'Felling&amp;Restocking'!$A25, 'Felling&amp;Restocking'!$B$11:$B$1000, 'Felling&amp;Restocking'!$B25, 'Felling&amp;Restocking'!$H$11:$H$1000, 'Felling&amp;Restocking'!$H25)</f>
        <v>1</v>
      </c>
      <c r="O25" s="338">
        <f>IF(OR('Felling&amp;Restocking'!H25=0,'Felling&amp;Restocking'!H25=""),0,1)</f>
        <v>1</v>
      </c>
      <c r="P25" s="339">
        <f>SUM('Felling&amp;Restocking'!O25+'Felling&amp;Restocking'!P25)</f>
        <v>708.28800000000001</v>
      </c>
      <c r="S25" s="341">
        <f>IF(AND(O25&lt;&gt;0,P25&lt;&gt;0,'Felling&amp;Restocking'!G25&lt;&gt;0,AA25="",AC25=""),1,0)</f>
        <v>0</v>
      </c>
      <c r="T25" s="342">
        <f>IF(OR('Felling&amp;Restocking'!G25=0,'Felling&amp;Restocking'!G25=""),"",SUM('Felling&amp;Restocking'!O25/P25)*'Felling&amp;Restocking'!G25)</f>
        <v>0</v>
      </c>
      <c r="U25" s="343">
        <f>IF(OR('Felling&amp;Restocking'!G25=0,'Felling&amp;Restocking'!G25=""),"",SUM('Felling&amp;Restocking'!P25/P25)*'Felling&amp;Restocking'!G25)</f>
        <v>17.71</v>
      </c>
      <c r="V25" s="344">
        <f>IF(CONCATENATE('Felling&amp;Restocking'!U25&amp;'Felling&amp;Restocking'!W25&amp;'Felling&amp;Restocking'!Y25&amp;'Felling&amp;Restocking'!AA25&amp;'Felling&amp;Restocking'!AC25)="",0,1)</f>
        <v>0</v>
      </c>
      <c r="W25" s="345">
        <f>IF(OR(OR(TRIM('Felling&amp;Restocking'!H25)="T",TRIM('Felling&amp;Restocking'!H25)="DF",TRIM('Felling&amp;Restocking'!H25)="OS"),O25=0),0,1)</f>
        <v>0</v>
      </c>
      <c r="X25" s="345">
        <f>IF(OR('Felling&amp;Restocking'!$S25="",OR('Felling&amp;Restocking'!$S25=0,'Felling&amp;Restocking'!$S25="N/A")),0,1)</f>
        <v>0</v>
      </c>
      <c r="Y25" s="333" t="str">
        <f t="shared" si="4"/>
        <v/>
      </c>
      <c r="Z25" s="333" t="str">
        <f t="shared" si="5"/>
        <v/>
      </c>
      <c r="AA25" s="334" t="str">
        <f t="shared" si="6"/>
        <v>ash,sycamore,holly species,pedunculate/common oak,hazel</v>
      </c>
      <c r="AC25" s="333" t="str">
        <f t="shared" si="7"/>
        <v/>
      </c>
      <c r="AE25" s="333" t="str">
        <f t="shared" si="8"/>
        <v>1</v>
      </c>
      <c r="AF25" s="346" t="str">
        <f>IF('Felling&amp;Restocking'!I25="","",IFERROR(VLOOKUP( 'Felling&amp;Restocking'!I25,SpeciesList[],2,FALSE),"," &amp; 'Felling&amp;Restocking'!I25))</f>
        <v>ash</v>
      </c>
      <c r="AG25" s="333" t="str">
        <f>IF('Felling&amp;Restocking'!I25="","",VLOOKUP( 'Felling&amp;Restocking'!I25,SpeciesList[],4,FALSE))</f>
        <v>B</v>
      </c>
      <c r="AH25" s="333" t="str">
        <f>IF('Felling&amp;Restocking'!J25="","",IFERROR("," &amp; VLOOKUP( 'Felling&amp;Restocking'!J25,SpeciesList[],2,FALSE),"," &amp; 'Felling&amp;Restocking'!J25))</f>
        <v>,sycamore</v>
      </c>
      <c r="AI25" s="333" t="str">
        <f>IF('Felling&amp;Restocking'!J25="","",VLOOKUP( 'Felling&amp;Restocking'!J25,SpeciesList[],4,FALSE))</f>
        <v>B</v>
      </c>
      <c r="AJ25" s="333" t="str">
        <f>IF('Felling&amp;Restocking'!K25="","",IFERROR("," &amp; VLOOKUP( 'Felling&amp;Restocking'!K25,SpeciesList[],2,FALSE),"," &amp; 'Felling&amp;Restocking'!K25))</f>
        <v>,holly species</v>
      </c>
      <c r="AK25" s="333" t="str">
        <f>IF('Felling&amp;Restocking'!K25="","",VLOOKUP( 'Felling&amp;Restocking'!K25,SpeciesList[],4,FALSE))</f>
        <v>B</v>
      </c>
      <c r="AL25" s="333" t="str">
        <f>IF('Felling&amp;Restocking'!L25="","",IFERROR("," &amp; VLOOKUP( 'Felling&amp;Restocking'!L25,SpeciesList[],2,FALSE),"," &amp; 'Felling&amp;Restocking'!L25))</f>
        <v>,pedunculate/common oak</v>
      </c>
      <c r="AM25" s="333" t="str">
        <f>IF('Felling&amp;Restocking'!L25="","",VLOOKUP( 'Felling&amp;Restocking'!L25,SpeciesList[],4,FALSE))</f>
        <v>B</v>
      </c>
      <c r="AN25" s="333" t="str">
        <f>IF('Felling&amp;Restocking'!M25="","",IFERROR("," &amp; VLOOKUP( 'Felling&amp;Restocking'!M25,SpeciesList[],2,FALSE),"," &amp; 'Felling&amp;Restocking'!M25))</f>
        <v>,hazel</v>
      </c>
      <c r="AO25" s="333" t="str">
        <f>IF('Felling&amp;Restocking'!M25="","",VLOOKUP( 'Felling&amp;Restocking'!M25,SpeciesList[],4,FALSE))</f>
        <v>B</v>
      </c>
      <c r="AP25" s="333" t="str">
        <f>IF('Felling&amp;Restocking'!N25="","",IFERROR("," &amp; VLOOKUP( 'Felling&amp;Restocking'!N25,SpeciesList[],2,FALSE),"," &amp; 'Felling&amp;Restocking'!N25))</f>
        <v/>
      </c>
      <c r="AQ25" s="333" t="str">
        <f>IF('Felling&amp;Restocking'!N25="","",VLOOKUP( 'Felling&amp;Restocking'!N25,SpeciesList[],4,FALSE))</f>
        <v/>
      </c>
      <c r="AS25" s="346"/>
      <c r="AT25" s="333" t="str">
        <f>IF('Sub-Cpt Record'!A25&lt;&gt;"",CONCATENATE('Sub-Cpt Record'!A25,'Sub-Cpt Record'!B25,'Sub-Cpt Record'!C25),"")</f>
        <v>AS2b17.7072</v>
      </c>
      <c r="AU25" s="333">
        <f t="shared" si="9"/>
        <v>1</v>
      </c>
      <c r="AV25" s="333">
        <f>IF(AT25&lt;&gt;"",'Sub-Cpt Record'!C25/CODE!AU25,0)</f>
        <v>17.7072</v>
      </c>
      <c r="BM25" s="333" t="s">
        <v>588</v>
      </c>
    </row>
    <row r="26" spans="1:65" x14ac:dyDescent="0.25">
      <c r="A26" s="333" t="str">
        <f>IF('Sub-Cpt Record'!B26="",IF(OR('Sub-Cpt Record'!A26=0,'Sub-Cpt Record'!A26=""),"",'Sub-Cpt Record'!A26),CONCATENATE('Sub-Cpt Record'!A26&amp;'Sub-Cpt Record'!B26))</f>
        <v/>
      </c>
      <c r="B26" s="333">
        <f t="shared" si="1"/>
        <v>1</v>
      </c>
      <c r="C26" s="334" t="str">
        <f>IF('Sub-Cpt Record'!E26 = "","",'Sub-Cpt Record'!E26&amp;"  ")</f>
        <v/>
      </c>
      <c r="D26" s="333" t="str">
        <f>IF('Sub-Cpt Record'!F26 = "","",'Sub-Cpt Record'!F26&amp;"  ")</f>
        <v/>
      </c>
      <c r="E26" s="333" t="str">
        <f>IF('Sub-Cpt Record'!G26 = "","",'Sub-Cpt Record'!G26&amp;"  ")</f>
        <v/>
      </c>
      <c r="F26" s="333" t="str">
        <f>IF('Sub-Cpt Record'!H26 = "","",'Sub-Cpt Record'!H26&amp;"  ")</f>
        <v/>
      </c>
      <c r="G26" s="333" t="str">
        <f>IF('Sub-Cpt Record'!I26 = "","",'Sub-Cpt Record'!I26&amp;"  ")</f>
        <v/>
      </c>
      <c r="H26" s="333" t="str">
        <f>IF('Sub-Cpt Record'!J26 = "","",'Sub-Cpt Record'!J26&amp;"  ")</f>
        <v/>
      </c>
      <c r="I26" s="335" t="str">
        <f t="shared" si="2"/>
        <v/>
      </c>
      <c r="J26" s="333">
        <f>IF(A26&lt;&gt;"",'Sub-Cpt Record'!C26/CODE!B26,0)</f>
        <v>0</v>
      </c>
      <c r="L26" s="337">
        <f t="shared" si="3"/>
        <v>1</v>
      </c>
      <c r="N26" s="338">
        <f>COUNTIFS('Felling&amp;Restocking'!$A$11:$A$1000, 'Felling&amp;Restocking'!$A26, 'Felling&amp;Restocking'!$B$11:$B$1000, 'Felling&amp;Restocking'!$B26, 'Felling&amp;Restocking'!$H$11:$H$1000, 'Felling&amp;Restocking'!$H26)</f>
        <v>0</v>
      </c>
      <c r="O26" s="338">
        <f>IF(OR('Felling&amp;Restocking'!H26=0,'Felling&amp;Restocking'!H26=""),0,1)</f>
        <v>0</v>
      </c>
      <c r="P26" s="339">
        <f>SUM('Felling&amp;Restocking'!O26+'Felling&amp;Restocking'!P26)</f>
        <v>0</v>
      </c>
      <c r="S26" s="341">
        <f>IF(AND(O26&lt;&gt;0,P26&lt;&gt;0,'Felling&amp;Restocking'!G26&lt;&gt;0,AA26="",AC26=""),1,0)</f>
        <v>0</v>
      </c>
      <c r="T26" s="342" t="str">
        <f>IF(OR('Felling&amp;Restocking'!G26=0,'Felling&amp;Restocking'!G26=""),"",SUM('Felling&amp;Restocking'!O26/P26)*'Felling&amp;Restocking'!G26)</f>
        <v/>
      </c>
      <c r="U26" s="343" t="str">
        <f>IF(OR('Felling&amp;Restocking'!G26=0,'Felling&amp;Restocking'!G26=""),"",SUM('Felling&amp;Restocking'!P26/P26)*'Felling&amp;Restocking'!G26)</f>
        <v/>
      </c>
      <c r="V26" s="344">
        <f>IF(CONCATENATE('Felling&amp;Restocking'!U26&amp;'Felling&amp;Restocking'!W26&amp;'Felling&amp;Restocking'!Y26&amp;'Felling&amp;Restocking'!AA26&amp;'Felling&amp;Restocking'!AC26)="",0,1)</f>
        <v>0</v>
      </c>
      <c r="W26" s="345">
        <f>IF(OR(OR(TRIM('Felling&amp;Restocking'!H26)="T",TRIM('Felling&amp;Restocking'!H26)="DF",TRIM('Felling&amp;Restocking'!H26)="OS"),O26=0),0,1)</f>
        <v>0</v>
      </c>
      <c r="X26" s="345">
        <f>IF(OR('Felling&amp;Restocking'!$S26="",OR('Felling&amp;Restocking'!$S26=0,'Felling&amp;Restocking'!$S26="N/A")),0,1)</f>
        <v>0</v>
      </c>
      <c r="Y26" s="333" t="str">
        <f t="shared" si="4"/>
        <v/>
      </c>
      <c r="Z26" s="333" t="str">
        <f t="shared" si="5"/>
        <v/>
      </c>
      <c r="AA26" s="334" t="str">
        <f t="shared" si="6"/>
        <v/>
      </c>
      <c r="AC26" s="333" t="str">
        <f t="shared" si="7"/>
        <v/>
      </c>
      <c r="AE26" s="333" t="str">
        <f t="shared" si="8"/>
        <v>1</v>
      </c>
      <c r="AF26" s="346" t="str">
        <f>IF('Felling&amp;Restocking'!I26="","",IFERROR(VLOOKUP( 'Felling&amp;Restocking'!I26,SpeciesList[],2,FALSE),"," &amp; 'Felling&amp;Restocking'!I26))</f>
        <v/>
      </c>
      <c r="AG26" s="333" t="str">
        <f>IF('Felling&amp;Restocking'!I26="","",VLOOKUP( 'Felling&amp;Restocking'!I26,SpeciesList[],4,FALSE))</f>
        <v/>
      </c>
      <c r="AH26" s="333" t="str">
        <f>IF('Felling&amp;Restocking'!J26="","",IFERROR("," &amp; VLOOKUP( 'Felling&amp;Restocking'!J26,SpeciesList[],2,FALSE),"," &amp; 'Felling&amp;Restocking'!J26))</f>
        <v/>
      </c>
      <c r="AI26" s="333" t="str">
        <f>IF('Felling&amp;Restocking'!J26="","",VLOOKUP( 'Felling&amp;Restocking'!J26,SpeciesList[],4,FALSE))</f>
        <v/>
      </c>
      <c r="AJ26" s="333" t="str">
        <f>IF('Felling&amp;Restocking'!K26="","",IFERROR("," &amp; VLOOKUP( 'Felling&amp;Restocking'!K26,SpeciesList[],2,FALSE),"," &amp; 'Felling&amp;Restocking'!K26))</f>
        <v/>
      </c>
      <c r="AK26" s="333" t="str">
        <f>IF('Felling&amp;Restocking'!K26="","",VLOOKUP( 'Felling&amp;Restocking'!K26,SpeciesList[],4,FALSE))</f>
        <v/>
      </c>
      <c r="AL26" s="333" t="str">
        <f>IF('Felling&amp;Restocking'!L26="","",IFERROR("," &amp; VLOOKUP( 'Felling&amp;Restocking'!L26,SpeciesList[],2,FALSE),"," &amp; 'Felling&amp;Restocking'!L26))</f>
        <v/>
      </c>
      <c r="AM26" s="333" t="str">
        <f>IF('Felling&amp;Restocking'!L26="","",VLOOKUP( 'Felling&amp;Restocking'!L26,SpeciesList[],4,FALSE))</f>
        <v/>
      </c>
      <c r="AN26" s="333" t="str">
        <f>IF('Felling&amp;Restocking'!M26="","",IFERROR("," &amp; VLOOKUP( 'Felling&amp;Restocking'!M26,SpeciesList[],2,FALSE),"," &amp; 'Felling&amp;Restocking'!M26))</f>
        <v/>
      </c>
      <c r="AO26" s="333" t="str">
        <f>IF('Felling&amp;Restocking'!M26="","",VLOOKUP( 'Felling&amp;Restocking'!M26,SpeciesList[],4,FALSE))</f>
        <v/>
      </c>
      <c r="AP26" s="333" t="str">
        <f>IF('Felling&amp;Restocking'!N26="","",IFERROR("," &amp; VLOOKUP( 'Felling&amp;Restocking'!N26,SpeciesList[],2,FALSE),"," &amp; 'Felling&amp;Restocking'!N26))</f>
        <v/>
      </c>
      <c r="AQ26" s="333" t="str">
        <f>IF('Felling&amp;Restocking'!N26="","",VLOOKUP( 'Felling&amp;Restocking'!N26,SpeciesList[],4,FALSE))</f>
        <v/>
      </c>
      <c r="AS26" s="346"/>
      <c r="AT26" s="333" t="str">
        <f>IF('Sub-Cpt Record'!A26&lt;&gt;"",CONCATENATE('Sub-Cpt Record'!A26,'Sub-Cpt Record'!B26,'Sub-Cpt Record'!C26),"")</f>
        <v/>
      </c>
      <c r="AU26" s="333">
        <f t="shared" si="9"/>
        <v>1</v>
      </c>
      <c r="AV26" s="333">
        <f>IF(AT26&lt;&gt;"",'Sub-Cpt Record'!C26/CODE!AU26,0)</f>
        <v>0</v>
      </c>
      <c r="BM26" s="333" t="s">
        <v>589</v>
      </c>
    </row>
    <row r="27" spans="1:65" x14ac:dyDescent="0.25">
      <c r="A27" s="333" t="str">
        <f>IF('Sub-Cpt Record'!B27="",IF(OR('Sub-Cpt Record'!A27=0,'Sub-Cpt Record'!A27=""),"",'Sub-Cpt Record'!A27),CONCATENATE('Sub-Cpt Record'!A27&amp;'Sub-Cpt Record'!B27))</f>
        <v>B1</v>
      </c>
      <c r="B27" s="333">
        <f t="shared" si="1"/>
        <v>1</v>
      </c>
      <c r="C27" s="334" t="str">
        <f>IF('Sub-Cpt Record'!E27 = "","",'Sub-Cpt Record'!E27&amp;"  ")</f>
        <v xml:space="preserve">AH  </v>
      </c>
      <c r="D27" s="333" t="str">
        <f>IF('Sub-Cpt Record'!F27 = "","",'Sub-Cpt Record'!F27&amp;"  ")</f>
        <v xml:space="preserve">YEW  </v>
      </c>
      <c r="E27" s="333" t="str">
        <f>IF('Sub-Cpt Record'!G27 = "","",'Sub-Cpt Record'!G27&amp;"  ")</f>
        <v xml:space="preserve">HAZ  </v>
      </c>
      <c r="F27" s="333" t="str">
        <f>IF('Sub-Cpt Record'!H27 = "","",'Sub-Cpt Record'!H27&amp;"  ")</f>
        <v xml:space="preserve">PSP  </v>
      </c>
      <c r="G27" s="333" t="str">
        <f>IF('Sub-Cpt Record'!I27 = "","",'Sub-Cpt Record'!I27&amp;"  ")</f>
        <v xml:space="preserve">HOL  </v>
      </c>
      <c r="H27" s="333" t="str">
        <f>IF('Sub-Cpt Record'!J27 = "","",'Sub-Cpt Record'!J27&amp;"  ")</f>
        <v/>
      </c>
      <c r="I27" s="335" t="str">
        <f t="shared" si="2"/>
        <v xml:space="preserve">AH  YEW  HAZ  PSP  HOL  </v>
      </c>
      <c r="J27" s="333">
        <f>IF(A27&lt;&gt;"",'Sub-Cpt Record'!C27/CODE!B27,0)</f>
        <v>7.3255699999999999</v>
      </c>
      <c r="L27" s="337">
        <f t="shared" si="3"/>
        <v>1</v>
      </c>
      <c r="N27" s="338">
        <f>COUNTIFS('Felling&amp;Restocking'!$A$11:$A$1000, 'Felling&amp;Restocking'!$A27, 'Felling&amp;Restocking'!$B$11:$B$1000, 'Felling&amp;Restocking'!$B27, 'Felling&amp;Restocking'!$H$11:$H$1000, 'Felling&amp;Restocking'!$H27)</f>
        <v>0</v>
      </c>
      <c r="O27" s="338">
        <f>IF(OR('Felling&amp;Restocking'!H27=0,'Felling&amp;Restocking'!H27=""),0,1)</f>
        <v>0</v>
      </c>
      <c r="P27" s="339">
        <f>SUM('Felling&amp;Restocking'!O27+'Felling&amp;Restocking'!P27)</f>
        <v>0</v>
      </c>
      <c r="S27" s="341">
        <f>IF(AND(O27&lt;&gt;0,P27&lt;&gt;0,'Felling&amp;Restocking'!G27&lt;&gt;0,AA27="",AC27=""),1,0)</f>
        <v>0</v>
      </c>
      <c r="T27" s="342" t="str">
        <f>IF(OR('Felling&amp;Restocking'!G27=0,'Felling&amp;Restocking'!G27=""),"",SUM('Felling&amp;Restocking'!O27/P27)*'Felling&amp;Restocking'!G27)</f>
        <v/>
      </c>
      <c r="U27" s="343" t="str">
        <f>IF(OR('Felling&amp;Restocking'!G27=0,'Felling&amp;Restocking'!G27=""),"",SUM('Felling&amp;Restocking'!P27/P27)*'Felling&amp;Restocking'!G27)</f>
        <v/>
      </c>
      <c r="V27" s="344">
        <f>IF(CONCATENATE('Felling&amp;Restocking'!U27&amp;'Felling&amp;Restocking'!W27&amp;'Felling&amp;Restocking'!Y27&amp;'Felling&amp;Restocking'!AA27&amp;'Felling&amp;Restocking'!AC27)="",0,1)</f>
        <v>0</v>
      </c>
      <c r="W27" s="345">
        <f>IF(OR(OR(TRIM('Felling&amp;Restocking'!H27)="T",TRIM('Felling&amp;Restocking'!H27)="DF",TRIM('Felling&amp;Restocking'!H27)="OS"),O27=0),0,1)</f>
        <v>0</v>
      </c>
      <c r="X27" s="345">
        <f>IF(OR('Felling&amp;Restocking'!$S27="",OR('Felling&amp;Restocking'!$S27=0,'Felling&amp;Restocking'!$S27="N/A")),0,1)</f>
        <v>0</v>
      </c>
      <c r="Y27" s="333" t="str">
        <f t="shared" si="4"/>
        <v/>
      </c>
      <c r="Z27" s="333" t="str">
        <f t="shared" si="5"/>
        <v/>
      </c>
      <c r="AA27" s="334" t="str">
        <f t="shared" si="6"/>
        <v/>
      </c>
      <c r="AC27" s="333" t="str">
        <f t="shared" si="7"/>
        <v/>
      </c>
      <c r="AE27" s="333" t="str">
        <f t="shared" si="8"/>
        <v>1</v>
      </c>
      <c r="AF27" s="346" t="str">
        <f>IF('Felling&amp;Restocking'!I27="","",IFERROR(VLOOKUP( 'Felling&amp;Restocking'!I27,SpeciesList[],2,FALSE),"," &amp; 'Felling&amp;Restocking'!I27))</f>
        <v/>
      </c>
      <c r="AG27" s="333" t="str">
        <f>IF('Felling&amp;Restocking'!I27="","",VLOOKUP( 'Felling&amp;Restocking'!I27,SpeciesList[],4,FALSE))</f>
        <v/>
      </c>
      <c r="AH27" s="333" t="str">
        <f>IF('Felling&amp;Restocking'!J27="","",IFERROR("," &amp; VLOOKUP( 'Felling&amp;Restocking'!J27,SpeciesList[],2,FALSE),"," &amp; 'Felling&amp;Restocking'!J27))</f>
        <v/>
      </c>
      <c r="AI27" s="333" t="str">
        <f>IF('Felling&amp;Restocking'!J27="","",VLOOKUP( 'Felling&amp;Restocking'!J27,SpeciesList[],4,FALSE))</f>
        <v/>
      </c>
      <c r="AJ27" s="333" t="str">
        <f>IF('Felling&amp;Restocking'!K27="","",IFERROR("," &amp; VLOOKUP( 'Felling&amp;Restocking'!K27,SpeciesList[],2,FALSE),"," &amp; 'Felling&amp;Restocking'!K27))</f>
        <v/>
      </c>
      <c r="AK27" s="333" t="str">
        <f>IF('Felling&amp;Restocking'!K27="","",VLOOKUP( 'Felling&amp;Restocking'!K27,SpeciesList[],4,FALSE))</f>
        <v/>
      </c>
      <c r="AL27" s="333" t="str">
        <f>IF('Felling&amp;Restocking'!L27="","",IFERROR("," &amp; VLOOKUP( 'Felling&amp;Restocking'!L27,SpeciesList[],2,FALSE),"," &amp; 'Felling&amp;Restocking'!L27))</f>
        <v/>
      </c>
      <c r="AM27" s="333" t="str">
        <f>IF('Felling&amp;Restocking'!L27="","",VLOOKUP( 'Felling&amp;Restocking'!L27,SpeciesList[],4,FALSE))</f>
        <v/>
      </c>
      <c r="AN27" s="333" t="str">
        <f>IF('Felling&amp;Restocking'!M27="","",IFERROR("," &amp; VLOOKUP( 'Felling&amp;Restocking'!M27,SpeciesList[],2,FALSE),"," &amp; 'Felling&amp;Restocking'!M27))</f>
        <v/>
      </c>
      <c r="AO27" s="333" t="str">
        <f>IF('Felling&amp;Restocking'!M27="","",VLOOKUP( 'Felling&amp;Restocking'!M27,SpeciesList[],4,FALSE))</f>
        <v/>
      </c>
      <c r="AP27" s="333" t="str">
        <f>IF('Felling&amp;Restocking'!N27="","",IFERROR("," &amp; VLOOKUP( 'Felling&amp;Restocking'!N27,SpeciesList[],2,FALSE),"," &amp; 'Felling&amp;Restocking'!N27))</f>
        <v/>
      </c>
      <c r="AQ27" s="333" t="str">
        <f>IF('Felling&amp;Restocking'!N27="","",VLOOKUP( 'Felling&amp;Restocking'!N27,SpeciesList[],4,FALSE))</f>
        <v/>
      </c>
      <c r="AS27" s="346"/>
      <c r="AT27" s="333" t="str">
        <f>IF('Sub-Cpt Record'!A27&lt;&gt;"",CONCATENATE('Sub-Cpt Record'!A27,'Sub-Cpt Record'!B27,'Sub-Cpt Record'!C27),"")</f>
        <v>B17.32557</v>
      </c>
      <c r="AU27" s="333">
        <f t="shared" si="9"/>
        <v>1</v>
      </c>
      <c r="AV27" s="333">
        <f>IF(AT27&lt;&gt;"",'Sub-Cpt Record'!C27/CODE!AU27,0)</f>
        <v>7.3255699999999999</v>
      </c>
      <c r="BM27" s="333" t="s">
        <v>590</v>
      </c>
    </row>
    <row r="28" spans="1:65" x14ac:dyDescent="0.25">
      <c r="A28" s="333" t="str">
        <f>IF('Sub-Cpt Record'!B28="",IF(OR('Sub-Cpt Record'!A28=0,'Sub-Cpt Record'!A28=""),"",'Sub-Cpt Record'!A28),CONCATENATE('Sub-Cpt Record'!A28&amp;'Sub-Cpt Record'!B28))</f>
        <v>B2a</v>
      </c>
      <c r="B28" s="333">
        <f t="shared" si="1"/>
        <v>1</v>
      </c>
      <c r="C28" s="334" t="str">
        <f>IF('Sub-Cpt Record'!E28 = "","",'Sub-Cpt Record'!E28&amp;"  ")</f>
        <v xml:space="preserve">WSH  </v>
      </c>
      <c r="D28" s="333" t="str">
        <f>IF('Sub-Cpt Record'!F28 = "","",'Sub-Cpt Record'!F28&amp;"  ")</f>
        <v/>
      </c>
      <c r="E28" s="333" t="str">
        <f>IF('Sub-Cpt Record'!G28 = "","",'Sub-Cpt Record'!G28&amp;"  ")</f>
        <v/>
      </c>
      <c r="F28" s="333" t="str">
        <f>IF('Sub-Cpt Record'!H28 = "","",'Sub-Cpt Record'!H28&amp;"  ")</f>
        <v/>
      </c>
      <c r="G28" s="333" t="str">
        <f>IF('Sub-Cpt Record'!I28 = "","",'Sub-Cpt Record'!I28&amp;"  ")</f>
        <v/>
      </c>
      <c r="H28" s="333" t="str">
        <f>IF('Sub-Cpt Record'!J28 = "","",'Sub-Cpt Record'!J28&amp;"  ")</f>
        <v/>
      </c>
      <c r="I28" s="335" t="str">
        <f t="shared" si="2"/>
        <v xml:space="preserve">WSH  </v>
      </c>
      <c r="J28" s="333">
        <f>IF(A28&lt;&gt;"",'Sub-Cpt Record'!C28/CODE!B28,0)</f>
        <v>2.4087800000000001</v>
      </c>
      <c r="L28" s="337">
        <f t="shared" si="3"/>
        <v>1</v>
      </c>
      <c r="N28" s="338">
        <f>COUNTIFS('Felling&amp;Restocking'!$A$11:$A$1000, 'Felling&amp;Restocking'!$A28, 'Felling&amp;Restocking'!$B$11:$B$1000, 'Felling&amp;Restocking'!$B28, 'Felling&amp;Restocking'!$H$11:$H$1000, 'Felling&amp;Restocking'!$H28)</f>
        <v>0</v>
      </c>
      <c r="O28" s="338">
        <f>IF(OR('Felling&amp;Restocking'!H28=0,'Felling&amp;Restocking'!H28=""),0,1)</f>
        <v>0</v>
      </c>
      <c r="P28" s="339">
        <f>SUM('Felling&amp;Restocking'!O28+'Felling&amp;Restocking'!P28)</f>
        <v>0</v>
      </c>
      <c r="S28" s="341">
        <f>IF(AND(O28&lt;&gt;0,P28&lt;&gt;0,'Felling&amp;Restocking'!G28&lt;&gt;0,AA28="",AC28=""),1,0)</f>
        <v>0</v>
      </c>
      <c r="T28" s="342" t="str">
        <f>IF(OR('Felling&amp;Restocking'!G28=0,'Felling&amp;Restocking'!G28=""),"",SUM('Felling&amp;Restocking'!O28/P28)*'Felling&amp;Restocking'!G28)</f>
        <v/>
      </c>
      <c r="U28" s="343" t="str">
        <f>IF(OR('Felling&amp;Restocking'!G28=0,'Felling&amp;Restocking'!G28=""),"",SUM('Felling&amp;Restocking'!P28/P28)*'Felling&amp;Restocking'!G28)</f>
        <v/>
      </c>
      <c r="V28" s="344">
        <f>IF(CONCATENATE('Felling&amp;Restocking'!U28&amp;'Felling&amp;Restocking'!W28&amp;'Felling&amp;Restocking'!Y28&amp;'Felling&amp;Restocking'!AA28&amp;'Felling&amp;Restocking'!AC28)="",0,1)</f>
        <v>0</v>
      </c>
      <c r="W28" s="345">
        <f>IF(OR(OR(TRIM('Felling&amp;Restocking'!H28)="T",TRIM('Felling&amp;Restocking'!H28)="DF",TRIM('Felling&amp;Restocking'!H28)="OS"),O28=0),0,1)</f>
        <v>0</v>
      </c>
      <c r="X28" s="345">
        <f>IF(OR('Felling&amp;Restocking'!$S28="",OR('Felling&amp;Restocking'!$S28=0,'Felling&amp;Restocking'!$S28="N/A")),0,1)</f>
        <v>0</v>
      </c>
      <c r="Y28" s="333" t="str">
        <f t="shared" si="4"/>
        <v/>
      </c>
      <c r="Z28" s="333" t="str">
        <f t="shared" si="5"/>
        <v/>
      </c>
      <c r="AA28" s="334" t="str">
        <f t="shared" si="6"/>
        <v/>
      </c>
      <c r="AC28" s="333" t="str">
        <f t="shared" si="7"/>
        <v/>
      </c>
      <c r="AE28" s="333" t="str">
        <f t="shared" si="8"/>
        <v>1</v>
      </c>
      <c r="AF28" s="346" t="str">
        <f>IF('Felling&amp;Restocking'!I28="","",IFERROR(VLOOKUP( 'Felling&amp;Restocking'!I28,SpeciesList[],2,FALSE),"," &amp; 'Felling&amp;Restocking'!I28))</f>
        <v/>
      </c>
      <c r="AG28" s="333" t="str">
        <f>IF('Felling&amp;Restocking'!I28="","",VLOOKUP( 'Felling&amp;Restocking'!I28,SpeciesList[],4,FALSE))</f>
        <v/>
      </c>
      <c r="AH28" s="333" t="str">
        <f>IF('Felling&amp;Restocking'!J28="","",IFERROR("," &amp; VLOOKUP( 'Felling&amp;Restocking'!J28,SpeciesList[],2,FALSE),"," &amp; 'Felling&amp;Restocking'!J28))</f>
        <v/>
      </c>
      <c r="AI28" s="333" t="str">
        <f>IF('Felling&amp;Restocking'!J28="","",VLOOKUP( 'Felling&amp;Restocking'!J28,SpeciesList[],4,FALSE))</f>
        <v/>
      </c>
      <c r="AJ28" s="333" t="str">
        <f>IF('Felling&amp;Restocking'!K28="","",IFERROR("," &amp; VLOOKUP( 'Felling&amp;Restocking'!K28,SpeciesList[],2,FALSE),"," &amp; 'Felling&amp;Restocking'!K28))</f>
        <v/>
      </c>
      <c r="AK28" s="333" t="str">
        <f>IF('Felling&amp;Restocking'!K28="","",VLOOKUP( 'Felling&amp;Restocking'!K28,SpeciesList[],4,FALSE))</f>
        <v/>
      </c>
      <c r="AL28" s="333" t="str">
        <f>IF('Felling&amp;Restocking'!L28="","",IFERROR("," &amp; VLOOKUP( 'Felling&amp;Restocking'!L28,SpeciesList[],2,FALSE),"," &amp; 'Felling&amp;Restocking'!L28))</f>
        <v/>
      </c>
      <c r="AM28" s="333" t="str">
        <f>IF('Felling&amp;Restocking'!L28="","",VLOOKUP( 'Felling&amp;Restocking'!L28,SpeciesList[],4,FALSE))</f>
        <v/>
      </c>
      <c r="AN28" s="333" t="str">
        <f>IF('Felling&amp;Restocking'!M28="","",IFERROR("," &amp; VLOOKUP( 'Felling&amp;Restocking'!M28,SpeciesList[],2,FALSE),"," &amp; 'Felling&amp;Restocking'!M28))</f>
        <v/>
      </c>
      <c r="AO28" s="333" t="str">
        <f>IF('Felling&amp;Restocking'!M28="","",VLOOKUP( 'Felling&amp;Restocking'!M28,SpeciesList[],4,FALSE))</f>
        <v/>
      </c>
      <c r="AP28" s="333" t="str">
        <f>IF('Felling&amp;Restocking'!N28="","",IFERROR("," &amp; VLOOKUP( 'Felling&amp;Restocking'!N28,SpeciesList[],2,FALSE),"," &amp; 'Felling&amp;Restocking'!N28))</f>
        <v/>
      </c>
      <c r="AQ28" s="333" t="str">
        <f>IF('Felling&amp;Restocking'!N28="","",VLOOKUP( 'Felling&amp;Restocking'!N28,SpeciesList[],4,FALSE))</f>
        <v/>
      </c>
      <c r="AS28" s="346"/>
      <c r="AT28" s="333" t="str">
        <f>IF('Sub-Cpt Record'!A28&lt;&gt;"",CONCATENATE('Sub-Cpt Record'!A28,'Sub-Cpt Record'!B28,'Sub-Cpt Record'!C28),"")</f>
        <v>B2a2.40878</v>
      </c>
      <c r="AU28" s="333">
        <f t="shared" si="9"/>
        <v>1</v>
      </c>
      <c r="AV28" s="333">
        <f>IF(AT28&lt;&gt;"",'Sub-Cpt Record'!C28/CODE!AU28,0)</f>
        <v>2.4087800000000001</v>
      </c>
      <c r="BM28" s="333" t="s">
        <v>591</v>
      </c>
    </row>
    <row r="29" spans="1:65" x14ac:dyDescent="0.25">
      <c r="A29" s="333" t="str">
        <f>IF('Sub-Cpt Record'!B29="",IF(OR('Sub-Cpt Record'!A29=0,'Sub-Cpt Record'!A29=""),"",'Sub-Cpt Record'!A29),CONCATENATE('Sub-Cpt Record'!A29&amp;'Sub-Cpt Record'!B29))</f>
        <v>B2b</v>
      </c>
      <c r="B29" s="333">
        <f t="shared" si="1"/>
        <v>1</v>
      </c>
      <c r="C29" s="334" t="str">
        <f>IF('Sub-Cpt Record'!E29 = "","",'Sub-Cpt Record'!E29&amp;"  ")</f>
        <v xml:space="preserve">AH  </v>
      </c>
      <c r="D29" s="333" t="str">
        <f>IF('Sub-Cpt Record'!F29 = "","",'Sub-Cpt Record'!F29&amp;"  ")</f>
        <v xml:space="preserve">BE  </v>
      </c>
      <c r="E29" s="333" t="str">
        <f>IF('Sub-Cpt Record'!G29 = "","",'Sub-Cpt Record'!G29&amp;"  ")</f>
        <v xml:space="preserve">YEW  </v>
      </c>
      <c r="F29" s="333" t="str">
        <f>IF('Sub-Cpt Record'!H29 = "","",'Sub-Cpt Record'!H29&amp;"  ")</f>
        <v xml:space="preserve">HOL  </v>
      </c>
      <c r="G29" s="333" t="str">
        <f>IF('Sub-Cpt Record'!I29 = "","",'Sub-Cpt Record'!I29&amp;"  ")</f>
        <v xml:space="preserve">POK  </v>
      </c>
      <c r="H29" s="333" t="str">
        <f>IF('Sub-Cpt Record'!J29 = "","",'Sub-Cpt Record'!J29&amp;"  ")</f>
        <v/>
      </c>
      <c r="I29" s="335" t="str">
        <f t="shared" si="2"/>
        <v xml:space="preserve">AH  BE  YEW  HOL  POK  </v>
      </c>
      <c r="J29" s="333">
        <f>IF(A29&lt;&gt;"",'Sub-Cpt Record'!C29/CODE!B29,0)</f>
        <v>10.5037</v>
      </c>
      <c r="L29" s="337">
        <f t="shared" si="3"/>
        <v>1</v>
      </c>
      <c r="N29" s="338">
        <f>COUNTIFS('Felling&amp;Restocking'!$A$11:$A$1000, 'Felling&amp;Restocking'!$A29, 'Felling&amp;Restocking'!$B$11:$B$1000, 'Felling&amp;Restocking'!$B29, 'Felling&amp;Restocking'!$H$11:$H$1000, 'Felling&amp;Restocking'!$H29)</f>
        <v>0</v>
      </c>
      <c r="O29" s="338">
        <f>IF(OR('Felling&amp;Restocking'!H29=0,'Felling&amp;Restocking'!H29=""),0,1)</f>
        <v>0</v>
      </c>
      <c r="P29" s="339">
        <f>SUM('Felling&amp;Restocking'!O29+'Felling&amp;Restocking'!P29)</f>
        <v>0</v>
      </c>
      <c r="S29" s="341">
        <f>IF(AND(O29&lt;&gt;0,P29&lt;&gt;0,'Felling&amp;Restocking'!G29&lt;&gt;0,AA29="",AC29=""),1,0)</f>
        <v>0</v>
      </c>
      <c r="T29" s="342" t="str">
        <f>IF(OR('Felling&amp;Restocking'!G29=0,'Felling&amp;Restocking'!G29=""),"",SUM('Felling&amp;Restocking'!O29/P29)*'Felling&amp;Restocking'!G29)</f>
        <v/>
      </c>
      <c r="U29" s="343" t="str">
        <f>IF(OR('Felling&amp;Restocking'!G29=0,'Felling&amp;Restocking'!G29=""),"",SUM('Felling&amp;Restocking'!P29/P29)*'Felling&amp;Restocking'!G29)</f>
        <v/>
      </c>
      <c r="V29" s="344">
        <f>IF(CONCATENATE('Felling&amp;Restocking'!U29&amp;'Felling&amp;Restocking'!W29&amp;'Felling&amp;Restocking'!Y29&amp;'Felling&amp;Restocking'!AA29&amp;'Felling&amp;Restocking'!AC29)="",0,1)</f>
        <v>0</v>
      </c>
      <c r="W29" s="345">
        <f>IF(OR(OR(TRIM('Felling&amp;Restocking'!H29)="T",TRIM('Felling&amp;Restocking'!H29)="DF",TRIM('Felling&amp;Restocking'!H29)="OS"),O29=0),0,1)</f>
        <v>0</v>
      </c>
      <c r="X29" s="345">
        <f>IF(OR('Felling&amp;Restocking'!$S29="",OR('Felling&amp;Restocking'!$S29=0,'Felling&amp;Restocking'!$S29="N/A")),0,1)</f>
        <v>0</v>
      </c>
      <c r="Y29" s="333" t="str">
        <f t="shared" si="4"/>
        <v/>
      </c>
      <c r="Z29" s="333" t="str">
        <f t="shared" si="5"/>
        <v/>
      </c>
      <c r="AA29" s="334" t="str">
        <f t="shared" si="6"/>
        <v/>
      </c>
      <c r="AC29" s="333" t="str">
        <f t="shared" si="7"/>
        <v/>
      </c>
      <c r="AE29" s="333" t="str">
        <f t="shared" si="8"/>
        <v>1</v>
      </c>
      <c r="AF29" s="346" t="str">
        <f>IF('Felling&amp;Restocking'!I29="","",IFERROR(VLOOKUP( 'Felling&amp;Restocking'!I29,SpeciesList[],2,FALSE),"," &amp; 'Felling&amp;Restocking'!I29))</f>
        <v/>
      </c>
      <c r="AG29" s="333" t="str">
        <f>IF('Felling&amp;Restocking'!I29="","",VLOOKUP( 'Felling&amp;Restocking'!I29,SpeciesList[],4,FALSE))</f>
        <v/>
      </c>
      <c r="AH29" s="333" t="str">
        <f>IF('Felling&amp;Restocking'!J29="","",IFERROR("," &amp; VLOOKUP( 'Felling&amp;Restocking'!J29,SpeciesList[],2,FALSE),"," &amp; 'Felling&amp;Restocking'!J29))</f>
        <v/>
      </c>
      <c r="AI29" s="333" t="str">
        <f>IF('Felling&amp;Restocking'!J29="","",VLOOKUP( 'Felling&amp;Restocking'!J29,SpeciesList[],4,FALSE))</f>
        <v/>
      </c>
      <c r="AJ29" s="333" t="str">
        <f>IF('Felling&amp;Restocking'!K29="","",IFERROR("," &amp; VLOOKUP( 'Felling&amp;Restocking'!K29,SpeciesList[],2,FALSE),"," &amp; 'Felling&amp;Restocking'!K29))</f>
        <v/>
      </c>
      <c r="AK29" s="333" t="str">
        <f>IF('Felling&amp;Restocking'!K29="","",VLOOKUP( 'Felling&amp;Restocking'!K29,SpeciesList[],4,FALSE))</f>
        <v/>
      </c>
      <c r="AL29" s="333" t="str">
        <f>IF('Felling&amp;Restocking'!L29="","",IFERROR("," &amp; VLOOKUP( 'Felling&amp;Restocking'!L29,SpeciesList[],2,FALSE),"," &amp; 'Felling&amp;Restocking'!L29))</f>
        <v/>
      </c>
      <c r="AM29" s="333" t="str">
        <f>IF('Felling&amp;Restocking'!L29="","",VLOOKUP( 'Felling&amp;Restocking'!L29,SpeciesList[],4,FALSE))</f>
        <v/>
      </c>
      <c r="AN29" s="333" t="str">
        <f>IF('Felling&amp;Restocking'!M29="","",IFERROR("," &amp; VLOOKUP( 'Felling&amp;Restocking'!M29,SpeciesList[],2,FALSE),"," &amp; 'Felling&amp;Restocking'!M29))</f>
        <v/>
      </c>
      <c r="AO29" s="333" t="str">
        <f>IF('Felling&amp;Restocking'!M29="","",VLOOKUP( 'Felling&amp;Restocking'!M29,SpeciesList[],4,FALSE))</f>
        <v/>
      </c>
      <c r="AP29" s="333" t="str">
        <f>IF('Felling&amp;Restocking'!N29="","",IFERROR("," &amp; VLOOKUP( 'Felling&amp;Restocking'!N29,SpeciesList[],2,FALSE),"," &amp; 'Felling&amp;Restocking'!N29))</f>
        <v/>
      </c>
      <c r="AQ29" s="333" t="str">
        <f>IF('Felling&amp;Restocking'!N29="","",VLOOKUP( 'Felling&amp;Restocking'!N29,SpeciesList[],4,FALSE))</f>
        <v/>
      </c>
      <c r="AS29" s="346"/>
      <c r="AT29" s="333" t="str">
        <f>IF('Sub-Cpt Record'!A29&lt;&gt;"",CONCATENATE('Sub-Cpt Record'!A29,'Sub-Cpt Record'!B29,'Sub-Cpt Record'!C29),"")</f>
        <v>B2b10.5037</v>
      </c>
      <c r="AU29" s="333">
        <f t="shared" si="9"/>
        <v>1</v>
      </c>
      <c r="AV29" s="333">
        <f>IF(AT29&lt;&gt;"",'Sub-Cpt Record'!C29/CODE!AU29,0)</f>
        <v>10.5037</v>
      </c>
      <c r="BM29" s="333" t="s">
        <v>592</v>
      </c>
    </row>
    <row r="30" spans="1:65" x14ac:dyDescent="0.25">
      <c r="A30" s="333" t="str">
        <f>IF('Sub-Cpt Record'!B30="",IF(OR('Sub-Cpt Record'!A30=0,'Sub-Cpt Record'!A30=""),"",'Sub-Cpt Record'!A30),CONCATENATE('Sub-Cpt Record'!A30&amp;'Sub-Cpt Record'!B30))</f>
        <v>B2c</v>
      </c>
      <c r="B30" s="333">
        <f t="shared" si="1"/>
        <v>1</v>
      </c>
      <c r="C30" s="334" t="str">
        <f>IF('Sub-Cpt Record'!E30 = "","",'Sub-Cpt Record'!E30&amp;"  ")</f>
        <v xml:space="preserve">AH  </v>
      </c>
      <c r="D30" s="333" t="str">
        <f>IF('Sub-Cpt Record'!F30 = "","",'Sub-Cpt Record'!F30&amp;"  ")</f>
        <v xml:space="preserve">HAZ  </v>
      </c>
      <c r="E30" s="333" t="str">
        <f>IF('Sub-Cpt Record'!G30 = "","",'Sub-Cpt Record'!G30&amp;"  ")</f>
        <v/>
      </c>
      <c r="F30" s="333" t="str">
        <f>IF('Sub-Cpt Record'!H30 = "","",'Sub-Cpt Record'!H30&amp;"  ")</f>
        <v/>
      </c>
      <c r="G30" s="333" t="str">
        <f>IF('Sub-Cpt Record'!I30 = "","",'Sub-Cpt Record'!I30&amp;"  ")</f>
        <v/>
      </c>
      <c r="H30" s="333" t="str">
        <f>IF('Sub-Cpt Record'!J30 = "","",'Sub-Cpt Record'!J30&amp;"  ")</f>
        <v/>
      </c>
      <c r="I30" s="335" t="str">
        <f t="shared" si="2"/>
        <v xml:space="preserve">AH  HAZ  </v>
      </c>
      <c r="J30" s="333">
        <f>IF(A30&lt;&gt;"",'Sub-Cpt Record'!C30/CODE!B30,0)</f>
        <v>1.0043200000000001</v>
      </c>
      <c r="L30" s="337">
        <f t="shared" si="3"/>
        <v>1</v>
      </c>
      <c r="N30" s="338">
        <f>COUNTIFS('Felling&amp;Restocking'!$A$11:$A$1000, 'Felling&amp;Restocking'!$A30, 'Felling&amp;Restocking'!$B$11:$B$1000, 'Felling&amp;Restocking'!$B30, 'Felling&amp;Restocking'!$H$11:$H$1000, 'Felling&amp;Restocking'!$H30)</f>
        <v>0</v>
      </c>
      <c r="O30" s="338">
        <f>IF(OR('Felling&amp;Restocking'!H30=0,'Felling&amp;Restocking'!H30=""),0,1)</f>
        <v>0</v>
      </c>
      <c r="P30" s="339">
        <f>SUM('Felling&amp;Restocking'!O30+'Felling&amp;Restocking'!P30)</f>
        <v>0</v>
      </c>
      <c r="S30" s="341">
        <f>IF(AND(O30&lt;&gt;0,P30&lt;&gt;0,'Felling&amp;Restocking'!G30&lt;&gt;0,AA30="",AC30=""),1,0)</f>
        <v>0</v>
      </c>
      <c r="T30" s="342" t="str">
        <f>IF(OR('Felling&amp;Restocking'!G30=0,'Felling&amp;Restocking'!G30=""),"",SUM('Felling&amp;Restocking'!O30/P30)*'Felling&amp;Restocking'!G30)</f>
        <v/>
      </c>
      <c r="U30" s="343" t="str">
        <f>IF(OR('Felling&amp;Restocking'!G30=0,'Felling&amp;Restocking'!G30=""),"",SUM('Felling&amp;Restocking'!P30/P30)*'Felling&amp;Restocking'!G30)</f>
        <v/>
      </c>
      <c r="V30" s="344">
        <f>IF(CONCATENATE('Felling&amp;Restocking'!U30&amp;'Felling&amp;Restocking'!W30&amp;'Felling&amp;Restocking'!Y30&amp;'Felling&amp;Restocking'!AA30&amp;'Felling&amp;Restocking'!AC30)="",0,1)</f>
        <v>0</v>
      </c>
      <c r="W30" s="345">
        <f>IF(OR(OR(TRIM('Felling&amp;Restocking'!H30)="T",TRIM('Felling&amp;Restocking'!H30)="DF",TRIM('Felling&amp;Restocking'!H30)="OS"),O30=0),0,1)</f>
        <v>0</v>
      </c>
      <c r="X30" s="345">
        <f>IF(OR('Felling&amp;Restocking'!$S30="",OR('Felling&amp;Restocking'!$S30=0,'Felling&amp;Restocking'!$S30="N/A")),0,1)</f>
        <v>0</v>
      </c>
      <c r="Y30" s="333" t="str">
        <f t="shared" si="4"/>
        <v/>
      </c>
      <c r="Z30" s="333" t="str">
        <f t="shared" si="5"/>
        <v/>
      </c>
      <c r="AA30" s="334" t="str">
        <f t="shared" si="6"/>
        <v/>
      </c>
      <c r="AC30" s="333" t="str">
        <f t="shared" si="7"/>
        <v/>
      </c>
      <c r="AE30" s="333" t="str">
        <f t="shared" si="8"/>
        <v>1</v>
      </c>
      <c r="AF30" s="346" t="str">
        <f>IF('Felling&amp;Restocking'!I30="","",IFERROR(VLOOKUP( 'Felling&amp;Restocking'!I30,SpeciesList[],2,FALSE),"," &amp; 'Felling&amp;Restocking'!I30))</f>
        <v/>
      </c>
      <c r="AG30" s="333" t="str">
        <f>IF('Felling&amp;Restocking'!I30="","",VLOOKUP( 'Felling&amp;Restocking'!I30,SpeciesList[],4,FALSE))</f>
        <v/>
      </c>
      <c r="AH30" s="333" t="str">
        <f>IF('Felling&amp;Restocking'!J30="","",IFERROR("," &amp; VLOOKUP( 'Felling&amp;Restocking'!J30,SpeciesList[],2,FALSE),"," &amp; 'Felling&amp;Restocking'!J30))</f>
        <v/>
      </c>
      <c r="AI30" s="333" t="str">
        <f>IF('Felling&amp;Restocking'!J30="","",VLOOKUP( 'Felling&amp;Restocking'!J30,SpeciesList[],4,FALSE))</f>
        <v/>
      </c>
      <c r="AJ30" s="333" t="str">
        <f>IF('Felling&amp;Restocking'!K30="","",IFERROR("," &amp; VLOOKUP( 'Felling&amp;Restocking'!K30,SpeciesList[],2,FALSE),"," &amp; 'Felling&amp;Restocking'!K30))</f>
        <v/>
      </c>
      <c r="AK30" s="333" t="str">
        <f>IF('Felling&amp;Restocking'!K30="","",VLOOKUP( 'Felling&amp;Restocking'!K30,SpeciesList[],4,FALSE))</f>
        <v/>
      </c>
      <c r="AL30" s="333" t="str">
        <f>IF('Felling&amp;Restocking'!L30="","",IFERROR("," &amp; VLOOKUP( 'Felling&amp;Restocking'!L30,SpeciesList[],2,FALSE),"," &amp; 'Felling&amp;Restocking'!L30))</f>
        <v/>
      </c>
      <c r="AM30" s="333" t="str">
        <f>IF('Felling&amp;Restocking'!L30="","",VLOOKUP( 'Felling&amp;Restocking'!L30,SpeciesList[],4,FALSE))</f>
        <v/>
      </c>
      <c r="AN30" s="333" t="str">
        <f>IF('Felling&amp;Restocking'!M30="","",IFERROR("," &amp; VLOOKUP( 'Felling&amp;Restocking'!M30,SpeciesList[],2,FALSE),"," &amp; 'Felling&amp;Restocking'!M30))</f>
        <v/>
      </c>
      <c r="AO30" s="333" t="str">
        <f>IF('Felling&amp;Restocking'!M30="","",VLOOKUP( 'Felling&amp;Restocking'!M30,SpeciesList[],4,FALSE))</f>
        <v/>
      </c>
      <c r="AP30" s="333" t="str">
        <f>IF('Felling&amp;Restocking'!N30="","",IFERROR("," &amp; VLOOKUP( 'Felling&amp;Restocking'!N30,SpeciesList[],2,FALSE),"," &amp; 'Felling&amp;Restocking'!N30))</f>
        <v/>
      </c>
      <c r="AQ30" s="333" t="str">
        <f>IF('Felling&amp;Restocking'!N30="","",VLOOKUP( 'Felling&amp;Restocking'!N30,SpeciesList[],4,FALSE))</f>
        <v/>
      </c>
      <c r="AS30" s="346"/>
      <c r="AT30" s="333" t="str">
        <f>IF('Sub-Cpt Record'!A30&lt;&gt;"",CONCATENATE('Sub-Cpt Record'!A30,'Sub-Cpt Record'!B30,'Sub-Cpt Record'!C30),"")</f>
        <v>B2c1.00432</v>
      </c>
      <c r="AU30" s="333">
        <f t="shared" si="9"/>
        <v>1</v>
      </c>
      <c r="AV30" s="333">
        <f>IF(AT30&lt;&gt;"",'Sub-Cpt Record'!C30/CODE!AU30,0)</f>
        <v>1.0043200000000001</v>
      </c>
      <c r="BM30" s="333" t="s">
        <v>593</v>
      </c>
    </row>
    <row r="31" spans="1:65" x14ac:dyDescent="0.25">
      <c r="A31" s="333" t="str">
        <f>IF('Sub-Cpt Record'!B31="",IF(OR('Sub-Cpt Record'!A31=0,'Sub-Cpt Record'!A31=""),"",'Sub-Cpt Record'!A31),CONCATENATE('Sub-Cpt Record'!A31&amp;'Sub-Cpt Record'!B31))</f>
        <v>B2d</v>
      </c>
      <c r="B31" s="333">
        <f t="shared" si="1"/>
        <v>1</v>
      </c>
      <c r="C31" s="334" t="str">
        <f>IF('Sub-Cpt Record'!E31 = "","",'Sub-Cpt Record'!E31&amp;"  ")</f>
        <v xml:space="preserve">AH  </v>
      </c>
      <c r="D31" s="333" t="str">
        <f>IF('Sub-Cpt Record'!F31 = "","",'Sub-Cpt Record'!F31&amp;"  ")</f>
        <v xml:space="preserve">BE  </v>
      </c>
      <c r="E31" s="333" t="str">
        <f>IF('Sub-Cpt Record'!G31 = "","",'Sub-Cpt Record'!G31&amp;"  ")</f>
        <v xml:space="preserve">WCH  </v>
      </c>
      <c r="F31" s="333" t="str">
        <f>IF('Sub-Cpt Record'!H31 = "","",'Sub-Cpt Record'!H31&amp;"  ")</f>
        <v/>
      </c>
      <c r="G31" s="333" t="str">
        <f>IF('Sub-Cpt Record'!I31 = "","",'Sub-Cpt Record'!I31&amp;"  ")</f>
        <v/>
      </c>
      <c r="H31" s="333" t="str">
        <f>IF('Sub-Cpt Record'!J31 = "","",'Sub-Cpt Record'!J31&amp;"  ")</f>
        <v/>
      </c>
      <c r="I31" s="335" t="str">
        <f t="shared" si="2"/>
        <v xml:space="preserve">AH  BE  WCH  </v>
      </c>
      <c r="J31" s="333">
        <f>IF(A31&lt;&gt;"",'Sub-Cpt Record'!C31/CODE!B31,0)</f>
        <v>1.25668</v>
      </c>
      <c r="L31" s="337">
        <f t="shared" si="3"/>
        <v>1</v>
      </c>
      <c r="N31" s="338">
        <f>COUNTIFS('Felling&amp;Restocking'!$A$11:$A$1000, 'Felling&amp;Restocking'!$A31, 'Felling&amp;Restocking'!$B$11:$B$1000, 'Felling&amp;Restocking'!$B31, 'Felling&amp;Restocking'!$H$11:$H$1000, 'Felling&amp;Restocking'!$H31)</f>
        <v>0</v>
      </c>
      <c r="O31" s="338">
        <f>IF(OR('Felling&amp;Restocking'!H31=0,'Felling&amp;Restocking'!H31=""),0,1)</f>
        <v>0</v>
      </c>
      <c r="P31" s="339">
        <f>SUM('Felling&amp;Restocking'!O31+'Felling&amp;Restocking'!P31)</f>
        <v>0</v>
      </c>
      <c r="S31" s="341">
        <f>IF(AND(O31&lt;&gt;0,P31&lt;&gt;0,'Felling&amp;Restocking'!G31&lt;&gt;0,AA31="",AC31=""),1,0)</f>
        <v>0</v>
      </c>
      <c r="T31" s="342" t="str">
        <f>IF(OR('Felling&amp;Restocking'!G31=0,'Felling&amp;Restocking'!G31=""),"",SUM('Felling&amp;Restocking'!O31/P31)*'Felling&amp;Restocking'!G31)</f>
        <v/>
      </c>
      <c r="U31" s="343" t="str">
        <f>IF(OR('Felling&amp;Restocking'!G31=0,'Felling&amp;Restocking'!G31=""),"",SUM('Felling&amp;Restocking'!P31/P31)*'Felling&amp;Restocking'!G31)</f>
        <v/>
      </c>
      <c r="V31" s="344">
        <f>IF(CONCATENATE('Felling&amp;Restocking'!U31&amp;'Felling&amp;Restocking'!W31&amp;'Felling&amp;Restocking'!Y31&amp;'Felling&amp;Restocking'!AA31&amp;'Felling&amp;Restocking'!AC31)="",0,1)</f>
        <v>0</v>
      </c>
      <c r="W31" s="345">
        <f>IF(OR(OR(TRIM('Felling&amp;Restocking'!H31)="T",TRIM('Felling&amp;Restocking'!H31)="DF",TRIM('Felling&amp;Restocking'!H31)="OS"),O31=0),0,1)</f>
        <v>0</v>
      </c>
      <c r="X31" s="345">
        <f>IF(OR('Felling&amp;Restocking'!$S31="",OR('Felling&amp;Restocking'!$S31=0,'Felling&amp;Restocking'!$S31="N/A")),0,1)</f>
        <v>0</v>
      </c>
      <c r="Y31" s="333" t="str">
        <f t="shared" si="4"/>
        <v/>
      </c>
      <c r="Z31" s="333" t="str">
        <f t="shared" si="5"/>
        <v/>
      </c>
      <c r="AA31" s="334" t="str">
        <f t="shared" si="6"/>
        <v/>
      </c>
      <c r="AC31" s="333" t="str">
        <f t="shared" si="7"/>
        <v/>
      </c>
      <c r="AE31" s="333" t="str">
        <f t="shared" si="8"/>
        <v>1</v>
      </c>
      <c r="AF31" s="346" t="str">
        <f>IF('Felling&amp;Restocking'!I31="","",IFERROR(VLOOKUP( 'Felling&amp;Restocking'!I31,SpeciesList[],2,FALSE),"," &amp; 'Felling&amp;Restocking'!I31))</f>
        <v/>
      </c>
      <c r="AG31" s="333" t="str">
        <f>IF('Felling&amp;Restocking'!I31="","",VLOOKUP( 'Felling&amp;Restocking'!I31,SpeciesList[],4,FALSE))</f>
        <v/>
      </c>
      <c r="AH31" s="333" t="str">
        <f>IF('Felling&amp;Restocking'!J31="","",IFERROR("," &amp; VLOOKUP( 'Felling&amp;Restocking'!J31,SpeciesList[],2,FALSE),"," &amp; 'Felling&amp;Restocking'!J31))</f>
        <v/>
      </c>
      <c r="AI31" s="333" t="str">
        <f>IF('Felling&amp;Restocking'!J31="","",VLOOKUP( 'Felling&amp;Restocking'!J31,SpeciesList[],4,FALSE))</f>
        <v/>
      </c>
      <c r="AJ31" s="333" t="str">
        <f>IF('Felling&amp;Restocking'!K31="","",IFERROR("," &amp; VLOOKUP( 'Felling&amp;Restocking'!K31,SpeciesList[],2,FALSE),"," &amp; 'Felling&amp;Restocking'!K31))</f>
        <v/>
      </c>
      <c r="AK31" s="333" t="str">
        <f>IF('Felling&amp;Restocking'!K31="","",VLOOKUP( 'Felling&amp;Restocking'!K31,SpeciesList[],4,FALSE))</f>
        <v/>
      </c>
      <c r="AL31" s="333" t="str">
        <f>IF('Felling&amp;Restocking'!L31="","",IFERROR("," &amp; VLOOKUP( 'Felling&amp;Restocking'!L31,SpeciesList[],2,FALSE),"," &amp; 'Felling&amp;Restocking'!L31))</f>
        <v/>
      </c>
      <c r="AM31" s="333" t="str">
        <f>IF('Felling&amp;Restocking'!L31="","",VLOOKUP( 'Felling&amp;Restocking'!L31,SpeciesList[],4,FALSE))</f>
        <v/>
      </c>
      <c r="AN31" s="333" t="str">
        <f>IF('Felling&amp;Restocking'!M31="","",IFERROR("," &amp; VLOOKUP( 'Felling&amp;Restocking'!M31,SpeciesList[],2,FALSE),"," &amp; 'Felling&amp;Restocking'!M31))</f>
        <v/>
      </c>
      <c r="AO31" s="333" t="str">
        <f>IF('Felling&amp;Restocking'!M31="","",VLOOKUP( 'Felling&amp;Restocking'!M31,SpeciesList[],4,FALSE))</f>
        <v/>
      </c>
      <c r="AP31" s="333" t="str">
        <f>IF('Felling&amp;Restocking'!N31="","",IFERROR("," &amp; VLOOKUP( 'Felling&amp;Restocking'!N31,SpeciesList[],2,FALSE),"," &amp; 'Felling&amp;Restocking'!N31))</f>
        <v/>
      </c>
      <c r="AQ31" s="333" t="str">
        <f>IF('Felling&amp;Restocking'!N31="","",VLOOKUP( 'Felling&amp;Restocking'!N31,SpeciesList[],4,FALSE))</f>
        <v/>
      </c>
      <c r="AS31" s="346"/>
      <c r="AT31" s="333" t="str">
        <f>IF('Sub-Cpt Record'!A31&lt;&gt;"",CONCATENATE('Sub-Cpt Record'!A31,'Sub-Cpt Record'!B31,'Sub-Cpt Record'!C31),"")</f>
        <v>B2d1.25668</v>
      </c>
      <c r="AU31" s="333">
        <f t="shared" si="9"/>
        <v>1</v>
      </c>
      <c r="AV31" s="333">
        <f>IF(AT31&lt;&gt;"",'Sub-Cpt Record'!C31/CODE!AU31,0)</f>
        <v>1.25668</v>
      </c>
      <c r="BM31" s="333" t="s">
        <v>594</v>
      </c>
    </row>
    <row r="32" spans="1:65" x14ac:dyDescent="0.25">
      <c r="A32" s="333" t="str">
        <f>IF('Sub-Cpt Record'!B32="",IF(OR('Sub-Cpt Record'!A32=0,'Sub-Cpt Record'!A32=""),"",'Sub-Cpt Record'!A32),CONCATENATE('Sub-Cpt Record'!A32&amp;'Sub-Cpt Record'!B32))</f>
        <v>B2e</v>
      </c>
      <c r="B32" s="333">
        <f t="shared" si="1"/>
        <v>1</v>
      </c>
      <c r="C32" s="334" t="str">
        <f>IF('Sub-Cpt Record'!E32 = "","",'Sub-Cpt Record'!E32&amp;"  ")</f>
        <v xml:space="preserve">HAZ  </v>
      </c>
      <c r="D32" s="333" t="str">
        <f>IF('Sub-Cpt Record'!F32 = "","",'Sub-Cpt Record'!F32&amp;"  ")</f>
        <v xml:space="preserve">BE  </v>
      </c>
      <c r="E32" s="333" t="str">
        <f>IF('Sub-Cpt Record'!G32 = "","",'Sub-Cpt Record'!G32&amp;"  ")</f>
        <v xml:space="preserve">POK  </v>
      </c>
      <c r="F32" s="333" t="str">
        <f>IF('Sub-Cpt Record'!H32 = "","",'Sub-Cpt Record'!H32&amp;"  ")</f>
        <v/>
      </c>
      <c r="G32" s="333" t="str">
        <f>IF('Sub-Cpt Record'!I32 = "","",'Sub-Cpt Record'!I32&amp;"  ")</f>
        <v/>
      </c>
      <c r="H32" s="333" t="str">
        <f>IF('Sub-Cpt Record'!J32 = "","",'Sub-Cpt Record'!J32&amp;"  ")</f>
        <v/>
      </c>
      <c r="I32" s="335" t="str">
        <f t="shared" si="2"/>
        <v xml:space="preserve">HAZ  BE  POK  </v>
      </c>
      <c r="J32" s="333">
        <f>IF(A32&lt;&gt;"",'Sub-Cpt Record'!C32/CODE!B32,0)</f>
        <v>3.3637700000000001</v>
      </c>
      <c r="L32" s="337">
        <f t="shared" si="3"/>
        <v>1</v>
      </c>
      <c r="N32" s="338">
        <f>COUNTIFS('Felling&amp;Restocking'!$A$11:$A$1000, 'Felling&amp;Restocking'!$A32, 'Felling&amp;Restocking'!$B$11:$B$1000, 'Felling&amp;Restocking'!$B32, 'Felling&amp;Restocking'!$H$11:$H$1000, 'Felling&amp;Restocking'!$H32)</f>
        <v>0</v>
      </c>
      <c r="O32" s="338">
        <f>IF(OR('Felling&amp;Restocking'!H32=0,'Felling&amp;Restocking'!H32=""),0,1)</f>
        <v>0</v>
      </c>
      <c r="P32" s="339">
        <f>SUM('Felling&amp;Restocking'!O32+'Felling&amp;Restocking'!P32)</f>
        <v>0</v>
      </c>
      <c r="S32" s="341">
        <f>IF(AND(O32&lt;&gt;0,P32&lt;&gt;0,'Felling&amp;Restocking'!G32&lt;&gt;0,AA32="",AC32=""),1,0)</f>
        <v>0</v>
      </c>
      <c r="T32" s="342" t="str">
        <f>IF(OR('Felling&amp;Restocking'!G32=0,'Felling&amp;Restocking'!G32=""),"",SUM('Felling&amp;Restocking'!O32/P32)*'Felling&amp;Restocking'!G32)</f>
        <v/>
      </c>
      <c r="U32" s="343" t="str">
        <f>IF(OR('Felling&amp;Restocking'!G32=0,'Felling&amp;Restocking'!G32=""),"",SUM('Felling&amp;Restocking'!P32/P32)*'Felling&amp;Restocking'!G32)</f>
        <v/>
      </c>
      <c r="V32" s="344">
        <f>IF(CONCATENATE('Felling&amp;Restocking'!U32&amp;'Felling&amp;Restocking'!W32&amp;'Felling&amp;Restocking'!Y32&amp;'Felling&amp;Restocking'!AA32&amp;'Felling&amp;Restocking'!AC32)="",0,1)</f>
        <v>0</v>
      </c>
      <c r="W32" s="345">
        <f>IF(OR(OR(TRIM('Felling&amp;Restocking'!H32)="T",TRIM('Felling&amp;Restocking'!H32)="DF",TRIM('Felling&amp;Restocking'!H32)="OS"),O32=0),0,1)</f>
        <v>0</v>
      </c>
      <c r="X32" s="345">
        <f>IF(OR('Felling&amp;Restocking'!$S32="",OR('Felling&amp;Restocking'!$S32=0,'Felling&amp;Restocking'!$S32="N/A")),0,1)</f>
        <v>0</v>
      </c>
      <c r="Y32" s="333" t="str">
        <f t="shared" si="4"/>
        <v/>
      </c>
      <c r="Z32" s="333" t="str">
        <f t="shared" si="5"/>
        <v/>
      </c>
      <c r="AA32" s="334" t="str">
        <f t="shared" si="6"/>
        <v/>
      </c>
      <c r="AC32" s="333" t="str">
        <f t="shared" si="7"/>
        <v/>
      </c>
      <c r="AE32" s="333" t="str">
        <f t="shared" si="8"/>
        <v>1</v>
      </c>
      <c r="AF32" s="346" t="str">
        <f>IF('Felling&amp;Restocking'!I32="","",IFERROR(VLOOKUP( 'Felling&amp;Restocking'!I32,SpeciesList[],2,FALSE),"," &amp; 'Felling&amp;Restocking'!I32))</f>
        <v/>
      </c>
      <c r="AG32" s="333" t="str">
        <f>IF('Felling&amp;Restocking'!I32="","",VLOOKUP( 'Felling&amp;Restocking'!I32,SpeciesList[],4,FALSE))</f>
        <v/>
      </c>
      <c r="AH32" s="333" t="str">
        <f>IF('Felling&amp;Restocking'!J32="","",IFERROR("," &amp; VLOOKUP( 'Felling&amp;Restocking'!J32,SpeciesList[],2,FALSE),"," &amp; 'Felling&amp;Restocking'!J32))</f>
        <v/>
      </c>
      <c r="AI32" s="333" t="str">
        <f>IF('Felling&amp;Restocking'!J32="","",VLOOKUP( 'Felling&amp;Restocking'!J32,SpeciesList[],4,FALSE))</f>
        <v/>
      </c>
      <c r="AJ32" s="333" t="str">
        <f>IF('Felling&amp;Restocking'!K32="","",IFERROR("," &amp; VLOOKUP( 'Felling&amp;Restocking'!K32,SpeciesList[],2,FALSE),"," &amp; 'Felling&amp;Restocking'!K32))</f>
        <v/>
      </c>
      <c r="AK32" s="333" t="str">
        <f>IF('Felling&amp;Restocking'!K32="","",VLOOKUP( 'Felling&amp;Restocking'!K32,SpeciesList[],4,FALSE))</f>
        <v/>
      </c>
      <c r="AL32" s="333" t="str">
        <f>IF('Felling&amp;Restocking'!L32="","",IFERROR("," &amp; VLOOKUP( 'Felling&amp;Restocking'!L32,SpeciesList[],2,FALSE),"," &amp; 'Felling&amp;Restocking'!L32))</f>
        <v/>
      </c>
      <c r="AM32" s="333" t="str">
        <f>IF('Felling&amp;Restocking'!L32="","",VLOOKUP( 'Felling&amp;Restocking'!L32,SpeciesList[],4,FALSE))</f>
        <v/>
      </c>
      <c r="AN32" s="333" t="str">
        <f>IF('Felling&amp;Restocking'!M32="","",IFERROR("," &amp; VLOOKUP( 'Felling&amp;Restocking'!M32,SpeciesList[],2,FALSE),"," &amp; 'Felling&amp;Restocking'!M32))</f>
        <v/>
      </c>
      <c r="AO32" s="333" t="str">
        <f>IF('Felling&amp;Restocking'!M32="","",VLOOKUP( 'Felling&amp;Restocking'!M32,SpeciesList[],4,FALSE))</f>
        <v/>
      </c>
      <c r="AP32" s="333" t="str">
        <f>IF('Felling&amp;Restocking'!N32="","",IFERROR("," &amp; VLOOKUP( 'Felling&amp;Restocking'!N32,SpeciesList[],2,FALSE),"," &amp; 'Felling&amp;Restocking'!N32))</f>
        <v/>
      </c>
      <c r="AQ32" s="333" t="str">
        <f>IF('Felling&amp;Restocking'!N32="","",VLOOKUP( 'Felling&amp;Restocking'!N32,SpeciesList[],4,FALSE))</f>
        <v/>
      </c>
      <c r="AS32" s="346"/>
      <c r="AT32" s="333" t="str">
        <f>IF('Sub-Cpt Record'!A32&lt;&gt;"",CONCATENATE('Sub-Cpt Record'!A32,'Sub-Cpt Record'!B32,'Sub-Cpt Record'!C32),"")</f>
        <v>B2e3.36377</v>
      </c>
      <c r="AU32" s="333">
        <f t="shared" si="9"/>
        <v>1</v>
      </c>
      <c r="AV32" s="333">
        <f>IF(AT32&lt;&gt;"",'Sub-Cpt Record'!C32/CODE!AU32,0)</f>
        <v>3.3637700000000001</v>
      </c>
      <c r="BM32" s="333" t="s">
        <v>595</v>
      </c>
    </row>
    <row r="33" spans="1:65" x14ac:dyDescent="0.25">
      <c r="A33" s="333" t="str">
        <f>IF('Sub-Cpt Record'!B33="",IF(OR('Sub-Cpt Record'!A33=0,'Sub-Cpt Record'!A33=""),"",'Sub-Cpt Record'!A33),CONCATENATE('Sub-Cpt Record'!A33&amp;'Sub-Cpt Record'!B33))</f>
        <v>B2f</v>
      </c>
      <c r="B33" s="333">
        <f t="shared" si="1"/>
        <v>1</v>
      </c>
      <c r="C33" s="334" t="str">
        <f>IF('Sub-Cpt Record'!E33 = "","",'Sub-Cpt Record'!E33&amp;"  ")</f>
        <v xml:space="preserve">BE  </v>
      </c>
      <c r="D33" s="333" t="str">
        <f>IF('Sub-Cpt Record'!F33 = "","",'Sub-Cpt Record'!F33&amp;"  ")</f>
        <v xml:space="preserve">YEW  </v>
      </c>
      <c r="E33" s="333" t="str">
        <f>IF('Sub-Cpt Record'!G33 = "","",'Sub-Cpt Record'!G33&amp;"  ")</f>
        <v xml:space="preserve">HOL  </v>
      </c>
      <c r="F33" s="333" t="str">
        <f>IF('Sub-Cpt Record'!H33 = "","",'Sub-Cpt Record'!H33&amp;"  ")</f>
        <v/>
      </c>
      <c r="G33" s="333" t="str">
        <f>IF('Sub-Cpt Record'!I33 = "","",'Sub-Cpt Record'!I33&amp;"  ")</f>
        <v/>
      </c>
      <c r="H33" s="333" t="str">
        <f>IF('Sub-Cpt Record'!J33 = "","",'Sub-Cpt Record'!J33&amp;"  ")</f>
        <v/>
      </c>
      <c r="I33" s="335" t="str">
        <f t="shared" si="2"/>
        <v xml:space="preserve">BE  YEW  HOL  </v>
      </c>
      <c r="J33" s="333">
        <f>IF(A33&lt;&gt;"",'Sub-Cpt Record'!C33/CODE!B33,0)</f>
        <v>1.2094100000000001</v>
      </c>
      <c r="L33" s="337">
        <f t="shared" si="3"/>
        <v>1</v>
      </c>
      <c r="N33" s="338">
        <f>COUNTIFS('Felling&amp;Restocking'!$A$11:$A$1000, 'Felling&amp;Restocking'!$A33, 'Felling&amp;Restocking'!$B$11:$B$1000, 'Felling&amp;Restocking'!$B33, 'Felling&amp;Restocking'!$H$11:$H$1000, 'Felling&amp;Restocking'!$H33)</f>
        <v>0</v>
      </c>
      <c r="O33" s="338">
        <f>IF(OR('Felling&amp;Restocking'!H33=0,'Felling&amp;Restocking'!H33=""),0,1)</f>
        <v>0</v>
      </c>
      <c r="P33" s="339">
        <f>SUM('Felling&amp;Restocking'!O33+'Felling&amp;Restocking'!P33)</f>
        <v>0</v>
      </c>
      <c r="S33" s="341">
        <f>IF(AND(O33&lt;&gt;0,P33&lt;&gt;0,'Felling&amp;Restocking'!G33&lt;&gt;0,AA33="",AC33=""),1,0)</f>
        <v>0</v>
      </c>
      <c r="T33" s="342" t="str">
        <f>IF(OR('Felling&amp;Restocking'!G33=0,'Felling&amp;Restocking'!G33=""),"",SUM('Felling&amp;Restocking'!O33/P33)*'Felling&amp;Restocking'!G33)</f>
        <v/>
      </c>
      <c r="U33" s="343" t="str">
        <f>IF(OR('Felling&amp;Restocking'!G33=0,'Felling&amp;Restocking'!G33=""),"",SUM('Felling&amp;Restocking'!P33/P33)*'Felling&amp;Restocking'!G33)</f>
        <v/>
      </c>
      <c r="V33" s="344">
        <f>IF(CONCATENATE('Felling&amp;Restocking'!U33&amp;'Felling&amp;Restocking'!W33&amp;'Felling&amp;Restocking'!Y33&amp;'Felling&amp;Restocking'!AA33&amp;'Felling&amp;Restocking'!AC33)="",0,1)</f>
        <v>0</v>
      </c>
      <c r="W33" s="345">
        <f>IF(OR(OR(TRIM('Felling&amp;Restocking'!H33)="T",TRIM('Felling&amp;Restocking'!H33)="DF",TRIM('Felling&amp;Restocking'!H33)="OS"),O33=0),0,1)</f>
        <v>0</v>
      </c>
      <c r="X33" s="345">
        <f>IF(OR('Felling&amp;Restocking'!$S33="",OR('Felling&amp;Restocking'!$S33=0,'Felling&amp;Restocking'!$S33="N/A")),0,1)</f>
        <v>0</v>
      </c>
      <c r="Y33" s="333" t="str">
        <f t="shared" si="4"/>
        <v/>
      </c>
      <c r="Z33" s="333" t="str">
        <f t="shared" si="5"/>
        <v/>
      </c>
      <c r="AA33" s="334" t="str">
        <f t="shared" si="6"/>
        <v/>
      </c>
      <c r="AC33" s="333" t="str">
        <f t="shared" si="7"/>
        <v/>
      </c>
      <c r="AE33" s="333" t="str">
        <f t="shared" si="8"/>
        <v>1</v>
      </c>
      <c r="AF33" s="346" t="str">
        <f>IF('Felling&amp;Restocking'!I33="","",IFERROR(VLOOKUP( 'Felling&amp;Restocking'!I33,SpeciesList[],2,FALSE),"," &amp; 'Felling&amp;Restocking'!I33))</f>
        <v/>
      </c>
      <c r="AG33" s="333" t="str">
        <f>IF('Felling&amp;Restocking'!I33="","",VLOOKUP( 'Felling&amp;Restocking'!I33,SpeciesList[],4,FALSE))</f>
        <v/>
      </c>
      <c r="AH33" s="333" t="str">
        <f>IF('Felling&amp;Restocking'!J33="","",IFERROR("," &amp; VLOOKUP( 'Felling&amp;Restocking'!J33,SpeciesList[],2,FALSE),"," &amp; 'Felling&amp;Restocking'!J33))</f>
        <v/>
      </c>
      <c r="AI33" s="333" t="str">
        <f>IF('Felling&amp;Restocking'!J33="","",VLOOKUP( 'Felling&amp;Restocking'!J33,SpeciesList[],4,FALSE))</f>
        <v/>
      </c>
      <c r="AJ33" s="333" t="str">
        <f>IF('Felling&amp;Restocking'!K33="","",IFERROR("," &amp; VLOOKUP( 'Felling&amp;Restocking'!K33,SpeciesList[],2,FALSE),"," &amp; 'Felling&amp;Restocking'!K33))</f>
        <v/>
      </c>
      <c r="AK33" s="333" t="str">
        <f>IF('Felling&amp;Restocking'!K33="","",VLOOKUP( 'Felling&amp;Restocking'!K33,SpeciesList[],4,FALSE))</f>
        <v/>
      </c>
      <c r="AL33" s="333" t="str">
        <f>IF('Felling&amp;Restocking'!L33="","",IFERROR("," &amp; VLOOKUP( 'Felling&amp;Restocking'!L33,SpeciesList[],2,FALSE),"," &amp; 'Felling&amp;Restocking'!L33))</f>
        <v/>
      </c>
      <c r="AM33" s="333" t="str">
        <f>IF('Felling&amp;Restocking'!L33="","",VLOOKUP( 'Felling&amp;Restocking'!L33,SpeciesList[],4,FALSE))</f>
        <v/>
      </c>
      <c r="AN33" s="333" t="str">
        <f>IF('Felling&amp;Restocking'!M33="","",IFERROR("," &amp; VLOOKUP( 'Felling&amp;Restocking'!M33,SpeciesList[],2,FALSE),"," &amp; 'Felling&amp;Restocking'!M33))</f>
        <v/>
      </c>
      <c r="AO33" s="333" t="str">
        <f>IF('Felling&amp;Restocking'!M33="","",VLOOKUP( 'Felling&amp;Restocking'!M33,SpeciesList[],4,FALSE))</f>
        <v/>
      </c>
      <c r="AP33" s="333" t="str">
        <f>IF('Felling&amp;Restocking'!N33="","",IFERROR("," &amp; VLOOKUP( 'Felling&amp;Restocking'!N33,SpeciesList[],2,FALSE),"," &amp; 'Felling&amp;Restocking'!N33))</f>
        <v/>
      </c>
      <c r="AQ33" s="333" t="str">
        <f>IF('Felling&amp;Restocking'!N33="","",VLOOKUP( 'Felling&amp;Restocking'!N33,SpeciesList[],4,FALSE))</f>
        <v/>
      </c>
      <c r="AS33" s="346"/>
      <c r="AT33" s="333" t="str">
        <f>IF('Sub-Cpt Record'!A33&lt;&gt;"",CONCATENATE('Sub-Cpt Record'!A33,'Sub-Cpt Record'!B33,'Sub-Cpt Record'!C33),"")</f>
        <v>B2f1.20941</v>
      </c>
      <c r="AU33" s="333">
        <f t="shared" si="9"/>
        <v>1</v>
      </c>
      <c r="AV33" s="333">
        <f>IF(AT33&lt;&gt;"",'Sub-Cpt Record'!C33/CODE!AU33,0)</f>
        <v>1.2094100000000001</v>
      </c>
      <c r="BM33" s="333" t="s">
        <v>596</v>
      </c>
    </row>
    <row r="34" spans="1:65" x14ac:dyDescent="0.25">
      <c r="A34" s="333" t="str">
        <f>IF('Sub-Cpt Record'!B34="",IF(OR('Sub-Cpt Record'!A34=0,'Sub-Cpt Record'!A34=""),"",'Sub-Cpt Record'!A34),CONCATENATE('Sub-Cpt Record'!A34&amp;'Sub-Cpt Record'!B34))</f>
        <v>B2g</v>
      </c>
      <c r="B34" s="333">
        <f t="shared" si="1"/>
        <v>1</v>
      </c>
      <c r="C34" s="334" t="str">
        <f>IF('Sub-Cpt Record'!E34 = "","",'Sub-Cpt Record'!E34&amp;"  ")</f>
        <v xml:space="preserve">AH  </v>
      </c>
      <c r="D34" s="333" t="str">
        <f>IF('Sub-Cpt Record'!F34 = "","",'Sub-Cpt Record'!F34&amp;"  ")</f>
        <v xml:space="preserve">YEW  </v>
      </c>
      <c r="E34" s="333" t="str">
        <f>IF('Sub-Cpt Record'!G34 = "","",'Sub-Cpt Record'!G34&amp;"  ")</f>
        <v xml:space="preserve">BE  </v>
      </c>
      <c r="F34" s="333" t="str">
        <f>IF('Sub-Cpt Record'!H34 = "","",'Sub-Cpt Record'!H34&amp;"  ")</f>
        <v xml:space="preserve">HL  </v>
      </c>
      <c r="G34" s="333" t="str">
        <f>IF('Sub-Cpt Record'!I34 = "","",'Sub-Cpt Record'!I34&amp;"  ")</f>
        <v/>
      </c>
      <c r="H34" s="333" t="str">
        <f>IF('Sub-Cpt Record'!J34 = "","",'Sub-Cpt Record'!J34&amp;"  ")</f>
        <v/>
      </c>
      <c r="I34" s="335" t="str">
        <f t="shared" si="2"/>
        <v xml:space="preserve">AH  YEW  BE  HL  </v>
      </c>
      <c r="J34" s="333">
        <f>IF(A34&lt;&gt;"",'Sub-Cpt Record'!C34/CODE!B34,0)</f>
        <v>6.2399199999999997</v>
      </c>
      <c r="L34" s="337">
        <f t="shared" si="3"/>
        <v>1</v>
      </c>
      <c r="N34" s="338">
        <f>COUNTIFS('Felling&amp;Restocking'!$A$11:$A$1000, 'Felling&amp;Restocking'!$A34, 'Felling&amp;Restocking'!$B$11:$B$1000, 'Felling&amp;Restocking'!$B34, 'Felling&amp;Restocking'!$H$11:$H$1000, 'Felling&amp;Restocking'!$H34)</f>
        <v>0</v>
      </c>
      <c r="O34" s="338">
        <f>IF(OR('Felling&amp;Restocking'!H34=0,'Felling&amp;Restocking'!H34=""),0,1)</f>
        <v>0</v>
      </c>
      <c r="P34" s="339">
        <f>SUM('Felling&amp;Restocking'!O34+'Felling&amp;Restocking'!P34)</f>
        <v>0</v>
      </c>
      <c r="S34" s="341">
        <f>IF(AND(O34&lt;&gt;0,P34&lt;&gt;0,'Felling&amp;Restocking'!G34&lt;&gt;0,AA34="",AC34=""),1,0)</f>
        <v>0</v>
      </c>
      <c r="T34" s="342" t="str">
        <f>IF(OR('Felling&amp;Restocking'!G34=0,'Felling&amp;Restocking'!G34=""),"",SUM('Felling&amp;Restocking'!O34/P34)*'Felling&amp;Restocking'!G34)</f>
        <v/>
      </c>
      <c r="U34" s="343" t="str">
        <f>IF(OR('Felling&amp;Restocking'!G34=0,'Felling&amp;Restocking'!G34=""),"",SUM('Felling&amp;Restocking'!P34/P34)*'Felling&amp;Restocking'!G34)</f>
        <v/>
      </c>
      <c r="V34" s="344">
        <f>IF(CONCATENATE('Felling&amp;Restocking'!U34&amp;'Felling&amp;Restocking'!W34&amp;'Felling&amp;Restocking'!Y34&amp;'Felling&amp;Restocking'!AA34&amp;'Felling&amp;Restocking'!AC34)="",0,1)</f>
        <v>0</v>
      </c>
      <c r="W34" s="345">
        <f>IF(OR(OR(TRIM('Felling&amp;Restocking'!H34)="T",TRIM('Felling&amp;Restocking'!H34)="DF",TRIM('Felling&amp;Restocking'!H34)="OS"),O34=0),0,1)</f>
        <v>0</v>
      </c>
      <c r="X34" s="345">
        <f>IF(OR('Felling&amp;Restocking'!$S34="",OR('Felling&amp;Restocking'!$S34=0,'Felling&amp;Restocking'!$S34="N/A")),0,1)</f>
        <v>0</v>
      </c>
      <c r="Y34" s="333" t="str">
        <f t="shared" si="4"/>
        <v/>
      </c>
      <c r="Z34" s="333" t="str">
        <f t="shared" si="5"/>
        <v/>
      </c>
      <c r="AA34" s="334" t="str">
        <f t="shared" si="6"/>
        <v/>
      </c>
      <c r="AC34" s="333" t="str">
        <f t="shared" si="7"/>
        <v/>
      </c>
      <c r="AE34" s="333" t="str">
        <f t="shared" si="8"/>
        <v>1</v>
      </c>
      <c r="AF34" s="346" t="str">
        <f>IF('Felling&amp;Restocking'!I34="","",IFERROR(VLOOKUP( 'Felling&amp;Restocking'!I34,SpeciesList[],2,FALSE),"," &amp; 'Felling&amp;Restocking'!I34))</f>
        <v/>
      </c>
      <c r="AG34" s="333" t="str">
        <f>IF('Felling&amp;Restocking'!I34="","",VLOOKUP( 'Felling&amp;Restocking'!I34,SpeciesList[],4,FALSE))</f>
        <v/>
      </c>
      <c r="AH34" s="333" t="str">
        <f>IF('Felling&amp;Restocking'!J34="","",IFERROR("," &amp; VLOOKUP( 'Felling&amp;Restocking'!J34,SpeciesList[],2,FALSE),"," &amp; 'Felling&amp;Restocking'!J34))</f>
        <v/>
      </c>
      <c r="AI34" s="333" t="str">
        <f>IF('Felling&amp;Restocking'!J34="","",VLOOKUP( 'Felling&amp;Restocking'!J34,SpeciesList[],4,FALSE))</f>
        <v/>
      </c>
      <c r="AJ34" s="333" t="str">
        <f>IF('Felling&amp;Restocking'!K34="","",IFERROR("," &amp; VLOOKUP( 'Felling&amp;Restocking'!K34,SpeciesList[],2,FALSE),"," &amp; 'Felling&amp;Restocking'!K34))</f>
        <v/>
      </c>
      <c r="AK34" s="333" t="str">
        <f>IF('Felling&amp;Restocking'!K34="","",VLOOKUP( 'Felling&amp;Restocking'!K34,SpeciesList[],4,FALSE))</f>
        <v/>
      </c>
      <c r="AL34" s="333" t="str">
        <f>IF('Felling&amp;Restocking'!L34="","",IFERROR("," &amp; VLOOKUP( 'Felling&amp;Restocking'!L34,SpeciesList[],2,FALSE),"," &amp; 'Felling&amp;Restocking'!L34))</f>
        <v/>
      </c>
      <c r="AM34" s="333" t="str">
        <f>IF('Felling&amp;Restocking'!L34="","",VLOOKUP( 'Felling&amp;Restocking'!L34,SpeciesList[],4,FALSE))</f>
        <v/>
      </c>
      <c r="AN34" s="333" t="str">
        <f>IF('Felling&amp;Restocking'!M34="","",IFERROR("," &amp; VLOOKUP( 'Felling&amp;Restocking'!M34,SpeciesList[],2,FALSE),"," &amp; 'Felling&amp;Restocking'!M34))</f>
        <v/>
      </c>
      <c r="AO34" s="333" t="str">
        <f>IF('Felling&amp;Restocking'!M34="","",VLOOKUP( 'Felling&amp;Restocking'!M34,SpeciesList[],4,FALSE))</f>
        <v/>
      </c>
      <c r="AP34" s="333" t="str">
        <f>IF('Felling&amp;Restocking'!N34="","",IFERROR("," &amp; VLOOKUP( 'Felling&amp;Restocking'!N34,SpeciesList[],2,FALSE),"," &amp; 'Felling&amp;Restocking'!N34))</f>
        <v/>
      </c>
      <c r="AQ34" s="333" t="str">
        <f>IF('Felling&amp;Restocking'!N34="","",VLOOKUP( 'Felling&amp;Restocking'!N34,SpeciesList[],4,FALSE))</f>
        <v/>
      </c>
      <c r="AS34" s="346"/>
      <c r="AT34" s="333" t="str">
        <f>IF('Sub-Cpt Record'!A34&lt;&gt;"",CONCATENATE('Sub-Cpt Record'!A34,'Sub-Cpt Record'!B34,'Sub-Cpt Record'!C34),"")</f>
        <v>B2g6.23992</v>
      </c>
      <c r="AU34" s="333">
        <f t="shared" si="9"/>
        <v>1</v>
      </c>
      <c r="AV34" s="333">
        <f>IF(AT34&lt;&gt;"",'Sub-Cpt Record'!C34/CODE!AU34,0)</f>
        <v>6.2399199999999997</v>
      </c>
      <c r="BM34" s="333" t="s">
        <v>597</v>
      </c>
    </row>
    <row r="35" spans="1:65" x14ac:dyDescent="0.25">
      <c r="A35" s="333" t="str">
        <f>IF('Sub-Cpt Record'!B35="",IF(OR('Sub-Cpt Record'!A35=0,'Sub-Cpt Record'!A35=""),"",'Sub-Cpt Record'!A35),CONCATENATE('Sub-Cpt Record'!A35&amp;'Sub-Cpt Record'!B35))</f>
        <v>B2h</v>
      </c>
      <c r="B35" s="333">
        <f t="shared" si="1"/>
        <v>1</v>
      </c>
      <c r="C35" s="334" t="str">
        <f>IF('Sub-Cpt Record'!E35 = "","",'Sub-Cpt Record'!E35&amp;"  ")</f>
        <v xml:space="preserve">WSH  </v>
      </c>
      <c r="D35" s="333" t="str">
        <f>IF('Sub-Cpt Record'!F35 = "","",'Sub-Cpt Record'!F35&amp;"  ")</f>
        <v/>
      </c>
      <c r="E35" s="333" t="str">
        <f>IF('Sub-Cpt Record'!G35 = "","",'Sub-Cpt Record'!G35&amp;"  ")</f>
        <v/>
      </c>
      <c r="F35" s="333" t="str">
        <f>IF('Sub-Cpt Record'!H35 = "","",'Sub-Cpt Record'!H35&amp;"  ")</f>
        <v/>
      </c>
      <c r="G35" s="333" t="str">
        <f>IF('Sub-Cpt Record'!I35 = "","",'Sub-Cpt Record'!I35&amp;"  ")</f>
        <v/>
      </c>
      <c r="H35" s="333" t="str">
        <f>IF('Sub-Cpt Record'!J35 = "","",'Sub-Cpt Record'!J35&amp;"  ")</f>
        <v/>
      </c>
      <c r="I35" s="335" t="str">
        <f t="shared" si="2"/>
        <v xml:space="preserve">WSH  </v>
      </c>
      <c r="J35" s="333">
        <f>IF(A35&lt;&gt;"",'Sub-Cpt Record'!C35/CODE!B35,0)</f>
        <v>1.3030200000000001</v>
      </c>
      <c r="L35" s="337">
        <f t="shared" si="3"/>
        <v>1</v>
      </c>
      <c r="N35" s="338">
        <f>COUNTIFS('Felling&amp;Restocking'!$A$11:$A$1000, 'Felling&amp;Restocking'!$A35, 'Felling&amp;Restocking'!$B$11:$B$1000, 'Felling&amp;Restocking'!$B35, 'Felling&amp;Restocking'!$H$11:$H$1000, 'Felling&amp;Restocking'!$H35)</f>
        <v>0</v>
      </c>
      <c r="O35" s="338">
        <f>IF(OR('Felling&amp;Restocking'!H35=0,'Felling&amp;Restocking'!H35=""),0,1)</f>
        <v>0</v>
      </c>
      <c r="P35" s="339">
        <f>SUM('Felling&amp;Restocking'!O35+'Felling&amp;Restocking'!P35)</f>
        <v>0</v>
      </c>
      <c r="S35" s="341">
        <f>IF(AND(O35&lt;&gt;0,P35&lt;&gt;0,'Felling&amp;Restocking'!G35&lt;&gt;0,AA35="",AC35=""),1,0)</f>
        <v>0</v>
      </c>
      <c r="T35" s="342" t="str">
        <f>IF(OR('Felling&amp;Restocking'!G35=0,'Felling&amp;Restocking'!G35=""),"",SUM('Felling&amp;Restocking'!O35/P35)*'Felling&amp;Restocking'!G35)</f>
        <v/>
      </c>
      <c r="U35" s="343" t="str">
        <f>IF(OR('Felling&amp;Restocking'!G35=0,'Felling&amp;Restocking'!G35=""),"",SUM('Felling&amp;Restocking'!P35/P35)*'Felling&amp;Restocking'!G35)</f>
        <v/>
      </c>
      <c r="V35" s="344">
        <f>IF(CONCATENATE('Felling&amp;Restocking'!U35&amp;'Felling&amp;Restocking'!W35&amp;'Felling&amp;Restocking'!Y35&amp;'Felling&amp;Restocking'!AA35&amp;'Felling&amp;Restocking'!AC35)="",0,1)</f>
        <v>0</v>
      </c>
      <c r="W35" s="345">
        <f>IF(OR(OR(TRIM('Felling&amp;Restocking'!H35)="T",TRIM('Felling&amp;Restocking'!H35)="DF",TRIM('Felling&amp;Restocking'!H35)="OS"),O35=0),0,1)</f>
        <v>0</v>
      </c>
      <c r="X35" s="345">
        <f>IF(OR('Felling&amp;Restocking'!$S35="",OR('Felling&amp;Restocking'!$S35=0,'Felling&amp;Restocking'!$S35="N/A")),0,1)</f>
        <v>0</v>
      </c>
      <c r="Y35" s="333" t="str">
        <f t="shared" si="4"/>
        <v/>
      </c>
      <c r="Z35" s="333" t="str">
        <f t="shared" si="5"/>
        <v/>
      </c>
      <c r="AA35" s="334" t="str">
        <f t="shared" si="6"/>
        <v/>
      </c>
      <c r="AC35" s="333" t="str">
        <f t="shared" si="7"/>
        <v/>
      </c>
      <c r="AE35" s="333" t="str">
        <f t="shared" si="8"/>
        <v>1</v>
      </c>
      <c r="AF35" s="346" t="str">
        <f>IF('Felling&amp;Restocking'!I35="","",IFERROR(VLOOKUP( 'Felling&amp;Restocking'!I35,SpeciesList[],2,FALSE),"," &amp; 'Felling&amp;Restocking'!I35))</f>
        <v/>
      </c>
      <c r="AG35" s="333" t="str">
        <f>IF('Felling&amp;Restocking'!I35="","",VLOOKUP( 'Felling&amp;Restocking'!I35,SpeciesList[],4,FALSE))</f>
        <v/>
      </c>
      <c r="AH35" s="333" t="str">
        <f>IF('Felling&amp;Restocking'!J35="","",IFERROR("," &amp; VLOOKUP( 'Felling&amp;Restocking'!J35,SpeciesList[],2,FALSE),"," &amp; 'Felling&amp;Restocking'!J35))</f>
        <v/>
      </c>
      <c r="AI35" s="333" t="str">
        <f>IF('Felling&amp;Restocking'!J35="","",VLOOKUP( 'Felling&amp;Restocking'!J35,SpeciesList[],4,FALSE))</f>
        <v/>
      </c>
      <c r="AJ35" s="333" t="str">
        <f>IF('Felling&amp;Restocking'!K35="","",IFERROR("," &amp; VLOOKUP( 'Felling&amp;Restocking'!K35,SpeciesList[],2,FALSE),"," &amp; 'Felling&amp;Restocking'!K35))</f>
        <v/>
      </c>
      <c r="AK35" s="333" t="str">
        <f>IF('Felling&amp;Restocking'!K35="","",VLOOKUP( 'Felling&amp;Restocking'!K35,SpeciesList[],4,FALSE))</f>
        <v/>
      </c>
      <c r="AL35" s="333" t="str">
        <f>IF('Felling&amp;Restocking'!L35="","",IFERROR("," &amp; VLOOKUP( 'Felling&amp;Restocking'!L35,SpeciesList[],2,FALSE),"," &amp; 'Felling&amp;Restocking'!L35))</f>
        <v/>
      </c>
      <c r="AM35" s="333" t="str">
        <f>IF('Felling&amp;Restocking'!L35="","",VLOOKUP( 'Felling&amp;Restocking'!L35,SpeciesList[],4,FALSE))</f>
        <v/>
      </c>
      <c r="AN35" s="333" t="str">
        <f>IF('Felling&amp;Restocking'!M35="","",IFERROR("," &amp; VLOOKUP( 'Felling&amp;Restocking'!M35,SpeciesList[],2,FALSE),"," &amp; 'Felling&amp;Restocking'!M35))</f>
        <v/>
      </c>
      <c r="AO35" s="333" t="str">
        <f>IF('Felling&amp;Restocking'!M35="","",VLOOKUP( 'Felling&amp;Restocking'!M35,SpeciesList[],4,FALSE))</f>
        <v/>
      </c>
      <c r="AP35" s="333" t="str">
        <f>IF('Felling&amp;Restocking'!N35="","",IFERROR("," &amp; VLOOKUP( 'Felling&amp;Restocking'!N35,SpeciesList[],2,FALSE),"," &amp; 'Felling&amp;Restocking'!N35))</f>
        <v/>
      </c>
      <c r="AQ35" s="333" t="str">
        <f>IF('Felling&amp;Restocking'!N35="","",VLOOKUP( 'Felling&amp;Restocking'!N35,SpeciesList[],4,FALSE))</f>
        <v/>
      </c>
      <c r="AS35" s="346"/>
      <c r="AT35" s="333" t="str">
        <f>IF('Sub-Cpt Record'!A35&lt;&gt;"",CONCATENATE('Sub-Cpt Record'!A35,'Sub-Cpt Record'!B35,'Sub-Cpt Record'!C35),"")</f>
        <v>B2h1.30302</v>
      </c>
      <c r="AU35" s="333">
        <f t="shared" si="9"/>
        <v>1</v>
      </c>
      <c r="AV35" s="333">
        <f>IF(AT35&lt;&gt;"",'Sub-Cpt Record'!C35/CODE!AU35,0)</f>
        <v>1.3030200000000001</v>
      </c>
      <c r="BM35" s="333" t="s">
        <v>598</v>
      </c>
    </row>
    <row r="36" spans="1:65" x14ac:dyDescent="0.25">
      <c r="A36" s="333" t="str">
        <f>IF('Sub-Cpt Record'!B36="",IF(OR('Sub-Cpt Record'!A36=0,'Sub-Cpt Record'!A36=""),"",'Sub-Cpt Record'!A36),CONCATENATE('Sub-Cpt Record'!A36&amp;'Sub-Cpt Record'!B36))</f>
        <v>B2i</v>
      </c>
      <c r="B36" s="333">
        <f t="shared" si="1"/>
        <v>1</v>
      </c>
      <c r="C36" s="334" t="str">
        <f>IF('Sub-Cpt Record'!E36 = "","",'Sub-Cpt Record'!E36&amp;"  ")</f>
        <v xml:space="preserve">AH  </v>
      </c>
      <c r="D36" s="333" t="str">
        <f>IF('Sub-Cpt Record'!F36 = "","",'Sub-Cpt Record'!F36&amp;"  ")</f>
        <v xml:space="preserve">WCH  </v>
      </c>
      <c r="E36" s="333" t="str">
        <f>IF('Sub-Cpt Record'!G36 = "","",'Sub-Cpt Record'!G36&amp;"  ")</f>
        <v xml:space="preserve">BE  </v>
      </c>
      <c r="F36" s="333" t="str">
        <f>IF('Sub-Cpt Record'!H36 = "","",'Sub-Cpt Record'!H36&amp;"  ")</f>
        <v xml:space="preserve">POK  </v>
      </c>
      <c r="G36" s="333" t="str">
        <f>IF('Sub-Cpt Record'!I36 = "","",'Sub-Cpt Record'!I36&amp;"  ")</f>
        <v/>
      </c>
      <c r="H36" s="333" t="str">
        <f>IF('Sub-Cpt Record'!J36 = "","",'Sub-Cpt Record'!J36&amp;"  ")</f>
        <v/>
      </c>
      <c r="I36" s="335" t="str">
        <f t="shared" si="2"/>
        <v xml:space="preserve">AH  WCH  BE  POK  </v>
      </c>
      <c r="J36" s="333">
        <f>IF(A36&lt;&gt;"",'Sub-Cpt Record'!C36/CODE!B36,0)</f>
        <v>1.14707</v>
      </c>
      <c r="L36" s="337">
        <f t="shared" si="3"/>
        <v>1</v>
      </c>
      <c r="N36" s="338">
        <f>COUNTIFS('Felling&amp;Restocking'!$A$11:$A$1000, 'Felling&amp;Restocking'!$A36, 'Felling&amp;Restocking'!$B$11:$B$1000, 'Felling&amp;Restocking'!$B36, 'Felling&amp;Restocking'!$H$11:$H$1000, 'Felling&amp;Restocking'!$H36)</f>
        <v>0</v>
      </c>
      <c r="O36" s="338">
        <f>IF(OR('Felling&amp;Restocking'!H36=0,'Felling&amp;Restocking'!H36=""),0,1)</f>
        <v>0</v>
      </c>
      <c r="P36" s="339">
        <f>SUM('Felling&amp;Restocking'!O36+'Felling&amp;Restocking'!P36)</f>
        <v>0</v>
      </c>
      <c r="S36" s="341">
        <f>IF(AND(O36&lt;&gt;0,P36&lt;&gt;0,'Felling&amp;Restocking'!G36&lt;&gt;0,AA36="",AC36=""),1,0)</f>
        <v>0</v>
      </c>
      <c r="T36" s="342" t="str">
        <f>IF(OR('Felling&amp;Restocking'!G36=0,'Felling&amp;Restocking'!G36=""),"",SUM('Felling&amp;Restocking'!O36/P36)*'Felling&amp;Restocking'!G36)</f>
        <v/>
      </c>
      <c r="U36" s="343" t="str">
        <f>IF(OR('Felling&amp;Restocking'!G36=0,'Felling&amp;Restocking'!G36=""),"",SUM('Felling&amp;Restocking'!P36/P36)*'Felling&amp;Restocking'!G36)</f>
        <v/>
      </c>
      <c r="V36" s="344">
        <f>IF(CONCATENATE('Felling&amp;Restocking'!U36&amp;'Felling&amp;Restocking'!W36&amp;'Felling&amp;Restocking'!Y36&amp;'Felling&amp;Restocking'!AA36&amp;'Felling&amp;Restocking'!AC36)="",0,1)</f>
        <v>0</v>
      </c>
      <c r="W36" s="345">
        <f>IF(OR(OR(TRIM('Felling&amp;Restocking'!H36)="T",TRIM('Felling&amp;Restocking'!H36)="DF",TRIM('Felling&amp;Restocking'!H36)="OS"),O36=0),0,1)</f>
        <v>0</v>
      </c>
      <c r="X36" s="345">
        <f>IF(OR('Felling&amp;Restocking'!$S36="",OR('Felling&amp;Restocking'!$S36=0,'Felling&amp;Restocking'!$S36="N/A")),0,1)</f>
        <v>0</v>
      </c>
      <c r="Y36" s="333" t="str">
        <f t="shared" si="4"/>
        <v/>
      </c>
      <c r="Z36" s="333" t="str">
        <f t="shared" si="5"/>
        <v/>
      </c>
      <c r="AA36" s="334" t="str">
        <f t="shared" si="6"/>
        <v/>
      </c>
      <c r="AC36" s="333" t="str">
        <f t="shared" si="7"/>
        <v/>
      </c>
      <c r="AE36" s="333" t="str">
        <f t="shared" si="8"/>
        <v>1</v>
      </c>
      <c r="AF36" s="346" t="str">
        <f>IF('Felling&amp;Restocking'!I36="","",IFERROR(VLOOKUP( 'Felling&amp;Restocking'!I36,SpeciesList[],2,FALSE),"," &amp; 'Felling&amp;Restocking'!I36))</f>
        <v/>
      </c>
      <c r="AG36" s="333" t="str">
        <f>IF('Felling&amp;Restocking'!I36="","",VLOOKUP( 'Felling&amp;Restocking'!I36,SpeciesList[],4,FALSE))</f>
        <v/>
      </c>
      <c r="AH36" s="333" t="str">
        <f>IF('Felling&amp;Restocking'!J36="","",IFERROR("," &amp; VLOOKUP( 'Felling&amp;Restocking'!J36,SpeciesList[],2,FALSE),"," &amp; 'Felling&amp;Restocking'!J36))</f>
        <v/>
      </c>
      <c r="AI36" s="333" t="str">
        <f>IF('Felling&amp;Restocking'!J36="","",VLOOKUP( 'Felling&amp;Restocking'!J36,SpeciesList[],4,FALSE))</f>
        <v/>
      </c>
      <c r="AJ36" s="333" t="str">
        <f>IF('Felling&amp;Restocking'!K36="","",IFERROR("," &amp; VLOOKUP( 'Felling&amp;Restocking'!K36,SpeciesList[],2,FALSE),"," &amp; 'Felling&amp;Restocking'!K36))</f>
        <v/>
      </c>
      <c r="AK36" s="333" t="str">
        <f>IF('Felling&amp;Restocking'!K36="","",VLOOKUP( 'Felling&amp;Restocking'!K36,SpeciesList[],4,FALSE))</f>
        <v/>
      </c>
      <c r="AL36" s="333" t="str">
        <f>IF('Felling&amp;Restocking'!L36="","",IFERROR("," &amp; VLOOKUP( 'Felling&amp;Restocking'!L36,SpeciesList[],2,FALSE),"," &amp; 'Felling&amp;Restocking'!L36))</f>
        <v/>
      </c>
      <c r="AM36" s="333" t="str">
        <f>IF('Felling&amp;Restocking'!L36="","",VLOOKUP( 'Felling&amp;Restocking'!L36,SpeciesList[],4,FALSE))</f>
        <v/>
      </c>
      <c r="AN36" s="333" t="str">
        <f>IF('Felling&amp;Restocking'!M36="","",IFERROR("," &amp; VLOOKUP( 'Felling&amp;Restocking'!M36,SpeciesList[],2,FALSE),"," &amp; 'Felling&amp;Restocking'!M36))</f>
        <v/>
      </c>
      <c r="AO36" s="333" t="str">
        <f>IF('Felling&amp;Restocking'!M36="","",VLOOKUP( 'Felling&amp;Restocking'!M36,SpeciesList[],4,FALSE))</f>
        <v/>
      </c>
      <c r="AP36" s="333" t="str">
        <f>IF('Felling&amp;Restocking'!N36="","",IFERROR("," &amp; VLOOKUP( 'Felling&amp;Restocking'!N36,SpeciesList[],2,FALSE),"," &amp; 'Felling&amp;Restocking'!N36))</f>
        <v/>
      </c>
      <c r="AQ36" s="333" t="str">
        <f>IF('Felling&amp;Restocking'!N36="","",VLOOKUP( 'Felling&amp;Restocking'!N36,SpeciesList[],4,FALSE))</f>
        <v/>
      </c>
      <c r="AS36" s="346"/>
      <c r="AT36" s="333" t="str">
        <f>IF('Sub-Cpt Record'!A36&lt;&gt;"",CONCATENATE('Sub-Cpt Record'!A36,'Sub-Cpt Record'!B36,'Sub-Cpt Record'!C36),"")</f>
        <v>B2i1.14707</v>
      </c>
      <c r="AU36" s="333">
        <f t="shared" si="9"/>
        <v>1</v>
      </c>
      <c r="AV36" s="333">
        <f>IF(AT36&lt;&gt;"",'Sub-Cpt Record'!C36/CODE!AU36,0)</f>
        <v>1.14707</v>
      </c>
      <c r="BM36" s="333" t="s">
        <v>599</v>
      </c>
    </row>
    <row r="37" spans="1:65" x14ac:dyDescent="0.25">
      <c r="A37" s="333" t="str">
        <f>IF('Sub-Cpt Record'!B37="",IF(OR('Sub-Cpt Record'!A37=0,'Sub-Cpt Record'!A37=""),"",'Sub-Cpt Record'!A37),CONCATENATE('Sub-Cpt Record'!A37&amp;'Sub-Cpt Record'!B37))</f>
        <v>B2j</v>
      </c>
      <c r="B37" s="333">
        <f t="shared" si="1"/>
        <v>1</v>
      </c>
      <c r="C37" s="334" t="str">
        <f>IF('Sub-Cpt Record'!E37 = "","",'Sub-Cpt Record'!E37&amp;"  ")</f>
        <v xml:space="preserve">POK  </v>
      </c>
      <c r="D37" s="333" t="str">
        <f>IF('Sub-Cpt Record'!F37 = "","",'Sub-Cpt Record'!F37&amp;"  ")</f>
        <v xml:space="preserve">BE  </v>
      </c>
      <c r="E37" s="333" t="str">
        <f>IF('Sub-Cpt Record'!G37 = "","",'Sub-Cpt Record'!G37&amp;"  ")</f>
        <v xml:space="preserve">YEW  </v>
      </c>
      <c r="F37" s="333" t="str">
        <f>IF('Sub-Cpt Record'!H37 = "","",'Sub-Cpt Record'!H37&amp;"  ")</f>
        <v xml:space="preserve">HOL  </v>
      </c>
      <c r="G37" s="333" t="str">
        <f>IF('Sub-Cpt Record'!I37 = "","",'Sub-Cpt Record'!I37&amp;"  ")</f>
        <v xml:space="preserve">HAZ  </v>
      </c>
      <c r="H37" s="333" t="str">
        <f>IF('Sub-Cpt Record'!J37 = "","",'Sub-Cpt Record'!J37&amp;"  ")</f>
        <v/>
      </c>
      <c r="I37" s="335" t="str">
        <f t="shared" si="2"/>
        <v xml:space="preserve">POK  BE  YEW  HOL  HAZ  </v>
      </c>
      <c r="J37" s="333">
        <f>IF(A37&lt;&gt;"",'Sub-Cpt Record'!C37/CODE!B37,0)</f>
        <v>23.851800000000001</v>
      </c>
      <c r="L37" s="337">
        <f t="shared" si="3"/>
        <v>1</v>
      </c>
      <c r="N37" s="338">
        <f>COUNTIFS('Felling&amp;Restocking'!$A$11:$A$1000, 'Felling&amp;Restocking'!$A37, 'Felling&amp;Restocking'!$B$11:$B$1000, 'Felling&amp;Restocking'!$B37, 'Felling&amp;Restocking'!$H$11:$H$1000, 'Felling&amp;Restocking'!$H37)</f>
        <v>1</v>
      </c>
      <c r="O37" s="338">
        <f>IF(OR('Felling&amp;Restocking'!H37=0,'Felling&amp;Restocking'!H37=""),0,1)</f>
        <v>1</v>
      </c>
      <c r="P37" s="339">
        <f>SUM('Felling&amp;Restocking'!O37+'Felling&amp;Restocking'!P37)</f>
        <v>477.03600000000006</v>
      </c>
      <c r="S37" s="341">
        <f>IF(AND(O37&lt;&gt;0,P37&lt;&gt;0,'Felling&amp;Restocking'!G37&lt;&gt;0,AA37="",AC37=""),1,0)</f>
        <v>0</v>
      </c>
      <c r="T37" s="342">
        <f>IF(OR('Felling&amp;Restocking'!G37=0,'Felling&amp;Restocking'!G37=""),"",SUM('Felling&amp;Restocking'!O37/P37)*'Felling&amp;Restocking'!G37)</f>
        <v>0</v>
      </c>
      <c r="U37" s="343">
        <f>IF(OR('Felling&amp;Restocking'!G37=0,'Felling&amp;Restocking'!G37=""),"",SUM('Felling&amp;Restocking'!P37/P37)*'Felling&amp;Restocking'!G37)</f>
        <v>4.7703600000000002</v>
      </c>
      <c r="V37" s="344">
        <f>IF(CONCATENATE('Felling&amp;Restocking'!U37&amp;'Felling&amp;Restocking'!W37&amp;'Felling&amp;Restocking'!Y37&amp;'Felling&amp;Restocking'!AA37&amp;'Felling&amp;Restocking'!AC37)="",0,1)</f>
        <v>0</v>
      </c>
      <c r="W37" s="345">
        <f>IF(OR(OR(TRIM('Felling&amp;Restocking'!H37)="T",TRIM('Felling&amp;Restocking'!H37)="DF",TRIM('Felling&amp;Restocking'!H37)="OS"),O37=0),0,1)</f>
        <v>0</v>
      </c>
      <c r="X37" s="345">
        <f>IF(OR('Felling&amp;Restocking'!$S37="",OR('Felling&amp;Restocking'!$S37=0,'Felling&amp;Restocking'!$S37="N/A")),0,1)</f>
        <v>0</v>
      </c>
      <c r="Y37" s="333" t="str">
        <f t="shared" si="4"/>
        <v/>
      </c>
      <c r="Z37" s="333" t="str">
        <f t="shared" si="5"/>
        <v/>
      </c>
      <c r="AA37" s="334" t="str">
        <f t="shared" si="6"/>
        <v>pedunculate/common oak,beech,holly species,hazel</v>
      </c>
      <c r="AC37" s="333" t="str">
        <f t="shared" si="7"/>
        <v/>
      </c>
      <c r="AE37" s="333" t="str">
        <f t="shared" si="8"/>
        <v>1</v>
      </c>
      <c r="AF37" s="346" t="str">
        <f>IF('Felling&amp;Restocking'!I37="","",IFERROR(VLOOKUP( 'Felling&amp;Restocking'!I37,SpeciesList[],2,FALSE),"," &amp; 'Felling&amp;Restocking'!I37))</f>
        <v>pedunculate/common oak</v>
      </c>
      <c r="AG37" s="333" t="str">
        <f>IF('Felling&amp;Restocking'!I37="","",VLOOKUP( 'Felling&amp;Restocking'!I37,SpeciesList[],4,FALSE))</f>
        <v>B</v>
      </c>
      <c r="AH37" s="333" t="str">
        <f>IF('Felling&amp;Restocking'!J37="","",IFERROR("," &amp; VLOOKUP( 'Felling&amp;Restocking'!J37,SpeciesList[],2,FALSE),"," &amp; 'Felling&amp;Restocking'!J37))</f>
        <v>,beech</v>
      </c>
      <c r="AI37" s="333" t="str">
        <f>IF('Felling&amp;Restocking'!J37="","",VLOOKUP( 'Felling&amp;Restocking'!J37,SpeciesList[],4,FALSE))</f>
        <v>B</v>
      </c>
      <c r="AJ37" s="333" t="str">
        <f>IF('Felling&amp;Restocking'!K37="","",IFERROR("," &amp; VLOOKUP( 'Felling&amp;Restocking'!K37,SpeciesList[],2,FALSE),"," &amp; 'Felling&amp;Restocking'!K37))</f>
        <v/>
      </c>
      <c r="AK37" s="333" t="str">
        <f>IF('Felling&amp;Restocking'!K37="","",VLOOKUP( 'Felling&amp;Restocking'!K37,SpeciesList[],4,FALSE))</f>
        <v/>
      </c>
      <c r="AL37" s="333" t="str">
        <f>IF('Felling&amp;Restocking'!L37="","",IFERROR("," &amp; VLOOKUP( 'Felling&amp;Restocking'!L37,SpeciesList[],2,FALSE),"," &amp; 'Felling&amp;Restocking'!L37))</f>
        <v>,holly species</v>
      </c>
      <c r="AM37" s="333" t="str">
        <f>IF('Felling&amp;Restocking'!L37="","",VLOOKUP( 'Felling&amp;Restocking'!L37,SpeciesList[],4,FALSE))</f>
        <v>B</v>
      </c>
      <c r="AN37" s="333" t="str">
        <f>IF('Felling&amp;Restocking'!M37="","",IFERROR("," &amp; VLOOKUP( 'Felling&amp;Restocking'!M37,SpeciesList[],2,FALSE),"," &amp; 'Felling&amp;Restocking'!M37))</f>
        <v>,hazel</v>
      </c>
      <c r="AO37" s="333" t="str">
        <f>IF('Felling&amp;Restocking'!M37="","",VLOOKUP( 'Felling&amp;Restocking'!M37,SpeciesList[],4,FALSE))</f>
        <v>B</v>
      </c>
      <c r="AP37" s="333" t="str">
        <f>IF('Felling&amp;Restocking'!N37="","",IFERROR("," &amp; VLOOKUP( 'Felling&amp;Restocking'!N37,SpeciesList[],2,FALSE),"," &amp; 'Felling&amp;Restocking'!N37))</f>
        <v/>
      </c>
      <c r="AQ37" s="333" t="str">
        <f>IF('Felling&amp;Restocking'!N37="","",VLOOKUP( 'Felling&amp;Restocking'!N37,SpeciesList[],4,FALSE))</f>
        <v/>
      </c>
      <c r="AS37" s="346"/>
      <c r="AT37" s="333" t="str">
        <f>IF('Sub-Cpt Record'!A37&lt;&gt;"",CONCATENATE('Sub-Cpt Record'!A37,'Sub-Cpt Record'!B37,'Sub-Cpt Record'!C37),"")</f>
        <v>B2j23.8518</v>
      </c>
      <c r="AU37" s="333">
        <f t="shared" si="9"/>
        <v>1</v>
      </c>
      <c r="AV37" s="333">
        <f>IF(AT37&lt;&gt;"",'Sub-Cpt Record'!C37/CODE!AU37,0)</f>
        <v>23.851800000000001</v>
      </c>
      <c r="BM37" s="333" t="s">
        <v>600</v>
      </c>
    </row>
    <row r="38" spans="1:65" x14ac:dyDescent="0.25">
      <c r="A38" s="333" t="str">
        <f>IF('Sub-Cpt Record'!B38="",IF(OR('Sub-Cpt Record'!A38=0,'Sub-Cpt Record'!A38=""),"",'Sub-Cpt Record'!A38),CONCATENATE('Sub-Cpt Record'!A38&amp;'Sub-Cpt Record'!B38))</f>
        <v>B2k</v>
      </c>
      <c r="B38" s="333">
        <f t="shared" si="1"/>
        <v>1</v>
      </c>
      <c r="C38" s="334" t="str">
        <f>IF('Sub-Cpt Record'!E38 = "","",'Sub-Cpt Record'!E38&amp;"  ")</f>
        <v xml:space="preserve">BE  </v>
      </c>
      <c r="D38" s="333" t="str">
        <f>IF('Sub-Cpt Record'!F38 = "","",'Sub-Cpt Record'!F38&amp;"  ")</f>
        <v xml:space="preserve">AH  </v>
      </c>
      <c r="E38" s="333" t="str">
        <f>IF('Sub-Cpt Record'!G38 = "","",'Sub-Cpt Record'!G38&amp;"  ")</f>
        <v xml:space="preserve">HL  </v>
      </c>
      <c r="F38" s="333" t="str">
        <f>IF('Sub-Cpt Record'!H38 = "","",'Sub-Cpt Record'!H38&amp;"  ")</f>
        <v xml:space="preserve">MC  </v>
      </c>
      <c r="G38" s="333" t="str">
        <f>IF('Sub-Cpt Record'!I38 = "","",'Sub-Cpt Record'!I38&amp;"  ")</f>
        <v xml:space="preserve">MB  </v>
      </c>
      <c r="H38" s="333" t="str">
        <f>IF('Sub-Cpt Record'!J38 = "","",'Sub-Cpt Record'!J38&amp;"  ")</f>
        <v/>
      </c>
      <c r="I38" s="335" t="str">
        <f t="shared" si="2"/>
        <v xml:space="preserve">BE  AH  HL  MC  MB  </v>
      </c>
      <c r="J38" s="333">
        <f>IF(A38&lt;&gt;"",'Sub-Cpt Record'!C38/CODE!B38,0)</f>
        <v>1.4564699999999999</v>
      </c>
      <c r="L38" s="337">
        <f t="shared" si="3"/>
        <v>1</v>
      </c>
      <c r="N38" s="338">
        <f>COUNTIFS('Felling&amp;Restocking'!$A$11:$A$1000, 'Felling&amp;Restocking'!$A38, 'Felling&amp;Restocking'!$B$11:$B$1000, 'Felling&amp;Restocking'!$B38, 'Felling&amp;Restocking'!$H$11:$H$1000, 'Felling&amp;Restocking'!$H38)</f>
        <v>0</v>
      </c>
      <c r="O38" s="338">
        <f>IF(OR('Felling&amp;Restocking'!H38=0,'Felling&amp;Restocking'!H38=""),0,1)</f>
        <v>0</v>
      </c>
      <c r="P38" s="339">
        <f>SUM('Felling&amp;Restocking'!O38+'Felling&amp;Restocking'!P38)</f>
        <v>0</v>
      </c>
      <c r="S38" s="341">
        <f>IF(AND(O38&lt;&gt;0,P38&lt;&gt;0,'Felling&amp;Restocking'!G38&lt;&gt;0,AA38="",AC38=""),1,0)</f>
        <v>0</v>
      </c>
      <c r="T38" s="342" t="str">
        <f>IF(OR('Felling&amp;Restocking'!G38=0,'Felling&amp;Restocking'!G38=""),"",SUM('Felling&amp;Restocking'!O38/P38)*'Felling&amp;Restocking'!G38)</f>
        <v/>
      </c>
      <c r="U38" s="343" t="str">
        <f>IF(OR('Felling&amp;Restocking'!G38=0,'Felling&amp;Restocking'!G38=""),"",SUM('Felling&amp;Restocking'!P38/P38)*'Felling&amp;Restocking'!G38)</f>
        <v/>
      </c>
      <c r="V38" s="344">
        <f>IF(CONCATENATE('Felling&amp;Restocking'!U38&amp;'Felling&amp;Restocking'!W38&amp;'Felling&amp;Restocking'!Y38&amp;'Felling&amp;Restocking'!AA38&amp;'Felling&amp;Restocking'!AC38)="",0,1)</f>
        <v>0</v>
      </c>
      <c r="W38" s="345">
        <f>IF(OR(OR(TRIM('Felling&amp;Restocking'!H38)="T",TRIM('Felling&amp;Restocking'!H38)="DF",TRIM('Felling&amp;Restocking'!H38)="OS"),O38=0),0,1)</f>
        <v>0</v>
      </c>
      <c r="X38" s="345">
        <f>IF(OR('Felling&amp;Restocking'!$S38="",OR('Felling&amp;Restocking'!$S38=0,'Felling&amp;Restocking'!$S38="N/A")),0,1)</f>
        <v>0</v>
      </c>
      <c r="Y38" s="333" t="str">
        <f t="shared" si="4"/>
        <v/>
      </c>
      <c r="Z38" s="333" t="str">
        <f t="shared" si="5"/>
        <v/>
      </c>
      <c r="AA38" s="334" t="str">
        <f t="shared" si="6"/>
        <v/>
      </c>
      <c r="AC38" s="333" t="str">
        <f t="shared" si="7"/>
        <v/>
      </c>
      <c r="AE38" s="333" t="str">
        <f t="shared" si="8"/>
        <v>1</v>
      </c>
      <c r="AF38" s="346" t="str">
        <f>IF('Felling&amp;Restocking'!I38="","",IFERROR(VLOOKUP( 'Felling&amp;Restocking'!I38,SpeciesList[],2,FALSE),"," &amp; 'Felling&amp;Restocking'!I38))</f>
        <v/>
      </c>
      <c r="AG38" s="333" t="str">
        <f>IF('Felling&amp;Restocking'!I38="","",VLOOKUP( 'Felling&amp;Restocking'!I38,SpeciesList[],4,FALSE))</f>
        <v/>
      </c>
      <c r="AH38" s="333" t="str">
        <f>IF('Felling&amp;Restocking'!J38="","",IFERROR("," &amp; VLOOKUP( 'Felling&amp;Restocking'!J38,SpeciesList[],2,FALSE),"," &amp; 'Felling&amp;Restocking'!J38))</f>
        <v/>
      </c>
      <c r="AI38" s="333" t="str">
        <f>IF('Felling&amp;Restocking'!J38="","",VLOOKUP( 'Felling&amp;Restocking'!J38,SpeciesList[],4,FALSE))</f>
        <v/>
      </c>
      <c r="AJ38" s="333" t="str">
        <f>IF('Felling&amp;Restocking'!K38="","",IFERROR("," &amp; VLOOKUP( 'Felling&amp;Restocking'!K38,SpeciesList[],2,FALSE),"," &amp; 'Felling&amp;Restocking'!K38))</f>
        <v/>
      </c>
      <c r="AK38" s="333" t="str">
        <f>IF('Felling&amp;Restocking'!K38="","",VLOOKUP( 'Felling&amp;Restocking'!K38,SpeciesList[],4,FALSE))</f>
        <v/>
      </c>
      <c r="AL38" s="333" t="str">
        <f>IF('Felling&amp;Restocking'!L38="","",IFERROR("," &amp; VLOOKUP( 'Felling&amp;Restocking'!L38,SpeciesList[],2,FALSE),"," &amp; 'Felling&amp;Restocking'!L38))</f>
        <v/>
      </c>
      <c r="AM38" s="333" t="str">
        <f>IF('Felling&amp;Restocking'!L38="","",VLOOKUP( 'Felling&amp;Restocking'!L38,SpeciesList[],4,FALSE))</f>
        <v/>
      </c>
      <c r="AN38" s="333" t="str">
        <f>IF('Felling&amp;Restocking'!M38="","",IFERROR("," &amp; VLOOKUP( 'Felling&amp;Restocking'!M38,SpeciesList[],2,FALSE),"," &amp; 'Felling&amp;Restocking'!M38))</f>
        <v/>
      </c>
      <c r="AO38" s="333" t="str">
        <f>IF('Felling&amp;Restocking'!M38="","",VLOOKUP( 'Felling&amp;Restocking'!M38,SpeciesList[],4,FALSE))</f>
        <v/>
      </c>
      <c r="AP38" s="333" t="str">
        <f>IF('Felling&amp;Restocking'!N38="","",IFERROR("," &amp; VLOOKUP( 'Felling&amp;Restocking'!N38,SpeciesList[],2,FALSE),"," &amp; 'Felling&amp;Restocking'!N38))</f>
        <v/>
      </c>
      <c r="AQ38" s="333" t="str">
        <f>IF('Felling&amp;Restocking'!N38="","",VLOOKUP( 'Felling&amp;Restocking'!N38,SpeciesList[],4,FALSE))</f>
        <v/>
      </c>
      <c r="AS38" s="346"/>
      <c r="AT38" s="333" t="str">
        <f>IF('Sub-Cpt Record'!A38&lt;&gt;"",CONCATENATE('Sub-Cpt Record'!A38,'Sub-Cpt Record'!B38,'Sub-Cpt Record'!C38),"")</f>
        <v>B2k1.45647</v>
      </c>
      <c r="AU38" s="333">
        <f t="shared" si="9"/>
        <v>1</v>
      </c>
      <c r="AV38" s="333">
        <f>IF(AT38&lt;&gt;"",'Sub-Cpt Record'!C38/CODE!AU38,0)</f>
        <v>1.4564699999999999</v>
      </c>
      <c r="BM38" s="333" t="s">
        <v>601</v>
      </c>
    </row>
    <row r="39" spans="1:65" x14ac:dyDescent="0.25">
      <c r="A39" s="333" t="str">
        <f>IF('Sub-Cpt Record'!B39="",IF(OR('Sub-Cpt Record'!A39=0,'Sub-Cpt Record'!A39=""),"",'Sub-Cpt Record'!A39),CONCATENATE('Sub-Cpt Record'!A39&amp;'Sub-Cpt Record'!B39))</f>
        <v>B2l</v>
      </c>
      <c r="B39" s="333">
        <f t="shared" si="1"/>
        <v>1</v>
      </c>
      <c r="C39" s="334" t="str">
        <f>IF('Sub-Cpt Record'!E39 = "","",'Sub-Cpt Record'!E39&amp;"  ")</f>
        <v xml:space="preserve">BE  </v>
      </c>
      <c r="D39" s="333" t="str">
        <f>IF('Sub-Cpt Record'!F39 = "","",'Sub-Cpt Record'!F39&amp;"  ")</f>
        <v xml:space="preserve">POK  </v>
      </c>
      <c r="E39" s="333" t="str">
        <f>IF('Sub-Cpt Record'!G39 = "","",'Sub-Cpt Record'!G39&amp;"  ")</f>
        <v xml:space="preserve">HL  </v>
      </c>
      <c r="F39" s="333" t="str">
        <f>IF('Sub-Cpt Record'!H39 = "","",'Sub-Cpt Record'!H39&amp;"  ")</f>
        <v xml:space="preserve">MC  </v>
      </c>
      <c r="G39" s="333" t="str">
        <f>IF('Sub-Cpt Record'!I39 = "","",'Sub-Cpt Record'!I39&amp;"  ")</f>
        <v/>
      </c>
      <c r="H39" s="333" t="str">
        <f>IF('Sub-Cpt Record'!J39 = "","",'Sub-Cpt Record'!J39&amp;"  ")</f>
        <v/>
      </c>
      <c r="I39" s="335" t="str">
        <f t="shared" si="2"/>
        <v xml:space="preserve">BE  POK  HL  MC  </v>
      </c>
      <c r="J39" s="333">
        <f>IF(A39&lt;&gt;"",'Sub-Cpt Record'!C39/CODE!B39,0)</f>
        <v>1.23488</v>
      </c>
      <c r="L39" s="337">
        <f t="shared" si="3"/>
        <v>1</v>
      </c>
      <c r="N39" s="338">
        <f>COUNTIFS('Felling&amp;Restocking'!$A$11:$A$1000, 'Felling&amp;Restocking'!$A39, 'Felling&amp;Restocking'!$B$11:$B$1000, 'Felling&amp;Restocking'!$B39, 'Felling&amp;Restocking'!$H$11:$H$1000, 'Felling&amp;Restocking'!$H39)</f>
        <v>1</v>
      </c>
      <c r="O39" s="338">
        <f>IF(OR('Felling&amp;Restocking'!H39=0,'Felling&amp;Restocking'!H39=""),0,1)</f>
        <v>1</v>
      </c>
      <c r="P39" s="339">
        <f>SUM('Felling&amp;Restocking'!O39+'Felling&amp;Restocking'!P39)</f>
        <v>388.98719999999997</v>
      </c>
      <c r="S39" s="341">
        <f>IF(AND(O39&lt;&gt;0,P39&lt;&gt;0,'Felling&amp;Restocking'!G39&lt;&gt;0,AA39="",AC39=""),1,0)</f>
        <v>0</v>
      </c>
      <c r="T39" s="342">
        <f>IF(OR('Felling&amp;Restocking'!G39=0,'Felling&amp;Restocking'!G39=""),"",SUM('Felling&amp;Restocking'!O39/P39)*'Felling&amp;Restocking'!G39)</f>
        <v>0.88911359999999995</v>
      </c>
      <c r="U39" s="343">
        <f>IF(OR('Felling&amp;Restocking'!G39=0,'Felling&amp;Restocking'!G39=""),"",SUM('Felling&amp;Restocking'!P39/P39)*'Felling&amp;Restocking'!G39)</f>
        <v>0.22227839999999999</v>
      </c>
      <c r="V39" s="344">
        <f>IF(CONCATENATE('Felling&amp;Restocking'!U39&amp;'Felling&amp;Restocking'!W39&amp;'Felling&amp;Restocking'!Y39&amp;'Felling&amp;Restocking'!AA39&amp;'Felling&amp;Restocking'!AC39)="",0,1)</f>
        <v>1</v>
      </c>
      <c r="W39" s="345">
        <f>IF(OR(OR(TRIM('Felling&amp;Restocking'!H39)="T",TRIM('Felling&amp;Restocking'!H39)="DF",TRIM('Felling&amp;Restocking'!H39)="OS"),O39=0),0,1)</f>
        <v>1</v>
      </c>
      <c r="X39" s="345">
        <f>IF(OR('Felling&amp;Restocking'!$S39="",OR('Felling&amp;Restocking'!$S39=0,'Felling&amp;Restocking'!$S39="N/A")),0,1)</f>
        <v>1</v>
      </c>
      <c r="Y39" s="333">
        <f t="shared" si="4"/>
        <v>0.88911359999999995</v>
      </c>
      <c r="Z39" s="333">
        <f t="shared" si="5"/>
        <v>0.22227839999999999</v>
      </c>
      <c r="AA39" s="334" t="str">
        <f t="shared" si="6"/>
        <v>beech,pedunculate/common oak</v>
      </c>
      <c r="AC39" s="333" t="str">
        <f t="shared" si="7"/>
        <v>,hybrid larch,mixed conifers</v>
      </c>
      <c r="AE39" s="333" t="str">
        <f t="shared" si="8"/>
        <v>1</v>
      </c>
      <c r="AF39" s="346" t="str">
        <f>IF('Felling&amp;Restocking'!I39="","",IFERROR(VLOOKUP( 'Felling&amp;Restocking'!I39,SpeciesList[],2,FALSE),"," &amp; 'Felling&amp;Restocking'!I39))</f>
        <v>beech</v>
      </c>
      <c r="AG39" s="333" t="str">
        <f>IF('Felling&amp;Restocking'!I39="","",VLOOKUP( 'Felling&amp;Restocking'!I39,SpeciesList[],4,FALSE))</f>
        <v>B</v>
      </c>
      <c r="AH39" s="333" t="str">
        <f>IF('Felling&amp;Restocking'!J39="","",IFERROR("," &amp; VLOOKUP( 'Felling&amp;Restocking'!J39,SpeciesList[],2,FALSE),"," &amp; 'Felling&amp;Restocking'!J39))</f>
        <v>,pedunculate/common oak</v>
      </c>
      <c r="AI39" s="333" t="str">
        <f>IF('Felling&amp;Restocking'!J39="","",VLOOKUP( 'Felling&amp;Restocking'!J39,SpeciesList[],4,FALSE))</f>
        <v>B</v>
      </c>
      <c r="AJ39" s="333" t="str">
        <f>IF('Felling&amp;Restocking'!K39="","",IFERROR("," &amp; VLOOKUP( 'Felling&amp;Restocking'!K39,SpeciesList[],2,FALSE),"," &amp; 'Felling&amp;Restocking'!K39))</f>
        <v>,hybrid larch</v>
      </c>
      <c r="AK39" s="333" t="str">
        <f>IF('Felling&amp;Restocking'!K39="","",VLOOKUP( 'Felling&amp;Restocking'!K39,SpeciesList[],4,FALSE))</f>
        <v>C</v>
      </c>
      <c r="AL39" s="333" t="str">
        <f>IF('Felling&amp;Restocking'!L39="","",IFERROR("," &amp; VLOOKUP( 'Felling&amp;Restocking'!L39,SpeciesList[],2,FALSE),"," &amp; 'Felling&amp;Restocking'!L39))</f>
        <v>,mixed conifers</v>
      </c>
      <c r="AM39" s="333" t="str">
        <f>IF('Felling&amp;Restocking'!L39="","",VLOOKUP( 'Felling&amp;Restocking'!L39,SpeciesList[],4,FALSE))</f>
        <v>C</v>
      </c>
      <c r="AN39" s="333" t="str">
        <f>IF('Felling&amp;Restocking'!M39="","",IFERROR("," &amp; VLOOKUP( 'Felling&amp;Restocking'!M39,SpeciesList[],2,FALSE),"," &amp; 'Felling&amp;Restocking'!M39))</f>
        <v/>
      </c>
      <c r="AO39" s="333" t="str">
        <f>IF('Felling&amp;Restocking'!M39="","",VLOOKUP( 'Felling&amp;Restocking'!M39,SpeciesList[],4,FALSE))</f>
        <v/>
      </c>
      <c r="AP39" s="333" t="str">
        <f>IF('Felling&amp;Restocking'!N39="","",IFERROR("," &amp; VLOOKUP( 'Felling&amp;Restocking'!N39,SpeciesList[],2,FALSE),"," &amp; 'Felling&amp;Restocking'!N39))</f>
        <v/>
      </c>
      <c r="AQ39" s="333" t="str">
        <f>IF('Felling&amp;Restocking'!N39="","",VLOOKUP( 'Felling&amp;Restocking'!N39,SpeciesList[],4,FALSE))</f>
        <v/>
      </c>
      <c r="AS39" s="346"/>
      <c r="AT39" s="333" t="str">
        <f>IF('Sub-Cpt Record'!A39&lt;&gt;"",CONCATENATE('Sub-Cpt Record'!A39,'Sub-Cpt Record'!B39,'Sub-Cpt Record'!C39),"")</f>
        <v>B2l1.23488</v>
      </c>
      <c r="AU39" s="333">
        <f t="shared" si="9"/>
        <v>1</v>
      </c>
      <c r="AV39" s="333">
        <f>IF(AT39&lt;&gt;"",'Sub-Cpt Record'!C39/CODE!AU39,0)</f>
        <v>1.23488</v>
      </c>
      <c r="BM39" s="333" t="s">
        <v>602</v>
      </c>
    </row>
    <row r="40" spans="1:65" x14ac:dyDescent="0.25">
      <c r="A40" s="333" t="str">
        <f>IF('Sub-Cpt Record'!B40="",IF(OR('Sub-Cpt Record'!A40=0,'Sub-Cpt Record'!A40=""),"",'Sub-Cpt Record'!A40),CONCATENATE('Sub-Cpt Record'!A40&amp;'Sub-Cpt Record'!B40))</f>
        <v>B2m</v>
      </c>
      <c r="B40" s="333">
        <f t="shared" si="1"/>
        <v>1</v>
      </c>
      <c r="C40" s="334" t="str">
        <f>IF('Sub-Cpt Record'!E40 = "","",'Sub-Cpt Record'!E40&amp;"  ")</f>
        <v xml:space="preserve">BE  </v>
      </c>
      <c r="D40" s="333" t="str">
        <f>IF('Sub-Cpt Record'!F40 = "","",'Sub-Cpt Record'!F40&amp;"  ")</f>
        <v xml:space="preserve">MC  </v>
      </c>
      <c r="E40" s="333" t="str">
        <f>IF('Sub-Cpt Record'!G40 = "","",'Sub-Cpt Record'!G40&amp;"  ")</f>
        <v/>
      </c>
      <c r="F40" s="333" t="str">
        <f>IF('Sub-Cpt Record'!H40 = "","",'Sub-Cpt Record'!H40&amp;"  ")</f>
        <v/>
      </c>
      <c r="G40" s="333" t="str">
        <f>IF('Sub-Cpt Record'!I40 = "","",'Sub-Cpt Record'!I40&amp;"  ")</f>
        <v/>
      </c>
      <c r="H40" s="333" t="str">
        <f>IF('Sub-Cpt Record'!J40 = "","",'Sub-Cpt Record'!J40&amp;"  ")</f>
        <v/>
      </c>
      <c r="I40" s="335" t="str">
        <f t="shared" si="2"/>
        <v xml:space="preserve">BE  MC  </v>
      </c>
      <c r="J40" s="333">
        <f>IF(A40&lt;&gt;"",'Sub-Cpt Record'!C40/CODE!B40,0)</f>
        <v>0.82060999999999995</v>
      </c>
      <c r="L40" s="337">
        <f t="shared" si="3"/>
        <v>1</v>
      </c>
      <c r="N40" s="338">
        <f>COUNTIFS('Felling&amp;Restocking'!$A$11:$A$1000, 'Felling&amp;Restocking'!$A40, 'Felling&amp;Restocking'!$B$11:$B$1000, 'Felling&amp;Restocking'!$B40, 'Felling&amp;Restocking'!$H$11:$H$1000, 'Felling&amp;Restocking'!$H40)</f>
        <v>0</v>
      </c>
      <c r="O40" s="338">
        <f>IF(OR('Felling&amp;Restocking'!H40=0,'Felling&amp;Restocking'!H40=""),0,1)</f>
        <v>0</v>
      </c>
      <c r="P40" s="339">
        <f>SUM('Felling&amp;Restocking'!O40+'Felling&amp;Restocking'!P40)</f>
        <v>0</v>
      </c>
      <c r="S40" s="341">
        <f>IF(AND(O40&lt;&gt;0,P40&lt;&gt;0,'Felling&amp;Restocking'!G40&lt;&gt;0,AA40="",AC40=""),1,0)</f>
        <v>0</v>
      </c>
      <c r="T40" s="342" t="str">
        <f>IF(OR('Felling&amp;Restocking'!G40=0,'Felling&amp;Restocking'!G40=""),"",SUM('Felling&amp;Restocking'!O40/P40)*'Felling&amp;Restocking'!G40)</f>
        <v/>
      </c>
      <c r="U40" s="343" t="str">
        <f>IF(OR('Felling&amp;Restocking'!G40=0,'Felling&amp;Restocking'!G40=""),"",SUM('Felling&amp;Restocking'!P40/P40)*'Felling&amp;Restocking'!G40)</f>
        <v/>
      </c>
      <c r="V40" s="344">
        <f>IF(CONCATENATE('Felling&amp;Restocking'!U40&amp;'Felling&amp;Restocking'!W40&amp;'Felling&amp;Restocking'!Y40&amp;'Felling&amp;Restocking'!AA40&amp;'Felling&amp;Restocking'!AC40)="",0,1)</f>
        <v>0</v>
      </c>
      <c r="W40" s="345">
        <f>IF(OR(OR(TRIM('Felling&amp;Restocking'!H40)="T",TRIM('Felling&amp;Restocking'!H40)="DF",TRIM('Felling&amp;Restocking'!H40)="OS"),O40=0),0,1)</f>
        <v>0</v>
      </c>
      <c r="X40" s="345">
        <f>IF(OR('Felling&amp;Restocking'!$S40="",OR('Felling&amp;Restocking'!$S40=0,'Felling&amp;Restocking'!$S40="N/A")),0,1)</f>
        <v>0</v>
      </c>
      <c r="Y40" s="333" t="str">
        <f t="shared" si="4"/>
        <v/>
      </c>
      <c r="Z40" s="333" t="str">
        <f t="shared" si="5"/>
        <v/>
      </c>
      <c r="AA40" s="334" t="str">
        <f t="shared" si="6"/>
        <v>beech</v>
      </c>
      <c r="AC40" s="333" t="str">
        <f t="shared" si="7"/>
        <v>,mixed conifers</v>
      </c>
      <c r="AE40" s="333" t="str">
        <f t="shared" si="8"/>
        <v>1</v>
      </c>
      <c r="AF40" s="346" t="str">
        <f>IF('Felling&amp;Restocking'!I40="","",IFERROR(VLOOKUP( 'Felling&amp;Restocking'!I40,SpeciesList[],2,FALSE),"," &amp; 'Felling&amp;Restocking'!I40))</f>
        <v>beech</v>
      </c>
      <c r="AG40" s="333" t="str">
        <f>IF('Felling&amp;Restocking'!I40="","",VLOOKUP( 'Felling&amp;Restocking'!I40,SpeciesList[],4,FALSE))</f>
        <v>B</v>
      </c>
      <c r="AH40" s="333" t="str">
        <f>IF('Felling&amp;Restocking'!J40="","",IFERROR("," &amp; VLOOKUP( 'Felling&amp;Restocking'!J40,SpeciesList[],2,FALSE),"," &amp; 'Felling&amp;Restocking'!J40))</f>
        <v>,mixed conifers</v>
      </c>
      <c r="AI40" s="333" t="str">
        <f>IF('Felling&amp;Restocking'!J40="","",VLOOKUP( 'Felling&amp;Restocking'!J40,SpeciesList[],4,FALSE))</f>
        <v>C</v>
      </c>
      <c r="AJ40" s="333" t="str">
        <f>IF('Felling&amp;Restocking'!K40="","",IFERROR("," &amp; VLOOKUP( 'Felling&amp;Restocking'!K40,SpeciesList[],2,FALSE),"," &amp; 'Felling&amp;Restocking'!K40))</f>
        <v/>
      </c>
      <c r="AK40" s="333" t="str">
        <f>IF('Felling&amp;Restocking'!K40="","",VLOOKUP( 'Felling&amp;Restocking'!K40,SpeciesList[],4,FALSE))</f>
        <v/>
      </c>
      <c r="AL40" s="333" t="str">
        <f>IF('Felling&amp;Restocking'!L40="","",IFERROR("," &amp; VLOOKUP( 'Felling&amp;Restocking'!L40,SpeciesList[],2,FALSE),"," &amp; 'Felling&amp;Restocking'!L40))</f>
        <v/>
      </c>
      <c r="AM40" s="333" t="str">
        <f>IF('Felling&amp;Restocking'!L40="","",VLOOKUP( 'Felling&amp;Restocking'!L40,SpeciesList[],4,FALSE))</f>
        <v/>
      </c>
      <c r="AN40" s="333" t="str">
        <f>IF('Felling&amp;Restocking'!M40="","",IFERROR("," &amp; VLOOKUP( 'Felling&amp;Restocking'!M40,SpeciesList[],2,FALSE),"," &amp; 'Felling&amp;Restocking'!M40))</f>
        <v/>
      </c>
      <c r="AO40" s="333" t="str">
        <f>IF('Felling&amp;Restocking'!M40="","",VLOOKUP( 'Felling&amp;Restocking'!M40,SpeciesList[],4,FALSE))</f>
        <v/>
      </c>
      <c r="AP40" s="333" t="str">
        <f>IF('Felling&amp;Restocking'!N40="","",IFERROR("," &amp; VLOOKUP( 'Felling&amp;Restocking'!N40,SpeciesList[],2,FALSE),"," &amp; 'Felling&amp;Restocking'!N40))</f>
        <v/>
      </c>
      <c r="AQ40" s="333" t="str">
        <f>IF('Felling&amp;Restocking'!N40="","",VLOOKUP( 'Felling&amp;Restocking'!N40,SpeciesList[],4,FALSE))</f>
        <v/>
      </c>
      <c r="AS40" s="346"/>
      <c r="AT40" s="333" t="str">
        <f>IF('Sub-Cpt Record'!A40&lt;&gt;"",CONCATENATE('Sub-Cpt Record'!A40,'Sub-Cpt Record'!B40,'Sub-Cpt Record'!C40),"")</f>
        <v>B2m0.82061</v>
      </c>
      <c r="AU40" s="333">
        <f t="shared" si="9"/>
        <v>1</v>
      </c>
      <c r="AV40" s="333">
        <f>IF(AT40&lt;&gt;"",'Sub-Cpt Record'!C40/CODE!AU40,0)</f>
        <v>0.82060999999999995</v>
      </c>
      <c r="BM40" s="333" t="s">
        <v>603</v>
      </c>
    </row>
    <row r="41" spans="1:65" x14ac:dyDescent="0.25">
      <c r="A41" s="333" t="str">
        <f>IF('Sub-Cpt Record'!B41="",IF(OR('Sub-Cpt Record'!A41=0,'Sub-Cpt Record'!A41=""),"",'Sub-Cpt Record'!A41),CONCATENATE('Sub-Cpt Record'!A41&amp;'Sub-Cpt Record'!B41))</f>
        <v>B2n</v>
      </c>
      <c r="B41" s="333">
        <f t="shared" si="1"/>
        <v>1</v>
      </c>
      <c r="C41" s="334" t="str">
        <f>IF('Sub-Cpt Record'!E41 = "","",'Sub-Cpt Record'!E41&amp;"  ")</f>
        <v xml:space="preserve">AH  </v>
      </c>
      <c r="D41" s="333" t="str">
        <f>IF('Sub-Cpt Record'!F41 = "","",'Sub-Cpt Record'!F41&amp;"  ")</f>
        <v xml:space="preserve">WCH  </v>
      </c>
      <c r="E41" s="333" t="str">
        <f>IF('Sub-Cpt Record'!G41 = "","",'Sub-Cpt Record'!G41&amp;"  ")</f>
        <v xml:space="preserve">HAZ  </v>
      </c>
      <c r="F41" s="333" t="str">
        <f>IF('Sub-Cpt Record'!H41 = "","",'Sub-Cpt Record'!H41&amp;"  ")</f>
        <v xml:space="preserve">HOL  </v>
      </c>
      <c r="G41" s="333" t="str">
        <f>IF('Sub-Cpt Record'!I41 = "","",'Sub-Cpt Record'!I41&amp;"  ")</f>
        <v xml:space="preserve">HL  </v>
      </c>
      <c r="H41" s="333" t="str">
        <f>IF('Sub-Cpt Record'!J41 = "","",'Sub-Cpt Record'!J41&amp;"  ")</f>
        <v/>
      </c>
      <c r="I41" s="335" t="str">
        <f t="shared" si="2"/>
        <v xml:space="preserve">AH  WCH  HAZ  HOL  HL  </v>
      </c>
      <c r="J41" s="333">
        <f>IF(A41&lt;&gt;"",'Sub-Cpt Record'!C41/CODE!B41,0)</f>
        <v>1.47495</v>
      </c>
      <c r="L41" s="337">
        <f t="shared" si="3"/>
        <v>1</v>
      </c>
      <c r="N41" s="338">
        <f>COUNTIFS('Felling&amp;Restocking'!$A$11:$A$1000, 'Felling&amp;Restocking'!$A41, 'Felling&amp;Restocking'!$B$11:$B$1000, 'Felling&amp;Restocking'!$B41, 'Felling&amp;Restocking'!$H$11:$H$1000, 'Felling&amp;Restocking'!$H41)</f>
        <v>0</v>
      </c>
      <c r="O41" s="338">
        <f>IF(OR('Felling&amp;Restocking'!H41=0,'Felling&amp;Restocking'!H41=""),0,1)</f>
        <v>0</v>
      </c>
      <c r="P41" s="339">
        <f>SUM('Felling&amp;Restocking'!O41+'Felling&amp;Restocking'!P41)</f>
        <v>0</v>
      </c>
      <c r="S41" s="341">
        <f>IF(AND(O41&lt;&gt;0,P41&lt;&gt;0,'Felling&amp;Restocking'!G41&lt;&gt;0,AA41="",AC41=""),1,0)</f>
        <v>0</v>
      </c>
      <c r="T41" s="342" t="str">
        <f>IF(OR('Felling&amp;Restocking'!G41=0,'Felling&amp;Restocking'!G41=""),"",SUM('Felling&amp;Restocking'!O41/P41)*'Felling&amp;Restocking'!G41)</f>
        <v/>
      </c>
      <c r="U41" s="343" t="str">
        <f>IF(OR('Felling&amp;Restocking'!G41=0,'Felling&amp;Restocking'!G41=""),"",SUM('Felling&amp;Restocking'!P41/P41)*'Felling&amp;Restocking'!G41)</f>
        <v/>
      </c>
      <c r="V41" s="344">
        <f>IF(CONCATENATE('Felling&amp;Restocking'!U41&amp;'Felling&amp;Restocking'!W41&amp;'Felling&amp;Restocking'!Y41&amp;'Felling&amp;Restocking'!AA41&amp;'Felling&amp;Restocking'!AC41)="",0,1)</f>
        <v>0</v>
      </c>
      <c r="W41" s="345">
        <f>IF(OR(OR(TRIM('Felling&amp;Restocking'!H41)="T",TRIM('Felling&amp;Restocking'!H41)="DF",TRIM('Felling&amp;Restocking'!H41)="OS"),O41=0),0,1)</f>
        <v>0</v>
      </c>
      <c r="X41" s="345">
        <f>IF(OR('Felling&amp;Restocking'!$S41="",OR('Felling&amp;Restocking'!$S41=0,'Felling&amp;Restocking'!$S41="N/A")),0,1)</f>
        <v>0</v>
      </c>
      <c r="Y41" s="333" t="str">
        <f t="shared" si="4"/>
        <v/>
      </c>
      <c r="Z41" s="333" t="str">
        <f t="shared" si="5"/>
        <v/>
      </c>
      <c r="AA41" s="334" t="str">
        <f t="shared" si="6"/>
        <v/>
      </c>
      <c r="AC41" s="333" t="str">
        <f t="shared" si="7"/>
        <v/>
      </c>
      <c r="AE41" s="333" t="str">
        <f t="shared" si="8"/>
        <v>1</v>
      </c>
      <c r="AF41" s="346" t="str">
        <f>IF('Felling&amp;Restocking'!I41="","",IFERROR(VLOOKUP( 'Felling&amp;Restocking'!I41,SpeciesList[],2,FALSE),"," &amp; 'Felling&amp;Restocking'!I41))</f>
        <v/>
      </c>
      <c r="AG41" s="333" t="str">
        <f>IF('Felling&amp;Restocking'!I41="","",VLOOKUP( 'Felling&amp;Restocking'!I41,SpeciesList[],4,FALSE))</f>
        <v/>
      </c>
      <c r="AH41" s="333" t="str">
        <f>IF('Felling&amp;Restocking'!J41="","",IFERROR("," &amp; VLOOKUP( 'Felling&amp;Restocking'!J41,SpeciesList[],2,FALSE),"," &amp; 'Felling&amp;Restocking'!J41))</f>
        <v/>
      </c>
      <c r="AI41" s="333" t="str">
        <f>IF('Felling&amp;Restocking'!J41="","",VLOOKUP( 'Felling&amp;Restocking'!J41,SpeciesList[],4,FALSE))</f>
        <v/>
      </c>
      <c r="AJ41" s="333" t="str">
        <f>IF('Felling&amp;Restocking'!K41="","",IFERROR("," &amp; VLOOKUP( 'Felling&amp;Restocking'!K41,SpeciesList[],2,FALSE),"," &amp; 'Felling&amp;Restocking'!K41))</f>
        <v/>
      </c>
      <c r="AK41" s="333" t="str">
        <f>IF('Felling&amp;Restocking'!K41="","",VLOOKUP( 'Felling&amp;Restocking'!K41,SpeciesList[],4,FALSE))</f>
        <v/>
      </c>
      <c r="AL41" s="333" t="str">
        <f>IF('Felling&amp;Restocking'!L41="","",IFERROR("," &amp; VLOOKUP( 'Felling&amp;Restocking'!L41,SpeciesList[],2,FALSE),"," &amp; 'Felling&amp;Restocking'!L41))</f>
        <v/>
      </c>
      <c r="AM41" s="333" t="str">
        <f>IF('Felling&amp;Restocking'!L41="","",VLOOKUP( 'Felling&amp;Restocking'!L41,SpeciesList[],4,FALSE))</f>
        <v/>
      </c>
      <c r="AN41" s="333" t="str">
        <f>IF('Felling&amp;Restocking'!M41="","",IFERROR("," &amp; VLOOKUP( 'Felling&amp;Restocking'!M41,SpeciesList[],2,FALSE),"," &amp; 'Felling&amp;Restocking'!M41))</f>
        <v/>
      </c>
      <c r="AO41" s="333" t="str">
        <f>IF('Felling&amp;Restocking'!M41="","",VLOOKUP( 'Felling&amp;Restocking'!M41,SpeciesList[],4,FALSE))</f>
        <v/>
      </c>
      <c r="AP41" s="333" t="str">
        <f>IF('Felling&amp;Restocking'!N41="","",IFERROR("," &amp; VLOOKUP( 'Felling&amp;Restocking'!N41,SpeciesList[],2,FALSE),"," &amp; 'Felling&amp;Restocking'!N41))</f>
        <v/>
      </c>
      <c r="AQ41" s="333" t="str">
        <f>IF('Felling&amp;Restocking'!N41="","",VLOOKUP( 'Felling&amp;Restocking'!N41,SpeciesList[],4,FALSE))</f>
        <v/>
      </c>
      <c r="AS41" s="346"/>
      <c r="AT41" s="333" t="str">
        <f>IF('Sub-Cpt Record'!A41&lt;&gt;"",CONCATENATE('Sub-Cpt Record'!A41,'Sub-Cpt Record'!B41,'Sub-Cpt Record'!C41),"")</f>
        <v>B2n1.47495</v>
      </c>
      <c r="AU41" s="333">
        <f t="shared" si="9"/>
        <v>1</v>
      </c>
      <c r="AV41" s="333">
        <f>IF(AT41&lt;&gt;"",'Sub-Cpt Record'!C41/CODE!AU41,0)</f>
        <v>1.47495</v>
      </c>
      <c r="BM41" s="333" t="s">
        <v>604</v>
      </c>
    </row>
    <row r="42" spans="1:65" x14ac:dyDescent="0.25">
      <c r="A42" s="333" t="str">
        <f>IF('Sub-Cpt Record'!B42="",IF(OR('Sub-Cpt Record'!A42=0,'Sub-Cpt Record'!A42=""),"",'Sub-Cpt Record'!A42),CONCATENATE('Sub-Cpt Record'!A42&amp;'Sub-Cpt Record'!B42))</f>
        <v>B2o</v>
      </c>
      <c r="B42" s="333">
        <f t="shared" si="1"/>
        <v>1</v>
      </c>
      <c r="C42" s="334" t="str">
        <f>IF('Sub-Cpt Record'!E42 = "","",'Sub-Cpt Record'!E42&amp;"  ")</f>
        <v/>
      </c>
      <c r="D42" s="333" t="str">
        <f>IF('Sub-Cpt Record'!F42 = "","",'Sub-Cpt Record'!F42&amp;"  ")</f>
        <v/>
      </c>
      <c r="E42" s="333" t="str">
        <f>IF('Sub-Cpt Record'!G42 = "","",'Sub-Cpt Record'!G42&amp;"  ")</f>
        <v/>
      </c>
      <c r="F42" s="333" t="str">
        <f>IF('Sub-Cpt Record'!H42 = "","",'Sub-Cpt Record'!H42&amp;"  ")</f>
        <v/>
      </c>
      <c r="G42" s="333" t="str">
        <f>IF('Sub-Cpt Record'!I42 = "","",'Sub-Cpt Record'!I42&amp;"  ")</f>
        <v/>
      </c>
      <c r="H42" s="333" t="str">
        <f>IF('Sub-Cpt Record'!J42 = "","",'Sub-Cpt Record'!J42&amp;"  ")</f>
        <v/>
      </c>
      <c r="I42" s="335" t="str">
        <f t="shared" si="2"/>
        <v/>
      </c>
      <c r="J42" s="333">
        <f>IF(A42&lt;&gt;"",'Sub-Cpt Record'!C42/CODE!B42,0)</f>
        <v>1.54121</v>
      </c>
      <c r="L42" s="337">
        <f t="shared" si="3"/>
        <v>1</v>
      </c>
      <c r="N42" s="338">
        <f>COUNTIFS('Felling&amp;Restocking'!$A$11:$A$1000, 'Felling&amp;Restocking'!$A42, 'Felling&amp;Restocking'!$B$11:$B$1000, 'Felling&amp;Restocking'!$B42, 'Felling&amp;Restocking'!$H$11:$H$1000, 'Felling&amp;Restocking'!$H42)</f>
        <v>0</v>
      </c>
      <c r="O42" s="338">
        <f>IF(OR('Felling&amp;Restocking'!H42=0,'Felling&amp;Restocking'!H42=""),0,1)</f>
        <v>0</v>
      </c>
      <c r="P42" s="339">
        <f>SUM('Felling&amp;Restocking'!O42+'Felling&amp;Restocking'!P42)</f>
        <v>0</v>
      </c>
      <c r="S42" s="341">
        <f>IF(AND(O42&lt;&gt;0,P42&lt;&gt;0,'Felling&amp;Restocking'!G42&lt;&gt;0,AA42="",AC42=""),1,0)</f>
        <v>0</v>
      </c>
      <c r="T42" s="342" t="str">
        <f>IF(OR('Felling&amp;Restocking'!G42=0,'Felling&amp;Restocking'!G42=""),"",SUM('Felling&amp;Restocking'!O42/P42)*'Felling&amp;Restocking'!G42)</f>
        <v/>
      </c>
      <c r="U42" s="343" t="str">
        <f>IF(OR('Felling&amp;Restocking'!G42=0,'Felling&amp;Restocking'!G42=""),"",SUM('Felling&amp;Restocking'!P42/P42)*'Felling&amp;Restocking'!G42)</f>
        <v/>
      </c>
      <c r="V42" s="344">
        <f>IF(CONCATENATE('Felling&amp;Restocking'!U42&amp;'Felling&amp;Restocking'!W42&amp;'Felling&amp;Restocking'!Y42&amp;'Felling&amp;Restocking'!AA42&amp;'Felling&amp;Restocking'!AC42)="",0,1)</f>
        <v>0</v>
      </c>
      <c r="W42" s="345">
        <f>IF(OR(OR(TRIM('Felling&amp;Restocking'!H42)="T",TRIM('Felling&amp;Restocking'!H42)="DF",TRIM('Felling&amp;Restocking'!H42)="OS"),O42=0),0,1)</f>
        <v>0</v>
      </c>
      <c r="X42" s="345">
        <f>IF(OR('Felling&amp;Restocking'!$S42="",OR('Felling&amp;Restocking'!$S42=0,'Felling&amp;Restocking'!$S42="N/A")),0,1)</f>
        <v>0</v>
      </c>
      <c r="Y42" s="333" t="str">
        <f t="shared" si="4"/>
        <v/>
      </c>
      <c r="Z42" s="333" t="str">
        <f t="shared" si="5"/>
        <v/>
      </c>
      <c r="AA42" s="334" t="str">
        <f t="shared" si="6"/>
        <v/>
      </c>
      <c r="AC42" s="333" t="str">
        <f t="shared" si="7"/>
        <v/>
      </c>
      <c r="AE42" s="333" t="str">
        <f t="shared" si="8"/>
        <v>1</v>
      </c>
      <c r="AF42" s="346" t="str">
        <f>IF('Felling&amp;Restocking'!I42="","",IFERROR(VLOOKUP( 'Felling&amp;Restocking'!I42,SpeciesList[],2,FALSE),"," &amp; 'Felling&amp;Restocking'!I42))</f>
        <v/>
      </c>
      <c r="AG42" s="333" t="str">
        <f>IF('Felling&amp;Restocking'!I42="","",VLOOKUP( 'Felling&amp;Restocking'!I42,SpeciesList[],4,FALSE))</f>
        <v/>
      </c>
      <c r="AH42" s="333" t="str">
        <f>IF('Felling&amp;Restocking'!J42="","",IFERROR("," &amp; VLOOKUP( 'Felling&amp;Restocking'!J42,SpeciesList[],2,FALSE),"," &amp; 'Felling&amp;Restocking'!J42))</f>
        <v/>
      </c>
      <c r="AI42" s="333" t="str">
        <f>IF('Felling&amp;Restocking'!J42="","",VLOOKUP( 'Felling&amp;Restocking'!J42,SpeciesList[],4,FALSE))</f>
        <v/>
      </c>
      <c r="AJ42" s="333" t="str">
        <f>IF('Felling&amp;Restocking'!K42="","",IFERROR("," &amp; VLOOKUP( 'Felling&amp;Restocking'!K42,SpeciesList[],2,FALSE),"," &amp; 'Felling&amp;Restocking'!K42))</f>
        <v/>
      </c>
      <c r="AK42" s="333" t="str">
        <f>IF('Felling&amp;Restocking'!K42="","",VLOOKUP( 'Felling&amp;Restocking'!K42,SpeciesList[],4,FALSE))</f>
        <v/>
      </c>
      <c r="AL42" s="333" t="str">
        <f>IF('Felling&amp;Restocking'!L42="","",IFERROR("," &amp; VLOOKUP( 'Felling&amp;Restocking'!L42,SpeciesList[],2,FALSE),"," &amp; 'Felling&amp;Restocking'!L42))</f>
        <v/>
      </c>
      <c r="AM42" s="333" t="str">
        <f>IF('Felling&amp;Restocking'!L42="","",VLOOKUP( 'Felling&amp;Restocking'!L42,SpeciesList[],4,FALSE))</f>
        <v/>
      </c>
      <c r="AN42" s="333" t="str">
        <f>IF('Felling&amp;Restocking'!M42="","",IFERROR("," &amp; VLOOKUP( 'Felling&amp;Restocking'!M42,SpeciesList[],2,FALSE),"," &amp; 'Felling&amp;Restocking'!M42))</f>
        <v/>
      </c>
      <c r="AO42" s="333" t="str">
        <f>IF('Felling&amp;Restocking'!M42="","",VLOOKUP( 'Felling&amp;Restocking'!M42,SpeciesList[],4,FALSE))</f>
        <v/>
      </c>
      <c r="AP42" s="333" t="str">
        <f>IF('Felling&amp;Restocking'!N42="","",IFERROR("," &amp; VLOOKUP( 'Felling&amp;Restocking'!N42,SpeciesList[],2,FALSE),"," &amp; 'Felling&amp;Restocking'!N42))</f>
        <v/>
      </c>
      <c r="AQ42" s="333" t="str">
        <f>IF('Felling&amp;Restocking'!N42="","",VLOOKUP( 'Felling&amp;Restocking'!N42,SpeciesList[],4,FALSE))</f>
        <v/>
      </c>
      <c r="AS42" s="346"/>
      <c r="AT42" s="333" t="str">
        <f>IF('Sub-Cpt Record'!A42&lt;&gt;"",CONCATENATE('Sub-Cpt Record'!A42,'Sub-Cpt Record'!B42,'Sub-Cpt Record'!C42),"")</f>
        <v>B2o1.54121</v>
      </c>
      <c r="AU42" s="333">
        <f t="shared" si="9"/>
        <v>1</v>
      </c>
      <c r="AV42" s="333">
        <f>IF(AT42&lt;&gt;"",'Sub-Cpt Record'!C42/CODE!AU42,0)</f>
        <v>1.54121</v>
      </c>
      <c r="BM42" s="333" t="s">
        <v>605</v>
      </c>
    </row>
    <row r="43" spans="1:65" x14ac:dyDescent="0.25">
      <c r="A43" s="333" t="str">
        <f>IF('Sub-Cpt Record'!B43="",IF(OR('Sub-Cpt Record'!A43=0,'Sub-Cpt Record'!A43=""),"",'Sub-Cpt Record'!A43),CONCATENATE('Sub-Cpt Record'!A43&amp;'Sub-Cpt Record'!B43))</f>
        <v>B2p</v>
      </c>
      <c r="B43" s="333">
        <f t="shared" si="1"/>
        <v>1</v>
      </c>
      <c r="C43" s="334" t="str">
        <f>IF('Sub-Cpt Record'!E43 = "","",'Sub-Cpt Record'!E43&amp;"  ")</f>
        <v xml:space="preserve">HL  </v>
      </c>
      <c r="D43" s="333" t="str">
        <f>IF('Sub-Cpt Record'!F43 = "","",'Sub-Cpt Record'!F43&amp;"  ")</f>
        <v xml:space="preserve">CP  </v>
      </c>
      <c r="E43" s="333" t="str">
        <f>IF('Sub-Cpt Record'!G43 = "","",'Sub-Cpt Record'!G43&amp;"  ")</f>
        <v xml:space="preserve">SP  </v>
      </c>
      <c r="F43" s="333" t="str">
        <f>IF('Sub-Cpt Record'!H43 = "","",'Sub-Cpt Record'!H43&amp;"  ")</f>
        <v/>
      </c>
      <c r="G43" s="333" t="str">
        <f>IF('Sub-Cpt Record'!I43 = "","",'Sub-Cpt Record'!I43&amp;"  ")</f>
        <v/>
      </c>
      <c r="H43" s="333" t="str">
        <f>IF('Sub-Cpt Record'!J43 = "","",'Sub-Cpt Record'!J43&amp;"  ")</f>
        <v/>
      </c>
      <c r="I43" s="335" t="str">
        <f t="shared" si="2"/>
        <v xml:space="preserve">HL  CP  SP  </v>
      </c>
      <c r="J43" s="333">
        <f>IF(A43&lt;&gt;"",'Sub-Cpt Record'!C43/CODE!B43,0)</f>
        <v>0.57321999999999995</v>
      </c>
      <c r="L43" s="337">
        <f t="shared" si="3"/>
        <v>1</v>
      </c>
      <c r="N43" s="338">
        <f>COUNTIFS('Felling&amp;Restocking'!$A$11:$A$1000, 'Felling&amp;Restocking'!$A43, 'Felling&amp;Restocking'!$B$11:$B$1000, 'Felling&amp;Restocking'!$B43, 'Felling&amp;Restocking'!$H$11:$H$1000, 'Felling&amp;Restocking'!$H43)</f>
        <v>1</v>
      </c>
      <c r="O43" s="338">
        <f>IF(OR('Felling&amp;Restocking'!H43=0,'Felling&amp;Restocking'!H43=""),0,1)</f>
        <v>1</v>
      </c>
      <c r="P43" s="339">
        <f>SUM('Felling&amp;Restocking'!O43+'Felling&amp;Restocking'!P43)</f>
        <v>200.62699999999998</v>
      </c>
      <c r="S43" s="341">
        <f>IF(AND(O43&lt;&gt;0,P43&lt;&gt;0,'Felling&amp;Restocking'!G43&lt;&gt;0,AA43="",AC43=""),1,0)</f>
        <v>0</v>
      </c>
      <c r="T43" s="342">
        <f>IF(OR('Felling&amp;Restocking'!G43=0,'Felling&amp;Restocking'!G43=""),"",SUM('Felling&amp;Restocking'!O43/P43)*'Felling&amp;Restocking'!G43)</f>
        <v>0.57321999999999995</v>
      </c>
      <c r="U43" s="343">
        <f>IF(OR('Felling&amp;Restocking'!G43=0,'Felling&amp;Restocking'!G43=""),"",SUM('Felling&amp;Restocking'!P43/P43)*'Felling&amp;Restocking'!G43)</f>
        <v>0</v>
      </c>
      <c r="V43" s="344">
        <f>IF(CONCATENATE('Felling&amp;Restocking'!U43&amp;'Felling&amp;Restocking'!W43&amp;'Felling&amp;Restocking'!Y43&amp;'Felling&amp;Restocking'!AA43&amp;'Felling&amp;Restocking'!AC43)="",0,1)</f>
        <v>1</v>
      </c>
      <c r="W43" s="345">
        <f>IF(OR(OR(TRIM('Felling&amp;Restocking'!H43)="T",TRIM('Felling&amp;Restocking'!H43)="DF",TRIM('Felling&amp;Restocking'!H43)="OS"),O43=0),0,1)</f>
        <v>1</v>
      </c>
      <c r="X43" s="345">
        <f>IF(OR('Felling&amp;Restocking'!$S43="",OR('Felling&amp;Restocking'!$S43=0,'Felling&amp;Restocking'!$S43="N/A")),0,1)</f>
        <v>1</v>
      </c>
      <c r="Y43" s="333">
        <f t="shared" si="4"/>
        <v>0.57321999999999995</v>
      </c>
      <c r="Z43" s="333">
        <f t="shared" si="5"/>
        <v>0</v>
      </c>
      <c r="AA43" s="334" t="str">
        <f t="shared" si="6"/>
        <v/>
      </c>
      <c r="AC43" s="333" t="str">
        <f t="shared" si="7"/>
        <v>hybrid larch,Corsican pine,Scots pine</v>
      </c>
      <c r="AE43" s="333" t="str">
        <f t="shared" si="8"/>
        <v>1</v>
      </c>
      <c r="AF43" s="346" t="str">
        <f>IF('Felling&amp;Restocking'!I43="","",IFERROR(VLOOKUP( 'Felling&amp;Restocking'!I43,SpeciesList[],2,FALSE),"," &amp; 'Felling&amp;Restocking'!I43))</f>
        <v>hybrid larch</v>
      </c>
      <c r="AG43" s="333" t="str">
        <f>IF('Felling&amp;Restocking'!I43="","",VLOOKUP( 'Felling&amp;Restocking'!I43,SpeciesList[],4,FALSE))</f>
        <v>C</v>
      </c>
      <c r="AH43" s="333" t="str">
        <f>IF('Felling&amp;Restocking'!J43="","",IFERROR("," &amp; VLOOKUP( 'Felling&amp;Restocking'!J43,SpeciesList[],2,FALSE),"," &amp; 'Felling&amp;Restocking'!J43))</f>
        <v>,Corsican pine</v>
      </c>
      <c r="AI43" s="333" t="str">
        <f>IF('Felling&amp;Restocking'!J43="","",VLOOKUP( 'Felling&amp;Restocking'!J43,SpeciesList[],4,FALSE))</f>
        <v>C</v>
      </c>
      <c r="AJ43" s="333" t="str">
        <f>IF('Felling&amp;Restocking'!K43="","",IFERROR("," &amp; VLOOKUP( 'Felling&amp;Restocking'!K43,SpeciesList[],2,FALSE),"," &amp; 'Felling&amp;Restocking'!K43))</f>
        <v>,Scots pine</v>
      </c>
      <c r="AK43" s="333" t="str">
        <f>IF('Felling&amp;Restocking'!K43="","",VLOOKUP( 'Felling&amp;Restocking'!K43,SpeciesList[],4,FALSE))</f>
        <v>C</v>
      </c>
      <c r="AL43" s="333" t="str">
        <f>IF('Felling&amp;Restocking'!L43="","",IFERROR("," &amp; VLOOKUP( 'Felling&amp;Restocking'!L43,SpeciesList[],2,FALSE),"," &amp; 'Felling&amp;Restocking'!L43))</f>
        <v/>
      </c>
      <c r="AM43" s="333" t="str">
        <f>IF('Felling&amp;Restocking'!L43="","",VLOOKUP( 'Felling&amp;Restocking'!L43,SpeciesList[],4,FALSE))</f>
        <v/>
      </c>
      <c r="AN43" s="333" t="str">
        <f>IF('Felling&amp;Restocking'!M43="","",IFERROR("," &amp; VLOOKUP( 'Felling&amp;Restocking'!M43,SpeciesList[],2,FALSE),"," &amp; 'Felling&amp;Restocking'!M43))</f>
        <v/>
      </c>
      <c r="AO43" s="333" t="str">
        <f>IF('Felling&amp;Restocking'!M43="","",VLOOKUP( 'Felling&amp;Restocking'!M43,SpeciesList[],4,FALSE))</f>
        <v/>
      </c>
      <c r="AP43" s="333" t="str">
        <f>IF('Felling&amp;Restocking'!N43="","",IFERROR("," &amp; VLOOKUP( 'Felling&amp;Restocking'!N43,SpeciesList[],2,FALSE),"," &amp; 'Felling&amp;Restocking'!N43))</f>
        <v/>
      </c>
      <c r="AQ43" s="333" t="str">
        <f>IF('Felling&amp;Restocking'!N43="","",VLOOKUP( 'Felling&amp;Restocking'!N43,SpeciesList[],4,FALSE))</f>
        <v/>
      </c>
      <c r="AS43" s="346"/>
      <c r="AT43" s="333" t="str">
        <f>IF('Sub-Cpt Record'!A43&lt;&gt;"",CONCATENATE('Sub-Cpt Record'!A43,'Sub-Cpt Record'!B43,'Sub-Cpt Record'!C43),"")</f>
        <v>B2p0.57322</v>
      </c>
      <c r="AU43" s="333">
        <f t="shared" si="9"/>
        <v>1</v>
      </c>
      <c r="AV43" s="333">
        <f>IF(AT43&lt;&gt;"",'Sub-Cpt Record'!C43/CODE!AU43,0)</f>
        <v>0.57321999999999995</v>
      </c>
      <c r="BM43" s="333" t="s">
        <v>606</v>
      </c>
    </row>
    <row r="44" spans="1:65" x14ac:dyDescent="0.25">
      <c r="A44" s="333" t="str">
        <f>IF('Sub-Cpt Record'!B44="",IF(OR('Sub-Cpt Record'!A44=0,'Sub-Cpt Record'!A44=""),"",'Sub-Cpt Record'!A44),CONCATENATE('Sub-Cpt Record'!A44&amp;'Sub-Cpt Record'!B44))</f>
        <v>B2q</v>
      </c>
      <c r="B44" s="333">
        <f t="shared" si="1"/>
        <v>1</v>
      </c>
      <c r="C44" s="334" t="str">
        <f>IF('Sub-Cpt Record'!E44 = "","",'Sub-Cpt Record'!E44&amp;"  ")</f>
        <v xml:space="preserve">BE  </v>
      </c>
      <c r="D44" s="333" t="str">
        <f>IF('Sub-Cpt Record'!F44 = "","",'Sub-Cpt Record'!F44&amp;"  ")</f>
        <v xml:space="preserve">BI  </v>
      </c>
      <c r="E44" s="333" t="str">
        <f>IF('Sub-Cpt Record'!G44 = "","",'Sub-Cpt Record'!G44&amp;"  ")</f>
        <v xml:space="preserve">HOL  </v>
      </c>
      <c r="F44" s="333" t="str">
        <f>IF('Sub-Cpt Record'!H44 = "","",'Sub-Cpt Record'!H44&amp;"  ")</f>
        <v xml:space="preserve">POK  </v>
      </c>
      <c r="G44" s="333" t="str">
        <f>IF('Sub-Cpt Record'!I44 = "","",'Sub-Cpt Record'!I44&amp;"  ")</f>
        <v xml:space="preserve">HAZ  </v>
      </c>
      <c r="H44" s="333" t="str">
        <f>IF('Sub-Cpt Record'!J44 = "","",'Sub-Cpt Record'!J44&amp;"  ")</f>
        <v xml:space="preserve">AH  </v>
      </c>
      <c r="I44" s="335" t="str">
        <f t="shared" si="2"/>
        <v xml:space="preserve">BE  BI  HOL  POK  HAZ  AH  </v>
      </c>
      <c r="J44" s="333">
        <f>IF(A44&lt;&gt;"",'Sub-Cpt Record'!C44/CODE!B44,0)</f>
        <v>26.2776</v>
      </c>
      <c r="L44" s="337">
        <f t="shared" si="3"/>
        <v>1</v>
      </c>
      <c r="N44" s="338">
        <f>COUNTIFS('Felling&amp;Restocking'!$A$11:$A$1000, 'Felling&amp;Restocking'!$A44, 'Felling&amp;Restocking'!$B$11:$B$1000, 'Felling&amp;Restocking'!$B44, 'Felling&amp;Restocking'!$H$11:$H$1000, 'Felling&amp;Restocking'!$H44)</f>
        <v>1</v>
      </c>
      <c r="O44" s="338">
        <f>IF(OR('Felling&amp;Restocking'!H44=0,'Felling&amp;Restocking'!H44=""),0,1)</f>
        <v>1</v>
      </c>
      <c r="P44" s="339">
        <f>SUM('Felling&amp;Restocking'!O44+'Felling&amp;Restocking'!P44)</f>
        <v>1161</v>
      </c>
      <c r="S44" s="341">
        <f>IF(AND(O44&lt;&gt;0,P44&lt;&gt;0,'Felling&amp;Restocking'!G44&lt;&gt;0,AA44="",AC44=""),1,0)</f>
        <v>0</v>
      </c>
      <c r="T44" s="342">
        <f>IF(OR('Felling&amp;Restocking'!G44=0,'Felling&amp;Restocking'!G44=""),"",SUM('Felling&amp;Restocking'!O44/P44)*'Felling&amp;Restocking'!G44)</f>
        <v>0</v>
      </c>
      <c r="U44" s="343">
        <f>IF(OR('Felling&amp;Restocking'!G44=0,'Felling&amp;Restocking'!G44=""),"",SUM('Felling&amp;Restocking'!P44/P44)*'Felling&amp;Restocking'!G44)</f>
        <v>2.58</v>
      </c>
      <c r="V44" s="344">
        <f>IF(CONCATENATE('Felling&amp;Restocking'!U44&amp;'Felling&amp;Restocking'!W44&amp;'Felling&amp;Restocking'!Y44&amp;'Felling&amp;Restocking'!AA44&amp;'Felling&amp;Restocking'!AC44)="",0,1)</f>
        <v>0</v>
      </c>
      <c r="W44" s="345">
        <f>IF(OR(OR(TRIM('Felling&amp;Restocking'!H44)="T",TRIM('Felling&amp;Restocking'!H44)="DF",TRIM('Felling&amp;Restocking'!H44)="OS"),O44=0),0,1)</f>
        <v>0</v>
      </c>
      <c r="X44" s="345">
        <f>IF(OR('Felling&amp;Restocking'!$S44="",OR('Felling&amp;Restocking'!$S44=0,'Felling&amp;Restocking'!$S44="N/A")),0,1)</f>
        <v>0</v>
      </c>
      <c r="Y44" s="333" t="str">
        <f t="shared" si="4"/>
        <v/>
      </c>
      <c r="Z44" s="333" t="str">
        <f t="shared" si="5"/>
        <v/>
      </c>
      <c r="AA44" s="334" t="str">
        <f t="shared" si="6"/>
        <v>beech,birch (downy/silver),holly species,pedunculate/common oak,hazel,ash</v>
      </c>
      <c r="AC44" s="333" t="str">
        <f t="shared" si="7"/>
        <v/>
      </c>
      <c r="AE44" s="333" t="str">
        <f t="shared" si="8"/>
        <v>1</v>
      </c>
      <c r="AF44" s="346" t="str">
        <f>IF('Felling&amp;Restocking'!I44="","",IFERROR(VLOOKUP( 'Felling&amp;Restocking'!I44,SpeciesList[],2,FALSE),"," &amp; 'Felling&amp;Restocking'!I44))</f>
        <v>beech</v>
      </c>
      <c r="AG44" s="333" t="str">
        <f>IF('Felling&amp;Restocking'!I44="","",VLOOKUP( 'Felling&amp;Restocking'!I44,SpeciesList[],4,FALSE))</f>
        <v>B</v>
      </c>
      <c r="AH44" s="333" t="str">
        <f>IF('Felling&amp;Restocking'!J44="","",IFERROR("," &amp; VLOOKUP( 'Felling&amp;Restocking'!J44,SpeciesList[],2,FALSE),"," &amp; 'Felling&amp;Restocking'!J44))</f>
        <v>,birch (downy/silver)</v>
      </c>
      <c r="AI44" s="333" t="str">
        <f>IF('Felling&amp;Restocking'!J44="","",VLOOKUP( 'Felling&amp;Restocking'!J44,SpeciesList[],4,FALSE))</f>
        <v>B</v>
      </c>
      <c r="AJ44" s="333" t="str">
        <f>IF('Felling&amp;Restocking'!K44="","",IFERROR("," &amp; VLOOKUP( 'Felling&amp;Restocking'!K44,SpeciesList[],2,FALSE),"," &amp; 'Felling&amp;Restocking'!K44))</f>
        <v>,holly species</v>
      </c>
      <c r="AK44" s="333" t="str">
        <f>IF('Felling&amp;Restocking'!K44="","",VLOOKUP( 'Felling&amp;Restocking'!K44,SpeciesList[],4,FALSE))</f>
        <v>B</v>
      </c>
      <c r="AL44" s="333" t="str">
        <f>IF('Felling&amp;Restocking'!L44="","",IFERROR("," &amp; VLOOKUP( 'Felling&amp;Restocking'!L44,SpeciesList[],2,FALSE),"," &amp; 'Felling&amp;Restocking'!L44))</f>
        <v>,pedunculate/common oak</v>
      </c>
      <c r="AM44" s="333" t="str">
        <f>IF('Felling&amp;Restocking'!L44="","",VLOOKUP( 'Felling&amp;Restocking'!L44,SpeciesList[],4,FALSE))</f>
        <v>B</v>
      </c>
      <c r="AN44" s="333" t="str">
        <f>IF('Felling&amp;Restocking'!M44="","",IFERROR("," &amp; VLOOKUP( 'Felling&amp;Restocking'!M44,SpeciesList[],2,FALSE),"," &amp; 'Felling&amp;Restocking'!M44))</f>
        <v>,hazel</v>
      </c>
      <c r="AO44" s="333" t="str">
        <f>IF('Felling&amp;Restocking'!M44="","",VLOOKUP( 'Felling&amp;Restocking'!M44,SpeciesList[],4,FALSE))</f>
        <v>B</v>
      </c>
      <c r="AP44" s="333" t="str">
        <f>IF('Felling&amp;Restocking'!N44="","",IFERROR("," &amp; VLOOKUP( 'Felling&amp;Restocking'!N44,SpeciesList[],2,FALSE),"," &amp; 'Felling&amp;Restocking'!N44))</f>
        <v>,ash</v>
      </c>
      <c r="AQ44" s="333" t="str">
        <f>IF('Felling&amp;Restocking'!N44="","",VLOOKUP( 'Felling&amp;Restocking'!N44,SpeciesList[],4,FALSE))</f>
        <v>B</v>
      </c>
      <c r="AS44" s="346"/>
      <c r="AT44" s="333" t="str">
        <f>IF('Sub-Cpt Record'!A44&lt;&gt;"",CONCATENATE('Sub-Cpt Record'!A44,'Sub-Cpt Record'!B44,'Sub-Cpt Record'!C44),"")</f>
        <v>B2q26.2776</v>
      </c>
      <c r="AU44" s="333">
        <f t="shared" si="9"/>
        <v>1</v>
      </c>
      <c r="AV44" s="333">
        <f>IF(AT44&lt;&gt;"",'Sub-Cpt Record'!C44/CODE!AU44,0)</f>
        <v>26.2776</v>
      </c>
      <c r="BM44" s="333" t="s">
        <v>607</v>
      </c>
    </row>
    <row r="45" spans="1:65" x14ac:dyDescent="0.25">
      <c r="A45" s="333" t="str">
        <f>IF('Sub-Cpt Record'!B45="",IF(OR('Sub-Cpt Record'!A45=0,'Sub-Cpt Record'!A45=""),"",'Sub-Cpt Record'!A45),CONCATENATE('Sub-Cpt Record'!A45&amp;'Sub-Cpt Record'!B45))</f>
        <v>B2r</v>
      </c>
      <c r="B45" s="333">
        <f t="shared" si="1"/>
        <v>1</v>
      </c>
      <c r="C45" s="334" t="str">
        <f>IF('Sub-Cpt Record'!E45 = "","",'Sub-Cpt Record'!E45&amp;"  ")</f>
        <v/>
      </c>
      <c r="D45" s="333" t="str">
        <f>IF('Sub-Cpt Record'!F45 = "","",'Sub-Cpt Record'!F45&amp;"  ")</f>
        <v/>
      </c>
      <c r="E45" s="333" t="str">
        <f>IF('Sub-Cpt Record'!G45 = "","",'Sub-Cpt Record'!G45&amp;"  ")</f>
        <v/>
      </c>
      <c r="F45" s="333" t="str">
        <f>IF('Sub-Cpt Record'!H45 = "","",'Sub-Cpt Record'!H45&amp;"  ")</f>
        <v/>
      </c>
      <c r="G45" s="333" t="str">
        <f>IF('Sub-Cpt Record'!I45 = "","",'Sub-Cpt Record'!I45&amp;"  ")</f>
        <v/>
      </c>
      <c r="H45" s="333" t="str">
        <f>IF('Sub-Cpt Record'!J45 = "","",'Sub-Cpt Record'!J45&amp;"  ")</f>
        <v/>
      </c>
      <c r="I45" s="335" t="str">
        <f t="shared" si="2"/>
        <v/>
      </c>
      <c r="J45" s="333">
        <f>IF(A45&lt;&gt;"",'Sub-Cpt Record'!C45/CODE!B45,0)</f>
        <v>0.90556199999999998</v>
      </c>
      <c r="L45" s="337">
        <f t="shared" si="3"/>
        <v>1</v>
      </c>
      <c r="N45" s="338">
        <f>COUNTIFS('Felling&amp;Restocking'!$A$11:$A$1000, 'Felling&amp;Restocking'!$A45, 'Felling&amp;Restocking'!$B$11:$B$1000, 'Felling&amp;Restocking'!$B45, 'Felling&amp;Restocking'!$H$11:$H$1000, 'Felling&amp;Restocking'!$H45)</f>
        <v>0</v>
      </c>
      <c r="O45" s="338">
        <f>IF(OR('Felling&amp;Restocking'!H45=0,'Felling&amp;Restocking'!H45=""),0,1)</f>
        <v>0</v>
      </c>
      <c r="P45" s="339">
        <f>SUM('Felling&amp;Restocking'!O45+'Felling&amp;Restocking'!P45)</f>
        <v>0</v>
      </c>
      <c r="S45" s="341">
        <f>IF(AND(O45&lt;&gt;0,P45&lt;&gt;0,'Felling&amp;Restocking'!G45&lt;&gt;0,AA45="",AC45=""),1,0)</f>
        <v>0</v>
      </c>
      <c r="T45" s="342" t="str">
        <f>IF(OR('Felling&amp;Restocking'!G45=0,'Felling&amp;Restocking'!G45=""),"",SUM('Felling&amp;Restocking'!O45/P45)*'Felling&amp;Restocking'!G45)</f>
        <v/>
      </c>
      <c r="U45" s="343" t="str">
        <f>IF(OR('Felling&amp;Restocking'!G45=0,'Felling&amp;Restocking'!G45=""),"",SUM('Felling&amp;Restocking'!P45/P45)*'Felling&amp;Restocking'!G45)</f>
        <v/>
      </c>
      <c r="V45" s="344">
        <f>IF(CONCATENATE('Felling&amp;Restocking'!U45&amp;'Felling&amp;Restocking'!W45&amp;'Felling&amp;Restocking'!Y45&amp;'Felling&amp;Restocking'!AA45&amp;'Felling&amp;Restocking'!AC45)="",0,1)</f>
        <v>0</v>
      </c>
      <c r="W45" s="345">
        <f>IF(OR(OR(TRIM('Felling&amp;Restocking'!H45)="T",TRIM('Felling&amp;Restocking'!H45)="DF",TRIM('Felling&amp;Restocking'!H45)="OS"),O45=0),0,1)</f>
        <v>0</v>
      </c>
      <c r="X45" s="345">
        <f>IF(OR('Felling&amp;Restocking'!$S45="",OR('Felling&amp;Restocking'!$S45=0,'Felling&amp;Restocking'!$S45="N/A")),0,1)</f>
        <v>0</v>
      </c>
      <c r="Y45" s="333" t="str">
        <f t="shared" si="4"/>
        <v/>
      </c>
      <c r="Z45" s="333" t="str">
        <f t="shared" si="5"/>
        <v/>
      </c>
      <c r="AA45" s="334" t="str">
        <f t="shared" si="6"/>
        <v/>
      </c>
      <c r="AC45" s="333" t="str">
        <f t="shared" si="7"/>
        <v/>
      </c>
      <c r="AE45" s="333" t="str">
        <f t="shared" si="8"/>
        <v>1</v>
      </c>
      <c r="AF45" s="346" t="str">
        <f>IF('Felling&amp;Restocking'!I45="","",IFERROR(VLOOKUP( 'Felling&amp;Restocking'!I45,SpeciesList[],2,FALSE),"," &amp; 'Felling&amp;Restocking'!I45))</f>
        <v/>
      </c>
      <c r="AG45" s="333" t="str">
        <f>IF('Felling&amp;Restocking'!I45="","",VLOOKUP( 'Felling&amp;Restocking'!I45,SpeciesList[],4,FALSE))</f>
        <v/>
      </c>
      <c r="AH45" s="333" t="str">
        <f>IF('Felling&amp;Restocking'!J45="","",IFERROR("," &amp; VLOOKUP( 'Felling&amp;Restocking'!J45,SpeciesList[],2,FALSE),"," &amp; 'Felling&amp;Restocking'!J45))</f>
        <v/>
      </c>
      <c r="AI45" s="333" t="str">
        <f>IF('Felling&amp;Restocking'!J45="","",VLOOKUP( 'Felling&amp;Restocking'!J45,SpeciesList[],4,FALSE))</f>
        <v/>
      </c>
      <c r="AJ45" s="333" t="str">
        <f>IF('Felling&amp;Restocking'!K45="","",IFERROR("," &amp; VLOOKUP( 'Felling&amp;Restocking'!K45,SpeciesList[],2,FALSE),"," &amp; 'Felling&amp;Restocking'!K45))</f>
        <v/>
      </c>
      <c r="AK45" s="333" t="str">
        <f>IF('Felling&amp;Restocking'!K45="","",VLOOKUP( 'Felling&amp;Restocking'!K45,SpeciesList[],4,FALSE))</f>
        <v/>
      </c>
      <c r="AL45" s="333" t="str">
        <f>IF('Felling&amp;Restocking'!L45="","",IFERROR("," &amp; VLOOKUP( 'Felling&amp;Restocking'!L45,SpeciesList[],2,FALSE),"," &amp; 'Felling&amp;Restocking'!L45))</f>
        <v/>
      </c>
      <c r="AM45" s="333" t="str">
        <f>IF('Felling&amp;Restocking'!L45="","",VLOOKUP( 'Felling&amp;Restocking'!L45,SpeciesList[],4,FALSE))</f>
        <v/>
      </c>
      <c r="AN45" s="333" t="str">
        <f>IF('Felling&amp;Restocking'!M45="","",IFERROR("," &amp; VLOOKUP( 'Felling&amp;Restocking'!M45,SpeciesList[],2,FALSE),"," &amp; 'Felling&amp;Restocking'!M45))</f>
        <v/>
      </c>
      <c r="AO45" s="333" t="str">
        <f>IF('Felling&amp;Restocking'!M45="","",VLOOKUP( 'Felling&amp;Restocking'!M45,SpeciesList[],4,FALSE))</f>
        <v/>
      </c>
      <c r="AP45" s="333" t="str">
        <f>IF('Felling&amp;Restocking'!N45="","",IFERROR("," &amp; VLOOKUP( 'Felling&amp;Restocking'!N45,SpeciesList[],2,FALSE),"," &amp; 'Felling&amp;Restocking'!N45))</f>
        <v/>
      </c>
      <c r="AQ45" s="333" t="str">
        <f>IF('Felling&amp;Restocking'!N45="","",VLOOKUP( 'Felling&amp;Restocking'!N45,SpeciesList[],4,FALSE))</f>
        <v/>
      </c>
      <c r="AS45" s="346"/>
      <c r="AT45" s="333" t="str">
        <f>IF('Sub-Cpt Record'!A45&lt;&gt;"",CONCATENATE('Sub-Cpt Record'!A45,'Sub-Cpt Record'!B45,'Sub-Cpt Record'!C45),"")</f>
        <v>B2r0.905562</v>
      </c>
      <c r="AU45" s="333">
        <f t="shared" si="9"/>
        <v>1</v>
      </c>
      <c r="AV45" s="333">
        <f>IF(AT45&lt;&gt;"",'Sub-Cpt Record'!C45/CODE!AU45,0)</f>
        <v>0.90556199999999998</v>
      </c>
      <c r="BM45" s="333" t="s">
        <v>608</v>
      </c>
    </row>
    <row r="46" spans="1:65" x14ac:dyDescent="0.25">
      <c r="A46" s="333" t="str">
        <f>IF('Sub-Cpt Record'!B46="",IF(OR('Sub-Cpt Record'!A46=0,'Sub-Cpt Record'!A46=""),"",'Sub-Cpt Record'!A46),CONCATENATE('Sub-Cpt Record'!A46&amp;'Sub-Cpt Record'!B46))</f>
        <v>B2s</v>
      </c>
      <c r="B46" s="333">
        <f t="shared" si="1"/>
        <v>1</v>
      </c>
      <c r="C46" s="334" t="str">
        <f>IF('Sub-Cpt Record'!E46 = "","",'Sub-Cpt Record'!E46&amp;"  ")</f>
        <v xml:space="preserve">BE  </v>
      </c>
      <c r="D46" s="333" t="str">
        <f>IF('Sub-Cpt Record'!F46 = "","",'Sub-Cpt Record'!F46&amp;"  ")</f>
        <v xml:space="preserve">AH  </v>
      </c>
      <c r="E46" s="333" t="str">
        <f>IF('Sub-Cpt Record'!G46 = "","",'Sub-Cpt Record'!G46&amp;"  ")</f>
        <v xml:space="preserve">HOL  </v>
      </c>
      <c r="F46" s="333" t="str">
        <f>IF('Sub-Cpt Record'!H46 = "","",'Sub-Cpt Record'!H46&amp;"  ")</f>
        <v xml:space="preserve">YEW  </v>
      </c>
      <c r="G46" s="333" t="str">
        <f>IF('Sub-Cpt Record'!I46 = "","",'Sub-Cpt Record'!I46&amp;"  ")</f>
        <v/>
      </c>
      <c r="H46" s="333" t="str">
        <f>IF('Sub-Cpt Record'!J46 = "","",'Sub-Cpt Record'!J46&amp;"  ")</f>
        <v/>
      </c>
      <c r="I46" s="335" t="str">
        <f t="shared" si="2"/>
        <v xml:space="preserve">BE  AH  HOL  YEW  </v>
      </c>
      <c r="J46" s="333">
        <f>IF(A46&lt;&gt;"",'Sub-Cpt Record'!C46/CODE!B46,0)</f>
        <v>2.4665400000000002</v>
      </c>
      <c r="L46" s="337">
        <f t="shared" si="3"/>
        <v>1</v>
      </c>
      <c r="N46" s="338">
        <f>COUNTIFS('Felling&amp;Restocking'!$A$11:$A$1000, 'Felling&amp;Restocking'!$A46, 'Felling&amp;Restocking'!$B$11:$B$1000, 'Felling&amp;Restocking'!$B46, 'Felling&amp;Restocking'!$H$11:$H$1000, 'Felling&amp;Restocking'!$H46)</f>
        <v>1</v>
      </c>
      <c r="O46" s="338">
        <f>IF(OR('Felling&amp;Restocking'!H46=0,'Felling&amp;Restocking'!H46=""),0,1)</f>
        <v>1</v>
      </c>
      <c r="P46" s="339">
        <f>SUM('Felling&amp;Restocking'!O46+'Felling&amp;Restocking'!P46)</f>
        <v>295.98480000000001</v>
      </c>
      <c r="S46" s="341">
        <f>IF(AND(O46&lt;&gt;0,P46&lt;&gt;0,'Felling&amp;Restocking'!G46&lt;&gt;0,AA46="",AC46=""),1,0)</f>
        <v>0</v>
      </c>
      <c r="T46" s="342">
        <f>IF(OR('Felling&amp;Restocking'!G46=0,'Felling&amp;Restocking'!G46=""),"",SUM('Felling&amp;Restocking'!O46/P46)*'Felling&amp;Restocking'!G46)</f>
        <v>0</v>
      </c>
      <c r="U46" s="343">
        <f>IF(OR('Felling&amp;Restocking'!G46=0,'Felling&amp;Restocking'!G46=""),"",SUM('Felling&amp;Restocking'!P46/P46)*'Felling&amp;Restocking'!G46)</f>
        <v>2.4700000000000002</v>
      </c>
      <c r="V46" s="344">
        <f>IF(CONCATENATE('Felling&amp;Restocking'!U46&amp;'Felling&amp;Restocking'!W46&amp;'Felling&amp;Restocking'!Y46&amp;'Felling&amp;Restocking'!AA46&amp;'Felling&amp;Restocking'!AC46)="",0,1)</f>
        <v>0</v>
      </c>
      <c r="W46" s="345">
        <f>IF(OR(OR(TRIM('Felling&amp;Restocking'!H46)="T",TRIM('Felling&amp;Restocking'!H46)="DF",TRIM('Felling&amp;Restocking'!H46)="OS"),O46=0),0,1)</f>
        <v>0</v>
      </c>
      <c r="X46" s="345">
        <f>IF(OR('Felling&amp;Restocking'!$S46="",OR('Felling&amp;Restocking'!$S46=0,'Felling&amp;Restocking'!$S46="N/A")),0,1)</f>
        <v>0</v>
      </c>
      <c r="Y46" s="333" t="str">
        <f t="shared" si="4"/>
        <v/>
      </c>
      <c r="Z46" s="333" t="str">
        <f t="shared" si="5"/>
        <v/>
      </c>
      <c r="AA46" s="334" t="str">
        <f t="shared" si="6"/>
        <v>beech,ash,holly species</v>
      </c>
      <c r="AC46" s="333" t="str">
        <f t="shared" si="7"/>
        <v/>
      </c>
      <c r="AE46" s="333" t="str">
        <f t="shared" si="8"/>
        <v>1</v>
      </c>
      <c r="AF46" s="346" t="str">
        <f>IF('Felling&amp;Restocking'!I46="","",IFERROR(VLOOKUP( 'Felling&amp;Restocking'!I46,SpeciesList[],2,FALSE),"," &amp; 'Felling&amp;Restocking'!I46))</f>
        <v>beech</v>
      </c>
      <c r="AG46" s="333" t="str">
        <f>IF('Felling&amp;Restocking'!I46="","",VLOOKUP( 'Felling&amp;Restocking'!I46,SpeciesList[],4,FALSE))</f>
        <v>B</v>
      </c>
      <c r="AH46" s="333" t="str">
        <f>IF('Felling&amp;Restocking'!J46="","",IFERROR("," &amp; VLOOKUP( 'Felling&amp;Restocking'!J46,SpeciesList[],2,FALSE),"," &amp; 'Felling&amp;Restocking'!J46))</f>
        <v>,ash</v>
      </c>
      <c r="AI46" s="333" t="str">
        <f>IF('Felling&amp;Restocking'!J46="","",VLOOKUP( 'Felling&amp;Restocking'!J46,SpeciesList[],4,FALSE))</f>
        <v>B</v>
      </c>
      <c r="AJ46" s="333" t="str">
        <f>IF('Felling&amp;Restocking'!K46="","",IFERROR("," &amp; VLOOKUP( 'Felling&amp;Restocking'!K46,SpeciesList[],2,FALSE),"," &amp; 'Felling&amp;Restocking'!K46))</f>
        <v>,holly species</v>
      </c>
      <c r="AK46" s="333" t="str">
        <f>IF('Felling&amp;Restocking'!K46="","",VLOOKUP( 'Felling&amp;Restocking'!K46,SpeciesList[],4,FALSE))</f>
        <v>B</v>
      </c>
      <c r="AL46" s="333" t="str">
        <f>IF('Felling&amp;Restocking'!L46="","",IFERROR("," &amp; VLOOKUP( 'Felling&amp;Restocking'!L46,SpeciesList[],2,FALSE),"," &amp; 'Felling&amp;Restocking'!L46))</f>
        <v/>
      </c>
      <c r="AM46" s="333" t="str">
        <f>IF('Felling&amp;Restocking'!L46="","",VLOOKUP( 'Felling&amp;Restocking'!L46,SpeciesList[],4,FALSE))</f>
        <v/>
      </c>
      <c r="AN46" s="333" t="str">
        <f>IF('Felling&amp;Restocking'!M46="","",IFERROR("," &amp; VLOOKUP( 'Felling&amp;Restocking'!M46,SpeciesList[],2,FALSE),"," &amp; 'Felling&amp;Restocking'!M46))</f>
        <v/>
      </c>
      <c r="AO46" s="333" t="str">
        <f>IF('Felling&amp;Restocking'!M46="","",VLOOKUP( 'Felling&amp;Restocking'!M46,SpeciesList[],4,FALSE))</f>
        <v/>
      </c>
      <c r="AP46" s="333" t="str">
        <f>IF('Felling&amp;Restocking'!N46="","",IFERROR("," &amp; VLOOKUP( 'Felling&amp;Restocking'!N46,SpeciesList[],2,FALSE),"," &amp; 'Felling&amp;Restocking'!N46))</f>
        <v/>
      </c>
      <c r="AQ46" s="333" t="str">
        <f>IF('Felling&amp;Restocking'!N46="","",VLOOKUP( 'Felling&amp;Restocking'!N46,SpeciesList[],4,FALSE))</f>
        <v/>
      </c>
      <c r="AS46" s="346"/>
      <c r="AT46" s="333" t="str">
        <f>IF('Sub-Cpt Record'!A46&lt;&gt;"",CONCATENATE('Sub-Cpt Record'!A46,'Sub-Cpt Record'!B46,'Sub-Cpt Record'!C46),"")</f>
        <v>B2s2.46654</v>
      </c>
      <c r="AU46" s="333">
        <f t="shared" si="9"/>
        <v>1</v>
      </c>
      <c r="AV46" s="333">
        <f>IF(AT46&lt;&gt;"",'Sub-Cpt Record'!C46/CODE!AU46,0)</f>
        <v>2.4665400000000002</v>
      </c>
      <c r="BM46" s="333" t="s">
        <v>609</v>
      </c>
    </row>
    <row r="47" spans="1:65" x14ac:dyDescent="0.25">
      <c r="A47" s="333" t="str">
        <f>IF('Sub-Cpt Record'!B47="",IF(OR('Sub-Cpt Record'!A47=0,'Sub-Cpt Record'!A47=""),"",'Sub-Cpt Record'!A47),CONCATENATE('Sub-Cpt Record'!A47&amp;'Sub-Cpt Record'!B47))</f>
        <v>B2t</v>
      </c>
      <c r="B47" s="333">
        <f t="shared" si="1"/>
        <v>1</v>
      </c>
      <c r="C47" s="334" t="str">
        <f>IF('Sub-Cpt Record'!E47 = "","",'Sub-Cpt Record'!E47&amp;"  ")</f>
        <v xml:space="preserve">HL  </v>
      </c>
      <c r="D47" s="333" t="str">
        <f>IF('Sub-Cpt Record'!F47 = "","",'Sub-Cpt Record'!F47&amp;"  ")</f>
        <v xml:space="preserve">BE  </v>
      </c>
      <c r="E47" s="333" t="str">
        <f>IF('Sub-Cpt Record'!G47 = "","",'Sub-Cpt Record'!G47&amp;"  ")</f>
        <v xml:space="preserve">HOL  </v>
      </c>
      <c r="F47" s="333" t="str">
        <f>IF('Sub-Cpt Record'!H47 = "","",'Sub-Cpt Record'!H47&amp;"  ")</f>
        <v xml:space="preserve">WCH  </v>
      </c>
      <c r="G47" s="333" t="str">
        <f>IF('Sub-Cpt Record'!I47 = "","",'Sub-Cpt Record'!I47&amp;"  ")</f>
        <v/>
      </c>
      <c r="H47" s="333" t="str">
        <f>IF('Sub-Cpt Record'!J47 = "","",'Sub-Cpt Record'!J47&amp;"  ")</f>
        <v/>
      </c>
      <c r="I47" s="335" t="str">
        <f t="shared" si="2"/>
        <v xml:space="preserve">HL  BE  HOL  WCH  </v>
      </c>
      <c r="J47" s="333">
        <f>IF(A47&lt;&gt;"",'Sub-Cpt Record'!C47/CODE!B47,0)</f>
        <v>0.80384599999999995</v>
      </c>
      <c r="L47" s="337">
        <f t="shared" si="3"/>
        <v>1</v>
      </c>
      <c r="N47" s="338">
        <f>COUNTIFS('Felling&amp;Restocking'!$A$11:$A$1000, 'Felling&amp;Restocking'!$A47, 'Felling&amp;Restocking'!$B$11:$B$1000, 'Felling&amp;Restocking'!$B47, 'Felling&amp;Restocking'!$H$11:$H$1000, 'Felling&amp;Restocking'!$H47)</f>
        <v>0</v>
      </c>
      <c r="O47" s="338">
        <f>IF(OR('Felling&amp;Restocking'!H47=0,'Felling&amp;Restocking'!H47=""),0,1)</f>
        <v>0</v>
      </c>
      <c r="P47" s="339">
        <f>SUM('Felling&amp;Restocking'!O47+'Felling&amp;Restocking'!P47)</f>
        <v>0</v>
      </c>
      <c r="S47" s="341">
        <f>IF(AND(O47&lt;&gt;0,P47&lt;&gt;0,'Felling&amp;Restocking'!G47&lt;&gt;0,AA47="",AC47=""),1,0)</f>
        <v>0</v>
      </c>
      <c r="T47" s="342" t="str">
        <f>IF(OR('Felling&amp;Restocking'!G47=0,'Felling&amp;Restocking'!G47=""),"",SUM('Felling&amp;Restocking'!O47/P47)*'Felling&amp;Restocking'!G47)</f>
        <v/>
      </c>
      <c r="U47" s="343" t="str">
        <f>IF(OR('Felling&amp;Restocking'!G47=0,'Felling&amp;Restocking'!G47=""),"",SUM('Felling&amp;Restocking'!P47/P47)*'Felling&amp;Restocking'!G47)</f>
        <v/>
      </c>
      <c r="V47" s="344">
        <f>IF(CONCATENATE('Felling&amp;Restocking'!U47&amp;'Felling&amp;Restocking'!W47&amp;'Felling&amp;Restocking'!Y47&amp;'Felling&amp;Restocking'!AA47&amp;'Felling&amp;Restocking'!AC47)="",0,1)</f>
        <v>0</v>
      </c>
      <c r="W47" s="345">
        <f>IF(OR(OR(TRIM('Felling&amp;Restocking'!H47)="T",TRIM('Felling&amp;Restocking'!H47)="DF",TRIM('Felling&amp;Restocking'!H47)="OS"),O47=0),0,1)</f>
        <v>0</v>
      </c>
      <c r="X47" s="345">
        <f>IF(OR('Felling&amp;Restocking'!$S47="",OR('Felling&amp;Restocking'!$S47=0,'Felling&amp;Restocking'!$S47="N/A")),0,1)</f>
        <v>0</v>
      </c>
      <c r="Y47" s="333" t="str">
        <f t="shared" si="4"/>
        <v/>
      </c>
      <c r="Z47" s="333" t="str">
        <f t="shared" si="5"/>
        <v/>
      </c>
      <c r="AA47" s="334" t="str">
        <f t="shared" si="6"/>
        <v/>
      </c>
      <c r="AC47" s="333" t="str">
        <f t="shared" si="7"/>
        <v/>
      </c>
      <c r="AE47" s="333" t="str">
        <f t="shared" si="8"/>
        <v>1</v>
      </c>
      <c r="AF47" s="346" t="str">
        <f>IF('Felling&amp;Restocking'!I47="","",IFERROR(VLOOKUP( 'Felling&amp;Restocking'!I47,SpeciesList[],2,FALSE),"," &amp; 'Felling&amp;Restocking'!I47))</f>
        <v/>
      </c>
      <c r="AG47" s="333" t="str">
        <f>IF('Felling&amp;Restocking'!I47="","",VLOOKUP( 'Felling&amp;Restocking'!I47,SpeciesList[],4,FALSE))</f>
        <v/>
      </c>
      <c r="AH47" s="333" t="str">
        <f>IF('Felling&amp;Restocking'!J47="","",IFERROR("," &amp; VLOOKUP( 'Felling&amp;Restocking'!J47,SpeciesList[],2,FALSE),"," &amp; 'Felling&amp;Restocking'!J47))</f>
        <v/>
      </c>
      <c r="AI47" s="333" t="str">
        <f>IF('Felling&amp;Restocking'!J47="","",VLOOKUP( 'Felling&amp;Restocking'!J47,SpeciesList[],4,FALSE))</f>
        <v/>
      </c>
      <c r="AJ47" s="333" t="str">
        <f>IF('Felling&amp;Restocking'!K47="","",IFERROR("," &amp; VLOOKUP( 'Felling&amp;Restocking'!K47,SpeciesList[],2,FALSE),"," &amp; 'Felling&amp;Restocking'!K47))</f>
        <v/>
      </c>
      <c r="AK47" s="333" t="str">
        <f>IF('Felling&amp;Restocking'!K47="","",VLOOKUP( 'Felling&amp;Restocking'!K47,SpeciesList[],4,FALSE))</f>
        <v/>
      </c>
      <c r="AL47" s="333" t="str">
        <f>IF('Felling&amp;Restocking'!L47="","",IFERROR("," &amp; VLOOKUP( 'Felling&amp;Restocking'!L47,SpeciesList[],2,FALSE),"," &amp; 'Felling&amp;Restocking'!L47))</f>
        <v/>
      </c>
      <c r="AM47" s="333" t="str">
        <f>IF('Felling&amp;Restocking'!L47="","",VLOOKUP( 'Felling&amp;Restocking'!L47,SpeciesList[],4,FALSE))</f>
        <v/>
      </c>
      <c r="AN47" s="333" t="str">
        <f>IF('Felling&amp;Restocking'!M47="","",IFERROR("," &amp; VLOOKUP( 'Felling&amp;Restocking'!M47,SpeciesList[],2,FALSE),"," &amp; 'Felling&amp;Restocking'!M47))</f>
        <v/>
      </c>
      <c r="AO47" s="333" t="str">
        <f>IF('Felling&amp;Restocking'!M47="","",VLOOKUP( 'Felling&amp;Restocking'!M47,SpeciesList[],4,FALSE))</f>
        <v/>
      </c>
      <c r="AP47" s="333" t="str">
        <f>IF('Felling&amp;Restocking'!N47="","",IFERROR("," &amp; VLOOKUP( 'Felling&amp;Restocking'!N47,SpeciesList[],2,FALSE),"," &amp; 'Felling&amp;Restocking'!N47))</f>
        <v/>
      </c>
      <c r="AQ47" s="333" t="str">
        <f>IF('Felling&amp;Restocking'!N47="","",VLOOKUP( 'Felling&amp;Restocking'!N47,SpeciesList[],4,FALSE))</f>
        <v/>
      </c>
      <c r="AS47" s="346"/>
      <c r="AT47" s="333" t="str">
        <f>IF('Sub-Cpt Record'!A47&lt;&gt;"",CONCATENATE('Sub-Cpt Record'!A47,'Sub-Cpt Record'!B47,'Sub-Cpt Record'!C47),"")</f>
        <v>B2t0.803846</v>
      </c>
      <c r="AU47" s="333">
        <f t="shared" si="9"/>
        <v>1</v>
      </c>
      <c r="AV47" s="333">
        <f>IF(AT47&lt;&gt;"",'Sub-Cpt Record'!C47/CODE!AU47,0)</f>
        <v>0.80384599999999995</v>
      </c>
      <c r="BM47" s="333" t="s">
        <v>610</v>
      </c>
    </row>
    <row r="48" spans="1:65" x14ac:dyDescent="0.25">
      <c r="A48" s="333" t="str">
        <f>IF('Sub-Cpt Record'!B48="",IF(OR('Sub-Cpt Record'!A48=0,'Sub-Cpt Record'!A48=""),"",'Sub-Cpt Record'!A48),CONCATENATE('Sub-Cpt Record'!A48&amp;'Sub-Cpt Record'!B48))</f>
        <v>B2u</v>
      </c>
      <c r="B48" s="333">
        <f t="shared" si="1"/>
        <v>1</v>
      </c>
      <c r="C48" s="334" t="str">
        <f>IF('Sub-Cpt Record'!E48 = "","",'Sub-Cpt Record'!E48&amp;"  ")</f>
        <v xml:space="preserve">POK  </v>
      </c>
      <c r="D48" s="333" t="str">
        <f>IF('Sub-Cpt Record'!F48 = "","",'Sub-Cpt Record'!F48&amp;"  ")</f>
        <v/>
      </c>
      <c r="E48" s="333" t="str">
        <f>IF('Sub-Cpt Record'!G48 = "","",'Sub-Cpt Record'!G48&amp;"  ")</f>
        <v/>
      </c>
      <c r="F48" s="333" t="str">
        <f>IF('Sub-Cpt Record'!H48 = "","",'Sub-Cpt Record'!H48&amp;"  ")</f>
        <v/>
      </c>
      <c r="G48" s="333" t="str">
        <f>IF('Sub-Cpt Record'!I48 = "","",'Sub-Cpt Record'!I48&amp;"  ")</f>
        <v/>
      </c>
      <c r="H48" s="333" t="str">
        <f>IF('Sub-Cpt Record'!J48 = "","",'Sub-Cpt Record'!J48&amp;"  ")</f>
        <v/>
      </c>
      <c r="I48" s="335" t="str">
        <f t="shared" si="2"/>
        <v xml:space="preserve">POK  </v>
      </c>
      <c r="J48" s="333">
        <f>IF(A48&lt;&gt;"",'Sub-Cpt Record'!C48/CODE!B48,0)</f>
        <v>1.2835099999999999</v>
      </c>
      <c r="L48" s="337">
        <f t="shared" si="3"/>
        <v>1</v>
      </c>
      <c r="N48" s="338">
        <f>COUNTIFS('Felling&amp;Restocking'!$A$11:$A$1000, 'Felling&amp;Restocking'!$A48, 'Felling&amp;Restocking'!$B$11:$B$1000, 'Felling&amp;Restocking'!$B48, 'Felling&amp;Restocking'!$H$11:$H$1000, 'Felling&amp;Restocking'!$H48)</f>
        <v>1</v>
      </c>
      <c r="O48" s="338">
        <f>IF(OR('Felling&amp;Restocking'!H48=0,'Felling&amp;Restocking'!H48=""),0,1)</f>
        <v>1</v>
      </c>
      <c r="P48" s="339">
        <f>SUM('Felling&amp;Restocking'!O48+'Felling&amp;Restocking'!P48)</f>
        <v>154.02119999999999</v>
      </c>
      <c r="S48" s="341">
        <f>IF(AND(O48&lt;&gt;0,P48&lt;&gt;0,'Felling&amp;Restocking'!G48&lt;&gt;0,AA48="",AC48=""),1,0)</f>
        <v>0</v>
      </c>
      <c r="T48" s="342">
        <f>IF(OR('Felling&amp;Restocking'!G48=0,'Felling&amp;Restocking'!G48=""),"",SUM('Felling&amp;Restocking'!O48/P48)*'Felling&amp;Restocking'!G48)</f>
        <v>0</v>
      </c>
      <c r="U48" s="343">
        <f>IF(OR('Felling&amp;Restocking'!G48=0,'Felling&amp;Restocking'!G48=""),"",SUM('Felling&amp;Restocking'!P48/P48)*'Felling&amp;Restocking'!G48)</f>
        <v>1.28</v>
      </c>
      <c r="V48" s="344">
        <f>IF(CONCATENATE('Felling&amp;Restocking'!U48&amp;'Felling&amp;Restocking'!W48&amp;'Felling&amp;Restocking'!Y48&amp;'Felling&amp;Restocking'!AA48&amp;'Felling&amp;Restocking'!AC48)="",0,1)</f>
        <v>0</v>
      </c>
      <c r="W48" s="345">
        <f>IF(OR(OR(TRIM('Felling&amp;Restocking'!H48)="T",TRIM('Felling&amp;Restocking'!H48)="DF",TRIM('Felling&amp;Restocking'!H48)="OS"),O48=0),0,1)</f>
        <v>0</v>
      </c>
      <c r="X48" s="345">
        <f>IF(OR('Felling&amp;Restocking'!$S48="",OR('Felling&amp;Restocking'!$S48=0,'Felling&amp;Restocking'!$S48="N/A")),0,1)</f>
        <v>0</v>
      </c>
      <c r="Y48" s="333" t="str">
        <f t="shared" si="4"/>
        <v/>
      </c>
      <c r="Z48" s="333" t="str">
        <f t="shared" si="5"/>
        <v/>
      </c>
      <c r="AA48" s="334" t="str">
        <f t="shared" si="6"/>
        <v>pedunculate/common oak</v>
      </c>
      <c r="AC48" s="333" t="str">
        <f t="shared" si="7"/>
        <v/>
      </c>
      <c r="AE48" s="333" t="str">
        <f t="shared" si="8"/>
        <v>1</v>
      </c>
      <c r="AF48" s="346" t="str">
        <f>IF('Felling&amp;Restocking'!I48="","",IFERROR(VLOOKUP( 'Felling&amp;Restocking'!I48,SpeciesList[],2,FALSE),"," &amp; 'Felling&amp;Restocking'!I48))</f>
        <v>pedunculate/common oak</v>
      </c>
      <c r="AG48" s="333" t="str">
        <f>IF('Felling&amp;Restocking'!I48="","",VLOOKUP( 'Felling&amp;Restocking'!I48,SpeciesList[],4,FALSE))</f>
        <v>B</v>
      </c>
      <c r="AH48" s="333" t="str">
        <f>IF('Felling&amp;Restocking'!J48="","",IFERROR("," &amp; VLOOKUP( 'Felling&amp;Restocking'!J48,SpeciesList[],2,FALSE),"," &amp; 'Felling&amp;Restocking'!J48))</f>
        <v/>
      </c>
      <c r="AI48" s="333" t="str">
        <f>IF('Felling&amp;Restocking'!J48="","",VLOOKUP( 'Felling&amp;Restocking'!J48,SpeciesList[],4,FALSE))</f>
        <v/>
      </c>
      <c r="AJ48" s="333" t="str">
        <f>IF('Felling&amp;Restocking'!K48="","",IFERROR("," &amp; VLOOKUP( 'Felling&amp;Restocking'!K48,SpeciesList[],2,FALSE),"," &amp; 'Felling&amp;Restocking'!K48))</f>
        <v/>
      </c>
      <c r="AK48" s="333" t="str">
        <f>IF('Felling&amp;Restocking'!K48="","",VLOOKUP( 'Felling&amp;Restocking'!K48,SpeciesList[],4,FALSE))</f>
        <v/>
      </c>
      <c r="AL48" s="333" t="str">
        <f>IF('Felling&amp;Restocking'!L48="","",IFERROR("," &amp; VLOOKUP( 'Felling&amp;Restocking'!L48,SpeciesList[],2,FALSE),"," &amp; 'Felling&amp;Restocking'!L48))</f>
        <v/>
      </c>
      <c r="AM48" s="333" t="str">
        <f>IF('Felling&amp;Restocking'!L48="","",VLOOKUP( 'Felling&amp;Restocking'!L48,SpeciesList[],4,FALSE))</f>
        <v/>
      </c>
      <c r="AN48" s="333" t="str">
        <f>IF('Felling&amp;Restocking'!M48="","",IFERROR("," &amp; VLOOKUP( 'Felling&amp;Restocking'!M48,SpeciesList[],2,FALSE),"," &amp; 'Felling&amp;Restocking'!M48))</f>
        <v/>
      </c>
      <c r="AO48" s="333" t="str">
        <f>IF('Felling&amp;Restocking'!M48="","",VLOOKUP( 'Felling&amp;Restocking'!M48,SpeciesList[],4,FALSE))</f>
        <v/>
      </c>
      <c r="AP48" s="333" t="str">
        <f>IF('Felling&amp;Restocking'!N48="","",IFERROR("," &amp; VLOOKUP( 'Felling&amp;Restocking'!N48,SpeciesList[],2,FALSE),"," &amp; 'Felling&amp;Restocking'!N48))</f>
        <v/>
      </c>
      <c r="AQ48" s="333" t="str">
        <f>IF('Felling&amp;Restocking'!N48="","",VLOOKUP( 'Felling&amp;Restocking'!N48,SpeciesList[],4,FALSE))</f>
        <v/>
      </c>
      <c r="AS48" s="346"/>
      <c r="AT48" s="333" t="str">
        <f>IF('Sub-Cpt Record'!A48&lt;&gt;"",CONCATENATE('Sub-Cpt Record'!A48,'Sub-Cpt Record'!B48,'Sub-Cpt Record'!C48),"")</f>
        <v>B2u1.28351</v>
      </c>
      <c r="AU48" s="333">
        <f t="shared" si="9"/>
        <v>1</v>
      </c>
      <c r="AV48" s="333">
        <f>IF(AT48&lt;&gt;"",'Sub-Cpt Record'!C48/CODE!AU48,0)</f>
        <v>1.2835099999999999</v>
      </c>
      <c r="BM48" s="333" t="s">
        <v>611</v>
      </c>
    </row>
    <row r="49" spans="1:65" x14ac:dyDescent="0.25">
      <c r="A49" s="333" t="str">
        <f>IF('Sub-Cpt Record'!B49="",IF(OR('Sub-Cpt Record'!A49=0,'Sub-Cpt Record'!A49=""),"",'Sub-Cpt Record'!A49),CONCATENATE('Sub-Cpt Record'!A49&amp;'Sub-Cpt Record'!B49))</f>
        <v>B2v</v>
      </c>
      <c r="B49" s="333">
        <f t="shared" si="1"/>
        <v>1</v>
      </c>
      <c r="C49" s="334" t="str">
        <f>IF('Sub-Cpt Record'!E49 = "","",'Sub-Cpt Record'!E49&amp;"  ")</f>
        <v xml:space="preserve">BE  </v>
      </c>
      <c r="D49" s="333" t="str">
        <f>IF('Sub-Cpt Record'!F49 = "","",'Sub-Cpt Record'!F49&amp;"  ")</f>
        <v xml:space="preserve">YEW  </v>
      </c>
      <c r="E49" s="333" t="str">
        <f>IF('Sub-Cpt Record'!G49 = "","",'Sub-Cpt Record'!G49&amp;"  ")</f>
        <v/>
      </c>
      <c r="F49" s="333" t="str">
        <f>IF('Sub-Cpt Record'!H49 = "","",'Sub-Cpt Record'!H49&amp;"  ")</f>
        <v/>
      </c>
      <c r="G49" s="333" t="str">
        <f>IF('Sub-Cpt Record'!I49 = "","",'Sub-Cpt Record'!I49&amp;"  ")</f>
        <v/>
      </c>
      <c r="H49" s="333" t="str">
        <f>IF('Sub-Cpt Record'!J49 = "","",'Sub-Cpt Record'!J49&amp;"  ")</f>
        <v/>
      </c>
      <c r="I49" s="335" t="str">
        <f t="shared" si="2"/>
        <v xml:space="preserve">BE  YEW  </v>
      </c>
      <c r="J49" s="333">
        <f>IF(A49&lt;&gt;"",'Sub-Cpt Record'!C49/CODE!B49,0)</f>
        <v>4.83195</v>
      </c>
      <c r="L49" s="337">
        <f t="shared" si="3"/>
        <v>1</v>
      </c>
      <c r="N49" s="338">
        <f>COUNTIFS('Felling&amp;Restocking'!$A$11:$A$1000, 'Felling&amp;Restocking'!$A49, 'Felling&amp;Restocking'!$B$11:$B$1000, 'Felling&amp;Restocking'!$B49, 'Felling&amp;Restocking'!$H$11:$H$1000, 'Felling&amp;Restocking'!$H49)</f>
        <v>0</v>
      </c>
      <c r="O49" s="338">
        <f>IF(OR('Felling&amp;Restocking'!H49=0,'Felling&amp;Restocking'!H49=""),0,1)</f>
        <v>0</v>
      </c>
      <c r="P49" s="339">
        <f>SUM('Felling&amp;Restocking'!O49+'Felling&amp;Restocking'!P49)</f>
        <v>0</v>
      </c>
      <c r="S49" s="341">
        <f>IF(AND(O49&lt;&gt;0,P49&lt;&gt;0,'Felling&amp;Restocking'!G49&lt;&gt;0,AA49="",AC49=""),1,0)</f>
        <v>0</v>
      </c>
      <c r="T49" s="342" t="str">
        <f>IF(OR('Felling&amp;Restocking'!G49=0,'Felling&amp;Restocking'!G49=""),"",SUM('Felling&amp;Restocking'!O49/P49)*'Felling&amp;Restocking'!G49)</f>
        <v/>
      </c>
      <c r="U49" s="343" t="str">
        <f>IF(OR('Felling&amp;Restocking'!G49=0,'Felling&amp;Restocking'!G49=""),"",SUM('Felling&amp;Restocking'!P49/P49)*'Felling&amp;Restocking'!G49)</f>
        <v/>
      </c>
      <c r="V49" s="344">
        <f>IF(CONCATENATE('Felling&amp;Restocking'!U49&amp;'Felling&amp;Restocking'!W49&amp;'Felling&amp;Restocking'!Y49&amp;'Felling&amp;Restocking'!AA49&amp;'Felling&amp;Restocking'!AC49)="",0,1)</f>
        <v>0</v>
      </c>
      <c r="W49" s="345">
        <f>IF(OR(OR(TRIM('Felling&amp;Restocking'!H49)="T",TRIM('Felling&amp;Restocking'!H49)="DF",TRIM('Felling&amp;Restocking'!H49)="OS"),O49=0),0,1)</f>
        <v>0</v>
      </c>
      <c r="X49" s="345">
        <f>IF(OR('Felling&amp;Restocking'!$S49="",OR('Felling&amp;Restocking'!$S49=0,'Felling&amp;Restocking'!$S49="N/A")),0,1)</f>
        <v>0</v>
      </c>
      <c r="Y49" s="333" t="str">
        <f t="shared" si="4"/>
        <v/>
      </c>
      <c r="Z49" s="333" t="str">
        <f t="shared" si="5"/>
        <v/>
      </c>
      <c r="AA49" s="334" t="str">
        <f t="shared" si="6"/>
        <v/>
      </c>
      <c r="AC49" s="333" t="str">
        <f t="shared" si="7"/>
        <v/>
      </c>
      <c r="AE49" s="333" t="str">
        <f t="shared" si="8"/>
        <v>1</v>
      </c>
      <c r="AF49" s="346" t="str">
        <f>IF('Felling&amp;Restocking'!I49="","",IFERROR(VLOOKUP( 'Felling&amp;Restocking'!I49,SpeciesList[],2,FALSE),"," &amp; 'Felling&amp;Restocking'!I49))</f>
        <v/>
      </c>
      <c r="AG49" s="333" t="str">
        <f>IF('Felling&amp;Restocking'!I49="","",VLOOKUP( 'Felling&amp;Restocking'!I49,SpeciesList[],4,FALSE))</f>
        <v/>
      </c>
      <c r="AH49" s="333" t="str">
        <f>IF('Felling&amp;Restocking'!J49="","",IFERROR("," &amp; VLOOKUP( 'Felling&amp;Restocking'!J49,SpeciesList[],2,FALSE),"," &amp; 'Felling&amp;Restocking'!J49))</f>
        <v/>
      </c>
      <c r="AI49" s="333" t="str">
        <f>IF('Felling&amp;Restocking'!J49="","",VLOOKUP( 'Felling&amp;Restocking'!J49,SpeciesList[],4,FALSE))</f>
        <v/>
      </c>
      <c r="AJ49" s="333" t="str">
        <f>IF('Felling&amp;Restocking'!K49="","",IFERROR("," &amp; VLOOKUP( 'Felling&amp;Restocking'!K49,SpeciesList[],2,FALSE),"," &amp; 'Felling&amp;Restocking'!K49))</f>
        <v/>
      </c>
      <c r="AK49" s="333" t="str">
        <f>IF('Felling&amp;Restocking'!K49="","",VLOOKUP( 'Felling&amp;Restocking'!K49,SpeciesList[],4,FALSE))</f>
        <v/>
      </c>
      <c r="AL49" s="333" t="str">
        <f>IF('Felling&amp;Restocking'!L49="","",IFERROR("," &amp; VLOOKUP( 'Felling&amp;Restocking'!L49,SpeciesList[],2,FALSE),"," &amp; 'Felling&amp;Restocking'!L49))</f>
        <v/>
      </c>
      <c r="AM49" s="333" t="str">
        <f>IF('Felling&amp;Restocking'!L49="","",VLOOKUP( 'Felling&amp;Restocking'!L49,SpeciesList[],4,FALSE))</f>
        <v/>
      </c>
      <c r="AN49" s="333" t="str">
        <f>IF('Felling&amp;Restocking'!M49="","",IFERROR("," &amp; VLOOKUP( 'Felling&amp;Restocking'!M49,SpeciesList[],2,FALSE),"," &amp; 'Felling&amp;Restocking'!M49))</f>
        <v/>
      </c>
      <c r="AO49" s="333" t="str">
        <f>IF('Felling&amp;Restocking'!M49="","",VLOOKUP( 'Felling&amp;Restocking'!M49,SpeciesList[],4,FALSE))</f>
        <v/>
      </c>
      <c r="AP49" s="333" t="str">
        <f>IF('Felling&amp;Restocking'!N49="","",IFERROR("," &amp; VLOOKUP( 'Felling&amp;Restocking'!N49,SpeciesList[],2,FALSE),"," &amp; 'Felling&amp;Restocking'!N49))</f>
        <v/>
      </c>
      <c r="AQ49" s="333" t="str">
        <f>IF('Felling&amp;Restocking'!N49="","",VLOOKUP( 'Felling&amp;Restocking'!N49,SpeciesList[],4,FALSE))</f>
        <v/>
      </c>
      <c r="AS49" s="346"/>
      <c r="AT49" s="333" t="str">
        <f>IF('Sub-Cpt Record'!A49&lt;&gt;"",CONCATENATE('Sub-Cpt Record'!A49,'Sub-Cpt Record'!B49,'Sub-Cpt Record'!C49),"")</f>
        <v>B2v4.83195</v>
      </c>
      <c r="AU49" s="333">
        <f t="shared" si="9"/>
        <v>1</v>
      </c>
      <c r="AV49" s="333">
        <f>IF(AT49&lt;&gt;"",'Sub-Cpt Record'!C49/CODE!AU49,0)</f>
        <v>4.83195</v>
      </c>
      <c r="BM49" s="333" t="s">
        <v>612</v>
      </c>
    </row>
    <row r="50" spans="1:65" x14ac:dyDescent="0.25">
      <c r="A50" s="333" t="str">
        <f>IF('Sub-Cpt Record'!B50="",IF(OR('Sub-Cpt Record'!A50=0,'Sub-Cpt Record'!A50=""),"",'Sub-Cpt Record'!A50),CONCATENATE('Sub-Cpt Record'!A50&amp;'Sub-Cpt Record'!B50))</f>
        <v>B2w</v>
      </c>
      <c r="B50" s="333">
        <f t="shared" si="1"/>
        <v>1</v>
      </c>
      <c r="C50" s="334" t="str">
        <f>IF('Sub-Cpt Record'!E50 = "","",'Sub-Cpt Record'!E50&amp;"  ")</f>
        <v/>
      </c>
      <c r="D50" s="333" t="str">
        <f>IF('Sub-Cpt Record'!F50 = "","",'Sub-Cpt Record'!F50&amp;"  ")</f>
        <v/>
      </c>
      <c r="E50" s="333" t="str">
        <f>IF('Sub-Cpt Record'!G50 = "","",'Sub-Cpt Record'!G50&amp;"  ")</f>
        <v/>
      </c>
      <c r="F50" s="333" t="str">
        <f>IF('Sub-Cpt Record'!H50 = "","",'Sub-Cpt Record'!H50&amp;"  ")</f>
        <v/>
      </c>
      <c r="G50" s="333" t="str">
        <f>IF('Sub-Cpt Record'!I50 = "","",'Sub-Cpt Record'!I50&amp;"  ")</f>
        <v/>
      </c>
      <c r="H50" s="333" t="str">
        <f>IF('Sub-Cpt Record'!J50 = "","",'Sub-Cpt Record'!J50&amp;"  ")</f>
        <v/>
      </c>
      <c r="I50" s="335" t="str">
        <f t="shared" si="2"/>
        <v/>
      </c>
      <c r="J50" s="333">
        <f>IF(A50&lt;&gt;"",'Sub-Cpt Record'!C50/CODE!B50,0)</f>
        <v>1.5889500000000001</v>
      </c>
      <c r="L50" s="337">
        <f t="shared" si="3"/>
        <v>1</v>
      </c>
      <c r="N50" s="338">
        <f>COUNTIFS('Felling&amp;Restocking'!$A$11:$A$1000, 'Felling&amp;Restocking'!$A50, 'Felling&amp;Restocking'!$B$11:$B$1000, 'Felling&amp;Restocking'!$B50, 'Felling&amp;Restocking'!$H$11:$H$1000, 'Felling&amp;Restocking'!$H50)</f>
        <v>0</v>
      </c>
      <c r="O50" s="338">
        <f>IF(OR('Felling&amp;Restocking'!H50=0,'Felling&amp;Restocking'!H50=""),0,1)</f>
        <v>0</v>
      </c>
      <c r="P50" s="339">
        <f>SUM('Felling&amp;Restocking'!O50+'Felling&amp;Restocking'!P50)</f>
        <v>0</v>
      </c>
      <c r="S50" s="341">
        <f>IF(AND(O50&lt;&gt;0,P50&lt;&gt;0,'Felling&amp;Restocking'!G50&lt;&gt;0,AA50="",AC50=""),1,0)</f>
        <v>0</v>
      </c>
      <c r="T50" s="342" t="str">
        <f>IF(OR('Felling&amp;Restocking'!G50=0,'Felling&amp;Restocking'!G50=""),"",SUM('Felling&amp;Restocking'!O50/P50)*'Felling&amp;Restocking'!G50)</f>
        <v/>
      </c>
      <c r="U50" s="343" t="str">
        <f>IF(OR('Felling&amp;Restocking'!G50=0,'Felling&amp;Restocking'!G50=""),"",SUM('Felling&amp;Restocking'!P50/P50)*'Felling&amp;Restocking'!G50)</f>
        <v/>
      </c>
      <c r="V50" s="344">
        <f>IF(CONCATENATE('Felling&amp;Restocking'!U50&amp;'Felling&amp;Restocking'!W50&amp;'Felling&amp;Restocking'!Y50&amp;'Felling&amp;Restocking'!AA50&amp;'Felling&amp;Restocking'!AC50)="",0,1)</f>
        <v>0</v>
      </c>
      <c r="W50" s="345">
        <f>IF(OR(OR(TRIM('Felling&amp;Restocking'!H50)="T",TRIM('Felling&amp;Restocking'!H50)="DF",TRIM('Felling&amp;Restocking'!H50)="OS"),O50=0),0,1)</f>
        <v>0</v>
      </c>
      <c r="X50" s="345">
        <f>IF(OR('Felling&amp;Restocking'!$S50="",OR('Felling&amp;Restocking'!$S50=0,'Felling&amp;Restocking'!$S50="N/A")),0,1)</f>
        <v>0</v>
      </c>
      <c r="Y50" s="333" t="str">
        <f t="shared" si="4"/>
        <v/>
      </c>
      <c r="Z50" s="333" t="str">
        <f t="shared" si="5"/>
        <v/>
      </c>
      <c r="AA50" s="334" t="str">
        <f t="shared" si="6"/>
        <v/>
      </c>
      <c r="AC50" s="333" t="str">
        <f t="shared" si="7"/>
        <v/>
      </c>
      <c r="AE50" s="333" t="str">
        <f t="shared" si="8"/>
        <v>1</v>
      </c>
      <c r="AF50" s="346" t="str">
        <f>IF('Felling&amp;Restocking'!I50="","",IFERROR(VLOOKUP( 'Felling&amp;Restocking'!I50,SpeciesList[],2,FALSE),"," &amp; 'Felling&amp;Restocking'!I50))</f>
        <v/>
      </c>
      <c r="AG50" s="333" t="str">
        <f>IF('Felling&amp;Restocking'!I50="","",VLOOKUP( 'Felling&amp;Restocking'!I50,SpeciesList[],4,FALSE))</f>
        <v/>
      </c>
      <c r="AH50" s="333" t="str">
        <f>IF('Felling&amp;Restocking'!J50="","",IFERROR("," &amp; VLOOKUP( 'Felling&amp;Restocking'!J50,SpeciesList[],2,FALSE),"," &amp; 'Felling&amp;Restocking'!J50))</f>
        <v/>
      </c>
      <c r="AI50" s="333" t="str">
        <f>IF('Felling&amp;Restocking'!J50="","",VLOOKUP( 'Felling&amp;Restocking'!J50,SpeciesList[],4,FALSE))</f>
        <v/>
      </c>
      <c r="AJ50" s="333" t="str">
        <f>IF('Felling&amp;Restocking'!K50="","",IFERROR("," &amp; VLOOKUP( 'Felling&amp;Restocking'!K50,SpeciesList[],2,FALSE),"," &amp; 'Felling&amp;Restocking'!K50))</f>
        <v/>
      </c>
      <c r="AK50" s="333" t="str">
        <f>IF('Felling&amp;Restocking'!K50="","",VLOOKUP( 'Felling&amp;Restocking'!K50,SpeciesList[],4,FALSE))</f>
        <v/>
      </c>
      <c r="AL50" s="333" t="str">
        <f>IF('Felling&amp;Restocking'!L50="","",IFERROR("," &amp; VLOOKUP( 'Felling&amp;Restocking'!L50,SpeciesList[],2,FALSE),"," &amp; 'Felling&amp;Restocking'!L50))</f>
        <v/>
      </c>
      <c r="AM50" s="333" t="str">
        <f>IF('Felling&amp;Restocking'!L50="","",VLOOKUP( 'Felling&amp;Restocking'!L50,SpeciesList[],4,FALSE))</f>
        <v/>
      </c>
      <c r="AN50" s="333" t="str">
        <f>IF('Felling&amp;Restocking'!M50="","",IFERROR("," &amp; VLOOKUP( 'Felling&amp;Restocking'!M50,SpeciesList[],2,FALSE),"," &amp; 'Felling&amp;Restocking'!M50))</f>
        <v/>
      </c>
      <c r="AO50" s="333" t="str">
        <f>IF('Felling&amp;Restocking'!M50="","",VLOOKUP( 'Felling&amp;Restocking'!M50,SpeciesList[],4,FALSE))</f>
        <v/>
      </c>
      <c r="AP50" s="333" t="str">
        <f>IF('Felling&amp;Restocking'!N50="","",IFERROR("," &amp; VLOOKUP( 'Felling&amp;Restocking'!N50,SpeciesList[],2,FALSE),"," &amp; 'Felling&amp;Restocking'!N50))</f>
        <v/>
      </c>
      <c r="AQ50" s="333" t="str">
        <f>IF('Felling&amp;Restocking'!N50="","",VLOOKUP( 'Felling&amp;Restocking'!N50,SpeciesList[],4,FALSE))</f>
        <v/>
      </c>
      <c r="AS50" s="346"/>
      <c r="AT50" s="333" t="str">
        <f>IF('Sub-Cpt Record'!A50&lt;&gt;"",CONCATENATE('Sub-Cpt Record'!A50,'Sub-Cpt Record'!B50,'Sub-Cpt Record'!C50),"")</f>
        <v>B2w1.58895</v>
      </c>
      <c r="AU50" s="333">
        <f t="shared" si="9"/>
        <v>1</v>
      </c>
      <c r="AV50" s="333">
        <f>IF(AT50&lt;&gt;"",'Sub-Cpt Record'!C50/CODE!AU50,0)</f>
        <v>1.5889500000000001</v>
      </c>
      <c r="BM50" s="333" t="s">
        <v>613</v>
      </c>
    </row>
    <row r="51" spans="1:65" x14ac:dyDescent="0.25">
      <c r="A51" s="333" t="str">
        <f>IF('Sub-Cpt Record'!B51="",IF(OR('Sub-Cpt Record'!A51=0,'Sub-Cpt Record'!A51=""),"",'Sub-Cpt Record'!A51),CONCATENATE('Sub-Cpt Record'!A51&amp;'Sub-Cpt Record'!B51))</f>
        <v>B2x</v>
      </c>
      <c r="B51" s="333">
        <f t="shared" si="1"/>
        <v>1</v>
      </c>
      <c r="C51" s="334" t="str">
        <f>IF('Sub-Cpt Record'!E51 = "","",'Sub-Cpt Record'!E51&amp;"  ")</f>
        <v xml:space="preserve">BE  </v>
      </c>
      <c r="D51" s="333" t="str">
        <f>IF('Sub-Cpt Record'!F51 = "","",'Sub-Cpt Record'!F51&amp;"  ")</f>
        <v xml:space="preserve">POK  </v>
      </c>
      <c r="E51" s="333" t="str">
        <f>IF('Sub-Cpt Record'!G51 = "","",'Sub-Cpt Record'!G51&amp;"  ")</f>
        <v xml:space="preserve">HOL  </v>
      </c>
      <c r="F51" s="333" t="str">
        <f>IF('Sub-Cpt Record'!H51 = "","",'Sub-Cpt Record'!H51&amp;"  ")</f>
        <v/>
      </c>
      <c r="G51" s="333" t="str">
        <f>IF('Sub-Cpt Record'!I51 = "","",'Sub-Cpt Record'!I51&amp;"  ")</f>
        <v/>
      </c>
      <c r="H51" s="333" t="str">
        <f>IF('Sub-Cpt Record'!J51 = "","",'Sub-Cpt Record'!J51&amp;"  ")</f>
        <v/>
      </c>
      <c r="I51" s="335" t="str">
        <f t="shared" si="2"/>
        <v xml:space="preserve">BE  POK  HOL  </v>
      </c>
      <c r="J51" s="333">
        <f>IF(A51&lt;&gt;"",'Sub-Cpt Record'!C51/CODE!B51,0)</f>
        <v>4.8524599999999998</v>
      </c>
      <c r="L51" s="337">
        <f t="shared" si="3"/>
        <v>1</v>
      </c>
      <c r="N51" s="338">
        <f>COUNTIFS('Felling&amp;Restocking'!$A$11:$A$1000, 'Felling&amp;Restocking'!$A51, 'Felling&amp;Restocking'!$B$11:$B$1000, 'Felling&amp;Restocking'!$B51, 'Felling&amp;Restocking'!$H$11:$H$1000, 'Felling&amp;Restocking'!$H51)</f>
        <v>0</v>
      </c>
      <c r="O51" s="338">
        <f>IF(OR('Felling&amp;Restocking'!H51=0,'Felling&amp;Restocking'!H51=""),0,1)</f>
        <v>0</v>
      </c>
      <c r="P51" s="339">
        <f>SUM('Felling&amp;Restocking'!O51+'Felling&amp;Restocking'!P51)</f>
        <v>0</v>
      </c>
      <c r="S51" s="341">
        <f>IF(AND(O51&lt;&gt;0,P51&lt;&gt;0,'Felling&amp;Restocking'!G51&lt;&gt;0,AA51="",AC51=""),1,0)</f>
        <v>0</v>
      </c>
      <c r="T51" s="342" t="str">
        <f>IF(OR('Felling&amp;Restocking'!G51=0,'Felling&amp;Restocking'!G51=""),"",SUM('Felling&amp;Restocking'!O51/P51)*'Felling&amp;Restocking'!G51)</f>
        <v/>
      </c>
      <c r="U51" s="343" t="str">
        <f>IF(OR('Felling&amp;Restocking'!G51=0,'Felling&amp;Restocking'!G51=""),"",SUM('Felling&amp;Restocking'!P51/P51)*'Felling&amp;Restocking'!G51)</f>
        <v/>
      </c>
      <c r="V51" s="344">
        <f>IF(CONCATENATE('Felling&amp;Restocking'!U51&amp;'Felling&amp;Restocking'!W51&amp;'Felling&amp;Restocking'!Y51&amp;'Felling&amp;Restocking'!AA51&amp;'Felling&amp;Restocking'!AC51)="",0,1)</f>
        <v>0</v>
      </c>
      <c r="W51" s="345">
        <f>IF(OR(OR(TRIM('Felling&amp;Restocking'!H51)="T",TRIM('Felling&amp;Restocking'!H51)="DF",TRIM('Felling&amp;Restocking'!H51)="OS"),O51=0),0,1)</f>
        <v>0</v>
      </c>
      <c r="X51" s="345">
        <f>IF(OR('Felling&amp;Restocking'!$S51="",OR('Felling&amp;Restocking'!$S51=0,'Felling&amp;Restocking'!$S51="N/A")),0,1)</f>
        <v>0</v>
      </c>
      <c r="Y51" s="333" t="str">
        <f t="shared" si="4"/>
        <v/>
      </c>
      <c r="Z51" s="333" t="str">
        <f t="shared" si="5"/>
        <v/>
      </c>
      <c r="AA51" s="334" t="str">
        <f t="shared" si="6"/>
        <v/>
      </c>
      <c r="AC51" s="333" t="str">
        <f t="shared" si="7"/>
        <v/>
      </c>
      <c r="AE51" s="333" t="str">
        <f t="shared" si="8"/>
        <v>1</v>
      </c>
      <c r="AF51" s="346" t="str">
        <f>IF('Felling&amp;Restocking'!I51="","",IFERROR(VLOOKUP( 'Felling&amp;Restocking'!I51,SpeciesList[],2,FALSE),"," &amp; 'Felling&amp;Restocking'!I51))</f>
        <v/>
      </c>
      <c r="AG51" s="333" t="str">
        <f>IF('Felling&amp;Restocking'!I51="","",VLOOKUP( 'Felling&amp;Restocking'!I51,SpeciesList[],4,FALSE))</f>
        <v/>
      </c>
      <c r="AH51" s="333" t="str">
        <f>IF('Felling&amp;Restocking'!J51="","",IFERROR("," &amp; VLOOKUP( 'Felling&amp;Restocking'!J51,SpeciesList[],2,FALSE),"," &amp; 'Felling&amp;Restocking'!J51))</f>
        <v/>
      </c>
      <c r="AI51" s="333" t="str">
        <f>IF('Felling&amp;Restocking'!J51="","",VLOOKUP( 'Felling&amp;Restocking'!J51,SpeciesList[],4,FALSE))</f>
        <v/>
      </c>
      <c r="AJ51" s="333" t="str">
        <f>IF('Felling&amp;Restocking'!K51="","",IFERROR("," &amp; VLOOKUP( 'Felling&amp;Restocking'!K51,SpeciesList[],2,FALSE),"," &amp; 'Felling&amp;Restocking'!K51))</f>
        <v/>
      </c>
      <c r="AK51" s="333" t="str">
        <f>IF('Felling&amp;Restocking'!K51="","",VLOOKUP( 'Felling&amp;Restocking'!K51,SpeciesList[],4,FALSE))</f>
        <v/>
      </c>
      <c r="AL51" s="333" t="str">
        <f>IF('Felling&amp;Restocking'!L51="","",IFERROR("," &amp; VLOOKUP( 'Felling&amp;Restocking'!L51,SpeciesList[],2,FALSE),"," &amp; 'Felling&amp;Restocking'!L51))</f>
        <v/>
      </c>
      <c r="AM51" s="333" t="str">
        <f>IF('Felling&amp;Restocking'!L51="","",VLOOKUP( 'Felling&amp;Restocking'!L51,SpeciesList[],4,FALSE))</f>
        <v/>
      </c>
      <c r="AN51" s="333" t="str">
        <f>IF('Felling&amp;Restocking'!M51="","",IFERROR("," &amp; VLOOKUP( 'Felling&amp;Restocking'!M51,SpeciesList[],2,FALSE),"," &amp; 'Felling&amp;Restocking'!M51))</f>
        <v/>
      </c>
      <c r="AO51" s="333" t="str">
        <f>IF('Felling&amp;Restocking'!M51="","",VLOOKUP( 'Felling&amp;Restocking'!M51,SpeciesList[],4,FALSE))</f>
        <v/>
      </c>
      <c r="AP51" s="333" t="str">
        <f>IF('Felling&amp;Restocking'!N51="","",IFERROR("," &amp; VLOOKUP( 'Felling&amp;Restocking'!N51,SpeciesList[],2,FALSE),"," &amp; 'Felling&amp;Restocking'!N51))</f>
        <v/>
      </c>
      <c r="AQ51" s="333" t="str">
        <f>IF('Felling&amp;Restocking'!N51="","",VLOOKUP( 'Felling&amp;Restocking'!N51,SpeciesList[],4,FALSE))</f>
        <v/>
      </c>
      <c r="AS51" s="346"/>
      <c r="AT51" s="333" t="str">
        <f>IF('Sub-Cpt Record'!A51&lt;&gt;"",CONCATENATE('Sub-Cpt Record'!A51,'Sub-Cpt Record'!B51,'Sub-Cpt Record'!C51),"")</f>
        <v>B2x4.85246</v>
      </c>
      <c r="AU51" s="333">
        <f t="shared" si="9"/>
        <v>1</v>
      </c>
      <c r="AV51" s="333">
        <f>IF(AT51&lt;&gt;"",'Sub-Cpt Record'!C51/CODE!AU51,0)</f>
        <v>4.8524599999999998</v>
      </c>
      <c r="BM51" s="333" t="s">
        <v>614</v>
      </c>
    </row>
    <row r="52" spans="1:65" x14ac:dyDescent="0.25">
      <c r="A52" s="333" t="str">
        <f>IF('Sub-Cpt Record'!B52="",IF(OR('Sub-Cpt Record'!A52=0,'Sub-Cpt Record'!A52=""),"",'Sub-Cpt Record'!A52),CONCATENATE('Sub-Cpt Record'!A52&amp;'Sub-Cpt Record'!B52))</f>
        <v>B2y</v>
      </c>
      <c r="B52" s="333">
        <f t="shared" si="1"/>
        <v>1</v>
      </c>
      <c r="C52" s="334" t="str">
        <f>IF('Sub-Cpt Record'!E52 = "","",'Sub-Cpt Record'!E52&amp;"  ")</f>
        <v xml:space="preserve">HL  </v>
      </c>
      <c r="D52" s="333" t="str">
        <f>IF('Sub-Cpt Record'!F52 = "","",'Sub-Cpt Record'!F52&amp;"  ")</f>
        <v xml:space="preserve">BE  </v>
      </c>
      <c r="E52" s="333" t="str">
        <f>IF('Sub-Cpt Record'!G52 = "","",'Sub-Cpt Record'!G52&amp;"  ")</f>
        <v/>
      </c>
      <c r="F52" s="333" t="str">
        <f>IF('Sub-Cpt Record'!H52 = "","",'Sub-Cpt Record'!H52&amp;"  ")</f>
        <v/>
      </c>
      <c r="G52" s="333" t="str">
        <f>IF('Sub-Cpt Record'!I52 = "","",'Sub-Cpt Record'!I52&amp;"  ")</f>
        <v/>
      </c>
      <c r="H52" s="333" t="str">
        <f>IF('Sub-Cpt Record'!J52 = "","",'Sub-Cpt Record'!J52&amp;"  ")</f>
        <v/>
      </c>
      <c r="I52" s="335" t="str">
        <f t="shared" si="2"/>
        <v xml:space="preserve">HL  BE  </v>
      </c>
      <c r="J52" s="333">
        <f>IF(A52&lt;&gt;"",'Sub-Cpt Record'!C52/CODE!B52,0)</f>
        <v>0.87695900000000004</v>
      </c>
      <c r="L52" s="337">
        <f t="shared" si="3"/>
        <v>1</v>
      </c>
      <c r="N52" s="338">
        <f>COUNTIFS('Felling&amp;Restocking'!$A$11:$A$1000, 'Felling&amp;Restocking'!$A52, 'Felling&amp;Restocking'!$B$11:$B$1000, 'Felling&amp;Restocking'!$B52, 'Felling&amp;Restocking'!$H$11:$H$1000, 'Felling&amp;Restocking'!$H52)</f>
        <v>1</v>
      </c>
      <c r="O52" s="338">
        <f>IF(OR('Felling&amp;Restocking'!H52=0,'Felling&amp;Restocking'!H52=""),0,1)</f>
        <v>1</v>
      </c>
      <c r="P52" s="339">
        <f>SUM('Felling&amp;Restocking'!O52+'Felling&amp;Restocking'!P52)</f>
        <v>219.23975000000002</v>
      </c>
      <c r="S52" s="341">
        <f>IF(AND(O52&lt;&gt;0,P52&lt;&gt;0,'Felling&amp;Restocking'!G52&lt;&gt;0,AA52="",AC52=""),1,0)</f>
        <v>0</v>
      </c>
      <c r="T52" s="342">
        <f>IF(OR('Felling&amp;Restocking'!G52=0,'Felling&amp;Restocking'!G52=""),"",SUM('Felling&amp;Restocking'!O52/P52)*'Felling&amp;Restocking'!G52)</f>
        <v>0.61387130000000001</v>
      </c>
      <c r="U52" s="343">
        <f>IF(OR('Felling&amp;Restocking'!G52=0,'Felling&amp;Restocking'!G52=""),"",SUM('Felling&amp;Restocking'!P52/P52)*'Felling&amp;Restocking'!G52)</f>
        <v>0.26308769999999998</v>
      </c>
      <c r="V52" s="344">
        <f>IF(CONCATENATE('Felling&amp;Restocking'!U52&amp;'Felling&amp;Restocking'!W52&amp;'Felling&amp;Restocking'!Y52&amp;'Felling&amp;Restocking'!AA52&amp;'Felling&amp;Restocking'!AC52)="",0,1)</f>
        <v>1</v>
      </c>
      <c r="W52" s="345">
        <f>IF(OR(OR(TRIM('Felling&amp;Restocking'!H52)="T",TRIM('Felling&amp;Restocking'!H52)="DF",TRIM('Felling&amp;Restocking'!H52)="OS"),O52=0),0,1)</f>
        <v>1</v>
      </c>
      <c r="X52" s="345">
        <f>IF(OR('Felling&amp;Restocking'!$S52="",OR('Felling&amp;Restocking'!$S52=0,'Felling&amp;Restocking'!$S52="N/A")),0,1)</f>
        <v>1</v>
      </c>
      <c r="Y52" s="333">
        <f t="shared" si="4"/>
        <v>0.61387130000000001</v>
      </c>
      <c r="Z52" s="333">
        <f t="shared" si="5"/>
        <v>0.26308769999999998</v>
      </c>
      <c r="AA52" s="334" t="str">
        <f t="shared" si="6"/>
        <v>,beech</v>
      </c>
      <c r="AC52" s="333" t="str">
        <f t="shared" si="7"/>
        <v>hybrid larch</v>
      </c>
      <c r="AE52" s="333" t="str">
        <f t="shared" si="8"/>
        <v>1</v>
      </c>
      <c r="AF52" s="346" t="str">
        <f>IF('Felling&amp;Restocking'!I52="","",IFERROR(VLOOKUP( 'Felling&amp;Restocking'!I52,SpeciesList[],2,FALSE),"," &amp; 'Felling&amp;Restocking'!I52))</f>
        <v>hybrid larch</v>
      </c>
      <c r="AG52" s="333" t="str">
        <f>IF('Felling&amp;Restocking'!I52="","",VLOOKUP( 'Felling&amp;Restocking'!I52,SpeciesList[],4,FALSE))</f>
        <v>C</v>
      </c>
      <c r="AH52" s="333" t="str">
        <f>IF('Felling&amp;Restocking'!J52="","",IFERROR("," &amp; VLOOKUP( 'Felling&amp;Restocking'!J52,SpeciesList[],2,FALSE),"," &amp; 'Felling&amp;Restocking'!J52))</f>
        <v>,beech</v>
      </c>
      <c r="AI52" s="333" t="str">
        <f>IF('Felling&amp;Restocking'!J52="","",VLOOKUP( 'Felling&amp;Restocking'!J52,SpeciesList[],4,FALSE))</f>
        <v>B</v>
      </c>
      <c r="AJ52" s="333" t="str">
        <f>IF('Felling&amp;Restocking'!K52="","",IFERROR("," &amp; VLOOKUP( 'Felling&amp;Restocking'!K52,SpeciesList[],2,FALSE),"," &amp; 'Felling&amp;Restocking'!K52))</f>
        <v/>
      </c>
      <c r="AK52" s="333" t="str">
        <f>IF('Felling&amp;Restocking'!K52="","",VLOOKUP( 'Felling&amp;Restocking'!K52,SpeciesList[],4,FALSE))</f>
        <v/>
      </c>
      <c r="AL52" s="333" t="str">
        <f>IF('Felling&amp;Restocking'!L52="","",IFERROR("," &amp; VLOOKUP( 'Felling&amp;Restocking'!L52,SpeciesList[],2,FALSE),"," &amp; 'Felling&amp;Restocking'!L52))</f>
        <v/>
      </c>
      <c r="AM52" s="333" t="str">
        <f>IF('Felling&amp;Restocking'!L52="","",VLOOKUP( 'Felling&amp;Restocking'!L52,SpeciesList[],4,FALSE))</f>
        <v/>
      </c>
      <c r="AN52" s="333" t="str">
        <f>IF('Felling&amp;Restocking'!M52="","",IFERROR("," &amp; VLOOKUP( 'Felling&amp;Restocking'!M52,SpeciesList[],2,FALSE),"," &amp; 'Felling&amp;Restocking'!M52))</f>
        <v/>
      </c>
      <c r="AO52" s="333" t="str">
        <f>IF('Felling&amp;Restocking'!M52="","",VLOOKUP( 'Felling&amp;Restocking'!M52,SpeciesList[],4,FALSE))</f>
        <v/>
      </c>
      <c r="AP52" s="333" t="str">
        <f>IF('Felling&amp;Restocking'!N52="","",IFERROR("," &amp; VLOOKUP( 'Felling&amp;Restocking'!N52,SpeciesList[],2,FALSE),"," &amp; 'Felling&amp;Restocking'!N52))</f>
        <v/>
      </c>
      <c r="AQ52" s="333" t="str">
        <f>IF('Felling&amp;Restocking'!N52="","",VLOOKUP( 'Felling&amp;Restocking'!N52,SpeciesList[],4,FALSE))</f>
        <v/>
      </c>
      <c r="AS52" s="346"/>
      <c r="AT52" s="333" t="str">
        <f>IF('Sub-Cpt Record'!A52&lt;&gt;"",CONCATENATE('Sub-Cpt Record'!A52,'Sub-Cpt Record'!B52,'Sub-Cpt Record'!C52),"")</f>
        <v>B2y0.876959</v>
      </c>
      <c r="AU52" s="333">
        <f t="shared" si="9"/>
        <v>1</v>
      </c>
      <c r="AV52" s="333">
        <f>IF(AT52&lt;&gt;"",'Sub-Cpt Record'!C52/CODE!AU52,0)</f>
        <v>0.87695900000000004</v>
      </c>
      <c r="BM52" s="333" t="s">
        <v>615</v>
      </c>
    </row>
    <row r="53" spans="1:65" x14ac:dyDescent="0.25">
      <c r="A53" s="333" t="str">
        <f>IF('Sub-Cpt Record'!B53="",IF(OR('Sub-Cpt Record'!A53=0,'Sub-Cpt Record'!A53=""),"",'Sub-Cpt Record'!A53),CONCATENATE('Sub-Cpt Record'!A53&amp;'Sub-Cpt Record'!B53))</f>
        <v>B3</v>
      </c>
      <c r="B53" s="333">
        <f t="shared" si="1"/>
        <v>1</v>
      </c>
      <c r="C53" s="334" t="str">
        <f>IF('Sub-Cpt Record'!E53 = "","",'Sub-Cpt Record'!E53&amp;"  ")</f>
        <v xml:space="preserve">BE  </v>
      </c>
      <c r="D53" s="333" t="str">
        <f>IF('Sub-Cpt Record'!F53 = "","",'Sub-Cpt Record'!F53&amp;"  ")</f>
        <v xml:space="preserve">POK  </v>
      </c>
      <c r="E53" s="333" t="str">
        <f>IF('Sub-Cpt Record'!G53 = "","",'Sub-Cpt Record'!G53&amp;"  ")</f>
        <v xml:space="preserve">HOL  </v>
      </c>
      <c r="F53" s="333" t="str">
        <f>IF('Sub-Cpt Record'!H53 = "","",'Sub-Cpt Record'!H53&amp;"  ")</f>
        <v xml:space="preserve">HAZ  </v>
      </c>
      <c r="G53" s="333" t="str">
        <f>IF('Sub-Cpt Record'!I53 = "","",'Sub-Cpt Record'!I53&amp;"  ")</f>
        <v/>
      </c>
      <c r="H53" s="333" t="str">
        <f>IF('Sub-Cpt Record'!J53 = "","",'Sub-Cpt Record'!J53&amp;"  ")</f>
        <v/>
      </c>
      <c r="I53" s="335" t="str">
        <f t="shared" si="2"/>
        <v xml:space="preserve">BE  POK  HOL  HAZ  </v>
      </c>
      <c r="J53" s="333">
        <f>IF(A53&lt;&gt;"",'Sub-Cpt Record'!C53/CODE!B53,0)</f>
        <v>2.37</v>
      </c>
      <c r="L53" s="337">
        <f t="shared" si="3"/>
        <v>1</v>
      </c>
      <c r="N53" s="338">
        <f>COUNTIFS('Felling&amp;Restocking'!$A$11:$A$1000, 'Felling&amp;Restocking'!$A53, 'Felling&amp;Restocking'!$B$11:$B$1000, 'Felling&amp;Restocking'!$B53, 'Felling&amp;Restocking'!$H$11:$H$1000, 'Felling&amp;Restocking'!$H53)</f>
        <v>0</v>
      </c>
      <c r="O53" s="338">
        <f>IF(OR('Felling&amp;Restocking'!H53=0,'Felling&amp;Restocking'!H53=""),0,1)</f>
        <v>0</v>
      </c>
      <c r="P53" s="339">
        <f>SUM('Felling&amp;Restocking'!O53+'Felling&amp;Restocking'!P53)</f>
        <v>0</v>
      </c>
      <c r="S53" s="341">
        <f>IF(AND(O53&lt;&gt;0,P53&lt;&gt;0,'Felling&amp;Restocking'!G53&lt;&gt;0,AA53="",AC53=""),1,0)</f>
        <v>0</v>
      </c>
      <c r="T53" s="342" t="str">
        <f>IF(OR('Felling&amp;Restocking'!G53=0,'Felling&amp;Restocking'!G53=""),"",SUM('Felling&amp;Restocking'!O53/P53)*'Felling&amp;Restocking'!G53)</f>
        <v/>
      </c>
      <c r="U53" s="343" t="str">
        <f>IF(OR('Felling&amp;Restocking'!G53=0,'Felling&amp;Restocking'!G53=""),"",SUM('Felling&amp;Restocking'!P53/P53)*'Felling&amp;Restocking'!G53)</f>
        <v/>
      </c>
      <c r="V53" s="344">
        <f>IF(CONCATENATE('Felling&amp;Restocking'!U53&amp;'Felling&amp;Restocking'!W53&amp;'Felling&amp;Restocking'!Y53&amp;'Felling&amp;Restocking'!AA53&amp;'Felling&amp;Restocking'!AC53)="",0,1)</f>
        <v>0</v>
      </c>
      <c r="W53" s="345">
        <f>IF(OR(OR(TRIM('Felling&amp;Restocking'!H53)="T",TRIM('Felling&amp;Restocking'!H53)="DF",TRIM('Felling&amp;Restocking'!H53)="OS"),O53=0),0,1)</f>
        <v>0</v>
      </c>
      <c r="X53" s="345">
        <f>IF(OR('Felling&amp;Restocking'!$S53="",OR('Felling&amp;Restocking'!$S53=0,'Felling&amp;Restocking'!$S53="N/A")),0,1)</f>
        <v>0</v>
      </c>
      <c r="Y53" s="333" t="str">
        <f t="shared" si="4"/>
        <v/>
      </c>
      <c r="Z53" s="333" t="str">
        <f t="shared" si="5"/>
        <v/>
      </c>
      <c r="AA53" s="334" t="str">
        <f t="shared" si="6"/>
        <v/>
      </c>
      <c r="AC53" s="333" t="str">
        <f t="shared" si="7"/>
        <v/>
      </c>
      <c r="AE53" s="333" t="str">
        <f t="shared" si="8"/>
        <v>1</v>
      </c>
      <c r="AF53" s="346" t="str">
        <f>IF('Felling&amp;Restocking'!I53="","",IFERROR(VLOOKUP( 'Felling&amp;Restocking'!I53,SpeciesList[],2,FALSE),"," &amp; 'Felling&amp;Restocking'!I53))</f>
        <v/>
      </c>
      <c r="AG53" s="333" t="str">
        <f>IF('Felling&amp;Restocking'!I53="","",VLOOKUP( 'Felling&amp;Restocking'!I53,SpeciesList[],4,FALSE))</f>
        <v/>
      </c>
      <c r="AH53" s="333" t="str">
        <f>IF('Felling&amp;Restocking'!J53="","",IFERROR("," &amp; VLOOKUP( 'Felling&amp;Restocking'!J53,SpeciesList[],2,FALSE),"," &amp; 'Felling&amp;Restocking'!J53))</f>
        <v/>
      </c>
      <c r="AI53" s="333" t="str">
        <f>IF('Felling&amp;Restocking'!J53="","",VLOOKUP( 'Felling&amp;Restocking'!J53,SpeciesList[],4,FALSE))</f>
        <v/>
      </c>
      <c r="AJ53" s="333" t="str">
        <f>IF('Felling&amp;Restocking'!K53="","",IFERROR("," &amp; VLOOKUP( 'Felling&amp;Restocking'!K53,SpeciesList[],2,FALSE),"," &amp; 'Felling&amp;Restocking'!K53))</f>
        <v/>
      </c>
      <c r="AK53" s="333" t="str">
        <f>IF('Felling&amp;Restocking'!K53="","",VLOOKUP( 'Felling&amp;Restocking'!K53,SpeciesList[],4,FALSE))</f>
        <v/>
      </c>
      <c r="AL53" s="333" t="str">
        <f>IF('Felling&amp;Restocking'!L53="","",IFERROR("," &amp; VLOOKUP( 'Felling&amp;Restocking'!L53,SpeciesList[],2,FALSE),"," &amp; 'Felling&amp;Restocking'!L53))</f>
        <v/>
      </c>
      <c r="AM53" s="333" t="str">
        <f>IF('Felling&amp;Restocking'!L53="","",VLOOKUP( 'Felling&amp;Restocking'!L53,SpeciesList[],4,FALSE))</f>
        <v/>
      </c>
      <c r="AN53" s="333" t="str">
        <f>IF('Felling&amp;Restocking'!M53="","",IFERROR("," &amp; VLOOKUP( 'Felling&amp;Restocking'!M53,SpeciesList[],2,FALSE),"," &amp; 'Felling&amp;Restocking'!M53))</f>
        <v/>
      </c>
      <c r="AO53" s="333" t="str">
        <f>IF('Felling&amp;Restocking'!M53="","",VLOOKUP( 'Felling&amp;Restocking'!M53,SpeciesList[],4,FALSE))</f>
        <v/>
      </c>
      <c r="AP53" s="333" t="str">
        <f>IF('Felling&amp;Restocking'!N53="","",IFERROR("," &amp; VLOOKUP( 'Felling&amp;Restocking'!N53,SpeciesList[],2,FALSE),"," &amp; 'Felling&amp;Restocking'!N53))</f>
        <v/>
      </c>
      <c r="AQ53" s="333" t="str">
        <f>IF('Felling&amp;Restocking'!N53="","",VLOOKUP( 'Felling&amp;Restocking'!N53,SpeciesList[],4,FALSE))</f>
        <v/>
      </c>
      <c r="AS53" s="346"/>
      <c r="AT53" s="333" t="str">
        <f>IF('Sub-Cpt Record'!A53&lt;&gt;"",CONCATENATE('Sub-Cpt Record'!A53,'Sub-Cpt Record'!B53,'Sub-Cpt Record'!C53),"")</f>
        <v>B32.37</v>
      </c>
      <c r="AU53" s="333">
        <f t="shared" si="9"/>
        <v>1</v>
      </c>
      <c r="AV53" s="333">
        <f>IF(AT53&lt;&gt;"",'Sub-Cpt Record'!C53/CODE!AU53,0)</f>
        <v>2.37</v>
      </c>
      <c r="BM53" s="333" t="s">
        <v>616</v>
      </c>
    </row>
    <row r="54" spans="1:65" x14ac:dyDescent="0.25">
      <c r="A54" s="333" t="str">
        <f>IF('Sub-Cpt Record'!B54="",IF(OR('Sub-Cpt Record'!A54=0,'Sub-Cpt Record'!A54=""),"",'Sub-Cpt Record'!A54),CONCATENATE('Sub-Cpt Record'!A54&amp;'Sub-Cpt Record'!B54))</f>
        <v>B4a</v>
      </c>
      <c r="B54" s="333">
        <f t="shared" si="1"/>
        <v>1</v>
      </c>
      <c r="C54" s="334" t="str">
        <f>IF('Sub-Cpt Record'!E54 = "","",'Sub-Cpt Record'!E54&amp;"  ")</f>
        <v xml:space="preserve">BE  </v>
      </c>
      <c r="D54" s="333" t="str">
        <f>IF('Sub-Cpt Record'!F54 = "","",'Sub-Cpt Record'!F54&amp;"  ")</f>
        <v xml:space="preserve">HOL  </v>
      </c>
      <c r="E54" s="333" t="str">
        <f>IF('Sub-Cpt Record'!G54 = "","",'Sub-Cpt Record'!G54&amp;"  ")</f>
        <v xml:space="preserve">POK  </v>
      </c>
      <c r="F54" s="333" t="str">
        <f>IF('Sub-Cpt Record'!H54 = "","",'Sub-Cpt Record'!H54&amp;"  ")</f>
        <v/>
      </c>
      <c r="G54" s="333" t="str">
        <f>IF('Sub-Cpt Record'!I54 = "","",'Sub-Cpt Record'!I54&amp;"  ")</f>
        <v/>
      </c>
      <c r="H54" s="333" t="str">
        <f>IF('Sub-Cpt Record'!J54 = "","",'Sub-Cpt Record'!J54&amp;"  ")</f>
        <v/>
      </c>
      <c r="I54" s="335" t="str">
        <f t="shared" si="2"/>
        <v xml:space="preserve">BE  HOL  POK  </v>
      </c>
      <c r="J54" s="333">
        <f>IF(A54&lt;&gt;"",'Sub-Cpt Record'!C54/CODE!B54,0)</f>
        <v>8.19937</v>
      </c>
      <c r="L54" s="337">
        <f t="shared" si="3"/>
        <v>1</v>
      </c>
      <c r="N54" s="338">
        <f>COUNTIFS('Felling&amp;Restocking'!$A$11:$A$1000, 'Felling&amp;Restocking'!$A54, 'Felling&amp;Restocking'!$B$11:$B$1000, 'Felling&amp;Restocking'!$B54, 'Felling&amp;Restocking'!$H$11:$H$1000, 'Felling&amp;Restocking'!$H54)</f>
        <v>1</v>
      </c>
      <c r="O54" s="338">
        <f>IF(OR('Felling&amp;Restocking'!H54=0,'Felling&amp;Restocking'!H54=""),0,1)</f>
        <v>1</v>
      </c>
      <c r="P54" s="339">
        <f>SUM('Felling&amp;Restocking'!O54+'Felling&amp;Restocking'!P54)</f>
        <v>491.9622</v>
      </c>
      <c r="S54" s="341">
        <f>IF(AND(O54&lt;&gt;0,P54&lt;&gt;0,'Felling&amp;Restocking'!G54&lt;&gt;0,AA54="",AC54=""),1,0)</f>
        <v>0</v>
      </c>
      <c r="T54" s="342">
        <f>IF(OR('Felling&amp;Restocking'!G54=0,'Felling&amp;Restocking'!G54=""),"",SUM('Felling&amp;Restocking'!O54/P54)*'Felling&amp;Restocking'!G54)</f>
        <v>0</v>
      </c>
      <c r="U54" s="343">
        <f>IF(OR('Felling&amp;Restocking'!G54=0,'Felling&amp;Restocking'!G54=""),"",SUM('Felling&amp;Restocking'!P54/P54)*'Felling&amp;Restocking'!G54)</f>
        <v>8.1999999999999993</v>
      </c>
      <c r="V54" s="344">
        <f>IF(CONCATENATE('Felling&amp;Restocking'!U54&amp;'Felling&amp;Restocking'!W54&amp;'Felling&amp;Restocking'!Y54&amp;'Felling&amp;Restocking'!AA54&amp;'Felling&amp;Restocking'!AC54)="",0,1)</f>
        <v>0</v>
      </c>
      <c r="W54" s="345">
        <f>IF(OR(OR(TRIM('Felling&amp;Restocking'!H54)="T",TRIM('Felling&amp;Restocking'!H54)="DF",TRIM('Felling&amp;Restocking'!H54)="OS"),O54=0),0,1)</f>
        <v>0</v>
      </c>
      <c r="X54" s="345">
        <f>IF(OR('Felling&amp;Restocking'!$S54="",OR('Felling&amp;Restocking'!$S54=0,'Felling&amp;Restocking'!$S54="N/A")),0,1)</f>
        <v>0</v>
      </c>
      <c r="Y54" s="333" t="str">
        <f t="shared" si="4"/>
        <v/>
      </c>
      <c r="Z54" s="333" t="str">
        <f t="shared" si="5"/>
        <v/>
      </c>
      <c r="AA54" s="334" t="str">
        <f t="shared" si="6"/>
        <v>beech,holly species,pedunculate/common oak</v>
      </c>
      <c r="AC54" s="333" t="str">
        <f t="shared" si="7"/>
        <v/>
      </c>
      <c r="AE54" s="333" t="str">
        <f t="shared" si="8"/>
        <v>1</v>
      </c>
      <c r="AF54" s="346" t="str">
        <f>IF('Felling&amp;Restocking'!I54="","",IFERROR(VLOOKUP( 'Felling&amp;Restocking'!I54,SpeciesList[],2,FALSE),"," &amp; 'Felling&amp;Restocking'!I54))</f>
        <v>beech</v>
      </c>
      <c r="AG54" s="333" t="str">
        <f>IF('Felling&amp;Restocking'!I54="","",VLOOKUP( 'Felling&amp;Restocking'!I54,SpeciesList[],4,FALSE))</f>
        <v>B</v>
      </c>
      <c r="AH54" s="333" t="str">
        <f>IF('Felling&amp;Restocking'!J54="","",IFERROR("," &amp; VLOOKUP( 'Felling&amp;Restocking'!J54,SpeciesList[],2,FALSE),"," &amp; 'Felling&amp;Restocking'!J54))</f>
        <v>,holly species</v>
      </c>
      <c r="AI54" s="333" t="str">
        <f>IF('Felling&amp;Restocking'!J54="","",VLOOKUP( 'Felling&amp;Restocking'!J54,SpeciesList[],4,FALSE))</f>
        <v>B</v>
      </c>
      <c r="AJ54" s="333" t="str">
        <f>IF('Felling&amp;Restocking'!K54="","",IFERROR("," &amp; VLOOKUP( 'Felling&amp;Restocking'!K54,SpeciesList[],2,FALSE),"," &amp; 'Felling&amp;Restocking'!K54))</f>
        <v>,pedunculate/common oak</v>
      </c>
      <c r="AK54" s="333" t="str">
        <f>IF('Felling&amp;Restocking'!K54="","",VLOOKUP( 'Felling&amp;Restocking'!K54,SpeciesList[],4,FALSE))</f>
        <v>B</v>
      </c>
      <c r="AL54" s="333" t="str">
        <f>IF('Felling&amp;Restocking'!L54="","",IFERROR("," &amp; VLOOKUP( 'Felling&amp;Restocking'!L54,SpeciesList[],2,FALSE),"," &amp; 'Felling&amp;Restocking'!L54))</f>
        <v/>
      </c>
      <c r="AM54" s="333" t="str">
        <f>IF('Felling&amp;Restocking'!L54="","",VLOOKUP( 'Felling&amp;Restocking'!L54,SpeciesList[],4,FALSE))</f>
        <v/>
      </c>
      <c r="AN54" s="333" t="str">
        <f>IF('Felling&amp;Restocking'!M54="","",IFERROR("," &amp; VLOOKUP( 'Felling&amp;Restocking'!M54,SpeciesList[],2,FALSE),"," &amp; 'Felling&amp;Restocking'!M54))</f>
        <v/>
      </c>
      <c r="AO54" s="333" t="str">
        <f>IF('Felling&amp;Restocking'!M54="","",VLOOKUP( 'Felling&amp;Restocking'!M54,SpeciesList[],4,FALSE))</f>
        <v/>
      </c>
      <c r="AP54" s="333" t="str">
        <f>IF('Felling&amp;Restocking'!N54="","",IFERROR("," &amp; VLOOKUP( 'Felling&amp;Restocking'!N54,SpeciesList[],2,FALSE),"," &amp; 'Felling&amp;Restocking'!N54))</f>
        <v/>
      </c>
      <c r="AQ54" s="333" t="str">
        <f>IF('Felling&amp;Restocking'!N54="","",VLOOKUP( 'Felling&amp;Restocking'!N54,SpeciesList[],4,FALSE))</f>
        <v/>
      </c>
      <c r="AS54" s="346"/>
      <c r="AT54" s="333" t="str">
        <f>IF('Sub-Cpt Record'!A54&lt;&gt;"",CONCATENATE('Sub-Cpt Record'!A54,'Sub-Cpt Record'!B54,'Sub-Cpt Record'!C54),"")</f>
        <v>B4a8.19937</v>
      </c>
      <c r="AU54" s="333">
        <f t="shared" si="9"/>
        <v>1</v>
      </c>
      <c r="AV54" s="333">
        <f>IF(AT54&lt;&gt;"",'Sub-Cpt Record'!C54/CODE!AU54,0)</f>
        <v>8.19937</v>
      </c>
      <c r="BM54" s="333" t="s">
        <v>617</v>
      </c>
    </row>
    <row r="55" spans="1:65" x14ac:dyDescent="0.25">
      <c r="A55" s="333" t="str">
        <f>IF('Sub-Cpt Record'!B55="",IF(OR('Sub-Cpt Record'!A55=0,'Sub-Cpt Record'!A55=""),"",'Sub-Cpt Record'!A55),CONCATENATE('Sub-Cpt Record'!A55&amp;'Sub-Cpt Record'!B55))</f>
        <v>B4b</v>
      </c>
      <c r="B55" s="333">
        <f t="shared" si="1"/>
        <v>1</v>
      </c>
      <c r="C55" s="334" t="str">
        <f>IF('Sub-Cpt Record'!E55 = "","",'Sub-Cpt Record'!E55&amp;"  ")</f>
        <v xml:space="preserve">BE  </v>
      </c>
      <c r="D55" s="333" t="str">
        <f>IF('Sub-Cpt Record'!F55 = "","",'Sub-Cpt Record'!F55&amp;"  ")</f>
        <v xml:space="preserve">HOL  </v>
      </c>
      <c r="E55" s="333" t="str">
        <f>IF('Sub-Cpt Record'!G55 = "","",'Sub-Cpt Record'!G55&amp;"  ")</f>
        <v xml:space="preserve">POK  </v>
      </c>
      <c r="F55" s="333" t="str">
        <f>IF('Sub-Cpt Record'!H55 = "","",'Sub-Cpt Record'!H55&amp;"  ")</f>
        <v xml:space="preserve">YEW  </v>
      </c>
      <c r="G55" s="333" t="str">
        <f>IF('Sub-Cpt Record'!I55 = "","",'Sub-Cpt Record'!I55&amp;"  ")</f>
        <v xml:space="preserve">AH  </v>
      </c>
      <c r="H55" s="333" t="str">
        <f>IF('Sub-Cpt Record'!J55 = "","",'Sub-Cpt Record'!J55&amp;"  ")</f>
        <v/>
      </c>
      <c r="I55" s="335" t="str">
        <f t="shared" si="2"/>
        <v xml:space="preserve">BE  HOL  POK  YEW  AH  </v>
      </c>
      <c r="J55" s="333">
        <f>IF(A55&lt;&gt;"",'Sub-Cpt Record'!C55/CODE!B55,0)</f>
        <v>23.518999999999998</v>
      </c>
      <c r="L55" s="337">
        <f t="shared" si="3"/>
        <v>1</v>
      </c>
      <c r="N55" s="338">
        <f>COUNTIFS('Felling&amp;Restocking'!$A$11:$A$1000, 'Felling&amp;Restocking'!$A55, 'Felling&amp;Restocking'!$B$11:$B$1000, 'Felling&amp;Restocking'!$B55, 'Felling&amp;Restocking'!$H$11:$H$1000, 'Felling&amp;Restocking'!$H55)</f>
        <v>1</v>
      </c>
      <c r="O55" s="338">
        <f>IF(OR('Felling&amp;Restocking'!H55=0,'Felling&amp;Restocking'!H55=""),0,1)</f>
        <v>1</v>
      </c>
      <c r="P55" s="339">
        <f>SUM('Felling&amp;Restocking'!O55+'Felling&amp;Restocking'!P55)</f>
        <v>1646.33</v>
      </c>
      <c r="S55" s="341">
        <f>IF(AND(O55&lt;&gt;0,P55&lt;&gt;0,'Felling&amp;Restocking'!G55&lt;&gt;0,AA55="",AC55=""),1,0)</f>
        <v>0</v>
      </c>
      <c r="T55" s="342">
        <f>IF(OR('Felling&amp;Restocking'!G55=0,'Felling&amp;Restocking'!G55=""),"",SUM('Felling&amp;Restocking'!O55/P55)*'Felling&amp;Restocking'!G55)</f>
        <v>0</v>
      </c>
      <c r="U55" s="343">
        <f>IF(OR('Felling&amp;Restocking'!G55=0,'Felling&amp;Restocking'!G55=""),"",SUM('Felling&amp;Restocking'!P55/P55)*'Felling&amp;Restocking'!G55)</f>
        <v>23.52</v>
      </c>
      <c r="V55" s="344">
        <f>IF(CONCATENATE('Felling&amp;Restocking'!U55&amp;'Felling&amp;Restocking'!W55&amp;'Felling&amp;Restocking'!Y55&amp;'Felling&amp;Restocking'!AA55&amp;'Felling&amp;Restocking'!AC55)="",0,1)</f>
        <v>0</v>
      </c>
      <c r="W55" s="345">
        <f>IF(OR(OR(TRIM('Felling&amp;Restocking'!H55)="T",TRIM('Felling&amp;Restocking'!H55)="DF",TRIM('Felling&amp;Restocking'!H55)="OS"),O55=0),0,1)</f>
        <v>0</v>
      </c>
      <c r="X55" s="345">
        <f>IF(OR('Felling&amp;Restocking'!$S55="",OR('Felling&amp;Restocking'!$S55=0,'Felling&amp;Restocking'!$S55="N/A")),0,1)</f>
        <v>0</v>
      </c>
      <c r="Y55" s="333" t="str">
        <f t="shared" si="4"/>
        <v/>
      </c>
      <c r="Z55" s="333" t="str">
        <f t="shared" si="5"/>
        <v/>
      </c>
      <c r="AA55" s="334" t="str">
        <f t="shared" si="6"/>
        <v>beech,holly species,pedunculate/common oak,ash</v>
      </c>
      <c r="AC55" s="333" t="str">
        <f t="shared" si="7"/>
        <v/>
      </c>
      <c r="AE55" s="333" t="str">
        <f t="shared" si="8"/>
        <v>1</v>
      </c>
      <c r="AF55" s="346" t="str">
        <f>IF('Felling&amp;Restocking'!I55="","",IFERROR(VLOOKUP( 'Felling&amp;Restocking'!I55,SpeciesList[],2,FALSE),"," &amp; 'Felling&amp;Restocking'!I55))</f>
        <v>beech</v>
      </c>
      <c r="AG55" s="333" t="str">
        <f>IF('Felling&amp;Restocking'!I55="","",VLOOKUP( 'Felling&amp;Restocking'!I55,SpeciesList[],4,FALSE))</f>
        <v>B</v>
      </c>
      <c r="AH55" s="333" t="str">
        <f>IF('Felling&amp;Restocking'!J55="","",IFERROR("," &amp; VLOOKUP( 'Felling&amp;Restocking'!J55,SpeciesList[],2,FALSE),"," &amp; 'Felling&amp;Restocking'!J55))</f>
        <v>,holly species</v>
      </c>
      <c r="AI55" s="333" t="str">
        <f>IF('Felling&amp;Restocking'!J55="","",VLOOKUP( 'Felling&amp;Restocking'!J55,SpeciesList[],4,FALSE))</f>
        <v>B</v>
      </c>
      <c r="AJ55" s="333" t="str">
        <f>IF('Felling&amp;Restocking'!K55="","",IFERROR("," &amp; VLOOKUP( 'Felling&amp;Restocking'!K55,SpeciesList[],2,FALSE),"," &amp; 'Felling&amp;Restocking'!K55))</f>
        <v>,pedunculate/common oak</v>
      </c>
      <c r="AK55" s="333" t="str">
        <f>IF('Felling&amp;Restocking'!K55="","",VLOOKUP( 'Felling&amp;Restocking'!K55,SpeciesList[],4,FALSE))</f>
        <v>B</v>
      </c>
      <c r="AL55" s="333" t="str">
        <f>IF('Felling&amp;Restocking'!L55="","",IFERROR("," &amp; VLOOKUP( 'Felling&amp;Restocking'!L55,SpeciesList[],2,FALSE),"," &amp; 'Felling&amp;Restocking'!L55))</f>
        <v/>
      </c>
      <c r="AM55" s="333" t="str">
        <f>IF('Felling&amp;Restocking'!L55="","",VLOOKUP( 'Felling&amp;Restocking'!L55,SpeciesList[],4,FALSE))</f>
        <v/>
      </c>
      <c r="AN55" s="333" t="str">
        <f>IF('Felling&amp;Restocking'!M55="","",IFERROR("," &amp; VLOOKUP( 'Felling&amp;Restocking'!M55,SpeciesList[],2,FALSE),"," &amp; 'Felling&amp;Restocking'!M55))</f>
        <v>,ash</v>
      </c>
      <c r="AO55" s="333" t="str">
        <f>IF('Felling&amp;Restocking'!M55="","",VLOOKUP( 'Felling&amp;Restocking'!M55,SpeciesList[],4,FALSE))</f>
        <v>B</v>
      </c>
      <c r="AP55" s="333" t="str">
        <f>IF('Felling&amp;Restocking'!N55="","",IFERROR("," &amp; VLOOKUP( 'Felling&amp;Restocking'!N55,SpeciesList[],2,FALSE),"," &amp; 'Felling&amp;Restocking'!N55))</f>
        <v/>
      </c>
      <c r="AQ55" s="333" t="str">
        <f>IF('Felling&amp;Restocking'!N55="","",VLOOKUP( 'Felling&amp;Restocking'!N55,SpeciesList[],4,FALSE))</f>
        <v/>
      </c>
      <c r="AS55" s="346"/>
      <c r="AT55" s="333" t="str">
        <f>IF('Sub-Cpt Record'!A55&lt;&gt;"",CONCATENATE('Sub-Cpt Record'!A55,'Sub-Cpt Record'!B55,'Sub-Cpt Record'!C55),"")</f>
        <v>B4b23.519</v>
      </c>
      <c r="AU55" s="333">
        <f t="shared" si="9"/>
        <v>1</v>
      </c>
      <c r="AV55" s="333">
        <f>IF(AT55&lt;&gt;"",'Sub-Cpt Record'!C55/CODE!AU55,0)</f>
        <v>23.518999999999998</v>
      </c>
      <c r="BM55" s="333" t="s">
        <v>618</v>
      </c>
    </row>
    <row r="56" spans="1:65" x14ac:dyDescent="0.25">
      <c r="A56" s="333" t="str">
        <f>IF('Sub-Cpt Record'!B56="",IF(OR('Sub-Cpt Record'!A56=0,'Sub-Cpt Record'!A56=""),"",'Sub-Cpt Record'!A56),CONCATENATE('Sub-Cpt Record'!A56&amp;'Sub-Cpt Record'!B56))</f>
        <v>B4c</v>
      </c>
      <c r="B56" s="333">
        <f t="shared" si="1"/>
        <v>1</v>
      </c>
      <c r="C56" s="334" t="str">
        <f>IF('Sub-Cpt Record'!E56 = "","",'Sub-Cpt Record'!E56&amp;"  ")</f>
        <v xml:space="preserve">AH  </v>
      </c>
      <c r="D56" s="333" t="str">
        <f>IF('Sub-Cpt Record'!F56 = "","",'Sub-Cpt Record'!F56&amp;"  ")</f>
        <v xml:space="preserve">HL  </v>
      </c>
      <c r="E56" s="333" t="str">
        <f>IF('Sub-Cpt Record'!G56 = "","",'Sub-Cpt Record'!G56&amp;"  ")</f>
        <v xml:space="preserve">WCH  </v>
      </c>
      <c r="F56" s="333" t="str">
        <f>IF('Sub-Cpt Record'!H56 = "","",'Sub-Cpt Record'!H56&amp;"  ")</f>
        <v xml:space="preserve">BE  </v>
      </c>
      <c r="G56" s="333" t="str">
        <f>IF('Sub-Cpt Record'!I56 = "","",'Sub-Cpt Record'!I56&amp;"  ")</f>
        <v/>
      </c>
      <c r="H56" s="333" t="str">
        <f>IF('Sub-Cpt Record'!J56 = "","",'Sub-Cpt Record'!J56&amp;"  ")</f>
        <v/>
      </c>
      <c r="I56" s="335" t="str">
        <f t="shared" si="2"/>
        <v xml:space="preserve">AH  HL  WCH  BE  </v>
      </c>
      <c r="J56" s="333">
        <f>IF(A56&lt;&gt;"",'Sub-Cpt Record'!C56/CODE!B56,0)</f>
        <v>0.75143000000000004</v>
      </c>
      <c r="L56" s="337">
        <f t="shared" si="3"/>
        <v>1</v>
      </c>
      <c r="N56" s="338">
        <f>COUNTIFS('Felling&amp;Restocking'!$A$11:$A$1000, 'Felling&amp;Restocking'!$A56, 'Felling&amp;Restocking'!$B$11:$B$1000, 'Felling&amp;Restocking'!$B56, 'Felling&amp;Restocking'!$H$11:$H$1000, 'Felling&amp;Restocking'!$H56)</f>
        <v>1</v>
      </c>
      <c r="O56" s="338">
        <f>IF(OR('Felling&amp;Restocking'!H56=0,'Felling&amp;Restocking'!H56=""),0,1)</f>
        <v>1</v>
      </c>
      <c r="P56" s="339">
        <f>SUM('Felling&amp;Restocking'!O56+'Felling&amp;Restocking'!P56)</f>
        <v>93.928750000000022</v>
      </c>
      <c r="S56" s="341">
        <f>IF(AND(O56&lt;&gt;0,P56&lt;&gt;0,'Felling&amp;Restocking'!G56&lt;&gt;0,AA56="",AC56=""),1,0)</f>
        <v>0</v>
      </c>
      <c r="T56" s="342">
        <f>IF(OR('Felling&amp;Restocking'!G56=0,'Felling&amp;Restocking'!G56=""),"",SUM('Felling&amp;Restocking'!O56/P56)*'Felling&amp;Restocking'!G56)</f>
        <v>0.30057200000000001</v>
      </c>
      <c r="U56" s="343">
        <f>IF(OR('Felling&amp;Restocking'!G56=0,'Felling&amp;Restocking'!G56=""),"",SUM('Felling&amp;Restocking'!P56/P56)*'Felling&amp;Restocking'!G56)</f>
        <v>7.5143000000000001E-2</v>
      </c>
      <c r="V56" s="344">
        <f>IF(CONCATENATE('Felling&amp;Restocking'!U56&amp;'Felling&amp;Restocking'!W56&amp;'Felling&amp;Restocking'!Y56&amp;'Felling&amp;Restocking'!AA56&amp;'Felling&amp;Restocking'!AC56)="",0,1)</f>
        <v>1</v>
      </c>
      <c r="W56" s="345">
        <f>IF(OR(OR(TRIM('Felling&amp;Restocking'!H56)="T",TRIM('Felling&amp;Restocking'!H56)="DF",TRIM('Felling&amp;Restocking'!H56)="OS"),O56=0),0,1)</f>
        <v>1</v>
      </c>
      <c r="X56" s="345">
        <f>IF(OR('Felling&amp;Restocking'!$S56="",OR('Felling&amp;Restocking'!$S56=0,'Felling&amp;Restocking'!$S56="N/A")),0,1)</f>
        <v>1</v>
      </c>
      <c r="Y56" s="333">
        <f t="shared" si="4"/>
        <v>0.30057200000000001</v>
      </c>
      <c r="Z56" s="333">
        <f t="shared" si="5"/>
        <v>7.5143000000000001E-2</v>
      </c>
      <c r="AA56" s="334" t="str">
        <f t="shared" si="6"/>
        <v>ash,wild cherry/gean,beech</v>
      </c>
      <c r="AC56" s="333" t="str">
        <f t="shared" si="7"/>
        <v>,hybrid larch</v>
      </c>
      <c r="AE56" s="333" t="str">
        <f t="shared" si="8"/>
        <v>1</v>
      </c>
      <c r="AF56" s="346" t="str">
        <f>IF('Felling&amp;Restocking'!I56="","",IFERROR(VLOOKUP( 'Felling&amp;Restocking'!I56,SpeciesList[],2,FALSE),"," &amp; 'Felling&amp;Restocking'!I56))</f>
        <v>ash</v>
      </c>
      <c r="AG56" s="333" t="str">
        <f>IF('Felling&amp;Restocking'!I56="","",VLOOKUP( 'Felling&amp;Restocking'!I56,SpeciesList[],4,FALSE))</f>
        <v>B</v>
      </c>
      <c r="AH56" s="333" t="str">
        <f>IF('Felling&amp;Restocking'!J56="","",IFERROR("," &amp; VLOOKUP( 'Felling&amp;Restocking'!J56,SpeciesList[],2,FALSE),"," &amp; 'Felling&amp;Restocking'!J56))</f>
        <v>,hybrid larch</v>
      </c>
      <c r="AI56" s="333" t="str">
        <f>IF('Felling&amp;Restocking'!J56="","",VLOOKUP( 'Felling&amp;Restocking'!J56,SpeciesList[],4,FALSE))</f>
        <v>C</v>
      </c>
      <c r="AJ56" s="333" t="str">
        <f>IF('Felling&amp;Restocking'!K56="","",IFERROR("," &amp; VLOOKUP( 'Felling&amp;Restocking'!K56,SpeciesList[],2,FALSE),"," &amp; 'Felling&amp;Restocking'!K56))</f>
        <v>,wild cherry/gean</v>
      </c>
      <c r="AK56" s="333" t="str">
        <f>IF('Felling&amp;Restocking'!K56="","",VLOOKUP( 'Felling&amp;Restocking'!K56,SpeciesList[],4,FALSE))</f>
        <v>B</v>
      </c>
      <c r="AL56" s="333" t="str">
        <f>IF('Felling&amp;Restocking'!L56="","",IFERROR("," &amp; VLOOKUP( 'Felling&amp;Restocking'!L56,SpeciesList[],2,FALSE),"," &amp; 'Felling&amp;Restocking'!L56))</f>
        <v>,beech</v>
      </c>
      <c r="AM56" s="333" t="str">
        <f>IF('Felling&amp;Restocking'!L56="","",VLOOKUP( 'Felling&amp;Restocking'!L56,SpeciesList[],4,FALSE))</f>
        <v>B</v>
      </c>
      <c r="AN56" s="333" t="str">
        <f>IF('Felling&amp;Restocking'!M56="","",IFERROR("," &amp; VLOOKUP( 'Felling&amp;Restocking'!M56,SpeciesList[],2,FALSE),"," &amp; 'Felling&amp;Restocking'!M56))</f>
        <v/>
      </c>
      <c r="AO56" s="333" t="str">
        <f>IF('Felling&amp;Restocking'!M56="","",VLOOKUP( 'Felling&amp;Restocking'!M56,SpeciesList[],4,FALSE))</f>
        <v/>
      </c>
      <c r="AP56" s="333" t="str">
        <f>IF('Felling&amp;Restocking'!N56="","",IFERROR("," &amp; VLOOKUP( 'Felling&amp;Restocking'!N56,SpeciesList[],2,FALSE),"," &amp; 'Felling&amp;Restocking'!N56))</f>
        <v/>
      </c>
      <c r="AQ56" s="333" t="str">
        <f>IF('Felling&amp;Restocking'!N56="","",VLOOKUP( 'Felling&amp;Restocking'!N56,SpeciesList[],4,FALSE))</f>
        <v/>
      </c>
      <c r="AS56" s="346"/>
      <c r="AT56" s="333" t="str">
        <f>IF('Sub-Cpt Record'!A56&lt;&gt;"",CONCATENATE('Sub-Cpt Record'!A56,'Sub-Cpt Record'!B56,'Sub-Cpt Record'!C56),"")</f>
        <v>B4c0.75143</v>
      </c>
      <c r="AU56" s="333">
        <f t="shared" si="9"/>
        <v>1</v>
      </c>
      <c r="AV56" s="333">
        <f>IF(AT56&lt;&gt;"",'Sub-Cpt Record'!C56/CODE!AU56,0)</f>
        <v>0.75143000000000004</v>
      </c>
      <c r="BM56" s="333" t="s">
        <v>619</v>
      </c>
    </row>
    <row r="57" spans="1:65" x14ac:dyDescent="0.25">
      <c r="A57" s="333" t="str">
        <f>IF('Sub-Cpt Record'!B57="",IF(OR('Sub-Cpt Record'!A57=0,'Sub-Cpt Record'!A57=""),"",'Sub-Cpt Record'!A57),CONCATENATE('Sub-Cpt Record'!A57&amp;'Sub-Cpt Record'!B57))</f>
        <v>B4d</v>
      </c>
      <c r="B57" s="333">
        <f t="shared" si="1"/>
        <v>1</v>
      </c>
      <c r="C57" s="334" t="str">
        <f>IF('Sub-Cpt Record'!E57 = "","",'Sub-Cpt Record'!E57&amp;"  ")</f>
        <v xml:space="preserve">HL  </v>
      </c>
      <c r="D57" s="333" t="str">
        <f>IF('Sub-Cpt Record'!F57 = "","",'Sub-Cpt Record'!F57&amp;"  ")</f>
        <v xml:space="preserve">BE  </v>
      </c>
      <c r="E57" s="333" t="str">
        <f>IF('Sub-Cpt Record'!G57 = "","",'Sub-Cpt Record'!G57&amp;"  ")</f>
        <v/>
      </c>
      <c r="F57" s="333" t="str">
        <f>IF('Sub-Cpt Record'!H57 = "","",'Sub-Cpt Record'!H57&amp;"  ")</f>
        <v/>
      </c>
      <c r="G57" s="333" t="str">
        <f>IF('Sub-Cpt Record'!I57 = "","",'Sub-Cpt Record'!I57&amp;"  ")</f>
        <v/>
      </c>
      <c r="H57" s="333" t="str">
        <f>IF('Sub-Cpt Record'!J57 = "","",'Sub-Cpt Record'!J57&amp;"  ")</f>
        <v/>
      </c>
      <c r="I57" s="335" t="str">
        <f t="shared" si="2"/>
        <v xml:space="preserve">HL  BE  </v>
      </c>
      <c r="J57" s="333">
        <f>IF(A57&lt;&gt;"",'Sub-Cpt Record'!C57/CODE!B57,0)</f>
        <v>0.94480699999999995</v>
      </c>
      <c r="L57" s="337">
        <f t="shared" si="3"/>
        <v>1</v>
      </c>
      <c r="N57" s="338">
        <f>COUNTIFS('Felling&amp;Restocking'!$A$11:$A$1000, 'Felling&amp;Restocking'!$A57, 'Felling&amp;Restocking'!$B$11:$B$1000, 'Felling&amp;Restocking'!$B57, 'Felling&amp;Restocking'!$H$11:$H$1000, 'Felling&amp;Restocking'!$H57)</f>
        <v>1</v>
      </c>
      <c r="O57" s="338">
        <f>IF(OR('Felling&amp;Restocking'!H57=0,'Felling&amp;Restocking'!H57=""),0,1)</f>
        <v>1</v>
      </c>
      <c r="P57" s="339">
        <f>SUM('Felling&amp;Restocking'!O57+'Felling&amp;Restocking'!P57)</f>
        <v>330.68244999999996</v>
      </c>
      <c r="S57" s="341">
        <f>IF(AND(O57&lt;&gt;0,P57&lt;&gt;0,'Felling&amp;Restocking'!G57&lt;&gt;0,AA57="",AC57=""),1,0)</f>
        <v>0</v>
      </c>
      <c r="T57" s="342">
        <f>IF(OR('Felling&amp;Restocking'!G57=0,'Felling&amp;Restocking'!G57=""),"",SUM('Felling&amp;Restocking'!O57/P57)*'Felling&amp;Restocking'!G57)</f>
        <v>0.75584560000000001</v>
      </c>
      <c r="U57" s="343">
        <f>IF(OR('Felling&amp;Restocking'!G57=0,'Felling&amp;Restocking'!G57=""),"",SUM('Felling&amp;Restocking'!P57/P57)*'Felling&amp;Restocking'!G57)</f>
        <v>0.1889614</v>
      </c>
      <c r="V57" s="344">
        <f>IF(CONCATENATE('Felling&amp;Restocking'!U57&amp;'Felling&amp;Restocking'!W57&amp;'Felling&amp;Restocking'!Y57&amp;'Felling&amp;Restocking'!AA57&amp;'Felling&amp;Restocking'!AC57)="",0,1)</f>
        <v>1</v>
      </c>
      <c r="W57" s="345">
        <f>IF(OR(OR(TRIM('Felling&amp;Restocking'!H57)="T",TRIM('Felling&amp;Restocking'!H57)="DF",TRIM('Felling&amp;Restocking'!H57)="OS"),O57=0),0,1)</f>
        <v>1</v>
      </c>
      <c r="X57" s="345">
        <f>IF(OR('Felling&amp;Restocking'!$S57="",OR('Felling&amp;Restocking'!$S57=0,'Felling&amp;Restocking'!$S57="N/A")),0,1)</f>
        <v>1</v>
      </c>
      <c r="Y57" s="333">
        <f t="shared" si="4"/>
        <v>0.75584560000000001</v>
      </c>
      <c r="Z57" s="333">
        <f t="shared" si="5"/>
        <v>0.1889614</v>
      </c>
      <c r="AA57" s="334" t="str">
        <f t="shared" si="6"/>
        <v>,beech</v>
      </c>
      <c r="AC57" s="333" t="str">
        <f t="shared" si="7"/>
        <v>hybrid larch</v>
      </c>
      <c r="AE57" s="333" t="str">
        <f t="shared" si="8"/>
        <v>1</v>
      </c>
      <c r="AF57" s="346" t="str">
        <f>IF('Felling&amp;Restocking'!I57="","",IFERROR(VLOOKUP( 'Felling&amp;Restocking'!I57,SpeciesList[],2,FALSE),"," &amp; 'Felling&amp;Restocking'!I57))</f>
        <v>hybrid larch</v>
      </c>
      <c r="AG57" s="333" t="str">
        <f>IF('Felling&amp;Restocking'!I57="","",VLOOKUP( 'Felling&amp;Restocking'!I57,SpeciesList[],4,FALSE))</f>
        <v>C</v>
      </c>
      <c r="AH57" s="333" t="str">
        <f>IF('Felling&amp;Restocking'!J57="","",IFERROR("," &amp; VLOOKUP( 'Felling&amp;Restocking'!J57,SpeciesList[],2,FALSE),"," &amp; 'Felling&amp;Restocking'!J57))</f>
        <v>,beech</v>
      </c>
      <c r="AI57" s="333" t="str">
        <f>IF('Felling&amp;Restocking'!J57="","",VLOOKUP( 'Felling&amp;Restocking'!J57,SpeciesList[],4,FALSE))</f>
        <v>B</v>
      </c>
      <c r="AJ57" s="333" t="str">
        <f>IF('Felling&amp;Restocking'!K57="","",IFERROR("," &amp; VLOOKUP( 'Felling&amp;Restocking'!K57,SpeciesList[],2,FALSE),"," &amp; 'Felling&amp;Restocking'!K57))</f>
        <v/>
      </c>
      <c r="AK57" s="333" t="str">
        <f>IF('Felling&amp;Restocking'!K57="","",VLOOKUP( 'Felling&amp;Restocking'!K57,SpeciesList[],4,FALSE))</f>
        <v/>
      </c>
      <c r="AL57" s="333" t="str">
        <f>IF('Felling&amp;Restocking'!L57="","",IFERROR("," &amp; VLOOKUP( 'Felling&amp;Restocking'!L57,SpeciesList[],2,FALSE),"," &amp; 'Felling&amp;Restocking'!L57))</f>
        <v/>
      </c>
      <c r="AM57" s="333" t="str">
        <f>IF('Felling&amp;Restocking'!L57="","",VLOOKUP( 'Felling&amp;Restocking'!L57,SpeciesList[],4,FALSE))</f>
        <v/>
      </c>
      <c r="AN57" s="333" t="str">
        <f>IF('Felling&amp;Restocking'!M57="","",IFERROR("," &amp; VLOOKUP( 'Felling&amp;Restocking'!M57,SpeciesList[],2,FALSE),"," &amp; 'Felling&amp;Restocking'!M57))</f>
        <v/>
      </c>
      <c r="AO57" s="333" t="str">
        <f>IF('Felling&amp;Restocking'!M57="","",VLOOKUP( 'Felling&amp;Restocking'!M57,SpeciesList[],4,FALSE))</f>
        <v/>
      </c>
      <c r="AP57" s="333" t="str">
        <f>IF('Felling&amp;Restocking'!N57="","",IFERROR("," &amp; VLOOKUP( 'Felling&amp;Restocking'!N57,SpeciesList[],2,FALSE),"," &amp; 'Felling&amp;Restocking'!N57))</f>
        <v/>
      </c>
      <c r="AQ57" s="333" t="str">
        <f>IF('Felling&amp;Restocking'!N57="","",VLOOKUP( 'Felling&amp;Restocking'!N57,SpeciesList[],4,FALSE))</f>
        <v/>
      </c>
      <c r="AS57" s="346"/>
      <c r="AT57" s="333" t="str">
        <f>IF('Sub-Cpt Record'!A57&lt;&gt;"",CONCATENATE('Sub-Cpt Record'!A57,'Sub-Cpt Record'!B57,'Sub-Cpt Record'!C57),"")</f>
        <v>B4d0.944807</v>
      </c>
      <c r="AU57" s="333">
        <f t="shared" si="9"/>
        <v>1</v>
      </c>
      <c r="AV57" s="333">
        <f>IF(AT57&lt;&gt;"",'Sub-Cpt Record'!C57/CODE!AU57,0)</f>
        <v>0.94480699999999995</v>
      </c>
      <c r="BM57" s="333" t="s">
        <v>620</v>
      </c>
    </row>
    <row r="58" spans="1:65" x14ac:dyDescent="0.25">
      <c r="A58" s="333" t="str">
        <f>IF('Sub-Cpt Record'!B58="",IF(OR('Sub-Cpt Record'!A58=0,'Sub-Cpt Record'!A58=""),"",'Sub-Cpt Record'!A58),CONCATENATE('Sub-Cpt Record'!A58&amp;'Sub-Cpt Record'!B58))</f>
        <v>B4e</v>
      </c>
      <c r="B58" s="333">
        <f t="shared" si="1"/>
        <v>1</v>
      </c>
      <c r="C58" s="334" t="str">
        <f>IF('Sub-Cpt Record'!E58 = "","",'Sub-Cpt Record'!E58&amp;"  ")</f>
        <v xml:space="preserve">HL  </v>
      </c>
      <c r="D58" s="333" t="str">
        <f>IF('Sub-Cpt Record'!F58 = "","",'Sub-Cpt Record'!F58&amp;"  ")</f>
        <v xml:space="preserve">BE  </v>
      </c>
      <c r="E58" s="333" t="str">
        <f>IF('Sub-Cpt Record'!G58 = "","",'Sub-Cpt Record'!G58&amp;"  ")</f>
        <v/>
      </c>
      <c r="F58" s="333" t="str">
        <f>IF('Sub-Cpt Record'!H58 = "","",'Sub-Cpt Record'!H58&amp;"  ")</f>
        <v/>
      </c>
      <c r="G58" s="333" t="str">
        <f>IF('Sub-Cpt Record'!I58 = "","",'Sub-Cpt Record'!I58&amp;"  ")</f>
        <v/>
      </c>
      <c r="H58" s="333" t="str">
        <f>IF('Sub-Cpt Record'!J58 = "","",'Sub-Cpt Record'!J58&amp;"  ")</f>
        <v/>
      </c>
      <c r="I58" s="335" t="str">
        <f t="shared" si="2"/>
        <v xml:space="preserve">HL  BE  </v>
      </c>
      <c r="J58" s="333">
        <f>IF(A58&lt;&gt;"",'Sub-Cpt Record'!C58/CODE!B58,0)</f>
        <v>1.4851799999999999</v>
      </c>
      <c r="L58" s="337">
        <f t="shared" si="3"/>
        <v>1</v>
      </c>
      <c r="N58" s="338">
        <f>COUNTIFS('Felling&amp;Restocking'!$A$11:$A$1000, 'Felling&amp;Restocking'!$A58, 'Felling&amp;Restocking'!$B$11:$B$1000, 'Felling&amp;Restocking'!$B58, 'Felling&amp;Restocking'!$H$11:$H$1000, 'Felling&amp;Restocking'!$H58)</f>
        <v>1</v>
      </c>
      <c r="O58" s="338">
        <f>IF(OR('Felling&amp;Restocking'!H58=0,'Felling&amp;Restocking'!H58=""),0,1)</f>
        <v>1</v>
      </c>
      <c r="P58" s="339">
        <f>SUM('Felling&amp;Restocking'!O58+'Felling&amp;Restocking'!P58)</f>
        <v>519.8130000000001</v>
      </c>
      <c r="S58" s="341">
        <f>IF(AND(O58&lt;&gt;0,P58&lt;&gt;0,'Felling&amp;Restocking'!G58&lt;&gt;0,AA58="",AC58=""),1,0)</f>
        <v>0</v>
      </c>
      <c r="T58" s="342">
        <f>IF(OR('Felling&amp;Restocking'!G58=0,'Felling&amp;Restocking'!G58=""),"",SUM('Felling&amp;Restocking'!O58/P58)*'Felling&amp;Restocking'!G58)</f>
        <v>1.1881439999999999</v>
      </c>
      <c r="U58" s="343">
        <f>IF(OR('Felling&amp;Restocking'!G58=0,'Felling&amp;Restocking'!G58=""),"",SUM('Felling&amp;Restocking'!P58/P58)*'Felling&amp;Restocking'!G58)</f>
        <v>0.29703599999999997</v>
      </c>
      <c r="V58" s="344">
        <f>IF(CONCATENATE('Felling&amp;Restocking'!U58&amp;'Felling&amp;Restocking'!W58&amp;'Felling&amp;Restocking'!Y58&amp;'Felling&amp;Restocking'!AA58&amp;'Felling&amp;Restocking'!AC58)="",0,1)</f>
        <v>1</v>
      </c>
      <c r="W58" s="345">
        <f>IF(OR(OR(TRIM('Felling&amp;Restocking'!H58)="T",TRIM('Felling&amp;Restocking'!H58)="DF",TRIM('Felling&amp;Restocking'!H58)="OS"),O58=0),0,1)</f>
        <v>1</v>
      </c>
      <c r="X58" s="345">
        <f>IF(OR('Felling&amp;Restocking'!$S58="",OR('Felling&amp;Restocking'!$S58=0,'Felling&amp;Restocking'!$S58="N/A")),0,1)</f>
        <v>1</v>
      </c>
      <c r="Y58" s="333">
        <f t="shared" si="4"/>
        <v>1.1881439999999999</v>
      </c>
      <c r="Z58" s="333">
        <f t="shared" si="5"/>
        <v>0.29703599999999997</v>
      </c>
      <c r="AA58" s="334" t="str">
        <f t="shared" si="6"/>
        <v>,beech</v>
      </c>
      <c r="AC58" s="333" t="str">
        <f t="shared" si="7"/>
        <v>hybrid larch</v>
      </c>
      <c r="AE58" s="333" t="str">
        <f t="shared" si="8"/>
        <v>1</v>
      </c>
      <c r="AF58" s="346" t="str">
        <f>IF('Felling&amp;Restocking'!I58="","",IFERROR(VLOOKUP( 'Felling&amp;Restocking'!I58,SpeciesList[],2,FALSE),"," &amp; 'Felling&amp;Restocking'!I58))</f>
        <v>hybrid larch</v>
      </c>
      <c r="AG58" s="333" t="str">
        <f>IF('Felling&amp;Restocking'!I58="","",VLOOKUP( 'Felling&amp;Restocking'!I58,SpeciesList[],4,FALSE))</f>
        <v>C</v>
      </c>
      <c r="AH58" s="333" t="str">
        <f>IF('Felling&amp;Restocking'!J58="","",IFERROR("," &amp; VLOOKUP( 'Felling&amp;Restocking'!J58,SpeciesList[],2,FALSE),"," &amp; 'Felling&amp;Restocking'!J58))</f>
        <v>,beech</v>
      </c>
      <c r="AI58" s="333" t="str">
        <f>IF('Felling&amp;Restocking'!J58="","",VLOOKUP( 'Felling&amp;Restocking'!J58,SpeciesList[],4,FALSE))</f>
        <v>B</v>
      </c>
      <c r="AJ58" s="333" t="str">
        <f>IF('Felling&amp;Restocking'!K58="","",IFERROR("," &amp; VLOOKUP( 'Felling&amp;Restocking'!K58,SpeciesList[],2,FALSE),"," &amp; 'Felling&amp;Restocking'!K58))</f>
        <v/>
      </c>
      <c r="AK58" s="333" t="str">
        <f>IF('Felling&amp;Restocking'!K58="","",VLOOKUP( 'Felling&amp;Restocking'!K58,SpeciesList[],4,FALSE))</f>
        <v/>
      </c>
      <c r="AL58" s="333" t="str">
        <f>IF('Felling&amp;Restocking'!L58="","",IFERROR("," &amp; VLOOKUP( 'Felling&amp;Restocking'!L58,SpeciesList[],2,FALSE),"," &amp; 'Felling&amp;Restocking'!L58))</f>
        <v/>
      </c>
      <c r="AM58" s="333" t="str">
        <f>IF('Felling&amp;Restocking'!L58="","",VLOOKUP( 'Felling&amp;Restocking'!L58,SpeciesList[],4,FALSE))</f>
        <v/>
      </c>
      <c r="AN58" s="333" t="str">
        <f>IF('Felling&amp;Restocking'!M58="","",IFERROR("," &amp; VLOOKUP( 'Felling&amp;Restocking'!M58,SpeciesList[],2,FALSE),"," &amp; 'Felling&amp;Restocking'!M58))</f>
        <v/>
      </c>
      <c r="AO58" s="333" t="str">
        <f>IF('Felling&amp;Restocking'!M58="","",VLOOKUP( 'Felling&amp;Restocking'!M58,SpeciesList[],4,FALSE))</f>
        <v/>
      </c>
      <c r="AP58" s="333" t="str">
        <f>IF('Felling&amp;Restocking'!N58="","",IFERROR("," &amp; VLOOKUP( 'Felling&amp;Restocking'!N58,SpeciesList[],2,FALSE),"," &amp; 'Felling&amp;Restocking'!N58))</f>
        <v/>
      </c>
      <c r="AQ58" s="333" t="str">
        <f>IF('Felling&amp;Restocking'!N58="","",VLOOKUP( 'Felling&amp;Restocking'!N58,SpeciesList[],4,FALSE))</f>
        <v/>
      </c>
      <c r="AS58" s="346"/>
      <c r="AT58" s="333" t="str">
        <f>IF('Sub-Cpt Record'!A58&lt;&gt;"",CONCATENATE('Sub-Cpt Record'!A58,'Sub-Cpt Record'!B58,'Sub-Cpt Record'!C58),"")</f>
        <v>B4e1.48518</v>
      </c>
      <c r="AU58" s="333">
        <f t="shared" si="9"/>
        <v>1</v>
      </c>
      <c r="AV58" s="333">
        <f>IF(AT58&lt;&gt;"",'Sub-Cpt Record'!C58/CODE!AU58,0)</f>
        <v>1.4851799999999999</v>
      </c>
      <c r="BM58" s="333" t="s">
        <v>621</v>
      </c>
    </row>
    <row r="59" spans="1:65" x14ac:dyDescent="0.25">
      <c r="A59" s="333" t="str">
        <f>IF('Sub-Cpt Record'!B59="",IF(OR('Sub-Cpt Record'!A59=0,'Sub-Cpt Record'!A59=""),"",'Sub-Cpt Record'!A59),CONCATENATE('Sub-Cpt Record'!A59&amp;'Sub-Cpt Record'!B59))</f>
        <v>B4f</v>
      </c>
      <c r="B59" s="333">
        <f t="shared" si="1"/>
        <v>1</v>
      </c>
      <c r="C59" s="334" t="str">
        <f>IF('Sub-Cpt Record'!E59 = "","",'Sub-Cpt Record'!E59&amp;"  ")</f>
        <v xml:space="preserve">POK  </v>
      </c>
      <c r="D59" s="333" t="str">
        <f>IF('Sub-Cpt Record'!F59 = "","",'Sub-Cpt Record'!F59&amp;"  ")</f>
        <v xml:space="preserve">AH  </v>
      </c>
      <c r="E59" s="333" t="str">
        <f>IF('Sub-Cpt Record'!G59 = "","",'Sub-Cpt Record'!G59&amp;"  ")</f>
        <v xml:space="preserve">HAZ  </v>
      </c>
      <c r="F59" s="333" t="str">
        <f>IF('Sub-Cpt Record'!H59 = "","",'Sub-Cpt Record'!H59&amp;"  ")</f>
        <v xml:space="preserve">WCH  </v>
      </c>
      <c r="G59" s="333" t="str">
        <f>IF('Sub-Cpt Record'!I59 = "","",'Sub-Cpt Record'!I59&amp;"  ")</f>
        <v xml:space="preserve">BE  </v>
      </c>
      <c r="H59" s="333" t="str">
        <f>IF('Sub-Cpt Record'!J59 = "","",'Sub-Cpt Record'!J59&amp;"  ")</f>
        <v xml:space="preserve">YEW  </v>
      </c>
      <c r="I59" s="335" t="str">
        <f t="shared" si="2"/>
        <v xml:space="preserve">POK  AH  HAZ  WCH  BE  YEW  </v>
      </c>
      <c r="J59" s="333">
        <f>IF(A59&lt;&gt;"",'Sub-Cpt Record'!C59/CODE!B59,0)</f>
        <v>5.8581300000000001</v>
      </c>
      <c r="L59" s="337">
        <f t="shared" si="3"/>
        <v>1</v>
      </c>
      <c r="N59" s="338">
        <f>COUNTIFS('Felling&amp;Restocking'!$A$11:$A$1000, 'Felling&amp;Restocking'!$A59, 'Felling&amp;Restocking'!$B$11:$B$1000, 'Felling&amp;Restocking'!$B59, 'Felling&amp;Restocking'!$H$11:$H$1000, 'Felling&amp;Restocking'!$H59)</f>
        <v>0</v>
      </c>
      <c r="O59" s="338">
        <f>IF(OR('Felling&amp;Restocking'!H59=0,'Felling&amp;Restocking'!H59=""),0,1)</f>
        <v>0</v>
      </c>
      <c r="P59" s="339">
        <f>SUM('Felling&amp;Restocking'!O59+'Felling&amp;Restocking'!P59)</f>
        <v>0</v>
      </c>
      <c r="S59" s="341">
        <f>IF(AND(O59&lt;&gt;0,P59&lt;&gt;0,'Felling&amp;Restocking'!G59&lt;&gt;0,AA59="",AC59=""),1,0)</f>
        <v>0</v>
      </c>
      <c r="T59" s="342" t="str">
        <f>IF(OR('Felling&amp;Restocking'!G59=0,'Felling&amp;Restocking'!G59=""),"",SUM('Felling&amp;Restocking'!O59/P59)*'Felling&amp;Restocking'!G59)</f>
        <v/>
      </c>
      <c r="U59" s="343" t="str">
        <f>IF(OR('Felling&amp;Restocking'!G59=0,'Felling&amp;Restocking'!G59=""),"",SUM('Felling&amp;Restocking'!P59/P59)*'Felling&amp;Restocking'!G59)</f>
        <v/>
      </c>
      <c r="V59" s="344">
        <f>IF(CONCATENATE('Felling&amp;Restocking'!U59&amp;'Felling&amp;Restocking'!W59&amp;'Felling&amp;Restocking'!Y59&amp;'Felling&amp;Restocking'!AA59&amp;'Felling&amp;Restocking'!AC59)="",0,1)</f>
        <v>0</v>
      </c>
      <c r="W59" s="345">
        <f>IF(OR(OR(TRIM('Felling&amp;Restocking'!H59)="T",TRIM('Felling&amp;Restocking'!H59)="DF",TRIM('Felling&amp;Restocking'!H59)="OS"),O59=0),0,1)</f>
        <v>0</v>
      </c>
      <c r="X59" s="345">
        <f>IF(OR('Felling&amp;Restocking'!$S59="",OR('Felling&amp;Restocking'!$S59=0,'Felling&amp;Restocking'!$S59="N/A")),0,1)</f>
        <v>0</v>
      </c>
      <c r="Y59" s="333" t="str">
        <f t="shared" si="4"/>
        <v/>
      </c>
      <c r="Z59" s="333" t="str">
        <f t="shared" si="5"/>
        <v/>
      </c>
      <c r="AA59" s="334" t="str">
        <f t="shared" si="6"/>
        <v/>
      </c>
      <c r="AC59" s="333" t="str">
        <f t="shared" si="7"/>
        <v/>
      </c>
      <c r="AE59" s="333" t="str">
        <f t="shared" si="8"/>
        <v>1</v>
      </c>
      <c r="AF59" s="346" t="str">
        <f>IF('Felling&amp;Restocking'!I59="","",IFERROR(VLOOKUP( 'Felling&amp;Restocking'!I59,SpeciesList[],2,FALSE),"," &amp; 'Felling&amp;Restocking'!I59))</f>
        <v/>
      </c>
      <c r="AG59" s="333" t="str">
        <f>IF('Felling&amp;Restocking'!I59="","",VLOOKUP( 'Felling&amp;Restocking'!I59,SpeciesList[],4,FALSE))</f>
        <v/>
      </c>
      <c r="AH59" s="333" t="str">
        <f>IF('Felling&amp;Restocking'!J59="","",IFERROR("," &amp; VLOOKUP( 'Felling&amp;Restocking'!J59,SpeciesList[],2,FALSE),"," &amp; 'Felling&amp;Restocking'!J59))</f>
        <v/>
      </c>
      <c r="AI59" s="333" t="str">
        <f>IF('Felling&amp;Restocking'!J59="","",VLOOKUP( 'Felling&amp;Restocking'!J59,SpeciesList[],4,FALSE))</f>
        <v/>
      </c>
      <c r="AJ59" s="333" t="str">
        <f>IF('Felling&amp;Restocking'!K59="","",IFERROR("," &amp; VLOOKUP( 'Felling&amp;Restocking'!K59,SpeciesList[],2,FALSE),"," &amp; 'Felling&amp;Restocking'!K59))</f>
        <v/>
      </c>
      <c r="AK59" s="333" t="str">
        <f>IF('Felling&amp;Restocking'!K59="","",VLOOKUP( 'Felling&amp;Restocking'!K59,SpeciesList[],4,FALSE))</f>
        <v/>
      </c>
      <c r="AL59" s="333" t="str">
        <f>IF('Felling&amp;Restocking'!L59="","",IFERROR("," &amp; VLOOKUP( 'Felling&amp;Restocking'!L59,SpeciesList[],2,FALSE),"," &amp; 'Felling&amp;Restocking'!L59))</f>
        <v/>
      </c>
      <c r="AM59" s="333" t="str">
        <f>IF('Felling&amp;Restocking'!L59="","",VLOOKUP( 'Felling&amp;Restocking'!L59,SpeciesList[],4,FALSE))</f>
        <v/>
      </c>
      <c r="AN59" s="333" t="str">
        <f>IF('Felling&amp;Restocking'!M59="","",IFERROR("," &amp; VLOOKUP( 'Felling&amp;Restocking'!M59,SpeciesList[],2,FALSE),"," &amp; 'Felling&amp;Restocking'!M59))</f>
        <v/>
      </c>
      <c r="AO59" s="333" t="str">
        <f>IF('Felling&amp;Restocking'!M59="","",VLOOKUP( 'Felling&amp;Restocking'!M59,SpeciesList[],4,FALSE))</f>
        <v/>
      </c>
      <c r="AP59" s="333" t="str">
        <f>IF('Felling&amp;Restocking'!N59="","",IFERROR("," &amp; VLOOKUP( 'Felling&amp;Restocking'!N59,SpeciesList[],2,FALSE),"," &amp; 'Felling&amp;Restocking'!N59))</f>
        <v/>
      </c>
      <c r="AQ59" s="333" t="str">
        <f>IF('Felling&amp;Restocking'!N59="","",VLOOKUP( 'Felling&amp;Restocking'!N59,SpeciesList[],4,FALSE))</f>
        <v/>
      </c>
      <c r="AS59" s="346"/>
      <c r="AT59" s="333" t="str">
        <f>IF('Sub-Cpt Record'!A59&lt;&gt;"",CONCATENATE('Sub-Cpt Record'!A59,'Sub-Cpt Record'!B59,'Sub-Cpt Record'!C59),"")</f>
        <v>B4f5.85813</v>
      </c>
      <c r="AU59" s="333">
        <f t="shared" si="9"/>
        <v>1</v>
      </c>
      <c r="AV59" s="333">
        <f>IF(AT59&lt;&gt;"",'Sub-Cpt Record'!C59/CODE!AU59,0)</f>
        <v>5.8581300000000001</v>
      </c>
      <c r="BM59" s="333" t="s">
        <v>622</v>
      </c>
    </row>
    <row r="60" spans="1:65" x14ac:dyDescent="0.25">
      <c r="A60" s="333" t="str">
        <f>IF('Sub-Cpt Record'!B60="",IF(OR('Sub-Cpt Record'!A60=0,'Sub-Cpt Record'!A60=""),"",'Sub-Cpt Record'!A60),CONCATENATE('Sub-Cpt Record'!A60&amp;'Sub-Cpt Record'!B60))</f>
        <v>B4g</v>
      </c>
      <c r="B60" s="333">
        <f t="shared" si="1"/>
        <v>1</v>
      </c>
      <c r="C60" s="334" t="str">
        <f>IF('Sub-Cpt Record'!E60 = "","",'Sub-Cpt Record'!E60&amp;"  ")</f>
        <v xml:space="preserve">BE  </v>
      </c>
      <c r="D60" s="333" t="str">
        <f>IF('Sub-Cpt Record'!F60 = "","",'Sub-Cpt Record'!F60&amp;"  ")</f>
        <v xml:space="preserve">YEW  </v>
      </c>
      <c r="E60" s="333" t="str">
        <f>IF('Sub-Cpt Record'!G60 = "","",'Sub-Cpt Record'!G60&amp;"  ")</f>
        <v xml:space="preserve">POK  </v>
      </c>
      <c r="F60" s="333" t="str">
        <f>IF('Sub-Cpt Record'!H60 = "","",'Sub-Cpt Record'!H60&amp;"  ")</f>
        <v xml:space="preserve">WCH  </v>
      </c>
      <c r="G60" s="333" t="str">
        <f>IF('Sub-Cpt Record'!I60 = "","",'Sub-Cpt Record'!I60&amp;"  ")</f>
        <v/>
      </c>
      <c r="H60" s="333" t="str">
        <f>IF('Sub-Cpt Record'!J60 = "","",'Sub-Cpt Record'!J60&amp;"  ")</f>
        <v/>
      </c>
      <c r="I60" s="335" t="str">
        <f t="shared" si="2"/>
        <v xml:space="preserve">BE  YEW  POK  WCH  </v>
      </c>
      <c r="J60" s="333">
        <f>IF(A60&lt;&gt;"",'Sub-Cpt Record'!C60/CODE!B60,0)</f>
        <v>6.5871000000000004</v>
      </c>
      <c r="L60" s="337">
        <f t="shared" si="3"/>
        <v>1</v>
      </c>
      <c r="N60" s="338">
        <f>COUNTIFS('Felling&amp;Restocking'!$A$11:$A$1000, 'Felling&amp;Restocking'!$A60, 'Felling&amp;Restocking'!$B$11:$B$1000, 'Felling&amp;Restocking'!$B60, 'Felling&amp;Restocking'!$H$11:$H$1000, 'Felling&amp;Restocking'!$H60)</f>
        <v>1</v>
      </c>
      <c r="O60" s="338">
        <f>IF(OR('Felling&amp;Restocking'!H60=0,'Felling&amp;Restocking'!H60=""),0,1)</f>
        <v>1</v>
      </c>
      <c r="P60" s="339">
        <f>SUM('Felling&amp;Restocking'!O60+'Felling&amp;Restocking'!P60)</f>
        <v>263.48400000000004</v>
      </c>
      <c r="S60" s="341">
        <f>IF(AND(O60&lt;&gt;0,P60&lt;&gt;0,'Felling&amp;Restocking'!G60&lt;&gt;0,AA60="",AC60=""),1,0)</f>
        <v>0</v>
      </c>
      <c r="T60" s="342">
        <f>IF(OR('Felling&amp;Restocking'!G60=0,'Felling&amp;Restocking'!G60=""),"",SUM('Felling&amp;Restocking'!O60/P60)*'Felling&amp;Restocking'!G60)</f>
        <v>0</v>
      </c>
      <c r="U60" s="343">
        <f>IF(OR('Felling&amp;Restocking'!G60=0,'Felling&amp;Restocking'!G60=""),"",SUM('Felling&amp;Restocking'!P60/P60)*'Felling&amp;Restocking'!G60)</f>
        <v>6.59</v>
      </c>
      <c r="V60" s="344">
        <f>IF(CONCATENATE('Felling&amp;Restocking'!U60&amp;'Felling&amp;Restocking'!W60&amp;'Felling&amp;Restocking'!Y60&amp;'Felling&amp;Restocking'!AA60&amp;'Felling&amp;Restocking'!AC60)="",0,1)</f>
        <v>0</v>
      </c>
      <c r="W60" s="345">
        <f>IF(OR(OR(TRIM('Felling&amp;Restocking'!H60)="T",TRIM('Felling&amp;Restocking'!H60)="DF",TRIM('Felling&amp;Restocking'!H60)="OS"),O60=0),0,1)</f>
        <v>0</v>
      </c>
      <c r="X60" s="345">
        <f>IF(OR('Felling&amp;Restocking'!$S60="",OR('Felling&amp;Restocking'!$S60=0,'Felling&amp;Restocking'!$S60="N/A")),0,1)</f>
        <v>0</v>
      </c>
      <c r="Y60" s="333" t="str">
        <f t="shared" si="4"/>
        <v/>
      </c>
      <c r="Z60" s="333" t="str">
        <f t="shared" si="5"/>
        <v/>
      </c>
      <c r="AA60" s="334" t="str">
        <f t="shared" si="6"/>
        <v>beech,pedunculate/common oak,wild cherry/gean</v>
      </c>
      <c r="AC60" s="333" t="str">
        <f t="shared" si="7"/>
        <v/>
      </c>
      <c r="AE60" s="333" t="str">
        <f t="shared" si="8"/>
        <v>1</v>
      </c>
      <c r="AF60" s="346" t="str">
        <f>IF('Felling&amp;Restocking'!I60="","",IFERROR(VLOOKUP( 'Felling&amp;Restocking'!I60,SpeciesList[],2,FALSE),"," &amp; 'Felling&amp;Restocking'!I60))</f>
        <v>beech</v>
      </c>
      <c r="AG60" s="333" t="str">
        <f>IF('Felling&amp;Restocking'!I60="","",VLOOKUP( 'Felling&amp;Restocking'!I60,SpeciesList[],4,FALSE))</f>
        <v>B</v>
      </c>
      <c r="AH60" s="333" t="str">
        <f>IF('Felling&amp;Restocking'!J60="","",IFERROR("," &amp; VLOOKUP( 'Felling&amp;Restocking'!J60,SpeciesList[],2,FALSE),"," &amp; 'Felling&amp;Restocking'!J60))</f>
        <v/>
      </c>
      <c r="AI60" s="333" t="str">
        <f>IF('Felling&amp;Restocking'!J60="","",VLOOKUP( 'Felling&amp;Restocking'!J60,SpeciesList[],4,FALSE))</f>
        <v/>
      </c>
      <c r="AJ60" s="333" t="str">
        <f>IF('Felling&amp;Restocking'!K60="","",IFERROR("," &amp; VLOOKUP( 'Felling&amp;Restocking'!K60,SpeciesList[],2,FALSE),"," &amp; 'Felling&amp;Restocking'!K60))</f>
        <v>,pedunculate/common oak</v>
      </c>
      <c r="AK60" s="333" t="str">
        <f>IF('Felling&amp;Restocking'!K60="","",VLOOKUP( 'Felling&amp;Restocking'!K60,SpeciesList[],4,FALSE))</f>
        <v>B</v>
      </c>
      <c r="AL60" s="333" t="str">
        <f>IF('Felling&amp;Restocking'!L60="","",IFERROR("," &amp; VLOOKUP( 'Felling&amp;Restocking'!L60,SpeciesList[],2,FALSE),"," &amp; 'Felling&amp;Restocking'!L60))</f>
        <v>,wild cherry/gean</v>
      </c>
      <c r="AM60" s="333" t="str">
        <f>IF('Felling&amp;Restocking'!L60="","",VLOOKUP( 'Felling&amp;Restocking'!L60,SpeciesList[],4,FALSE))</f>
        <v>B</v>
      </c>
      <c r="AN60" s="333" t="str">
        <f>IF('Felling&amp;Restocking'!M60="","",IFERROR("," &amp; VLOOKUP( 'Felling&amp;Restocking'!M60,SpeciesList[],2,FALSE),"," &amp; 'Felling&amp;Restocking'!M60))</f>
        <v/>
      </c>
      <c r="AO60" s="333" t="str">
        <f>IF('Felling&amp;Restocking'!M60="","",VLOOKUP( 'Felling&amp;Restocking'!M60,SpeciesList[],4,FALSE))</f>
        <v/>
      </c>
      <c r="AP60" s="333" t="str">
        <f>IF('Felling&amp;Restocking'!N60="","",IFERROR("," &amp; VLOOKUP( 'Felling&amp;Restocking'!N60,SpeciesList[],2,FALSE),"," &amp; 'Felling&amp;Restocking'!N60))</f>
        <v/>
      </c>
      <c r="AQ60" s="333" t="str">
        <f>IF('Felling&amp;Restocking'!N60="","",VLOOKUP( 'Felling&amp;Restocking'!N60,SpeciesList[],4,FALSE))</f>
        <v/>
      </c>
      <c r="AS60" s="346"/>
      <c r="AT60" s="333" t="str">
        <f>IF('Sub-Cpt Record'!A60&lt;&gt;"",CONCATENATE('Sub-Cpt Record'!A60,'Sub-Cpt Record'!B60,'Sub-Cpt Record'!C60),"")</f>
        <v>B4g6.5871</v>
      </c>
      <c r="AU60" s="333">
        <f t="shared" si="9"/>
        <v>1</v>
      </c>
      <c r="AV60" s="333">
        <f>IF(AT60&lt;&gt;"",'Sub-Cpt Record'!C60/CODE!AU60,0)</f>
        <v>6.5871000000000004</v>
      </c>
      <c r="BM60" s="333" t="s">
        <v>623</v>
      </c>
    </row>
    <row r="61" spans="1:65" x14ac:dyDescent="0.25">
      <c r="A61" s="333" t="str">
        <f>IF('Sub-Cpt Record'!B61="",IF(OR('Sub-Cpt Record'!A61=0,'Sub-Cpt Record'!A61=""),"",'Sub-Cpt Record'!A61),CONCATENATE('Sub-Cpt Record'!A61&amp;'Sub-Cpt Record'!B61))</f>
        <v>B4h</v>
      </c>
      <c r="B61" s="333">
        <f t="shared" si="1"/>
        <v>1</v>
      </c>
      <c r="C61" s="334" t="str">
        <f>IF('Sub-Cpt Record'!E61 = "","",'Sub-Cpt Record'!E61&amp;"  ")</f>
        <v xml:space="preserve">BE  </v>
      </c>
      <c r="D61" s="333" t="str">
        <f>IF('Sub-Cpt Record'!F61 = "","",'Sub-Cpt Record'!F61&amp;"  ")</f>
        <v xml:space="preserve">HL  </v>
      </c>
      <c r="E61" s="333" t="str">
        <f>IF('Sub-Cpt Record'!G61 = "","",'Sub-Cpt Record'!G61&amp;"  ")</f>
        <v xml:space="preserve">AH  </v>
      </c>
      <c r="F61" s="333" t="str">
        <f>IF('Sub-Cpt Record'!H61 = "","",'Sub-Cpt Record'!H61&amp;"  ")</f>
        <v/>
      </c>
      <c r="G61" s="333" t="str">
        <f>IF('Sub-Cpt Record'!I61 = "","",'Sub-Cpt Record'!I61&amp;"  ")</f>
        <v/>
      </c>
      <c r="H61" s="333" t="str">
        <f>IF('Sub-Cpt Record'!J61 = "","",'Sub-Cpt Record'!J61&amp;"  ")</f>
        <v/>
      </c>
      <c r="I61" s="335" t="str">
        <f t="shared" si="2"/>
        <v xml:space="preserve">BE  HL  AH  </v>
      </c>
      <c r="J61" s="333">
        <f>IF(A61&lt;&gt;"",'Sub-Cpt Record'!C61/CODE!B61,0)</f>
        <v>1.0285</v>
      </c>
      <c r="L61" s="337">
        <f t="shared" si="3"/>
        <v>1</v>
      </c>
      <c r="N61" s="338">
        <f>COUNTIFS('Felling&amp;Restocking'!$A$11:$A$1000, 'Felling&amp;Restocking'!$A61, 'Felling&amp;Restocking'!$B$11:$B$1000, 'Felling&amp;Restocking'!$B61, 'Felling&amp;Restocking'!$H$11:$H$1000, 'Felling&amp;Restocking'!$H61)</f>
        <v>1</v>
      </c>
      <c r="O61" s="338">
        <f>IF(OR('Felling&amp;Restocking'!H61=0,'Felling&amp;Restocking'!H61=""),0,1)</f>
        <v>1</v>
      </c>
      <c r="P61" s="339">
        <f>SUM('Felling&amp;Restocking'!O61+'Felling&amp;Restocking'!P61)</f>
        <v>215.98500000000001</v>
      </c>
      <c r="S61" s="341">
        <f>IF(AND(O61&lt;&gt;0,P61&lt;&gt;0,'Felling&amp;Restocking'!G61&lt;&gt;0,AA61="",AC61=""),1,0)</f>
        <v>0</v>
      </c>
      <c r="T61" s="342">
        <f>IF(OR('Felling&amp;Restocking'!G61=0,'Felling&amp;Restocking'!G61=""),"",SUM('Felling&amp;Restocking'!O61/P61)*'Felling&amp;Restocking'!G61)</f>
        <v>0.71994999999999998</v>
      </c>
      <c r="U61" s="343">
        <f>IF(OR('Felling&amp;Restocking'!G61=0,'Felling&amp;Restocking'!G61=""),"",SUM('Felling&amp;Restocking'!P61/P61)*'Felling&amp;Restocking'!G61)</f>
        <v>0</v>
      </c>
      <c r="V61" s="344">
        <f>IF(CONCATENATE('Felling&amp;Restocking'!U61&amp;'Felling&amp;Restocking'!W61&amp;'Felling&amp;Restocking'!Y61&amp;'Felling&amp;Restocking'!AA61&amp;'Felling&amp;Restocking'!AC61)="",0,1)</f>
        <v>1</v>
      </c>
      <c r="W61" s="345">
        <f>IF(OR(OR(TRIM('Felling&amp;Restocking'!H61)="T",TRIM('Felling&amp;Restocking'!H61)="DF",TRIM('Felling&amp;Restocking'!H61)="OS"),O61=0),0,1)</f>
        <v>1</v>
      </c>
      <c r="X61" s="345">
        <f>IF(OR('Felling&amp;Restocking'!$S61="",OR('Felling&amp;Restocking'!$S61=0,'Felling&amp;Restocking'!$S61="N/A")),0,1)</f>
        <v>1</v>
      </c>
      <c r="Y61" s="333">
        <f t="shared" si="4"/>
        <v>0.71994999999999998</v>
      </c>
      <c r="Z61" s="333">
        <f t="shared" si="5"/>
        <v>0</v>
      </c>
      <c r="AA61" s="334" t="str">
        <f t="shared" si="6"/>
        <v/>
      </c>
      <c r="AC61" s="333" t="str">
        <f t="shared" si="7"/>
        <v>,hybrid larch</v>
      </c>
      <c r="AE61" s="333" t="str">
        <f t="shared" si="8"/>
        <v>1</v>
      </c>
      <c r="AF61" s="346" t="str">
        <f>IF('Felling&amp;Restocking'!I61="","",IFERROR(VLOOKUP( 'Felling&amp;Restocking'!I61,SpeciesList[],2,FALSE),"," &amp; 'Felling&amp;Restocking'!I61))</f>
        <v/>
      </c>
      <c r="AG61" s="333" t="str">
        <f>IF('Felling&amp;Restocking'!I61="","",VLOOKUP( 'Felling&amp;Restocking'!I61,SpeciesList[],4,FALSE))</f>
        <v/>
      </c>
      <c r="AH61" s="333" t="str">
        <f>IF('Felling&amp;Restocking'!J61="","",IFERROR("," &amp; VLOOKUP( 'Felling&amp;Restocking'!J61,SpeciesList[],2,FALSE),"," &amp; 'Felling&amp;Restocking'!J61))</f>
        <v>,hybrid larch</v>
      </c>
      <c r="AI61" s="333" t="str">
        <f>IF('Felling&amp;Restocking'!J61="","",VLOOKUP( 'Felling&amp;Restocking'!J61,SpeciesList[],4,FALSE))</f>
        <v>C</v>
      </c>
      <c r="AJ61" s="333" t="str">
        <f>IF('Felling&amp;Restocking'!K61="","",IFERROR("," &amp; VLOOKUP( 'Felling&amp;Restocking'!K61,SpeciesList[],2,FALSE),"," &amp; 'Felling&amp;Restocking'!K61))</f>
        <v/>
      </c>
      <c r="AK61" s="333" t="str">
        <f>IF('Felling&amp;Restocking'!K61="","",VLOOKUP( 'Felling&amp;Restocking'!K61,SpeciesList[],4,FALSE))</f>
        <v/>
      </c>
      <c r="AL61" s="333" t="str">
        <f>IF('Felling&amp;Restocking'!L61="","",IFERROR("," &amp; VLOOKUP( 'Felling&amp;Restocking'!L61,SpeciesList[],2,FALSE),"," &amp; 'Felling&amp;Restocking'!L61))</f>
        <v/>
      </c>
      <c r="AM61" s="333" t="str">
        <f>IF('Felling&amp;Restocking'!L61="","",VLOOKUP( 'Felling&amp;Restocking'!L61,SpeciesList[],4,FALSE))</f>
        <v/>
      </c>
      <c r="AN61" s="333" t="str">
        <f>IF('Felling&amp;Restocking'!M61="","",IFERROR("," &amp; VLOOKUP( 'Felling&amp;Restocking'!M61,SpeciesList[],2,FALSE),"," &amp; 'Felling&amp;Restocking'!M61))</f>
        <v/>
      </c>
      <c r="AO61" s="333" t="str">
        <f>IF('Felling&amp;Restocking'!M61="","",VLOOKUP( 'Felling&amp;Restocking'!M61,SpeciesList[],4,FALSE))</f>
        <v/>
      </c>
      <c r="AP61" s="333" t="str">
        <f>IF('Felling&amp;Restocking'!N61="","",IFERROR("," &amp; VLOOKUP( 'Felling&amp;Restocking'!N61,SpeciesList[],2,FALSE),"," &amp; 'Felling&amp;Restocking'!N61))</f>
        <v/>
      </c>
      <c r="AQ61" s="333" t="str">
        <f>IF('Felling&amp;Restocking'!N61="","",VLOOKUP( 'Felling&amp;Restocking'!N61,SpeciesList[],4,FALSE))</f>
        <v/>
      </c>
      <c r="AS61" s="346"/>
      <c r="AT61" s="333" t="str">
        <f>IF('Sub-Cpt Record'!A61&lt;&gt;"",CONCATENATE('Sub-Cpt Record'!A61,'Sub-Cpt Record'!B61,'Sub-Cpt Record'!C61),"")</f>
        <v>B4h1.0285</v>
      </c>
      <c r="AU61" s="333">
        <f t="shared" si="9"/>
        <v>1</v>
      </c>
      <c r="AV61" s="333">
        <f>IF(AT61&lt;&gt;"",'Sub-Cpt Record'!C61/CODE!AU61,0)</f>
        <v>1.0285</v>
      </c>
      <c r="BM61" s="333" t="s">
        <v>624</v>
      </c>
    </row>
    <row r="62" spans="1:65" x14ac:dyDescent="0.25">
      <c r="A62" s="333" t="str">
        <f>IF('Sub-Cpt Record'!B62="",IF(OR('Sub-Cpt Record'!A62=0,'Sub-Cpt Record'!A62=""),"",'Sub-Cpt Record'!A62),CONCATENATE('Sub-Cpt Record'!A62&amp;'Sub-Cpt Record'!B62))</f>
        <v>B4I</v>
      </c>
      <c r="B62" s="333">
        <f t="shared" si="1"/>
        <v>1</v>
      </c>
      <c r="C62" s="334" t="str">
        <f>IF('Sub-Cpt Record'!E62 = "","",'Sub-Cpt Record'!E62&amp;"  ")</f>
        <v xml:space="preserve">HL  </v>
      </c>
      <c r="D62" s="333" t="str">
        <f>IF('Sub-Cpt Record'!F62 = "","",'Sub-Cpt Record'!F62&amp;"  ")</f>
        <v xml:space="preserve">BE  </v>
      </c>
      <c r="E62" s="333" t="str">
        <f>IF('Sub-Cpt Record'!G62 = "","",'Sub-Cpt Record'!G62&amp;"  ")</f>
        <v xml:space="preserve">HAZ  </v>
      </c>
      <c r="F62" s="333" t="str">
        <f>IF('Sub-Cpt Record'!H62 = "","",'Sub-Cpt Record'!H62&amp;"  ")</f>
        <v/>
      </c>
      <c r="G62" s="333" t="str">
        <f>IF('Sub-Cpt Record'!I62 = "","",'Sub-Cpt Record'!I62&amp;"  ")</f>
        <v/>
      </c>
      <c r="H62" s="333" t="str">
        <f>IF('Sub-Cpt Record'!J62 = "","",'Sub-Cpt Record'!J62&amp;"  ")</f>
        <v/>
      </c>
      <c r="I62" s="335" t="str">
        <f t="shared" si="2"/>
        <v xml:space="preserve">HL  BE  HAZ  </v>
      </c>
      <c r="J62" s="333">
        <f>IF(A62&lt;&gt;"",'Sub-Cpt Record'!C62/CODE!B62,0)</f>
        <v>0.5</v>
      </c>
      <c r="L62" s="337">
        <f t="shared" si="3"/>
        <v>1</v>
      </c>
      <c r="N62" s="338">
        <f>COUNTIFS('Felling&amp;Restocking'!$A$11:$A$1000, 'Felling&amp;Restocking'!$A62, 'Felling&amp;Restocking'!$B$11:$B$1000, 'Felling&amp;Restocking'!$B62, 'Felling&amp;Restocking'!$H$11:$H$1000, 'Felling&amp;Restocking'!$H62)</f>
        <v>1</v>
      </c>
      <c r="O62" s="338">
        <f>IF(OR('Felling&amp;Restocking'!H62=0,'Felling&amp;Restocking'!H62=""),0,1)</f>
        <v>1</v>
      </c>
      <c r="P62" s="339">
        <f>SUM('Felling&amp;Restocking'!O62+'Felling&amp;Restocking'!P62)</f>
        <v>105</v>
      </c>
      <c r="S62" s="341">
        <f>IF(AND(O62&lt;&gt;0,P62&lt;&gt;0,'Felling&amp;Restocking'!G62&lt;&gt;0,AA62="",AC62=""),1,0)</f>
        <v>0</v>
      </c>
      <c r="T62" s="342">
        <f>IF(OR('Felling&amp;Restocking'!G62=0,'Felling&amp;Restocking'!G62=""),"",SUM('Felling&amp;Restocking'!O62/P62)*'Felling&amp;Restocking'!G62)</f>
        <v>0.35</v>
      </c>
      <c r="U62" s="343">
        <f>IF(OR('Felling&amp;Restocking'!G62=0,'Felling&amp;Restocking'!G62=""),"",SUM('Felling&amp;Restocking'!P62/P62)*'Felling&amp;Restocking'!G62)</f>
        <v>0</v>
      </c>
      <c r="V62" s="344">
        <f>IF(CONCATENATE('Felling&amp;Restocking'!U62&amp;'Felling&amp;Restocking'!W62&amp;'Felling&amp;Restocking'!Y62&amp;'Felling&amp;Restocking'!AA62&amp;'Felling&amp;Restocking'!AC62)="",0,1)</f>
        <v>1</v>
      </c>
      <c r="W62" s="345">
        <f>IF(OR(OR(TRIM('Felling&amp;Restocking'!H62)="T",TRIM('Felling&amp;Restocking'!H62)="DF",TRIM('Felling&amp;Restocking'!H62)="OS"),O62=0),0,1)</f>
        <v>1</v>
      </c>
      <c r="X62" s="345">
        <f>IF(OR('Felling&amp;Restocking'!$S62="",OR('Felling&amp;Restocking'!$S62=0,'Felling&amp;Restocking'!$S62="N/A")),0,1)</f>
        <v>1</v>
      </c>
      <c r="Y62" s="333">
        <f t="shared" si="4"/>
        <v>0.35</v>
      </c>
      <c r="Z62" s="333">
        <f t="shared" si="5"/>
        <v>0</v>
      </c>
      <c r="AA62" s="334" t="str">
        <f t="shared" si="6"/>
        <v/>
      </c>
      <c r="AC62" s="333" t="str">
        <f t="shared" si="7"/>
        <v>hybrid larch</v>
      </c>
      <c r="AE62" s="333" t="str">
        <f t="shared" si="8"/>
        <v>1</v>
      </c>
      <c r="AF62" s="346" t="str">
        <f>IF('Felling&amp;Restocking'!I62="","",IFERROR(VLOOKUP( 'Felling&amp;Restocking'!I62,SpeciesList[],2,FALSE),"," &amp; 'Felling&amp;Restocking'!I62))</f>
        <v>hybrid larch</v>
      </c>
      <c r="AG62" s="333" t="str">
        <f>IF('Felling&amp;Restocking'!I62="","",VLOOKUP( 'Felling&amp;Restocking'!I62,SpeciesList[],4,FALSE))</f>
        <v>C</v>
      </c>
      <c r="AH62" s="333" t="str">
        <f>IF('Felling&amp;Restocking'!J62="","",IFERROR("," &amp; VLOOKUP( 'Felling&amp;Restocking'!J62,SpeciesList[],2,FALSE),"," &amp; 'Felling&amp;Restocking'!J62))</f>
        <v/>
      </c>
      <c r="AI62" s="333" t="str">
        <f>IF('Felling&amp;Restocking'!J62="","",VLOOKUP( 'Felling&amp;Restocking'!J62,SpeciesList[],4,FALSE))</f>
        <v/>
      </c>
      <c r="AJ62" s="333" t="str">
        <f>IF('Felling&amp;Restocking'!K62="","",IFERROR("," &amp; VLOOKUP( 'Felling&amp;Restocking'!K62,SpeciesList[],2,FALSE),"," &amp; 'Felling&amp;Restocking'!K62))</f>
        <v/>
      </c>
      <c r="AK62" s="333" t="str">
        <f>IF('Felling&amp;Restocking'!K62="","",VLOOKUP( 'Felling&amp;Restocking'!K62,SpeciesList[],4,FALSE))</f>
        <v/>
      </c>
      <c r="AL62" s="333" t="str">
        <f>IF('Felling&amp;Restocking'!L62="","",IFERROR("," &amp; VLOOKUP( 'Felling&amp;Restocking'!L62,SpeciesList[],2,FALSE),"," &amp; 'Felling&amp;Restocking'!L62))</f>
        <v/>
      </c>
      <c r="AM62" s="333" t="str">
        <f>IF('Felling&amp;Restocking'!L62="","",VLOOKUP( 'Felling&amp;Restocking'!L62,SpeciesList[],4,FALSE))</f>
        <v/>
      </c>
      <c r="AN62" s="333" t="str">
        <f>IF('Felling&amp;Restocking'!M62="","",IFERROR("," &amp; VLOOKUP( 'Felling&amp;Restocking'!M62,SpeciesList[],2,FALSE),"," &amp; 'Felling&amp;Restocking'!M62))</f>
        <v/>
      </c>
      <c r="AO62" s="333" t="str">
        <f>IF('Felling&amp;Restocking'!M62="","",VLOOKUP( 'Felling&amp;Restocking'!M62,SpeciesList[],4,FALSE))</f>
        <v/>
      </c>
      <c r="AP62" s="333" t="str">
        <f>IF('Felling&amp;Restocking'!N62="","",IFERROR("," &amp; VLOOKUP( 'Felling&amp;Restocking'!N62,SpeciesList[],2,FALSE),"," &amp; 'Felling&amp;Restocking'!N62))</f>
        <v/>
      </c>
      <c r="AQ62" s="333" t="str">
        <f>IF('Felling&amp;Restocking'!N62="","",VLOOKUP( 'Felling&amp;Restocking'!N62,SpeciesList[],4,FALSE))</f>
        <v/>
      </c>
      <c r="AS62" s="346"/>
      <c r="AT62" s="333" t="str">
        <f>IF('Sub-Cpt Record'!A62&lt;&gt;"",CONCATENATE('Sub-Cpt Record'!A62,'Sub-Cpt Record'!B62,'Sub-Cpt Record'!C62),"")</f>
        <v>B4I0.5</v>
      </c>
      <c r="AU62" s="333">
        <f t="shared" si="9"/>
        <v>1</v>
      </c>
      <c r="AV62" s="333">
        <f>IF(AT62&lt;&gt;"",'Sub-Cpt Record'!C62/CODE!AU62,0)</f>
        <v>0.5</v>
      </c>
      <c r="BM62" s="333" t="s">
        <v>625</v>
      </c>
    </row>
    <row r="63" spans="1:65" x14ac:dyDescent="0.25">
      <c r="A63" s="333" t="str">
        <f>IF('Sub-Cpt Record'!B63="",IF(OR('Sub-Cpt Record'!A63=0,'Sub-Cpt Record'!A63=""),"",'Sub-Cpt Record'!A63),CONCATENATE('Sub-Cpt Record'!A63&amp;'Sub-Cpt Record'!B63))</f>
        <v>B5</v>
      </c>
      <c r="B63" s="333">
        <f t="shared" si="1"/>
        <v>1</v>
      </c>
      <c r="C63" s="334" t="str">
        <f>IF('Sub-Cpt Record'!E63 = "","",'Sub-Cpt Record'!E63&amp;"  ")</f>
        <v xml:space="preserve">BE  </v>
      </c>
      <c r="D63" s="333" t="str">
        <f>IF('Sub-Cpt Record'!F63 = "","",'Sub-Cpt Record'!F63&amp;"  ")</f>
        <v xml:space="preserve">POK  </v>
      </c>
      <c r="E63" s="333" t="str">
        <f>IF('Sub-Cpt Record'!G63 = "","",'Sub-Cpt Record'!G63&amp;"  ")</f>
        <v/>
      </c>
      <c r="F63" s="333" t="str">
        <f>IF('Sub-Cpt Record'!H63 = "","",'Sub-Cpt Record'!H63&amp;"  ")</f>
        <v/>
      </c>
      <c r="G63" s="333" t="str">
        <f>IF('Sub-Cpt Record'!I63 = "","",'Sub-Cpt Record'!I63&amp;"  ")</f>
        <v/>
      </c>
      <c r="H63" s="333" t="str">
        <f>IF('Sub-Cpt Record'!J63 = "","",'Sub-Cpt Record'!J63&amp;"  ")</f>
        <v/>
      </c>
      <c r="I63" s="335" t="str">
        <f t="shared" si="2"/>
        <v xml:space="preserve">BE  POK  </v>
      </c>
      <c r="J63" s="333">
        <f>IF(A63&lt;&gt;"",'Sub-Cpt Record'!C63/CODE!B63,0)</f>
        <v>4.78</v>
      </c>
      <c r="L63" s="337">
        <f t="shared" si="3"/>
        <v>1</v>
      </c>
      <c r="N63" s="338">
        <f>COUNTIFS('Felling&amp;Restocking'!$A$11:$A$1000, 'Felling&amp;Restocking'!$A63, 'Felling&amp;Restocking'!$B$11:$B$1000, 'Felling&amp;Restocking'!$B63, 'Felling&amp;Restocking'!$H$11:$H$1000, 'Felling&amp;Restocking'!$H63)</f>
        <v>1</v>
      </c>
      <c r="O63" s="338">
        <f>IF(OR('Felling&amp;Restocking'!H63=0,'Felling&amp;Restocking'!H63=""),0,1)</f>
        <v>1</v>
      </c>
      <c r="P63" s="339">
        <f>SUM('Felling&amp;Restocking'!O63+'Felling&amp;Restocking'!P63)</f>
        <v>100</v>
      </c>
      <c r="S63" s="341">
        <f>IF(AND(O63&lt;&gt;0,P63&lt;&gt;0,'Felling&amp;Restocking'!G63&lt;&gt;0,AA63="",AC63=""),1,0)</f>
        <v>0</v>
      </c>
      <c r="T63" s="342">
        <f>IF(OR('Felling&amp;Restocking'!G63=0,'Felling&amp;Restocking'!G63=""),"",SUM('Felling&amp;Restocking'!O63/P63)*'Felling&amp;Restocking'!G63)</f>
        <v>0</v>
      </c>
      <c r="U63" s="343">
        <f>IF(OR('Felling&amp;Restocking'!G63=0,'Felling&amp;Restocking'!G63=""),"",SUM('Felling&amp;Restocking'!P63/P63)*'Felling&amp;Restocking'!G63)</f>
        <v>4.78</v>
      </c>
      <c r="V63" s="344">
        <f>IF(CONCATENATE('Felling&amp;Restocking'!U63&amp;'Felling&amp;Restocking'!W63&amp;'Felling&amp;Restocking'!Y63&amp;'Felling&amp;Restocking'!AA63&amp;'Felling&amp;Restocking'!AC63)="",0,1)</f>
        <v>0</v>
      </c>
      <c r="W63" s="345">
        <f>IF(OR(OR(TRIM('Felling&amp;Restocking'!H63)="T",TRIM('Felling&amp;Restocking'!H63)="DF",TRIM('Felling&amp;Restocking'!H63)="OS"),O63=0),0,1)</f>
        <v>0</v>
      </c>
      <c r="X63" s="345">
        <f>IF(OR('Felling&amp;Restocking'!$S63="",OR('Felling&amp;Restocking'!$S63=0,'Felling&amp;Restocking'!$S63="N/A")),0,1)</f>
        <v>0</v>
      </c>
      <c r="Y63" s="333" t="str">
        <f t="shared" si="4"/>
        <v/>
      </c>
      <c r="Z63" s="333" t="str">
        <f t="shared" si="5"/>
        <v/>
      </c>
      <c r="AA63" s="334" t="str">
        <f t="shared" si="6"/>
        <v>beech,pedunculate/common oak</v>
      </c>
      <c r="AC63" s="333" t="str">
        <f t="shared" si="7"/>
        <v/>
      </c>
      <c r="AE63" s="333" t="str">
        <f t="shared" si="8"/>
        <v>1</v>
      </c>
      <c r="AF63" s="346" t="str">
        <f>IF('Felling&amp;Restocking'!I63="","",IFERROR(VLOOKUP( 'Felling&amp;Restocking'!I63,SpeciesList[],2,FALSE),"," &amp; 'Felling&amp;Restocking'!I63))</f>
        <v>beech</v>
      </c>
      <c r="AG63" s="333" t="str">
        <f>IF('Felling&amp;Restocking'!I63="","",VLOOKUP( 'Felling&amp;Restocking'!I63,SpeciesList[],4,FALSE))</f>
        <v>B</v>
      </c>
      <c r="AH63" s="333" t="str">
        <f>IF('Felling&amp;Restocking'!J63="","",IFERROR("," &amp; VLOOKUP( 'Felling&amp;Restocking'!J63,SpeciesList[],2,FALSE),"," &amp; 'Felling&amp;Restocking'!J63))</f>
        <v>,pedunculate/common oak</v>
      </c>
      <c r="AI63" s="333" t="str">
        <f>IF('Felling&amp;Restocking'!J63="","",VLOOKUP( 'Felling&amp;Restocking'!J63,SpeciesList[],4,FALSE))</f>
        <v>B</v>
      </c>
      <c r="AJ63" s="333" t="str">
        <f>IF('Felling&amp;Restocking'!K63="","",IFERROR("," &amp; VLOOKUP( 'Felling&amp;Restocking'!K63,SpeciesList[],2,FALSE),"," &amp; 'Felling&amp;Restocking'!K63))</f>
        <v/>
      </c>
      <c r="AK63" s="333" t="str">
        <f>IF('Felling&amp;Restocking'!K63="","",VLOOKUP( 'Felling&amp;Restocking'!K63,SpeciesList[],4,FALSE))</f>
        <v/>
      </c>
      <c r="AL63" s="333" t="str">
        <f>IF('Felling&amp;Restocking'!L63="","",IFERROR("," &amp; VLOOKUP( 'Felling&amp;Restocking'!L63,SpeciesList[],2,FALSE),"," &amp; 'Felling&amp;Restocking'!L63))</f>
        <v/>
      </c>
      <c r="AM63" s="333" t="str">
        <f>IF('Felling&amp;Restocking'!L63="","",VLOOKUP( 'Felling&amp;Restocking'!L63,SpeciesList[],4,FALSE))</f>
        <v/>
      </c>
      <c r="AN63" s="333" t="str">
        <f>IF('Felling&amp;Restocking'!M63="","",IFERROR("," &amp; VLOOKUP( 'Felling&amp;Restocking'!M63,SpeciesList[],2,FALSE),"," &amp; 'Felling&amp;Restocking'!M63))</f>
        <v/>
      </c>
      <c r="AO63" s="333" t="str">
        <f>IF('Felling&amp;Restocking'!M63="","",VLOOKUP( 'Felling&amp;Restocking'!M63,SpeciesList[],4,FALSE))</f>
        <v/>
      </c>
      <c r="AP63" s="333" t="str">
        <f>IF('Felling&amp;Restocking'!N63="","",IFERROR("," &amp; VLOOKUP( 'Felling&amp;Restocking'!N63,SpeciesList[],2,FALSE),"," &amp; 'Felling&amp;Restocking'!N63))</f>
        <v/>
      </c>
      <c r="AQ63" s="333" t="str">
        <f>IF('Felling&amp;Restocking'!N63="","",VLOOKUP( 'Felling&amp;Restocking'!N63,SpeciesList[],4,FALSE))</f>
        <v/>
      </c>
      <c r="AS63" s="346"/>
      <c r="AT63" s="333" t="str">
        <f>IF('Sub-Cpt Record'!A63&lt;&gt;"",CONCATENATE('Sub-Cpt Record'!A63,'Sub-Cpt Record'!B63,'Sub-Cpt Record'!C63),"")</f>
        <v>B54.78</v>
      </c>
      <c r="AU63" s="333">
        <f t="shared" si="9"/>
        <v>1</v>
      </c>
      <c r="AV63" s="333">
        <f>IF(AT63&lt;&gt;"",'Sub-Cpt Record'!C63/CODE!AU63,0)</f>
        <v>4.78</v>
      </c>
      <c r="BM63" s="333" t="s">
        <v>626</v>
      </c>
    </row>
    <row r="64" spans="1:65" x14ac:dyDescent="0.25">
      <c r="A64" s="333" t="str">
        <f>IF('Sub-Cpt Record'!B64="",IF(OR('Sub-Cpt Record'!A64=0,'Sub-Cpt Record'!A64=""),"",'Sub-Cpt Record'!A64),CONCATENATE('Sub-Cpt Record'!A64&amp;'Sub-Cpt Record'!B64))</f>
        <v>BA1</v>
      </c>
      <c r="B64" s="333">
        <f t="shared" si="1"/>
        <v>1</v>
      </c>
      <c r="C64" s="334" t="str">
        <f>IF('Sub-Cpt Record'!E64 = "","",'Sub-Cpt Record'!E64&amp;"  ")</f>
        <v xml:space="preserve">BE  </v>
      </c>
      <c r="D64" s="333" t="str">
        <f>IF('Sub-Cpt Record'!F64 = "","",'Sub-Cpt Record'!F64&amp;"  ")</f>
        <v xml:space="preserve">YEW  </v>
      </c>
      <c r="E64" s="333" t="str">
        <f>IF('Sub-Cpt Record'!G64 = "","",'Sub-Cpt Record'!G64&amp;"  ")</f>
        <v xml:space="preserve">AH  </v>
      </c>
      <c r="F64" s="333" t="str">
        <f>IF('Sub-Cpt Record'!H64 = "","",'Sub-Cpt Record'!H64&amp;"  ")</f>
        <v xml:space="preserve">HAZ  </v>
      </c>
      <c r="G64" s="333" t="str">
        <f>IF('Sub-Cpt Record'!I64 = "","",'Sub-Cpt Record'!I64&amp;"  ")</f>
        <v xml:space="preserve">DF  </v>
      </c>
      <c r="H64" s="333" t="str">
        <f>IF('Sub-Cpt Record'!J64 = "","",'Sub-Cpt Record'!J64&amp;"  ")</f>
        <v xml:space="preserve">MB  </v>
      </c>
      <c r="I64" s="335" t="str">
        <f t="shared" si="2"/>
        <v xml:space="preserve">BE  YEW  AH  HAZ  DF  MB  </v>
      </c>
      <c r="J64" s="333">
        <f>IF(A64&lt;&gt;"",'Sub-Cpt Record'!C64/CODE!B64,0)</f>
        <v>5.0480999999999998</v>
      </c>
      <c r="L64" s="337">
        <f t="shared" si="3"/>
        <v>1</v>
      </c>
      <c r="N64" s="338">
        <f>COUNTIFS('Felling&amp;Restocking'!$A$11:$A$1000, 'Felling&amp;Restocking'!$A64, 'Felling&amp;Restocking'!$B$11:$B$1000, 'Felling&amp;Restocking'!$B64, 'Felling&amp;Restocking'!$H$11:$H$1000, 'Felling&amp;Restocking'!$H64)</f>
        <v>1</v>
      </c>
      <c r="O64" s="338">
        <f>IF(OR('Felling&amp;Restocking'!H64=0,'Felling&amp;Restocking'!H64=""),0,1)</f>
        <v>1</v>
      </c>
      <c r="P64" s="339">
        <f>SUM('Felling&amp;Restocking'!O64+'Felling&amp;Restocking'!P64)</f>
        <v>302.88599999999997</v>
      </c>
      <c r="S64" s="341">
        <f>IF(AND(O64&lt;&gt;0,P64&lt;&gt;0,'Felling&amp;Restocking'!G64&lt;&gt;0,AA64="",AC64=""),1,0)</f>
        <v>0</v>
      </c>
      <c r="T64" s="342">
        <f>IF(OR('Felling&amp;Restocking'!G64=0,'Felling&amp;Restocking'!G64=""),"",SUM('Felling&amp;Restocking'!O64/P64)*'Felling&amp;Restocking'!G64)</f>
        <v>2.5240499999999999</v>
      </c>
      <c r="U64" s="343">
        <f>IF(OR('Felling&amp;Restocking'!G64=0,'Felling&amp;Restocking'!G64=""),"",SUM('Felling&amp;Restocking'!P64/P64)*'Felling&amp;Restocking'!G64)</f>
        <v>2.5240499999999999</v>
      </c>
      <c r="V64" s="344">
        <f>IF(CONCATENATE('Felling&amp;Restocking'!U64&amp;'Felling&amp;Restocking'!W64&amp;'Felling&amp;Restocking'!Y64&amp;'Felling&amp;Restocking'!AA64&amp;'Felling&amp;Restocking'!AC64)="",0,1)</f>
        <v>0</v>
      </c>
      <c r="W64" s="345">
        <f>IF(OR(OR(TRIM('Felling&amp;Restocking'!H64)="T",TRIM('Felling&amp;Restocking'!H64)="DF",TRIM('Felling&amp;Restocking'!H64)="OS"),O64=0),0,1)</f>
        <v>0</v>
      </c>
      <c r="X64" s="345">
        <f>IF(OR('Felling&amp;Restocking'!$S64="",OR('Felling&amp;Restocking'!$S64=0,'Felling&amp;Restocking'!$S64="N/A")),0,1)</f>
        <v>0</v>
      </c>
      <c r="Y64" s="333" t="str">
        <f t="shared" si="4"/>
        <v/>
      </c>
      <c r="Z64" s="333" t="str">
        <f t="shared" si="5"/>
        <v/>
      </c>
      <c r="AA64" s="334" t="str">
        <f t="shared" si="6"/>
        <v>beech,ash,hazel,mixed broadleaves</v>
      </c>
      <c r="AC64" s="333" t="str">
        <f t="shared" si="7"/>
        <v>,yew,Douglas fir</v>
      </c>
      <c r="AE64" s="333" t="str">
        <f t="shared" si="8"/>
        <v>1</v>
      </c>
      <c r="AF64" s="346" t="str">
        <f>IF('Felling&amp;Restocking'!I64="","",IFERROR(VLOOKUP( 'Felling&amp;Restocking'!I64,SpeciesList[],2,FALSE),"," &amp; 'Felling&amp;Restocking'!I64))</f>
        <v>beech</v>
      </c>
      <c r="AG64" s="333" t="str">
        <f>IF('Felling&amp;Restocking'!I64="","",VLOOKUP( 'Felling&amp;Restocking'!I64,SpeciesList[],4,FALSE))</f>
        <v>B</v>
      </c>
      <c r="AH64" s="333" t="str">
        <f>IF('Felling&amp;Restocking'!J64="","",IFERROR("," &amp; VLOOKUP( 'Felling&amp;Restocking'!J64,SpeciesList[],2,FALSE),"," &amp; 'Felling&amp;Restocking'!J64))</f>
        <v>,yew</v>
      </c>
      <c r="AI64" s="333" t="str">
        <f>IF('Felling&amp;Restocking'!J64="","",VLOOKUP( 'Felling&amp;Restocking'!J64,SpeciesList[],4,FALSE))</f>
        <v>C</v>
      </c>
      <c r="AJ64" s="333" t="str">
        <f>IF('Felling&amp;Restocking'!K64="","",IFERROR("," &amp; VLOOKUP( 'Felling&amp;Restocking'!K64,SpeciesList[],2,FALSE),"," &amp; 'Felling&amp;Restocking'!K64))</f>
        <v>,ash</v>
      </c>
      <c r="AK64" s="333" t="str">
        <f>IF('Felling&amp;Restocking'!K64="","",VLOOKUP( 'Felling&amp;Restocking'!K64,SpeciesList[],4,FALSE))</f>
        <v>B</v>
      </c>
      <c r="AL64" s="333" t="str">
        <f>IF('Felling&amp;Restocking'!L64="","",IFERROR("," &amp; VLOOKUP( 'Felling&amp;Restocking'!L64,SpeciesList[],2,FALSE),"," &amp; 'Felling&amp;Restocking'!L64))</f>
        <v>,hazel</v>
      </c>
      <c r="AM64" s="333" t="str">
        <f>IF('Felling&amp;Restocking'!L64="","",VLOOKUP( 'Felling&amp;Restocking'!L64,SpeciesList[],4,FALSE))</f>
        <v>B</v>
      </c>
      <c r="AN64" s="333" t="str">
        <f>IF('Felling&amp;Restocking'!M64="","",IFERROR("," &amp; VLOOKUP( 'Felling&amp;Restocking'!M64,SpeciesList[],2,FALSE),"," &amp; 'Felling&amp;Restocking'!M64))</f>
        <v>,Douglas fir</v>
      </c>
      <c r="AO64" s="333" t="str">
        <f>IF('Felling&amp;Restocking'!M64="","",VLOOKUP( 'Felling&amp;Restocking'!M64,SpeciesList[],4,FALSE))</f>
        <v>C</v>
      </c>
      <c r="AP64" s="333" t="str">
        <f>IF('Felling&amp;Restocking'!N64="","",IFERROR("," &amp; VLOOKUP( 'Felling&amp;Restocking'!N64,SpeciesList[],2,FALSE),"," &amp; 'Felling&amp;Restocking'!N64))</f>
        <v>,mixed broadleaves</v>
      </c>
      <c r="AQ64" s="333" t="str">
        <f>IF('Felling&amp;Restocking'!N64="","",VLOOKUP( 'Felling&amp;Restocking'!N64,SpeciesList[],4,FALSE))</f>
        <v>B</v>
      </c>
      <c r="AS64" s="346"/>
      <c r="AT64" s="333" t="str">
        <f>IF('Sub-Cpt Record'!A64&lt;&gt;"",CONCATENATE('Sub-Cpt Record'!A64,'Sub-Cpt Record'!B64,'Sub-Cpt Record'!C64),"")</f>
        <v>BA15.0481</v>
      </c>
      <c r="AU64" s="333">
        <f t="shared" si="9"/>
        <v>1</v>
      </c>
      <c r="AV64" s="333">
        <f>IF(AT64&lt;&gt;"",'Sub-Cpt Record'!C64/CODE!AU64,0)</f>
        <v>5.0480999999999998</v>
      </c>
      <c r="BM64" s="333" t="s">
        <v>627</v>
      </c>
    </row>
    <row r="65" spans="1:65" x14ac:dyDescent="0.25">
      <c r="A65" s="333" t="str">
        <f>IF('Sub-Cpt Record'!B65="",IF(OR('Sub-Cpt Record'!A65=0,'Sub-Cpt Record'!A65=""),"",'Sub-Cpt Record'!A65),CONCATENATE('Sub-Cpt Record'!A65&amp;'Sub-Cpt Record'!B65))</f>
        <v>BA2a</v>
      </c>
      <c r="B65" s="333">
        <f t="shared" si="1"/>
        <v>1</v>
      </c>
      <c r="C65" s="334" t="str">
        <f>IF('Sub-Cpt Record'!E65 = "","",'Sub-Cpt Record'!E65&amp;"  ")</f>
        <v xml:space="preserve">AH  </v>
      </c>
      <c r="D65" s="333" t="str">
        <f>IF('Sub-Cpt Record'!F65 = "","",'Sub-Cpt Record'!F65&amp;"  ")</f>
        <v xml:space="preserve">YEW  </v>
      </c>
      <c r="E65" s="333" t="str">
        <f>IF('Sub-Cpt Record'!G65 = "","",'Sub-Cpt Record'!G65&amp;"  ")</f>
        <v xml:space="preserve">BE  </v>
      </c>
      <c r="F65" s="333" t="str">
        <f>IF('Sub-Cpt Record'!H65 = "","",'Sub-Cpt Record'!H65&amp;"  ")</f>
        <v xml:space="preserve">POK  </v>
      </c>
      <c r="G65" s="333" t="str">
        <f>IF('Sub-Cpt Record'!I65 = "","",'Sub-Cpt Record'!I65&amp;"  ")</f>
        <v xml:space="preserve">HAZ  </v>
      </c>
      <c r="H65" s="333" t="str">
        <f>IF('Sub-Cpt Record'!J65 = "","",'Sub-Cpt Record'!J65&amp;"  ")</f>
        <v xml:space="preserve">MB  </v>
      </c>
      <c r="I65" s="335" t="str">
        <f t="shared" si="2"/>
        <v xml:space="preserve">AH  YEW  BE  POK  HAZ  MB  </v>
      </c>
      <c r="J65" s="333">
        <f>IF(A65&lt;&gt;"",'Sub-Cpt Record'!C65/CODE!B65,0)</f>
        <v>6.7892999999999999</v>
      </c>
      <c r="L65" s="337">
        <f t="shared" si="3"/>
        <v>1</v>
      </c>
      <c r="N65" s="338">
        <f>COUNTIFS('Felling&amp;Restocking'!$A$11:$A$1000, 'Felling&amp;Restocking'!$A65, 'Felling&amp;Restocking'!$B$11:$B$1000, 'Felling&amp;Restocking'!$B65, 'Felling&amp;Restocking'!$H$11:$H$1000, 'Felling&amp;Restocking'!$H65)</f>
        <v>1</v>
      </c>
      <c r="O65" s="338">
        <f>IF(OR('Felling&amp;Restocking'!H65=0,'Felling&amp;Restocking'!H65=""),0,1)</f>
        <v>1</v>
      </c>
      <c r="P65" s="339">
        <f>SUM('Felling&amp;Restocking'!O65+'Felling&amp;Restocking'!P65)</f>
        <v>814.71599999999989</v>
      </c>
      <c r="S65" s="341">
        <f>IF(AND(O65&lt;&gt;0,P65&lt;&gt;0,'Felling&amp;Restocking'!G65&lt;&gt;0,AA65="",AC65=""),1,0)</f>
        <v>0</v>
      </c>
      <c r="T65" s="342">
        <f>IF(OR('Felling&amp;Restocking'!G65=0,'Felling&amp;Restocking'!G65=""),"",SUM('Felling&amp;Restocking'!O65/P65)*'Felling&amp;Restocking'!G65)</f>
        <v>0</v>
      </c>
      <c r="U65" s="343">
        <f>IF(OR('Felling&amp;Restocking'!G65=0,'Felling&amp;Restocking'!G65=""),"",SUM('Felling&amp;Restocking'!P65/P65)*'Felling&amp;Restocking'!G65)</f>
        <v>6.7892999999999999</v>
      </c>
      <c r="V65" s="344">
        <f>IF(CONCATENATE('Felling&amp;Restocking'!U65&amp;'Felling&amp;Restocking'!W65&amp;'Felling&amp;Restocking'!Y65&amp;'Felling&amp;Restocking'!AA65&amp;'Felling&amp;Restocking'!AC65)="",0,1)</f>
        <v>0</v>
      </c>
      <c r="W65" s="345">
        <f>IF(OR(OR(TRIM('Felling&amp;Restocking'!H65)="T",TRIM('Felling&amp;Restocking'!H65)="DF",TRIM('Felling&amp;Restocking'!H65)="OS"),O65=0),0,1)</f>
        <v>0</v>
      </c>
      <c r="X65" s="345">
        <f>IF(OR('Felling&amp;Restocking'!$S65="",OR('Felling&amp;Restocking'!$S65=0,'Felling&amp;Restocking'!$S65="N/A")),0,1)</f>
        <v>0</v>
      </c>
      <c r="Y65" s="333" t="str">
        <f t="shared" si="4"/>
        <v/>
      </c>
      <c r="Z65" s="333" t="str">
        <f t="shared" si="5"/>
        <v/>
      </c>
      <c r="AA65" s="334" t="str">
        <f t="shared" si="6"/>
        <v>ash,beech,pedunculate/common oak,hazel,mixed broadleaves</v>
      </c>
      <c r="AC65" s="333" t="str">
        <f t="shared" si="7"/>
        <v/>
      </c>
      <c r="AE65" s="333" t="str">
        <f t="shared" si="8"/>
        <v>1</v>
      </c>
      <c r="AF65" s="346" t="str">
        <f>IF('Felling&amp;Restocking'!I65="","",IFERROR(VLOOKUP( 'Felling&amp;Restocking'!I65,SpeciesList[],2,FALSE),"," &amp; 'Felling&amp;Restocking'!I65))</f>
        <v>ash</v>
      </c>
      <c r="AG65" s="333" t="str">
        <f>IF('Felling&amp;Restocking'!I65="","",VLOOKUP( 'Felling&amp;Restocking'!I65,SpeciesList[],4,FALSE))</f>
        <v>B</v>
      </c>
      <c r="AH65" s="333" t="str">
        <f>IF('Felling&amp;Restocking'!J65="","",IFERROR("," &amp; VLOOKUP( 'Felling&amp;Restocking'!J65,SpeciesList[],2,FALSE),"," &amp; 'Felling&amp;Restocking'!J65))</f>
        <v/>
      </c>
      <c r="AI65" s="333" t="str">
        <f>IF('Felling&amp;Restocking'!J65="","",VLOOKUP( 'Felling&amp;Restocking'!J65,SpeciesList[],4,FALSE))</f>
        <v/>
      </c>
      <c r="AJ65" s="333" t="str">
        <f>IF('Felling&amp;Restocking'!K65="","",IFERROR("," &amp; VLOOKUP( 'Felling&amp;Restocking'!K65,SpeciesList[],2,FALSE),"," &amp; 'Felling&amp;Restocking'!K65))</f>
        <v>,beech</v>
      </c>
      <c r="AK65" s="333" t="str">
        <f>IF('Felling&amp;Restocking'!K65="","",VLOOKUP( 'Felling&amp;Restocking'!K65,SpeciesList[],4,FALSE))</f>
        <v>B</v>
      </c>
      <c r="AL65" s="333" t="str">
        <f>IF('Felling&amp;Restocking'!L65="","",IFERROR("," &amp; VLOOKUP( 'Felling&amp;Restocking'!L65,SpeciesList[],2,FALSE),"," &amp; 'Felling&amp;Restocking'!L65))</f>
        <v>,pedunculate/common oak</v>
      </c>
      <c r="AM65" s="333" t="str">
        <f>IF('Felling&amp;Restocking'!L65="","",VLOOKUP( 'Felling&amp;Restocking'!L65,SpeciesList[],4,FALSE))</f>
        <v>B</v>
      </c>
      <c r="AN65" s="333" t="str">
        <f>IF('Felling&amp;Restocking'!M65="","",IFERROR("," &amp; VLOOKUP( 'Felling&amp;Restocking'!M65,SpeciesList[],2,FALSE),"," &amp; 'Felling&amp;Restocking'!M65))</f>
        <v>,hazel</v>
      </c>
      <c r="AO65" s="333" t="str">
        <f>IF('Felling&amp;Restocking'!M65="","",VLOOKUP( 'Felling&amp;Restocking'!M65,SpeciesList[],4,FALSE))</f>
        <v>B</v>
      </c>
      <c r="AP65" s="333" t="str">
        <f>IF('Felling&amp;Restocking'!N65="","",IFERROR("," &amp; VLOOKUP( 'Felling&amp;Restocking'!N65,SpeciesList[],2,FALSE),"," &amp; 'Felling&amp;Restocking'!N65))</f>
        <v>,mixed broadleaves</v>
      </c>
      <c r="AQ65" s="333" t="str">
        <f>IF('Felling&amp;Restocking'!N65="","",VLOOKUP( 'Felling&amp;Restocking'!N65,SpeciesList[],4,FALSE))</f>
        <v>B</v>
      </c>
      <c r="AS65" s="346"/>
      <c r="AT65" s="333" t="str">
        <f>IF('Sub-Cpt Record'!A65&lt;&gt;"",CONCATENATE('Sub-Cpt Record'!A65,'Sub-Cpt Record'!B65,'Sub-Cpt Record'!C65),"")</f>
        <v>BA2a6.7893</v>
      </c>
      <c r="AU65" s="333">
        <f t="shared" si="9"/>
        <v>1</v>
      </c>
      <c r="AV65" s="333">
        <f>IF(AT65&lt;&gt;"",'Sub-Cpt Record'!C65/CODE!AU65,0)</f>
        <v>6.7892999999999999</v>
      </c>
      <c r="BM65" s="333" t="s">
        <v>628</v>
      </c>
    </row>
    <row r="66" spans="1:65" x14ac:dyDescent="0.25">
      <c r="A66" s="333" t="str">
        <f>IF('Sub-Cpt Record'!B66="",IF(OR('Sub-Cpt Record'!A66=0,'Sub-Cpt Record'!A66=""),"",'Sub-Cpt Record'!A66),CONCATENATE('Sub-Cpt Record'!A66&amp;'Sub-Cpt Record'!B66))</f>
        <v>BA2b</v>
      </c>
      <c r="B66" s="333">
        <f t="shared" si="1"/>
        <v>1</v>
      </c>
      <c r="C66" s="334" t="str">
        <f>IF('Sub-Cpt Record'!E66 = "","",'Sub-Cpt Record'!E66&amp;"  ")</f>
        <v xml:space="preserve">POK  </v>
      </c>
      <c r="D66" s="333" t="str">
        <f>IF('Sub-Cpt Record'!F66 = "","",'Sub-Cpt Record'!F66&amp;"  ")</f>
        <v xml:space="preserve">WCH  </v>
      </c>
      <c r="E66" s="333" t="str">
        <f>IF('Sub-Cpt Record'!G66 = "","",'Sub-Cpt Record'!G66&amp;"  ")</f>
        <v xml:space="preserve">YEW  </v>
      </c>
      <c r="F66" s="333" t="str">
        <f>IF('Sub-Cpt Record'!H66 = "","",'Sub-Cpt Record'!H66&amp;"  ")</f>
        <v xml:space="preserve">WSH  </v>
      </c>
      <c r="G66" s="333" t="str">
        <f>IF('Sub-Cpt Record'!I66 = "","",'Sub-Cpt Record'!I66&amp;"  ")</f>
        <v xml:space="preserve">MC  </v>
      </c>
      <c r="H66" s="333" t="str">
        <f>IF('Sub-Cpt Record'!J66 = "","",'Sub-Cpt Record'!J66&amp;"  ")</f>
        <v/>
      </c>
      <c r="I66" s="335" t="str">
        <f t="shared" si="2"/>
        <v xml:space="preserve">POK  WCH  YEW  WSH  MC  </v>
      </c>
      <c r="J66" s="333">
        <f>IF(A66&lt;&gt;"",'Sub-Cpt Record'!C66/CODE!B66,0)</f>
        <v>12.9826</v>
      </c>
      <c r="L66" s="337">
        <f t="shared" si="3"/>
        <v>1</v>
      </c>
      <c r="N66" s="338">
        <f>COUNTIFS('Felling&amp;Restocking'!$A$11:$A$1000, 'Felling&amp;Restocking'!$A66, 'Felling&amp;Restocking'!$B$11:$B$1000, 'Felling&amp;Restocking'!$B66, 'Felling&amp;Restocking'!$H$11:$H$1000, 'Felling&amp;Restocking'!$H66)</f>
        <v>1</v>
      </c>
      <c r="O66" s="338">
        <f>IF(OR('Felling&amp;Restocking'!H66=0,'Felling&amp;Restocking'!H66=""),0,1)</f>
        <v>1</v>
      </c>
      <c r="P66" s="339">
        <f>SUM('Felling&amp;Restocking'!O66+'Felling&amp;Restocking'!P66)</f>
        <v>389.47800000000001</v>
      </c>
      <c r="S66" s="341">
        <f>IF(AND(O66&lt;&gt;0,P66&lt;&gt;0,'Felling&amp;Restocking'!G66&lt;&gt;0,AA66="",AC66=""),1,0)</f>
        <v>0</v>
      </c>
      <c r="T66" s="342">
        <f>IF(OR('Felling&amp;Restocking'!G66=0,'Felling&amp;Restocking'!G66=""),"",SUM('Felling&amp;Restocking'!O66/P66)*'Felling&amp;Restocking'!G66)</f>
        <v>7.7880000000000003</v>
      </c>
      <c r="U66" s="343">
        <f>IF(OR('Felling&amp;Restocking'!G66=0,'Felling&amp;Restocking'!G66=""),"",SUM('Felling&amp;Restocking'!P66/P66)*'Felling&amp;Restocking'!G66)</f>
        <v>5.1920000000000002</v>
      </c>
      <c r="V66" s="344">
        <f>IF(CONCATENATE('Felling&amp;Restocking'!U66&amp;'Felling&amp;Restocking'!W66&amp;'Felling&amp;Restocking'!Y66&amp;'Felling&amp;Restocking'!AA66&amp;'Felling&amp;Restocking'!AC66)="",0,1)</f>
        <v>0</v>
      </c>
      <c r="W66" s="345">
        <f>IF(OR(OR(TRIM('Felling&amp;Restocking'!H66)="T",TRIM('Felling&amp;Restocking'!H66)="DF",TRIM('Felling&amp;Restocking'!H66)="OS"),O66=0),0,1)</f>
        <v>0</v>
      </c>
      <c r="X66" s="345">
        <f>IF(OR('Felling&amp;Restocking'!$S66="",OR('Felling&amp;Restocking'!$S66=0,'Felling&amp;Restocking'!$S66="N/A")),0,1)</f>
        <v>0</v>
      </c>
      <c r="Y66" s="333" t="str">
        <f t="shared" si="4"/>
        <v/>
      </c>
      <c r="Z66" s="333" t="str">
        <f t="shared" si="5"/>
        <v/>
      </c>
      <c r="AA66" s="334" t="str">
        <f t="shared" si="6"/>
        <v>pedunculate/common oak,wild cherry/gean,woody shrubs</v>
      </c>
      <c r="AC66" s="333" t="str">
        <f t="shared" si="7"/>
        <v>,yew,mixed conifers</v>
      </c>
      <c r="AE66" s="333" t="str">
        <f t="shared" si="8"/>
        <v>1</v>
      </c>
      <c r="AF66" s="346" t="str">
        <f>IF('Felling&amp;Restocking'!I66="","",IFERROR(VLOOKUP( 'Felling&amp;Restocking'!I66,SpeciesList[],2,FALSE),"," &amp; 'Felling&amp;Restocking'!I66))</f>
        <v>pedunculate/common oak</v>
      </c>
      <c r="AG66" s="333" t="str">
        <f>IF('Felling&amp;Restocking'!I66="","",VLOOKUP( 'Felling&amp;Restocking'!I66,SpeciesList[],4,FALSE))</f>
        <v>B</v>
      </c>
      <c r="AH66" s="333" t="str">
        <f>IF('Felling&amp;Restocking'!J66="","",IFERROR("," &amp; VLOOKUP( 'Felling&amp;Restocking'!J66,SpeciesList[],2,FALSE),"," &amp; 'Felling&amp;Restocking'!J66))</f>
        <v>,wild cherry/gean</v>
      </c>
      <c r="AI66" s="333" t="str">
        <f>IF('Felling&amp;Restocking'!J66="","",VLOOKUP( 'Felling&amp;Restocking'!J66,SpeciesList[],4,FALSE))</f>
        <v>B</v>
      </c>
      <c r="AJ66" s="333" t="str">
        <f>IF('Felling&amp;Restocking'!K66="","",IFERROR("," &amp; VLOOKUP( 'Felling&amp;Restocking'!K66,SpeciesList[],2,FALSE),"," &amp; 'Felling&amp;Restocking'!K66))</f>
        <v>,yew</v>
      </c>
      <c r="AK66" s="333" t="str">
        <f>IF('Felling&amp;Restocking'!K66="","",VLOOKUP( 'Felling&amp;Restocking'!K66,SpeciesList[],4,FALSE))</f>
        <v>C</v>
      </c>
      <c r="AL66" s="333" t="str">
        <f>IF('Felling&amp;Restocking'!L66="","",IFERROR("," &amp; VLOOKUP( 'Felling&amp;Restocking'!L66,SpeciesList[],2,FALSE),"," &amp; 'Felling&amp;Restocking'!L66))</f>
        <v>,woody shrubs</v>
      </c>
      <c r="AM66" s="333" t="str">
        <f>IF('Felling&amp;Restocking'!L66="","",VLOOKUP( 'Felling&amp;Restocking'!L66,SpeciesList[],4,FALSE))</f>
        <v>B</v>
      </c>
      <c r="AN66" s="333" t="str">
        <f>IF('Felling&amp;Restocking'!M66="","",IFERROR("," &amp; VLOOKUP( 'Felling&amp;Restocking'!M66,SpeciesList[],2,FALSE),"," &amp; 'Felling&amp;Restocking'!M66))</f>
        <v>,mixed conifers</v>
      </c>
      <c r="AO66" s="333" t="str">
        <f>IF('Felling&amp;Restocking'!M66="","",VLOOKUP( 'Felling&amp;Restocking'!M66,SpeciesList[],4,FALSE))</f>
        <v>C</v>
      </c>
      <c r="AP66" s="333" t="str">
        <f>IF('Felling&amp;Restocking'!N66="","",IFERROR("," &amp; VLOOKUP( 'Felling&amp;Restocking'!N66,SpeciesList[],2,FALSE),"," &amp; 'Felling&amp;Restocking'!N66))</f>
        <v/>
      </c>
      <c r="AQ66" s="333" t="str">
        <f>IF('Felling&amp;Restocking'!N66="","",VLOOKUP( 'Felling&amp;Restocking'!N66,SpeciesList[],4,FALSE))</f>
        <v/>
      </c>
      <c r="AS66" s="346"/>
      <c r="AT66" s="333" t="str">
        <f>IF('Sub-Cpt Record'!A66&lt;&gt;"",CONCATENATE('Sub-Cpt Record'!A66,'Sub-Cpt Record'!B66,'Sub-Cpt Record'!C66),"")</f>
        <v>BA2b12.9826</v>
      </c>
      <c r="AU66" s="333">
        <f t="shared" si="9"/>
        <v>1</v>
      </c>
      <c r="AV66" s="333">
        <f>IF(AT66&lt;&gt;"",'Sub-Cpt Record'!C66/CODE!AU66,0)</f>
        <v>12.9826</v>
      </c>
      <c r="BM66" s="333" t="s">
        <v>629</v>
      </c>
    </row>
    <row r="67" spans="1:65" x14ac:dyDescent="0.25">
      <c r="A67" s="333" t="str">
        <f>IF('Sub-Cpt Record'!B67="",IF(OR('Sub-Cpt Record'!A67=0,'Sub-Cpt Record'!A67=""),"",'Sub-Cpt Record'!A67),CONCATENATE('Sub-Cpt Record'!A67&amp;'Sub-Cpt Record'!B67))</f>
        <v>BA2c</v>
      </c>
      <c r="B67" s="333">
        <f t="shared" si="1"/>
        <v>1</v>
      </c>
      <c r="C67" s="334" t="str">
        <f>IF('Sub-Cpt Record'!E67 = "","",'Sub-Cpt Record'!E67&amp;"  ")</f>
        <v xml:space="preserve">BI  </v>
      </c>
      <c r="D67" s="333" t="str">
        <f>IF('Sub-Cpt Record'!F67 = "","",'Sub-Cpt Record'!F67&amp;"  ")</f>
        <v xml:space="preserve">POK  </v>
      </c>
      <c r="E67" s="333" t="str">
        <f>IF('Sub-Cpt Record'!G67 = "","",'Sub-Cpt Record'!G67&amp;"  ")</f>
        <v xml:space="preserve">WCH  </v>
      </c>
      <c r="F67" s="333" t="str">
        <f>IF('Sub-Cpt Record'!H67 = "","",'Sub-Cpt Record'!H67&amp;"  ")</f>
        <v xml:space="preserve">BE  </v>
      </c>
      <c r="G67" s="333" t="str">
        <f>IF('Sub-Cpt Record'!I67 = "","",'Sub-Cpt Record'!I67&amp;"  ")</f>
        <v xml:space="preserve">SYC  </v>
      </c>
      <c r="H67" s="333" t="str">
        <f>IF('Sub-Cpt Record'!J67 = "","",'Sub-Cpt Record'!J67&amp;"  ")</f>
        <v/>
      </c>
      <c r="I67" s="335" t="str">
        <f t="shared" si="2"/>
        <v xml:space="preserve">BI  POK  WCH  BE  SYC  </v>
      </c>
      <c r="J67" s="333">
        <f>IF(A67&lt;&gt;"",'Sub-Cpt Record'!C67/CODE!B67,0)</f>
        <v>0.55493000000000003</v>
      </c>
      <c r="L67" s="337">
        <f t="shared" si="3"/>
        <v>1</v>
      </c>
      <c r="N67" s="338">
        <f>COUNTIFS('Felling&amp;Restocking'!$A$11:$A$1000, 'Felling&amp;Restocking'!$A67, 'Felling&amp;Restocking'!$B$11:$B$1000, 'Felling&amp;Restocking'!$B67, 'Felling&amp;Restocking'!$H$11:$H$1000, 'Felling&amp;Restocking'!$H67)</f>
        <v>0</v>
      </c>
      <c r="O67" s="338">
        <f>IF(OR('Felling&amp;Restocking'!H67=0,'Felling&amp;Restocking'!H67=""),0,1)</f>
        <v>0</v>
      </c>
      <c r="P67" s="339">
        <f>SUM('Felling&amp;Restocking'!O67+'Felling&amp;Restocking'!P67)</f>
        <v>0</v>
      </c>
      <c r="S67" s="341">
        <f>IF(AND(O67&lt;&gt;0,P67&lt;&gt;0,'Felling&amp;Restocking'!G67&lt;&gt;0,AA67="",AC67=""),1,0)</f>
        <v>0</v>
      </c>
      <c r="T67" s="342" t="str">
        <f>IF(OR('Felling&amp;Restocking'!G67=0,'Felling&amp;Restocking'!G67=""),"",SUM('Felling&amp;Restocking'!O67/P67)*'Felling&amp;Restocking'!G67)</f>
        <v/>
      </c>
      <c r="U67" s="343" t="str">
        <f>IF(OR('Felling&amp;Restocking'!G67=0,'Felling&amp;Restocking'!G67=""),"",SUM('Felling&amp;Restocking'!P67/P67)*'Felling&amp;Restocking'!G67)</f>
        <v/>
      </c>
      <c r="V67" s="344">
        <f>IF(CONCATENATE('Felling&amp;Restocking'!U67&amp;'Felling&amp;Restocking'!W67&amp;'Felling&amp;Restocking'!Y67&amp;'Felling&amp;Restocking'!AA67&amp;'Felling&amp;Restocking'!AC67)="",0,1)</f>
        <v>0</v>
      </c>
      <c r="W67" s="345">
        <f>IF(OR(OR(TRIM('Felling&amp;Restocking'!H67)="T",TRIM('Felling&amp;Restocking'!H67)="DF",TRIM('Felling&amp;Restocking'!H67)="OS"),O67=0),0,1)</f>
        <v>0</v>
      </c>
      <c r="X67" s="345">
        <f>IF(OR('Felling&amp;Restocking'!$S67="",OR('Felling&amp;Restocking'!$S67=0,'Felling&amp;Restocking'!$S67="N/A")),0,1)</f>
        <v>0</v>
      </c>
      <c r="Y67" s="333" t="str">
        <f t="shared" si="4"/>
        <v/>
      </c>
      <c r="Z67" s="333" t="str">
        <f t="shared" si="5"/>
        <v/>
      </c>
      <c r="AA67" s="334" t="str">
        <f t="shared" si="6"/>
        <v/>
      </c>
      <c r="AC67" s="333" t="str">
        <f t="shared" si="7"/>
        <v/>
      </c>
      <c r="AE67" s="333" t="str">
        <f t="shared" si="8"/>
        <v>1</v>
      </c>
      <c r="AF67" s="346" t="str">
        <f>IF('Felling&amp;Restocking'!I67="","",IFERROR(VLOOKUP( 'Felling&amp;Restocking'!I67,SpeciesList[],2,FALSE),"," &amp; 'Felling&amp;Restocking'!I67))</f>
        <v/>
      </c>
      <c r="AG67" s="333" t="str">
        <f>IF('Felling&amp;Restocking'!I67="","",VLOOKUP( 'Felling&amp;Restocking'!I67,SpeciesList[],4,FALSE))</f>
        <v/>
      </c>
      <c r="AH67" s="333" t="str">
        <f>IF('Felling&amp;Restocking'!J67="","",IFERROR("," &amp; VLOOKUP( 'Felling&amp;Restocking'!J67,SpeciesList[],2,FALSE),"," &amp; 'Felling&amp;Restocking'!J67))</f>
        <v/>
      </c>
      <c r="AI67" s="333" t="str">
        <f>IF('Felling&amp;Restocking'!J67="","",VLOOKUP( 'Felling&amp;Restocking'!J67,SpeciesList[],4,FALSE))</f>
        <v/>
      </c>
      <c r="AJ67" s="333" t="str">
        <f>IF('Felling&amp;Restocking'!K67="","",IFERROR("," &amp; VLOOKUP( 'Felling&amp;Restocking'!K67,SpeciesList[],2,FALSE),"," &amp; 'Felling&amp;Restocking'!K67))</f>
        <v/>
      </c>
      <c r="AK67" s="333" t="str">
        <f>IF('Felling&amp;Restocking'!K67="","",VLOOKUP( 'Felling&amp;Restocking'!K67,SpeciesList[],4,FALSE))</f>
        <v/>
      </c>
      <c r="AL67" s="333" t="str">
        <f>IF('Felling&amp;Restocking'!L67="","",IFERROR("," &amp; VLOOKUP( 'Felling&amp;Restocking'!L67,SpeciesList[],2,FALSE),"," &amp; 'Felling&amp;Restocking'!L67))</f>
        <v/>
      </c>
      <c r="AM67" s="333" t="str">
        <f>IF('Felling&amp;Restocking'!L67="","",VLOOKUP( 'Felling&amp;Restocking'!L67,SpeciesList[],4,FALSE))</f>
        <v/>
      </c>
      <c r="AN67" s="333" t="str">
        <f>IF('Felling&amp;Restocking'!M67="","",IFERROR("," &amp; VLOOKUP( 'Felling&amp;Restocking'!M67,SpeciesList[],2,FALSE),"," &amp; 'Felling&amp;Restocking'!M67))</f>
        <v/>
      </c>
      <c r="AO67" s="333" t="str">
        <f>IF('Felling&amp;Restocking'!M67="","",VLOOKUP( 'Felling&amp;Restocking'!M67,SpeciesList[],4,FALSE))</f>
        <v/>
      </c>
      <c r="AP67" s="333" t="str">
        <f>IF('Felling&amp;Restocking'!N67="","",IFERROR("," &amp; VLOOKUP( 'Felling&amp;Restocking'!N67,SpeciesList[],2,FALSE),"," &amp; 'Felling&amp;Restocking'!N67))</f>
        <v/>
      </c>
      <c r="AQ67" s="333" t="str">
        <f>IF('Felling&amp;Restocking'!N67="","",VLOOKUP( 'Felling&amp;Restocking'!N67,SpeciesList[],4,FALSE))</f>
        <v/>
      </c>
      <c r="AS67" s="346"/>
      <c r="AT67" s="333" t="str">
        <f>IF('Sub-Cpt Record'!A67&lt;&gt;"",CONCATENATE('Sub-Cpt Record'!A67,'Sub-Cpt Record'!B67,'Sub-Cpt Record'!C67),"")</f>
        <v>BA2c0.55493</v>
      </c>
      <c r="AU67" s="333">
        <f t="shared" si="9"/>
        <v>1</v>
      </c>
      <c r="AV67" s="333">
        <f>IF(AT67&lt;&gt;"",'Sub-Cpt Record'!C67/CODE!AU67,0)</f>
        <v>0.55493000000000003</v>
      </c>
      <c r="BM67" s="333" t="s">
        <v>630</v>
      </c>
    </row>
    <row r="68" spans="1:65" x14ac:dyDescent="0.25">
      <c r="A68" s="333" t="str">
        <f>IF('Sub-Cpt Record'!B68="",IF(OR('Sub-Cpt Record'!A68=0,'Sub-Cpt Record'!A68=""),"",'Sub-Cpt Record'!A68),CONCATENATE('Sub-Cpt Record'!A68&amp;'Sub-Cpt Record'!B68))</f>
        <v>BA2d</v>
      </c>
      <c r="B68" s="333">
        <f t="shared" si="1"/>
        <v>1</v>
      </c>
      <c r="C68" s="334" t="str">
        <f>IF('Sub-Cpt Record'!E68 = "","",'Sub-Cpt Record'!E68&amp;"  ")</f>
        <v xml:space="preserve">BE  </v>
      </c>
      <c r="D68" s="333" t="str">
        <f>IF('Sub-Cpt Record'!F68 = "","",'Sub-Cpt Record'!F68&amp;"  ")</f>
        <v xml:space="preserve">BI  </v>
      </c>
      <c r="E68" s="333" t="str">
        <f>IF('Sub-Cpt Record'!G68 = "","",'Sub-Cpt Record'!G68&amp;"  ")</f>
        <v xml:space="preserve">WCH  </v>
      </c>
      <c r="F68" s="333" t="str">
        <f>IF('Sub-Cpt Record'!H68 = "","",'Sub-Cpt Record'!H68&amp;"  ")</f>
        <v xml:space="preserve">WSH  </v>
      </c>
      <c r="G68" s="333" t="str">
        <f>IF('Sub-Cpt Record'!I68 = "","",'Sub-Cpt Record'!I68&amp;"  ")</f>
        <v xml:space="preserve">POK  </v>
      </c>
      <c r="H68" s="333" t="str">
        <f>IF('Sub-Cpt Record'!J68 = "","",'Sub-Cpt Record'!J68&amp;"  ")</f>
        <v/>
      </c>
      <c r="I68" s="335" t="str">
        <f t="shared" si="2"/>
        <v xml:space="preserve">BE  BI  WCH  WSH  POK  </v>
      </c>
      <c r="J68" s="333">
        <f>IF(A68&lt;&gt;"",'Sub-Cpt Record'!C68/CODE!B68,0)</f>
        <v>1.18588</v>
      </c>
      <c r="L68" s="337">
        <f t="shared" si="3"/>
        <v>1</v>
      </c>
      <c r="N68" s="338">
        <f>COUNTIFS('Felling&amp;Restocking'!$A$11:$A$1000, 'Felling&amp;Restocking'!$A68, 'Felling&amp;Restocking'!$B$11:$B$1000, 'Felling&amp;Restocking'!$B68, 'Felling&amp;Restocking'!$H$11:$H$1000, 'Felling&amp;Restocking'!$H68)</f>
        <v>0</v>
      </c>
      <c r="O68" s="338">
        <f>IF(OR('Felling&amp;Restocking'!H68=0,'Felling&amp;Restocking'!H68=""),0,1)</f>
        <v>0</v>
      </c>
      <c r="P68" s="339">
        <f>SUM('Felling&amp;Restocking'!O68+'Felling&amp;Restocking'!P68)</f>
        <v>0</v>
      </c>
      <c r="S68" s="341">
        <f>IF(AND(O68&lt;&gt;0,P68&lt;&gt;0,'Felling&amp;Restocking'!G68&lt;&gt;0,AA68="",AC68=""),1,0)</f>
        <v>0</v>
      </c>
      <c r="T68" s="342" t="str">
        <f>IF(OR('Felling&amp;Restocking'!G68=0,'Felling&amp;Restocking'!G68=""),"",SUM('Felling&amp;Restocking'!O68/P68)*'Felling&amp;Restocking'!G68)</f>
        <v/>
      </c>
      <c r="U68" s="343" t="str">
        <f>IF(OR('Felling&amp;Restocking'!G68=0,'Felling&amp;Restocking'!G68=""),"",SUM('Felling&amp;Restocking'!P68/P68)*'Felling&amp;Restocking'!G68)</f>
        <v/>
      </c>
      <c r="V68" s="344">
        <f>IF(CONCATENATE('Felling&amp;Restocking'!U68&amp;'Felling&amp;Restocking'!W68&amp;'Felling&amp;Restocking'!Y68&amp;'Felling&amp;Restocking'!AA68&amp;'Felling&amp;Restocking'!AC68)="",0,1)</f>
        <v>0</v>
      </c>
      <c r="W68" s="345">
        <f>IF(OR(OR(TRIM('Felling&amp;Restocking'!H68)="T",TRIM('Felling&amp;Restocking'!H68)="DF",TRIM('Felling&amp;Restocking'!H68)="OS"),O68=0),0,1)</f>
        <v>0</v>
      </c>
      <c r="X68" s="345">
        <f>IF(OR('Felling&amp;Restocking'!$S68="",OR('Felling&amp;Restocking'!$S68=0,'Felling&amp;Restocking'!$S68="N/A")),0,1)</f>
        <v>0</v>
      </c>
      <c r="Y68" s="333" t="str">
        <f t="shared" si="4"/>
        <v/>
      </c>
      <c r="Z68" s="333" t="str">
        <f t="shared" si="5"/>
        <v/>
      </c>
      <c r="AA68" s="334" t="str">
        <f t="shared" si="6"/>
        <v/>
      </c>
      <c r="AC68" s="333" t="str">
        <f t="shared" si="7"/>
        <v/>
      </c>
      <c r="AE68" s="333" t="str">
        <f t="shared" si="8"/>
        <v>1</v>
      </c>
      <c r="AF68" s="346" t="str">
        <f>IF('Felling&amp;Restocking'!I68="","",IFERROR(VLOOKUP( 'Felling&amp;Restocking'!I68,SpeciesList[],2,FALSE),"," &amp; 'Felling&amp;Restocking'!I68))</f>
        <v/>
      </c>
      <c r="AG68" s="333" t="str">
        <f>IF('Felling&amp;Restocking'!I68="","",VLOOKUP( 'Felling&amp;Restocking'!I68,SpeciesList[],4,FALSE))</f>
        <v/>
      </c>
      <c r="AH68" s="333" t="str">
        <f>IF('Felling&amp;Restocking'!J68="","",IFERROR("," &amp; VLOOKUP( 'Felling&amp;Restocking'!J68,SpeciesList[],2,FALSE),"," &amp; 'Felling&amp;Restocking'!J68))</f>
        <v/>
      </c>
      <c r="AI68" s="333" t="str">
        <f>IF('Felling&amp;Restocking'!J68="","",VLOOKUP( 'Felling&amp;Restocking'!J68,SpeciesList[],4,FALSE))</f>
        <v/>
      </c>
      <c r="AJ68" s="333" t="str">
        <f>IF('Felling&amp;Restocking'!K68="","",IFERROR("," &amp; VLOOKUP( 'Felling&amp;Restocking'!K68,SpeciesList[],2,FALSE),"," &amp; 'Felling&amp;Restocking'!K68))</f>
        <v/>
      </c>
      <c r="AK68" s="333" t="str">
        <f>IF('Felling&amp;Restocking'!K68="","",VLOOKUP( 'Felling&amp;Restocking'!K68,SpeciesList[],4,FALSE))</f>
        <v/>
      </c>
      <c r="AL68" s="333" t="str">
        <f>IF('Felling&amp;Restocking'!L68="","",IFERROR("," &amp; VLOOKUP( 'Felling&amp;Restocking'!L68,SpeciesList[],2,FALSE),"," &amp; 'Felling&amp;Restocking'!L68))</f>
        <v/>
      </c>
      <c r="AM68" s="333" t="str">
        <f>IF('Felling&amp;Restocking'!L68="","",VLOOKUP( 'Felling&amp;Restocking'!L68,SpeciesList[],4,FALSE))</f>
        <v/>
      </c>
      <c r="AN68" s="333" t="str">
        <f>IF('Felling&amp;Restocking'!M68="","",IFERROR("," &amp; VLOOKUP( 'Felling&amp;Restocking'!M68,SpeciesList[],2,FALSE),"," &amp; 'Felling&amp;Restocking'!M68))</f>
        <v/>
      </c>
      <c r="AO68" s="333" t="str">
        <f>IF('Felling&amp;Restocking'!M68="","",VLOOKUP( 'Felling&amp;Restocking'!M68,SpeciesList[],4,FALSE))</f>
        <v/>
      </c>
      <c r="AP68" s="333" t="str">
        <f>IF('Felling&amp;Restocking'!N68="","",IFERROR("," &amp; VLOOKUP( 'Felling&amp;Restocking'!N68,SpeciesList[],2,FALSE),"," &amp; 'Felling&amp;Restocking'!N68))</f>
        <v/>
      </c>
      <c r="AQ68" s="333" t="str">
        <f>IF('Felling&amp;Restocking'!N68="","",VLOOKUP( 'Felling&amp;Restocking'!N68,SpeciesList[],4,FALSE))</f>
        <v/>
      </c>
      <c r="AS68" s="346"/>
      <c r="AT68" s="333" t="str">
        <f>IF('Sub-Cpt Record'!A68&lt;&gt;"",CONCATENATE('Sub-Cpt Record'!A68,'Sub-Cpt Record'!B68,'Sub-Cpt Record'!C68),"")</f>
        <v>BA2d1.18588</v>
      </c>
      <c r="AU68" s="333">
        <f t="shared" si="9"/>
        <v>1</v>
      </c>
      <c r="AV68" s="333">
        <f>IF(AT68&lt;&gt;"",'Sub-Cpt Record'!C68/CODE!AU68,0)</f>
        <v>1.18588</v>
      </c>
      <c r="BM68" s="333" t="s">
        <v>631</v>
      </c>
    </row>
    <row r="69" spans="1:65" x14ac:dyDescent="0.25">
      <c r="A69" s="333" t="str">
        <f>IF('Sub-Cpt Record'!B69="",IF(OR('Sub-Cpt Record'!A69=0,'Sub-Cpt Record'!A69=""),"",'Sub-Cpt Record'!A69),CONCATENATE('Sub-Cpt Record'!A69&amp;'Sub-Cpt Record'!B69))</f>
        <v>BA2e</v>
      </c>
      <c r="B69" s="333">
        <f t="shared" si="1"/>
        <v>1</v>
      </c>
      <c r="C69" s="334" t="str">
        <f>IF('Sub-Cpt Record'!E69 = "","",'Sub-Cpt Record'!E69&amp;"  ")</f>
        <v xml:space="preserve">AH  </v>
      </c>
      <c r="D69" s="333" t="str">
        <f>IF('Sub-Cpt Record'!F69 = "","",'Sub-Cpt Record'!F69&amp;"  ")</f>
        <v xml:space="preserve">BE  </v>
      </c>
      <c r="E69" s="333" t="str">
        <f>IF('Sub-Cpt Record'!G69 = "","",'Sub-Cpt Record'!G69&amp;"  ")</f>
        <v xml:space="preserve">YEW  </v>
      </c>
      <c r="F69" s="333" t="str">
        <f>IF('Sub-Cpt Record'!H69 = "","",'Sub-Cpt Record'!H69&amp;"  ")</f>
        <v xml:space="preserve">WSH  </v>
      </c>
      <c r="G69" s="333" t="str">
        <f>IF('Sub-Cpt Record'!I69 = "","",'Sub-Cpt Record'!I69&amp;"  ")</f>
        <v xml:space="preserve">SC  </v>
      </c>
      <c r="H69" s="333" t="str">
        <f>IF('Sub-Cpt Record'!J69 = "","",'Sub-Cpt Record'!J69&amp;"  ")</f>
        <v xml:space="preserve">MC  </v>
      </c>
      <c r="I69" s="335" t="str">
        <f t="shared" si="2"/>
        <v xml:space="preserve">AH  BE  YEW  WSH  SC  MC  </v>
      </c>
      <c r="J69" s="333">
        <f>IF(A69&lt;&gt;"",'Sub-Cpt Record'!C69/CODE!B69,0)</f>
        <v>6.5682600000000004</v>
      </c>
      <c r="L69" s="337">
        <f t="shared" si="3"/>
        <v>1</v>
      </c>
      <c r="N69" s="338">
        <f>COUNTIFS('Felling&amp;Restocking'!$A$11:$A$1000, 'Felling&amp;Restocking'!$A69, 'Felling&amp;Restocking'!$B$11:$B$1000, 'Felling&amp;Restocking'!$B69, 'Felling&amp;Restocking'!$H$11:$H$1000, 'Felling&amp;Restocking'!$H69)</f>
        <v>0</v>
      </c>
      <c r="O69" s="338">
        <f>IF(OR('Felling&amp;Restocking'!H69=0,'Felling&amp;Restocking'!H69=""),0,1)</f>
        <v>0</v>
      </c>
      <c r="P69" s="339">
        <f>SUM('Felling&amp;Restocking'!O69+'Felling&amp;Restocking'!P69)</f>
        <v>0</v>
      </c>
      <c r="S69" s="341">
        <f>IF(AND(O69&lt;&gt;0,P69&lt;&gt;0,'Felling&amp;Restocking'!G69&lt;&gt;0,AA69="",AC69=""),1,0)</f>
        <v>0</v>
      </c>
      <c r="T69" s="342" t="str">
        <f>IF(OR('Felling&amp;Restocking'!G69=0,'Felling&amp;Restocking'!G69=""),"",SUM('Felling&amp;Restocking'!O69/P69)*'Felling&amp;Restocking'!G69)</f>
        <v/>
      </c>
      <c r="U69" s="343" t="str">
        <f>IF(OR('Felling&amp;Restocking'!G69=0,'Felling&amp;Restocking'!G69=""),"",SUM('Felling&amp;Restocking'!P69/P69)*'Felling&amp;Restocking'!G69)</f>
        <v/>
      </c>
      <c r="V69" s="344">
        <f>IF(CONCATENATE('Felling&amp;Restocking'!U69&amp;'Felling&amp;Restocking'!W69&amp;'Felling&amp;Restocking'!Y69&amp;'Felling&amp;Restocking'!AA69&amp;'Felling&amp;Restocking'!AC69)="",0,1)</f>
        <v>0</v>
      </c>
      <c r="W69" s="345">
        <f>IF(OR(OR(TRIM('Felling&amp;Restocking'!H69)="T",TRIM('Felling&amp;Restocking'!H69)="DF",TRIM('Felling&amp;Restocking'!H69)="OS"),O69=0),0,1)</f>
        <v>0</v>
      </c>
      <c r="X69" s="345">
        <f>IF(OR('Felling&amp;Restocking'!$S69="",OR('Felling&amp;Restocking'!$S69=0,'Felling&amp;Restocking'!$S69="N/A")),0,1)</f>
        <v>0</v>
      </c>
      <c r="Y69" s="333" t="str">
        <f t="shared" si="4"/>
        <v/>
      </c>
      <c r="Z69" s="333" t="str">
        <f t="shared" si="5"/>
        <v/>
      </c>
      <c r="AA69" s="334" t="str">
        <f t="shared" si="6"/>
        <v/>
      </c>
      <c r="AC69" s="333" t="str">
        <f t="shared" si="7"/>
        <v/>
      </c>
      <c r="AE69" s="333" t="str">
        <f t="shared" si="8"/>
        <v>1</v>
      </c>
      <c r="AF69" s="346" t="str">
        <f>IF('Felling&amp;Restocking'!I69="","",IFERROR(VLOOKUP( 'Felling&amp;Restocking'!I69,SpeciesList[],2,FALSE),"," &amp; 'Felling&amp;Restocking'!I69))</f>
        <v/>
      </c>
      <c r="AG69" s="333" t="str">
        <f>IF('Felling&amp;Restocking'!I69="","",VLOOKUP( 'Felling&amp;Restocking'!I69,SpeciesList[],4,FALSE))</f>
        <v/>
      </c>
      <c r="AH69" s="333" t="str">
        <f>IF('Felling&amp;Restocking'!J69="","",IFERROR("," &amp; VLOOKUP( 'Felling&amp;Restocking'!J69,SpeciesList[],2,FALSE),"," &amp; 'Felling&amp;Restocking'!J69))</f>
        <v/>
      </c>
      <c r="AI69" s="333" t="str">
        <f>IF('Felling&amp;Restocking'!J69="","",VLOOKUP( 'Felling&amp;Restocking'!J69,SpeciesList[],4,FALSE))</f>
        <v/>
      </c>
      <c r="AJ69" s="333" t="str">
        <f>IF('Felling&amp;Restocking'!K69="","",IFERROR("," &amp; VLOOKUP( 'Felling&amp;Restocking'!K69,SpeciesList[],2,FALSE),"," &amp; 'Felling&amp;Restocking'!K69))</f>
        <v/>
      </c>
      <c r="AK69" s="333" t="str">
        <f>IF('Felling&amp;Restocking'!K69="","",VLOOKUP( 'Felling&amp;Restocking'!K69,SpeciesList[],4,FALSE))</f>
        <v/>
      </c>
      <c r="AL69" s="333" t="str">
        <f>IF('Felling&amp;Restocking'!L69="","",IFERROR("," &amp; VLOOKUP( 'Felling&amp;Restocking'!L69,SpeciesList[],2,FALSE),"," &amp; 'Felling&amp;Restocking'!L69))</f>
        <v/>
      </c>
      <c r="AM69" s="333" t="str">
        <f>IF('Felling&amp;Restocking'!L69="","",VLOOKUP( 'Felling&amp;Restocking'!L69,SpeciesList[],4,FALSE))</f>
        <v/>
      </c>
      <c r="AN69" s="333" t="str">
        <f>IF('Felling&amp;Restocking'!M69="","",IFERROR("," &amp; VLOOKUP( 'Felling&amp;Restocking'!M69,SpeciesList[],2,FALSE),"," &amp; 'Felling&amp;Restocking'!M69))</f>
        <v/>
      </c>
      <c r="AO69" s="333" t="str">
        <f>IF('Felling&amp;Restocking'!M69="","",VLOOKUP( 'Felling&amp;Restocking'!M69,SpeciesList[],4,FALSE))</f>
        <v/>
      </c>
      <c r="AP69" s="333" t="str">
        <f>IF('Felling&amp;Restocking'!N69="","",IFERROR("," &amp; VLOOKUP( 'Felling&amp;Restocking'!N69,SpeciesList[],2,FALSE),"," &amp; 'Felling&amp;Restocking'!N69))</f>
        <v/>
      </c>
      <c r="AQ69" s="333" t="str">
        <f>IF('Felling&amp;Restocking'!N69="","",VLOOKUP( 'Felling&amp;Restocking'!N69,SpeciesList[],4,FALSE))</f>
        <v/>
      </c>
      <c r="AS69" s="346"/>
      <c r="AT69" s="333" t="str">
        <f>IF('Sub-Cpt Record'!A69&lt;&gt;"",CONCATENATE('Sub-Cpt Record'!A69,'Sub-Cpt Record'!B69,'Sub-Cpt Record'!C69),"")</f>
        <v>BA2e6.56826</v>
      </c>
      <c r="AU69" s="333">
        <f t="shared" si="9"/>
        <v>1</v>
      </c>
      <c r="AV69" s="333">
        <f>IF(AT69&lt;&gt;"",'Sub-Cpt Record'!C69/CODE!AU69,0)</f>
        <v>6.5682600000000004</v>
      </c>
      <c r="BM69" s="333" t="s">
        <v>632</v>
      </c>
    </row>
    <row r="70" spans="1:65" x14ac:dyDescent="0.25">
      <c r="A70" s="333" t="str">
        <f>IF('Sub-Cpt Record'!B70="",IF(OR('Sub-Cpt Record'!A70=0,'Sub-Cpt Record'!A70=""),"",'Sub-Cpt Record'!A70),CONCATENATE('Sub-Cpt Record'!A70&amp;'Sub-Cpt Record'!B70))</f>
        <v>BA2f</v>
      </c>
      <c r="B70" s="333">
        <f t="shared" si="1"/>
        <v>1</v>
      </c>
      <c r="C70" s="334" t="str">
        <f>IF('Sub-Cpt Record'!E70 = "","",'Sub-Cpt Record'!E70&amp;"  ")</f>
        <v xml:space="preserve">POK  </v>
      </c>
      <c r="D70" s="333" t="str">
        <f>IF('Sub-Cpt Record'!F70 = "","",'Sub-Cpt Record'!F70&amp;"  ")</f>
        <v xml:space="preserve">SYC  </v>
      </c>
      <c r="E70" s="333" t="str">
        <f>IF('Sub-Cpt Record'!G70 = "","",'Sub-Cpt Record'!G70&amp;"  ")</f>
        <v xml:space="preserve">AH  </v>
      </c>
      <c r="F70" s="333" t="str">
        <f>IF('Sub-Cpt Record'!H70 = "","",'Sub-Cpt Record'!H70&amp;"  ")</f>
        <v xml:space="preserve">HAZ  </v>
      </c>
      <c r="G70" s="333" t="str">
        <f>IF('Sub-Cpt Record'!I70 = "","",'Sub-Cpt Record'!I70&amp;"  ")</f>
        <v xml:space="preserve">MB  </v>
      </c>
      <c r="H70" s="333" t="str">
        <f>IF('Sub-Cpt Record'!J70 = "","",'Sub-Cpt Record'!J70&amp;"  ")</f>
        <v xml:space="preserve">MC  </v>
      </c>
      <c r="I70" s="335" t="str">
        <f t="shared" si="2"/>
        <v xml:space="preserve">POK  SYC  AH  HAZ  MB  MC  </v>
      </c>
      <c r="J70" s="333">
        <f>IF(A70&lt;&gt;"",'Sub-Cpt Record'!C70/CODE!B70,0)</f>
        <v>6.3142800000000001</v>
      </c>
      <c r="L70" s="337">
        <f t="shared" si="3"/>
        <v>1</v>
      </c>
      <c r="N70" s="338">
        <f>COUNTIFS('Felling&amp;Restocking'!$A$11:$A$1000, 'Felling&amp;Restocking'!$A70, 'Felling&amp;Restocking'!$B$11:$B$1000, 'Felling&amp;Restocking'!$B70, 'Felling&amp;Restocking'!$H$11:$H$1000, 'Felling&amp;Restocking'!$H70)</f>
        <v>0</v>
      </c>
      <c r="O70" s="338">
        <f>IF(OR('Felling&amp;Restocking'!H70=0,'Felling&amp;Restocking'!H70=""),0,1)</f>
        <v>0</v>
      </c>
      <c r="P70" s="339">
        <f>SUM('Felling&amp;Restocking'!O70+'Felling&amp;Restocking'!P70)</f>
        <v>0</v>
      </c>
      <c r="S70" s="341">
        <f>IF(AND(O70&lt;&gt;0,P70&lt;&gt;0,'Felling&amp;Restocking'!G70&lt;&gt;0,AA70="",AC70=""),1,0)</f>
        <v>0</v>
      </c>
      <c r="T70" s="342" t="str">
        <f>IF(OR('Felling&amp;Restocking'!G70=0,'Felling&amp;Restocking'!G70=""),"",SUM('Felling&amp;Restocking'!O70/P70)*'Felling&amp;Restocking'!G70)</f>
        <v/>
      </c>
      <c r="U70" s="343" t="str">
        <f>IF(OR('Felling&amp;Restocking'!G70=0,'Felling&amp;Restocking'!G70=""),"",SUM('Felling&amp;Restocking'!P70/P70)*'Felling&amp;Restocking'!G70)</f>
        <v/>
      </c>
      <c r="V70" s="344">
        <f>IF(CONCATENATE('Felling&amp;Restocking'!U70&amp;'Felling&amp;Restocking'!W70&amp;'Felling&amp;Restocking'!Y70&amp;'Felling&amp;Restocking'!AA70&amp;'Felling&amp;Restocking'!AC70)="",0,1)</f>
        <v>0</v>
      </c>
      <c r="W70" s="345">
        <f>IF(OR(OR(TRIM('Felling&amp;Restocking'!H70)="T",TRIM('Felling&amp;Restocking'!H70)="DF",TRIM('Felling&amp;Restocking'!H70)="OS"),O70=0),0,1)</f>
        <v>0</v>
      </c>
      <c r="X70" s="345">
        <f>IF(OR('Felling&amp;Restocking'!$S70="",OR('Felling&amp;Restocking'!$S70=0,'Felling&amp;Restocking'!$S70="N/A")),0,1)</f>
        <v>0</v>
      </c>
      <c r="Y70" s="333" t="str">
        <f t="shared" si="4"/>
        <v/>
      </c>
      <c r="Z70" s="333" t="str">
        <f t="shared" si="5"/>
        <v/>
      </c>
      <c r="AA70" s="334" t="str">
        <f t="shared" si="6"/>
        <v/>
      </c>
      <c r="AC70" s="333" t="str">
        <f t="shared" si="7"/>
        <v/>
      </c>
      <c r="AE70" s="333" t="str">
        <f t="shared" si="8"/>
        <v>1</v>
      </c>
      <c r="AF70" s="346" t="str">
        <f>IF('Felling&amp;Restocking'!I70="","",IFERROR(VLOOKUP( 'Felling&amp;Restocking'!I70,SpeciesList[],2,FALSE),"," &amp; 'Felling&amp;Restocking'!I70))</f>
        <v/>
      </c>
      <c r="AG70" s="333" t="str">
        <f>IF('Felling&amp;Restocking'!I70="","",VLOOKUP( 'Felling&amp;Restocking'!I70,SpeciesList[],4,FALSE))</f>
        <v/>
      </c>
      <c r="AH70" s="333" t="str">
        <f>IF('Felling&amp;Restocking'!J70="","",IFERROR("," &amp; VLOOKUP( 'Felling&amp;Restocking'!J70,SpeciesList[],2,FALSE),"," &amp; 'Felling&amp;Restocking'!J70))</f>
        <v/>
      </c>
      <c r="AI70" s="333" t="str">
        <f>IF('Felling&amp;Restocking'!J70="","",VLOOKUP( 'Felling&amp;Restocking'!J70,SpeciesList[],4,FALSE))</f>
        <v/>
      </c>
      <c r="AJ70" s="333" t="str">
        <f>IF('Felling&amp;Restocking'!K70="","",IFERROR("," &amp; VLOOKUP( 'Felling&amp;Restocking'!K70,SpeciesList[],2,FALSE),"," &amp; 'Felling&amp;Restocking'!K70))</f>
        <v/>
      </c>
      <c r="AK70" s="333" t="str">
        <f>IF('Felling&amp;Restocking'!K70="","",VLOOKUP( 'Felling&amp;Restocking'!K70,SpeciesList[],4,FALSE))</f>
        <v/>
      </c>
      <c r="AL70" s="333" t="str">
        <f>IF('Felling&amp;Restocking'!L70="","",IFERROR("," &amp; VLOOKUP( 'Felling&amp;Restocking'!L70,SpeciesList[],2,FALSE),"," &amp; 'Felling&amp;Restocking'!L70))</f>
        <v/>
      </c>
      <c r="AM70" s="333" t="str">
        <f>IF('Felling&amp;Restocking'!L70="","",VLOOKUP( 'Felling&amp;Restocking'!L70,SpeciesList[],4,FALSE))</f>
        <v/>
      </c>
      <c r="AN70" s="333" t="str">
        <f>IF('Felling&amp;Restocking'!M70="","",IFERROR("," &amp; VLOOKUP( 'Felling&amp;Restocking'!M70,SpeciesList[],2,FALSE),"," &amp; 'Felling&amp;Restocking'!M70))</f>
        <v/>
      </c>
      <c r="AO70" s="333" t="str">
        <f>IF('Felling&amp;Restocking'!M70="","",VLOOKUP( 'Felling&amp;Restocking'!M70,SpeciesList[],4,FALSE))</f>
        <v/>
      </c>
      <c r="AP70" s="333" t="str">
        <f>IF('Felling&amp;Restocking'!N70="","",IFERROR("," &amp; VLOOKUP( 'Felling&amp;Restocking'!N70,SpeciesList[],2,FALSE),"," &amp; 'Felling&amp;Restocking'!N70))</f>
        <v/>
      </c>
      <c r="AQ70" s="333" t="str">
        <f>IF('Felling&amp;Restocking'!N70="","",VLOOKUP( 'Felling&amp;Restocking'!N70,SpeciesList[],4,FALSE))</f>
        <v/>
      </c>
      <c r="AS70" s="346"/>
      <c r="AT70" s="333" t="str">
        <f>IF('Sub-Cpt Record'!A70&lt;&gt;"",CONCATENATE('Sub-Cpt Record'!A70,'Sub-Cpt Record'!B70,'Sub-Cpt Record'!C70),"")</f>
        <v>BA2f6.31428</v>
      </c>
      <c r="AU70" s="333">
        <f t="shared" si="9"/>
        <v>1</v>
      </c>
      <c r="AV70" s="333">
        <f>IF(AT70&lt;&gt;"",'Sub-Cpt Record'!C70/CODE!AU70,0)</f>
        <v>6.3142800000000001</v>
      </c>
      <c r="BM70" s="333" t="s">
        <v>633</v>
      </c>
    </row>
    <row r="71" spans="1:65" x14ac:dyDescent="0.25">
      <c r="A71" s="333" t="str">
        <f>IF('Sub-Cpt Record'!B71="",IF(OR('Sub-Cpt Record'!A71=0,'Sub-Cpt Record'!A71=""),"",'Sub-Cpt Record'!A71),CONCATENATE('Sub-Cpt Record'!A71&amp;'Sub-Cpt Record'!B71))</f>
        <v>BA2g</v>
      </c>
      <c r="B71" s="333">
        <f t="shared" si="1"/>
        <v>1</v>
      </c>
      <c r="C71" s="334" t="str">
        <f>IF('Sub-Cpt Record'!E71 = "","",'Sub-Cpt Record'!E71&amp;"  ")</f>
        <v xml:space="preserve">POK  </v>
      </c>
      <c r="D71" s="333" t="str">
        <f>IF('Sub-Cpt Record'!F71 = "","",'Sub-Cpt Record'!F71&amp;"  ")</f>
        <v xml:space="preserve">HBM  </v>
      </c>
      <c r="E71" s="333" t="str">
        <f>IF('Sub-Cpt Record'!G71 = "","",'Sub-Cpt Record'!G71&amp;"  ")</f>
        <v xml:space="preserve">SYC  </v>
      </c>
      <c r="F71" s="333" t="str">
        <f>IF('Sub-Cpt Record'!H71 = "","",'Sub-Cpt Record'!H71&amp;"  ")</f>
        <v xml:space="preserve">BE  </v>
      </c>
      <c r="G71" s="333" t="str">
        <f>IF('Sub-Cpt Record'!I71 = "","",'Sub-Cpt Record'!I71&amp;"  ")</f>
        <v xml:space="preserve">SC  </v>
      </c>
      <c r="H71" s="333" t="str">
        <f>IF('Sub-Cpt Record'!J71 = "","",'Sub-Cpt Record'!J71&amp;"  ")</f>
        <v xml:space="preserve">MB  </v>
      </c>
      <c r="I71" s="335" t="str">
        <f t="shared" si="2"/>
        <v xml:space="preserve">POK  HBM  SYC  BE  SC  MB  </v>
      </c>
      <c r="J71" s="333">
        <f>IF(A71&lt;&gt;"",'Sub-Cpt Record'!C71/CODE!B71,0)</f>
        <v>3.9448300000000001</v>
      </c>
      <c r="L71" s="337">
        <f t="shared" si="3"/>
        <v>1</v>
      </c>
      <c r="N71" s="338">
        <f>COUNTIFS('Felling&amp;Restocking'!$A$11:$A$1000, 'Felling&amp;Restocking'!$A71, 'Felling&amp;Restocking'!$B$11:$B$1000, 'Felling&amp;Restocking'!$B71, 'Felling&amp;Restocking'!$H$11:$H$1000, 'Felling&amp;Restocking'!$H71)</f>
        <v>0</v>
      </c>
      <c r="O71" s="338">
        <f>IF(OR('Felling&amp;Restocking'!H71=0,'Felling&amp;Restocking'!H71=""),0,1)</f>
        <v>0</v>
      </c>
      <c r="P71" s="339">
        <f>SUM('Felling&amp;Restocking'!O71+'Felling&amp;Restocking'!P71)</f>
        <v>0</v>
      </c>
      <c r="S71" s="341">
        <f>IF(AND(O71&lt;&gt;0,P71&lt;&gt;0,'Felling&amp;Restocking'!G71&lt;&gt;0,AA71="",AC71=""),1,0)</f>
        <v>0</v>
      </c>
      <c r="T71" s="342" t="str">
        <f>IF(OR('Felling&amp;Restocking'!G71=0,'Felling&amp;Restocking'!G71=""),"",SUM('Felling&amp;Restocking'!O71/P71)*'Felling&amp;Restocking'!G71)</f>
        <v/>
      </c>
      <c r="U71" s="343" t="str">
        <f>IF(OR('Felling&amp;Restocking'!G71=0,'Felling&amp;Restocking'!G71=""),"",SUM('Felling&amp;Restocking'!P71/P71)*'Felling&amp;Restocking'!G71)</f>
        <v/>
      </c>
      <c r="V71" s="344">
        <f>IF(CONCATENATE('Felling&amp;Restocking'!U71&amp;'Felling&amp;Restocking'!W71&amp;'Felling&amp;Restocking'!Y71&amp;'Felling&amp;Restocking'!AA71&amp;'Felling&amp;Restocking'!AC71)="",0,1)</f>
        <v>0</v>
      </c>
      <c r="W71" s="345">
        <f>IF(OR(OR(TRIM('Felling&amp;Restocking'!H71)="T",TRIM('Felling&amp;Restocking'!H71)="DF",TRIM('Felling&amp;Restocking'!H71)="OS"),O71=0),0,1)</f>
        <v>0</v>
      </c>
      <c r="X71" s="345">
        <f>IF(OR('Felling&amp;Restocking'!$S71="",OR('Felling&amp;Restocking'!$S71=0,'Felling&amp;Restocking'!$S71="N/A")),0,1)</f>
        <v>0</v>
      </c>
      <c r="Y71" s="333" t="str">
        <f t="shared" si="4"/>
        <v/>
      </c>
      <c r="Z71" s="333" t="str">
        <f t="shared" si="5"/>
        <v/>
      </c>
      <c r="AA71" s="334" t="str">
        <f t="shared" si="6"/>
        <v/>
      </c>
      <c r="AC71" s="333" t="str">
        <f t="shared" si="7"/>
        <v/>
      </c>
      <c r="AE71" s="333" t="str">
        <f t="shared" si="8"/>
        <v>1</v>
      </c>
      <c r="AF71" s="346" t="str">
        <f>IF('Felling&amp;Restocking'!I71="","",IFERROR(VLOOKUP( 'Felling&amp;Restocking'!I71,SpeciesList[],2,FALSE),"," &amp; 'Felling&amp;Restocking'!I71))</f>
        <v/>
      </c>
      <c r="AG71" s="333" t="str">
        <f>IF('Felling&amp;Restocking'!I71="","",VLOOKUP( 'Felling&amp;Restocking'!I71,SpeciesList[],4,FALSE))</f>
        <v/>
      </c>
      <c r="AH71" s="333" t="str">
        <f>IF('Felling&amp;Restocking'!J71="","",IFERROR("," &amp; VLOOKUP( 'Felling&amp;Restocking'!J71,SpeciesList[],2,FALSE),"," &amp; 'Felling&amp;Restocking'!J71))</f>
        <v/>
      </c>
      <c r="AI71" s="333" t="str">
        <f>IF('Felling&amp;Restocking'!J71="","",VLOOKUP( 'Felling&amp;Restocking'!J71,SpeciesList[],4,FALSE))</f>
        <v/>
      </c>
      <c r="AJ71" s="333" t="str">
        <f>IF('Felling&amp;Restocking'!K71="","",IFERROR("," &amp; VLOOKUP( 'Felling&amp;Restocking'!K71,SpeciesList[],2,FALSE),"," &amp; 'Felling&amp;Restocking'!K71))</f>
        <v/>
      </c>
      <c r="AK71" s="333" t="str">
        <f>IF('Felling&amp;Restocking'!K71="","",VLOOKUP( 'Felling&amp;Restocking'!K71,SpeciesList[],4,FALSE))</f>
        <v/>
      </c>
      <c r="AL71" s="333" t="str">
        <f>IF('Felling&amp;Restocking'!L71="","",IFERROR("," &amp; VLOOKUP( 'Felling&amp;Restocking'!L71,SpeciesList[],2,FALSE),"," &amp; 'Felling&amp;Restocking'!L71))</f>
        <v/>
      </c>
      <c r="AM71" s="333" t="str">
        <f>IF('Felling&amp;Restocking'!L71="","",VLOOKUP( 'Felling&amp;Restocking'!L71,SpeciesList[],4,FALSE))</f>
        <v/>
      </c>
      <c r="AN71" s="333" t="str">
        <f>IF('Felling&amp;Restocking'!M71="","",IFERROR("," &amp; VLOOKUP( 'Felling&amp;Restocking'!M71,SpeciesList[],2,FALSE),"," &amp; 'Felling&amp;Restocking'!M71))</f>
        <v/>
      </c>
      <c r="AO71" s="333" t="str">
        <f>IF('Felling&amp;Restocking'!M71="","",VLOOKUP( 'Felling&amp;Restocking'!M71,SpeciesList[],4,FALSE))</f>
        <v/>
      </c>
      <c r="AP71" s="333" t="str">
        <f>IF('Felling&amp;Restocking'!N71="","",IFERROR("," &amp; VLOOKUP( 'Felling&amp;Restocking'!N71,SpeciesList[],2,FALSE),"," &amp; 'Felling&amp;Restocking'!N71))</f>
        <v/>
      </c>
      <c r="AQ71" s="333" t="str">
        <f>IF('Felling&amp;Restocking'!N71="","",VLOOKUP( 'Felling&amp;Restocking'!N71,SpeciesList[],4,FALSE))</f>
        <v/>
      </c>
      <c r="AS71" s="346"/>
      <c r="AT71" s="333" t="str">
        <f>IF('Sub-Cpt Record'!A71&lt;&gt;"",CONCATENATE('Sub-Cpt Record'!A71,'Sub-Cpt Record'!B71,'Sub-Cpt Record'!C71),"")</f>
        <v>BA2g3.94483</v>
      </c>
      <c r="AU71" s="333">
        <f t="shared" si="9"/>
        <v>1</v>
      </c>
      <c r="AV71" s="333">
        <f>IF(AT71&lt;&gt;"",'Sub-Cpt Record'!C71/CODE!AU71,0)</f>
        <v>3.9448300000000001</v>
      </c>
      <c r="BM71" s="333" t="s">
        <v>634</v>
      </c>
    </row>
    <row r="72" spans="1:65" x14ac:dyDescent="0.25">
      <c r="A72" s="333" t="str">
        <f>IF('Sub-Cpt Record'!B72="",IF(OR('Sub-Cpt Record'!A72=0,'Sub-Cpt Record'!A72=""),"",'Sub-Cpt Record'!A72),CONCATENATE('Sub-Cpt Record'!A72&amp;'Sub-Cpt Record'!B72))</f>
        <v>BA2h</v>
      </c>
      <c r="B72" s="333">
        <f t="shared" si="1"/>
        <v>1</v>
      </c>
      <c r="C72" s="334" t="str">
        <f>IF('Sub-Cpt Record'!E72 = "","",'Sub-Cpt Record'!E72&amp;"  ")</f>
        <v xml:space="preserve">BE  </v>
      </c>
      <c r="D72" s="333" t="str">
        <f>IF('Sub-Cpt Record'!F72 = "","",'Sub-Cpt Record'!F72&amp;"  ")</f>
        <v xml:space="preserve">AH  </v>
      </c>
      <c r="E72" s="333" t="str">
        <f>IF('Sub-Cpt Record'!G72 = "","",'Sub-Cpt Record'!G72&amp;"  ")</f>
        <v xml:space="preserve">HAZ  </v>
      </c>
      <c r="F72" s="333" t="str">
        <f>IF('Sub-Cpt Record'!H72 = "","",'Sub-Cpt Record'!H72&amp;"  ")</f>
        <v xml:space="preserve">FM  </v>
      </c>
      <c r="G72" s="333" t="str">
        <f>IF('Sub-Cpt Record'!I72 = "","",'Sub-Cpt Record'!I72&amp;"  ")</f>
        <v xml:space="preserve">POK  </v>
      </c>
      <c r="H72" s="333" t="str">
        <f>IF('Sub-Cpt Record'!J72 = "","",'Sub-Cpt Record'!J72&amp;"  ")</f>
        <v xml:space="preserve">MC  </v>
      </c>
      <c r="I72" s="335" t="str">
        <f t="shared" si="2"/>
        <v xml:space="preserve">BE  AH  HAZ  FM  POK  MC  </v>
      </c>
      <c r="J72" s="333">
        <f>IF(A72&lt;&gt;"",'Sub-Cpt Record'!C72/CODE!B72,0)</f>
        <v>14.878</v>
      </c>
      <c r="L72" s="337">
        <f t="shared" si="3"/>
        <v>1</v>
      </c>
      <c r="N72" s="338">
        <f>COUNTIFS('Felling&amp;Restocking'!$A$11:$A$1000, 'Felling&amp;Restocking'!$A72, 'Felling&amp;Restocking'!$B$11:$B$1000, 'Felling&amp;Restocking'!$B72, 'Felling&amp;Restocking'!$H$11:$H$1000, 'Felling&amp;Restocking'!$H72)</f>
        <v>0</v>
      </c>
      <c r="O72" s="338">
        <f>IF(OR('Felling&amp;Restocking'!H72=0,'Felling&amp;Restocking'!H72=""),0,1)</f>
        <v>0</v>
      </c>
      <c r="P72" s="339">
        <f>SUM('Felling&amp;Restocking'!O72+'Felling&amp;Restocking'!P72)</f>
        <v>0</v>
      </c>
      <c r="S72" s="341">
        <f>IF(AND(O72&lt;&gt;0,P72&lt;&gt;0,'Felling&amp;Restocking'!G72&lt;&gt;0,AA72="",AC72=""),1,0)</f>
        <v>0</v>
      </c>
      <c r="T72" s="342" t="str">
        <f>IF(OR('Felling&amp;Restocking'!G72=0,'Felling&amp;Restocking'!G72=""),"",SUM('Felling&amp;Restocking'!O72/P72)*'Felling&amp;Restocking'!G72)</f>
        <v/>
      </c>
      <c r="U72" s="343" t="str">
        <f>IF(OR('Felling&amp;Restocking'!G72=0,'Felling&amp;Restocking'!G72=""),"",SUM('Felling&amp;Restocking'!P72/P72)*'Felling&amp;Restocking'!G72)</f>
        <v/>
      </c>
      <c r="V72" s="344">
        <f>IF(CONCATENATE('Felling&amp;Restocking'!U72&amp;'Felling&amp;Restocking'!W72&amp;'Felling&amp;Restocking'!Y72&amp;'Felling&amp;Restocking'!AA72&amp;'Felling&amp;Restocking'!AC72)="",0,1)</f>
        <v>0</v>
      </c>
      <c r="W72" s="345">
        <f>IF(OR(OR(TRIM('Felling&amp;Restocking'!H72)="T",TRIM('Felling&amp;Restocking'!H72)="DF",TRIM('Felling&amp;Restocking'!H72)="OS"),O72=0),0,1)</f>
        <v>0</v>
      </c>
      <c r="X72" s="345">
        <f>IF(OR('Felling&amp;Restocking'!$S72="",OR('Felling&amp;Restocking'!$S72=0,'Felling&amp;Restocking'!$S72="N/A")),0,1)</f>
        <v>0</v>
      </c>
      <c r="Y72" s="333" t="str">
        <f t="shared" si="4"/>
        <v/>
      </c>
      <c r="Z72" s="333" t="str">
        <f t="shared" si="5"/>
        <v/>
      </c>
      <c r="AA72" s="334" t="str">
        <f t="shared" si="6"/>
        <v/>
      </c>
      <c r="AC72" s="333" t="str">
        <f t="shared" si="7"/>
        <v/>
      </c>
      <c r="AE72" s="333" t="str">
        <f t="shared" si="8"/>
        <v>1</v>
      </c>
      <c r="AF72" s="346" t="str">
        <f>IF('Felling&amp;Restocking'!I72="","",IFERROR(VLOOKUP( 'Felling&amp;Restocking'!I72,SpeciesList[],2,FALSE),"," &amp; 'Felling&amp;Restocking'!I72))</f>
        <v/>
      </c>
      <c r="AG72" s="333" t="str">
        <f>IF('Felling&amp;Restocking'!I72="","",VLOOKUP( 'Felling&amp;Restocking'!I72,SpeciesList[],4,FALSE))</f>
        <v/>
      </c>
      <c r="AH72" s="333" t="str">
        <f>IF('Felling&amp;Restocking'!J72="","",IFERROR("," &amp; VLOOKUP( 'Felling&amp;Restocking'!J72,SpeciesList[],2,FALSE),"," &amp; 'Felling&amp;Restocking'!J72))</f>
        <v/>
      </c>
      <c r="AI72" s="333" t="str">
        <f>IF('Felling&amp;Restocking'!J72="","",VLOOKUP( 'Felling&amp;Restocking'!J72,SpeciesList[],4,FALSE))</f>
        <v/>
      </c>
      <c r="AJ72" s="333" t="str">
        <f>IF('Felling&amp;Restocking'!K72="","",IFERROR("," &amp; VLOOKUP( 'Felling&amp;Restocking'!K72,SpeciesList[],2,FALSE),"," &amp; 'Felling&amp;Restocking'!K72))</f>
        <v/>
      </c>
      <c r="AK72" s="333" t="str">
        <f>IF('Felling&amp;Restocking'!K72="","",VLOOKUP( 'Felling&amp;Restocking'!K72,SpeciesList[],4,FALSE))</f>
        <v/>
      </c>
      <c r="AL72" s="333" t="str">
        <f>IF('Felling&amp;Restocking'!L72="","",IFERROR("," &amp; VLOOKUP( 'Felling&amp;Restocking'!L72,SpeciesList[],2,FALSE),"," &amp; 'Felling&amp;Restocking'!L72))</f>
        <v/>
      </c>
      <c r="AM72" s="333" t="str">
        <f>IF('Felling&amp;Restocking'!L72="","",VLOOKUP( 'Felling&amp;Restocking'!L72,SpeciesList[],4,FALSE))</f>
        <v/>
      </c>
      <c r="AN72" s="333" t="str">
        <f>IF('Felling&amp;Restocking'!M72="","",IFERROR("," &amp; VLOOKUP( 'Felling&amp;Restocking'!M72,SpeciesList[],2,FALSE),"," &amp; 'Felling&amp;Restocking'!M72))</f>
        <v/>
      </c>
      <c r="AO72" s="333" t="str">
        <f>IF('Felling&amp;Restocking'!M72="","",VLOOKUP( 'Felling&amp;Restocking'!M72,SpeciesList[],4,FALSE))</f>
        <v/>
      </c>
      <c r="AP72" s="333" t="str">
        <f>IF('Felling&amp;Restocking'!N72="","",IFERROR("," &amp; VLOOKUP( 'Felling&amp;Restocking'!N72,SpeciesList[],2,FALSE),"," &amp; 'Felling&amp;Restocking'!N72))</f>
        <v/>
      </c>
      <c r="AQ72" s="333" t="str">
        <f>IF('Felling&amp;Restocking'!N72="","",VLOOKUP( 'Felling&amp;Restocking'!N72,SpeciesList[],4,FALSE))</f>
        <v/>
      </c>
      <c r="AS72" s="346"/>
      <c r="AT72" s="333" t="str">
        <f>IF('Sub-Cpt Record'!A72&lt;&gt;"",CONCATENATE('Sub-Cpt Record'!A72,'Sub-Cpt Record'!B72,'Sub-Cpt Record'!C72),"")</f>
        <v>BA2h14.878</v>
      </c>
      <c r="AU72" s="333">
        <f t="shared" si="9"/>
        <v>1</v>
      </c>
      <c r="AV72" s="333">
        <f>IF(AT72&lt;&gt;"",'Sub-Cpt Record'!C72/CODE!AU72,0)</f>
        <v>14.878</v>
      </c>
      <c r="BM72" s="333" t="s">
        <v>635</v>
      </c>
    </row>
    <row r="73" spans="1:65" x14ac:dyDescent="0.25">
      <c r="A73" s="333" t="str">
        <f>IF('Sub-Cpt Record'!B73="",IF(OR('Sub-Cpt Record'!A73=0,'Sub-Cpt Record'!A73=""),"",'Sub-Cpt Record'!A73),CONCATENATE('Sub-Cpt Record'!A73&amp;'Sub-Cpt Record'!B73))</f>
        <v>BA3</v>
      </c>
      <c r="B73" s="333">
        <f t="shared" si="1"/>
        <v>1</v>
      </c>
      <c r="C73" s="334" t="str">
        <f>IF('Sub-Cpt Record'!E73 = "","",'Sub-Cpt Record'!E73&amp;"  ")</f>
        <v xml:space="preserve">YEW  </v>
      </c>
      <c r="D73" s="333" t="str">
        <f>IF('Sub-Cpt Record'!F73 = "","",'Sub-Cpt Record'!F73&amp;"  ")</f>
        <v xml:space="preserve">AH  </v>
      </c>
      <c r="E73" s="333" t="str">
        <f>IF('Sub-Cpt Record'!G73 = "","",'Sub-Cpt Record'!G73&amp;"  ")</f>
        <v xml:space="preserve">BE  </v>
      </c>
      <c r="F73" s="333" t="str">
        <f>IF('Sub-Cpt Record'!H73 = "","",'Sub-Cpt Record'!H73&amp;"  ")</f>
        <v xml:space="preserve">SYC  </v>
      </c>
      <c r="G73" s="333" t="str">
        <f>IF('Sub-Cpt Record'!I73 = "","",'Sub-Cpt Record'!I73&amp;"  ")</f>
        <v xml:space="preserve">HAZ  </v>
      </c>
      <c r="H73" s="333" t="str">
        <f>IF('Sub-Cpt Record'!J73 = "","",'Sub-Cpt Record'!J73&amp;"  ")</f>
        <v xml:space="preserve">MB  </v>
      </c>
      <c r="I73" s="335" t="str">
        <f t="shared" si="2"/>
        <v xml:space="preserve">YEW  AH  BE  SYC  HAZ  MB  </v>
      </c>
      <c r="J73" s="333">
        <f>IF(A73&lt;&gt;"",'Sub-Cpt Record'!C73/CODE!B73,0)</f>
        <v>1.45156</v>
      </c>
      <c r="L73" s="337">
        <f t="shared" si="3"/>
        <v>1</v>
      </c>
      <c r="N73" s="338">
        <f>COUNTIFS('Felling&amp;Restocking'!$A$11:$A$1000, 'Felling&amp;Restocking'!$A73, 'Felling&amp;Restocking'!$B$11:$B$1000, 'Felling&amp;Restocking'!$B73, 'Felling&amp;Restocking'!$H$11:$H$1000, 'Felling&amp;Restocking'!$H73)</f>
        <v>0</v>
      </c>
      <c r="O73" s="338">
        <f>IF(OR('Felling&amp;Restocking'!H73=0,'Felling&amp;Restocking'!H73=""),0,1)</f>
        <v>0</v>
      </c>
      <c r="P73" s="339">
        <f>SUM('Felling&amp;Restocking'!O73+'Felling&amp;Restocking'!P73)</f>
        <v>0</v>
      </c>
      <c r="S73" s="341">
        <f>IF(AND(O73&lt;&gt;0,P73&lt;&gt;0,'Felling&amp;Restocking'!G73&lt;&gt;0,AA73="",AC73=""),1,0)</f>
        <v>0</v>
      </c>
      <c r="T73" s="342" t="str">
        <f>IF(OR('Felling&amp;Restocking'!G73=0,'Felling&amp;Restocking'!G73=""),"",SUM('Felling&amp;Restocking'!O73/P73)*'Felling&amp;Restocking'!G73)</f>
        <v/>
      </c>
      <c r="U73" s="343" t="str">
        <f>IF(OR('Felling&amp;Restocking'!G73=0,'Felling&amp;Restocking'!G73=""),"",SUM('Felling&amp;Restocking'!P73/P73)*'Felling&amp;Restocking'!G73)</f>
        <v/>
      </c>
      <c r="V73" s="344">
        <f>IF(CONCATENATE('Felling&amp;Restocking'!U73&amp;'Felling&amp;Restocking'!W73&amp;'Felling&amp;Restocking'!Y73&amp;'Felling&amp;Restocking'!AA73&amp;'Felling&amp;Restocking'!AC73)="",0,1)</f>
        <v>0</v>
      </c>
      <c r="W73" s="345">
        <f>IF(OR(OR(TRIM('Felling&amp;Restocking'!H73)="T",TRIM('Felling&amp;Restocking'!H73)="DF",TRIM('Felling&amp;Restocking'!H73)="OS"),O73=0),0,1)</f>
        <v>0</v>
      </c>
      <c r="X73" s="345">
        <f>IF(OR('Felling&amp;Restocking'!$S73="",OR('Felling&amp;Restocking'!$S73=0,'Felling&amp;Restocking'!$S73="N/A")),0,1)</f>
        <v>0</v>
      </c>
      <c r="Y73" s="333" t="str">
        <f t="shared" si="4"/>
        <v/>
      </c>
      <c r="Z73" s="333" t="str">
        <f t="shared" si="5"/>
        <v/>
      </c>
      <c r="AA73" s="334" t="str">
        <f t="shared" si="6"/>
        <v/>
      </c>
      <c r="AC73" s="333" t="str">
        <f t="shared" si="7"/>
        <v/>
      </c>
      <c r="AE73" s="333" t="str">
        <f t="shared" si="8"/>
        <v>1</v>
      </c>
      <c r="AF73" s="346" t="str">
        <f>IF('Felling&amp;Restocking'!I73="","",IFERROR(VLOOKUP( 'Felling&amp;Restocking'!I73,SpeciesList[],2,FALSE),"," &amp; 'Felling&amp;Restocking'!I73))</f>
        <v/>
      </c>
      <c r="AG73" s="333" t="str">
        <f>IF('Felling&amp;Restocking'!I73="","",VLOOKUP( 'Felling&amp;Restocking'!I73,SpeciesList[],4,FALSE))</f>
        <v/>
      </c>
      <c r="AH73" s="333" t="str">
        <f>IF('Felling&amp;Restocking'!J73="","",IFERROR("," &amp; VLOOKUP( 'Felling&amp;Restocking'!J73,SpeciesList[],2,FALSE),"," &amp; 'Felling&amp;Restocking'!J73))</f>
        <v/>
      </c>
      <c r="AI73" s="333" t="str">
        <f>IF('Felling&amp;Restocking'!J73="","",VLOOKUP( 'Felling&amp;Restocking'!J73,SpeciesList[],4,FALSE))</f>
        <v/>
      </c>
      <c r="AJ73" s="333" t="str">
        <f>IF('Felling&amp;Restocking'!K73="","",IFERROR("," &amp; VLOOKUP( 'Felling&amp;Restocking'!K73,SpeciesList[],2,FALSE),"," &amp; 'Felling&amp;Restocking'!K73))</f>
        <v/>
      </c>
      <c r="AK73" s="333" t="str">
        <f>IF('Felling&amp;Restocking'!K73="","",VLOOKUP( 'Felling&amp;Restocking'!K73,SpeciesList[],4,FALSE))</f>
        <v/>
      </c>
      <c r="AL73" s="333" t="str">
        <f>IF('Felling&amp;Restocking'!L73="","",IFERROR("," &amp; VLOOKUP( 'Felling&amp;Restocking'!L73,SpeciesList[],2,FALSE),"," &amp; 'Felling&amp;Restocking'!L73))</f>
        <v/>
      </c>
      <c r="AM73" s="333" t="str">
        <f>IF('Felling&amp;Restocking'!L73="","",VLOOKUP( 'Felling&amp;Restocking'!L73,SpeciesList[],4,FALSE))</f>
        <v/>
      </c>
      <c r="AN73" s="333" t="str">
        <f>IF('Felling&amp;Restocking'!M73="","",IFERROR("," &amp; VLOOKUP( 'Felling&amp;Restocking'!M73,SpeciesList[],2,FALSE),"," &amp; 'Felling&amp;Restocking'!M73))</f>
        <v/>
      </c>
      <c r="AO73" s="333" t="str">
        <f>IF('Felling&amp;Restocking'!M73="","",VLOOKUP( 'Felling&amp;Restocking'!M73,SpeciesList[],4,FALSE))</f>
        <v/>
      </c>
      <c r="AP73" s="333" t="str">
        <f>IF('Felling&amp;Restocking'!N73="","",IFERROR("," &amp; VLOOKUP( 'Felling&amp;Restocking'!N73,SpeciesList[],2,FALSE),"," &amp; 'Felling&amp;Restocking'!N73))</f>
        <v/>
      </c>
      <c r="AQ73" s="333" t="str">
        <f>IF('Felling&amp;Restocking'!N73="","",VLOOKUP( 'Felling&amp;Restocking'!N73,SpeciesList[],4,FALSE))</f>
        <v/>
      </c>
      <c r="AS73" s="346"/>
      <c r="AT73" s="333" t="str">
        <f>IF('Sub-Cpt Record'!A73&lt;&gt;"",CONCATENATE('Sub-Cpt Record'!A73,'Sub-Cpt Record'!B73,'Sub-Cpt Record'!C73),"")</f>
        <v>BA31.45156</v>
      </c>
      <c r="AU73" s="333">
        <f t="shared" si="9"/>
        <v>1</v>
      </c>
      <c r="AV73" s="333">
        <f>IF(AT73&lt;&gt;"",'Sub-Cpt Record'!C73/CODE!AU73,0)</f>
        <v>1.45156</v>
      </c>
      <c r="BM73" s="333" t="s">
        <v>636</v>
      </c>
    </row>
    <row r="74" spans="1:65" x14ac:dyDescent="0.25">
      <c r="A74" s="333" t="str">
        <f>IF('Sub-Cpt Record'!B74="",IF(OR('Sub-Cpt Record'!A74=0,'Sub-Cpt Record'!A74=""),"",'Sub-Cpt Record'!A74),CONCATENATE('Sub-Cpt Record'!A74&amp;'Sub-Cpt Record'!B74))</f>
        <v>BA4</v>
      </c>
      <c r="B74" s="333">
        <f t="shared" si="1"/>
        <v>1</v>
      </c>
      <c r="C74" s="334" t="str">
        <f>IF('Sub-Cpt Record'!E74 = "","",'Sub-Cpt Record'!E74&amp;"  ")</f>
        <v xml:space="preserve">POK  </v>
      </c>
      <c r="D74" s="333" t="str">
        <f>IF('Sub-Cpt Record'!F74 = "","",'Sub-Cpt Record'!F74&amp;"  ")</f>
        <v xml:space="preserve">SC  </v>
      </c>
      <c r="E74" s="333" t="str">
        <f>IF('Sub-Cpt Record'!G74 = "","",'Sub-Cpt Record'!G74&amp;"  ")</f>
        <v xml:space="preserve">WSH  </v>
      </c>
      <c r="F74" s="333" t="str">
        <f>IF('Sub-Cpt Record'!H74 = "","",'Sub-Cpt Record'!H74&amp;"  ")</f>
        <v xml:space="preserve">HAZ  </v>
      </c>
      <c r="G74" s="333" t="str">
        <f>IF('Sub-Cpt Record'!I74 = "","",'Sub-Cpt Record'!I74&amp;"  ")</f>
        <v xml:space="preserve">MB  </v>
      </c>
      <c r="H74" s="333" t="str">
        <f>IF('Sub-Cpt Record'!J74 = "","",'Sub-Cpt Record'!J74&amp;"  ")</f>
        <v/>
      </c>
      <c r="I74" s="335" t="str">
        <f t="shared" si="2"/>
        <v xml:space="preserve">POK  SC  WSH  HAZ  MB  </v>
      </c>
      <c r="J74" s="333">
        <f>IF(A74&lt;&gt;"",'Sub-Cpt Record'!C74/CODE!B74,0)</f>
        <v>2.8007900000000001</v>
      </c>
      <c r="L74" s="337">
        <f t="shared" si="3"/>
        <v>1</v>
      </c>
      <c r="N74" s="338">
        <f>COUNTIFS('Felling&amp;Restocking'!$A$11:$A$1000, 'Felling&amp;Restocking'!$A74, 'Felling&amp;Restocking'!$B$11:$B$1000, 'Felling&amp;Restocking'!$B74, 'Felling&amp;Restocking'!$H$11:$H$1000, 'Felling&amp;Restocking'!$H74)</f>
        <v>0</v>
      </c>
      <c r="O74" s="338">
        <f>IF(OR('Felling&amp;Restocking'!H74=0,'Felling&amp;Restocking'!H74=""),0,1)</f>
        <v>0</v>
      </c>
      <c r="P74" s="339">
        <f>SUM('Felling&amp;Restocking'!O74+'Felling&amp;Restocking'!P74)</f>
        <v>0</v>
      </c>
      <c r="S74" s="341">
        <f>IF(AND(O74&lt;&gt;0,P74&lt;&gt;0,'Felling&amp;Restocking'!G74&lt;&gt;0,AA74="",AC74=""),1,0)</f>
        <v>0</v>
      </c>
      <c r="T74" s="342" t="str">
        <f>IF(OR('Felling&amp;Restocking'!G74=0,'Felling&amp;Restocking'!G74=""),"",SUM('Felling&amp;Restocking'!O74/P74)*'Felling&amp;Restocking'!G74)</f>
        <v/>
      </c>
      <c r="U74" s="343" t="str">
        <f>IF(OR('Felling&amp;Restocking'!G74=0,'Felling&amp;Restocking'!G74=""),"",SUM('Felling&amp;Restocking'!P74/P74)*'Felling&amp;Restocking'!G74)</f>
        <v/>
      </c>
      <c r="V74" s="344">
        <f>IF(CONCATENATE('Felling&amp;Restocking'!U74&amp;'Felling&amp;Restocking'!W74&amp;'Felling&amp;Restocking'!Y74&amp;'Felling&amp;Restocking'!AA74&amp;'Felling&amp;Restocking'!AC74)="",0,1)</f>
        <v>0</v>
      </c>
      <c r="W74" s="345">
        <f>IF(OR(OR(TRIM('Felling&amp;Restocking'!H74)="T",TRIM('Felling&amp;Restocking'!H74)="DF",TRIM('Felling&amp;Restocking'!H74)="OS"),O74=0),0,1)</f>
        <v>0</v>
      </c>
      <c r="X74" s="345">
        <f>IF(OR('Felling&amp;Restocking'!$S74="",OR('Felling&amp;Restocking'!$S74=0,'Felling&amp;Restocking'!$S74="N/A")),0,1)</f>
        <v>0</v>
      </c>
      <c r="Y74" s="333" t="str">
        <f t="shared" si="4"/>
        <v/>
      </c>
      <c r="Z74" s="333" t="str">
        <f t="shared" si="5"/>
        <v/>
      </c>
      <c r="AA74" s="334" t="str">
        <f t="shared" si="6"/>
        <v/>
      </c>
      <c r="AC74" s="333" t="str">
        <f t="shared" si="7"/>
        <v/>
      </c>
      <c r="AE74" s="333" t="str">
        <f t="shared" si="8"/>
        <v>1</v>
      </c>
      <c r="AF74" s="346" t="str">
        <f>IF('Felling&amp;Restocking'!I74="","",IFERROR(VLOOKUP( 'Felling&amp;Restocking'!I74,SpeciesList[],2,FALSE),"," &amp; 'Felling&amp;Restocking'!I74))</f>
        <v/>
      </c>
      <c r="AG74" s="333" t="str">
        <f>IF('Felling&amp;Restocking'!I74="","",VLOOKUP( 'Felling&amp;Restocking'!I74,SpeciesList[],4,FALSE))</f>
        <v/>
      </c>
      <c r="AH74" s="333" t="str">
        <f>IF('Felling&amp;Restocking'!J74="","",IFERROR("," &amp; VLOOKUP( 'Felling&amp;Restocking'!J74,SpeciesList[],2,FALSE),"," &amp; 'Felling&amp;Restocking'!J74))</f>
        <v/>
      </c>
      <c r="AI74" s="333" t="str">
        <f>IF('Felling&amp;Restocking'!J74="","",VLOOKUP( 'Felling&amp;Restocking'!J74,SpeciesList[],4,FALSE))</f>
        <v/>
      </c>
      <c r="AJ74" s="333" t="str">
        <f>IF('Felling&amp;Restocking'!K74="","",IFERROR("," &amp; VLOOKUP( 'Felling&amp;Restocking'!K74,SpeciesList[],2,FALSE),"," &amp; 'Felling&amp;Restocking'!K74))</f>
        <v/>
      </c>
      <c r="AK74" s="333" t="str">
        <f>IF('Felling&amp;Restocking'!K74="","",VLOOKUP( 'Felling&amp;Restocking'!K74,SpeciesList[],4,FALSE))</f>
        <v/>
      </c>
      <c r="AL74" s="333" t="str">
        <f>IF('Felling&amp;Restocking'!L74="","",IFERROR("," &amp; VLOOKUP( 'Felling&amp;Restocking'!L74,SpeciesList[],2,FALSE),"," &amp; 'Felling&amp;Restocking'!L74))</f>
        <v/>
      </c>
      <c r="AM74" s="333" t="str">
        <f>IF('Felling&amp;Restocking'!L74="","",VLOOKUP( 'Felling&amp;Restocking'!L74,SpeciesList[],4,FALSE))</f>
        <v/>
      </c>
      <c r="AN74" s="333" t="str">
        <f>IF('Felling&amp;Restocking'!M74="","",IFERROR("," &amp; VLOOKUP( 'Felling&amp;Restocking'!M74,SpeciesList[],2,FALSE),"," &amp; 'Felling&amp;Restocking'!M74))</f>
        <v/>
      </c>
      <c r="AO74" s="333" t="str">
        <f>IF('Felling&amp;Restocking'!M74="","",VLOOKUP( 'Felling&amp;Restocking'!M74,SpeciesList[],4,FALSE))</f>
        <v/>
      </c>
      <c r="AP74" s="333" t="str">
        <f>IF('Felling&amp;Restocking'!N74="","",IFERROR("," &amp; VLOOKUP( 'Felling&amp;Restocking'!N74,SpeciesList[],2,FALSE),"," &amp; 'Felling&amp;Restocking'!N74))</f>
        <v/>
      </c>
      <c r="AQ74" s="333" t="str">
        <f>IF('Felling&amp;Restocking'!N74="","",VLOOKUP( 'Felling&amp;Restocking'!N74,SpeciesList[],4,FALSE))</f>
        <v/>
      </c>
      <c r="AS74" s="346"/>
      <c r="AT74" s="333" t="str">
        <f>IF('Sub-Cpt Record'!A74&lt;&gt;"",CONCATENATE('Sub-Cpt Record'!A74,'Sub-Cpt Record'!B74,'Sub-Cpt Record'!C74),"")</f>
        <v>BA42.80079</v>
      </c>
      <c r="AU74" s="333">
        <f t="shared" si="9"/>
        <v>1</v>
      </c>
      <c r="AV74" s="333">
        <f>IF(AT74&lt;&gt;"",'Sub-Cpt Record'!C74/CODE!AU74,0)</f>
        <v>2.8007900000000001</v>
      </c>
      <c r="BM74" s="333" t="s">
        <v>637</v>
      </c>
    </row>
    <row r="75" spans="1:65" x14ac:dyDescent="0.25">
      <c r="A75" s="333" t="str">
        <f>IF('Sub-Cpt Record'!B75="",IF(OR('Sub-Cpt Record'!A75=0,'Sub-Cpt Record'!A75=""),"",'Sub-Cpt Record'!A75),CONCATENATE('Sub-Cpt Record'!A75&amp;'Sub-Cpt Record'!B75))</f>
        <v>BA5</v>
      </c>
      <c r="B75" s="333">
        <f t="shared" si="1"/>
        <v>1</v>
      </c>
      <c r="C75" s="334" t="str">
        <f>IF('Sub-Cpt Record'!E75 = "","",'Sub-Cpt Record'!E75&amp;"  ")</f>
        <v xml:space="preserve">AH  </v>
      </c>
      <c r="D75" s="333" t="str">
        <f>IF('Sub-Cpt Record'!F75 = "","",'Sub-Cpt Record'!F75&amp;"  ")</f>
        <v xml:space="preserve">LI  </v>
      </c>
      <c r="E75" s="333" t="str">
        <f>IF('Sub-Cpt Record'!G75 = "","",'Sub-Cpt Record'!G75&amp;"  ")</f>
        <v xml:space="preserve">BE  </v>
      </c>
      <c r="F75" s="333" t="str">
        <f>IF('Sub-Cpt Record'!H75 = "","",'Sub-Cpt Record'!H75&amp;"  ")</f>
        <v xml:space="preserve">HOL  </v>
      </c>
      <c r="G75" s="333" t="str">
        <f>IF('Sub-Cpt Record'!I75 = "","",'Sub-Cpt Record'!I75&amp;"  ")</f>
        <v xml:space="preserve">POK  </v>
      </c>
      <c r="H75" s="333" t="str">
        <f>IF('Sub-Cpt Record'!J75 = "","",'Sub-Cpt Record'!J75&amp;"  ")</f>
        <v/>
      </c>
      <c r="I75" s="335" t="str">
        <f t="shared" si="2"/>
        <v xml:space="preserve">AH  LI  BE  HOL  POK  </v>
      </c>
      <c r="J75" s="333">
        <f>IF(A75&lt;&gt;"",'Sub-Cpt Record'!C75/CODE!B75,0)</f>
        <v>2.5950000000000002</v>
      </c>
      <c r="L75" s="337">
        <f t="shared" si="3"/>
        <v>1</v>
      </c>
      <c r="N75" s="338">
        <f>COUNTIFS('Felling&amp;Restocking'!$A$11:$A$1000, 'Felling&amp;Restocking'!$A75, 'Felling&amp;Restocking'!$B$11:$B$1000, 'Felling&amp;Restocking'!$B75, 'Felling&amp;Restocking'!$H$11:$H$1000, 'Felling&amp;Restocking'!$H75)</f>
        <v>1</v>
      </c>
      <c r="O75" s="338">
        <f>IF(OR('Felling&amp;Restocking'!H75=0,'Felling&amp;Restocking'!H75=""),0,1)</f>
        <v>1</v>
      </c>
      <c r="P75" s="339">
        <f>SUM('Felling&amp;Restocking'!O75+'Felling&amp;Restocking'!P75)</f>
        <v>103.80000000000001</v>
      </c>
      <c r="S75" s="341">
        <f>IF(AND(O75&lt;&gt;0,P75&lt;&gt;0,'Felling&amp;Restocking'!G75&lt;&gt;0,AA75="",AC75=""),1,0)</f>
        <v>0</v>
      </c>
      <c r="T75" s="342">
        <f>IF(OR('Felling&amp;Restocking'!G75=0,'Felling&amp;Restocking'!G75=""),"",SUM('Felling&amp;Restocking'!O75/P75)*'Felling&amp;Restocking'!G75)</f>
        <v>0</v>
      </c>
      <c r="U75" s="343">
        <f>IF(OR('Felling&amp;Restocking'!G75=0,'Felling&amp;Restocking'!G75=""),"",SUM('Felling&amp;Restocking'!P75/P75)*'Felling&amp;Restocking'!G75)</f>
        <v>2.6</v>
      </c>
      <c r="V75" s="344">
        <f>IF(CONCATENATE('Felling&amp;Restocking'!U75&amp;'Felling&amp;Restocking'!W75&amp;'Felling&amp;Restocking'!Y75&amp;'Felling&amp;Restocking'!AA75&amp;'Felling&amp;Restocking'!AC75)="",0,1)</f>
        <v>0</v>
      </c>
      <c r="W75" s="345">
        <f>IF(OR(OR(TRIM('Felling&amp;Restocking'!H75)="T",TRIM('Felling&amp;Restocking'!H75)="DF",TRIM('Felling&amp;Restocking'!H75)="OS"),O75=0),0,1)</f>
        <v>0</v>
      </c>
      <c r="X75" s="345">
        <f>IF(OR('Felling&amp;Restocking'!$S75="",OR('Felling&amp;Restocking'!$S75=0,'Felling&amp;Restocking'!$S75="N/A")),0,1)</f>
        <v>0</v>
      </c>
      <c r="Y75" s="333" t="str">
        <f t="shared" si="4"/>
        <v/>
      </c>
      <c r="Z75" s="333" t="str">
        <f t="shared" si="5"/>
        <v/>
      </c>
      <c r="AA75" s="334" t="str">
        <f t="shared" si="6"/>
        <v>ash,lime,beech,holly species,pedunculate/common oak</v>
      </c>
      <c r="AC75" s="333" t="str">
        <f t="shared" si="7"/>
        <v/>
      </c>
      <c r="AE75" s="333" t="str">
        <f t="shared" si="8"/>
        <v>1</v>
      </c>
      <c r="AF75" s="346" t="str">
        <f>IF('Felling&amp;Restocking'!I75="","",IFERROR(VLOOKUP( 'Felling&amp;Restocking'!I75,SpeciesList[],2,FALSE),"," &amp; 'Felling&amp;Restocking'!I75))</f>
        <v>ash</v>
      </c>
      <c r="AG75" s="333" t="str">
        <f>IF('Felling&amp;Restocking'!I75="","",VLOOKUP( 'Felling&amp;Restocking'!I75,SpeciesList[],4,FALSE))</f>
        <v>B</v>
      </c>
      <c r="AH75" s="333" t="str">
        <f>IF('Felling&amp;Restocking'!J75="","",IFERROR("," &amp; VLOOKUP( 'Felling&amp;Restocking'!J75,SpeciesList[],2,FALSE),"," &amp; 'Felling&amp;Restocking'!J75))</f>
        <v>,lime</v>
      </c>
      <c r="AI75" s="333" t="str">
        <f>IF('Felling&amp;Restocking'!J75="","",VLOOKUP( 'Felling&amp;Restocking'!J75,SpeciesList[],4,FALSE))</f>
        <v>B</v>
      </c>
      <c r="AJ75" s="333" t="str">
        <f>IF('Felling&amp;Restocking'!K75="","",IFERROR("," &amp; VLOOKUP( 'Felling&amp;Restocking'!K75,SpeciesList[],2,FALSE),"," &amp; 'Felling&amp;Restocking'!K75))</f>
        <v>,beech</v>
      </c>
      <c r="AK75" s="333" t="str">
        <f>IF('Felling&amp;Restocking'!K75="","",VLOOKUP( 'Felling&amp;Restocking'!K75,SpeciesList[],4,FALSE))</f>
        <v>B</v>
      </c>
      <c r="AL75" s="333" t="str">
        <f>IF('Felling&amp;Restocking'!L75="","",IFERROR("," &amp; VLOOKUP( 'Felling&amp;Restocking'!L75,SpeciesList[],2,FALSE),"," &amp; 'Felling&amp;Restocking'!L75))</f>
        <v>,holly species</v>
      </c>
      <c r="AM75" s="333" t="str">
        <f>IF('Felling&amp;Restocking'!L75="","",VLOOKUP( 'Felling&amp;Restocking'!L75,SpeciesList[],4,FALSE))</f>
        <v>B</v>
      </c>
      <c r="AN75" s="333" t="str">
        <f>IF('Felling&amp;Restocking'!M75="","",IFERROR("," &amp; VLOOKUP( 'Felling&amp;Restocking'!M75,SpeciesList[],2,FALSE),"," &amp; 'Felling&amp;Restocking'!M75))</f>
        <v>,pedunculate/common oak</v>
      </c>
      <c r="AO75" s="333" t="str">
        <f>IF('Felling&amp;Restocking'!M75="","",VLOOKUP( 'Felling&amp;Restocking'!M75,SpeciesList[],4,FALSE))</f>
        <v>B</v>
      </c>
      <c r="AP75" s="333" t="str">
        <f>IF('Felling&amp;Restocking'!N75="","",IFERROR("," &amp; VLOOKUP( 'Felling&amp;Restocking'!N75,SpeciesList[],2,FALSE),"," &amp; 'Felling&amp;Restocking'!N75))</f>
        <v/>
      </c>
      <c r="AQ75" s="333" t="str">
        <f>IF('Felling&amp;Restocking'!N75="","",VLOOKUP( 'Felling&amp;Restocking'!N75,SpeciesList[],4,FALSE))</f>
        <v/>
      </c>
      <c r="AS75" s="346"/>
      <c r="AT75" s="333" t="str">
        <f>IF('Sub-Cpt Record'!A75&lt;&gt;"",CONCATENATE('Sub-Cpt Record'!A75,'Sub-Cpt Record'!B75,'Sub-Cpt Record'!C75),"")</f>
        <v>BA52.595</v>
      </c>
      <c r="AU75" s="333">
        <f t="shared" si="9"/>
        <v>1</v>
      </c>
      <c r="AV75" s="333">
        <f>IF(AT75&lt;&gt;"",'Sub-Cpt Record'!C75/CODE!AU75,0)</f>
        <v>2.5950000000000002</v>
      </c>
      <c r="BM75" s="333" t="s">
        <v>638</v>
      </c>
    </row>
    <row r="76" spans="1:65" x14ac:dyDescent="0.25">
      <c r="A76" s="333" t="str">
        <f>IF('Sub-Cpt Record'!B76="",IF(OR('Sub-Cpt Record'!A76=0,'Sub-Cpt Record'!A76=""),"",'Sub-Cpt Record'!A76),CONCATENATE('Sub-Cpt Record'!A76&amp;'Sub-Cpt Record'!B76))</f>
        <v>BA6</v>
      </c>
      <c r="B76" s="333">
        <f t="shared" ref="B76:B139" si="10">IF($A76="",1,COUNTIFS($A$11:$A$1000, $A76))</f>
        <v>1</v>
      </c>
      <c r="C76" s="334" t="str">
        <f>IF('Sub-Cpt Record'!E76 = "","",'Sub-Cpt Record'!E76&amp;"  ")</f>
        <v xml:space="preserve">AH  </v>
      </c>
      <c r="D76" s="333" t="str">
        <f>IF('Sub-Cpt Record'!F76 = "","",'Sub-Cpt Record'!F76&amp;"  ")</f>
        <v xml:space="preserve">BE  </v>
      </c>
      <c r="E76" s="333" t="str">
        <f>IF('Sub-Cpt Record'!G76 = "","",'Sub-Cpt Record'!G76&amp;"  ")</f>
        <v xml:space="preserve">WCH  </v>
      </c>
      <c r="F76" s="333" t="str">
        <f>IF('Sub-Cpt Record'!H76 = "","",'Sub-Cpt Record'!H76&amp;"  ")</f>
        <v xml:space="preserve">WSH  </v>
      </c>
      <c r="G76" s="333" t="str">
        <f>IF('Sub-Cpt Record'!I76 = "","",'Sub-Cpt Record'!I76&amp;"  ")</f>
        <v xml:space="preserve">HL  </v>
      </c>
      <c r="H76" s="333" t="str">
        <f>IF('Sub-Cpt Record'!J76 = "","",'Sub-Cpt Record'!J76&amp;"  ")</f>
        <v/>
      </c>
      <c r="I76" s="335" t="str">
        <f t="shared" ref="I76:I139" si="11">CONCATENATE(C76&amp;D76&amp;E76&amp;F76&amp;G76&amp;H76)</f>
        <v xml:space="preserve">AH  BE  WCH  WSH  HL  </v>
      </c>
      <c r="J76" s="333">
        <f>IF(A76&lt;&gt;"",'Sub-Cpt Record'!C76/CODE!B76,0)</f>
        <v>0.85537600000000003</v>
      </c>
      <c r="L76" s="337">
        <f t="shared" ref="L76:L139" si="12">IF(A76="",IF(L77=1,1,""),1)</f>
        <v>1</v>
      </c>
      <c r="N76" s="338">
        <f>COUNTIFS('Felling&amp;Restocking'!$A$11:$A$1000, 'Felling&amp;Restocking'!$A76, 'Felling&amp;Restocking'!$B$11:$B$1000, 'Felling&amp;Restocking'!$B76, 'Felling&amp;Restocking'!$H$11:$H$1000, 'Felling&amp;Restocking'!$H76)</f>
        <v>1</v>
      </c>
      <c r="O76" s="338">
        <f>IF(OR('Felling&amp;Restocking'!H76=0,'Felling&amp;Restocking'!H76=""),0,1)</f>
        <v>1</v>
      </c>
      <c r="P76" s="339">
        <f>SUM('Felling&amp;Restocking'!O76+'Felling&amp;Restocking'!P76)</f>
        <v>64.153199999999998</v>
      </c>
      <c r="S76" s="341">
        <f>IF(AND(O76&lt;&gt;0,P76&lt;&gt;0,'Felling&amp;Restocking'!G76&lt;&gt;0,AA76="",AC76=""),1,0)</f>
        <v>0</v>
      </c>
      <c r="T76" s="342">
        <f>IF(OR('Felling&amp;Restocking'!G76=0,'Felling&amp;Restocking'!G76=""),"",SUM('Felling&amp;Restocking'!O76/P76)*'Felling&amp;Restocking'!G76)</f>
        <v>0.34215039999999997</v>
      </c>
      <c r="U76" s="343">
        <f>IF(OR('Felling&amp;Restocking'!G76=0,'Felling&amp;Restocking'!G76=""),"",SUM('Felling&amp;Restocking'!P76/P76)*'Felling&amp;Restocking'!G76)</f>
        <v>0.51322559999999995</v>
      </c>
      <c r="V76" s="344">
        <f>IF(CONCATENATE('Felling&amp;Restocking'!U76&amp;'Felling&amp;Restocking'!W76&amp;'Felling&amp;Restocking'!Y76&amp;'Felling&amp;Restocking'!AA76&amp;'Felling&amp;Restocking'!AC76)="",0,1)</f>
        <v>0</v>
      </c>
      <c r="W76" s="345">
        <f>IF(OR(OR(TRIM('Felling&amp;Restocking'!H76)="T",TRIM('Felling&amp;Restocking'!H76)="DF",TRIM('Felling&amp;Restocking'!H76)="OS"),O76=0),0,1)</f>
        <v>0</v>
      </c>
      <c r="X76" s="345">
        <f>IF(OR('Felling&amp;Restocking'!$S76="",OR('Felling&amp;Restocking'!$S76=0,'Felling&amp;Restocking'!$S76="N/A")),0,1)</f>
        <v>0</v>
      </c>
      <c r="Y76" s="333" t="str">
        <f t="shared" ref="Y76:Y139" si="13">IF(W76=1,T76,"")</f>
        <v/>
      </c>
      <c r="Z76" s="333" t="str">
        <f t="shared" ref="Z76:Z139" si="14">IF(W76=1,U76,"")</f>
        <v/>
      </c>
      <c r="AA76" s="334" t="str">
        <f t="shared" ref="AA76:AA139" si="15">CONCATENATE(IF(AND(AG76="B",AF76&lt;&gt;""),AF76,""),IF(AND(AI76="B",AH76&lt;&gt;""),AH76,""),IF(AND(AK76="B",AJ76&lt;&gt;""),AJ76,""),IF(AND(AM76="B",AL76&lt;&gt;""),AL76,""),IF(AND(AO76="B",AN76&lt;&gt;""),AN76,""),IF(AND(AQ76="B",AP76&lt;&gt;""),AP76,""))</f>
        <v>ash,beech,wild cherry/gean,woody shrubs</v>
      </c>
      <c r="AC76" s="333" t="str">
        <f t="shared" ref="AC76:AC139" si="16">CONCATENATE(IF(AND(AG76="C",AF76&lt;&gt;""),AF76,""),IF(AND(AI76="C",AH76&lt;&gt;""),AH76,""),IF(AND(AK76="C",AJ76&lt;&gt;""),AJ76,""),IF(AND(AM76="C",AL76&lt;&gt;""),AL76,""),IF(AND(AO76="C",AN76&lt;&gt;""),AN76,""),IF(AND(AQ76="C",AP76&lt;&gt;""),AP76,""))</f>
        <v>,hybrid larch</v>
      </c>
      <c r="AE76" s="333" t="str">
        <f t="shared" ref="AE76:AE139" si="17">CONCATENATE(IF(AS76="","",AS76),IF(AU76="","",AU76),IF(AW76="","",AW76),IF(AY76="","",AY76),IF(BA76="","",BA76),IF(BC76="","",BC76))</f>
        <v>1</v>
      </c>
      <c r="AF76" s="346" t="str">
        <f>IF('Felling&amp;Restocking'!I76="","",IFERROR(VLOOKUP( 'Felling&amp;Restocking'!I76,SpeciesList[],2,FALSE),"," &amp; 'Felling&amp;Restocking'!I76))</f>
        <v>ash</v>
      </c>
      <c r="AG76" s="333" t="str">
        <f>IF('Felling&amp;Restocking'!I76="","",VLOOKUP( 'Felling&amp;Restocking'!I76,SpeciesList[],4,FALSE))</f>
        <v>B</v>
      </c>
      <c r="AH76" s="333" t="str">
        <f>IF('Felling&amp;Restocking'!J76="","",IFERROR("," &amp; VLOOKUP( 'Felling&amp;Restocking'!J76,SpeciesList[],2,FALSE),"," &amp; 'Felling&amp;Restocking'!J76))</f>
        <v>,beech</v>
      </c>
      <c r="AI76" s="333" t="str">
        <f>IF('Felling&amp;Restocking'!J76="","",VLOOKUP( 'Felling&amp;Restocking'!J76,SpeciesList[],4,FALSE))</f>
        <v>B</v>
      </c>
      <c r="AJ76" s="333" t="str">
        <f>IF('Felling&amp;Restocking'!K76="","",IFERROR("," &amp; VLOOKUP( 'Felling&amp;Restocking'!K76,SpeciesList[],2,FALSE),"," &amp; 'Felling&amp;Restocking'!K76))</f>
        <v>,wild cherry/gean</v>
      </c>
      <c r="AK76" s="333" t="str">
        <f>IF('Felling&amp;Restocking'!K76="","",VLOOKUP( 'Felling&amp;Restocking'!K76,SpeciesList[],4,FALSE))</f>
        <v>B</v>
      </c>
      <c r="AL76" s="333" t="str">
        <f>IF('Felling&amp;Restocking'!L76="","",IFERROR("," &amp; VLOOKUP( 'Felling&amp;Restocking'!L76,SpeciesList[],2,FALSE),"," &amp; 'Felling&amp;Restocking'!L76))</f>
        <v>,woody shrubs</v>
      </c>
      <c r="AM76" s="333" t="str">
        <f>IF('Felling&amp;Restocking'!L76="","",VLOOKUP( 'Felling&amp;Restocking'!L76,SpeciesList[],4,FALSE))</f>
        <v>B</v>
      </c>
      <c r="AN76" s="333" t="str">
        <f>IF('Felling&amp;Restocking'!M76="","",IFERROR("," &amp; VLOOKUP( 'Felling&amp;Restocking'!M76,SpeciesList[],2,FALSE),"," &amp; 'Felling&amp;Restocking'!M76))</f>
        <v>,hybrid larch</v>
      </c>
      <c r="AO76" s="333" t="str">
        <f>IF('Felling&amp;Restocking'!M76="","",VLOOKUP( 'Felling&amp;Restocking'!M76,SpeciesList[],4,FALSE))</f>
        <v>C</v>
      </c>
      <c r="AP76" s="333" t="str">
        <f>IF('Felling&amp;Restocking'!N76="","",IFERROR("," &amp; VLOOKUP( 'Felling&amp;Restocking'!N76,SpeciesList[],2,FALSE),"," &amp; 'Felling&amp;Restocking'!N76))</f>
        <v/>
      </c>
      <c r="AQ76" s="333" t="str">
        <f>IF('Felling&amp;Restocking'!N76="","",VLOOKUP( 'Felling&amp;Restocking'!N76,SpeciesList[],4,FALSE))</f>
        <v/>
      </c>
      <c r="AS76" s="346"/>
      <c r="AT76" s="333" t="str">
        <f>IF('Sub-Cpt Record'!A76&lt;&gt;"",CONCATENATE('Sub-Cpt Record'!A76,'Sub-Cpt Record'!B76,'Sub-Cpt Record'!C76),"")</f>
        <v>BA60.855376</v>
      </c>
      <c r="AU76" s="333">
        <f t="shared" ref="AU76:AU139" si="18">IF($AT76="",1,COUNTIFS($AT$11:$AT$1000, $AT76))</f>
        <v>1</v>
      </c>
      <c r="AV76" s="333">
        <f>IF(AT76&lt;&gt;"",'Sub-Cpt Record'!C76/CODE!AU76,0)</f>
        <v>0.85537600000000003</v>
      </c>
      <c r="BM76" s="333" t="s">
        <v>639</v>
      </c>
    </row>
    <row r="77" spans="1:65" x14ac:dyDescent="0.25">
      <c r="A77" s="333" t="str">
        <f>IF('Sub-Cpt Record'!B77="",IF(OR('Sub-Cpt Record'!A77=0,'Sub-Cpt Record'!A77=""),"",'Sub-Cpt Record'!A77),CONCATENATE('Sub-Cpt Record'!A77&amp;'Sub-Cpt Record'!B77))</f>
        <v/>
      </c>
      <c r="B77" s="333">
        <f t="shared" si="10"/>
        <v>1</v>
      </c>
      <c r="C77" s="334" t="str">
        <f>IF('Sub-Cpt Record'!E77 = "","",'Sub-Cpt Record'!E77&amp;"  ")</f>
        <v/>
      </c>
      <c r="D77" s="333" t="str">
        <f>IF('Sub-Cpt Record'!F77 = "","",'Sub-Cpt Record'!F77&amp;"  ")</f>
        <v/>
      </c>
      <c r="E77" s="333" t="str">
        <f>IF('Sub-Cpt Record'!G77 = "","",'Sub-Cpt Record'!G77&amp;"  ")</f>
        <v/>
      </c>
      <c r="F77" s="333" t="str">
        <f>IF('Sub-Cpt Record'!H77 = "","",'Sub-Cpt Record'!H77&amp;"  ")</f>
        <v/>
      </c>
      <c r="G77" s="333" t="str">
        <f>IF('Sub-Cpt Record'!I77 = "","",'Sub-Cpt Record'!I77&amp;"  ")</f>
        <v/>
      </c>
      <c r="H77" s="333" t="str">
        <f>IF('Sub-Cpt Record'!J77 = "","",'Sub-Cpt Record'!J77&amp;"  ")</f>
        <v/>
      </c>
      <c r="I77" s="335" t="str">
        <f t="shared" si="11"/>
        <v/>
      </c>
      <c r="J77" s="333">
        <f>IF(A77&lt;&gt;"",'Sub-Cpt Record'!C77/CODE!B77,0)</f>
        <v>0</v>
      </c>
      <c r="L77" s="337">
        <f t="shared" si="12"/>
        <v>1</v>
      </c>
      <c r="N77" s="338">
        <f>COUNTIFS('Felling&amp;Restocking'!$A$11:$A$1000, 'Felling&amp;Restocking'!$A77, 'Felling&amp;Restocking'!$B$11:$B$1000, 'Felling&amp;Restocking'!$B77, 'Felling&amp;Restocking'!$H$11:$H$1000, 'Felling&amp;Restocking'!$H77)</f>
        <v>0</v>
      </c>
      <c r="O77" s="338">
        <f>IF(OR('Felling&amp;Restocking'!H77=0,'Felling&amp;Restocking'!H77=""),0,1)</f>
        <v>0</v>
      </c>
      <c r="P77" s="339">
        <f>SUM('Felling&amp;Restocking'!O77+'Felling&amp;Restocking'!P77)</f>
        <v>0</v>
      </c>
      <c r="S77" s="341">
        <f>IF(AND(O77&lt;&gt;0,P77&lt;&gt;0,'Felling&amp;Restocking'!G77&lt;&gt;0,AA77="",AC77=""),1,0)</f>
        <v>0</v>
      </c>
      <c r="T77" s="342" t="str">
        <f>IF(OR('Felling&amp;Restocking'!G77=0,'Felling&amp;Restocking'!G77=""),"",SUM('Felling&amp;Restocking'!O77/P77)*'Felling&amp;Restocking'!G77)</f>
        <v/>
      </c>
      <c r="U77" s="343" t="str">
        <f>IF(OR('Felling&amp;Restocking'!G77=0,'Felling&amp;Restocking'!G77=""),"",SUM('Felling&amp;Restocking'!P77/P77)*'Felling&amp;Restocking'!G77)</f>
        <v/>
      </c>
      <c r="V77" s="344">
        <f>IF(CONCATENATE('Felling&amp;Restocking'!U77&amp;'Felling&amp;Restocking'!W77&amp;'Felling&amp;Restocking'!Y77&amp;'Felling&amp;Restocking'!AA77&amp;'Felling&amp;Restocking'!AC77)="",0,1)</f>
        <v>0</v>
      </c>
      <c r="W77" s="345">
        <f>IF(OR(OR(TRIM('Felling&amp;Restocking'!H77)="T",TRIM('Felling&amp;Restocking'!H77)="DF",TRIM('Felling&amp;Restocking'!H77)="OS"),O77=0),0,1)</f>
        <v>0</v>
      </c>
      <c r="X77" s="345">
        <f>IF(OR('Felling&amp;Restocking'!$S77="",OR('Felling&amp;Restocking'!$S77=0,'Felling&amp;Restocking'!$S77="N/A")),0,1)</f>
        <v>0</v>
      </c>
      <c r="Y77" s="333" t="str">
        <f t="shared" si="13"/>
        <v/>
      </c>
      <c r="Z77" s="333" t="str">
        <f t="shared" si="14"/>
        <v/>
      </c>
      <c r="AA77" s="334" t="str">
        <f t="shared" si="15"/>
        <v/>
      </c>
      <c r="AC77" s="333" t="str">
        <f t="shared" si="16"/>
        <v/>
      </c>
      <c r="AE77" s="333" t="str">
        <f t="shared" si="17"/>
        <v>1</v>
      </c>
      <c r="AF77" s="346" t="str">
        <f>IF('Felling&amp;Restocking'!I77="","",IFERROR(VLOOKUP( 'Felling&amp;Restocking'!I77,SpeciesList[],2,FALSE),"," &amp; 'Felling&amp;Restocking'!I77))</f>
        <v/>
      </c>
      <c r="AG77" s="333" t="str">
        <f>IF('Felling&amp;Restocking'!I77="","",VLOOKUP( 'Felling&amp;Restocking'!I77,SpeciesList[],4,FALSE))</f>
        <v/>
      </c>
      <c r="AH77" s="333" t="str">
        <f>IF('Felling&amp;Restocking'!J77="","",IFERROR("," &amp; VLOOKUP( 'Felling&amp;Restocking'!J77,SpeciesList[],2,FALSE),"," &amp; 'Felling&amp;Restocking'!J77))</f>
        <v/>
      </c>
      <c r="AI77" s="333" t="str">
        <f>IF('Felling&amp;Restocking'!J77="","",VLOOKUP( 'Felling&amp;Restocking'!J77,SpeciesList[],4,FALSE))</f>
        <v/>
      </c>
      <c r="AJ77" s="333" t="str">
        <f>IF('Felling&amp;Restocking'!K77="","",IFERROR("," &amp; VLOOKUP( 'Felling&amp;Restocking'!K77,SpeciesList[],2,FALSE),"," &amp; 'Felling&amp;Restocking'!K77))</f>
        <v/>
      </c>
      <c r="AK77" s="333" t="str">
        <f>IF('Felling&amp;Restocking'!K77="","",VLOOKUP( 'Felling&amp;Restocking'!K77,SpeciesList[],4,FALSE))</f>
        <v/>
      </c>
      <c r="AL77" s="333" t="str">
        <f>IF('Felling&amp;Restocking'!L77="","",IFERROR("," &amp; VLOOKUP( 'Felling&amp;Restocking'!L77,SpeciesList[],2,FALSE),"," &amp; 'Felling&amp;Restocking'!L77))</f>
        <v/>
      </c>
      <c r="AM77" s="333" t="str">
        <f>IF('Felling&amp;Restocking'!L77="","",VLOOKUP( 'Felling&amp;Restocking'!L77,SpeciesList[],4,FALSE))</f>
        <v/>
      </c>
      <c r="AN77" s="333" t="str">
        <f>IF('Felling&amp;Restocking'!M77="","",IFERROR("," &amp; VLOOKUP( 'Felling&amp;Restocking'!M77,SpeciesList[],2,FALSE),"," &amp; 'Felling&amp;Restocking'!M77))</f>
        <v/>
      </c>
      <c r="AO77" s="333" t="str">
        <f>IF('Felling&amp;Restocking'!M77="","",VLOOKUP( 'Felling&amp;Restocking'!M77,SpeciesList[],4,FALSE))</f>
        <v/>
      </c>
      <c r="AP77" s="333" t="str">
        <f>IF('Felling&amp;Restocking'!N77="","",IFERROR("," &amp; VLOOKUP( 'Felling&amp;Restocking'!N77,SpeciesList[],2,FALSE),"," &amp; 'Felling&amp;Restocking'!N77))</f>
        <v/>
      </c>
      <c r="AQ77" s="333" t="str">
        <f>IF('Felling&amp;Restocking'!N77="","",VLOOKUP( 'Felling&amp;Restocking'!N77,SpeciesList[],4,FALSE))</f>
        <v/>
      </c>
      <c r="AS77" s="346"/>
      <c r="AT77" s="333" t="str">
        <f>IF('Sub-Cpt Record'!A77&lt;&gt;"",CONCATENATE('Sub-Cpt Record'!A77,'Sub-Cpt Record'!B77,'Sub-Cpt Record'!C77),"")</f>
        <v/>
      </c>
      <c r="AU77" s="333">
        <f t="shared" si="18"/>
        <v>1</v>
      </c>
      <c r="AV77" s="333">
        <f>IF(AT77&lt;&gt;"",'Sub-Cpt Record'!C77/CODE!AU77,0)</f>
        <v>0</v>
      </c>
      <c r="BM77" s="333" t="s">
        <v>640</v>
      </c>
    </row>
    <row r="78" spans="1:65" x14ac:dyDescent="0.25">
      <c r="A78" s="333" t="str">
        <f>IF('Sub-Cpt Record'!B78="",IF(OR('Sub-Cpt Record'!A78=0,'Sub-Cpt Record'!A78=""),"",'Sub-Cpt Record'!A78),CONCATENATE('Sub-Cpt Record'!A78&amp;'Sub-Cpt Record'!B78))</f>
        <v>BU1</v>
      </c>
      <c r="B78" s="333">
        <f t="shared" si="10"/>
        <v>1</v>
      </c>
      <c r="C78" s="334" t="str">
        <f>IF('Sub-Cpt Record'!E78 = "","",'Sub-Cpt Record'!E78&amp;"  ")</f>
        <v xml:space="preserve">SP  </v>
      </c>
      <c r="D78" s="333" t="str">
        <f>IF('Sub-Cpt Record'!F78 = "","",'Sub-Cpt Record'!F78&amp;"  ")</f>
        <v xml:space="preserve">HL  </v>
      </c>
      <c r="E78" s="333" t="str">
        <f>IF('Sub-Cpt Record'!G78 = "","",'Sub-Cpt Record'!G78&amp;"  ")</f>
        <v xml:space="preserve">BE  </v>
      </c>
      <c r="F78" s="333" t="str">
        <f>IF('Sub-Cpt Record'!H78 = "","",'Sub-Cpt Record'!H78&amp;"  ")</f>
        <v/>
      </c>
      <c r="G78" s="333" t="str">
        <f>IF('Sub-Cpt Record'!I78 = "","",'Sub-Cpt Record'!I78&amp;"  ")</f>
        <v/>
      </c>
      <c r="H78" s="333" t="str">
        <f>IF('Sub-Cpt Record'!J78 = "","",'Sub-Cpt Record'!J78&amp;"  ")</f>
        <v/>
      </c>
      <c r="I78" s="335" t="str">
        <f t="shared" si="11"/>
        <v xml:space="preserve">SP  HL  BE  </v>
      </c>
      <c r="J78" s="333">
        <f>IF(A78&lt;&gt;"",'Sub-Cpt Record'!C78/CODE!B78,0)</f>
        <v>0.42805799999999999</v>
      </c>
      <c r="L78" s="337">
        <f t="shared" si="12"/>
        <v>1</v>
      </c>
      <c r="N78" s="338">
        <f>COUNTIFS('Felling&amp;Restocking'!$A$11:$A$1000, 'Felling&amp;Restocking'!$A78, 'Felling&amp;Restocking'!$B$11:$B$1000, 'Felling&amp;Restocking'!$B78, 'Felling&amp;Restocking'!$H$11:$H$1000, 'Felling&amp;Restocking'!$H78)</f>
        <v>0</v>
      </c>
      <c r="O78" s="338">
        <f>IF(OR('Felling&amp;Restocking'!H78=0,'Felling&amp;Restocking'!H78=""),0,1)</f>
        <v>0</v>
      </c>
      <c r="P78" s="339">
        <f>SUM('Felling&amp;Restocking'!O78+'Felling&amp;Restocking'!P78)</f>
        <v>0</v>
      </c>
      <c r="S78" s="341">
        <f>IF(AND(O78&lt;&gt;0,P78&lt;&gt;0,'Felling&amp;Restocking'!G78&lt;&gt;0,AA78="",AC78=""),1,0)</f>
        <v>0</v>
      </c>
      <c r="T78" s="342" t="str">
        <f>IF(OR('Felling&amp;Restocking'!G78=0,'Felling&amp;Restocking'!G78=""),"",SUM('Felling&amp;Restocking'!O78/P78)*'Felling&amp;Restocking'!G78)</f>
        <v/>
      </c>
      <c r="U78" s="343" t="str">
        <f>IF(OR('Felling&amp;Restocking'!G78=0,'Felling&amp;Restocking'!G78=""),"",SUM('Felling&amp;Restocking'!P78/P78)*'Felling&amp;Restocking'!G78)</f>
        <v/>
      </c>
      <c r="V78" s="344">
        <f>IF(CONCATENATE('Felling&amp;Restocking'!U78&amp;'Felling&amp;Restocking'!W78&amp;'Felling&amp;Restocking'!Y78&amp;'Felling&amp;Restocking'!AA78&amp;'Felling&amp;Restocking'!AC78)="",0,1)</f>
        <v>0</v>
      </c>
      <c r="W78" s="345">
        <f>IF(OR(OR(TRIM('Felling&amp;Restocking'!H78)="T",TRIM('Felling&amp;Restocking'!H78)="DF",TRIM('Felling&amp;Restocking'!H78)="OS"),O78=0),0,1)</f>
        <v>0</v>
      </c>
      <c r="X78" s="345">
        <f>IF(OR('Felling&amp;Restocking'!$S78="",OR('Felling&amp;Restocking'!$S78=0,'Felling&amp;Restocking'!$S78="N/A")),0,1)</f>
        <v>0</v>
      </c>
      <c r="Y78" s="333" t="str">
        <f t="shared" si="13"/>
        <v/>
      </c>
      <c r="Z78" s="333" t="str">
        <f t="shared" si="14"/>
        <v/>
      </c>
      <c r="AA78" s="334" t="str">
        <f t="shared" si="15"/>
        <v/>
      </c>
      <c r="AC78" s="333" t="str">
        <f t="shared" si="16"/>
        <v/>
      </c>
      <c r="AE78" s="333" t="str">
        <f t="shared" si="17"/>
        <v>1</v>
      </c>
      <c r="AF78" s="346" t="str">
        <f>IF('Felling&amp;Restocking'!I78="","",IFERROR(VLOOKUP( 'Felling&amp;Restocking'!I78,SpeciesList[],2,FALSE),"," &amp; 'Felling&amp;Restocking'!I78))</f>
        <v/>
      </c>
      <c r="AG78" s="333" t="str">
        <f>IF('Felling&amp;Restocking'!I78="","",VLOOKUP( 'Felling&amp;Restocking'!I78,SpeciesList[],4,FALSE))</f>
        <v/>
      </c>
      <c r="AH78" s="333" t="str">
        <f>IF('Felling&amp;Restocking'!J78="","",IFERROR("," &amp; VLOOKUP( 'Felling&amp;Restocking'!J78,SpeciesList[],2,FALSE),"," &amp; 'Felling&amp;Restocking'!J78))</f>
        <v/>
      </c>
      <c r="AI78" s="333" t="str">
        <f>IF('Felling&amp;Restocking'!J78="","",VLOOKUP( 'Felling&amp;Restocking'!J78,SpeciesList[],4,FALSE))</f>
        <v/>
      </c>
      <c r="AJ78" s="333" t="str">
        <f>IF('Felling&amp;Restocking'!K78="","",IFERROR("," &amp; VLOOKUP( 'Felling&amp;Restocking'!K78,SpeciesList[],2,FALSE),"," &amp; 'Felling&amp;Restocking'!K78))</f>
        <v/>
      </c>
      <c r="AK78" s="333" t="str">
        <f>IF('Felling&amp;Restocking'!K78="","",VLOOKUP( 'Felling&amp;Restocking'!K78,SpeciesList[],4,FALSE))</f>
        <v/>
      </c>
      <c r="AL78" s="333" t="str">
        <f>IF('Felling&amp;Restocking'!L78="","",IFERROR("," &amp; VLOOKUP( 'Felling&amp;Restocking'!L78,SpeciesList[],2,FALSE),"," &amp; 'Felling&amp;Restocking'!L78))</f>
        <v/>
      </c>
      <c r="AM78" s="333" t="str">
        <f>IF('Felling&amp;Restocking'!L78="","",VLOOKUP( 'Felling&amp;Restocking'!L78,SpeciesList[],4,FALSE))</f>
        <v/>
      </c>
      <c r="AN78" s="333" t="str">
        <f>IF('Felling&amp;Restocking'!M78="","",IFERROR("," &amp; VLOOKUP( 'Felling&amp;Restocking'!M78,SpeciesList[],2,FALSE),"," &amp; 'Felling&amp;Restocking'!M78))</f>
        <v/>
      </c>
      <c r="AO78" s="333" t="str">
        <f>IF('Felling&amp;Restocking'!M78="","",VLOOKUP( 'Felling&amp;Restocking'!M78,SpeciesList[],4,FALSE))</f>
        <v/>
      </c>
      <c r="AP78" s="333" t="str">
        <f>IF('Felling&amp;Restocking'!N78="","",IFERROR("," &amp; VLOOKUP( 'Felling&amp;Restocking'!N78,SpeciesList[],2,FALSE),"," &amp; 'Felling&amp;Restocking'!N78))</f>
        <v/>
      </c>
      <c r="AQ78" s="333" t="str">
        <f>IF('Felling&amp;Restocking'!N78="","",VLOOKUP( 'Felling&amp;Restocking'!N78,SpeciesList[],4,FALSE))</f>
        <v/>
      </c>
      <c r="AS78" s="346"/>
      <c r="AT78" s="333" t="str">
        <f>IF('Sub-Cpt Record'!A78&lt;&gt;"",CONCATENATE('Sub-Cpt Record'!A78,'Sub-Cpt Record'!B78,'Sub-Cpt Record'!C78),"")</f>
        <v>BU10.428058</v>
      </c>
      <c r="AU78" s="333">
        <f t="shared" si="18"/>
        <v>1</v>
      </c>
      <c r="AV78" s="333">
        <f>IF(AT78&lt;&gt;"",'Sub-Cpt Record'!C78/CODE!AU78,0)</f>
        <v>0.42805799999999999</v>
      </c>
      <c r="BM78" s="333" t="s">
        <v>641</v>
      </c>
    </row>
    <row r="79" spans="1:65" x14ac:dyDescent="0.25">
      <c r="A79" s="333" t="str">
        <f>IF('Sub-Cpt Record'!B79="",IF(OR('Sub-Cpt Record'!A79=0,'Sub-Cpt Record'!A79=""),"",'Sub-Cpt Record'!A79),CONCATENATE('Sub-Cpt Record'!A79&amp;'Sub-Cpt Record'!B79))</f>
        <v>BU2</v>
      </c>
      <c r="B79" s="333">
        <f t="shared" si="10"/>
        <v>1</v>
      </c>
      <c r="C79" s="334" t="str">
        <f>IF('Sub-Cpt Record'!E79 = "","",'Sub-Cpt Record'!E79&amp;"  ")</f>
        <v xml:space="preserve">FM  </v>
      </c>
      <c r="D79" s="333" t="str">
        <f>IF('Sub-Cpt Record'!F79 = "","",'Sub-Cpt Record'!F79&amp;"  ")</f>
        <v xml:space="preserve">AH  </v>
      </c>
      <c r="E79" s="333" t="str">
        <f>IF('Sub-Cpt Record'!G79 = "","",'Sub-Cpt Record'!G79&amp;"  ")</f>
        <v/>
      </c>
      <c r="F79" s="333" t="str">
        <f>IF('Sub-Cpt Record'!H79 = "","",'Sub-Cpt Record'!H79&amp;"  ")</f>
        <v/>
      </c>
      <c r="G79" s="333" t="str">
        <f>IF('Sub-Cpt Record'!I79 = "","",'Sub-Cpt Record'!I79&amp;"  ")</f>
        <v/>
      </c>
      <c r="H79" s="333" t="str">
        <f>IF('Sub-Cpt Record'!J79 = "","",'Sub-Cpt Record'!J79&amp;"  ")</f>
        <v/>
      </c>
      <c r="I79" s="335" t="str">
        <f t="shared" si="11"/>
        <v xml:space="preserve">FM  AH  </v>
      </c>
      <c r="J79" s="333">
        <f>IF(A79&lt;&gt;"",'Sub-Cpt Record'!C79/CODE!B79,0)</f>
        <v>1.0244500000000001</v>
      </c>
      <c r="L79" s="337">
        <f t="shared" si="12"/>
        <v>1</v>
      </c>
      <c r="N79" s="338">
        <f>COUNTIFS('Felling&amp;Restocking'!$A$11:$A$1000, 'Felling&amp;Restocking'!$A79, 'Felling&amp;Restocking'!$B$11:$B$1000, 'Felling&amp;Restocking'!$B79, 'Felling&amp;Restocking'!$H$11:$H$1000, 'Felling&amp;Restocking'!$H79)</f>
        <v>0</v>
      </c>
      <c r="O79" s="338">
        <f>IF(OR('Felling&amp;Restocking'!H79=0,'Felling&amp;Restocking'!H79=""),0,1)</f>
        <v>0</v>
      </c>
      <c r="P79" s="339">
        <f>SUM('Felling&amp;Restocking'!O79+'Felling&amp;Restocking'!P79)</f>
        <v>0</v>
      </c>
      <c r="S79" s="341">
        <f>IF(AND(O79&lt;&gt;0,P79&lt;&gt;0,'Felling&amp;Restocking'!G79&lt;&gt;0,AA79="",AC79=""),1,0)</f>
        <v>0</v>
      </c>
      <c r="T79" s="342" t="str">
        <f>IF(OR('Felling&amp;Restocking'!G79=0,'Felling&amp;Restocking'!G79=""),"",SUM('Felling&amp;Restocking'!O79/P79)*'Felling&amp;Restocking'!G79)</f>
        <v/>
      </c>
      <c r="U79" s="343" t="str">
        <f>IF(OR('Felling&amp;Restocking'!G79=0,'Felling&amp;Restocking'!G79=""),"",SUM('Felling&amp;Restocking'!P79/P79)*'Felling&amp;Restocking'!G79)</f>
        <v/>
      </c>
      <c r="V79" s="344">
        <f>IF(CONCATENATE('Felling&amp;Restocking'!U79&amp;'Felling&amp;Restocking'!W79&amp;'Felling&amp;Restocking'!Y79&amp;'Felling&amp;Restocking'!AA79&amp;'Felling&amp;Restocking'!AC79)="",0,1)</f>
        <v>0</v>
      </c>
      <c r="W79" s="345">
        <f>IF(OR(OR(TRIM('Felling&amp;Restocking'!H79)="T",TRIM('Felling&amp;Restocking'!H79)="DF",TRIM('Felling&amp;Restocking'!H79)="OS"),O79=0),0,1)</f>
        <v>0</v>
      </c>
      <c r="X79" s="345">
        <f>IF(OR('Felling&amp;Restocking'!$S79="",OR('Felling&amp;Restocking'!$S79=0,'Felling&amp;Restocking'!$S79="N/A")),0,1)</f>
        <v>0</v>
      </c>
      <c r="Y79" s="333" t="str">
        <f t="shared" si="13"/>
        <v/>
      </c>
      <c r="Z79" s="333" t="str">
        <f t="shared" si="14"/>
        <v/>
      </c>
      <c r="AA79" s="334" t="str">
        <f t="shared" si="15"/>
        <v/>
      </c>
      <c r="AC79" s="333" t="str">
        <f t="shared" si="16"/>
        <v/>
      </c>
      <c r="AE79" s="333" t="str">
        <f t="shared" si="17"/>
        <v>1</v>
      </c>
      <c r="AF79" s="346" t="str">
        <f>IF('Felling&amp;Restocking'!I79="","",IFERROR(VLOOKUP( 'Felling&amp;Restocking'!I79,SpeciesList[],2,FALSE),"," &amp; 'Felling&amp;Restocking'!I79))</f>
        <v/>
      </c>
      <c r="AG79" s="333" t="str">
        <f>IF('Felling&amp;Restocking'!I79="","",VLOOKUP( 'Felling&amp;Restocking'!I79,SpeciesList[],4,FALSE))</f>
        <v/>
      </c>
      <c r="AH79" s="333" t="str">
        <f>IF('Felling&amp;Restocking'!J79="","",IFERROR("," &amp; VLOOKUP( 'Felling&amp;Restocking'!J79,SpeciesList[],2,FALSE),"," &amp; 'Felling&amp;Restocking'!J79))</f>
        <v/>
      </c>
      <c r="AI79" s="333" t="str">
        <f>IF('Felling&amp;Restocking'!J79="","",VLOOKUP( 'Felling&amp;Restocking'!J79,SpeciesList[],4,FALSE))</f>
        <v/>
      </c>
      <c r="AJ79" s="333" t="str">
        <f>IF('Felling&amp;Restocking'!K79="","",IFERROR("," &amp; VLOOKUP( 'Felling&amp;Restocking'!K79,SpeciesList[],2,FALSE),"," &amp; 'Felling&amp;Restocking'!K79))</f>
        <v/>
      </c>
      <c r="AK79" s="333" t="str">
        <f>IF('Felling&amp;Restocking'!K79="","",VLOOKUP( 'Felling&amp;Restocking'!K79,SpeciesList[],4,FALSE))</f>
        <v/>
      </c>
      <c r="AL79" s="333" t="str">
        <f>IF('Felling&amp;Restocking'!L79="","",IFERROR("," &amp; VLOOKUP( 'Felling&amp;Restocking'!L79,SpeciesList[],2,FALSE),"," &amp; 'Felling&amp;Restocking'!L79))</f>
        <v/>
      </c>
      <c r="AM79" s="333" t="str">
        <f>IF('Felling&amp;Restocking'!L79="","",VLOOKUP( 'Felling&amp;Restocking'!L79,SpeciesList[],4,FALSE))</f>
        <v/>
      </c>
      <c r="AN79" s="333" t="str">
        <f>IF('Felling&amp;Restocking'!M79="","",IFERROR("," &amp; VLOOKUP( 'Felling&amp;Restocking'!M79,SpeciesList[],2,FALSE),"," &amp; 'Felling&amp;Restocking'!M79))</f>
        <v/>
      </c>
      <c r="AO79" s="333" t="str">
        <f>IF('Felling&amp;Restocking'!M79="","",VLOOKUP( 'Felling&amp;Restocking'!M79,SpeciesList[],4,FALSE))</f>
        <v/>
      </c>
      <c r="AP79" s="333" t="str">
        <f>IF('Felling&amp;Restocking'!N79="","",IFERROR("," &amp; VLOOKUP( 'Felling&amp;Restocking'!N79,SpeciesList[],2,FALSE),"," &amp; 'Felling&amp;Restocking'!N79))</f>
        <v/>
      </c>
      <c r="AQ79" s="333" t="str">
        <f>IF('Felling&amp;Restocking'!N79="","",VLOOKUP( 'Felling&amp;Restocking'!N79,SpeciesList[],4,FALSE))</f>
        <v/>
      </c>
      <c r="AS79" s="346"/>
      <c r="AT79" s="333" t="str">
        <f>IF('Sub-Cpt Record'!A79&lt;&gt;"",CONCATENATE('Sub-Cpt Record'!A79,'Sub-Cpt Record'!B79,'Sub-Cpt Record'!C79),"")</f>
        <v>BU21.02445</v>
      </c>
      <c r="AU79" s="333">
        <f t="shared" si="18"/>
        <v>1</v>
      </c>
      <c r="AV79" s="333">
        <f>IF(AT79&lt;&gt;"",'Sub-Cpt Record'!C79/CODE!AU79,0)</f>
        <v>1.0244500000000001</v>
      </c>
      <c r="BM79" s="333" t="s">
        <v>642</v>
      </c>
    </row>
    <row r="80" spans="1:65" x14ac:dyDescent="0.25">
      <c r="A80" s="333" t="str">
        <f>IF('Sub-Cpt Record'!B80="",IF(OR('Sub-Cpt Record'!A80=0,'Sub-Cpt Record'!A80=""),"",'Sub-Cpt Record'!A80),CONCATENATE('Sub-Cpt Record'!A80&amp;'Sub-Cpt Record'!B80))</f>
        <v>BU3</v>
      </c>
      <c r="B80" s="333">
        <f t="shared" si="10"/>
        <v>1</v>
      </c>
      <c r="C80" s="334" t="str">
        <f>IF('Sub-Cpt Record'!E80 = "","",'Sub-Cpt Record'!E80&amp;"  ")</f>
        <v xml:space="preserve">POK  </v>
      </c>
      <c r="D80" s="333" t="str">
        <f>IF('Sub-Cpt Record'!F80 = "","",'Sub-Cpt Record'!F80&amp;"  ")</f>
        <v xml:space="preserve">SP  </v>
      </c>
      <c r="E80" s="333" t="str">
        <f>IF('Sub-Cpt Record'!G80 = "","",'Sub-Cpt Record'!G80&amp;"  ")</f>
        <v xml:space="preserve">HAZ  </v>
      </c>
      <c r="F80" s="333" t="str">
        <f>IF('Sub-Cpt Record'!H80 = "","",'Sub-Cpt Record'!H80&amp;"  ")</f>
        <v xml:space="preserve">AH  </v>
      </c>
      <c r="G80" s="333" t="str">
        <f>IF('Sub-Cpt Record'!I80 = "","",'Sub-Cpt Record'!I80&amp;"  ")</f>
        <v/>
      </c>
      <c r="H80" s="333" t="str">
        <f>IF('Sub-Cpt Record'!J80 = "","",'Sub-Cpt Record'!J80&amp;"  ")</f>
        <v/>
      </c>
      <c r="I80" s="335" t="str">
        <f t="shared" si="11"/>
        <v xml:space="preserve">POK  SP  HAZ  AH  </v>
      </c>
      <c r="J80" s="333">
        <f>IF(A80&lt;&gt;"",'Sub-Cpt Record'!C80/CODE!B80,0)</f>
        <v>13.27</v>
      </c>
      <c r="L80" s="337">
        <f t="shared" si="12"/>
        <v>1</v>
      </c>
      <c r="N80" s="338">
        <f>COUNTIFS('Felling&amp;Restocking'!$A$11:$A$1000, 'Felling&amp;Restocking'!$A80, 'Felling&amp;Restocking'!$B$11:$B$1000, 'Felling&amp;Restocking'!$B80, 'Felling&amp;Restocking'!$H$11:$H$1000, 'Felling&amp;Restocking'!$H80)</f>
        <v>1</v>
      </c>
      <c r="O80" s="338">
        <f>IF(OR('Felling&amp;Restocking'!H80=0,'Felling&amp;Restocking'!H80=""),0,1)</f>
        <v>1</v>
      </c>
      <c r="P80" s="339">
        <f>SUM('Felling&amp;Restocking'!O80+'Felling&amp;Restocking'!P80)</f>
        <v>530.80000000000007</v>
      </c>
      <c r="S80" s="341">
        <f>IF(AND(O80&lt;&gt;0,P80&lt;&gt;0,'Felling&amp;Restocking'!G80&lt;&gt;0,AA80="",AC80=""),1,0)</f>
        <v>0</v>
      </c>
      <c r="T80" s="342">
        <f>IF(OR('Felling&amp;Restocking'!G80=0,'Felling&amp;Restocking'!G80=""),"",SUM('Felling&amp;Restocking'!O80/P80)*'Felling&amp;Restocking'!G80)</f>
        <v>2.6539999999999999</v>
      </c>
      <c r="U80" s="343">
        <f>IF(OR('Felling&amp;Restocking'!G80=0,'Felling&amp;Restocking'!G80=""),"",SUM('Felling&amp;Restocking'!P80/P80)*'Felling&amp;Restocking'!G80)</f>
        <v>0</v>
      </c>
      <c r="V80" s="344">
        <f>IF(CONCATENATE('Felling&amp;Restocking'!U80&amp;'Felling&amp;Restocking'!W80&amp;'Felling&amp;Restocking'!Y80&amp;'Felling&amp;Restocking'!AA80&amp;'Felling&amp;Restocking'!AC80)="",0,1)</f>
        <v>1</v>
      </c>
      <c r="W80" s="345">
        <f>IF(OR(OR(TRIM('Felling&amp;Restocking'!H80)="T",TRIM('Felling&amp;Restocking'!H80)="DF",TRIM('Felling&amp;Restocking'!H80)="OS"),O80=0),0,1)</f>
        <v>1</v>
      </c>
      <c r="X80" s="345">
        <f>IF(OR('Felling&amp;Restocking'!$S80="",OR('Felling&amp;Restocking'!$S80=0,'Felling&amp;Restocking'!$S80="N/A")),0,1)</f>
        <v>1</v>
      </c>
      <c r="Y80" s="333">
        <f t="shared" si="13"/>
        <v>2.6539999999999999</v>
      </c>
      <c r="Z80" s="333">
        <f t="shared" si="14"/>
        <v>0</v>
      </c>
      <c r="AA80" s="334" t="str">
        <f t="shared" si="15"/>
        <v/>
      </c>
      <c r="AC80" s="333" t="str">
        <f t="shared" si="16"/>
        <v>Scots pine</v>
      </c>
      <c r="AE80" s="333" t="str">
        <f t="shared" si="17"/>
        <v>1</v>
      </c>
      <c r="AF80" s="346" t="str">
        <f>IF('Felling&amp;Restocking'!I80="","",IFERROR(VLOOKUP( 'Felling&amp;Restocking'!I80,SpeciesList[],2,FALSE),"," &amp; 'Felling&amp;Restocking'!I80))</f>
        <v>Scots pine</v>
      </c>
      <c r="AG80" s="333" t="str">
        <f>IF('Felling&amp;Restocking'!I80="","",VLOOKUP( 'Felling&amp;Restocking'!I80,SpeciesList[],4,FALSE))</f>
        <v>C</v>
      </c>
      <c r="AH80" s="333" t="str">
        <f>IF('Felling&amp;Restocking'!J80="","",IFERROR("," &amp; VLOOKUP( 'Felling&amp;Restocking'!J80,SpeciesList[],2,FALSE),"," &amp; 'Felling&amp;Restocking'!J80))</f>
        <v/>
      </c>
      <c r="AI80" s="333" t="str">
        <f>IF('Felling&amp;Restocking'!J80="","",VLOOKUP( 'Felling&amp;Restocking'!J80,SpeciesList[],4,FALSE))</f>
        <v/>
      </c>
      <c r="AJ80" s="333" t="str">
        <f>IF('Felling&amp;Restocking'!K80="","",IFERROR("," &amp; VLOOKUP( 'Felling&amp;Restocking'!K80,SpeciesList[],2,FALSE),"," &amp; 'Felling&amp;Restocking'!K80))</f>
        <v/>
      </c>
      <c r="AK80" s="333" t="str">
        <f>IF('Felling&amp;Restocking'!K80="","",VLOOKUP( 'Felling&amp;Restocking'!K80,SpeciesList[],4,FALSE))</f>
        <v/>
      </c>
      <c r="AL80" s="333" t="str">
        <f>IF('Felling&amp;Restocking'!L80="","",IFERROR("," &amp; VLOOKUP( 'Felling&amp;Restocking'!L80,SpeciesList[],2,FALSE),"," &amp; 'Felling&amp;Restocking'!L80))</f>
        <v/>
      </c>
      <c r="AM80" s="333" t="str">
        <f>IF('Felling&amp;Restocking'!L80="","",VLOOKUP( 'Felling&amp;Restocking'!L80,SpeciesList[],4,FALSE))</f>
        <v/>
      </c>
      <c r="AN80" s="333" t="str">
        <f>IF('Felling&amp;Restocking'!M80="","",IFERROR("," &amp; VLOOKUP( 'Felling&amp;Restocking'!M80,SpeciesList[],2,FALSE),"," &amp; 'Felling&amp;Restocking'!M80))</f>
        <v/>
      </c>
      <c r="AO80" s="333" t="str">
        <f>IF('Felling&amp;Restocking'!M80="","",VLOOKUP( 'Felling&amp;Restocking'!M80,SpeciesList[],4,FALSE))</f>
        <v/>
      </c>
      <c r="AP80" s="333" t="str">
        <f>IF('Felling&amp;Restocking'!N80="","",IFERROR("," &amp; VLOOKUP( 'Felling&amp;Restocking'!N80,SpeciesList[],2,FALSE),"," &amp; 'Felling&amp;Restocking'!N80))</f>
        <v/>
      </c>
      <c r="AQ80" s="333" t="str">
        <f>IF('Felling&amp;Restocking'!N80="","",VLOOKUP( 'Felling&amp;Restocking'!N80,SpeciesList[],4,FALSE))</f>
        <v/>
      </c>
      <c r="AS80" s="346"/>
      <c r="AT80" s="333" t="str">
        <f>IF('Sub-Cpt Record'!A80&lt;&gt;"",CONCATENATE('Sub-Cpt Record'!A80,'Sub-Cpt Record'!B80,'Sub-Cpt Record'!C80),"")</f>
        <v>BU313.27</v>
      </c>
      <c r="AU80" s="333">
        <f t="shared" si="18"/>
        <v>1</v>
      </c>
      <c r="AV80" s="333">
        <f>IF(AT80&lt;&gt;"",'Sub-Cpt Record'!C80/CODE!AU80,0)</f>
        <v>13.27</v>
      </c>
      <c r="BM80" s="333" t="s">
        <v>643</v>
      </c>
    </row>
    <row r="81" spans="1:65" x14ac:dyDescent="0.25">
      <c r="A81" s="333" t="str">
        <f>IF('Sub-Cpt Record'!B81="",IF(OR('Sub-Cpt Record'!A81=0,'Sub-Cpt Record'!A81=""),"",'Sub-Cpt Record'!A81),CONCATENATE('Sub-Cpt Record'!A81&amp;'Sub-Cpt Record'!B81))</f>
        <v>BU4</v>
      </c>
      <c r="B81" s="333">
        <f t="shared" si="10"/>
        <v>1</v>
      </c>
      <c r="C81" s="334" t="str">
        <f>IF('Sub-Cpt Record'!E81 = "","",'Sub-Cpt Record'!E81&amp;"  ")</f>
        <v xml:space="preserve">FM  </v>
      </c>
      <c r="D81" s="333" t="str">
        <f>IF('Sub-Cpt Record'!F81 = "","",'Sub-Cpt Record'!F81&amp;"  ")</f>
        <v xml:space="preserve">POK  </v>
      </c>
      <c r="E81" s="333" t="str">
        <f>IF('Sub-Cpt Record'!G81 = "","",'Sub-Cpt Record'!G81&amp;"  ")</f>
        <v xml:space="preserve">AH  </v>
      </c>
      <c r="F81" s="333" t="str">
        <f>IF('Sub-Cpt Record'!H81 = "","",'Sub-Cpt Record'!H81&amp;"  ")</f>
        <v xml:space="preserve">HAZ  </v>
      </c>
      <c r="G81" s="333" t="str">
        <f>IF('Sub-Cpt Record'!I81 = "","",'Sub-Cpt Record'!I81&amp;"  ")</f>
        <v xml:space="preserve">SP  </v>
      </c>
      <c r="H81" s="333" t="str">
        <f>IF('Sub-Cpt Record'!J81 = "","",'Sub-Cpt Record'!J81&amp;"  ")</f>
        <v/>
      </c>
      <c r="I81" s="335" t="str">
        <f t="shared" si="11"/>
        <v xml:space="preserve">FM  POK  AH  HAZ  SP  </v>
      </c>
      <c r="J81" s="333">
        <f>IF(A81&lt;&gt;"",'Sub-Cpt Record'!C81/CODE!B81,0)</f>
        <v>3.4794299999999998</v>
      </c>
      <c r="L81" s="337">
        <f t="shared" si="12"/>
        <v>1</v>
      </c>
      <c r="N81" s="338">
        <f>COUNTIFS('Felling&amp;Restocking'!$A$11:$A$1000, 'Felling&amp;Restocking'!$A81, 'Felling&amp;Restocking'!$B$11:$B$1000, 'Felling&amp;Restocking'!$B81, 'Felling&amp;Restocking'!$H$11:$H$1000, 'Felling&amp;Restocking'!$H81)</f>
        <v>1</v>
      </c>
      <c r="O81" s="338">
        <f>IF(OR('Felling&amp;Restocking'!H81=0,'Felling&amp;Restocking'!H81=""),0,1)</f>
        <v>1</v>
      </c>
      <c r="P81" s="339">
        <f>SUM('Felling&amp;Restocking'!O81+'Felling&amp;Restocking'!P81)</f>
        <v>208.76579999999998</v>
      </c>
      <c r="S81" s="341">
        <f>IF(AND(O81&lt;&gt;0,P81&lt;&gt;0,'Felling&amp;Restocking'!G81&lt;&gt;0,AA81="",AC81=""),1,0)</f>
        <v>0</v>
      </c>
      <c r="T81" s="342">
        <f>IF(OR('Felling&amp;Restocking'!G81=0,'Felling&amp;Restocking'!G81=""),"",SUM('Felling&amp;Restocking'!O81/P81)*'Felling&amp;Restocking'!G81)</f>
        <v>1.0438289999999999</v>
      </c>
      <c r="U81" s="343">
        <f>IF(OR('Felling&amp;Restocking'!G81=0,'Felling&amp;Restocking'!G81=""),"",SUM('Felling&amp;Restocking'!P81/P81)*'Felling&amp;Restocking'!G81)</f>
        <v>2.4356009999999997</v>
      </c>
      <c r="V81" s="344">
        <f>IF(CONCATENATE('Felling&amp;Restocking'!U81&amp;'Felling&amp;Restocking'!W81&amp;'Felling&amp;Restocking'!Y81&amp;'Felling&amp;Restocking'!AA81&amp;'Felling&amp;Restocking'!AC81)="",0,1)</f>
        <v>0</v>
      </c>
      <c r="W81" s="345">
        <f>IF(OR(OR(TRIM('Felling&amp;Restocking'!H81)="T",TRIM('Felling&amp;Restocking'!H81)="DF",TRIM('Felling&amp;Restocking'!H81)="OS"),O81=0),0,1)</f>
        <v>0</v>
      </c>
      <c r="X81" s="345">
        <f>IF(OR('Felling&amp;Restocking'!$S81="",OR('Felling&amp;Restocking'!$S81=0,'Felling&amp;Restocking'!$S81="N/A")),0,1)</f>
        <v>0</v>
      </c>
      <c r="Y81" s="333" t="str">
        <f t="shared" si="13"/>
        <v/>
      </c>
      <c r="Z81" s="333" t="str">
        <f t="shared" si="14"/>
        <v/>
      </c>
      <c r="AA81" s="334" t="str">
        <f t="shared" si="15"/>
        <v>field maple,pedunculate/common oak,ash,hazel</v>
      </c>
      <c r="AC81" s="333" t="str">
        <f t="shared" si="16"/>
        <v>,Scots pine</v>
      </c>
      <c r="AE81" s="333" t="str">
        <f t="shared" si="17"/>
        <v>1</v>
      </c>
      <c r="AF81" s="346" t="str">
        <f>IF('Felling&amp;Restocking'!I81="","",IFERROR(VLOOKUP( 'Felling&amp;Restocking'!I81,SpeciesList[],2,FALSE),"," &amp; 'Felling&amp;Restocking'!I81))</f>
        <v>field maple</v>
      </c>
      <c r="AG81" s="333" t="str">
        <f>IF('Felling&amp;Restocking'!I81="","",VLOOKUP( 'Felling&amp;Restocking'!I81,SpeciesList[],4,FALSE))</f>
        <v>B</v>
      </c>
      <c r="AH81" s="333" t="str">
        <f>IF('Felling&amp;Restocking'!J81="","",IFERROR("," &amp; VLOOKUP( 'Felling&amp;Restocking'!J81,SpeciesList[],2,FALSE),"," &amp; 'Felling&amp;Restocking'!J81))</f>
        <v>,pedunculate/common oak</v>
      </c>
      <c r="AI81" s="333" t="str">
        <f>IF('Felling&amp;Restocking'!J81="","",VLOOKUP( 'Felling&amp;Restocking'!J81,SpeciesList[],4,FALSE))</f>
        <v>B</v>
      </c>
      <c r="AJ81" s="333" t="str">
        <f>IF('Felling&amp;Restocking'!K81="","",IFERROR("," &amp; VLOOKUP( 'Felling&amp;Restocking'!K81,SpeciesList[],2,FALSE),"," &amp; 'Felling&amp;Restocking'!K81))</f>
        <v>,ash</v>
      </c>
      <c r="AK81" s="333" t="str">
        <f>IF('Felling&amp;Restocking'!K81="","",VLOOKUP( 'Felling&amp;Restocking'!K81,SpeciesList[],4,FALSE))</f>
        <v>B</v>
      </c>
      <c r="AL81" s="333" t="str">
        <f>IF('Felling&amp;Restocking'!L81="","",IFERROR("," &amp; VLOOKUP( 'Felling&amp;Restocking'!L81,SpeciesList[],2,FALSE),"," &amp; 'Felling&amp;Restocking'!L81))</f>
        <v>,hazel</v>
      </c>
      <c r="AM81" s="333" t="str">
        <f>IF('Felling&amp;Restocking'!L81="","",VLOOKUP( 'Felling&amp;Restocking'!L81,SpeciesList[],4,FALSE))</f>
        <v>B</v>
      </c>
      <c r="AN81" s="333" t="str">
        <f>IF('Felling&amp;Restocking'!M81="","",IFERROR("," &amp; VLOOKUP( 'Felling&amp;Restocking'!M81,SpeciesList[],2,FALSE),"," &amp; 'Felling&amp;Restocking'!M81))</f>
        <v>,Scots pine</v>
      </c>
      <c r="AO81" s="333" t="str">
        <f>IF('Felling&amp;Restocking'!M81="","",VLOOKUP( 'Felling&amp;Restocking'!M81,SpeciesList[],4,FALSE))</f>
        <v>C</v>
      </c>
      <c r="AP81" s="333" t="str">
        <f>IF('Felling&amp;Restocking'!N81="","",IFERROR("," &amp; VLOOKUP( 'Felling&amp;Restocking'!N81,SpeciesList[],2,FALSE),"," &amp; 'Felling&amp;Restocking'!N81))</f>
        <v/>
      </c>
      <c r="AQ81" s="333" t="str">
        <f>IF('Felling&amp;Restocking'!N81="","",VLOOKUP( 'Felling&amp;Restocking'!N81,SpeciesList[],4,FALSE))</f>
        <v/>
      </c>
      <c r="AS81" s="346"/>
      <c r="AT81" s="333" t="str">
        <f>IF('Sub-Cpt Record'!A81&lt;&gt;"",CONCATENATE('Sub-Cpt Record'!A81,'Sub-Cpt Record'!B81,'Sub-Cpt Record'!C81),"")</f>
        <v>BU43.47943</v>
      </c>
      <c r="AU81" s="333">
        <f t="shared" si="18"/>
        <v>1</v>
      </c>
      <c r="AV81" s="333">
        <f>IF(AT81&lt;&gt;"",'Sub-Cpt Record'!C81/CODE!AU81,0)</f>
        <v>3.4794299999999998</v>
      </c>
      <c r="BM81" s="333" t="s">
        <v>644</v>
      </c>
    </row>
    <row r="82" spans="1:65" x14ac:dyDescent="0.25">
      <c r="A82" s="333" t="str">
        <f>IF('Sub-Cpt Record'!B82="",IF(OR('Sub-Cpt Record'!A82=0,'Sub-Cpt Record'!A82=""),"",'Sub-Cpt Record'!A82),CONCATENATE('Sub-Cpt Record'!A82&amp;'Sub-Cpt Record'!B82))</f>
        <v>BU5</v>
      </c>
      <c r="B82" s="333">
        <f t="shared" si="10"/>
        <v>1</v>
      </c>
      <c r="C82" s="334" t="str">
        <f>IF('Sub-Cpt Record'!E82 = "","",'Sub-Cpt Record'!E82&amp;"  ")</f>
        <v xml:space="preserve">POK  </v>
      </c>
      <c r="D82" s="333" t="str">
        <f>IF('Sub-Cpt Record'!F82 = "","",'Sub-Cpt Record'!F82&amp;"  ")</f>
        <v xml:space="preserve">AH  </v>
      </c>
      <c r="E82" s="333" t="str">
        <f>IF('Sub-Cpt Record'!G82 = "","",'Sub-Cpt Record'!G82&amp;"  ")</f>
        <v/>
      </c>
      <c r="F82" s="333" t="str">
        <f>IF('Sub-Cpt Record'!H82 = "","",'Sub-Cpt Record'!H82&amp;"  ")</f>
        <v/>
      </c>
      <c r="G82" s="333" t="str">
        <f>IF('Sub-Cpt Record'!I82 = "","",'Sub-Cpt Record'!I82&amp;"  ")</f>
        <v/>
      </c>
      <c r="H82" s="333" t="str">
        <f>IF('Sub-Cpt Record'!J82 = "","",'Sub-Cpt Record'!J82&amp;"  ")</f>
        <v/>
      </c>
      <c r="I82" s="335" t="str">
        <f t="shared" si="11"/>
        <v xml:space="preserve">POK  AH  </v>
      </c>
      <c r="J82" s="333">
        <f>IF(A82&lt;&gt;"",'Sub-Cpt Record'!C82/CODE!B82,0)</f>
        <v>2.0354199999999998</v>
      </c>
      <c r="L82" s="337">
        <f t="shared" si="12"/>
        <v>1</v>
      </c>
      <c r="N82" s="338">
        <f>COUNTIFS('Felling&amp;Restocking'!$A$11:$A$1000, 'Felling&amp;Restocking'!$A82, 'Felling&amp;Restocking'!$B$11:$B$1000, 'Felling&amp;Restocking'!$B82, 'Felling&amp;Restocking'!$H$11:$H$1000, 'Felling&amp;Restocking'!$H82)</f>
        <v>1</v>
      </c>
      <c r="O82" s="338">
        <f>IF(OR('Felling&amp;Restocking'!H82=0,'Felling&amp;Restocking'!H82=""),0,1)</f>
        <v>1</v>
      </c>
      <c r="P82" s="339">
        <f>SUM('Felling&amp;Restocking'!O82+'Felling&amp;Restocking'!P82)</f>
        <v>122.12519999999999</v>
      </c>
      <c r="S82" s="341">
        <f>IF(AND(O82&lt;&gt;0,P82&lt;&gt;0,'Felling&amp;Restocking'!G82&lt;&gt;0,AA82="",AC82=""),1,0)</f>
        <v>0</v>
      </c>
      <c r="T82" s="342">
        <f>IF(OR('Felling&amp;Restocking'!G82=0,'Felling&amp;Restocking'!G82=""),"",SUM('Felling&amp;Restocking'!O82/P82)*'Felling&amp;Restocking'!G82)</f>
        <v>0</v>
      </c>
      <c r="U82" s="343">
        <f>IF(OR('Felling&amp;Restocking'!G82=0,'Felling&amp;Restocking'!G82=""),"",SUM('Felling&amp;Restocking'!P82/P82)*'Felling&amp;Restocking'!G82)</f>
        <v>2.0354199999999998</v>
      </c>
      <c r="V82" s="344">
        <f>IF(CONCATENATE('Felling&amp;Restocking'!U82&amp;'Felling&amp;Restocking'!W82&amp;'Felling&amp;Restocking'!Y82&amp;'Felling&amp;Restocking'!AA82&amp;'Felling&amp;Restocking'!AC82)="",0,1)</f>
        <v>0</v>
      </c>
      <c r="W82" s="345">
        <f>IF(OR(OR(TRIM('Felling&amp;Restocking'!H82)="T",TRIM('Felling&amp;Restocking'!H82)="DF",TRIM('Felling&amp;Restocking'!H82)="OS"),O82=0),0,1)</f>
        <v>0</v>
      </c>
      <c r="X82" s="345">
        <f>IF(OR('Felling&amp;Restocking'!$S82="",OR('Felling&amp;Restocking'!$S82=0,'Felling&amp;Restocking'!$S82="N/A")),0,1)</f>
        <v>0</v>
      </c>
      <c r="Y82" s="333" t="str">
        <f t="shared" si="13"/>
        <v/>
      </c>
      <c r="Z82" s="333" t="str">
        <f t="shared" si="14"/>
        <v/>
      </c>
      <c r="AA82" s="334" t="str">
        <f t="shared" si="15"/>
        <v>pedunculate/common oak,ash</v>
      </c>
      <c r="AC82" s="333" t="str">
        <f t="shared" si="16"/>
        <v/>
      </c>
      <c r="AE82" s="333" t="str">
        <f t="shared" si="17"/>
        <v>1</v>
      </c>
      <c r="AF82" s="346" t="str">
        <f>IF('Felling&amp;Restocking'!I82="","",IFERROR(VLOOKUP( 'Felling&amp;Restocking'!I82,SpeciesList[],2,FALSE),"," &amp; 'Felling&amp;Restocking'!I82))</f>
        <v>pedunculate/common oak</v>
      </c>
      <c r="AG82" s="333" t="str">
        <f>IF('Felling&amp;Restocking'!I82="","",VLOOKUP( 'Felling&amp;Restocking'!I82,SpeciesList[],4,FALSE))</f>
        <v>B</v>
      </c>
      <c r="AH82" s="333" t="str">
        <f>IF('Felling&amp;Restocking'!J82="","",IFERROR("," &amp; VLOOKUP( 'Felling&amp;Restocking'!J82,SpeciesList[],2,FALSE),"," &amp; 'Felling&amp;Restocking'!J82))</f>
        <v>,ash</v>
      </c>
      <c r="AI82" s="333" t="str">
        <f>IF('Felling&amp;Restocking'!J82="","",VLOOKUP( 'Felling&amp;Restocking'!J82,SpeciesList[],4,FALSE))</f>
        <v>B</v>
      </c>
      <c r="AJ82" s="333" t="str">
        <f>IF('Felling&amp;Restocking'!K82="","",IFERROR("," &amp; VLOOKUP( 'Felling&amp;Restocking'!K82,SpeciesList[],2,FALSE),"," &amp; 'Felling&amp;Restocking'!K82))</f>
        <v/>
      </c>
      <c r="AK82" s="333" t="str">
        <f>IF('Felling&amp;Restocking'!K82="","",VLOOKUP( 'Felling&amp;Restocking'!K82,SpeciesList[],4,FALSE))</f>
        <v/>
      </c>
      <c r="AL82" s="333" t="str">
        <f>IF('Felling&amp;Restocking'!L82="","",IFERROR("," &amp; VLOOKUP( 'Felling&amp;Restocking'!L82,SpeciesList[],2,FALSE),"," &amp; 'Felling&amp;Restocking'!L82))</f>
        <v/>
      </c>
      <c r="AM82" s="333" t="str">
        <f>IF('Felling&amp;Restocking'!L82="","",VLOOKUP( 'Felling&amp;Restocking'!L82,SpeciesList[],4,FALSE))</f>
        <v/>
      </c>
      <c r="AN82" s="333" t="str">
        <f>IF('Felling&amp;Restocking'!M82="","",IFERROR("," &amp; VLOOKUP( 'Felling&amp;Restocking'!M82,SpeciesList[],2,FALSE),"," &amp; 'Felling&amp;Restocking'!M82))</f>
        <v/>
      </c>
      <c r="AO82" s="333" t="str">
        <f>IF('Felling&amp;Restocking'!M82="","",VLOOKUP( 'Felling&amp;Restocking'!M82,SpeciesList[],4,FALSE))</f>
        <v/>
      </c>
      <c r="AP82" s="333" t="str">
        <f>IF('Felling&amp;Restocking'!N82="","",IFERROR("," &amp; VLOOKUP( 'Felling&amp;Restocking'!N82,SpeciesList[],2,FALSE),"," &amp; 'Felling&amp;Restocking'!N82))</f>
        <v/>
      </c>
      <c r="AQ82" s="333" t="str">
        <f>IF('Felling&amp;Restocking'!N82="","",VLOOKUP( 'Felling&amp;Restocking'!N82,SpeciesList[],4,FALSE))</f>
        <v/>
      </c>
      <c r="AS82" s="346"/>
      <c r="AT82" s="333" t="str">
        <f>IF('Sub-Cpt Record'!A82&lt;&gt;"",CONCATENATE('Sub-Cpt Record'!A82,'Sub-Cpt Record'!B82,'Sub-Cpt Record'!C82),"")</f>
        <v>BU52.03542</v>
      </c>
      <c r="AU82" s="333">
        <f t="shared" si="18"/>
        <v>1</v>
      </c>
      <c r="AV82" s="333">
        <f>IF(AT82&lt;&gt;"",'Sub-Cpt Record'!C82/CODE!AU82,0)</f>
        <v>2.0354199999999998</v>
      </c>
      <c r="BM82" s="333" t="s">
        <v>645</v>
      </c>
    </row>
    <row r="83" spans="1:65" x14ac:dyDescent="0.25">
      <c r="A83" s="333" t="str">
        <f>IF('Sub-Cpt Record'!B83="",IF(OR('Sub-Cpt Record'!A83=0,'Sub-Cpt Record'!A83=""),"",'Sub-Cpt Record'!A83),CONCATENATE('Sub-Cpt Record'!A83&amp;'Sub-Cpt Record'!B83))</f>
        <v>BU6a</v>
      </c>
      <c r="B83" s="333">
        <f t="shared" si="10"/>
        <v>1</v>
      </c>
      <c r="C83" s="334" t="str">
        <f>IF('Sub-Cpt Record'!E83 = "","",'Sub-Cpt Record'!E83&amp;"  ")</f>
        <v xml:space="preserve">POK  </v>
      </c>
      <c r="D83" s="333" t="str">
        <f>IF('Sub-Cpt Record'!F83 = "","",'Sub-Cpt Record'!F83&amp;"  ")</f>
        <v xml:space="preserve">BI  </v>
      </c>
      <c r="E83" s="333" t="str">
        <f>IF('Sub-Cpt Record'!G83 = "","",'Sub-Cpt Record'!G83&amp;"  ")</f>
        <v xml:space="preserve">HAZ  </v>
      </c>
      <c r="F83" s="333" t="str">
        <f>IF('Sub-Cpt Record'!H83 = "","",'Sub-Cpt Record'!H83&amp;"  ")</f>
        <v xml:space="preserve">ASP  </v>
      </c>
      <c r="G83" s="333" t="str">
        <f>IF('Sub-Cpt Record'!I83 = "","",'Sub-Cpt Record'!I83&amp;"  ")</f>
        <v/>
      </c>
      <c r="H83" s="333" t="str">
        <f>IF('Sub-Cpt Record'!J83 = "","",'Sub-Cpt Record'!J83&amp;"  ")</f>
        <v/>
      </c>
      <c r="I83" s="335" t="str">
        <f t="shared" si="11"/>
        <v xml:space="preserve">POK  BI  HAZ  ASP  </v>
      </c>
      <c r="J83" s="333">
        <f>IF(A83&lt;&gt;"",'Sub-Cpt Record'!C83/CODE!B83,0)</f>
        <v>3.0579800000000001</v>
      </c>
      <c r="L83" s="337">
        <f t="shared" si="12"/>
        <v>1</v>
      </c>
      <c r="N83" s="338">
        <f>COUNTIFS('Felling&amp;Restocking'!$A$11:$A$1000, 'Felling&amp;Restocking'!$A83, 'Felling&amp;Restocking'!$B$11:$B$1000, 'Felling&amp;Restocking'!$B83, 'Felling&amp;Restocking'!$H$11:$H$1000, 'Felling&amp;Restocking'!$H83)</f>
        <v>0</v>
      </c>
      <c r="O83" s="338">
        <f>IF(OR('Felling&amp;Restocking'!H83=0,'Felling&amp;Restocking'!H83=""),0,1)</f>
        <v>0</v>
      </c>
      <c r="P83" s="339">
        <f>SUM('Felling&amp;Restocking'!O83+'Felling&amp;Restocking'!P83)</f>
        <v>0</v>
      </c>
      <c r="S83" s="341">
        <f>IF(AND(O83&lt;&gt;0,P83&lt;&gt;0,'Felling&amp;Restocking'!G83&lt;&gt;0,AA83="",AC83=""),1,0)</f>
        <v>0</v>
      </c>
      <c r="T83" s="342" t="str">
        <f>IF(OR('Felling&amp;Restocking'!G83=0,'Felling&amp;Restocking'!G83=""),"",SUM('Felling&amp;Restocking'!O83/P83)*'Felling&amp;Restocking'!G83)</f>
        <v/>
      </c>
      <c r="U83" s="343" t="str">
        <f>IF(OR('Felling&amp;Restocking'!G83=0,'Felling&amp;Restocking'!G83=""),"",SUM('Felling&amp;Restocking'!P83/P83)*'Felling&amp;Restocking'!G83)</f>
        <v/>
      </c>
      <c r="V83" s="344">
        <f>IF(CONCATENATE('Felling&amp;Restocking'!U83&amp;'Felling&amp;Restocking'!W83&amp;'Felling&amp;Restocking'!Y83&amp;'Felling&amp;Restocking'!AA83&amp;'Felling&amp;Restocking'!AC83)="",0,1)</f>
        <v>0</v>
      </c>
      <c r="W83" s="345">
        <f>IF(OR(OR(TRIM('Felling&amp;Restocking'!H83)="T",TRIM('Felling&amp;Restocking'!H83)="DF",TRIM('Felling&amp;Restocking'!H83)="OS"),O83=0),0,1)</f>
        <v>0</v>
      </c>
      <c r="X83" s="345">
        <f>IF(OR('Felling&amp;Restocking'!$S83="",OR('Felling&amp;Restocking'!$S83=0,'Felling&amp;Restocking'!$S83="N/A")),0,1)</f>
        <v>0</v>
      </c>
      <c r="Y83" s="333" t="str">
        <f t="shared" si="13"/>
        <v/>
      </c>
      <c r="Z83" s="333" t="str">
        <f t="shared" si="14"/>
        <v/>
      </c>
      <c r="AA83" s="334" t="str">
        <f t="shared" si="15"/>
        <v/>
      </c>
      <c r="AC83" s="333" t="str">
        <f t="shared" si="16"/>
        <v/>
      </c>
      <c r="AE83" s="333" t="str">
        <f t="shared" si="17"/>
        <v>1</v>
      </c>
      <c r="AF83" s="346" t="str">
        <f>IF('Felling&amp;Restocking'!I83="","",IFERROR(VLOOKUP( 'Felling&amp;Restocking'!I83,SpeciesList[],2,FALSE),"," &amp; 'Felling&amp;Restocking'!I83))</f>
        <v/>
      </c>
      <c r="AG83" s="333" t="str">
        <f>IF('Felling&amp;Restocking'!I83="","",VLOOKUP( 'Felling&amp;Restocking'!I83,SpeciesList[],4,FALSE))</f>
        <v/>
      </c>
      <c r="AH83" s="333" t="str">
        <f>IF('Felling&amp;Restocking'!J83="","",IFERROR("," &amp; VLOOKUP( 'Felling&amp;Restocking'!J83,SpeciesList[],2,FALSE),"," &amp; 'Felling&amp;Restocking'!J83))</f>
        <v/>
      </c>
      <c r="AI83" s="333" t="str">
        <f>IF('Felling&amp;Restocking'!J83="","",VLOOKUP( 'Felling&amp;Restocking'!J83,SpeciesList[],4,FALSE))</f>
        <v/>
      </c>
      <c r="AJ83" s="333" t="str">
        <f>IF('Felling&amp;Restocking'!K83="","",IFERROR("," &amp; VLOOKUP( 'Felling&amp;Restocking'!K83,SpeciesList[],2,FALSE),"," &amp; 'Felling&amp;Restocking'!K83))</f>
        <v/>
      </c>
      <c r="AK83" s="333" t="str">
        <f>IF('Felling&amp;Restocking'!K83="","",VLOOKUP( 'Felling&amp;Restocking'!K83,SpeciesList[],4,FALSE))</f>
        <v/>
      </c>
      <c r="AL83" s="333" t="str">
        <f>IF('Felling&amp;Restocking'!L83="","",IFERROR("," &amp; VLOOKUP( 'Felling&amp;Restocking'!L83,SpeciesList[],2,FALSE),"," &amp; 'Felling&amp;Restocking'!L83))</f>
        <v/>
      </c>
      <c r="AM83" s="333" t="str">
        <f>IF('Felling&amp;Restocking'!L83="","",VLOOKUP( 'Felling&amp;Restocking'!L83,SpeciesList[],4,FALSE))</f>
        <v/>
      </c>
      <c r="AN83" s="333" t="str">
        <f>IF('Felling&amp;Restocking'!M83="","",IFERROR("," &amp; VLOOKUP( 'Felling&amp;Restocking'!M83,SpeciesList[],2,FALSE),"," &amp; 'Felling&amp;Restocking'!M83))</f>
        <v/>
      </c>
      <c r="AO83" s="333" t="str">
        <f>IF('Felling&amp;Restocking'!M83="","",VLOOKUP( 'Felling&amp;Restocking'!M83,SpeciesList[],4,FALSE))</f>
        <v/>
      </c>
      <c r="AP83" s="333" t="str">
        <f>IF('Felling&amp;Restocking'!N83="","",IFERROR("," &amp; VLOOKUP( 'Felling&amp;Restocking'!N83,SpeciesList[],2,FALSE),"," &amp; 'Felling&amp;Restocking'!N83))</f>
        <v/>
      </c>
      <c r="AQ83" s="333" t="str">
        <f>IF('Felling&amp;Restocking'!N83="","",VLOOKUP( 'Felling&amp;Restocking'!N83,SpeciesList[],4,FALSE))</f>
        <v/>
      </c>
      <c r="AS83" s="346"/>
      <c r="AT83" s="333" t="str">
        <f>IF('Sub-Cpt Record'!A83&lt;&gt;"",CONCATENATE('Sub-Cpt Record'!A83,'Sub-Cpt Record'!B83,'Sub-Cpt Record'!C83),"")</f>
        <v>BU6a3.05798</v>
      </c>
      <c r="AU83" s="333">
        <f t="shared" si="18"/>
        <v>1</v>
      </c>
      <c r="AV83" s="333">
        <f>IF(AT83&lt;&gt;"",'Sub-Cpt Record'!C83/CODE!AU83,0)</f>
        <v>3.0579800000000001</v>
      </c>
      <c r="BM83" s="333" t="s">
        <v>646</v>
      </c>
    </row>
    <row r="84" spans="1:65" x14ac:dyDescent="0.25">
      <c r="A84" s="333" t="str">
        <f>IF('Sub-Cpt Record'!B84="",IF(OR('Sub-Cpt Record'!A84=0,'Sub-Cpt Record'!A84=""),"",'Sub-Cpt Record'!A84),CONCATENATE('Sub-Cpt Record'!A84&amp;'Sub-Cpt Record'!B84))</f>
        <v>BU6b</v>
      </c>
      <c r="B84" s="333">
        <f t="shared" si="10"/>
        <v>1</v>
      </c>
      <c r="C84" s="334" t="str">
        <f>IF('Sub-Cpt Record'!E84 = "","",'Sub-Cpt Record'!E84&amp;"  ")</f>
        <v xml:space="preserve">POK  </v>
      </c>
      <c r="D84" s="333" t="str">
        <f>IF('Sub-Cpt Record'!F84 = "","",'Sub-Cpt Record'!F84&amp;"  ")</f>
        <v xml:space="preserve">SP  </v>
      </c>
      <c r="E84" s="333" t="str">
        <f>IF('Sub-Cpt Record'!G84 = "","",'Sub-Cpt Record'!G84&amp;"  ")</f>
        <v xml:space="preserve">NS  </v>
      </c>
      <c r="F84" s="333" t="str">
        <f>IF('Sub-Cpt Record'!H84 = "","",'Sub-Cpt Record'!H84&amp;"  ")</f>
        <v xml:space="preserve">AR  </v>
      </c>
      <c r="G84" s="333" t="str">
        <f>IF('Sub-Cpt Record'!I84 = "","",'Sub-Cpt Record'!I84&amp;"  ")</f>
        <v xml:space="preserve">HAZ  </v>
      </c>
      <c r="H84" s="333" t="str">
        <f>IF('Sub-Cpt Record'!J84 = "","",'Sub-Cpt Record'!J84&amp;"  ")</f>
        <v/>
      </c>
      <c r="I84" s="335" t="str">
        <f t="shared" si="11"/>
        <v xml:space="preserve">POK  SP  NS  AR  HAZ  </v>
      </c>
      <c r="J84" s="333">
        <f>IF(A84&lt;&gt;"",'Sub-Cpt Record'!C84/CODE!B84,0)</f>
        <v>4.97464</v>
      </c>
      <c r="L84" s="337">
        <f t="shared" si="12"/>
        <v>1</v>
      </c>
      <c r="N84" s="338">
        <f>COUNTIFS('Felling&amp;Restocking'!$A$11:$A$1000, 'Felling&amp;Restocking'!$A84, 'Felling&amp;Restocking'!$B$11:$B$1000, 'Felling&amp;Restocking'!$B84, 'Felling&amp;Restocking'!$H$11:$H$1000, 'Felling&amp;Restocking'!$H84)</f>
        <v>0</v>
      </c>
      <c r="O84" s="338">
        <f>IF(OR('Felling&amp;Restocking'!H84=0,'Felling&amp;Restocking'!H84=""),0,1)</f>
        <v>0</v>
      </c>
      <c r="P84" s="339">
        <f>SUM('Felling&amp;Restocking'!O84+'Felling&amp;Restocking'!P84)</f>
        <v>0</v>
      </c>
      <c r="S84" s="341">
        <f>IF(AND(O84&lt;&gt;0,P84&lt;&gt;0,'Felling&amp;Restocking'!G84&lt;&gt;0,AA84="",AC84=""),1,0)</f>
        <v>0</v>
      </c>
      <c r="T84" s="342" t="str">
        <f>IF(OR('Felling&amp;Restocking'!G84=0,'Felling&amp;Restocking'!G84=""),"",SUM('Felling&amp;Restocking'!O84/P84)*'Felling&amp;Restocking'!G84)</f>
        <v/>
      </c>
      <c r="U84" s="343" t="str">
        <f>IF(OR('Felling&amp;Restocking'!G84=0,'Felling&amp;Restocking'!G84=""),"",SUM('Felling&amp;Restocking'!P84/P84)*'Felling&amp;Restocking'!G84)</f>
        <v/>
      </c>
      <c r="V84" s="344">
        <f>IF(CONCATENATE('Felling&amp;Restocking'!U84&amp;'Felling&amp;Restocking'!W84&amp;'Felling&amp;Restocking'!Y84&amp;'Felling&amp;Restocking'!AA84&amp;'Felling&amp;Restocking'!AC84)="",0,1)</f>
        <v>0</v>
      </c>
      <c r="W84" s="345">
        <f>IF(OR(OR(TRIM('Felling&amp;Restocking'!H84)="T",TRIM('Felling&amp;Restocking'!H84)="DF",TRIM('Felling&amp;Restocking'!H84)="OS"),O84=0),0,1)</f>
        <v>0</v>
      </c>
      <c r="X84" s="345">
        <f>IF(OR('Felling&amp;Restocking'!$S84="",OR('Felling&amp;Restocking'!$S84=0,'Felling&amp;Restocking'!$S84="N/A")),0,1)</f>
        <v>0</v>
      </c>
      <c r="Y84" s="333" t="str">
        <f t="shared" si="13"/>
        <v/>
      </c>
      <c r="Z84" s="333" t="str">
        <f t="shared" si="14"/>
        <v/>
      </c>
      <c r="AA84" s="334" t="str">
        <f t="shared" si="15"/>
        <v/>
      </c>
      <c r="AC84" s="333" t="str">
        <f t="shared" si="16"/>
        <v/>
      </c>
      <c r="AE84" s="333" t="str">
        <f t="shared" si="17"/>
        <v>1</v>
      </c>
      <c r="AF84" s="346" t="str">
        <f>IF('Felling&amp;Restocking'!I84="","",IFERROR(VLOOKUP( 'Felling&amp;Restocking'!I84,SpeciesList[],2,FALSE),"," &amp; 'Felling&amp;Restocking'!I84))</f>
        <v/>
      </c>
      <c r="AG84" s="333" t="str">
        <f>IF('Felling&amp;Restocking'!I84="","",VLOOKUP( 'Felling&amp;Restocking'!I84,SpeciesList[],4,FALSE))</f>
        <v/>
      </c>
      <c r="AH84" s="333" t="str">
        <f>IF('Felling&amp;Restocking'!J84="","",IFERROR("," &amp; VLOOKUP( 'Felling&amp;Restocking'!J84,SpeciesList[],2,FALSE),"," &amp; 'Felling&amp;Restocking'!J84))</f>
        <v/>
      </c>
      <c r="AI84" s="333" t="str">
        <f>IF('Felling&amp;Restocking'!J84="","",VLOOKUP( 'Felling&amp;Restocking'!J84,SpeciesList[],4,FALSE))</f>
        <v/>
      </c>
      <c r="AJ84" s="333" t="str">
        <f>IF('Felling&amp;Restocking'!K84="","",IFERROR("," &amp; VLOOKUP( 'Felling&amp;Restocking'!K84,SpeciesList[],2,FALSE),"," &amp; 'Felling&amp;Restocking'!K84))</f>
        <v/>
      </c>
      <c r="AK84" s="333" t="str">
        <f>IF('Felling&amp;Restocking'!K84="","",VLOOKUP( 'Felling&amp;Restocking'!K84,SpeciesList[],4,FALSE))</f>
        <v/>
      </c>
      <c r="AL84" s="333" t="str">
        <f>IF('Felling&amp;Restocking'!L84="","",IFERROR("," &amp; VLOOKUP( 'Felling&amp;Restocking'!L84,SpeciesList[],2,FALSE),"," &amp; 'Felling&amp;Restocking'!L84))</f>
        <v/>
      </c>
      <c r="AM84" s="333" t="str">
        <f>IF('Felling&amp;Restocking'!L84="","",VLOOKUP( 'Felling&amp;Restocking'!L84,SpeciesList[],4,FALSE))</f>
        <v/>
      </c>
      <c r="AN84" s="333" t="str">
        <f>IF('Felling&amp;Restocking'!M84="","",IFERROR("," &amp; VLOOKUP( 'Felling&amp;Restocking'!M84,SpeciesList[],2,FALSE),"," &amp; 'Felling&amp;Restocking'!M84))</f>
        <v/>
      </c>
      <c r="AO84" s="333" t="str">
        <f>IF('Felling&amp;Restocking'!M84="","",VLOOKUP( 'Felling&amp;Restocking'!M84,SpeciesList[],4,FALSE))</f>
        <v/>
      </c>
      <c r="AP84" s="333" t="str">
        <f>IF('Felling&amp;Restocking'!N84="","",IFERROR("," &amp; VLOOKUP( 'Felling&amp;Restocking'!N84,SpeciesList[],2,FALSE),"," &amp; 'Felling&amp;Restocking'!N84))</f>
        <v/>
      </c>
      <c r="AQ84" s="333" t="str">
        <f>IF('Felling&amp;Restocking'!N84="","",VLOOKUP( 'Felling&amp;Restocking'!N84,SpeciesList[],4,FALSE))</f>
        <v/>
      </c>
      <c r="AS84" s="346"/>
      <c r="AT84" s="333" t="str">
        <f>IF('Sub-Cpt Record'!A84&lt;&gt;"",CONCATENATE('Sub-Cpt Record'!A84,'Sub-Cpt Record'!B84,'Sub-Cpt Record'!C84),"")</f>
        <v>BU6b4.97464</v>
      </c>
      <c r="AU84" s="333">
        <f t="shared" si="18"/>
        <v>1</v>
      </c>
      <c r="AV84" s="333">
        <f>IF(AT84&lt;&gt;"",'Sub-Cpt Record'!C84/CODE!AU84,0)</f>
        <v>4.97464</v>
      </c>
      <c r="BM84" s="333" t="s">
        <v>647</v>
      </c>
    </row>
    <row r="85" spans="1:65" x14ac:dyDescent="0.25">
      <c r="A85" s="333" t="str">
        <f>IF('Sub-Cpt Record'!B85="",IF(OR('Sub-Cpt Record'!A85=0,'Sub-Cpt Record'!A85=""),"",'Sub-Cpt Record'!A85),CONCATENATE('Sub-Cpt Record'!A85&amp;'Sub-Cpt Record'!B85))</f>
        <v>BU6c</v>
      </c>
      <c r="B85" s="333">
        <f t="shared" si="10"/>
        <v>1</v>
      </c>
      <c r="C85" s="334" t="str">
        <f>IF('Sub-Cpt Record'!E85 = "","",'Sub-Cpt Record'!E85&amp;"  ")</f>
        <v xml:space="preserve">POK  </v>
      </c>
      <c r="D85" s="333" t="str">
        <f>IF('Sub-Cpt Record'!F85 = "","",'Sub-Cpt Record'!F85&amp;"  ")</f>
        <v xml:space="preserve">HAZ  </v>
      </c>
      <c r="E85" s="333" t="str">
        <f>IF('Sub-Cpt Record'!G85 = "","",'Sub-Cpt Record'!G85&amp;"  ")</f>
        <v xml:space="preserve">MB  </v>
      </c>
      <c r="F85" s="333" t="str">
        <f>IF('Sub-Cpt Record'!H85 = "","",'Sub-Cpt Record'!H85&amp;"  ")</f>
        <v/>
      </c>
      <c r="G85" s="333" t="str">
        <f>IF('Sub-Cpt Record'!I85 = "","",'Sub-Cpt Record'!I85&amp;"  ")</f>
        <v/>
      </c>
      <c r="H85" s="333" t="str">
        <f>IF('Sub-Cpt Record'!J85 = "","",'Sub-Cpt Record'!J85&amp;"  ")</f>
        <v/>
      </c>
      <c r="I85" s="335" t="str">
        <f t="shared" si="11"/>
        <v xml:space="preserve">POK  HAZ  MB  </v>
      </c>
      <c r="J85" s="333">
        <f>IF(A85&lt;&gt;"",'Sub-Cpt Record'!C85/CODE!B85,0)</f>
        <v>2.0770599999999999</v>
      </c>
      <c r="L85" s="337">
        <f t="shared" si="12"/>
        <v>1</v>
      </c>
      <c r="N85" s="338">
        <f>COUNTIFS('Felling&amp;Restocking'!$A$11:$A$1000, 'Felling&amp;Restocking'!$A85, 'Felling&amp;Restocking'!$B$11:$B$1000, 'Felling&amp;Restocking'!$B85, 'Felling&amp;Restocking'!$H$11:$H$1000, 'Felling&amp;Restocking'!$H85)</f>
        <v>0</v>
      </c>
      <c r="O85" s="338">
        <f>IF(OR('Felling&amp;Restocking'!H85=0,'Felling&amp;Restocking'!H85=""),0,1)</f>
        <v>0</v>
      </c>
      <c r="P85" s="339">
        <f>SUM('Felling&amp;Restocking'!O85+'Felling&amp;Restocking'!P85)</f>
        <v>0</v>
      </c>
      <c r="S85" s="341">
        <f>IF(AND(O85&lt;&gt;0,P85&lt;&gt;0,'Felling&amp;Restocking'!G85&lt;&gt;0,AA85="",AC85=""),1,0)</f>
        <v>0</v>
      </c>
      <c r="T85" s="342" t="str">
        <f>IF(OR('Felling&amp;Restocking'!G85=0,'Felling&amp;Restocking'!G85=""),"",SUM('Felling&amp;Restocking'!O85/P85)*'Felling&amp;Restocking'!G85)</f>
        <v/>
      </c>
      <c r="U85" s="343" t="str">
        <f>IF(OR('Felling&amp;Restocking'!G85=0,'Felling&amp;Restocking'!G85=""),"",SUM('Felling&amp;Restocking'!P85/P85)*'Felling&amp;Restocking'!G85)</f>
        <v/>
      </c>
      <c r="V85" s="344">
        <f>IF(CONCATENATE('Felling&amp;Restocking'!U85&amp;'Felling&amp;Restocking'!W85&amp;'Felling&amp;Restocking'!Y85&amp;'Felling&amp;Restocking'!AA85&amp;'Felling&amp;Restocking'!AC85)="",0,1)</f>
        <v>0</v>
      </c>
      <c r="W85" s="345">
        <f>IF(OR(OR(TRIM('Felling&amp;Restocking'!H85)="T",TRIM('Felling&amp;Restocking'!H85)="DF",TRIM('Felling&amp;Restocking'!H85)="OS"),O85=0),0,1)</f>
        <v>0</v>
      </c>
      <c r="X85" s="345">
        <f>IF(OR('Felling&amp;Restocking'!$S85="",OR('Felling&amp;Restocking'!$S85=0,'Felling&amp;Restocking'!$S85="N/A")),0,1)</f>
        <v>0</v>
      </c>
      <c r="Y85" s="333" t="str">
        <f t="shared" si="13"/>
        <v/>
      </c>
      <c r="Z85" s="333" t="str">
        <f t="shared" si="14"/>
        <v/>
      </c>
      <c r="AA85" s="334" t="str">
        <f t="shared" si="15"/>
        <v/>
      </c>
      <c r="AC85" s="333" t="str">
        <f t="shared" si="16"/>
        <v/>
      </c>
      <c r="AE85" s="333" t="str">
        <f t="shared" si="17"/>
        <v>1</v>
      </c>
      <c r="AF85" s="346" t="str">
        <f>IF('Felling&amp;Restocking'!I85="","",IFERROR(VLOOKUP( 'Felling&amp;Restocking'!I85,SpeciesList[],2,FALSE),"," &amp; 'Felling&amp;Restocking'!I85))</f>
        <v/>
      </c>
      <c r="AG85" s="333" t="str">
        <f>IF('Felling&amp;Restocking'!I85="","",VLOOKUP( 'Felling&amp;Restocking'!I85,SpeciesList[],4,FALSE))</f>
        <v/>
      </c>
      <c r="AH85" s="333" t="str">
        <f>IF('Felling&amp;Restocking'!J85="","",IFERROR("," &amp; VLOOKUP( 'Felling&amp;Restocking'!J85,SpeciesList[],2,FALSE),"," &amp; 'Felling&amp;Restocking'!J85))</f>
        <v/>
      </c>
      <c r="AI85" s="333" t="str">
        <f>IF('Felling&amp;Restocking'!J85="","",VLOOKUP( 'Felling&amp;Restocking'!J85,SpeciesList[],4,FALSE))</f>
        <v/>
      </c>
      <c r="AJ85" s="333" t="str">
        <f>IF('Felling&amp;Restocking'!K85="","",IFERROR("," &amp; VLOOKUP( 'Felling&amp;Restocking'!K85,SpeciesList[],2,FALSE),"," &amp; 'Felling&amp;Restocking'!K85))</f>
        <v/>
      </c>
      <c r="AK85" s="333" t="str">
        <f>IF('Felling&amp;Restocking'!K85="","",VLOOKUP( 'Felling&amp;Restocking'!K85,SpeciesList[],4,FALSE))</f>
        <v/>
      </c>
      <c r="AL85" s="333" t="str">
        <f>IF('Felling&amp;Restocking'!L85="","",IFERROR("," &amp; VLOOKUP( 'Felling&amp;Restocking'!L85,SpeciesList[],2,FALSE),"," &amp; 'Felling&amp;Restocking'!L85))</f>
        <v/>
      </c>
      <c r="AM85" s="333" t="str">
        <f>IF('Felling&amp;Restocking'!L85="","",VLOOKUP( 'Felling&amp;Restocking'!L85,SpeciesList[],4,FALSE))</f>
        <v/>
      </c>
      <c r="AN85" s="333" t="str">
        <f>IF('Felling&amp;Restocking'!M85="","",IFERROR("," &amp; VLOOKUP( 'Felling&amp;Restocking'!M85,SpeciesList[],2,FALSE),"," &amp; 'Felling&amp;Restocking'!M85))</f>
        <v/>
      </c>
      <c r="AO85" s="333" t="str">
        <f>IF('Felling&amp;Restocking'!M85="","",VLOOKUP( 'Felling&amp;Restocking'!M85,SpeciesList[],4,FALSE))</f>
        <v/>
      </c>
      <c r="AP85" s="333" t="str">
        <f>IF('Felling&amp;Restocking'!N85="","",IFERROR("," &amp; VLOOKUP( 'Felling&amp;Restocking'!N85,SpeciesList[],2,FALSE),"," &amp; 'Felling&amp;Restocking'!N85))</f>
        <v/>
      </c>
      <c r="AQ85" s="333" t="str">
        <f>IF('Felling&amp;Restocking'!N85="","",VLOOKUP( 'Felling&amp;Restocking'!N85,SpeciesList[],4,FALSE))</f>
        <v/>
      </c>
      <c r="AS85" s="346"/>
      <c r="AT85" s="333" t="str">
        <f>IF('Sub-Cpt Record'!A85&lt;&gt;"",CONCATENATE('Sub-Cpt Record'!A85,'Sub-Cpt Record'!B85,'Sub-Cpt Record'!C85),"")</f>
        <v>BU6c2.07706</v>
      </c>
      <c r="AU85" s="333">
        <f t="shared" si="18"/>
        <v>1</v>
      </c>
      <c r="AV85" s="333">
        <f>IF(AT85&lt;&gt;"",'Sub-Cpt Record'!C85/CODE!AU85,0)</f>
        <v>2.0770599999999999</v>
      </c>
      <c r="BM85" s="333" t="s">
        <v>648</v>
      </c>
    </row>
    <row r="86" spans="1:65" x14ac:dyDescent="0.25">
      <c r="A86" s="333" t="str">
        <f>IF('Sub-Cpt Record'!B86="",IF(OR('Sub-Cpt Record'!A86=0,'Sub-Cpt Record'!A86=""),"",'Sub-Cpt Record'!A86),CONCATENATE('Sub-Cpt Record'!A86&amp;'Sub-Cpt Record'!B86))</f>
        <v>BU6d</v>
      </c>
      <c r="B86" s="333">
        <f t="shared" si="10"/>
        <v>1</v>
      </c>
      <c r="C86" s="334" t="str">
        <f>IF('Sub-Cpt Record'!E86 = "","",'Sub-Cpt Record'!E86&amp;"  ")</f>
        <v xml:space="preserve">BE  </v>
      </c>
      <c r="D86" s="333" t="str">
        <f>IF('Sub-Cpt Record'!F86 = "","",'Sub-Cpt Record'!F86&amp;"  ")</f>
        <v xml:space="preserve">POK  </v>
      </c>
      <c r="E86" s="333" t="str">
        <f>IF('Sub-Cpt Record'!G86 = "","",'Sub-Cpt Record'!G86&amp;"  ")</f>
        <v xml:space="preserve">HAZ  </v>
      </c>
      <c r="F86" s="333" t="str">
        <f>IF('Sub-Cpt Record'!H86 = "","",'Sub-Cpt Record'!H86&amp;"  ")</f>
        <v xml:space="preserve">NS  </v>
      </c>
      <c r="G86" s="333" t="str">
        <f>IF('Sub-Cpt Record'!I86 = "","",'Sub-Cpt Record'!I86&amp;"  ")</f>
        <v/>
      </c>
      <c r="H86" s="333" t="str">
        <f>IF('Sub-Cpt Record'!J86 = "","",'Sub-Cpt Record'!J86&amp;"  ")</f>
        <v/>
      </c>
      <c r="I86" s="335" t="str">
        <f t="shared" si="11"/>
        <v xml:space="preserve">BE  POK  HAZ  NS  </v>
      </c>
      <c r="J86" s="333">
        <f>IF(A86&lt;&gt;"",'Sub-Cpt Record'!C86/CODE!B86,0)</f>
        <v>1.75529</v>
      </c>
      <c r="L86" s="337">
        <f t="shared" si="12"/>
        <v>1</v>
      </c>
      <c r="N86" s="338">
        <f>COUNTIFS('Felling&amp;Restocking'!$A$11:$A$1000, 'Felling&amp;Restocking'!$A86, 'Felling&amp;Restocking'!$B$11:$B$1000, 'Felling&amp;Restocking'!$B86, 'Felling&amp;Restocking'!$H$11:$H$1000, 'Felling&amp;Restocking'!$H86)</f>
        <v>0</v>
      </c>
      <c r="O86" s="338">
        <f>IF(OR('Felling&amp;Restocking'!H86=0,'Felling&amp;Restocking'!H86=""),0,1)</f>
        <v>0</v>
      </c>
      <c r="P86" s="339">
        <f>SUM('Felling&amp;Restocking'!O86+'Felling&amp;Restocking'!P86)</f>
        <v>0</v>
      </c>
      <c r="S86" s="341">
        <f>IF(AND(O86&lt;&gt;0,P86&lt;&gt;0,'Felling&amp;Restocking'!G86&lt;&gt;0,AA86="",AC86=""),1,0)</f>
        <v>0</v>
      </c>
      <c r="T86" s="342" t="str">
        <f>IF(OR('Felling&amp;Restocking'!G86=0,'Felling&amp;Restocking'!G86=""),"",SUM('Felling&amp;Restocking'!O86/P86)*'Felling&amp;Restocking'!G86)</f>
        <v/>
      </c>
      <c r="U86" s="343" t="str">
        <f>IF(OR('Felling&amp;Restocking'!G86=0,'Felling&amp;Restocking'!G86=""),"",SUM('Felling&amp;Restocking'!P86/P86)*'Felling&amp;Restocking'!G86)</f>
        <v/>
      </c>
      <c r="V86" s="344">
        <f>IF(CONCATENATE('Felling&amp;Restocking'!U86&amp;'Felling&amp;Restocking'!W86&amp;'Felling&amp;Restocking'!Y86&amp;'Felling&amp;Restocking'!AA86&amp;'Felling&amp;Restocking'!AC86)="",0,1)</f>
        <v>0</v>
      </c>
      <c r="W86" s="345">
        <f>IF(OR(OR(TRIM('Felling&amp;Restocking'!H86)="T",TRIM('Felling&amp;Restocking'!H86)="DF",TRIM('Felling&amp;Restocking'!H86)="OS"),O86=0),0,1)</f>
        <v>0</v>
      </c>
      <c r="X86" s="345">
        <f>IF(OR('Felling&amp;Restocking'!$S86="",OR('Felling&amp;Restocking'!$S86=0,'Felling&amp;Restocking'!$S86="N/A")),0,1)</f>
        <v>0</v>
      </c>
      <c r="Y86" s="333" t="str">
        <f t="shared" si="13"/>
        <v/>
      </c>
      <c r="Z86" s="333" t="str">
        <f t="shared" si="14"/>
        <v/>
      </c>
      <c r="AA86" s="334" t="str">
        <f t="shared" si="15"/>
        <v/>
      </c>
      <c r="AC86" s="333" t="str">
        <f t="shared" si="16"/>
        <v/>
      </c>
      <c r="AE86" s="333" t="str">
        <f t="shared" si="17"/>
        <v>1</v>
      </c>
      <c r="AF86" s="346" t="str">
        <f>IF('Felling&amp;Restocking'!I86="","",IFERROR(VLOOKUP( 'Felling&amp;Restocking'!I86,SpeciesList[],2,FALSE),"," &amp; 'Felling&amp;Restocking'!I86))</f>
        <v/>
      </c>
      <c r="AG86" s="333" t="str">
        <f>IF('Felling&amp;Restocking'!I86="","",VLOOKUP( 'Felling&amp;Restocking'!I86,SpeciesList[],4,FALSE))</f>
        <v/>
      </c>
      <c r="AH86" s="333" t="str">
        <f>IF('Felling&amp;Restocking'!J86="","",IFERROR("," &amp; VLOOKUP( 'Felling&amp;Restocking'!J86,SpeciesList[],2,FALSE),"," &amp; 'Felling&amp;Restocking'!J86))</f>
        <v/>
      </c>
      <c r="AI86" s="333" t="str">
        <f>IF('Felling&amp;Restocking'!J86="","",VLOOKUP( 'Felling&amp;Restocking'!J86,SpeciesList[],4,FALSE))</f>
        <v/>
      </c>
      <c r="AJ86" s="333" t="str">
        <f>IF('Felling&amp;Restocking'!K86="","",IFERROR("," &amp; VLOOKUP( 'Felling&amp;Restocking'!K86,SpeciesList[],2,FALSE),"," &amp; 'Felling&amp;Restocking'!K86))</f>
        <v/>
      </c>
      <c r="AK86" s="333" t="str">
        <f>IF('Felling&amp;Restocking'!K86="","",VLOOKUP( 'Felling&amp;Restocking'!K86,SpeciesList[],4,FALSE))</f>
        <v/>
      </c>
      <c r="AL86" s="333" t="str">
        <f>IF('Felling&amp;Restocking'!L86="","",IFERROR("," &amp; VLOOKUP( 'Felling&amp;Restocking'!L86,SpeciesList[],2,FALSE),"," &amp; 'Felling&amp;Restocking'!L86))</f>
        <v/>
      </c>
      <c r="AM86" s="333" t="str">
        <f>IF('Felling&amp;Restocking'!L86="","",VLOOKUP( 'Felling&amp;Restocking'!L86,SpeciesList[],4,FALSE))</f>
        <v/>
      </c>
      <c r="AN86" s="333" t="str">
        <f>IF('Felling&amp;Restocking'!M86="","",IFERROR("," &amp; VLOOKUP( 'Felling&amp;Restocking'!M86,SpeciesList[],2,FALSE),"," &amp; 'Felling&amp;Restocking'!M86))</f>
        <v/>
      </c>
      <c r="AO86" s="333" t="str">
        <f>IF('Felling&amp;Restocking'!M86="","",VLOOKUP( 'Felling&amp;Restocking'!M86,SpeciesList[],4,FALSE))</f>
        <v/>
      </c>
      <c r="AP86" s="333" t="str">
        <f>IF('Felling&amp;Restocking'!N86="","",IFERROR("," &amp; VLOOKUP( 'Felling&amp;Restocking'!N86,SpeciesList[],2,FALSE),"," &amp; 'Felling&amp;Restocking'!N86))</f>
        <v/>
      </c>
      <c r="AQ86" s="333" t="str">
        <f>IF('Felling&amp;Restocking'!N86="","",VLOOKUP( 'Felling&amp;Restocking'!N86,SpeciesList[],4,FALSE))</f>
        <v/>
      </c>
      <c r="AS86" s="346"/>
      <c r="AT86" s="333" t="str">
        <f>IF('Sub-Cpt Record'!A86&lt;&gt;"",CONCATENATE('Sub-Cpt Record'!A86,'Sub-Cpt Record'!B86,'Sub-Cpt Record'!C86),"")</f>
        <v>BU6d1.75529</v>
      </c>
      <c r="AU86" s="333">
        <f t="shared" si="18"/>
        <v>1</v>
      </c>
      <c r="AV86" s="333">
        <f>IF(AT86&lt;&gt;"",'Sub-Cpt Record'!C86/CODE!AU86,0)</f>
        <v>1.75529</v>
      </c>
      <c r="BM86" s="333" t="s">
        <v>649</v>
      </c>
    </row>
    <row r="87" spans="1:65" x14ac:dyDescent="0.25">
      <c r="A87" s="333" t="str">
        <f>IF('Sub-Cpt Record'!B87="",IF(OR('Sub-Cpt Record'!A87=0,'Sub-Cpt Record'!A87=""),"",'Sub-Cpt Record'!A87),CONCATENATE('Sub-Cpt Record'!A87&amp;'Sub-Cpt Record'!B87))</f>
        <v>BU6e</v>
      </c>
      <c r="B87" s="333">
        <f t="shared" si="10"/>
        <v>1</v>
      </c>
      <c r="C87" s="334" t="str">
        <f>IF('Sub-Cpt Record'!E87 = "","",'Sub-Cpt Record'!E87&amp;"  ")</f>
        <v xml:space="preserve">POK  </v>
      </c>
      <c r="D87" s="333" t="str">
        <f>IF('Sub-Cpt Record'!F87 = "","",'Sub-Cpt Record'!F87&amp;"  ")</f>
        <v xml:space="preserve">AH  </v>
      </c>
      <c r="E87" s="333" t="str">
        <f>IF('Sub-Cpt Record'!G87 = "","",'Sub-Cpt Record'!G87&amp;"  ")</f>
        <v xml:space="preserve">PSP  </v>
      </c>
      <c r="F87" s="333" t="str">
        <f>IF('Sub-Cpt Record'!H87 = "","",'Sub-Cpt Record'!H87&amp;"  ")</f>
        <v/>
      </c>
      <c r="G87" s="333" t="str">
        <f>IF('Sub-Cpt Record'!I87 = "","",'Sub-Cpt Record'!I87&amp;"  ")</f>
        <v/>
      </c>
      <c r="H87" s="333" t="str">
        <f>IF('Sub-Cpt Record'!J87 = "","",'Sub-Cpt Record'!J87&amp;"  ")</f>
        <v/>
      </c>
      <c r="I87" s="335" t="str">
        <f t="shared" si="11"/>
        <v xml:space="preserve">POK  AH  PSP  </v>
      </c>
      <c r="J87" s="333">
        <f>IF(A87&lt;&gt;"",'Sub-Cpt Record'!C87/CODE!B87,0)</f>
        <v>0.74929100000000004</v>
      </c>
      <c r="L87" s="337">
        <f t="shared" si="12"/>
        <v>1</v>
      </c>
      <c r="N87" s="338">
        <f>COUNTIFS('Felling&amp;Restocking'!$A$11:$A$1000, 'Felling&amp;Restocking'!$A87, 'Felling&amp;Restocking'!$B$11:$B$1000, 'Felling&amp;Restocking'!$B87, 'Felling&amp;Restocking'!$H$11:$H$1000, 'Felling&amp;Restocking'!$H87)</f>
        <v>0</v>
      </c>
      <c r="O87" s="338">
        <f>IF(OR('Felling&amp;Restocking'!H87=0,'Felling&amp;Restocking'!H87=""),0,1)</f>
        <v>0</v>
      </c>
      <c r="P87" s="339">
        <f>SUM('Felling&amp;Restocking'!O87+'Felling&amp;Restocking'!P87)</f>
        <v>0</v>
      </c>
      <c r="S87" s="341">
        <f>IF(AND(O87&lt;&gt;0,P87&lt;&gt;0,'Felling&amp;Restocking'!G87&lt;&gt;0,AA87="",AC87=""),1,0)</f>
        <v>0</v>
      </c>
      <c r="T87" s="342" t="str">
        <f>IF(OR('Felling&amp;Restocking'!G87=0,'Felling&amp;Restocking'!G87=""),"",SUM('Felling&amp;Restocking'!O87/P87)*'Felling&amp;Restocking'!G87)</f>
        <v/>
      </c>
      <c r="U87" s="343" t="str">
        <f>IF(OR('Felling&amp;Restocking'!G87=0,'Felling&amp;Restocking'!G87=""),"",SUM('Felling&amp;Restocking'!P87/P87)*'Felling&amp;Restocking'!G87)</f>
        <v/>
      </c>
      <c r="V87" s="344">
        <f>IF(CONCATENATE('Felling&amp;Restocking'!U87&amp;'Felling&amp;Restocking'!W87&amp;'Felling&amp;Restocking'!Y87&amp;'Felling&amp;Restocking'!AA87&amp;'Felling&amp;Restocking'!AC87)="",0,1)</f>
        <v>0</v>
      </c>
      <c r="W87" s="345">
        <f>IF(OR(OR(TRIM('Felling&amp;Restocking'!H87)="T",TRIM('Felling&amp;Restocking'!H87)="DF",TRIM('Felling&amp;Restocking'!H87)="OS"),O87=0),0,1)</f>
        <v>0</v>
      </c>
      <c r="X87" s="345">
        <f>IF(OR('Felling&amp;Restocking'!$S87="",OR('Felling&amp;Restocking'!$S87=0,'Felling&amp;Restocking'!$S87="N/A")),0,1)</f>
        <v>0</v>
      </c>
      <c r="Y87" s="333" t="str">
        <f t="shared" si="13"/>
        <v/>
      </c>
      <c r="Z87" s="333" t="str">
        <f t="shared" si="14"/>
        <v/>
      </c>
      <c r="AA87" s="334" t="str">
        <f t="shared" si="15"/>
        <v/>
      </c>
      <c r="AC87" s="333" t="str">
        <f t="shared" si="16"/>
        <v/>
      </c>
      <c r="AE87" s="333" t="str">
        <f t="shared" si="17"/>
        <v>1</v>
      </c>
      <c r="AF87" s="346" t="str">
        <f>IF('Felling&amp;Restocking'!I87="","",IFERROR(VLOOKUP( 'Felling&amp;Restocking'!I87,SpeciesList[],2,FALSE),"," &amp; 'Felling&amp;Restocking'!I87))</f>
        <v/>
      </c>
      <c r="AG87" s="333" t="str">
        <f>IF('Felling&amp;Restocking'!I87="","",VLOOKUP( 'Felling&amp;Restocking'!I87,SpeciesList[],4,FALSE))</f>
        <v/>
      </c>
      <c r="AH87" s="333" t="str">
        <f>IF('Felling&amp;Restocking'!J87="","",IFERROR("," &amp; VLOOKUP( 'Felling&amp;Restocking'!J87,SpeciesList[],2,FALSE),"," &amp; 'Felling&amp;Restocking'!J87))</f>
        <v/>
      </c>
      <c r="AI87" s="333" t="str">
        <f>IF('Felling&amp;Restocking'!J87="","",VLOOKUP( 'Felling&amp;Restocking'!J87,SpeciesList[],4,FALSE))</f>
        <v/>
      </c>
      <c r="AJ87" s="333" t="str">
        <f>IF('Felling&amp;Restocking'!K87="","",IFERROR("," &amp; VLOOKUP( 'Felling&amp;Restocking'!K87,SpeciesList[],2,FALSE),"," &amp; 'Felling&amp;Restocking'!K87))</f>
        <v/>
      </c>
      <c r="AK87" s="333" t="str">
        <f>IF('Felling&amp;Restocking'!K87="","",VLOOKUP( 'Felling&amp;Restocking'!K87,SpeciesList[],4,FALSE))</f>
        <v/>
      </c>
      <c r="AL87" s="333" t="str">
        <f>IF('Felling&amp;Restocking'!L87="","",IFERROR("," &amp; VLOOKUP( 'Felling&amp;Restocking'!L87,SpeciesList[],2,FALSE),"," &amp; 'Felling&amp;Restocking'!L87))</f>
        <v/>
      </c>
      <c r="AM87" s="333" t="str">
        <f>IF('Felling&amp;Restocking'!L87="","",VLOOKUP( 'Felling&amp;Restocking'!L87,SpeciesList[],4,FALSE))</f>
        <v/>
      </c>
      <c r="AN87" s="333" t="str">
        <f>IF('Felling&amp;Restocking'!M87="","",IFERROR("," &amp; VLOOKUP( 'Felling&amp;Restocking'!M87,SpeciesList[],2,FALSE),"," &amp; 'Felling&amp;Restocking'!M87))</f>
        <v/>
      </c>
      <c r="AO87" s="333" t="str">
        <f>IF('Felling&amp;Restocking'!M87="","",VLOOKUP( 'Felling&amp;Restocking'!M87,SpeciesList[],4,FALSE))</f>
        <v/>
      </c>
      <c r="AP87" s="333" t="str">
        <f>IF('Felling&amp;Restocking'!N87="","",IFERROR("," &amp; VLOOKUP( 'Felling&amp;Restocking'!N87,SpeciesList[],2,FALSE),"," &amp; 'Felling&amp;Restocking'!N87))</f>
        <v/>
      </c>
      <c r="AQ87" s="333" t="str">
        <f>IF('Felling&amp;Restocking'!N87="","",VLOOKUP( 'Felling&amp;Restocking'!N87,SpeciesList[],4,FALSE))</f>
        <v/>
      </c>
      <c r="AS87" s="346"/>
      <c r="AT87" s="333" t="str">
        <f>IF('Sub-Cpt Record'!A87&lt;&gt;"",CONCATENATE('Sub-Cpt Record'!A87,'Sub-Cpt Record'!B87,'Sub-Cpt Record'!C87),"")</f>
        <v>BU6e0.749291</v>
      </c>
      <c r="AU87" s="333">
        <f t="shared" si="18"/>
        <v>1</v>
      </c>
      <c r="AV87" s="333">
        <f>IF(AT87&lt;&gt;"",'Sub-Cpt Record'!C87/CODE!AU87,0)</f>
        <v>0.74929100000000004</v>
      </c>
      <c r="BM87" s="333" t="s">
        <v>650</v>
      </c>
    </row>
    <row r="88" spans="1:65" x14ac:dyDescent="0.25">
      <c r="A88" s="333" t="str">
        <f>IF('Sub-Cpt Record'!B88="",IF(OR('Sub-Cpt Record'!A88=0,'Sub-Cpt Record'!A88=""),"",'Sub-Cpt Record'!A88),CONCATENATE('Sub-Cpt Record'!A88&amp;'Sub-Cpt Record'!B88))</f>
        <v>BU7</v>
      </c>
      <c r="B88" s="333">
        <f t="shared" si="10"/>
        <v>1</v>
      </c>
      <c r="C88" s="334" t="str">
        <f>IF('Sub-Cpt Record'!E88 = "","",'Sub-Cpt Record'!E88&amp;"  ")</f>
        <v xml:space="preserve">LI  </v>
      </c>
      <c r="D88" s="333" t="str">
        <f>IF('Sub-Cpt Record'!F88 = "","",'Sub-Cpt Record'!F88&amp;"  ")</f>
        <v xml:space="preserve">POK  </v>
      </c>
      <c r="E88" s="333" t="str">
        <f>IF('Sub-Cpt Record'!G88 = "","",'Sub-Cpt Record'!G88&amp;"  ")</f>
        <v/>
      </c>
      <c r="F88" s="333" t="str">
        <f>IF('Sub-Cpt Record'!H88 = "","",'Sub-Cpt Record'!H88&amp;"  ")</f>
        <v/>
      </c>
      <c r="G88" s="333" t="str">
        <f>IF('Sub-Cpt Record'!I88 = "","",'Sub-Cpt Record'!I88&amp;"  ")</f>
        <v/>
      </c>
      <c r="H88" s="333" t="str">
        <f>IF('Sub-Cpt Record'!J88 = "","",'Sub-Cpt Record'!J88&amp;"  ")</f>
        <v/>
      </c>
      <c r="I88" s="335" t="str">
        <f t="shared" si="11"/>
        <v xml:space="preserve">LI  POK  </v>
      </c>
      <c r="J88" s="333">
        <f>IF(A88&lt;&gt;"",'Sub-Cpt Record'!C88/CODE!B88,0)</f>
        <v>0.22057099999999999</v>
      </c>
      <c r="L88" s="337">
        <f t="shared" si="12"/>
        <v>1</v>
      </c>
      <c r="N88" s="338">
        <f>COUNTIFS('Felling&amp;Restocking'!$A$11:$A$1000, 'Felling&amp;Restocking'!$A88, 'Felling&amp;Restocking'!$B$11:$B$1000, 'Felling&amp;Restocking'!$B88, 'Felling&amp;Restocking'!$H$11:$H$1000, 'Felling&amp;Restocking'!$H88)</f>
        <v>1</v>
      </c>
      <c r="O88" s="338">
        <f>IF(OR('Felling&amp;Restocking'!H88=0,'Felling&amp;Restocking'!H88=""),0,1)</f>
        <v>1</v>
      </c>
      <c r="P88" s="339">
        <f>SUM('Felling&amp;Restocking'!O88+'Felling&amp;Restocking'!P88)</f>
        <v>11.910833999999999</v>
      </c>
      <c r="S88" s="341">
        <f>IF(AND(O88&lt;&gt;0,P88&lt;&gt;0,'Felling&amp;Restocking'!G88&lt;&gt;0,AA88="",AC88=""),1,0)</f>
        <v>0</v>
      </c>
      <c r="T88" s="342">
        <f>IF(OR('Felling&amp;Restocking'!G88=0,'Felling&amp;Restocking'!G88=""),"",SUM('Felling&amp;Restocking'!O88/P88)*'Felling&amp;Restocking'!G88)</f>
        <v>0</v>
      </c>
      <c r="U88" s="343">
        <f>IF(OR('Felling&amp;Restocking'!G88=0,'Felling&amp;Restocking'!G88=""),"",SUM('Felling&amp;Restocking'!P88/P88)*'Felling&amp;Restocking'!G88)</f>
        <v>0.22057099999999999</v>
      </c>
      <c r="V88" s="344">
        <f>IF(CONCATENATE('Felling&amp;Restocking'!U88&amp;'Felling&amp;Restocking'!W88&amp;'Felling&amp;Restocking'!Y88&amp;'Felling&amp;Restocking'!AA88&amp;'Felling&amp;Restocking'!AC88)="",0,1)</f>
        <v>0</v>
      </c>
      <c r="W88" s="345">
        <f>IF(OR(OR(TRIM('Felling&amp;Restocking'!H88)="T",TRIM('Felling&amp;Restocking'!H88)="DF",TRIM('Felling&amp;Restocking'!H88)="OS"),O88=0),0,1)</f>
        <v>0</v>
      </c>
      <c r="X88" s="345">
        <f>IF(OR('Felling&amp;Restocking'!$S88="",OR('Felling&amp;Restocking'!$S88=0,'Felling&amp;Restocking'!$S88="N/A")),0,1)</f>
        <v>0</v>
      </c>
      <c r="Y88" s="333" t="str">
        <f t="shared" si="13"/>
        <v/>
      </c>
      <c r="Z88" s="333" t="str">
        <f t="shared" si="14"/>
        <v/>
      </c>
      <c r="AA88" s="334" t="str">
        <f t="shared" si="15"/>
        <v>lime,pedunculate/common oak</v>
      </c>
      <c r="AC88" s="333" t="str">
        <f t="shared" si="16"/>
        <v/>
      </c>
      <c r="AE88" s="333" t="str">
        <f t="shared" si="17"/>
        <v>1</v>
      </c>
      <c r="AF88" s="346" t="str">
        <f>IF('Felling&amp;Restocking'!I88="","",IFERROR(VLOOKUP( 'Felling&amp;Restocking'!I88,SpeciesList[],2,FALSE),"," &amp; 'Felling&amp;Restocking'!I88))</f>
        <v>lime</v>
      </c>
      <c r="AG88" s="333" t="str">
        <f>IF('Felling&amp;Restocking'!I88="","",VLOOKUP( 'Felling&amp;Restocking'!I88,SpeciesList[],4,FALSE))</f>
        <v>B</v>
      </c>
      <c r="AH88" s="333" t="str">
        <f>IF('Felling&amp;Restocking'!J88="","",IFERROR("," &amp; VLOOKUP( 'Felling&amp;Restocking'!J88,SpeciesList[],2,FALSE),"," &amp; 'Felling&amp;Restocking'!J88))</f>
        <v>,pedunculate/common oak</v>
      </c>
      <c r="AI88" s="333" t="str">
        <f>IF('Felling&amp;Restocking'!J88="","",VLOOKUP( 'Felling&amp;Restocking'!J88,SpeciesList[],4,FALSE))</f>
        <v>B</v>
      </c>
      <c r="AJ88" s="333" t="str">
        <f>IF('Felling&amp;Restocking'!K88="","",IFERROR("," &amp; VLOOKUP( 'Felling&amp;Restocking'!K88,SpeciesList[],2,FALSE),"," &amp; 'Felling&amp;Restocking'!K88))</f>
        <v/>
      </c>
      <c r="AK88" s="333" t="str">
        <f>IF('Felling&amp;Restocking'!K88="","",VLOOKUP( 'Felling&amp;Restocking'!K88,SpeciesList[],4,FALSE))</f>
        <v/>
      </c>
      <c r="AL88" s="333" t="str">
        <f>IF('Felling&amp;Restocking'!L88="","",IFERROR("," &amp; VLOOKUP( 'Felling&amp;Restocking'!L88,SpeciesList[],2,FALSE),"," &amp; 'Felling&amp;Restocking'!L88))</f>
        <v/>
      </c>
      <c r="AM88" s="333" t="str">
        <f>IF('Felling&amp;Restocking'!L88="","",VLOOKUP( 'Felling&amp;Restocking'!L88,SpeciesList[],4,FALSE))</f>
        <v/>
      </c>
      <c r="AN88" s="333" t="str">
        <f>IF('Felling&amp;Restocking'!M88="","",IFERROR("," &amp; VLOOKUP( 'Felling&amp;Restocking'!M88,SpeciesList[],2,FALSE),"," &amp; 'Felling&amp;Restocking'!M88))</f>
        <v/>
      </c>
      <c r="AO88" s="333" t="str">
        <f>IF('Felling&amp;Restocking'!M88="","",VLOOKUP( 'Felling&amp;Restocking'!M88,SpeciesList[],4,FALSE))</f>
        <v/>
      </c>
      <c r="AP88" s="333" t="str">
        <f>IF('Felling&amp;Restocking'!N88="","",IFERROR("," &amp; VLOOKUP( 'Felling&amp;Restocking'!N88,SpeciesList[],2,FALSE),"," &amp; 'Felling&amp;Restocking'!N88))</f>
        <v/>
      </c>
      <c r="AQ88" s="333" t="str">
        <f>IF('Felling&amp;Restocking'!N88="","",VLOOKUP( 'Felling&amp;Restocking'!N88,SpeciesList[],4,FALSE))</f>
        <v/>
      </c>
      <c r="AS88" s="346"/>
      <c r="AT88" s="333" t="str">
        <f>IF('Sub-Cpt Record'!A88&lt;&gt;"",CONCATENATE('Sub-Cpt Record'!A88,'Sub-Cpt Record'!B88,'Sub-Cpt Record'!C88),"")</f>
        <v>BU70.220571</v>
      </c>
      <c r="AU88" s="333">
        <f t="shared" si="18"/>
        <v>1</v>
      </c>
      <c r="AV88" s="333">
        <f>IF(AT88&lt;&gt;"",'Sub-Cpt Record'!C88/CODE!AU88,0)</f>
        <v>0.22057099999999999</v>
      </c>
      <c r="BM88" s="333" t="s">
        <v>651</v>
      </c>
    </row>
    <row r="89" spans="1:65" x14ac:dyDescent="0.25">
      <c r="A89" s="333" t="str">
        <f>IF('Sub-Cpt Record'!B89="",IF(OR('Sub-Cpt Record'!A89=0,'Sub-Cpt Record'!A89=""),"",'Sub-Cpt Record'!A89),CONCATENATE('Sub-Cpt Record'!A89&amp;'Sub-Cpt Record'!B89))</f>
        <v>BU8</v>
      </c>
      <c r="B89" s="333">
        <f t="shared" si="10"/>
        <v>1</v>
      </c>
      <c r="C89" s="334" t="str">
        <f>IF('Sub-Cpt Record'!E89 = "","",'Sub-Cpt Record'!E89&amp;"  ")</f>
        <v xml:space="preserve">POK  </v>
      </c>
      <c r="D89" s="333" t="str">
        <f>IF('Sub-Cpt Record'!F89 = "","",'Sub-Cpt Record'!F89&amp;"  ")</f>
        <v xml:space="preserve">WCH  </v>
      </c>
      <c r="E89" s="333" t="str">
        <f>IF('Sub-Cpt Record'!G89 = "","",'Sub-Cpt Record'!G89&amp;"  ")</f>
        <v xml:space="preserve">AH  </v>
      </c>
      <c r="F89" s="333" t="str">
        <f>IF('Sub-Cpt Record'!H89 = "","",'Sub-Cpt Record'!H89&amp;"  ")</f>
        <v xml:space="preserve">BI  </v>
      </c>
      <c r="G89" s="333" t="str">
        <f>IF('Sub-Cpt Record'!I89 = "","",'Sub-Cpt Record'!I89&amp;"  ")</f>
        <v/>
      </c>
      <c r="H89" s="333" t="str">
        <f>IF('Sub-Cpt Record'!J89 = "","",'Sub-Cpt Record'!J89&amp;"  ")</f>
        <v/>
      </c>
      <c r="I89" s="335" t="str">
        <f t="shared" si="11"/>
        <v xml:space="preserve">POK  WCH  AH  BI  </v>
      </c>
      <c r="J89" s="333">
        <f>IF(A89&lt;&gt;"",'Sub-Cpt Record'!C89/CODE!B89,0)</f>
        <v>4.0473100000000004</v>
      </c>
      <c r="L89" s="337">
        <f t="shared" si="12"/>
        <v>1</v>
      </c>
      <c r="N89" s="338">
        <f>COUNTIFS('Felling&amp;Restocking'!$A$11:$A$1000, 'Felling&amp;Restocking'!$A89, 'Felling&amp;Restocking'!$B$11:$B$1000, 'Felling&amp;Restocking'!$B89, 'Felling&amp;Restocking'!$H$11:$H$1000, 'Felling&amp;Restocking'!$H89)</f>
        <v>1</v>
      </c>
      <c r="O89" s="338">
        <f>IF(OR('Felling&amp;Restocking'!H89=0,'Felling&amp;Restocking'!H89=""),0,1)</f>
        <v>1</v>
      </c>
      <c r="P89" s="339">
        <f>SUM('Felling&amp;Restocking'!O89+'Felling&amp;Restocking'!P89)</f>
        <v>121.41930000000001</v>
      </c>
      <c r="S89" s="341">
        <f>IF(AND(O89&lt;&gt;0,P89&lt;&gt;0,'Felling&amp;Restocking'!G89&lt;&gt;0,AA89="",AC89=""),1,0)</f>
        <v>0</v>
      </c>
      <c r="T89" s="342">
        <f>IF(OR('Felling&amp;Restocking'!G89=0,'Felling&amp;Restocking'!G89=""),"",SUM('Felling&amp;Restocking'!O89/P89)*'Felling&amp;Restocking'!G89)</f>
        <v>0</v>
      </c>
      <c r="U89" s="343">
        <f>IF(OR('Felling&amp;Restocking'!G89=0,'Felling&amp;Restocking'!G89=""),"",SUM('Felling&amp;Restocking'!P89/P89)*'Felling&amp;Restocking'!G89)</f>
        <v>4.0473100000000004</v>
      </c>
      <c r="V89" s="344">
        <f>IF(CONCATENATE('Felling&amp;Restocking'!U89&amp;'Felling&amp;Restocking'!W89&amp;'Felling&amp;Restocking'!Y89&amp;'Felling&amp;Restocking'!AA89&amp;'Felling&amp;Restocking'!AC89)="",0,1)</f>
        <v>0</v>
      </c>
      <c r="W89" s="345">
        <f>IF(OR(OR(TRIM('Felling&amp;Restocking'!H89)="T",TRIM('Felling&amp;Restocking'!H89)="DF",TRIM('Felling&amp;Restocking'!H89)="OS"),O89=0),0,1)</f>
        <v>0</v>
      </c>
      <c r="X89" s="345">
        <f>IF(OR('Felling&amp;Restocking'!$S89="",OR('Felling&amp;Restocking'!$S89=0,'Felling&amp;Restocking'!$S89="N/A")),0,1)</f>
        <v>0</v>
      </c>
      <c r="Y89" s="333" t="str">
        <f t="shared" si="13"/>
        <v/>
      </c>
      <c r="Z89" s="333" t="str">
        <f t="shared" si="14"/>
        <v/>
      </c>
      <c r="AA89" s="334" t="str">
        <f t="shared" si="15"/>
        <v>pedunculate/common oak,wild cherry/gean,ash,birch (downy/silver)</v>
      </c>
      <c r="AC89" s="333" t="str">
        <f t="shared" si="16"/>
        <v/>
      </c>
      <c r="AE89" s="333" t="str">
        <f t="shared" si="17"/>
        <v>1</v>
      </c>
      <c r="AF89" s="346" t="str">
        <f>IF('Felling&amp;Restocking'!I89="","",IFERROR(VLOOKUP( 'Felling&amp;Restocking'!I89,SpeciesList[],2,FALSE),"," &amp; 'Felling&amp;Restocking'!I89))</f>
        <v>pedunculate/common oak</v>
      </c>
      <c r="AG89" s="333" t="str">
        <f>IF('Felling&amp;Restocking'!I89="","",VLOOKUP( 'Felling&amp;Restocking'!I89,SpeciesList[],4,FALSE))</f>
        <v>B</v>
      </c>
      <c r="AH89" s="333" t="str">
        <f>IF('Felling&amp;Restocking'!J89="","",IFERROR("," &amp; VLOOKUP( 'Felling&amp;Restocking'!J89,SpeciesList[],2,FALSE),"," &amp; 'Felling&amp;Restocking'!J89))</f>
        <v>,wild cherry/gean</v>
      </c>
      <c r="AI89" s="333" t="str">
        <f>IF('Felling&amp;Restocking'!J89="","",VLOOKUP( 'Felling&amp;Restocking'!J89,SpeciesList[],4,FALSE))</f>
        <v>B</v>
      </c>
      <c r="AJ89" s="333" t="str">
        <f>IF('Felling&amp;Restocking'!K89="","",IFERROR("," &amp; VLOOKUP( 'Felling&amp;Restocking'!K89,SpeciesList[],2,FALSE),"," &amp; 'Felling&amp;Restocking'!K89))</f>
        <v>,ash</v>
      </c>
      <c r="AK89" s="333" t="str">
        <f>IF('Felling&amp;Restocking'!K89="","",VLOOKUP( 'Felling&amp;Restocking'!K89,SpeciesList[],4,FALSE))</f>
        <v>B</v>
      </c>
      <c r="AL89" s="333" t="str">
        <f>IF('Felling&amp;Restocking'!L89="","",IFERROR("," &amp; VLOOKUP( 'Felling&amp;Restocking'!L89,SpeciesList[],2,FALSE),"," &amp; 'Felling&amp;Restocking'!L89))</f>
        <v>,birch (downy/silver)</v>
      </c>
      <c r="AM89" s="333" t="str">
        <f>IF('Felling&amp;Restocking'!L89="","",VLOOKUP( 'Felling&amp;Restocking'!L89,SpeciesList[],4,FALSE))</f>
        <v>B</v>
      </c>
      <c r="AN89" s="333" t="str">
        <f>IF('Felling&amp;Restocking'!M89="","",IFERROR("," &amp; VLOOKUP( 'Felling&amp;Restocking'!M89,SpeciesList[],2,FALSE),"," &amp; 'Felling&amp;Restocking'!M89))</f>
        <v/>
      </c>
      <c r="AO89" s="333" t="str">
        <f>IF('Felling&amp;Restocking'!M89="","",VLOOKUP( 'Felling&amp;Restocking'!M89,SpeciesList[],4,FALSE))</f>
        <v/>
      </c>
      <c r="AP89" s="333" t="str">
        <f>IF('Felling&amp;Restocking'!N89="","",IFERROR("," &amp; VLOOKUP( 'Felling&amp;Restocking'!N89,SpeciesList[],2,FALSE),"," &amp; 'Felling&amp;Restocking'!N89))</f>
        <v/>
      </c>
      <c r="AQ89" s="333" t="str">
        <f>IF('Felling&amp;Restocking'!N89="","",VLOOKUP( 'Felling&amp;Restocking'!N89,SpeciesList[],4,FALSE))</f>
        <v/>
      </c>
      <c r="AS89" s="346"/>
      <c r="AT89" s="333" t="str">
        <f>IF('Sub-Cpt Record'!A89&lt;&gt;"",CONCATENATE('Sub-Cpt Record'!A89,'Sub-Cpt Record'!B89,'Sub-Cpt Record'!C89),"")</f>
        <v>BU84.04731</v>
      </c>
      <c r="AU89" s="333">
        <f t="shared" si="18"/>
        <v>1</v>
      </c>
      <c r="AV89" s="333">
        <f>IF(AT89&lt;&gt;"",'Sub-Cpt Record'!C89/CODE!AU89,0)</f>
        <v>4.0473100000000004</v>
      </c>
      <c r="BM89" s="333" t="s">
        <v>652</v>
      </c>
    </row>
    <row r="90" spans="1:65" x14ac:dyDescent="0.25">
      <c r="A90" s="333" t="str">
        <f>IF('Sub-Cpt Record'!B90="",IF(OR('Sub-Cpt Record'!A90=0,'Sub-Cpt Record'!A90=""),"",'Sub-Cpt Record'!A90),CONCATENATE('Sub-Cpt Record'!A90&amp;'Sub-Cpt Record'!B90))</f>
        <v>BU9</v>
      </c>
      <c r="B90" s="333">
        <f t="shared" si="10"/>
        <v>1</v>
      </c>
      <c r="C90" s="334" t="str">
        <f>IF('Sub-Cpt Record'!E90 = "","",'Sub-Cpt Record'!E90&amp;"  ")</f>
        <v xml:space="preserve">POK  </v>
      </c>
      <c r="D90" s="333" t="str">
        <f>IF('Sub-Cpt Record'!F90 = "","",'Sub-Cpt Record'!F90&amp;"  ")</f>
        <v xml:space="preserve">AH  </v>
      </c>
      <c r="E90" s="333" t="str">
        <f>IF('Sub-Cpt Record'!G90 = "","",'Sub-Cpt Record'!G90&amp;"  ")</f>
        <v xml:space="preserve">WSH  </v>
      </c>
      <c r="F90" s="333" t="str">
        <f>IF('Sub-Cpt Record'!H90 = "","",'Sub-Cpt Record'!H90&amp;"  ")</f>
        <v/>
      </c>
      <c r="G90" s="333" t="str">
        <f>IF('Sub-Cpt Record'!I90 = "","",'Sub-Cpt Record'!I90&amp;"  ")</f>
        <v/>
      </c>
      <c r="H90" s="333" t="str">
        <f>IF('Sub-Cpt Record'!J90 = "","",'Sub-Cpt Record'!J90&amp;"  ")</f>
        <v/>
      </c>
      <c r="I90" s="335" t="str">
        <f t="shared" si="11"/>
        <v xml:space="preserve">POK  AH  WSH  </v>
      </c>
      <c r="J90" s="333">
        <f>IF(A90&lt;&gt;"",'Sub-Cpt Record'!C90/CODE!B90,0)</f>
        <v>1.07613</v>
      </c>
      <c r="L90" s="337">
        <f t="shared" si="12"/>
        <v>1</v>
      </c>
      <c r="N90" s="338">
        <f>COUNTIFS('Felling&amp;Restocking'!$A$11:$A$1000, 'Felling&amp;Restocking'!$A90, 'Felling&amp;Restocking'!$B$11:$B$1000, 'Felling&amp;Restocking'!$B90, 'Felling&amp;Restocking'!$H$11:$H$1000, 'Felling&amp;Restocking'!$H90)</f>
        <v>0</v>
      </c>
      <c r="O90" s="338">
        <f>IF(OR('Felling&amp;Restocking'!H90=0,'Felling&amp;Restocking'!H90=""),0,1)</f>
        <v>0</v>
      </c>
      <c r="P90" s="339">
        <f>SUM('Felling&amp;Restocking'!O90+'Felling&amp;Restocking'!P90)</f>
        <v>0</v>
      </c>
      <c r="S90" s="341">
        <f>IF(AND(O90&lt;&gt;0,P90&lt;&gt;0,'Felling&amp;Restocking'!G90&lt;&gt;0,AA90="",AC90=""),1,0)</f>
        <v>0</v>
      </c>
      <c r="T90" s="342" t="str">
        <f>IF(OR('Felling&amp;Restocking'!G90=0,'Felling&amp;Restocking'!G90=""),"",SUM('Felling&amp;Restocking'!O90/P90)*'Felling&amp;Restocking'!G90)</f>
        <v/>
      </c>
      <c r="U90" s="343" t="str">
        <f>IF(OR('Felling&amp;Restocking'!G90=0,'Felling&amp;Restocking'!G90=""),"",SUM('Felling&amp;Restocking'!P90/P90)*'Felling&amp;Restocking'!G90)</f>
        <v/>
      </c>
      <c r="V90" s="344">
        <f>IF(CONCATENATE('Felling&amp;Restocking'!U90&amp;'Felling&amp;Restocking'!W90&amp;'Felling&amp;Restocking'!Y90&amp;'Felling&amp;Restocking'!AA90&amp;'Felling&amp;Restocking'!AC90)="",0,1)</f>
        <v>0</v>
      </c>
      <c r="W90" s="345">
        <f>IF(OR(OR(TRIM('Felling&amp;Restocking'!H90)="T",TRIM('Felling&amp;Restocking'!H90)="DF",TRIM('Felling&amp;Restocking'!H90)="OS"),O90=0),0,1)</f>
        <v>0</v>
      </c>
      <c r="X90" s="345">
        <f>IF(OR('Felling&amp;Restocking'!$S90="",OR('Felling&amp;Restocking'!$S90=0,'Felling&amp;Restocking'!$S90="N/A")),0,1)</f>
        <v>0</v>
      </c>
      <c r="Y90" s="333" t="str">
        <f t="shared" si="13"/>
        <v/>
      </c>
      <c r="Z90" s="333" t="str">
        <f t="shared" si="14"/>
        <v/>
      </c>
      <c r="AA90" s="334" t="str">
        <f t="shared" si="15"/>
        <v/>
      </c>
      <c r="AC90" s="333" t="str">
        <f t="shared" si="16"/>
        <v/>
      </c>
      <c r="AE90" s="333" t="str">
        <f t="shared" si="17"/>
        <v>1</v>
      </c>
      <c r="AF90" s="346" t="str">
        <f>IF('Felling&amp;Restocking'!I90="","",IFERROR(VLOOKUP( 'Felling&amp;Restocking'!I90,SpeciesList[],2,FALSE),"," &amp; 'Felling&amp;Restocking'!I90))</f>
        <v/>
      </c>
      <c r="AG90" s="333" t="str">
        <f>IF('Felling&amp;Restocking'!I90="","",VLOOKUP( 'Felling&amp;Restocking'!I90,SpeciesList[],4,FALSE))</f>
        <v/>
      </c>
      <c r="AH90" s="333" t="str">
        <f>IF('Felling&amp;Restocking'!J90="","",IFERROR("," &amp; VLOOKUP( 'Felling&amp;Restocking'!J90,SpeciesList[],2,FALSE),"," &amp; 'Felling&amp;Restocking'!J90))</f>
        <v/>
      </c>
      <c r="AI90" s="333" t="str">
        <f>IF('Felling&amp;Restocking'!J90="","",VLOOKUP( 'Felling&amp;Restocking'!J90,SpeciesList[],4,FALSE))</f>
        <v/>
      </c>
      <c r="AJ90" s="333" t="str">
        <f>IF('Felling&amp;Restocking'!K90="","",IFERROR("," &amp; VLOOKUP( 'Felling&amp;Restocking'!K90,SpeciesList[],2,FALSE),"," &amp; 'Felling&amp;Restocking'!K90))</f>
        <v/>
      </c>
      <c r="AK90" s="333" t="str">
        <f>IF('Felling&amp;Restocking'!K90="","",VLOOKUP( 'Felling&amp;Restocking'!K90,SpeciesList[],4,FALSE))</f>
        <v/>
      </c>
      <c r="AL90" s="333" t="str">
        <f>IF('Felling&amp;Restocking'!L90="","",IFERROR("," &amp; VLOOKUP( 'Felling&amp;Restocking'!L90,SpeciesList[],2,FALSE),"," &amp; 'Felling&amp;Restocking'!L90))</f>
        <v/>
      </c>
      <c r="AM90" s="333" t="str">
        <f>IF('Felling&amp;Restocking'!L90="","",VLOOKUP( 'Felling&amp;Restocking'!L90,SpeciesList[],4,FALSE))</f>
        <v/>
      </c>
      <c r="AN90" s="333" t="str">
        <f>IF('Felling&amp;Restocking'!M90="","",IFERROR("," &amp; VLOOKUP( 'Felling&amp;Restocking'!M90,SpeciesList[],2,FALSE),"," &amp; 'Felling&amp;Restocking'!M90))</f>
        <v/>
      </c>
      <c r="AO90" s="333" t="str">
        <f>IF('Felling&amp;Restocking'!M90="","",VLOOKUP( 'Felling&amp;Restocking'!M90,SpeciesList[],4,FALSE))</f>
        <v/>
      </c>
      <c r="AP90" s="333" t="str">
        <f>IF('Felling&amp;Restocking'!N90="","",IFERROR("," &amp; VLOOKUP( 'Felling&amp;Restocking'!N90,SpeciesList[],2,FALSE),"," &amp; 'Felling&amp;Restocking'!N90))</f>
        <v/>
      </c>
      <c r="AQ90" s="333" t="str">
        <f>IF('Felling&amp;Restocking'!N90="","",VLOOKUP( 'Felling&amp;Restocking'!N90,SpeciesList[],4,FALSE))</f>
        <v/>
      </c>
      <c r="AS90" s="346"/>
      <c r="AT90" s="333" t="str">
        <f>IF('Sub-Cpt Record'!A90&lt;&gt;"",CONCATENATE('Sub-Cpt Record'!A90,'Sub-Cpt Record'!B90,'Sub-Cpt Record'!C90),"")</f>
        <v>BU91.07613</v>
      </c>
      <c r="AU90" s="333">
        <f t="shared" si="18"/>
        <v>1</v>
      </c>
      <c r="AV90" s="333">
        <f>IF(AT90&lt;&gt;"",'Sub-Cpt Record'!C90/CODE!AU90,0)</f>
        <v>1.07613</v>
      </c>
      <c r="BM90" s="333" t="s">
        <v>653</v>
      </c>
    </row>
    <row r="91" spans="1:65" x14ac:dyDescent="0.25">
      <c r="A91" s="333" t="str">
        <f>IF('Sub-Cpt Record'!B91="",IF(OR('Sub-Cpt Record'!A91=0,'Sub-Cpt Record'!A91=""),"",'Sub-Cpt Record'!A91),CONCATENATE('Sub-Cpt Record'!A91&amp;'Sub-Cpt Record'!B91))</f>
        <v>BU10</v>
      </c>
      <c r="B91" s="333">
        <f t="shared" si="10"/>
        <v>1</v>
      </c>
      <c r="C91" s="334" t="str">
        <f>IF('Sub-Cpt Record'!E91 = "","",'Sub-Cpt Record'!E91&amp;"  ")</f>
        <v xml:space="preserve">AH  </v>
      </c>
      <c r="D91" s="333" t="str">
        <f>IF('Sub-Cpt Record'!F91 = "","",'Sub-Cpt Record'!F91&amp;"  ")</f>
        <v xml:space="preserve">POK  </v>
      </c>
      <c r="E91" s="333" t="str">
        <f>IF('Sub-Cpt Record'!G91 = "","",'Sub-Cpt Record'!G91&amp;"  ")</f>
        <v xml:space="preserve">NS  </v>
      </c>
      <c r="F91" s="333" t="str">
        <f>IF('Sub-Cpt Record'!H91 = "","",'Sub-Cpt Record'!H91&amp;"  ")</f>
        <v/>
      </c>
      <c r="G91" s="333" t="str">
        <f>IF('Sub-Cpt Record'!I91 = "","",'Sub-Cpt Record'!I91&amp;"  ")</f>
        <v/>
      </c>
      <c r="H91" s="333" t="str">
        <f>IF('Sub-Cpt Record'!J91 = "","",'Sub-Cpt Record'!J91&amp;"  ")</f>
        <v/>
      </c>
      <c r="I91" s="335" t="str">
        <f t="shared" si="11"/>
        <v xml:space="preserve">AH  POK  NS  </v>
      </c>
      <c r="J91" s="333">
        <f>IF(A91&lt;&gt;"",'Sub-Cpt Record'!C91/CODE!B91,0)</f>
        <v>4.0146199999999999</v>
      </c>
      <c r="L91" s="337">
        <f t="shared" si="12"/>
        <v>1</v>
      </c>
      <c r="N91" s="338">
        <f>COUNTIFS('Felling&amp;Restocking'!$A$11:$A$1000, 'Felling&amp;Restocking'!$A91, 'Felling&amp;Restocking'!$B$11:$B$1000, 'Felling&amp;Restocking'!$B91, 'Felling&amp;Restocking'!$H$11:$H$1000, 'Felling&amp;Restocking'!$H91)</f>
        <v>0</v>
      </c>
      <c r="O91" s="338">
        <f>IF(OR('Felling&amp;Restocking'!H91=0,'Felling&amp;Restocking'!H91=""),0,1)</f>
        <v>0</v>
      </c>
      <c r="P91" s="339">
        <f>SUM('Felling&amp;Restocking'!O91+'Felling&amp;Restocking'!P91)</f>
        <v>0</v>
      </c>
      <c r="S91" s="341">
        <f>IF(AND(O91&lt;&gt;0,P91&lt;&gt;0,'Felling&amp;Restocking'!G91&lt;&gt;0,AA91="",AC91=""),1,0)</f>
        <v>0</v>
      </c>
      <c r="T91" s="342" t="str">
        <f>IF(OR('Felling&amp;Restocking'!G91=0,'Felling&amp;Restocking'!G91=""),"",SUM('Felling&amp;Restocking'!O91/P91)*'Felling&amp;Restocking'!G91)</f>
        <v/>
      </c>
      <c r="U91" s="343" t="str">
        <f>IF(OR('Felling&amp;Restocking'!G91=0,'Felling&amp;Restocking'!G91=""),"",SUM('Felling&amp;Restocking'!P91/P91)*'Felling&amp;Restocking'!G91)</f>
        <v/>
      </c>
      <c r="V91" s="344">
        <f>IF(CONCATENATE('Felling&amp;Restocking'!U91&amp;'Felling&amp;Restocking'!W91&amp;'Felling&amp;Restocking'!Y91&amp;'Felling&amp;Restocking'!AA91&amp;'Felling&amp;Restocking'!AC91)="",0,1)</f>
        <v>0</v>
      </c>
      <c r="W91" s="345">
        <f>IF(OR(OR(TRIM('Felling&amp;Restocking'!H91)="T",TRIM('Felling&amp;Restocking'!H91)="DF",TRIM('Felling&amp;Restocking'!H91)="OS"),O91=0),0,1)</f>
        <v>0</v>
      </c>
      <c r="X91" s="345">
        <f>IF(OR('Felling&amp;Restocking'!$S91="",OR('Felling&amp;Restocking'!$S91=0,'Felling&amp;Restocking'!$S91="N/A")),0,1)</f>
        <v>0</v>
      </c>
      <c r="Y91" s="333" t="str">
        <f t="shared" si="13"/>
        <v/>
      </c>
      <c r="Z91" s="333" t="str">
        <f t="shared" si="14"/>
        <v/>
      </c>
      <c r="AA91" s="334" t="str">
        <f t="shared" si="15"/>
        <v/>
      </c>
      <c r="AC91" s="333" t="str">
        <f t="shared" si="16"/>
        <v/>
      </c>
      <c r="AE91" s="333" t="str">
        <f t="shared" si="17"/>
        <v>1</v>
      </c>
      <c r="AF91" s="346" t="str">
        <f>IF('Felling&amp;Restocking'!I91="","",IFERROR(VLOOKUP( 'Felling&amp;Restocking'!I91,SpeciesList[],2,FALSE),"," &amp; 'Felling&amp;Restocking'!I91))</f>
        <v/>
      </c>
      <c r="AG91" s="333" t="str">
        <f>IF('Felling&amp;Restocking'!I91="","",VLOOKUP( 'Felling&amp;Restocking'!I91,SpeciesList[],4,FALSE))</f>
        <v/>
      </c>
      <c r="AH91" s="333" t="str">
        <f>IF('Felling&amp;Restocking'!J91="","",IFERROR("," &amp; VLOOKUP( 'Felling&amp;Restocking'!J91,SpeciesList[],2,FALSE),"," &amp; 'Felling&amp;Restocking'!J91))</f>
        <v/>
      </c>
      <c r="AI91" s="333" t="str">
        <f>IF('Felling&amp;Restocking'!J91="","",VLOOKUP( 'Felling&amp;Restocking'!J91,SpeciesList[],4,FALSE))</f>
        <v/>
      </c>
      <c r="AJ91" s="333" t="str">
        <f>IF('Felling&amp;Restocking'!K91="","",IFERROR("," &amp; VLOOKUP( 'Felling&amp;Restocking'!K91,SpeciesList[],2,FALSE),"," &amp; 'Felling&amp;Restocking'!K91))</f>
        <v/>
      </c>
      <c r="AK91" s="333" t="str">
        <f>IF('Felling&amp;Restocking'!K91="","",VLOOKUP( 'Felling&amp;Restocking'!K91,SpeciesList[],4,FALSE))</f>
        <v/>
      </c>
      <c r="AL91" s="333" t="str">
        <f>IF('Felling&amp;Restocking'!L91="","",IFERROR("," &amp; VLOOKUP( 'Felling&amp;Restocking'!L91,SpeciesList[],2,FALSE),"," &amp; 'Felling&amp;Restocking'!L91))</f>
        <v/>
      </c>
      <c r="AM91" s="333" t="str">
        <f>IF('Felling&amp;Restocking'!L91="","",VLOOKUP( 'Felling&amp;Restocking'!L91,SpeciesList[],4,FALSE))</f>
        <v/>
      </c>
      <c r="AN91" s="333" t="str">
        <f>IF('Felling&amp;Restocking'!M91="","",IFERROR("," &amp; VLOOKUP( 'Felling&amp;Restocking'!M91,SpeciesList[],2,FALSE),"," &amp; 'Felling&amp;Restocking'!M91))</f>
        <v/>
      </c>
      <c r="AO91" s="333" t="str">
        <f>IF('Felling&amp;Restocking'!M91="","",VLOOKUP( 'Felling&amp;Restocking'!M91,SpeciesList[],4,FALSE))</f>
        <v/>
      </c>
      <c r="AP91" s="333" t="str">
        <f>IF('Felling&amp;Restocking'!N91="","",IFERROR("," &amp; VLOOKUP( 'Felling&amp;Restocking'!N91,SpeciesList[],2,FALSE),"," &amp; 'Felling&amp;Restocking'!N91))</f>
        <v/>
      </c>
      <c r="AQ91" s="333" t="str">
        <f>IF('Felling&amp;Restocking'!N91="","",VLOOKUP( 'Felling&amp;Restocking'!N91,SpeciesList[],4,FALSE))</f>
        <v/>
      </c>
      <c r="AS91" s="346"/>
      <c r="AT91" s="333" t="str">
        <f>IF('Sub-Cpt Record'!A91&lt;&gt;"",CONCATENATE('Sub-Cpt Record'!A91,'Sub-Cpt Record'!B91,'Sub-Cpt Record'!C91),"")</f>
        <v>BU104.01462</v>
      </c>
      <c r="AU91" s="333">
        <f t="shared" si="18"/>
        <v>1</v>
      </c>
      <c r="AV91" s="333">
        <f>IF(AT91&lt;&gt;"",'Sub-Cpt Record'!C91/CODE!AU91,0)</f>
        <v>4.0146199999999999</v>
      </c>
      <c r="BM91" s="333" t="s">
        <v>654</v>
      </c>
    </row>
    <row r="92" spans="1:65" x14ac:dyDescent="0.25">
      <c r="A92" s="333" t="str">
        <f>IF('Sub-Cpt Record'!B92="",IF(OR('Sub-Cpt Record'!A92=0,'Sub-Cpt Record'!A92=""),"",'Sub-Cpt Record'!A92),CONCATENATE('Sub-Cpt Record'!A92&amp;'Sub-Cpt Record'!B92))</f>
        <v>BU11</v>
      </c>
      <c r="B92" s="333">
        <f t="shared" si="10"/>
        <v>1</v>
      </c>
      <c r="C92" s="334" t="str">
        <f>IF('Sub-Cpt Record'!E92 = "","",'Sub-Cpt Record'!E92&amp;"  ")</f>
        <v xml:space="preserve">BE  </v>
      </c>
      <c r="D92" s="333" t="str">
        <f>IF('Sub-Cpt Record'!F92 = "","",'Sub-Cpt Record'!F92&amp;"  ")</f>
        <v xml:space="preserve">SP  </v>
      </c>
      <c r="E92" s="333" t="str">
        <f>IF('Sub-Cpt Record'!G92 = "","",'Sub-Cpt Record'!G92&amp;"  ")</f>
        <v xml:space="preserve">POK  </v>
      </c>
      <c r="F92" s="333" t="str">
        <f>IF('Sub-Cpt Record'!H92 = "","",'Sub-Cpt Record'!H92&amp;"  ")</f>
        <v/>
      </c>
      <c r="G92" s="333" t="str">
        <f>IF('Sub-Cpt Record'!I92 = "","",'Sub-Cpt Record'!I92&amp;"  ")</f>
        <v/>
      </c>
      <c r="H92" s="333" t="str">
        <f>IF('Sub-Cpt Record'!J92 = "","",'Sub-Cpt Record'!J92&amp;"  ")</f>
        <v/>
      </c>
      <c r="I92" s="335" t="str">
        <f t="shared" si="11"/>
        <v xml:space="preserve">BE  SP  POK  </v>
      </c>
      <c r="J92" s="333">
        <f>IF(A92&lt;&gt;"",'Sub-Cpt Record'!C92/CODE!B92,0)</f>
        <v>2.0307300000000001</v>
      </c>
      <c r="L92" s="337">
        <f t="shared" si="12"/>
        <v>1</v>
      </c>
      <c r="N92" s="338">
        <f>COUNTIFS('Felling&amp;Restocking'!$A$11:$A$1000, 'Felling&amp;Restocking'!$A92, 'Felling&amp;Restocking'!$B$11:$B$1000, 'Felling&amp;Restocking'!$B92, 'Felling&amp;Restocking'!$H$11:$H$1000, 'Felling&amp;Restocking'!$H92)</f>
        <v>1</v>
      </c>
      <c r="O92" s="338">
        <f>IF(OR('Felling&amp;Restocking'!H92=0,'Felling&amp;Restocking'!H92=""),0,1)</f>
        <v>1</v>
      </c>
      <c r="P92" s="339">
        <f>SUM('Felling&amp;Restocking'!O92+'Felling&amp;Restocking'!P92)</f>
        <v>121.84380000000002</v>
      </c>
      <c r="S92" s="341">
        <f>IF(AND(O92&lt;&gt;0,P92&lt;&gt;0,'Felling&amp;Restocking'!G92&lt;&gt;0,AA92="",AC92=""),1,0)</f>
        <v>0</v>
      </c>
      <c r="T92" s="342">
        <f>IF(OR('Felling&amp;Restocking'!G92=0,'Felling&amp;Restocking'!G92=""),"",SUM('Felling&amp;Restocking'!O92/P92)*'Felling&amp;Restocking'!G92)</f>
        <v>0.40599999999999992</v>
      </c>
      <c r="U92" s="343">
        <f>IF(OR('Felling&amp;Restocking'!G92=0,'Felling&amp;Restocking'!G92=""),"",SUM('Felling&amp;Restocking'!P92/P92)*'Felling&amp;Restocking'!G92)</f>
        <v>1.6239999999999997</v>
      </c>
      <c r="V92" s="344">
        <f>IF(CONCATENATE('Felling&amp;Restocking'!U92&amp;'Felling&amp;Restocking'!W92&amp;'Felling&amp;Restocking'!Y92&amp;'Felling&amp;Restocking'!AA92&amp;'Felling&amp;Restocking'!AC92)="",0,1)</f>
        <v>0</v>
      </c>
      <c r="W92" s="345">
        <f>IF(OR(OR(TRIM('Felling&amp;Restocking'!H92)="T",TRIM('Felling&amp;Restocking'!H92)="DF",TRIM('Felling&amp;Restocking'!H92)="OS"),O92=0),0,1)</f>
        <v>0</v>
      </c>
      <c r="X92" s="345">
        <f>IF(OR('Felling&amp;Restocking'!$S92="",OR('Felling&amp;Restocking'!$S92=0,'Felling&amp;Restocking'!$S92="N/A")),0,1)</f>
        <v>0</v>
      </c>
      <c r="Y92" s="333" t="str">
        <f t="shared" si="13"/>
        <v/>
      </c>
      <c r="Z92" s="333" t="str">
        <f t="shared" si="14"/>
        <v/>
      </c>
      <c r="AA92" s="334" t="str">
        <f t="shared" si="15"/>
        <v>beech,pedunculate/common oak</v>
      </c>
      <c r="AC92" s="333" t="str">
        <f t="shared" si="16"/>
        <v>,Scots pine</v>
      </c>
      <c r="AE92" s="333" t="str">
        <f t="shared" si="17"/>
        <v>1</v>
      </c>
      <c r="AF92" s="346" t="str">
        <f>IF('Felling&amp;Restocking'!I92="","",IFERROR(VLOOKUP( 'Felling&amp;Restocking'!I92,SpeciesList[],2,FALSE),"," &amp; 'Felling&amp;Restocking'!I92))</f>
        <v>beech</v>
      </c>
      <c r="AG92" s="333" t="str">
        <f>IF('Felling&amp;Restocking'!I92="","",VLOOKUP( 'Felling&amp;Restocking'!I92,SpeciesList[],4,FALSE))</f>
        <v>B</v>
      </c>
      <c r="AH92" s="333" t="str">
        <f>IF('Felling&amp;Restocking'!J92="","",IFERROR("," &amp; VLOOKUP( 'Felling&amp;Restocking'!J92,SpeciesList[],2,FALSE),"," &amp; 'Felling&amp;Restocking'!J92))</f>
        <v>,Scots pine</v>
      </c>
      <c r="AI92" s="333" t="str">
        <f>IF('Felling&amp;Restocking'!J92="","",VLOOKUP( 'Felling&amp;Restocking'!J92,SpeciesList[],4,FALSE))</f>
        <v>C</v>
      </c>
      <c r="AJ92" s="333" t="str">
        <f>IF('Felling&amp;Restocking'!K92="","",IFERROR("," &amp; VLOOKUP( 'Felling&amp;Restocking'!K92,SpeciesList[],2,FALSE),"," &amp; 'Felling&amp;Restocking'!K92))</f>
        <v>,pedunculate/common oak</v>
      </c>
      <c r="AK92" s="333" t="str">
        <f>IF('Felling&amp;Restocking'!K92="","",VLOOKUP( 'Felling&amp;Restocking'!K92,SpeciesList[],4,FALSE))</f>
        <v>B</v>
      </c>
      <c r="AL92" s="333" t="str">
        <f>IF('Felling&amp;Restocking'!L92="","",IFERROR("," &amp; VLOOKUP( 'Felling&amp;Restocking'!L92,SpeciesList[],2,FALSE),"," &amp; 'Felling&amp;Restocking'!L92))</f>
        <v/>
      </c>
      <c r="AM92" s="333" t="str">
        <f>IF('Felling&amp;Restocking'!L92="","",VLOOKUP( 'Felling&amp;Restocking'!L92,SpeciesList[],4,FALSE))</f>
        <v/>
      </c>
      <c r="AN92" s="333" t="str">
        <f>IF('Felling&amp;Restocking'!M92="","",IFERROR("," &amp; VLOOKUP( 'Felling&amp;Restocking'!M92,SpeciesList[],2,FALSE),"," &amp; 'Felling&amp;Restocking'!M92))</f>
        <v/>
      </c>
      <c r="AO92" s="333" t="str">
        <f>IF('Felling&amp;Restocking'!M92="","",VLOOKUP( 'Felling&amp;Restocking'!M92,SpeciesList[],4,FALSE))</f>
        <v/>
      </c>
      <c r="AP92" s="333" t="str">
        <f>IF('Felling&amp;Restocking'!N92="","",IFERROR("," &amp; VLOOKUP( 'Felling&amp;Restocking'!N92,SpeciesList[],2,FALSE),"," &amp; 'Felling&amp;Restocking'!N92))</f>
        <v/>
      </c>
      <c r="AQ92" s="333" t="str">
        <f>IF('Felling&amp;Restocking'!N92="","",VLOOKUP( 'Felling&amp;Restocking'!N92,SpeciesList[],4,FALSE))</f>
        <v/>
      </c>
      <c r="AS92" s="346"/>
      <c r="AT92" s="333" t="str">
        <f>IF('Sub-Cpt Record'!A92&lt;&gt;"",CONCATENATE('Sub-Cpt Record'!A92,'Sub-Cpt Record'!B92,'Sub-Cpt Record'!C92),"")</f>
        <v>BU112.03073</v>
      </c>
      <c r="AU92" s="333">
        <f t="shared" si="18"/>
        <v>1</v>
      </c>
      <c r="AV92" s="333">
        <f>IF(AT92&lt;&gt;"",'Sub-Cpt Record'!C92/CODE!AU92,0)</f>
        <v>2.0307300000000001</v>
      </c>
      <c r="BM92" s="333" t="s">
        <v>655</v>
      </c>
    </row>
    <row r="93" spans="1:65" x14ac:dyDescent="0.25">
      <c r="A93" s="333" t="str">
        <f>IF('Sub-Cpt Record'!B93="",IF(OR('Sub-Cpt Record'!A93=0,'Sub-Cpt Record'!A93=""),"",'Sub-Cpt Record'!A93),CONCATENATE('Sub-Cpt Record'!A93&amp;'Sub-Cpt Record'!B93))</f>
        <v>BU12</v>
      </c>
      <c r="B93" s="333">
        <f t="shared" si="10"/>
        <v>1</v>
      </c>
      <c r="C93" s="334" t="str">
        <f>IF('Sub-Cpt Record'!E93 = "","",'Sub-Cpt Record'!E93&amp;"  ")</f>
        <v xml:space="preserve">SP  </v>
      </c>
      <c r="D93" s="333" t="str">
        <f>IF('Sub-Cpt Record'!F93 = "","",'Sub-Cpt Record'!F93&amp;"  ")</f>
        <v xml:space="preserve">POK  </v>
      </c>
      <c r="E93" s="333" t="str">
        <f>IF('Sub-Cpt Record'!G93 = "","",'Sub-Cpt Record'!G93&amp;"  ")</f>
        <v xml:space="preserve">SC  </v>
      </c>
      <c r="F93" s="333" t="str">
        <f>IF('Sub-Cpt Record'!H93 = "","",'Sub-Cpt Record'!H93&amp;"  ")</f>
        <v/>
      </c>
      <c r="G93" s="333" t="str">
        <f>IF('Sub-Cpt Record'!I93 = "","",'Sub-Cpt Record'!I93&amp;"  ")</f>
        <v/>
      </c>
      <c r="H93" s="333" t="str">
        <f>IF('Sub-Cpt Record'!J93 = "","",'Sub-Cpt Record'!J93&amp;"  ")</f>
        <v/>
      </c>
      <c r="I93" s="335" t="str">
        <f t="shared" si="11"/>
        <v xml:space="preserve">SP  POK  SC  </v>
      </c>
      <c r="J93" s="333">
        <f>IF(A93&lt;&gt;"",'Sub-Cpt Record'!C93/CODE!B93,0)</f>
        <v>3.4969299999999999</v>
      </c>
      <c r="L93" s="337">
        <f t="shared" si="12"/>
        <v>1</v>
      </c>
      <c r="N93" s="338">
        <f>COUNTIFS('Felling&amp;Restocking'!$A$11:$A$1000, 'Felling&amp;Restocking'!$A93, 'Felling&amp;Restocking'!$B$11:$B$1000, 'Felling&amp;Restocking'!$B93, 'Felling&amp;Restocking'!$H$11:$H$1000, 'Felling&amp;Restocking'!$H93)</f>
        <v>1</v>
      </c>
      <c r="O93" s="338">
        <f>IF(OR('Felling&amp;Restocking'!H93=0,'Felling&amp;Restocking'!H93=""),0,1)</f>
        <v>1</v>
      </c>
      <c r="P93" s="339">
        <f>SUM('Felling&amp;Restocking'!O93+'Felling&amp;Restocking'!P93)</f>
        <v>104.9079</v>
      </c>
      <c r="S93" s="341">
        <f>IF(AND(O93&lt;&gt;0,P93&lt;&gt;0,'Felling&amp;Restocking'!G93&lt;&gt;0,AA93="",AC93=""),1,0)</f>
        <v>0</v>
      </c>
      <c r="T93" s="342">
        <f>IF(OR('Felling&amp;Restocking'!G93=0,'Felling&amp;Restocking'!G93=""),"",SUM('Felling&amp;Restocking'!O93/P93)*'Felling&amp;Restocking'!G93)</f>
        <v>1.0490790000000001</v>
      </c>
      <c r="U93" s="343">
        <f>IF(OR('Felling&amp;Restocking'!G93=0,'Felling&amp;Restocking'!G93=""),"",SUM('Felling&amp;Restocking'!P93/P93)*'Felling&amp;Restocking'!G93)</f>
        <v>2.447851</v>
      </c>
      <c r="V93" s="344">
        <f>IF(CONCATENATE('Felling&amp;Restocking'!U93&amp;'Felling&amp;Restocking'!W93&amp;'Felling&amp;Restocking'!Y93&amp;'Felling&amp;Restocking'!AA93&amp;'Felling&amp;Restocking'!AC93)="",0,1)</f>
        <v>0</v>
      </c>
      <c r="W93" s="345">
        <f>IF(OR(OR(TRIM('Felling&amp;Restocking'!H93)="T",TRIM('Felling&amp;Restocking'!H93)="DF",TRIM('Felling&amp;Restocking'!H93)="OS"),O93=0),0,1)</f>
        <v>0</v>
      </c>
      <c r="X93" s="345">
        <f>IF(OR('Felling&amp;Restocking'!$S93="",OR('Felling&amp;Restocking'!$S93=0,'Felling&amp;Restocking'!$S93="N/A")),0,1)</f>
        <v>0</v>
      </c>
      <c r="Y93" s="333" t="str">
        <f t="shared" si="13"/>
        <v/>
      </c>
      <c r="Z93" s="333" t="str">
        <f t="shared" si="14"/>
        <v/>
      </c>
      <c r="AA93" s="334" t="str">
        <f t="shared" si="15"/>
        <v>,pedunculate/common oak,sweet chestnut</v>
      </c>
      <c r="AC93" s="333" t="str">
        <f t="shared" si="16"/>
        <v>Scots pine</v>
      </c>
      <c r="AE93" s="333" t="str">
        <f t="shared" si="17"/>
        <v>1</v>
      </c>
      <c r="AF93" s="346" t="str">
        <f>IF('Felling&amp;Restocking'!I93="","",IFERROR(VLOOKUP( 'Felling&amp;Restocking'!I93,SpeciesList[],2,FALSE),"," &amp; 'Felling&amp;Restocking'!I93))</f>
        <v>Scots pine</v>
      </c>
      <c r="AG93" s="333" t="str">
        <f>IF('Felling&amp;Restocking'!I93="","",VLOOKUP( 'Felling&amp;Restocking'!I93,SpeciesList[],4,FALSE))</f>
        <v>C</v>
      </c>
      <c r="AH93" s="333" t="str">
        <f>IF('Felling&amp;Restocking'!J93="","",IFERROR("," &amp; VLOOKUP( 'Felling&amp;Restocking'!J93,SpeciesList[],2,FALSE),"," &amp; 'Felling&amp;Restocking'!J93))</f>
        <v>,pedunculate/common oak</v>
      </c>
      <c r="AI93" s="333" t="str">
        <f>IF('Felling&amp;Restocking'!J93="","",VLOOKUP( 'Felling&amp;Restocking'!J93,SpeciesList[],4,FALSE))</f>
        <v>B</v>
      </c>
      <c r="AJ93" s="333" t="str">
        <f>IF('Felling&amp;Restocking'!K93="","",IFERROR("," &amp; VLOOKUP( 'Felling&amp;Restocking'!K93,SpeciesList[],2,FALSE),"," &amp; 'Felling&amp;Restocking'!K93))</f>
        <v>,sweet chestnut</v>
      </c>
      <c r="AK93" s="333" t="str">
        <f>IF('Felling&amp;Restocking'!K93="","",VLOOKUP( 'Felling&amp;Restocking'!K93,SpeciesList[],4,FALSE))</f>
        <v>B</v>
      </c>
      <c r="AL93" s="333" t="str">
        <f>IF('Felling&amp;Restocking'!L93="","",IFERROR("," &amp; VLOOKUP( 'Felling&amp;Restocking'!L93,SpeciesList[],2,FALSE),"," &amp; 'Felling&amp;Restocking'!L93))</f>
        <v/>
      </c>
      <c r="AM93" s="333" t="str">
        <f>IF('Felling&amp;Restocking'!L93="","",VLOOKUP( 'Felling&amp;Restocking'!L93,SpeciesList[],4,FALSE))</f>
        <v/>
      </c>
      <c r="AN93" s="333" t="str">
        <f>IF('Felling&amp;Restocking'!M93="","",IFERROR("," &amp; VLOOKUP( 'Felling&amp;Restocking'!M93,SpeciesList[],2,FALSE),"," &amp; 'Felling&amp;Restocking'!M93))</f>
        <v/>
      </c>
      <c r="AO93" s="333" t="str">
        <f>IF('Felling&amp;Restocking'!M93="","",VLOOKUP( 'Felling&amp;Restocking'!M93,SpeciesList[],4,FALSE))</f>
        <v/>
      </c>
      <c r="AP93" s="333" t="str">
        <f>IF('Felling&amp;Restocking'!N93="","",IFERROR("," &amp; VLOOKUP( 'Felling&amp;Restocking'!N93,SpeciesList[],2,FALSE),"," &amp; 'Felling&amp;Restocking'!N93))</f>
        <v/>
      </c>
      <c r="AQ93" s="333" t="str">
        <f>IF('Felling&amp;Restocking'!N93="","",VLOOKUP( 'Felling&amp;Restocking'!N93,SpeciesList[],4,FALSE))</f>
        <v/>
      </c>
      <c r="AS93" s="346"/>
      <c r="AT93" s="333" t="str">
        <f>IF('Sub-Cpt Record'!A93&lt;&gt;"",CONCATENATE('Sub-Cpt Record'!A93,'Sub-Cpt Record'!B93,'Sub-Cpt Record'!C93),"")</f>
        <v>BU123.49693</v>
      </c>
      <c r="AU93" s="333">
        <f t="shared" si="18"/>
        <v>1</v>
      </c>
      <c r="AV93" s="333">
        <f>IF(AT93&lt;&gt;"",'Sub-Cpt Record'!C93/CODE!AU93,0)</f>
        <v>3.4969299999999999</v>
      </c>
      <c r="BM93" s="333" t="s">
        <v>656</v>
      </c>
    </row>
    <row r="94" spans="1:65" x14ac:dyDescent="0.25">
      <c r="A94" s="333" t="str">
        <f>IF('Sub-Cpt Record'!B94="",IF(OR('Sub-Cpt Record'!A94=0,'Sub-Cpt Record'!A94=""),"",'Sub-Cpt Record'!A94),CONCATENATE('Sub-Cpt Record'!A94&amp;'Sub-Cpt Record'!B94))</f>
        <v>BU13</v>
      </c>
      <c r="B94" s="333">
        <f t="shared" si="10"/>
        <v>1</v>
      </c>
      <c r="C94" s="334" t="str">
        <f>IF('Sub-Cpt Record'!E94 = "","",'Sub-Cpt Record'!E94&amp;"  ")</f>
        <v xml:space="preserve">POK  </v>
      </c>
      <c r="D94" s="333" t="str">
        <f>IF('Sub-Cpt Record'!F94 = "","",'Sub-Cpt Record'!F94&amp;"  ")</f>
        <v xml:space="preserve">FM  </v>
      </c>
      <c r="E94" s="333" t="str">
        <f>IF('Sub-Cpt Record'!G94 = "","",'Sub-Cpt Record'!G94&amp;"  ")</f>
        <v xml:space="preserve">YEW  </v>
      </c>
      <c r="F94" s="333" t="str">
        <f>IF('Sub-Cpt Record'!H94 = "","",'Sub-Cpt Record'!H94&amp;"  ")</f>
        <v xml:space="preserve">BE  </v>
      </c>
      <c r="G94" s="333" t="str">
        <f>IF('Sub-Cpt Record'!I94 = "","",'Sub-Cpt Record'!I94&amp;"  ")</f>
        <v xml:space="preserve">HAZ  </v>
      </c>
      <c r="H94" s="333" t="str">
        <f>IF('Sub-Cpt Record'!J94 = "","",'Sub-Cpt Record'!J94&amp;"  ")</f>
        <v xml:space="preserve">SYC  </v>
      </c>
      <c r="I94" s="335" t="str">
        <f t="shared" si="11"/>
        <v xml:space="preserve">POK  FM  YEW  BE  HAZ  SYC  </v>
      </c>
      <c r="J94" s="333">
        <f>IF(A94&lt;&gt;"",'Sub-Cpt Record'!C94/CODE!B94,0)</f>
        <v>5.86</v>
      </c>
      <c r="L94" s="337">
        <f t="shared" si="12"/>
        <v>1</v>
      </c>
      <c r="N94" s="338">
        <f>COUNTIFS('Felling&amp;Restocking'!$A$11:$A$1000, 'Felling&amp;Restocking'!$A94, 'Felling&amp;Restocking'!$B$11:$B$1000, 'Felling&amp;Restocking'!$B94, 'Felling&amp;Restocking'!$H$11:$H$1000, 'Felling&amp;Restocking'!$H94)</f>
        <v>1</v>
      </c>
      <c r="O94" s="338">
        <f>IF(OR('Felling&amp;Restocking'!H94=0,'Felling&amp;Restocking'!H94=""),0,1)</f>
        <v>1</v>
      </c>
      <c r="P94" s="339">
        <f>SUM('Felling&amp;Restocking'!O94+'Felling&amp;Restocking'!P94)</f>
        <v>527.4</v>
      </c>
      <c r="S94" s="341">
        <f>IF(AND(O94&lt;&gt;0,P94&lt;&gt;0,'Felling&amp;Restocking'!G94&lt;&gt;0,AA94="",AC94=""),1,0)</f>
        <v>0</v>
      </c>
      <c r="T94" s="342">
        <f>IF(OR('Felling&amp;Restocking'!G94=0,'Felling&amp;Restocking'!G94=""),"",SUM('Felling&amp;Restocking'!O94/P94)*'Felling&amp;Restocking'!G94)</f>
        <v>0</v>
      </c>
      <c r="U94" s="343">
        <f>IF(OR('Felling&amp;Restocking'!G94=0,'Felling&amp;Restocking'!G94=""),"",SUM('Felling&amp;Restocking'!P94/P94)*'Felling&amp;Restocking'!G94)</f>
        <v>5.86</v>
      </c>
      <c r="V94" s="344">
        <f>IF(CONCATENATE('Felling&amp;Restocking'!U94&amp;'Felling&amp;Restocking'!W94&amp;'Felling&amp;Restocking'!Y94&amp;'Felling&amp;Restocking'!AA94&amp;'Felling&amp;Restocking'!AC94)="",0,1)</f>
        <v>0</v>
      </c>
      <c r="W94" s="345">
        <f>IF(OR(OR(TRIM('Felling&amp;Restocking'!H94)="T",TRIM('Felling&amp;Restocking'!H94)="DF",TRIM('Felling&amp;Restocking'!H94)="OS"),O94=0),0,1)</f>
        <v>0</v>
      </c>
      <c r="X94" s="345">
        <f>IF(OR('Felling&amp;Restocking'!$S94="",OR('Felling&amp;Restocking'!$S94=0,'Felling&amp;Restocking'!$S94="N/A")),0,1)</f>
        <v>0</v>
      </c>
      <c r="Y94" s="333" t="str">
        <f t="shared" si="13"/>
        <v/>
      </c>
      <c r="Z94" s="333" t="str">
        <f t="shared" si="14"/>
        <v/>
      </c>
      <c r="AA94" s="334" t="str">
        <f t="shared" si="15"/>
        <v>pedunculate/common oak,field maple,beech,hazel,sycamore</v>
      </c>
      <c r="AC94" s="333" t="str">
        <f t="shared" si="16"/>
        <v/>
      </c>
      <c r="AE94" s="333" t="str">
        <f t="shared" si="17"/>
        <v>1</v>
      </c>
      <c r="AF94" s="346" t="str">
        <f>IF('Felling&amp;Restocking'!I94="","",IFERROR(VLOOKUP( 'Felling&amp;Restocking'!I94,SpeciesList[],2,FALSE),"," &amp; 'Felling&amp;Restocking'!I94))</f>
        <v>pedunculate/common oak</v>
      </c>
      <c r="AG94" s="333" t="str">
        <f>IF('Felling&amp;Restocking'!I94="","",VLOOKUP( 'Felling&amp;Restocking'!I94,SpeciesList[],4,FALSE))</f>
        <v>B</v>
      </c>
      <c r="AH94" s="333" t="str">
        <f>IF('Felling&amp;Restocking'!J94="","",IFERROR("," &amp; VLOOKUP( 'Felling&amp;Restocking'!J94,SpeciesList[],2,FALSE),"," &amp; 'Felling&amp;Restocking'!J94))</f>
        <v>,field maple</v>
      </c>
      <c r="AI94" s="333" t="str">
        <f>IF('Felling&amp;Restocking'!J94="","",VLOOKUP( 'Felling&amp;Restocking'!J94,SpeciesList[],4,FALSE))</f>
        <v>B</v>
      </c>
      <c r="AJ94" s="333" t="str">
        <f>IF('Felling&amp;Restocking'!K94="","",IFERROR("," &amp; VLOOKUP( 'Felling&amp;Restocking'!K94,SpeciesList[],2,FALSE),"," &amp; 'Felling&amp;Restocking'!K94))</f>
        <v/>
      </c>
      <c r="AK94" s="333" t="str">
        <f>IF('Felling&amp;Restocking'!K94="","",VLOOKUP( 'Felling&amp;Restocking'!K94,SpeciesList[],4,FALSE))</f>
        <v/>
      </c>
      <c r="AL94" s="333" t="str">
        <f>IF('Felling&amp;Restocking'!L94="","",IFERROR("," &amp; VLOOKUP( 'Felling&amp;Restocking'!L94,SpeciesList[],2,FALSE),"," &amp; 'Felling&amp;Restocking'!L94))</f>
        <v>,beech</v>
      </c>
      <c r="AM94" s="333" t="str">
        <f>IF('Felling&amp;Restocking'!L94="","",VLOOKUP( 'Felling&amp;Restocking'!L94,SpeciesList[],4,FALSE))</f>
        <v>B</v>
      </c>
      <c r="AN94" s="333" t="str">
        <f>IF('Felling&amp;Restocking'!M94="","",IFERROR("," &amp; VLOOKUP( 'Felling&amp;Restocking'!M94,SpeciesList[],2,FALSE),"," &amp; 'Felling&amp;Restocking'!M94))</f>
        <v>,hazel</v>
      </c>
      <c r="AO94" s="333" t="str">
        <f>IF('Felling&amp;Restocking'!M94="","",VLOOKUP( 'Felling&amp;Restocking'!M94,SpeciesList[],4,FALSE))</f>
        <v>B</v>
      </c>
      <c r="AP94" s="333" t="str">
        <f>IF('Felling&amp;Restocking'!N94="","",IFERROR("," &amp; VLOOKUP( 'Felling&amp;Restocking'!N94,SpeciesList[],2,FALSE),"," &amp; 'Felling&amp;Restocking'!N94))</f>
        <v>,sycamore</v>
      </c>
      <c r="AQ94" s="333" t="str">
        <f>IF('Felling&amp;Restocking'!N94="","",VLOOKUP( 'Felling&amp;Restocking'!N94,SpeciesList[],4,FALSE))</f>
        <v>B</v>
      </c>
      <c r="AS94" s="346"/>
      <c r="AT94" s="333" t="str">
        <f>IF('Sub-Cpt Record'!A94&lt;&gt;"",CONCATENATE('Sub-Cpt Record'!A94,'Sub-Cpt Record'!B94,'Sub-Cpt Record'!C94),"")</f>
        <v>BU135.86</v>
      </c>
      <c r="AU94" s="333">
        <f t="shared" si="18"/>
        <v>1</v>
      </c>
      <c r="AV94" s="333">
        <f>IF(AT94&lt;&gt;"",'Sub-Cpt Record'!C94/CODE!AU94,0)</f>
        <v>5.86</v>
      </c>
      <c r="BM94" s="333" t="s">
        <v>657</v>
      </c>
    </row>
    <row r="95" spans="1:65" x14ac:dyDescent="0.25">
      <c r="A95" s="333" t="str">
        <f>IF('Sub-Cpt Record'!B95="",IF(OR('Sub-Cpt Record'!A95=0,'Sub-Cpt Record'!A95=""),"",'Sub-Cpt Record'!A95),CONCATENATE('Sub-Cpt Record'!A95&amp;'Sub-Cpt Record'!B95))</f>
        <v>BU14</v>
      </c>
      <c r="B95" s="333">
        <f t="shared" si="10"/>
        <v>1</v>
      </c>
      <c r="C95" s="334" t="str">
        <f>IF('Sub-Cpt Record'!E95 = "","",'Sub-Cpt Record'!E95&amp;"  ")</f>
        <v xml:space="preserve">SYC  </v>
      </c>
      <c r="D95" s="333" t="str">
        <f>IF('Sub-Cpt Record'!F95 = "","",'Sub-Cpt Record'!F95&amp;"  ")</f>
        <v xml:space="preserve">YEW  </v>
      </c>
      <c r="E95" s="333" t="str">
        <f>IF('Sub-Cpt Record'!G95 = "","",'Sub-Cpt Record'!G95&amp;"  ")</f>
        <v xml:space="preserve">WCH  </v>
      </c>
      <c r="F95" s="333" t="str">
        <f>IF('Sub-Cpt Record'!H95 = "","",'Sub-Cpt Record'!H95&amp;"  ")</f>
        <v/>
      </c>
      <c r="G95" s="333" t="str">
        <f>IF('Sub-Cpt Record'!I95 = "","",'Sub-Cpt Record'!I95&amp;"  ")</f>
        <v/>
      </c>
      <c r="H95" s="333" t="str">
        <f>IF('Sub-Cpt Record'!J95 = "","",'Sub-Cpt Record'!J95&amp;"  ")</f>
        <v/>
      </c>
      <c r="I95" s="335" t="str">
        <f t="shared" si="11"/>
        <v xml:space="preserve">SYC  YEW  WCH  </v>
      </c>
      <c r="J95" s="333">
        <f>IF(A95&lt;&gt;"",'Sub-Cpt Record'!C95/CODE!B95,0)</f>
        <v>1.1396299999999999</v>
      </c>
      <c r="L95" s="337">
        <f t="shared" si="12"/>
        <v>1</v>
      </c>
      <c r="N95" s="338">
        <f>COUNTIFS('Felling&amp;Restocking'!$A$11:$A$1000, 'Felling&amp;Restocking'!$A95, 'Felling&amp;Restocking'!$B$11:$B$1000, 'Felling&amp;Restocking'!$B95, 'Felling&amp;Restocking'!$H$11:$H$1000, 'Felling&amp;Restocking'!$H95)</f>
        <v>0</v>
      </c>
      <c r="O95" s="338">
        <f>IF(OR('Felling&amp;Restocking'!H95=0,'Felling&amp;Restocking'!H95=""),0,1)</f>
        <v>0</v>
      </c>
      <c r="P95" s="339">
        <f>SUM('Felling&amp;Restocking'!O95+'Felling&amp;Restocking'!P95)</f>
        <v>0</v>
      </c>
      <c r="S95" s="341">
        <f>IF(AND(O95&lt;&gt;0,P95&lt;&gt;0,'Felling&amp;Restocking'!G95&lt;&gt;0,AA95="",AC95=""),1,0)</f>
        <v>0</v>
      </c>
      <c r="T95" s="342" t="str">
        <f>IF(OR('Felling&amp;Restocking'!G95=0,'Felling&amp;Restocking'!G95=""),"",SUM('Felling&amp;Restocking'!O95/P95)*'Felling&amp;Restocking'!G95)</f>
        <v/>
      </c>
      <c r="U95" s="343" t="str">
        <f>IF(OR('Felling&amp;Restocking'!G95=0,'Felling&amp;Restocking'!G95=""),"",SUM('Felling&amp;Restocking'!P95/P95)*'Felling&amp;Restocking'!G95)</f>
        <v/>
      </c>
      <c r="V95" s="344">
        <f>IF(CONCATENATE('Felling&amp;Restocking'!U95&amp;'Felling&amp;Restocking'!W95&amp;'Felling&amp;Restocking'!Y95&amp;'Felling&amp;Restocking'!AA95&amp;'Felling&amp;Restocking'!AC95)="",0,1)</f>
        <v>0</v>
      </c>
      <c r="W95" s="345">
        <f>IF(OR(OR(TRIM('Felling&amp;Restocking'!H95)="T",TRIM('Felling&amp;Restocking'!H95)="DF",TRIM('Felling&amp;Restocking'!H95)="OS"),O95=0),0,1)</f>
        <v>0</v>
      </c>
      <c r="X95" s="345">
        <f>IF(OR('Felling&amp;Restocking'!$S95="",OR('Felling&amp;Restocking'!$S95=0,'Felling&amp;Restocking'!$S95="N/A")),0,1)</f>
        <v>0</v>
      </c>
      <c r="Y95" s="333" t="str">
        <f t="shared" si="13"/>
        <v/>
      </c>
      <c r="Z95" s="333" t="str">
        <f t="shared" si="14"/>
        <v/>
      </c>
      <c r="AA95" s="334" t="str">
        <f t="shared" si="15"/>
        <v/>
      </c>
      <c r="AC95" s="333" t="str">
        <f t="shared" si="16"/>
        <v/>
      </c>
      <c r="AE95" s="333" t="str">
        <f t="shared" si="17"/>
        <v>1</v>
      </c>
      <c r="AF95" s="346" t="str">
        <f>IF('Felling&amp;Restocking'!I95="","",IFERROR(VLOOKUP( 'Felling&amp;Restocking'!I95,SpeciesList[],2,FALSE),"," &amp; 'Felling&amp;Restocking'!I95))</f>
        <v/>
      </c>
      <c r="AG95" s="333" t="str">
        <f>IF('Felling&amp;Restocking'!I95="","",VLOOKUP( 'Felling&amp;Restocking'!I95,SpeciesList[],4,FALSE))</f>
        <v/>
      </c>
      <c r="AH95" s="333" t="str">
        <f>IF('Felling&amp;Restocking'!J95="","",IFERROR("," &amp; VLOOKUP( 'Felling&amp;Restocking'!J95,SpeciesList[],2,FALSE),"," &amp; 'Felling&amp;Restocking'!J95))</f>
        <v/>
      </c>
      <c r="AI95" s="333" t="str">
        <f>IF('Felling&amp;Restocking'!J95="","",VLOOKUP( 'Felling&amp;Restocking'!J95,SpeciesList[],4,FALSE))</f>
        <v/>
      </c>
      <c r="AJ95" s="333" t="str">
        <f>IF('Felling&amp;Restocking'!K95="","",IFERROR("," &amp; VLOOKUP( 'Felling&amp;Restocking'!K95,SpeciesList[],2,FALSE),"," &amp; 'Felling&amp;Restocking'!K95))</f>
        <v/>
      </c>
      <c r="AK95" s="333" t="str">
        <f>IF('Felling&amp;Restocking'!K95="","",VLOOKUP( 'Felling&amp;Restocking'!K95,SpeciesList[],4,FALSE))</f>
        <v/>
      </c>
      <c r="AL95" s="333" t="str">
        <f>IF('Felling&amp;Restocking'!L95="","",IFERROR("," &amp; VLOOKUP( 'Felling&amp;Restocking'!L95,SpeciesList[],2,FALSE),"," &amp; 'Felling&amp;Restocking'!L95))</f>
        <v/>
      </c>
      <c r="AM95" s="333" t="str">
        <f>IF('Felling&amp;Restocking'!L95="","",VLOOKUP( 'Felling&amp;Restocking'!L95,SpeciesList[],4,FALSE))</f>
        <v/>
      </c>
      <c r="AN95" s="333" t="str">
        <f>IF('Felling&amp;Restocking'!M95="","",IFERROR("," &amp; VLOOKUP( 'Felling&amp;Restocking'!M95,SpeciesList[],2,FALSE),"," &amp; 'Felling&amp;Restocking'!M95))</f>
        <v/>
      </c>
      <c r="AO95" s="333" t="str">
        <f>IF('Felling&amp;Restocking'!M95="","",VLOOKUP( 'Felling&amp;Restocking'!M95,SpeciesList[],4,FALSE))</f>
        <v/>
      </c>
      <c r="AP95" s="333" t="str">
        <f>IF('Felling&amp;Restocking'!N95="","",IFERROR("," &amp; VLOOKUP( 'Felling&amp;Restocking'!N95,SpeciesList[],2,FALSE),"," &amp; 'Felling&amp;Restocking'!N95))</f>
        <v/>
      </c>
      <c r="AQ95" s="333" t="str">
        <f>IF('Felling&amp;Restocking'!N95="","",VLOOKUP( 'Felling&amp;Restocking'!N95,SpeciesList[],4,FALSE))</f>
        <v/>
      </c>
      <c r="AS95" s="346"/>
      <c r="AT95" s="333" t="str">
        <f>IF('Sub-Cpt Record'!A95&lt;&gt;"",CONCATENATE('Sub-Cpt Record'!A95,'Sub-Cpt Record'!B95,'Sub-Cpt Record'!C95),"")</f>
        <v>BU141.13963</v>
      </c>
      <c r="AU95" s="333">
        <f t="shared" si="18"/>
        <v>1</v>
      </c>
      <c r="AV95" s="333">
        <f>IF(AT95&lt;&gt;"",'Sub-Cpt Record'!C95/CODE!AU95,0)</f>
        <v>1.1396299999999999</v>
      </c>
      <c r="BM95" s="333" t="s">
        <v>658</v>
      </c>
    </row>
    <row r="96" spans="1:65" x14ac:dyDescent="0.25">
      <c r="A96" s="333" t="str">
        <f>IF('Sub-Cpt Record'!B96="",IF(OR('Sub-Cpt Record'!A96=0,'Sub-Cpt Record'!A96=""),"",'Sub-Cpt Record'!A96),CONCATENATE('Sub-Cpt Record'!A96&amp;'Sub-Cpt Record'!B96))</f>
        <v>BU15</v>
      </c>
      <c r="B96" s="333">
        <f t="shared" si="10"/>
        <v>1</v>
      </c>
      <c r="C96" s="334" t="str">
        <f>IF('Sub-Cpt Record'!E96 = "","",'Sub-Cpt Record'!E96&amp;"  ")</f>
        <v xml:space="preserve">SYC  </v>
      </c>
      <c r="D96" s="333" t="str">
        <f>IF('Sub-Cpt Record'!F96 = "","",'Sub-Cpt Record'!F96&amp;"  ")</f>
        <v xml:space="preserve">AH  </v>
      </c>
      <c r="E96" s="333" t="str">
        <f>IF('Sub-Cpt Record'!G96 = "","",'Sub-Cpt Record'!G96&amp;"  ")</f>
        <v xml:space="preserve">POK  </v>
      </c>
      <c r="F96" s="333" t="str">
        <f>IF('Sub-Cpt Record'!H96 = "","",'Sub-Cpt Record'!H96&amp;"  ")</f>
        <v xml:space="preserve">YEW  </v>
      </c>
      <c r="G96" s="333" t="str">
        <f>IF('Sub-Cpt Record'!I96 = "","",'Sub-Cpt Record'!I96&amp;"  ")</f>
        <v xml:space="preserve">NS  </v>
      </c>
      <c r="H96" s="333" t="str">
        <f>IF('Sub-Cpt Record'!J96 = "","",'Sub-Cpt Record'!J96&amp;"  ")</f>
        <v xml:space="preserve">MB  </v>
      </c>
      <c r="I96" s="335" t="str">
        <f t="shared" si="11"/>
        <v xml:space="preserve">SYC  AH  POK  YEW  NS  MB  </v>
      </c>
      <c r="J96" s="333">
        <f>IF(A96&lt;&gt;"",'Sub-Cpt Record'!C96/CODE!B96,0)</f>
        <v>21.76</v>
      </c>
      <c r="L96" s="337">
        <f t="shared" si="12"/>
        <v>1</v>
      </c>
      <c r="N96" s="338">
        <f>COUNTIFS('Felling&amp;Restocking'!$A$11:$A$1000, 'Felling&amp;Restocking'!$A96, 'Felling&amp;Restocking'!$B$11:$B$1000, 'Felling&amp;Restocking'!$B96, 'Felling&amp;Restocking'!$H$11:$H$1000, 'Felling&amp;Restocking'!$H96)</f>
        <v>1</v>
      </c>
      <c r="O96" s="338">
        <f>IF(OR('Felling&amp;Restocking'!H96=0,'Felling&amp;Restocking'!H96=""),0,1)</f>
        <v>1</v>
      </c>
      <c r="P96" s="339">
        <f>SUM('Felling&amp;Restocking'!O96+'Felling&amp;Restocking'!P96)</f>
        <v>1225.8</v>
      </c>
      <c r="S96" s="341">
        <f>IF(AND(O96&lt;&gt;0,P96&lt;&gt;0,'Felling&amp;Restocking'!G96&lt;&gt;0,AA96="",AC96=""),1,0)</f>
        <v>0</v>
      </c>
      <c r="T96" s="342">
        <f>IF(OR('Felling&amp;Restocking'!G96=0,'Felling&amp;Restocking'!G96=""),"",SUM('Felling&amp;Restocking'!O96/P96)*'Felling&amp;Restocking'!G96)</f>
        <v>6.1290000000000004</v>
      </c>
      <c r="U96" s="343">
        <f>IF(OR('Felling&amp;Restocking'!G96=0,'Felling&amp;Restocking'!G96=""),"",SUM('Felling&amp;Restocking'!P96/P96)*'Felling&amp;Restocking'!G96)</f>
        <v>14.300999999999998</v>
      </c>
      <c r="V96" s="344">
        <f>IF(CONCATENATE('Felling&amp;Restocking'!U96&amp;'Felling&amp;Restocking'!W96&amp;'Felling&amp;Restocking'!Y96&amp;'Felling&amp;Restocking'!AA96&amp;'Felling&amp;Restocking'!AC96)="",0,1)</f>
        <v>0</v>
      </c>
      <c r="W96" s="345">
        <f>IF(OR(OR(TRIM('Felling&amp;Restocking'!H96)="T",TRIM('Felling&amp;Restocking'!H96)="DF",TRIM('Felling&amp;Restocking'!H96)="OS"),O96=0),0,1)</f>
        <v>0</v>
      </c>
      <c r="X96" s="345">
        <f>IF(OR('Felling&amp;Restocking'!$S96="",OR('Felling&amp;Restocking'!$S96=0,'Felling&amp;Restocking'!$S96="N/A")),0,1)</f>
        <v>0</v>
      </c>
      <c r="Y96" s="333" t="str">
        <f t="shared" si="13"/>
        <v/>
      </c>
      <c r="Z96" s="333" t="str">
        <f t="shared" si="14"/>
        <v/>
      </c>
      <c r="AA96" s="334" t="str">
        <f t="shared" si="15"/>
        <v>sycamore,ash,pedunculate/common oak,mixed broadleaves</v>
      </c>
      <c r="AC96" s="333" t="str">
        <f t="shared" si="16"/>
        <v>,yew,Norway spruce</v>
      </c>
      <c r="AE96" s="333" t="str">
        <f t="shared" si="17"/>
        <v>1</v>
      </c>
      <c r="AF96" s="346" t="str">
        <f>IF('Felling&amp;Restocking'!I96="","",IFERROR(VLOOKUP( 'Felling&amp;Restocking'!I96,SpeciesList[],2,FALSE),"," &amp; 'Felling&amp;Restocking'!I96))</f>
        <v>sycamore</v>
      </c>
      <c r="AG96" s="333" t="str">
        <f>IF('Felling&amp;Restocking'!I96="","",VLOOKUP( 'Felling&amp;Restocking'!I96,SpeciesList[],4,FALSE))</f>
        <v>B</v>
      </c>
      <c r="AH96" s="333" t="str">
        <f>IF('Felling&amp;Restocking'!J96="","",IFERROR("," &amp; VLOOKUP( 'Felling&amp;Restocking'!J96,SpeciesList[],2,FALSE),"," &amp; 'Felling&amp;Restocking'!J96))</f>
        <v>,ash</v>
      </c>
      <c r="AI96" s="333" t="str">
        <f>IF('Felling&amp;Restocking'!J96="","",VLOOKUP( 'Felling&amp;Restocking'!J96,SpeciesList[],4,FALSE))</f>
        <v>B</v>
      </c>
      <c r="AJ96" s="333" t="str">
        <f>IF('Felling&amp;Restocking'!K96="","",IFERROR("," &amp; VLOOKUP( 'Felling&amp;Restocking'!K96,SpeciesList[],2,FALSE),"," &amp; 'Felling&amp;Restocking'!K96))</f>
        <v>,pedunculate/common oak</v>
      </c>
      <c r="AK96" s="333" t="str">
        <f>IF('Felling&amp;Restocking'!K96="","",VLOOKUP( 'Felling&amp;Restocking'!K96,SpeciesList[],4,FALSE))</f>
        <v>B</v>
      </c>
      <c r="AL96" s="333" t="str">
        <f>IF('Felling&amp;Restocking'!L96="","",IFERROR("," &amp; VLOOKUP( 'Felling&amp;Restocking'!L96,SpeciesList[],2,FALSE),"," &amp; 'Felling&amp;Restocking'!L96))</f>
        <v>,yew</v>
      </c>
      <c r="AM96" s="333" t="str">
        <f>IF('Felling&amp;Restocking'!L96="","",VLOOKUP( 'Felling&amp;Restocking'!L96,SpeciesList[],4,FALSE))</f>
        <v>C</v>
      </c>
      <c r="AN96" s="333" t="str">
        <f>IF('Felling&amp;Restocking'!M96="","",IFERROR("," &amp; VLOOKUP( 'Felling&amp;Restocking'!M96,SpeciesList[],2,FALSE),"," &amp; 'Felling&amp;Restocking'!M96))</f>
        <v>,Norway spruce</v>
      </c>
      <c r="AO96" s="333" t="str">
        <f>IF('Felling&amp;Restocking'!M96="","",VLOOKUP( 'Felling&amp;Restocking'!M96,SpeciesList[],4,FALSE))</f>
        <v>C</v>
      </c>
      <c r="AP96" s="333" t="str">
        <f>IF('Felling&amp;Restocking'!N96="","",IFERROR("," &amp; VLOOKUP( 'Felling&amp;Restocking'!N96,SpeciesList[],2,FALSE),"," &amp; 'Felling&amp;Restocking'!N96))</f>
        <v>,mixed broadleaves</v>
      </c>
      <c r="AQ96" s="333" t="str">
        <f>IF('Felling&amp;Restocking'!N96="","",VLOOKUP( 'Felling&amp;Restocking'!N96,SpeciesList[],4,FALSE))</f>
        <v>B</v>
      </c>
      <c r="AS96" s="346"/>
      <c r="AT96" s="333" t="str">
        <f>IF('Sub-Cpt Record'!A96&lt;&gt;"",CONCATENATE('Sub-Cpt Record'!A96,'Sub-Cpt Record'!B96,'Sub-Cpt Record'!C96),"")</f>
        <v>BU1521.76</v>
      </c>
      <c r="AU96" s="333">
        <f t="shared" si="18"/>
        <v>1</v>
      </c>
      <c r="AV96" s="333">
        <f>IF(AT96&lt;&gt;"",'Sub-Cpt Record'!C96/CODE!AU96,0)</f>
        <v>21.76</v>
      </c>
      <c r="BM96" s="333" t="s">
        <v>659</v>
      </c>
    </row>
    <row r="97" spans="1:65" x14ac:dyDescent="0.25">
      <c r="A97" s="333" t="str">
        <f>IF('Sub-Cpt Record'!B97="",IF(OR('Sub-Cpt Record'!A97=0,'Sub-Cpt Record'!A97=""),"",'Sub-Cpt Record'!A97),CONCATENATE('Sub-Cpt Record'!A97&amp;'Sub-Cpt Record'!B97))</f>
        <v>BU16</v>
      </c>
      <c r="B97" s="333">
        <f t="shared" si="10"/>
        <v>1</v>
      </c>
      <c r="C97" s="334" t="str">
        <f>IF('Sub-Cpt Record'!E97 = "","",'Sub-Cpt Record'!E97&amp;"  ")</f>
        <v xml:space="preserve">POK  </v>
      </c>
      <c r="D97" s="333" t="str">
        <f>IF('Sub-Cpt Record'!F97 = "","",'Sub-Cpt Record'!F97&amp;"  ")</f>
        <v/>
      </c>
      <c r="E97" s="333" t="str">
        <f>IF('Sub-Cpt Record'!G97 = "","",'Sub-Cpt Record'!G97&amp;"  ")</f>
        <v/>
      </c>
      <c r="F97" s="333" t="str">
        <f>IF('Sub-Cpt Record'!H97 = "","",'Sub-Cpt Record'!H97&amp;"  ")</f>
        <v/>
      </c>
      <c r="G97" s="333" t="str">
        <f>IF('Sub-Cpt Record'!I97 = "","",'Sub-Cpt Record'!I97&amp;"  ")</f>
        <v/>
      </c>
      <c r="H97" s="333" t="str">
        <f>IF('Sub-Cpt Record'!J97 = "","",'Sub-Cpt Record'!J97&amp;"  ")</f>
        <v/>
      </c>
      <c r="I97" s="335" t="str">
        <f t="shared" si="11"/>
        <v xml:space="preserve">POK  </v>
      </c>
      <c r="J97" s="333">
        <f>IF(A97&lt;&gt;"",'Sub-Cpt Record'!C97/CODE!B97,0)</f>
        <v>6.5700599999999998</v>
      </c>
      <c r="L97" s="337">
        <f t="shared" si="12"/>
        <v>1</v>
      </c>
      <c r="N97" s="338">
        <f>COUNTIFS('Felling&amp;Restocking'!$A$11:$A$1000, 'Felling&amp;Restocking'!$A97, 'Felling&amp;Restocking'!$B$11:$B$1000, 'Felling&amp;Restocking'!$B97, 'Felling&amp;Restocking'!$H$11:$H$1000, 'Felling&amp;Restocking'!$H97)</f>
        <v>1</v>
      </c>
      <c r="O97" s="338">
        <f>IF(OR('Felling&amp;Restocking'!H97=0,'Felling&amp;Restocking'!H97=""),0,1)</f>
        <v>1</v>
      </c>
      <c r="P97" s="339">
        <f>SUM('Felling&amp;Restocking'!O97+'Felling&amp;Restocking'!P97)</f>
        <v>348</v>
      </c>
      <c r="S97" s="341">
        <f>IF(AND(O97&lt;&gt;0,P97&lt;&gt;0,'Felling&amp;Restocking'!G97&lt;&gt;0,AA97="",AC97=""),1,0)</f>
        <v>0</v>
      </c>
      <c r="T97" s="342">
        <f>IF(OR('Felling&amp;Restocking'!G97=0,'Felling&amp;Restocking'!G97=""),"",SUM('Felling&amp;Restocking'!O97/P97)*'Felling&amp;Restocking'!G97)</f>
        <v>0</v>
      </c>
      <c r="U97" s="343">
        <f>IF(OR('Felling&amp;Restocking'!G97=0,'Felling&amp;Restocking'!G97=""),"",SUM('Felling&amp;Restocking'!P97/P97)*'Felling&amp;Restocking'!G97)</f>
        <v>5.8</v>
      </c>
      <c r="V97" s="344">
        <f>IF(CONCATENATE('Felling&amp;Restocking'!U97&amp;'Felling&amp;Restocking'!W97&amp;'Felling&amp;Restocking'!Y97&amp;'Felling&amp;Restocking'!AA97&amp;'Felling&amp;Restocking'!AC97)="",0,1)</f>
        <v>0</v>
      </c>
      <c r="W97" s="345">
        <f>IF(OR(OR(TRIM('Felling&amp;Restocking'!H97)="T",TRIM('Felling&amp;Restocking'!H97)="DF",TRIM('Felling&amp;Restocking'!H97)="OS"),O97=0),0,1)</f>
        <v>0</v>
      </c>
      <c r="X97" s="345">
        <f>IF(OR('Felling&amp;Restocking'!$S97="",OR('Felling&amp;Restocking'!$S97=0,'Felling&amp;Restocking'!$S97="N/A")),0,1)</f>
        <v>0</v>
      </c>
      <c r="Y97" s="333" t="str">
        <f t="shared" si="13"/>
        <v/>
      </c>
      <c r="Z97" s="333" t="str">
        <f t="shared" si="14"/>
        <v/>
      </c>
      <c r="AA97" s="334" t="str">
        <f t="shared" si="15"/>
        <v>pedunculate/common oak</v>
      </c>
      <c r="AC97" s="333" t="str">
        <f t="shared" si="16"/>
        <v/>
      </c>
      <c r="AE97" s="333" t="str">
        <f t="shared" si="17"/>
        <v>1</v>
      </c>
      <c r="AF97" s="346" t="str">
        <f>IF('Felling&amp;Restocking'!I97="","",IFERROR(VLOOKUP( 'Felling&amp;Restocking'!I97,SpeciesList[],2,FALSE),"," &amp; 'Felling&amp;Restocking'!I97))</f>
        <v>pedunculate/common oak</v>
      </c>
      <c r="AG97" s="333" t="str">
        <f>IF('Felling&amp;Restocking'!I97="","",VLOOKUP( 'Felling&amp;Restocking'!I97,SpeciesList[],4,FALSE))</f>
        <v>B</v>
      </c>
      <c r="AH97" s="333" t="str">
        <f>IF('Felling&amp;Restocking'!J97="","",IFERROR("," &amp; VLOOKUP( 'Felling&amp;Restocking'!J97,SpeciesList[],2,FALSE),"," &amp; 'Felling&amp;Restocking'!J97))</f>
        <v/>
      </c>
      <c r="AI97" s="333" t="str">
        <f>IF('Felling&amp;Restocking'!J97="","",VLOOKUP( 'Felling&amp;Restocking'!J97,SpeciesList[],4,FALSE))</f>
        <v/>
      </c>
      <c r="AJ97" s="333" t="str">
        <f>IF('Felling&amp;Restocking'!K97="","",IFERROR("," &amp; VLOOKUP( 'Felling&amp;Restocking'!K97,SpeciesList[],2,FALSE),"," &amp; 'Felling&amp;Restocking'!K97))</f>
        <v/>
      </c>
      <c r="AK97" s="333" t="str">
        <f>IF('Felling&amp;Restocking'!K97="","",VLOOKUP( 'Felling&amp;Restocking'!K97,SpeciesList[],4,FALSE))</f>
        <v/>
      </c>
      <c r="AL97" s="333" t="str">
        <f>IF('Felling&amp;Restocking'!L97="","",IFERROR("," &amp; VLOOKUP( 'Felling&amp;Restocking'!L97,SpeciesList[],2,FALSE),"," &amp; 'Felling&amp;Restocking'!L97))</f>
        <v/>
      </c>
      <c r="AM97" s="333" t="str">
        <f>IF('Felling&amp;Restocking'!L97="","",VLOOKUP( 'Felling&amp;Restocking'!L97,SpeciesList[],4,FALSE))</f>
        <v/>
      </c>
      <c r="AN97" s="333" t="str">
        <f>IF('Felling&amp;Restocking'!M97="","",IFERROR("," &amp; VLOOKUP( 'Felling&amp;Restocking'!M97,SpeciesList[],2,FALSE),"," &amp; 'Felling&amp;Restocking'!M97))</f>
        <v/>
      </c>
      <c r="AO97" s="333" t="str">
        <f>IF('Felling&amp;Restocking'!M97="","",VLOOKUP( 'Felling&amp;Restocking'!M97,SpeciesList[],4,FALSE))</f>
        <v/>
      </c>
      <c r="AP97" s="333" t="str">
        <f>IF('Felling&amp;Restocking'!N97="","",IFERROR("," &amp; VLOOKUP( 'Felling&amp;Restocking'!N97,SpeciesList[],2,FALSE),"," &amp; 'Felling&amp;Restocking'!N97))</f>
        <v/>
      </c>
      <c r="AQ97" s="333" t="str">
        <f>IF('Felling&amp;Restocking'!N97="","",VLOOKUP( 'Felling&amp;Restocking'!N97,SpeciesList[],4,FALSE))</f>
        <v/>
      </c>
      <c r="AS97" s="346"/>
      <c r="AT97" s="333" t="str">
        <f>IF('Sub-Cpt Record'!A97&lt;&gt;"",CONCATENATE('Sub-Cpt Record'!A97,'Sub-Cpt Record'!B97,'Sub-Cpt Record'!C97),"")</f>
        <v>BU166.57006</v>
      </c>
      <c r="AU97" s="333">
        <f t="shared" si="18"/>
        <v>1</v>
      </c>
      <c r="AV97" s="333">
        <f>IF(AT97&lt;&gt;"",'Sub-Cpt Record'!C97/CODE!AU97,0)</f>
        <v>6.5700599999999998</v>
      </c>
      <c r="BM97" s="333" t="s">
        <v>660</v>
      </c>
    </row>
    <row r="98" spans="1:65" x14ac:dyDescent="0.25">
      <c r="A98" s="333" t="str">
        <f>IF('Sub-Cpt Record'!B98="",IF(OR('Sub-Cpt Record'!A98=0,'Sub-Cpt Record'!A98=""),"",'Sub-Cpt Record'!A98),CONCATENATE('Sub-Cpt Record'!A98&amp;'Sub-Cpt Record'!B98))</f>
        <v>BU17</v>
      </c>
      <c r="B98" s="333">
        <f t="shared" si="10"/>
        <v>1</v>
      </c>
      <c r="C98" s="334" t="str">
        <f>IF('Sub-Cpt Record'!E98 = "","",'Sub-Cpt Record'!E98&amp;"  ")</f>
        <v xml:space="preserve">POK  </v>
      </c>
      <c r="D98" s="333" t="str">
        <f>IF('Sub-Cpt Record'!F98 = "","",'Sub-Cpt Record'!F98&amp;"  ")</f>
        <v xml:space="preserve">AH  </v>
      </c>
      <c r="E98" s="333" t="str">
        <f>IF('Sub-Cpt Record'!G98 = "","",'Sub-Cpt Record'!G98&amp;"  ")</f>
        <v xml:space="preserve">HAZ  </v>
      </c>
      <c r="F98" s="333" t="str">
        <f>IF('Sub-Cpt Record'!H98 = "","",'Sub-Cpt Record'!H98&amp;"  ")</f>
        <v xml:space="preserve">HAW  </v>
      </c>
      <c r="G98" s="333" t="str">
        <f>IF('Sub-Cpt Record'!I98 = "","",'Sub-Cpt Record'!I98&amp;"  ")</f>
        <v/>
      </c>
      <c r="H98" s="333" t="str">
        <f>IF('Sub-Cpt Record'!J98 = "","",'Sub-Cpt Record'!J98&amp;"  ")</f>
        <v/>
      </c>
      <c r="I98" s="335" t="str">
        <f t="shared" si="11"/>
        <v xml:space="preserve">POK  AH  HAZ  HAW  </v>
      </c>
      <c r="J98" s="333">
        <f>IF(A98&lt;&gt;"",'Sub-Cpt Record'!C98/CODE!B98,0)</f>
        <v>3.4242900000000001</v>
      </c>
      <c r="L98" s="337">
        <f t="shared" si="12"/>
        <v>1</v>
      </c>
      <c r="N98" s="338">
        <f>COUNTIFS('Felling&amp;Restocking'!$A$11:$A$1000, 'Felling&amp;Restocking'!$A98, 'Felling&amp;Restocking'!$B$11:$B$1000, 'Felling&amp;Restocking'!$B98, 'Felling&amp;Restocking'!$H$11:$H$1000, 'Felling&amp;Restocking'!$H98)</f>
        <v>0</v>
      </c>
      <c r="O98" s="338">
        <f>IF(OR('Felling&amp;Restocking'!H98=0,'Felling&amp;Restocking'!H98=""),0,1)</f>
        <v>0</v>
      </c>
      <c r="P98" s="339">
        <f>SUM('Felling&amp;Restocking'!O98+'Felling&amp;Restocking'!P98)</f>
        <v>0</v>
      </c>
      <c r="S98" s="341">
        <f>IF(AND(O98&lt;&gt;0,P98&lt;&gt;0,'Felling&amp;Restocking'!G98&lt;&gt;0,AA98="",AC98=""),1,0)</f>
        <v>0</v>
      </c>
      <c r="T98" s="342" t="str">
        <f>IF(OR('Felling&amp;Restocking'!G98=0,'Felling&amp;Restocking'!G98=""),"",SUM('Felling&amp;Restocking'!O98/P98)*'Felling&amp;Restocking'!G98)</f>
        <v/>
      </c>
      <c r="U98" s="343" t="str">
        <f>IF(OR('Felling&amp;Restocking'!G98=0,'Felling&amp;Restocking'!G98=""),"",SUM('Felling&amp;Restocking'!P98/P98)*'Felling&amp;Restocking'!G98)</f>
        <v/>
      </c>
      <c r="V98" s="344">
        <f>IF(CONCATENATE('Felling&amp;Restocking'!U98&amp;'Felling&amp;Restocking'!W98&amp;'Felling&amp;Restocking'!Y98&amp;'Felling&amp;Restocking'!AA98&amp;'Felling&amp;Restocking'!AC98)="",0,1)</f>
        <v>0</v>
      </c>
      <c r="W98" s="345">
        <f>IF(OR(OR(TRIM('Felling&amp;Restocking'!H98)="T",TRIM('Felling&amp;Restocking'!H98)="DF",TRIM('Felling&amp;Restocking'!H98)="OS"),O98=0),0,1)</f>
        <v>0</v>
      </c>
      <c r="X98" s="345">
        <f>IF(OR('Felling&amp;Restocking'!$S98="",OR('Felling&amp;Restocking'!$S98=0,'Felling&amp;Restocking'!$S98="N/A")),0,1)</f>
        <v>0</v>
      </c>
      <c r="Y98" s="333" t="str">
        <f t="shared" si="13"/>
        <v/>
      </c>
      <c r="Z98" s="333" t="str">
        <f t="shared" si="14"/>
        <v/>
      </c>
      <c r="AA98" s="334" t="str">
        <f t="shared" si="15"/>
        <v/>
      </c>
      <c r="AC98" s="333" t="str">
        <f t="shared" si="16"/>
        <v/>
      </c>
      <c r="AE98" s="333" t="str">
        <f t="shared" si="17"/>
        <v>1</v>
      </c>
      <c r="AF98" s="346" t="str">
        <f>IF('Felling&amp;Restocking'!I98="","",IFERROR(VLOOKUP( 'Felling&amp;Restocking'!I98,SpeciesList[],2,FALSE),"," &amp; 'Felling&amp;Restocking'!I98))</f>
        <v/>
      </c>
      <c r="AG98" s="333" t="str">
        <f>IF('Felling&amp;Restocking'!I98="","",VLOOKUP( 'Felling&amp;Restocking'!I98,SpeciesList[],4,FALSE))</f>
        <v/>
      </c>
      <c r="AH98" s="333" t="str">
        <f>IF('Felling&amp;Restocking'!J98="","",IFERROR("," &amp; VLOOKUP( 'Felling&amp;Restocking'!J98,SpeciesList[],2,FALSE),"," &amp; 'Felling&amp;Restocking'!J98))</f>
        <v/>
      </c>
      <c r="AI98" s="333" t="str">
        <f>IF('Felling&amp;Restocking'!J98="","",VLOOKUP( 'Felling&amp;Restocking'!J98,SpeciesList[],4,FALSE))</f>
        <v/>
      </c>
      <c r="AJ98" s="333" t="str">
        <f>IF('Felling&amp;Restocking'!K98="","",IFERROR("," &amp; VLOOKUP( 'Felling&amp;Restocking'!K98,SpeciesList[],2,FALSE),"," &amp; 'Felling&amp;Restocking'!K98))</f>
        <v/>
      </c>
      <c r="AK98" s="333" t="str">
        <f>IF('Felling&amp;Restocking'!K98="","",VLOOKUP( 'Felling&amp;Restocking'!K98,SpeciesList[],4,FALSE))</f>
        <v/>
      </c>
      <c r="AL98" s="333" t="str">
        <f>IF('Felling&amp;Restocking'!L98="","",IFERROR("," &amp; VLOOKUP( 'Felling&amp;Restocking'!L98,SpeciesList[],2,FALSE),"," &amp; 'Felling&amp;Restocking'!L98))</f>
        <v/>
      </c>
      <c r="AM98" s="333" t="str">
        <f>IF('Felling&amp;Restocking'!L98="","",VLOOKUP( 'Felling&amp;Restocking'!L98,SpeciesList[],4,FALSE))</f>
        <v/>
      </c>
      <c r="AN98" s="333" t="str">
        <f>IF('Felling&amp;Restocking'!M98="","",IFERROR("," &amp; VLOOKUP( 'Felling&amp;Restocking'!M98,SpeciesList[],2,FALSE),"," &amp; 'Felling&amp;Restocking'!M98))</f>
        <v/>
      </c>
      <c r="AO98" s="333" t="str">
        <f>IF('Felling&amp;Restocking'!M98="","",VLOOKUP( 'Felling&amp;Restocking'!M98,SpeciesList[],4,FALSE))</f>
        <v/>
      </c>
      <c r="AP98" s="333" t="str">
        <f>IF('Felling&amp;Restocking'!N98="","",IFERROR("," &amp; VLOOKUP( 'Felling&amp;Restocking'!N98,SpeciesList[],2,FALSE),"," &amp; 'Felling&amp;Restocking'!N98))</f>
        <v/>
      </c>
      <c r="AQ98" s="333" t="str">
        <f>IF('Felling&amp;Restocking'!N98="","",VLOOKUP( 'Felling&amp;Restocking'!N98,SpeciesList[],4,FALSE))</f>
        <v/>
      </c>
      <c r="AS98" s="346"/>
      <c r="AT98" s="333" t="str">
        <f>IF('Sub-Cpt Record'!A98&lt;&gt;"",CONCATENATE('Sub-Cpt Record'!A98,'Sub-Cpt Record'!B98,'Sub-Cpt Record'!C98),"")</f>
        <v>BU173.42429</v>
      </c>
      <c r="AU98" s="333">
        <f t="shared" si="18"/>
        <v>1</v>
      </c>
      <c r="AV98" s="333">
        <f>IF(AT98&lt;&gt;"",'Sub-Cpt Record'!C98/CODE!AU98,0)</f>
        <v>3.4242900000000001</v>
      </c>
      <c r="BM98" s="333" t="s">
        <v>661</v>
      </c>
    </row>
    <row r="99" spans="1:65" x14ac:dyDescent="0.25">
      <c r="A99" s="333" t="str">
        <f>IF('Sub-Cpt Record'!B99="",IF(OR('Sub-Cpt Record'!A99=0,'Sub-Cpt Record'!A99=""),"",'Sub-Cpt Record'!A99),CONCATENATE('Sub-Cpt Record'!A99&amp;'Sub-Cpt Record'!B99))</f>
        <v>BU18</v>
      </c>
      <c r="B99" s="333">
        <f t="shared" si="10"/>
        <v>1</v>
      </c>
      <c r="C99" s="334" t="str">
        <f>IF('Sub-Cpt Record'!E99 = "","",'Sub-Cpt Record'!E99&amp;"  ")</f>
        <v xml:space="preserve">AH  </v>
      </c>
      <c r="D99" s="333" t="str">
        <f>IF('Sub-Cpt Record'!F99 = "","",'Sub-Cpt Record'!F99&amp;"  ")</f>
        <v xml:space="preserve">NS  </v>
      </c>
      <c r="E99" s="333" t="str">
        <f>IF('Sub-Cpt Record'!G99 = "","",'Sub-Cpt Record'!G99&amp;"  ")</f>
        <v xml:space="preserve">HAZ  </v>
      </c>
      <c r="F99" s="333" t="str">
        <f>IF('Sub-Cpt Record'!H99 = "","",'Sub-Cpt Record'!H99&amp;"  ")</f>
        <v/>
      </c>
      <c r="G99" s="333" t="str">
        <f>IF('Sub-Cpt Record'!I99 = "","",'Sub-Cpt Record'!I99&amp;"  ")</f>
        <v/>
      </c>
      <c r="H99" s="333" t="str">
        <f>IF('Sub-Cpt Record'!J99 = "","",'Sub-Cpt Record'!J99&amp;"  ")</f>
        <v/>
      </c>
      <c r="I99" s="335" t="str">
        <f t="shared" si="11"/>
        <v xml:space="preserve">AH  NS  HAZ  </v>
      </c>
      <c r="J99" s="333">
        <f>IF(A99&lt;&gt;"",'Sub-Cpt Record'!C99/CODE!B99,0)</f>
        <v>2.9900799999999998</v>
      </c>
      <c r="L99" s="337">
        <f t="shared" si="12"/>
        <v>1</v>
      </c>
      <c r="N99" s="338">
        <f>COUNTIFS('Felling&amp;Restocking'!$A$11:$A$1000, 'Felling&amp;Restocking'!$A99, 'Felling&amp;Restocking'!$B$11:$B$1000, 'Felling&amp;Restocking'!$B99, 'Felling&amp;Restocking'!$H$11:$H$1000, 'Felling&amp;Restocking'!$H99)</f>
        <v>0</v>
      </c>
      <c r="O99" s="338">
        <f>IF(OR('Felling&amp;Restocking'!H99=0,'Felling&amp;Restocking'!H99=""),0,1)</f>
        <v>0</v>
      </c>
      <c r="P99" s="339">
        <f>SUM('Felling&amp;Restocking'!O99+'Felling&amp;Restocking'!P99)</f>
        <v>0</v>
      </c>
      <c r="S99" s="341">
        <f>IF(AND(O99&lt;&gt;0,P99&lt;&gt;0,'Felling&amp;Restocking'!G99&lt;&gt;0,AA99="",AC99=""),1,0)</f>
        <v>0</v>
      </c>
      <c r="T99" s="342" t="str">
        <f>IF(OR('Felling&amp;Restocking'!G99=0,'Felling&amp;Restocking'!G99=""),"",SUM('Felling&amp;Restocking'!O99/P99)*'Felling&amp;Restocking'!G99)</f>
        <v/>
      </c>
      <c r="U99" s="343" t="str">
        <f>IF(OR('Felling&amp;Restocking'!G99=0,'Felling&amp;Restocking'!G99=""),"",SUM('Felling&amp;Restocking'!P99/P99)*'Felling&amp;Restocking'!G99)</f>
        <v/>
      </c>
      <c r="V99" s="344">
        <f>IF(CONCATENATE('Felling&amp;Restocking'!U99&amp;'Felling&amp;Restocking'!W99&amp;'Felling&amp;Restocking'!Y99&amp;'Felling&amp;Restocking'!AA99&amp;'Felling&amp;Restocking'!AC99)="",0,1)</f>
        <v>0</v>
      </c>
      <c r="W99" s="345">
        <f>IF(OR(OR(TRIM('Felling&amp;Restocking'!H99)="T",TRIM('Felling&amp;Restocking'!H99)="DF",TRIM('Felling&amp;Restocking'!H99)="OS"),O99=0),0,1)</f>
        <v>0</v>
      </c>
      <c r="X99" s="345">
        <f>IF(OR('Felling&amp;Restocking'!$S99="",OR('Felling&amp;Restocking'!$S99=0,'Felling&amp;Restocking'!$S99="N/A")),0,1)</f>
        <v>0</v>
      </c>
      <c r="Y99" s="333" t="str">
        <f t="shared" si="13"/>
        <v/>
      </c>
      <c r="Z99" s="333" t="str">
        <f t="shared" si="14"/>
        <v/>
      </c>
      <c r="AA99" s="334" t="str">
        <f t="shared" si="15"/>
        <v/>
      </c>
      <c r="AC99" s="333" t="str">
        <f t="shared" si="16"/>
        <v/>
      </c>
      <c r="AE99" s="333" t="str">
        <f t="shared" si="17"/>
        <v>1</v>
      </c>
      <c r="AF99" s="346" t="str">
        <f>IF('Felling&amp;Restocking'!I99="","",IFERROR(VLOOKUP( 'Felling&amp;Restocking'!I99,SpeciesList[],2,FALSE),"," &amp; 'Felling&amp;Restocking'!I99))</f>
        <v/>
      </c>
      <c r="AG99" s="333" t="str">
        <f>IF('Felling&amp;Restocking'!I99="","",VLOOKUP( 'Felling&amp;Restocking'!I99,SpeciesList[],4,FALSE))</f>
        <v/>
      </c>
      <c r="AH99" s="333" t="str">
        <f>IF('Felling&amp;Restocking'!J99="","",IFERROR("," &amp; VLOOKUP( 'Felling&amp;Restocking'!J99,SpeciesList[],2,FALSE),"," &amp; 'Felling&amp;Restocking'!J99))</f>
        <v/>
      </c>
      <c r="AI99" s="333" t="str">
        <f>IF('Felling&amp;Restocking'!J99="","",VLOOKUP( 'Felling&amp;Restocking'!J99,SpeciesList[],4,FALSE))</f>
        <v/>
      </c>
      <c r="AJ99" s="333" t="str">
        <f>IF('Felling&amp;Restocking'!K99="","",IFERROR("," &amp; VLOOKUP( 'Felling&amp;Restocking'!K99,SpeciesList[],2,FALSE),"," &amp; 'Felling&amp;Restocking'!K99))</f>
        <v/>
      </c>
      <c r="AK99" s="333" t="str">
        <f>IF('Felling&amp;Restocking'!K99="","",VLOOKUP( 'Felling&amp;Restocking'!K99,SpeciesList[],4,FALSE))</f>
        <v/>
      </c>
      <c r="AL99" s="333" t="str">
        <f>IF('Felling&amp;Restocking'!L99="","",IFERROR("," &amp; VLOOKUP( 'Felling&amp;Restocking'!L99,SpeciesList[],2,FALSE),"," &amp; 'Felling&amp;Restocking'!L99))</f>
        <v/>
      </c>
      <c r="AM99" s="333" t="str">
        <f>IF('Felling&amp;Restocking'!L99="","",VLOOKUP( 'Felling&amp;Restocking'!L99,SpeciesList[],4,FALSE))</f>
        <v/>
      </c>
      <c r="AN99" s="333" t="str">
        <f>IF('Felling&amp;Restocking'!M99="","",IFERROR("," &amp; VLOOKUP( 'Felling&amp;Restocking'!M99,SpeciesList[],2,FALSE),"," &amp; 'Felling&amp;Restocking'!M99))</f>
        <v/>
      </c>
      <c r="AO99" s="333" t="str">
        <f>IF('Felling&amp;Restocking'!M99="","",VLOOKUP( 'Felling&amp;Restocking'!M99,SpeciesList[],4,FALSE))</f>
        <v/>
      </c>
      <c r="AP99" s="333" t="str">
        <f>IF('Felling&amp;Restocking'!N99="","",IFERROR("," &amp; VLOOKUP( 'Felling&amp;Restocking'!N99,SpeciesList[],2,FALSE),"," &amp; 'Felling&amp;Restocking'!N99))</f>
        <v/>
      </c>
      <c r="AQ99" s="333" t="str">
        <f>IF('Felling&amp;Restocking'!N99="","",VLOOKUP( 'Felling&amp;Restocking'!N99,SpeciesList[],4,FALSE))</f>
        <v/>
      </c>
      <c r="AS99" s="346"/>
      <c r="AT99" s="333" t="str">
        <f>IF('Sub-Cpt Record'!A99&lt;&gt;"",CONCATENATE('Sub-Cpt Record'!A99,'Sub-Cpt Record'!B99,'Sub-Cpt Record'!C99),"")</f>
        <v>BU182.99008</v>
      </c>
      <c r="AU99" s="333">
        <f t="shared" si="18"/>
        <v>1</v>
      </c>
      <c r="AV99" s="333">
        <f>IF(AT99&lt;&gt;"",'Sub-Cpt Record'!C99/CODE!AU99,0)</f>
        <v>2.9900799999999998</v>
      </c>
      <c r="BM99" s="333" t="s">
        <v>662</v>
      </c>
    </row>
    <row r="100" spans="1:65" x14ac:dyDescent="0.25">
      <c r="A100" s="333" t="str">
        <f>IF('Sub-Cpt Record'!B100="",IF(OR('Sub-Cpt Record'!A100=0,'Sub-Cpt Record'!A100=""),"",'Sub-Cpt Record'!A100),CONCATENATE('Sub-Cpt Record'!A100&amp;'Sub-Cpt Record'!B100))</f>
        <v>BU19</v>
      </c>
      <c r="B100" s="333">
        <f t="shared" si="10"/>
        <v>1</v>
      </c>
      <c r="C100" s="334" t="str">
        <f>IF('Sub-Cpt Record'!E100 = "","",'Sub-Cpt Record'!E100&amp;"  ")</f>
        <v xml:space="preserve">AH  </v>
      </c>
      <c r="D100" s="333" t="str">
        <f>IF('Sub-Cpt Record'!F100 = "","",'Sub-Cpt Record'!F100&amp;"  ")</f>
        <v xml:space="preserve">POK  </v>
      </c>
      <c r="E100" s="333" t="str">
        <f>IF('Sub-Cpt Record'!G100 = "","",'Sub-Cpt Record'!G100&amp;"  ")</f>
        <v xml:space="preserve">HAZ  </v>
      </c>
      <c r="F100" s="333" t="str">
        <f>IF('Sub-Cpt Record'!H100 = "","",'Sub-Cpt Record'!H100&amp;"  ")</f>
        <v xml:space="preserve">NS  </v>
      </c>
      <c r="G100" s="333" t="str">
        <f>IF('Sub-Cpt Record'!I100 = "","",'Sub-Cpt Record'!I100&amp;"  ")</f>
        <v xml:space="preserve">SC  </v>
      </c>
      <c r="H100" s="333" t="str">
        <f>IF('Sub-Cpt Record'!J100 = "","",'Sub-Cpt Record'!J100&amp;"  ")</f>
        <v/>
      </c>
      <c r="I100" s="335" t="str">
        <f t="shared" si="11"/>
        <v xml:space="preserve">AH  POK  HAZ  NS  SC  </v>
      </c>
      <c r="J100" s="333">
        <f>IF(A100&lt;&gt;"",'Sub-Cpt Record'!C100/CODE!B100,0)</f>
        <v>8.0465400000000002</v>
      </c>
      <c r="L100" s="337">
        <f t="shared" si="12"/>
        <v>1</v>
      </c>
      <c r="N100" s="338">
        <f>COUNTIFS('Felling&amp;Restocking'!$A$11:$A$1000, 'Felling&amp;Restocking'!$A100, 'Felling&amp;Restocking'!$B$11:$B$1000, 'Felling&amp;Restocking'!$B100, 'Felling&amp;Restocking'!$H$11:$H$1000, 'Felling&amp;Restocking'!$H100)</f>
        <v>0</v>
      </c>
      <c r="O100" s="338">
        <f>IF(OR('Felling&amp;Restocking'!H100=0,'Felling&amp;Restocking'!H100=""),0,1)</f>
        <v>0</v>
      </c>
      <c r="P100" s="339">
        <f>SUM('Felling&amp;Restocking'!O100+'Felling&amp;Restocking'!P100)</f>
        <v>0</v>
      </c>
      <c r="S100" s="341">
        <f>IF(AND(O100&lt;&gt;0,P100&lt;&gt;0,'Felling&amp;Restocking'!G100&lt;&gt;0,AA100="",AC100=""),1,0)</f>
        <v>0</v>
      </c>
      <c r="T100" s="342" t="str">
        <f>IF(OR('Felling&amp;Restocking'!G100=0,'Felling&amp;Restocking'!G100=""),"",SUM('Felling&amp;Restocking'!O100/P100)*'Felling&amp;Restocking'!G100)</f>
        <v/>
      </c>
      <c r="U100" s="343" t="str">
        <f>IF(OR('Felling&amp;Restocking'!G100=0,'Felling&amp;Restocking'!G100=""),"",SUM('Felling&amp;Restocking'!P100/P100)*'Felling&amp;Restocking'!G100)</f>
        <v/>
      </c>
      <c r="V100" s="344">
        <f>IF(CONCATENATE('Felling&amp;Restocking'!U100&amp;'Felling&amp;Restocking'!W100&amp;'Felling&amp;Restocking'!Y100&amp;'Felling&amp;Restocking'!AA100&amp;'Felling&amp;Restocking'!AC100)="",0,1)</f>
        <v>0</v>
      </c>
      <c r="W100" s="345">
        <f>IF(OR(OR(TRIM('Felling&amp;Restocking'!H100)="T",TRIM('Felling&amp;Restocking'!H100)="DF",TRIM('Felling&amp;Restocking'!H100)="OS"),O100=0),0,1)</f>
        <v>0</v>
      </c>
      <c r="X100" s="345">
        <f>IF(OR('Felling&amp;Restocking'!$S100="",OR('Felling&amp;Restocking'!$S100=0,'Felling&amp;Restocking'!$S100="N/A")),0,1)</f>
        <v>0</v>
      </c>
      <c r="Y100" s="333" t="str">
        <f t="shared" si="13"/>
        <v/>
      </c>
      <c r="Z100" s="333" t="str">
        <f t="shared" si="14"/>
        <v/>
      </c>
      <c r="AA100" s="334" t="str">
        <f t="shared" si="15"/>
        <v/>
      </c>
      <c r="AC100" s="333" t="str">
        <f t="shared" si="16"/>
        <v/>
      </c>
      <c r="AE100" s="333" t="str">
        <f t="shared" si="17"/>
        <v>1</v>
      </c>
      <c r="AF100" s="346" t="str">
        <f>IF('Felling&amp;Restocking'!I100="","",IFERROR(VLOOKUP( 'Felling&amp;Restocking'!I100,SpeciesList[],2,FALSE),"," &amp; 'Felling&amp;Restocking'!I100))</f>
        <v/>
      </c>
      <c r="AG100" s="333" t="str">
        <f>IF('Felling&amp;Restocking'!I100="","",VLOOKUP( 'Felling&amp;Restocking'!I100,SpeciesList[],4,FALSE))</f>
        <v/>
      </c>
      <c r="AH100" s="333" t="str">
        <f>IF('Felling&amp;Restocking'!J100="","",IFERROR("," &amp; VLOOKUP( 'Felling&amp;Restocking'!J100,SpeciesList[],2,FALSE),"," &amp; 'Felling&amp;Restocking'!J100))</f>
        <v/>
      </c>
      <c r="AI100" s="333" t="str">
        <f>IF('Felling&amp;Restocking'!J100="","",VLOOKUP( 'Felling&amp;Restocking'!J100,SpeciesList[],4,FALSE))</f>
        <v/>
      </c>
      <c r="AJ100" s="333" t="str">
        <f>IF('Felling&amp;Restocking'!K100="","",IFERROR("," &amp; VLOOKUP( 'Felling&amp;Restocking'!K100,SpeciesList[],2,FALSE),"," &amp; 'Felling&amp;Restocking'!K100))</f>
        <v/>
      </c>
      <c r="AK100" s="333" t="str">
        <f>IF('Felling&amp;Restocking'!K100="","",VLOOKUP( 'Felling&amp;Restocking'!K100,SpeciesList[],4,FALSE))</f>
        <v/>
      </c>
      <c r="AL100" s="333" t="str">
        <f>IF('Felling&amp;Restocking'!L100="","",IFERROR("," &amp; VLOOKUP( 'Felling&amp;Restocking'!L100,SpeciesList[],2,FALSE),"," &amp; 'Felling&amp;Restocking'!L100))</f>
        <v/>
      </c>
      <c r="AM100" s="333" t="str">
        <f>IF('Felling&amp;Restocking'!L100="","",VLOOKUP( 'Felling&amp;Restocking'!L100,SpeciesList[],4,FALSE))</f>
        <v/>
      </c>
      <c r="AN100" s="333" t="str">
        <f>IF('Felling&amp;Restocking'!M100="","",IFERROR("," &amp; VLOOKUP( 'Felling&amp;Restocking'!M100,SpeciesList[],2,FALSE),"," &amp; 'Felling&amp;Restocking'!M100))</f>
        <v/>
      </c>
      <c r="AO100" s="333" t="str">
        <f>IF('Felling&amp;Restocking'!M100="","",VLOOKUP( 'Felling&amp;Restocking'!M100,SpeciesList[],4,FALSE))</f>
        <v/>
      </c>
      <c r="AP100" s="333" t="str">
        <f>IF('Felling&amp;Restocking'!N100="","",IFERROR("," &amp; VLOOKUP( 'Felling&amp;Restocking'!N100,SpeciesList[],2,FALSE),"," &amp; 'Felling&amp;Restocking'!N100))</f>
        <v/>
      </c>
      <c r="AQ100" s="333" t="str">
        <f>IF('Felling&amp;Restocking'!N100="","",VLOOKUP( 'Felling&amp;Restocking'!N100,SpeciesList[],4,FALSE))</f>
        <v/>
      </c>
      <c r="AS100" s="346"/>
      <c r="AT100" s="333" t="str">
        <f>IF('Sub-Cpt Record'!A100&lt;&gt;"",CONCATENATE('Sub-Cpt Record'!A100,'Sub-Cpt Record'!B100,'Sub-Cpt Record'!C100),"")</f>
        <v>BU198.04654</v>
      </c>
      <c r="AU100" s="333">
        <f t="shared" si="18"/>
        <v>1</v>
      </c>
      <c r="AV100" s="333">
        <f>IF(AT100&lt;&gt;"",'Sub-Cpt Record'!C100/CODE!AU100,0)</f>
        <v>8.0465400000000002</v>
      </c>
      <c r="BM100" s="333" t="s">
        <v>663</v>
      </c>
    </row>
    <row r="101" spans="1:65" x14ac:dyDescent="0.25">
      <c r="A101" s="333" t="str">
        <f>IF('Sub-Cpt Record'!B101="",IF(OR('Sub-Cpt Record'!A101=0,'Sub-Cpt Record'!A101=""),"",'Sub-Cpt Record'!A101),CONCATENATE('Sub-Cpt Record'!A101&amp;'Sub-Cpt Record'!B101))</f>
        <v>BU20</v>
      </c>
      <c r="B101" s="333">
        <f t="shared" si="10"/>
        <v>1</v>
      </c>
      <c r="C101" s="334" t="str">
        <f>IF('Sub-Cpt Record'!E101 = "","",'Sub-Cpt Record'!E101&amp;"  ")</f>
        <v xml:space="preserve">POK  </v>
      </c>
      <c r="D101" s="333" t="str">
        <f>IF('Sub-Cpt Record'!F101 = "","",'Sub-Cpt Record'!F101&amp;"  ")</f>
        <v xml:space="preserve">AH  </v>
      </c>
      <c r="E101" s="333" t="str">
        <f>IF('Sub-Cpt Record'!G101 = "","",'Sub-Cpt Record'!G101&amp;"  ")</f>
        <v xml:space="preserve">WSH  </v>
      </c>
      <c r="F101" s="333" t="str">
        <f>IF('Sub-Cpt Record'!H101 = "","",'Sub-Cpt Record'!H101&amp;"  ")</f>
        <v/>
      </c>
      <c r="G101" s="333" t="str">
        <f>IF('Sub-Cpt Record'!I101 = "","",'Sub-Cpt Record'!I101&amp;"  ")</f>
        <v/>
      </c>
      <c r="H101" s="333" t="str">
        <f>IF('Sub-Cpt Record'!J101 = "","",'Sub-Cpt Record'!J101&amp;"  ")</f>
        <v/>
      </c>
      <c r="I101" s="335" t="str">
        <f t="shared" si="11"/>
        <v xml:space="preserve">POK  AH  WSH  </v>
      </c>
      <c r="J101" s="333">
        <f>IF(A101&lt;&gt;"",'Sub-Cpt Record'!C101/CODE!B101,0)</f>
        <v>3.1750500000000001</v>
      </c>
      <c r="L101" s="337">
        <f t="shared" si="12"/>
        <v>1</v>
      </c>
      <c r="N101" s="338">
        <f>COUNTIFS('Felling&amp;Restocking'!$A$11:$A$1000, 'Felling&amp;Restocking'!$A101, 'Felling&amp;Restocking'!$B$11:$B$1000, 'Felling&amp;Restocking'!$B101, 'Felling&amp;Restocking'!$H$11:$H$1000, 'Felling&amp;Restocking'!$H101)</f>
        <v>0</v>
      </c>
      <c r="O101" s="338">
        <f>IF(OR('Felling&amp;Restocking'!H101=0,'Felling&amp;Restocking'!H101=""),0,1)</f>
        <v>0</v>
      </c>
      <c r="P101" s="339">
        <f>SUM('Felling&amp;Restocking'!O101+'Felling&amp;Restocking'!P101)</f>
        <v>0</v>
      </c>
      <c r="S101" s="341">
        <f>IF(AND(O101&lt;&gt;0,P101&lt;&gt;0,'Felling&amp;Restocking'!G101&lt;&gt;0,AA101="",AC101=""),1,0)</f>
        <v>0</v>
      </c>
      <c r="T101" s="342" t="str">
        <f>IF(OR('Felling&amp;Restocking'!G101=0,'Felling&amp;Restocking'!G101=""),"",SUM('Felling&amp;Restocking'!O101/P101)*'Felling&amp;Restocking'!G101)</f>
        <v/>
      </c>
      <c r="U101" s="343" t="str">
        <f>IF(OR('Felling&amp;Restocking'!G101=0,'Felling&amp;Restocking'!G101=""),"",SUM('Felling&amp;Restocking'!P101/P101)*'Felling&amp;Restocking'!G101)</f>
        <v/>
      </c>
      <c r="V101" s="344">
        <f>IF(CONCATENATE('Felling&amp;Restocking'!U101&amp;'Felling&amp;Restocking'!W101&amp;'Felling&amp;Restocking'!Y101&amp;'Felling&amp;Restocking'!AA101&amp;'Felling&amp;Restocking'!AC101)="",0,1)</f>
        <v>0</v>
      </c>
      <c r="W101" s="345">
        <f>IF(OR(OR(TRIM('Felling&amp;Restocking'!H101)="T",TRIM('Felling&amp;Restocking'!H101)="DF",TRIM('Felling&amp;Restocking'!H101)="OS"),O101=0),0,1)</f>
        <v>0</v>
      </c>
      <c r="X101" s="345">
        <f>IF(OR('Felling&amp;Restocking'!$S101="",OR('Felling&amp;Restocking'!$S101=0,'Felling&amp;Restocking'!$S101="N/A")),0,1)</f>
        <v>0</v>
      </c>
      <c r="Y101" s="333" t="str">
        <f t="shared" si="13"/>
        <v/>
      </c>
      <c r="Z101" s="333" t="str">
        <f t="shared" si="14"/>
        <v/>
      </c>
      <c r="AA101" s="334" t="str">
        <f t="shared" si="15"/>
        <v/>
      </c>
      <c r="AC101" s="333" t="str">
        <f t="shared" si="16"/>
        <v/>
      </c>
      <c r="AE101" s="333" t="str">
        <f t="shared" si="17"/>
        <v>1</v>
      </c>
      <c r="AF101" s="346" t="str">
        <f>IF('Felling&amp;Restocking'!I101="","",IFERROR(VLOOKUP( 'Felling&amp;Restocking'!I101,SpeciesList[],2,FALSE),"," &amp; 'Felling&amp;Restocking'!I101))</f>
        <v/>
      </c>
      <c r="AG101" s="333" t="str">
        <f>IF('Felling&amp;Restocking'!I101="","",VLOOKUP( 'Felling&amp;Restocking'!I101,SpeciesList[],4,FALSE))</f>
        <v/>
      </c>
      <c r="AH101" s="333" t="str">
        <f>IF('Felling&amp;Restocking'!J101="","",IFERROR("," &amp; VLOOKUP( 'Felling&amp;Restocking'!J101,SpeciesList[],2,FALSE),"," &amp; 'Felling&amp;Restocking'!J101))</f>
        <v/>
      </c>
      <c r="AI101" s="333" t="str">
        <f>IF('Felling&amp;Restocking'!J101="","",VLOOKUP( 'Felling&amp;Restocking'!J101,SpeciesList[],4,FALSE))</f>
        <v/>
      </c>
      <c r="AJ101" s="333" t="str">
        <f>IF('Felling&amp;Restocking'!K101="","",IFERROR("," &amp; VLOOKUP( 'Felling&amp;Restocking'!K101,SpeciesList[],2,FALSE),"," &amp; 'Felling&amp;Restocking'!K101))</f>
        <v/>
      </c>
      <c r="AK101" s="333" t="str">
        <f>IF('Felling&amp;Restocking'!K101="","",VLOOKUP( 'Felling&amp;Restocking'!K101,SpeciesList[],4,FALSE))</f>
        <v/>
      </c>
      <c r="AL101" s="333" t="str">
        <f>IF('Felling&amp;Restocking'!L101="","",IFERROR("," &amp; VLOOKUP( 'Felling&amp;Restocking'!L101,SpeciesList[],2,FALSE),"," &amp; 'Felling&amp;Restocking'!L101))</f>
        <v/>
      </c>
      <c r="AM101" s="333" t="str">
        <f>IF('Felling&amp;Restocking'!L101="","",VLOOKUP( 'Felling&amp;Restocking'!L101,SpeciesList[],4,FALSE))</f>
        <v/>
      </c>
      <c r="AN101" s="333" t="str">
        <f>IF('Felling&amp;Restocking'!M101="","",IFERROR("," &amp; VLOOKUP( 'Felling&amp;Restocking'!M101,SpeciesList[],2,FALSE),"," &amp; 'Felling&amp;Restocking'!M101))</f>
        <v/>
      </c>
      <c r="AO101" s="333" t="str">
        <f>IF('Felling&amp;Restocking'!M101="","",VLOOKUP( 'Felling&amp;Restocking'!M101,SpeciesList[],4,FALSE))</f>
        <v/>
      </c>
      <c r="AP101" s="333" t="str">
        <f>IF('Felling&amp;Restocking'!N101="","",IFERROR("," &amp; VLOOKUP( 'Felling&amp;Restocking'!N101,SpeciesList[],2,FALSE),"," &amp; 'Felling&amp;Restocking'!N101))</f>
        <v/>
      </c>
      <c r="AQ101" s="333" t="str">
        <f>IF('Felling&amp;Restocking'!N101="","",VLOOKUP( 'Felling&amp;Restocking'!N101,SpeciesList[],4,FALSE))</f>
        <v/>
      </c>
      <c r="AS101" s="346"/>
      <c r="AT101" s="333" t="str">
        <f>IF('Sub-Cpt Record'!A101&lt;&gt;"",CONCATENATE('Sub-Cpt Record'!A101,'Sub-Cpt Record'!B101,'Sub-Cpt Record'!C101),"")</f>
        <v>BU203.17505</v>
      </c>
      <c r="AU101" s="333">
        <f t="shared" si="18"/>
        <v>1</v>
      </c>
      <c r="AV101" s="333">
        <f>IF(AT101&lt;&gt;"",'Sub-Cpt Record'!C101/CODE!AU101,0)</f>
        <v>3.1750500000000001</v>
      </c>
      <c r="BM101" s="333" t="s">
        <v>664</v>
      </c>
    </row>
    <row r="102" spans="1:65" x14ac:dyDescent="0.25">
      <c r="A102" s="333" t="str">
        <f>IF('Sub-Cpt Record'!B102="",IF(OR('Sub-Cpt Record'!A102=0,'Sub-Cpt Record'!A102=""),"",'Sub-Cpt Record'!A102),CONCATENATE('Sub-Cpt Record'!A102&amp;'Sub-Cpt Record'!B102))</f>
        <v>BU21</v>
      </c>
      <c r="B102" s="333">
        <f t="shared" si="10"/>
        <v>1</v>
      </c>
      <c r="C102" s="334" t="str">
        <f>IF('Sub-Cpt Record'!E102 = "","",'Sub-Cpt Record'!E102&amp;"  ")</f>
        <v xml:space="preserve">BPO  </v>
      </c>
      <c r="D102" s="333" t="str">
        <f>IF('Sub-Cpt Record'!F102 = "","",'Sub-Cpt Record'!F102&amp;"  ")</f>
        <v xml:space="preserve">AH  </v>
      </c>
      <c r="E102" s="333" t="str">
        <f>IF('Sub-Cpt Record'!G102 = "","",'Sub-Cpt Record'!G102&amp;"  ")</f>
        <v xml:space="preserve">POK  </v>
      </c>
      <c r="F102" s="333" t="str">
        <f>IF('Sub-Cpt Record'!H102 = "","",'Sub-Cpt Record'!H102&amp;"  ")</f>
        <v xml:space="preserve">FM  </v>
      </c>
      <c r="G102" s="333" t="str">
        <f>IF('Sub-Cpt Record'!I102 = "","",'Sub-Cpt Record'!I102&amp;"  ")</f>
        <v/>
      </c>
      <c r="H102" s="333" t="str">
        <f>IF('Sub-Cpt Record'!J102 = "","",'Sub-Cpt Record'!J102&amp;"  ")</f>
        <v/>
      </c>
      <c r="I102" s="335" t="str">
        <f t="shared" si="11"/>
        <v xml:space="preserve">BPO  AH  POK  FM  </v>
      </c>
      <c r="J102" s="333">
        <f>IF(A102&lt;&gt;"",'Sub-Cpt Record'!C102/CODE!B102,0)</f>
        <v>1.03216</v>
      </c>
      <c r="L102" s="337">
        <f t="shared" si="12"/>
        <v>1</v>
      </c>
      <c r="N102" s="338">
        <f>COUNTIFS('Felling&amp;Restocking'!$A$11:$A$1000, 'Felling&amp;Restocking'!$A102, 'Felling&amp;Restocking'!$B$11:$B$1000, 'Felling&amp;Restocking'!$B102, 'Felling&amp;Restocking'!$H$11:$H$1000, 'Felling&amp;Restocking'!$H102)</f>
        <v>0</v>
      </c>
      <c r="O102" s="338">
        <f>IF(OR('Felling&amp;Restocking'!H102=0,'Felling&amp;Restocking'!H102=""),0,1)</f>
        <v>0</v>
      </c>
      <c r="P102" s="339">
        <f>SUM('Felling&amp;Restocking'!O102+'Felling&amp;Restocking'!P102)</f>
        <v>0</v>
      </c>
      <c r="S102" s="341">
        <f>IF(AND(O102&lt;&gt;0,P102&lt;&gt;0,'Felling&amp;Restocking'!G102&lt;&gt;0,AA102="",AC102=""),1,0)</f>
        <v>0</v>
      </c>
      <c r="T102" s="342" t="str">
        <f>IF(OR('Felling&amp;Restocking'!G102=0,'Felling&amp;Restocking'!G102=""),"",SUM('Felling&amp;Restocking'!O102/P102)*'Felling&amp;Restocking'!G102)</f>
        <v/>
      </c>
      <c r="U102" s="343" t="str">
        <f>IF(OR('Felling&amp;Restocking'!G102=0,'Felling&amp;Restocking'!G102=""),"",SUM('Felling&amp;Restocking'!P102/P102)*'Felling&amp;Restocking'!G102)</f>
        <v/>
      </c>
      <c r="V102" s="344">
        <f>IF(CONCATENATE('Felling&amp;Restocking'!U102&amp;'Felling&amp;Restocking'!W102&amp;'Felling&amp;Restocking'!Y102&amp;'Felling&amp;Restocking'!AA102&amp;'Felling&amp;Restocking'!AC102)="",0,1)</f>
        <v>0</v>
      </c>
      <c r="W102" s="345">
        <f>IF(OR(OR(TRIM('Felling&amp;Restocking'!H102)="T",TRIM('Felling&amp;Restocking'!H102)="DF",TRIM('Felling&amp;Restocking'!H102)="OS"),O102=0),0,1)</f>
        <v>0</v>
      </c>
      <c r="X102" s="345">
        <f>IF(OR('Felling&amp;Restocking'!$S102="",OR('Felling&amp;Restocking'!$S102=0,'Felling&amp;Restocking'!$S102="N/A")),0,1)</f>
        <v>0</v>
      </c>
      <c r="Y102" s="333" t="str">
        <f t="shared" si="13"/>
        <v/>
      </c>
      <c r="Z102" s="333" t="str">
        <f t="shared" si="14"/>
        <v/>
      </c>
      <c r="AA102" s="334" t="str">
        <f t="shared" si="15"/>
        <v/>
      </c>
      <c r="AC102" s="333" t="str">
        <f t="shared" si="16"/>
        <v/>
      </c>
      <c r="AE102" s="333" t="str">
        <f t="shared" si="17"/>
        <v>1</v>
      </c>
      <c r="AF102" s="346" t="str">
        <f>IF('Felling&amp;Restocking'!I102="","",IFERROR(VLOOKUP( 'Felling&amp;Restocking'!I102,SpeciesList[],2,FALSE),"," &amp; 'Felling&amp;Restocking'!I102))</f>
        <v/>
      </c>
      <c r="AG102" s="333" t="str">
        <f>IF('Felling&amp;Restocking'!I102="","",VLOOKUP( 'Felling&amp;Restocking'!I102,SpeciesList[],4,FALSE))</f>
        <v/>
      </c>
      <c r="AH102" s="333" t="str">
        <f>IF('Felling&amp;Restocking'!J102="","",IFERROR("," &amp; VLOOKUP( 'Felling&amp;Restocking'!J102,SpeciesList[],2,FALSE),"," &amp; 'Felling&amp;Restocking'!J102))</f>
        <v/>
      </c>
      <c r="AI102" s="333" t="str">
        <f>IF('Felling&amp;Restocking'!J102="","",VLOOKUP( 'Felling&amp;Restocking'!J102,SpeciesList[],4,FALSE))</f>
        <v/>
      </c>
      <c r="AJ102" s="333" t="str">
        <f>IF('Felling&amp;Restocking'!K102="","",IFERROR("," &amp; VLOOKUP( 'Felling&amp;Restocking'!K102,SpeciesList[],2,FALSE),"," &amp; 'Felling&amp;Restocking'!K102))</f>
        <v/>
      </c>
      <c r="AK102" s="333" t="str">
        <f>IF('Felling&amp;Restocking'!K102="","",VLOOKUP( 'Felling&amp;Restocking'!K102,SpeciesList[],4,FALSE))</f>
        <v/>
      </c>
      <c r="AL102" s="333" t="str">
        <f>IF('Felling&amp;Restocking'!L102="","",IFERROR("," &amp; VLOOKUP( 'Felling&amp;Restocking'!L102,SpeciesList[],2,FALSE),"," &amp; 'Felling&amp;Restocking'!L102))</f>
        <v/>
      </c>
      <c r="AM102" s="333" t="str">
        <f>IF('Felling&amp;Restocking'!L102="","",VLOOKUP( 'Felling&amp;Restocking'!L102,SpeciesList[],4,FALSE))</f>
        <v/>
      </c>
      <c r="AN102" s="333" t="str">
        <f>IF('Felling&amp;Restocking'!M102="","",IFERROR("," &amp; VLOOKUP( 'Felling&amp;Restocking'!M102,SpeciesList[],2,FALSE),"," &amp; 'Felling&amp;Restocking'!M102))</f>
        <v/>
      </c>
      <c r="AO102" s="333" t="str">
        <f>IF('Felling&amp;Restocking'!M102="","",VLOOKUP( 'Felling&amp;Restocking'!M102,SpeciesList[],4,FALSE))</f>
        <v/>
      </c>
      <c r="AP102" s="333" t="str">
        <f>IF('Felling&amp;Restocking'!N102="","",IFERROR("," &amp; VLOOKUP( 'Felling&amp;Restocking'!N102,SpeciesList[],2,FALSE),"," &amp; 'Felling&amp;Restocking'!N102))</f>
        <v/>
      </c>
      <c r="AQ102" s="333" t="str">
        <f>IF('Felling&amp;Restocking'!N102="","",VLOOKUP( 'Felling&amp;Restocking'!N102,SpeciesList[],4,FALSE))</f>
        <v/>
      </c>
      <c r="AS102" s="346"/>
      <c r="AT102" s="333" t="str">
        <f>IF('Sub-Cpt Record'!A102&lt;&gt;"",CONCATENATE('Sub-Cpt Record'!A102,'Sub-Cpt Record'!B102,'Sub-Cpt Record'!C102),"")</f>
        <v>BU211.03216</v>
      </c>
      <c r="AU102" s="333">
        <f t="shared" si="18"/>
        <v>1</v>
      </c>
      <c r="AV102" s="333">
        <f>IF(AT102&lt;&gt;"",'Sub-Cpt Record'!C102/CODE!AU102,0)</f>
        <v>1.03216</v>
      </c>
      <c r="BM102" s="333" t="s">
        <v>665</v>
      </c>
    </row>
    <row r="103" spans="1:65" x14ac:dyDescent="0.25">
      <c r="A103" s="333" t="str">
        <f>IF('Sub-Cpt Record'!B103="",IF(OR('Sub-Cpt Record'!A103=0,'Sub-Cpt Record'!A103=""),"",'Sub-Cpt Record'!A103),CONCATENATE('Sub-Cpt Record'!A103&amp;'Sub-Cpt Record'!B103))</f>
        <v>BU22</v>
      </c>
      <c r="B103" s="333">
        <f t="shared" si="10"/>
        <v>1</v>
      </c>
      <c r="C103" s="334" t="str">
        <f>IF('Sub-Cpt Record'!E103 = "","",'Sub-Cpt Record'!E103&amp;"  ")</f>
        <v xml:space="preserve">POK  </v>
      </c>
      <c r="D103" s="333" t="str">
        <f>IF('Sub-Cpt Record'!F103 = "","",'Sub-Cpt Record'!F103&amp;"  ")</f>
        <v xml:space="preserve">HAZ  </v>
      </c>
      <c r="E103" s="333" t="str">
        <f>IF('Sub-Cpt Record'!G103 = "","",'Sub-Cpt Record'!G103&amp;"  ")</f>
        <v/>
      </c>
      <c r="F103" s="333" t="str">
        <f>IF('Sub-Cpt Record'!H103 = "","",'Sub-Cpt Record'!H103&amp;"  ")</f>
        <v/>
      </c>
      <c r="G103" s="333" t="str">
        <f>IF('Sub-Cpt Record'!I103 = "","",'Sub-Cpt Record'!I103&amp;"  ")</f>
        <v/>
      </c>
      <c r="H103" s="333" t="str">
        <f>IF('Sub-Cpt Record'!J103 = "","",'Sub-Cpt Record'!J103&amp;"  ")</f>
        <v/>
      </c>
      <c r="I103" s="335" t="str">
        <f t="shared" si="11"/>
        <v xml:space="preserve">POK  HAZ  </v>
      </c>
      <c r="J103" s="333">
        <f>IF(A103&lt;&gt;"",'Sub-Cpt Record'!C103/CODE!B103,0)</f>
        <v>1.05152</v>
      </c>
      <c r="L103" s="337">
        <f t="shared" si="12"/>
        <v>1</v>
      </c>
      <c r="N103" s="338">
        <f>COUNTIFS('Felling&amp;Restocking'!$A$11:$A$1000, 'Felling&amp;Restocking'!$A103, 'Felling&amp;Restocking'!$B$11:$B$1000, 'Felling&amp;Restocking'!$B103, 'Felling&amp;Restocking'!$H$11:$H$1000, 'Felling&amp;Restocking'!$H103)</f>
        <v>0</v>
      </c>
      <c r="O103" s="338">
        <f>IF(OR('Felling&amp;Restocking'!H103=0,'Felling&amp;Restocking'!H103=""),0,1)</f>
        <v>0</v>
      </c>
      <c r="P103" s="339">
        <f>SUM('Felling&amp;Restocking'!O103+'Felling&amp;Restocking'!P103)</f>
        <v>0</v>
      </c>
      <c r="S103" s="341">
        <f>IF(AND(O103&lt;&gt;0,P103&lt;&gt;0,'Felling&amp;Restocking'!G103&lt;&gt;0,AA103="",AC103=""),1,0)</f>
        <v>0</v>
      </c>
      <c r="T103" s="342" t="str">
        <f>IF(OR('Felling&amp;Restocking'!G103=0,'Felling&amp;Restocking'!G103=""),"",SUM('Felling&amp;Restocking'!O103/P103)*'Felling&amp;Restocking'!G103)</f>
        <v/>
      </c>
      <c r="U103" s="343" t="str">
        <f>IF(OR('Felling&amp;Restocking'!G103=0,'Felling&amp;Restocking'!G103=""),"",SUM('Felling&amp;Restocking'!P103/P103)*'Felling&amp;Restocking'!G103)</f>
        <v/>
      </c>
      <c r="V103" s="344">
        <f>IF(CONCATENATE('Felling&amp;Restocking'!U103&amp;'Felling&amp;Restocking'!W103&amp;'Felling&amp;Restocking'!Y103&amp;'Felling&amp;Restocking'!AA103&amp;'Felling&amp;Restocking'!AC103)="",0,1)</f>
        <v>0</v>
      </c>
      <c r="W103" s="345">
        <f>IF(OR(OR(TRIM('Felling&amp;Restocking'!H103)="T",TRIM('Felling&amp;Restocking'!H103)="DF",TRIM('Felling&amp;Restocking'!H103)="OS"),O103=0),0,1)</f>
        <v>0</v>
      </c>
      <c r="X103" s="345">
        <f>IF(OR('Felling&amp;Restocking'!$S103="",OR('Felling&amp;Restocking'!$S103=0,'Felling&amp;Restocking'!$S103="N/A")),0,1)</f>
        <v>0</v>
      </c>
      <c r="Y103" s="333" t="str">
        <f t="shared" si="13"/>
        <v/>
      </c>
      <c r="Z103" s="333" t="str">
        <f t="shared" si="14"/>
        <v/>
      </c>
      <c r="AA103" s="334" t="str">
        <f t="shared" si="15"/>
        <v/>
      </c>
      <c r="AC103" s="333" t="str">
        <f t="shared" si="16"/>
        <v/>
      </c>
      <c r="AE103" s="333" t="str">
        <f t="shared" si="17"/>
        <v>1</v>
      </c>
      <c r="AF103" s="346" t="str">
        <f>IF('Felling&amp;Restocking'!I103="","",IFERROR(VLOOKUP( 'Felling&amp;Restocking'!I103,SpeciesList[],2,FALSE),"," &amp; 'Felling&amp;Restocking'!I103))</f>
        <v/>
      </c>
      <c r="AG103" s="333" t="str">
        <f>IF('Felling&amp;Restocking'!I103="","",VLOOKUP( 'Felling&amp;Restocking'!I103,SpeciesList[],4,FALSE))</f>
        <v/>
      </c>
      <c r="AH103" s="333" t="str">
        <f>IF('Felling&amp;Restocking'!J103="","",IFERROR("," &amp; VLOOKUP( 'Felling&amp;Restocking'!J103,SpeciesList[],2,FALSE),"," &amp; 'Felling&amp;Restocking'!J103))</f>
        <v/>
      </c>
      <c r="AI103" s="333" t="str">
        <f>IF('Felling&amp;Restocking'!J103="","",VLOOKUP( 'Felling&amp;Restocking'!J103,SpeciesList[],4,FALSE))</f>
        <v/>
      </c>
      <c r="AJ103" s="333" t="str">
        <f>IF('Felling&amp;Restocking'!K103="","",IFERROR("," &amp; VLOOKUP( 'Felling&amp;Restocking'!K103,SpeciesList[],2,FALSE),"," &amp; 'Felling&amp;Restocking'!K103))</f>
        <v/>
      </c>
      <c r="AK103" s="333" t="str">
        <f>IF('Felling&amp;Restocking'!K103="","",VLOOKUP( 'Felling&amp;Restocking'!K103,SpeciesList[],4,FALSE))</f>
        <v/>
      </c>
      <c r="AL103" s="333" t="str">
        <f>IF('Felling&amp;Restocking'!L103="","",IFERROR("," &amp; VLOOKUP( 'Felling&amp;Restocking'!L103,SpeciesList[],2,FALSE),"," &amp; 'Felling&amp;Restocking'!L103))</f>
        <v/>
      </c>
      <c r="AM103" s="333" t="str">
        <f>IF('Felling&amp;Restocking'!L103="","",VLOOKUP( 'Felling&amp;Restocking'!L103,SpeciesList[],4,FALSE))</f>
        <v/>
      </c>
      <c r="AN103" s="333" t="str">
        <f>IF('Felling&amp;Restocking'!M103="","",IFERROR("," &amp; VLOOKUP( 'Felling&amp;Restocking'!M103,SpeciesList[],2,FALSE),"," &amp; 'Felling&amp;Restocking'!M103))</f>
        <v/>
      </c>
      <c r="AO103" s="333" t="str">
        <f>IF('Felling&amp;Restocking'!M103="","",VLOOKUP( 'Felling&amp;Restocking'!M103,SpeciesList[],4,FALSE))</f>
        <v/>
      </c>
      <c r="AP103" s="333" t="str">
        <f>IF('Felling&amp;Restocking'!N103="","",IFERROR("," &amp; VLOOKUP( 'Felling&amp;Restocking'!N103,SpeciesList[],2,FALSE),"," &amp; 'Felling&amp;Restocking'!N103))</f>
        <v/>
      </c>
      <c r="AQ103" s="333" t="str">
        <f>IF('Felling&amp;Restocking'!N103="","",VLOOKUP( 'Felling&amp;Restocking'!N103,SpeciesList[],4,FALSE))</f>
        <v/>
      </c>
      <c r="AS103" s="346"/>
      <c r="AT103" s="333" t="str">
        <f>IF('Sub-Cpt Record'!A103&lt;&gt;"",CONCATENATE('Sub-Cpt Record'!A103,'Sub-Cpt Record'!B103,'Sub-Cpt Record'!C103),"")</f>
        <v>BU221.05152</v>
      </c>
      <c r="AU103" s="333">
        <f t="shared" si="18"/>
        <v>1</v>
      </c>
      <c r="AV103" s="333">
        <f>IF(AT103&lt;&gt;"",'Sub-Cpt Record'!C103/CODE!AU103,0)</f>
        <v>1.05152</v>
      </c>
      <c r="BM103" s="333" t="s">
        <v>666</v>
      </c>
    </row>
    <row r="104" spans="1:65" x14ac:dyDescent="0.25">
      <c r="A104" s="333" t="str">
        <f>IF('Sub-Cpt Record'!B104="",IF(OR('Sub-Cpt Record'!A104=0,'Sub-Cpt Record'!A104=""),"",'Sub-Cpt Record'!A104),CONCATENATE('Sub-Cpt Record'!A104&amp;'Sub-Cpt Record'!B104))</f>
        <v>BU23</v>
      </c>
      <c r="B104" s="333">
        <f t="shared" si="10"/>
        <v>1</v>
      </c>
      <c r="C104" s="334" t="str">
        <f>IF('Sub-Cpt Record'!E104 = "","",'Sub-Cpt Record'!E104&amp;"  ")</f>
        <v xml:space="preserve">SP  </v>
      </c>
      <c r="D104" s="333" t="str">
        <f>IF('Sub-Cpt Record'!F104 = "","",'Sub-Cpt Record'!F104&amp;"  ")</f>
        <v xml:space="preserve">POK  </v>
      </c>
      <c r="E104" s="333" t="str">
        <f>IF('Sub-Cpt Record'!G104 = "","",'Sub-Cpt Record'!G104&amp;"  ")</f>
        <v/>
      </c>
      <c r="F104" s="333" t="str">
        <f>IF('Sub-Cpt Record'!H104 = "","",'Sub-Cpt Record'!H104&amp;"  ")</f>
        <v/>
      </c>
      <c r="G104" s="333" t="str">
        <f>IF('Sub-Cpt Record'!I104 = "","",'Sub-Cpt Record'!I104&amp;"  ")</f>
        <v/>
      </c>
      <c r="H104" s="333" t="str">
        <f>IF('Sub-Cpt Record'!J104 = "","",'Sub-Cpt Record'!J104&amp;"  ")</f>
        <v/>
      </c>
      <c r="I104" s="335" t="str">
        <f t="shared" si="11"/>
        <v xml:space="preserve">SP  POK  </v>
      </c>
      <c r="J104" s="333">
        <f>IF(A104&lt;&gt;"",'Sub-Cpt Record'!C104/CODE!B104,0)</f>
        <v>0.86242300000000005</v>
      </c>
      <c r="L104" s="337">
        <f t="shared" si="12"/>
        <v>1</v>
      </c>
      <c r="N104" s="338">
        <f>COUNTIFS('Felling&amp;Restocking'!$A$11:$A$1000, 'Felling&amp;Restocking'!$A104, 'Felling&amp;Restocking'!$B$11:$B$1000, 'Felling&amp;Restocking'!$B104, 'Felling&amp;Restocking'!$H$11:$H$1000, 'Felling&amp;Restocking'!$H104)</f>
        <v>1</v>
      </c>
      <c r="O104" s="338">
        <f>IF(OR('Felling&amp;Restocking'!H104=0,'Felling&amp;Restocking'!H104=""),0,1)</f>
        <v>1</v>
      </c>
      <c r="P104" s="339">
        <f>SUM('Felling&amp;Restocking'!O104+'Felling&amp;Restocking'!P104)</f>
        <v>25.872689999999999</v>
      </c>
      <c r="S104" s="341">
        <f>IF(AND(O104&lt;&gt;0,P104&lt;&gt;0,'Felling&amp;Restocking'!G104&lt;&gt;0,AA104="",AC104=""),1,0)</f>
        <v>0</v>
      </c>
      <c r="T104" s="342">
        <f>IF(OR('Felling&amp;Restocking'!G104=0,'Felling&amp;Restocking'!G104=""),"",SUM('Felling&amp;Restocking'!O104/P104)*'Felling&amp;Restocking'!G104)</f>
        <v>0.43121150000000003</v>
      </c>
      <c r="U104" s="343">
        <f>IF(OR('Felling&amp;Restocking'!G104=0,'Felling&amp;Restocking'!G104=""),"",SUM('Felling&amp;Restocking'!P104/P104)*'Felling&amp;Restocking'!G104)</f>
        <v>0.43121150000000003</v>
      </c>
      <c r="V104" s="344">
        <f>IF(CONCATENATE('Felling&amp;Restocking'!U104&amp;'Felling&amp;Restocking'!W104&amp;'Felling&amp;Restocking'!Y104&amp;'Felling&amp;Restocking'!AA104&amp;'Felling&amp;Restocking'!AC104)="",0,1)</f>
        <v>0</v>
      </c>
      <c r="W104" s="345">
        <f>IF(OR(OR(TRIM('Felling&amp;Restocking'!H104)="T",TRIM('Felling&amp;Restocking'!H104)="DF",TRIM('Felling&amp;Restocking'!H104)="OS"),O104=0),0,1)</f>
        <v>0</v>
      </c>
      <c r="X104" s="345">
        <f>IF(OR('Felling&amp;Restocking'!$S104="",OR('Felling&amp;Restocking'!$S104=0,'Felling&amp;Restocking'!$S104="N/A")),0,1)</f>
        <v>0</v>
      </c>
      <c r="Y104" s="333" t="str">
        <f t="shared" si="13"/>
        <v/>
      </c>
      <c r="Z104" s="333" t="str">
        <f t="shared" si="14"/>
        <v/>
      </c>
      <c r="AA104" s="334" t="str">
        <f t="shared" si="15"/>
        <v>,pedunculate/common oak</v>
      </c>
      <c r="AC104" s="333" t="str">
        <f t="shared" si="16"/>
        <v>Scots pine</v>
      </c>
      <c r="AE104" s="333" t="str">
        <f t="shared" si="17"/>
        <v>1</v>
      </c>
      <c r="AF104" s="346" t="str">
        <f>IF('Felling&amp;Restocking'!I104="","",IFERROR(VLOOKUP( 'Felling&amp;Restocking'!I104,SpeciesList[],2,FALSE),"," &amp; 'Felling&amp;Restocking'!I104))</f>
        <v>Scots pine</v>
      </c>
      <c r="AG104" s="333" t="str">
        <f>IF('Felling&amp;Restocking'!I104="","",VLOOKUP( 'Felling&amp;Restocking'!I104,SpeciesList[],4,FALSE))</f>
        <v>C</v>
      </c>
      <c r="AH104" s="333" t="str">
        <f>IF('Felling&amp;Restocking'!J104="","",IFERROR("," &amp; VLOOKUP( 'Felling&amp;Restocking'!J104,SpeciesList[],2,FALSE),"," &amp; 'Felling&amp;Restocking'!J104))</f>
        <v>,pedunculate/common oak</v>
      </c>
      <c r="AI104" s="333" t="str">
        <f>IF('Felling&amp;Restocking'!J104="","",VLOOKUP( 'Felling&amp;Restocking'!J104,SpeciesList[],4,FALSE))</f>
        <v>B</v>
      </c>
      <c r="AJ104" s="333" t="str">
        <f>IF('Felling&amp;Restocking'!K104="","",IFERROR("," &amp; VLOOKUP( 'Felling&amp;Restocking'!K104,SpeciesList[],2,FALSE),"," &amp; 'Felling&amp;Restocking'!K104))</f>
        <v/>
      </c>
      <c r="AK104" s="333" t="str">
        <f>IF('Felling&amp;Restocking'!K104="","",VLOOKUP( 'Felling&amp;Restocking'!K104,SpeciesList[],4,FALSE))</f>
        <v/>
      </c>
      <c r="AL104" s="333" t="str">
        <f>IF('Felling&amp;Restocking'!L104="","",IFERROR("," &amp; VLOOKUP( 'Felling&amp;Restocking'!L104,SpeciesList[],2,FALSE),"," &amp; 'Felling&amp;Restocking'!L104))</f>
        <v/>
      </c>
      <c r="AM104" s="333" t="str">
        <f>IF('Felling&amp;Restocking'!L104="","",VLOOKUP( 'Felling&amp;Restocking'!L104,SpeciesList[],4,FALSE))</f>
        <v/>
      </c>
      <c r="AN104" s="333" t="str">
        <f>IF('Felling&amp;Restocking'!M104="","",IFERROR("," &amp; VLOOKUP( 'Felling&amp;Restocking'!M104,SpeciesList[],2,FALSE),"," &amp; 'Felling&amp;Restocking'!M104))</f>
        <v/>
      </c>
      <c r="AO104" s="333" t="str">
        <f>IF('Felling&amp;Restocking'!M104="","",VLOOKUP( 'Felling&amp;Restocking'!M104,SpeciesList[],4,FALSE))</f>
        <v/>
      </c>
      <c r="AP104" s="333" t="str">
        <f>IF('Felling&amp;Restocking'!N104="","",IFERROR("," &amp; VLOOKUP( 'Felling&amp;Restocking'!N104,SpeciesList[],2,FALSE),"," &amp; 'Felling&amp;Restocking'!N104))</f>
        <v/>
      </c>
      <c r="AQ104" s="333" t="str">
        <f>IF('Felling&amp;Restocking'!N104="","",VLOOKUP( 'Felling&amp;Restocking'!N104,SpeciesList[],4,FALSE))</f>
        <v/>
      </c>
      <c r="AS104" s="346"/>
      <c r="AT104" s="333" t="str">
        <f>IF('Sub-Cpt Record'!A104&lt;&gt;"",CONCATENATE('Sub-Cpt Record'!A104,'Sub-Cpt Record'!B104,'Sub-Cpt Record'!C104),"")</f>
        <v>BU230.862423</v>
      </c>
      <c r="AU104" s="333">
        <f t="shared" si="18"/>
        <v>1</v>
      </c>
      <c r="AV104" s="333">
        <f>IF(AT104&lt;&gt;"",'Sub-Cpt Record'!C104/CODE!AU104,0)</f>
        <v>0.86242300000000005</v>
      </c>
      <c r="BM104" s="333" t="s">
        <v>667</v>
      </c>
    </row>
    <row r="105" spans="1:65" x14ac:dyDescent="0.25">
      <c r="A105" s="333" t="str">
        <f>IF('Sub-Cpt Record'!B105="",IF(OR('Sub-Cpt Record'!A105=0,'Sub-Cpt Record'!A105=""),"",'Sub-Cpt Record'!A105),CONCATENATE('Sub-Cpt Record'!A105&amp;'Sub-Cpt Record'!B105))</f>
        <v>BU24</v>
      </c>
      <c r="B105" s="333">
        <f t="shared" si="10"/>
        <v>1</v>
      </c>
      <c r="C105" s="334" t="str">
        <f>IF('Sub-Cpt Record'!E105 = "","",'Sub-Cpt Record'!E105&amp;"  ")</f>
        <v xml:space="preserve">HAW  </v>
      </c>
      <c r="D105" s="333" t="str">
        <f>IF('Sub-Cpt Record'!F105 = "","",'Sub-Cpt Record'!F105&amp;"  ")</f>
        <v xml:space="preserve">AH  </v>
      </c>
      <c r="E105" s="333" t="str">
        <f>IF('Sub-Cpt Record'!G105 = "","",'Sub-Cpt Record'!G105&amp;"  ")</f>
        <v/>
      </c>
      <c r="F105" s="333" t="str">
        <f>IF('Sub-Cpt Record'!H105 = "","",'Sub-Cpt Record'!H105&amp;"  ")</f>
        <v/>
      </c>
      <c r="G105" s="333" t="str">
        <f>IF('Sub-Cpt Record'!I105 = "","",'Sub-Cpt Record'!I105&amp;"  ")</f>
        <v/>
      </c>
      <c r="H105" s="333" t="str">
        <f>IF('Sub-Cpt Record'!J105 = "","",'Sub-Cpt Record'!J105&amp;"  ")</f>
        <v/>
      </c>
      <c r="I105" s="335" t="str">
        <f t="shared" si="11"/>
        <v xml:space="preserve">HAW  AH  </v>
      </c>
      <c r="J105" s="333">
        <f>IF(A105&lt;&gt;"",'Sub-Cpt Record'!C105/CODE!B105,0)</f>
        <v>1.0109300000000001</v>
      </c>
      <c r="L105" s="337">
        <f t="shared" si="12"/>
        <v>1</v>
      </c>
      <c r="N105" s="338">
        <f>COUNTIFS('Felling&amp;Restocking'!$A$11:$A$1000, 'Felling&amp;Restocking'!$A105, 'Felling&amp;Restocking'!$B$11:$B$1000, 'Felling&amp;Restocking'!$B105, 'Felling&amp;Restocking'!$H$11:$H$1000, 'Felling&amp;Restocking'!$H105)</f>
        <v>0</v>
      </c>
      <c r="O105" s="338">
        <f>IF(OR('Felling&amp;Restocking'!H105=0,'Felling&amp;Restocking'!H105=""),0,1)</f>
        <v>0</v>
      </c>
      <c r="P105" s="339">
        <f>SUM('Felling&amp;Restocking'!O105+'Felling&amp;Restocking'!P105)</f>
        <v>0</v>
      </c>
      <c r="S105" s="341">
        <f>IF(AND(O105&lt;&gt;0,P105&lt;&gt;0,'Felling&amp;Restocking'!G105&lt;&gt;0,AA105="",AC105=""),1,0)</f>
        <v>0</v>
      </c>
      <c r="T105" s="342" t="str">
        <f>IF(OR('Felling&amp;Restocking'!G105=0,'Felling&amp;Restocking'!G105=""),"",SUM('Felling&amp;Restocking'!O105/P105)*'Felling&amp;Restocking'!G105)</f>
        <v/>
      </c>
      <c r="U105" s="343" t="str">
        <f>IF(OR('Felling&amp;Restocking'!G105=0,'Felling&amp;Restocking'!G105=""),"",SUM('Felling&amp;Restocking'!P105/P105)*'Felling&amp;Restocking'!G105)</f>
        <v/>
      </c>
      <c r="V105" s="344">
        <f>IF(CONCATENATE('Felling&amp;Restocking'!U105&amp;'Felling&amp;Restocking'!W105&amp;'Felling&amp;Restocking'!Y105&amp;'Felling&amp;Restocking'!AA105&amp;'Felling&amp;Restocking'!AC105)="",0,1)</f>
        <v>0</v>
      </c>
      <c r="W105" s="345">
        <f>IF(OR(OR(TRIM('Felling&amp;Restocking'!H105)="T",TRIM('Felling&amp;Restocking'!H105)="DF",TRIM('Felling&amp;Restocking'!H105)="OS"),O105=0),0,1)</f>
        <v>0</v>
      </c>
      <c r="X105" s="345">
        <f>IF(OR('Felling&amp;Restocking'!$S105="",OR('Felling&amp;Restocking'!$S105=0,'Felling&amp;Restocking'!$S105="N/A")),0,1)</f>
        <v>0</v>
      </c>
      <c r="Y105" s="333" t="str">
        <f t="shared" si="13"/>
        <v/>
      </c>
      <c r="Z105" s="333" t="str">
        <f t="shared" si="14"/>
        <v/>
      </c>
      <c r="AA105" s="334" t="str">
        <f t="shared" si="15"/>
        <v/>
      </c>
      <c r="AC105" s="333" t="str">
        <f t="shared" si="16"/>
        <v/>
      </c>
      <c r="AE105" s="333" t="str">
        <f t="shared" si="17"/>
        <v>1</v>
      </c>
      <c r="AF105" s="346" t="str">
        <f>IF('Felling&amp;Restocking'!I105="","",IFERROR(VLOOKUP( 'Felling&amp;Restocking'!I105,SpeciesList[],2,FALSE),"," &amp; 'Felling&amp;Restocking'!I105))</f>
        <v/>
      </c>
      <c r="AG105" s="333" t="str">
        <f>IF('Felling&amp;Restocking'!I105="","",VLOOKUP( 'Felling&amp;Restocking'!I105,SpeciesList[],4,FALSE))</f>
        <v/>
      </c>
      <c r="AH105" s="333" t="str">
        <f>IF('Felling&amp;Restocking'!J105="","",IFERROR("," &amp; VLOOKUP( 'Felling&amp;Restocking'!J105,SpeciesList[],2,FALSE),"," &amp; 'Felling&amp;Restocking'!J105))</f>
        <v/>
      </c>
      <c r="AI105" s="333" t="str">
        <f>IF('Felling&amp;Restocking'!J105="","",VLOOKUP( 'Felling&amp;Restocking'!J105,SpeciesList[],4,FALSE))</f>
        <v/>
      </c>
      <c r="AJ105" s="333" t="str">
        <f>IF('Felling&amp;Restocking'!K105="","",IFERROR("," &amp; VLOOKUP( 'Felling&amp;Restocking'!K105,SpeciesList[],2,FALSE),"," &amp; 'Felling&amp;Restocking'!K105))</f>
        <v/>
      </c>
      <c r="AK105" s="333" t="str">
        <f>IF('Felling&amp;Restocking'!K105="","",VLOOKUP( 'Felling&amp;Restocking'!K105,SpeciesList[],4,FALSE))</f>
        <v/>
      </c>
      <c r="AL105" s="333" t="str">
        <f>IF('Felling&amp;Restocking'!L105="","",IFERROR("," &amp; VLOOKUP( 'Felling&amp;Restocking'!L105,SpeciesList[],2,FALSE),"," &amp; 'Felling&amp;Restocking'!L105))</f>
        <v/>
      </c>
      <c r="AM105" s="333" t="str">
        <f>IF('Felling&amp;Restocking'!L105="","",VLOOKUP( 'Felling&amp;Restocking'!L105,SpeciesList[],4,FALSE))</f>
        <v/>
      </c>
      <c r="AN105" s="333" t="str">
        <f>IF('Felling&amp;Restocking'!M105="","",IFERROR("," &amp; VLOOKUP( 'Felling&amp;Restocking'!M105,SpeciesList[],2,FALSE),"," &amp; 'Felling&amp;Restocking'!M105))</f>
        <v/>
      </c>
      <c r="AO105" s="333" t="str">
        <f>IF('Felling&amp;Restocking'!M105="","",VLOOKUP( 'Felling&amp;Restocking'!M105,SpeciesList[],4,FALSE))</f>
        <v/>
      </c>
      <c r="AP105" s="333" t="str">
        <f>IF('Felling&amp;Restocking'!N105="","",IFERROR("," &amp; VLOOKUP( 'Felling&amp;Restocking'!N105,SpeciesList[],2,FALSE),"," &amp; 'Felling&amp;Restocking'!N105))</f>
        <v/>
      </c>
      <c r="AQ105" s="333" t="str">
        <f>IF('Felling&amp;Restocking'!N105="","",VLOOKUP( 'Felling&amp;Restocking'!N105,SpeciesList[],4,FALSE))</f>
        <v/>
      </c>
      <c r="AS105" s="346"/>
      <c r="AT105" s="333" t="str">
        <f>IF('Sub-Cpt Record'!A105&lt;&gt;"",CONCATENATE('Sub-Cpt Record'!A105,'Sub-Cpt Record'!B105,'Sub-Cpt Record'!C105),"")</f>
        <v>BU241.01093</v>
      </c>
      <c r="AU105" s="333">
        <f t="shared" si="18"/>
        <v>1</v>
      </c>
      <c r="AV105" s="333">
        <f>IF(AT105&lt;&gt;"",'Sub-Cpt Record'!C105/CODE!AU105,0)</f>
        <v>1.0109300000000001</v>
      </c>
      <c r="BM105" s="333" t="s">
        <v>668</v>
      </c>
    </row>
    <row r="106" spans="1:65" x14ac:dyDescent="0.25">
      <c r="A106" s="333" t="str">
        <f>IF('Sub-Cpt Record'!B106="",IF(OR('Sub-Cpt Record'!A106=0,'Sub-Cpt Record'!A106=""),"",'Sub-Cpt Record'!A106),CONCATENATE('Sub-Cpt Record'!A106&amp;'Sub-Cpt Record'!B106))</f>
        <v>BU25</v>
      </c>
      <c r="B106" s="333">
        <f t="shared" si="10"/>
        <v>1</v>
      </c>
      <c r="C106" s="334" t="str">
        <f>IF('Sub-Cpt Record'!E106 = "","",'Sub-Cpt Record'!E106&amp;"  ")</f>
        <v xml:space="preserve">AH  </v>
      </c>
      <c r="D106" s="333" t="str">
        <f>IF('Sub-Cpt Record'!F106 = "","",'Sub-Cpt Record'!F106&amp;"  ")</f>
        <v xml:space="preserve">NS  </v>
      </c>
      <c r="E106" s="333" t="str">
        <f>IF('Sub-Cpt Record'!G106 = "","",'Sub-Cpt Record'!G106&amp;"  ")</f>
        <v xml:space="preserve">WSH  </v>
      </c>
      <c r="F106" s="333" t="str">
        <f>IF('Sub-Cpt Record'!H106 = "","",'Sub-Cpt Record'!H106&amp;"  ")</f>
        <v/>
      </c>
      <c r="G106" s="333" t="str">
        <f>IF('Sub-Cpt Record'!I106 = "","",'Sub-Cpt Record'!I106&amp;"  ")</f>
        <v/>
      </c>
      <c r="H106" s="333" t="str">
        <f>IF('Sub-Cpt Record'!J106 = "","",'Sub-Cpt Record'!J106&amp;"  ")</f>
        <v/>
      </c>
      <c r="I106" s="335" t="str">
        <f t="shared" si="11"/>
        <v xml:space="preserve">AH  NS  WSH  </v>
      </c>
      <c r="J106" s="333">
        <f>IF(A106&lt;&gt;"",'Sub-Cpt Record'!C106/CODE!B106,0)</f>
        <v>2.50549</v>
      </c>
      <c r="L106" s="337">
        <f t="shared" si="12"/>
        <v>1</v>
      </c>
      <c r="N106" s="338">
        <f>COUNTIFS('Felling&amp;Restocking'!$A$11:$A$1000, 'Felling&amp;Restocking'!$A106, 'Felling&amp;Restocking'!$B$11:$B$1000, 'Felling&amp;Restocking'!$B106, 'Felling&amp;Restocking'!$H$11:$H$1000, 'Felling&amp;Restocking'!$H106)</f>
        <v>0</v>
      </c>
      <c r="O106" s="338">
        <f>IF(OR('Felling&amp;Restocking'!H106=0,'Felling&amp;Restocking'!H106=""),0,1)</f>
        <v>0</v>
      </c>
      <c r="P106" s="339">
        <f>SUM('Felling&amp;Restocking'!O106+'Felling&amp;Restocking'!P106)</f>
        <v>0</v>
      </c>
      <c r="S106" s="341">
        <f>IF(AND(O106&lt;&gt;0,P106&lt;&gt;0,'Felling&amp;Restocking'!G106&lt;&gt;0,AA106="",AC106=""),1,0)</f>
        <v>0</v>
      </c>
      <c r="T106" s="342" t="str">
        <f>IF(OR('Felling&amp;Restocking'!G106=0,'Felling&amp;Restocking'!G106=""),"",SUM('Felling&amp;Restocking'!O106/P106)*'Felling&amp;Restocking'!G106)</f>
        <v/>
      </c>
      <c r="U106" s="343" t="str">
        <f>IF(OR('Felling&amp;Restocking'!G106=0,'Felling&amp;Restocking'!G106=""),"",SUM('Felling&amp;Restocking'!P106/P106)*'Felling&amp;Restocking'!G106)</f>
        <v/>
      </c>
      <c r="V106" s="344">
        <f>IF(CONCATENATE('Felling&amp;Restocking'!U106&amp;'Felling&amp;Restocking'!W106&amp;'Felling&amp;Restocking'!Y106&amp;'Felling&amp;Restocking'!AA106&amp;'Felling&amp;Restocking'!AC106)="",0,1)</f>
        <v>0</v>
      </c>
      <c r="W106" s="345">
        <f>IF(OR(OR(TRIM('Felling&amp;Restocking'!H106)="T",TRIM('Felling&amp;Restocking'!H106)="DF",TRIM('Felling&amp;Restocking'!H106)="OS"),O106=0),0,1)</f>
        <v>0</v>
      </c>
      <c r="X106" s="345">
        <f>IF(OR('Felling&amp;Restocking'!$S106="",OR('Felling&amp;Restocking'!$S106=0,'Felling&amp;Restocking'!$S106="N/A")),0,1)</f>
        <v>0</v>
      </c>
      <c r="Y106" s="333" t="str">
        <f t="shared" si="13"/>
        <v/>
      </c>
      <c r="Z106" s="333" t="str">
        <f t="shared" si="14"/>
        <v/>
      </c>
      <c r="AA106" s="334" t="str">
        <f t="shared" si="15"/>
        <v/>
      </c>
      <c r="AC106" s="333" t="str">
        <f t="shared" si="16"/>
        <v/>
      </c>
      <c r="AE106" s="333" t="str">
        <f t="shared" si="17"/>
        <v>1</v>
      </c>
      <c r="AF106" s="346" t="str">
        <f>IF('Felling&amp;Restocking'!I106="","",IFERROR(VLOOKUP( 'Felling&amp;Restocking'!I106,SpeciesList[],2,FALSE),"," &amp; 'Felling&amp;Restocking'!I106))</f>
        <v/>
      </c>
      <c r="AG106" s="333" t="str">
        <f>IF('Felling&amp;Restocking'!I106="","",VLOOKUP( 'Felling&amp;Restocking'!I106,SpeciesList[],4,FALSE))</f>
        <v/>
      </c>
      <c r="AH106" s="333" t="str">
        <f>IF('Felling&amp;Restocking'!J106="","",IFERROR("," &amp; VLOOKUP( 'Felling&amp;Restocking'!J106,SpeciesList[],2,FALSE),"," &amp; 'Felling&amp;Restocking'!J106))</f>
        <v/>
      </c>
      <c r="AI106" s="333" t="str">
        <f>IF('Felling&amp;Restocking'!J106="","",VLOOKUP( 'Felling&amp;Restocking'!J106,SpeciesList[],4,FALSE))</f>
        <v/>
      </c>
      <c r="AJ106" s="333" t="str">
        <f>IF('Felling&amp;Restocking'!K106="","",IFERROR("," &amp; VLOOKUP( 'Felling&amp;Restocking'!K106,SpeciesList[],2,FALSE),"," &amp; 'Felling&amp;Restocking'!K106))</f>
        <v/>
      </c>
      <c r="AK106" s="333" t="str">
        <f>IF('Felling&amp;Restocking'!K106="","",VLOOKUP( 'Felling&amp;Restocking'!K106,SpeciesList[],4,FALSE))</f>
        <v/>
      </c>
      <c r="AL106" s="333" t="str">
        <f>IF('Felling&amp;Restocking'!L106="","",IFERROR("," &amp; VLOOKUP( 'Felling&amp;Restocking'!L106,SpeciesList[],2,FALSE),"," &amp; 'Felling&amp;Restocking'!L106))</f>
        <v/>
      </c>
      <c r="AM106" s="333" t="str">
        <f>IF('Felling&amp;Restocking'!L106="","",VLOOKUP( 'Felling&amp;Restocking'!L106,SpeciesList[],4,FALSE))</f>
        <v/>
      </c>
      <c r="AN106" s="333" t="str">
        <f>IF('Felling&amp;Restocking'!M106="","",IFERROR("," &amp; VLOOKUP( 'Felling&amp;Restocking'!M106,SpeciesList[],2,FALSE),"," &amp; 'Felling&amp;Restocking'!M106))</f>
        <v/>
      </c>
      <c r="AO106" s="333" t="str">
        <f>IF('Felling&amp;Restocking'!M106="","",VLOOKUP( 'Felling&amp;Restocking'!M106,SpeciesList[],4,FALSE))</f>
        <v/>
      </c>
      <c r="AP106" s="333" t="str">
        <f>IF('Felling&amp;Restocking'!N106="","",IFERROR("," &amp; VLOOKUP( 'Felling&amp;Restocking'!N106,SpeciesList[],2,FALSE),"," &amp; 'Felling&amp;Restocking'!N106))</f>
        <v/>
      </c>
      <c r="AQ106" s="333" t="str">
        <f>IF('Felling&amp;Restocking'!N106="","",VLOOKUP( 'Felling&amp;Restocking'!N106,SpeciesList[],4,FALSE))</f>
        <v/>
      </c>
      <c r="AS106" s="346"/>
      <c r="AT106" s="333" t="str">
        <f>IF('Sub-Cpt Record'!A106&lt;&gt;"",CONCATENATE('Sub-Cpt Record'!A106,'Sub-Cpt Record'!B106,'Sub-Cpt Record'!C106),"")</f>
        <v>BU252.50549</v>
      </c>
      <c r="AU106" s="333">
        <f t="shared" si="18"/>
        <v>1</v>
      </c>
      <c r="AV106" s="333">
        <f>IF(AT106&lt;&gt;"",'Sub-Cpt Record'!C106/CODE!AU106,0)</f>
        <v>2.50549</v>
      </c>
      <c r="BM106" s="333" t="s">
        <v>669</v>
      </c>
    </row>
    <row r="107" spans="1:65" x14ac:dyDescent="0.25">
      <c r="A107" s="333" t="str">
        <f>IF('Sub-Cpt Record'!B107="",IF(OR('Sub-Cpt Record'!A107=0,'Sub-Cpt Record'!A107=""),"",'Sub-Cpt Record'!A107),CONCATENATE('Sub-Cpt Record'!A107&amp;'Sub-Cpt Record'!B107))</f>
        <v>BU26</v>
      </c>
      <c r="B107" s="333">
        <f t="shared" si="10"/>
        <v>1</v>
      </c>
      <c r="C107" s="334" t="str">
        <f>IF('Sub-Cpt Record'!E107 = "","",'Sub-Cpt Record'!E107&amp;"  ")</f>
        <v xml:space="preserve">BI  </v>
      </c>
      <c r="D107" s="333" t="str">
        <f>IF('Sub-Cpt Record'!F107 = "","",'Sub-Cpt Record'!F107&amp;"  ")</f>
        <v xml:space="preserve">WCH  </v>
      </c>
      <c r="E107" s="333" t="str">
        <f>IF('Sub-Cpt Record'!G107 = "","",'Sub-Cpt Record'!G107&amp;"  ")</f>
        <v xml:space="preserve">POK  </v>
      </c>
      <c r="F107" s="333" t="str">
        <f>IF('Sub-Cpt Record'!H107 = "","",'Sub-Cpt Record'!H107&amp;"  ")</f>
        <v/>
      </c>
      <c r="G107" s="333" t="str">
        <f>IF('Sub-Cpt Record'!I107 = "","",'Sub-Cpt Record'!I107&amp;"  ")</f>
        <v/>
      </c>
      <c r="H107" s="333" t="str">
        <f>IF('Sub-Cpt Record'!J107 = "","",'Sub-Cpt Record'!J107&amp;"  ")</f>
        <v/>
      </c>
      <c r="I107" s="335" t="str">
        <f t="shared" si="11"/>
        <v xml:space="preserve">BI  WCH  POK  </v>
      </c>
      <c r="J107" s="333">
        <f>IF(A107&lt;&gt;"",'Sub-Cpt Record'!C107/CODE!B107,0)</f>
        <v>0.84136</v>
      </c>
      <c r="L107" s="337">
        <f t="shared" si="12"/>
        <v>1</v>
      </c>
      <c r="N107" s="338">
        <f>COUNTIFS('Felling&amp;Restocking'!$A$11:$A$1000, 'Felling&amp;Restocking'!$A107, 'Felling&amp;Restocking'!$B$11:$B$1000, 'Felling&amp;Restocking'!$B107, 'Felling&amp;Restocking'!$H$11:$H$1000, 'Felling&amp;Restocking'!$H107)</f>
        <v>0</v>
      </c>
      <c r="O107" s="338">
        <f>IF(OR('Felling&amp;Restocking'!H107=0,'Felling&amp;Restocking'!H107=""),0,1)</f>
        <v>0</v>
      </c>
      <c r="P107" s="339">
        <f>SUM('Felling&amp;Restocking'!O107+'Felling&amp;Restocking'!P107)</f>
        <v>0</v>
      </c>
      <c r="S107" s="341">
        <f>IF(AND(O107&lt;&gt;0,P107&lt;&gt;0,'Felling&amp;Restocking'!G107&lt;&gt;0,AA107="",AC107=""),1,0)</f>
        <v>0</v>
      </c>
      <c r="T107" s="342" t="str">
        <f>IF(OR('Felling&amp;Restocking'!G107=0,'Felling&amp;Restocking'!G107=""),"",SUM('Felling&amp;Restocking'!O107/P107)*'Felling&amp;Restocking'!G107)</f>
        <v/>
      </c>
      <c r="U107" s="343" t="str">
        <f>IF(OR('Felling&amp;Restocking'!G107=0,'Felling&amp;Restocking'!G107=""),"",SUM('Felling&amp;Restocking'!P107/P107)*'Felling&amp;Restocking'!G107)</f>
        <v/>
      </c>
      <c r="V107" s="344">
        <f>IF(CONCATENATE('Felling&amp;Restocking'!U107&amp;'Felling&amp;Restocking'!W107&amp;'Felling&amp;Restocking'!Y107&amp;'Felling&amp;Restocking'!AA107&amp;'Felling&amp;Restocking'!AC107)="",0,1)</f>
        <v>0</v>
      </c>
      <c r="W107" s="345">
        <f>IF(OR(OR(TRIM('Felling&amp;Restocking'!H107)="T",TRIM('Felling&amp;Restocking'!H107)="DF",TRIM('Felling&amp;Restocking'!H107)="OS"),O107=0),0,1)</f>
        <v>0</v>
      </c>
      <c r="X107" s="345">
        <f>IF(OR('Felling&amp;Restocking'!$S107="",OR('Felling&amp;Restocking'!$S107=0,'Felling&amp;Restocking'!$S107="N/A")),0,1)</f>
        <v>0</v>
      </c>
      <c r="Y107" s="333" t="str">
        <f t="shared" si="13"/>
        <v/>
      </c>
      <c r="Z107" s="333" t="str">
        <f t="shared" si="14"/>
        <v/>
      </c>
      <c r="AA107" s="334" t="str">
        <f t="shared" si="15"/>
        <v/>
      </c>
      <c r="AC107" s="333" t="str">
        <f t="shared" si="16"/>
        <v/>
      </c>
      <c r="AE107" s="333" t="str">
        <f t="shared" si="17"/>
        <v>1</v>
      </c>
      <c r="AF107" s="346" t="str">
        <f>IF('Felling&amp;Restocking'!I107="","",IFERROR(VLOOKUP( 'Felling&amp;Restocking'!I107,SpeciesList[],2,FALSE),"," &amp; 'Felling&amp;Restocking'!I107))</f>
        <v/>
      </c>
      <c r="AG107" s="333" t="str">
        <f>IF('Felling&amp;Restocking'!I107="","",VLOOKUP( 'Felling&amp;Restocking'!I107,SpeciesList[],4,FALSE))</f>
        <v/>
      </c>
      <c r="AH107" s="333" t="str">
        <f>IF('Felling&amp;Restocking'!J107="","",IFERROR("," &amp; VLOOKUP( 'Felling&amp;Restocking'!J107,SpeciesList[],2,FALSE),"," &amp; 'Felling&amp;Restocking'!J107))</f>
        <v/>
      </c>
      <c r="AI107" s="333" t="str">
        <f>IF('Felling&amp;Restocking'!J107="","",VLOOKUP( 'Felling&amp;Restocking'!J107,SpeciesList[],4,FALSE))</f>
        <v/>
      </c>
      <c r="AJ107" s="333" t="str">
        <f>IF('Felling&amp;Restocking'!K107="","",IFERROR("," &amp; VLOOKUP( 'Felling&amp;Restocking'!K107,SpeciesList[],2,FALSE),"," &amp; 'Felling&amp;Restocking'!K107))</f>
        <v/>
      </c>
      <c r="AK107" s="333" t="str">
        <f>IF('Felling&amp;Restocking'!K107="","",VLOOKUP( 'Felling&amp;Restocking'!K107,SpeciesList[],4,FALSE))</f>
        <v/>
      </c>
      <c r="AL107" s="333" t="str">
        <f>IF('Felling&amp;Restocking'!L107="","",IFERROR("," &amp; VLOOKUP( 'Felling&amp;Restocking'!L107,SpeciesList[],2,FALSE),"," &amp; 'Felling&amp;Restocking'!L107))</f>
        <v/>
      </c>
      <c r="AM107" s="333" t="str">
        <f>IF('Felling&amp;Restocking'!L107="","",VLOOKUP( 'Felling&amp;Restocking'!L107,SpeciesList[],4,FALSE))</f>
        <v/>
      </c>
      <c r="AN107" s="333" t="str">
        <f>IF('Felling&amp;Restocking'!M107="","",IFERROR("," &amp; VLOOKUP( 'Felling&amp;Restocking'!M107,SpeciesList[],2,FALSE),"," &amp; 'Felling&amp;Restocking'!M107))</f>
        <v/>
      </c>
      <c r="AO107" s="333" t="str">
        <f>IF('Felling&amp;Restocking'!M107="","",VLOOKUP( 'Felling&amp;Restocking'!M107,SpeciesList[],4,FALSE))</f>
        <v/>
      </c>
      <c r="AP107" s="333" t="str">
        <f>IF('Felling&amp;Restocking'!N107="","",IFERROR("," &amp; VLOOKUP( 'Felling&amp;Restocking'!N107,SpeciesList[],2,FALSE),"," &amp; 'Felling&amp;Restocking'!N107))</f>
        <v/>
      </c>
      <c r="AQ107" s="333" t="str">
        <f>IF('Felling&amp;Restocking'!N107="","",VLOOKUP( 'Felling&amp;Restocking'!N107,SpeciesList[],4,FALSE))</f>
        <v/>
      </c>
      <c r="AS107" s="346"/>
      <c r="AT107" s="333" t="str">
        <f>IF('Sub-Cpt Record'!A107&lt;&gt;"",CONCATENATE('Sub-Cpt Record'!A107,'Sub-Cpt Record'!B107,'Sub-Cpt Record'!C107),"")</f>
        <v>BU260.84136</v>
      </c>
      <c r="AU107" s="333">
        <f t="shared" si="18"/>
        <v>1</v>
      </c>
      <c r="AV107" s="333">
        <f>IF(AT107&lt;&gt;"",'Sub-Cpt Record'!C107/CODE!AU107,0)</f>
        <v>0.84136</v>
      </c>
      <c r="BM107" s="333" t="s">
        <v>670</v>
      </c>
    </row>
    <row r="108" spans="1:65" x14ac:dyDescent="0.25">
      <c r="A108" s="333" t="str">
        <f>IF('Sub-Cpt Record'!B108="",IF(OR('Sub-Cpt Record'!A108=0,'Sub-Cpt Record'!A108=""),"",'Sub-Cpt Record'!A108),CONCATENATE('Sub-Cpt Record'!A108&amp;'Sub-Cpt Record'!B108))</f>
        <v>BU27</v>
      </c>
      <c r="B108" s="333">
        <f t="shared" si="10"/>
        <v>1</v>
      </c>
      <c r="C108" s="334" t="str">
        <f>IF('Sub-Cpt Record'!E108 = "","",'Sub-Cpt Record'!E108&amp;"  ")</f>
        <v xml:space="preserve">AH  </v>
      </c>
      <c r="D108" s="333" t="str">
        <f>IF('Sub-Cpt Record'!F108 = "","",'Sub-Cpt Record'!F108&amp;"  ")</f>
        <v xml:space="preserve">FM  </v>
      </c>
      <c r="E108" s="333" t="str">
        <f>IF('Sub-Cpt Record'!G108 = "","",'Sub-Cpt Record'!G108&amp;"  ")</f>
        <v/>
      </c>
      <c r="F108" s="333" t="str">
        <f>IF('Sub-Cpt Record'!H108 = "","",'Sub-Cpt Record'!H108&amp;"  ")</f>
        <v/>
      </c>
      <c r="G108" s="333" t="str">
        <f>IF('Sub-Cpt Record'!I108 = "","",'Sub-Cpt Record'!I108&amp;"  ")</f>
        <v/>
      </c>
      <c r="H108" s="333" t="str">
        <f>IF('Sub-Cpt Record'!J108 = "","",'Sub-Cpt Record'!J108&amp;"  ")</f>
        <v/>
      </c>
      <c r="I108" s="335" t="str">
        <f t="shared" si="11"/>
        <v xml:space="preserve">AH  FM  </v>
      </c>
      <c r="J108" s="333">
        <f>IF(A108&lt;&gt;"",'Sub-Cpt Record'!C108/CODE!B108,0)</f>
        <v>3.66344</v>
      </c>
      <c r="L108" s="337">
        <f t="shared" si="12"/>
        <v>1</v>
      </c>
      <c r="N108" s="338">
        <f>COUNTIFS('Felling&amp;Restocking'!$A$11:$A$1000, 'Felling&amp;Restocking'!$A108, 'Felling&amp;Restocking'!$B$11:$B$1000, 'Felling&amp;Restocking'!$B108, 'Felling&amp;Restocking'!$H$11:$H$1000, 'Felling&amp;Restocking'!$H108)</f>
        <v>0</v>
      </c>
      <c r="O108" s="338">
        <f>IF(OR('Felling&amp;Restocking'!H108=0,'Felling&amp;Restocking'!H108=""),0,1)</f>
        <v>0</v>
      </c>
      <c r="P108" s="339">
        <f>SUM('Felling&amp;Restocking'!O108+'Felling&amp;Restocking'!P108)</f>
        <v>0</v>
      </c>
      <c r="S108" s="341">
        <f>IF(AND(O108&lt;&gt;0,P108&lt;&gt;0,'Felling&amp;Restocking'!G108&lt;&gt;0,AA108="",AC108=""),1,0)</f>
        <v>0</v>
      </c>
      <c r="T108" s="342" t="str">
        <f>IF(OR('Felling&amp;Restocking'!G108=0,'Felling&amp;Restocking'!G108=""),"",SUM('Felling&amp;Restocking'!O108/P108)*'Felling&amp;Restocking'!G108)</f>
        <v/>
      </c>
      <c r="U108" s="343" t="str">
        <f>IF(OR('Felling&amp;Restocking'!G108=0,'Felling&amp;Restocking'!G108=""),"",SUM('Felling&amp;Restocking'!P108/P108)*'Felling&amp;Restocking'!G108)</f>
        <v/>
      </c>
      <c r="V108" s="344">
        <f>IF(CONCATENATE('Felling&amp;Restocking'!U108&amp;'Felling&amp;Restocking'!W108&amp;'Felling&amp;Restocking'!Y108&amp;'Felling&amp;Restocking'!AA108&amp;'Felling&amp;Restocking'!AC108)="",0,1)</f>
        <v>0</v>
      </c>
      <c r="W108" s="345">
        <f>IF(OR(OR(TRIM('Felling&amp;Restocking'!H108)="T",TRIM('Felling&amp;Restocking'!H108)="DF",TRIM('Felling&amp;Restocking'!H108)="OS"),O108=0),0,1)</f>
        <v>0</v>
      </c>
      <c r="X108" s="345">
        <f>IF(OR('Felling&amp;Restocking'!$S108="",OR('Felling&amp;Restocking'!$S108=0,'Felling&amp;Restocking'!$S108="N/A")),0,1)</f>
        <v>0</v>
      </c>
      <c r="Y108" s="333" t="str">
        <f t="shared" si="13"/>
        <v/>
      </c>
      <c r="Z108" s="333" t="str">
        <f t="shared" si="14"/>
        <v/>
      </c>
      <c r="AA108" s="334" t="str">
        <f t="shared" si="15"/>
        <v/>
      </c>
      <c r="AC108" s="333" t="str">
        <f t="shared" si="16"/>
        <v/>
      </c>
      <c r="AE108" s="333" t="str">
        <f t="shared" si="17"/>
        <v>1</v>
      </c>
      <c r="AF108" s="346" t="str">
        <f>IF('Felling&amp;Restocking'!I108="","",IFERROR(VLOOKUP( 'Felling&amp;Restocking'!I108,SpeciesList[],2,FALSE),"," &amp; 'Felling&amp;Restocking'!I108))</f>
        <v/>
      </c>
      <c r="AG108" s="333" t="str">
        <f>IF('Felling&amp;Restocking'!I108="","",VLOOKUP( 'Felling&amp;Restocking'!I108,SpeciesList[],4,FALSE))</f>
        <v/>
      </c>
      <c r="AH108" s="333" t="str">
        <f>IF('Felling&amp;Restocking'!J108="","",IFERROR("," &amp; VLOOKUP( 'Felling&amp;Restocking'!J108,SpeciesList[],2,FALSE),"," &amp; 'Felling&amp;Restocking'!J108))</f>
        <v/>
      </c>
      <c r="AI108" s="333" t="str">
        <f>IF('Felling&amp;Restocking'!J108="","",VLOOKUP( 'Felling&amp;Restocking'!J108,SpeciesList[],4,FALSE))</f>
        <v/>
      </c>
      <c r="AJ108" s="333" t="str">
        <f>IF('Felling&amp;Restocking'!K108="","",IFERROR("," &amp; VLOOKUP( 'Felling&amp;Restocking'!K108,SpeciesList[],2,FALSE),"," &amp; 'Felling&amp;Restocking'!K108))</f>
        <v/>
      </c>
      <c r="AK108" s="333" t="str">
        <f>IF('Felling&amp;Restocking'!K108="","",VLOOKUP( 'Felling&amp;Restocking'!K108,SpeciesList[],4,FALSE))</f>
        <v/>
      </c>
      <c r="AL108" s="333" t="str">
        <f>IF('Felling&amp;Restocking'!L108="","",IFERROR("," &amp; VLOOKUP( 'Felling&amp;Restocking'!L108,SpeciesList[],2,FALSE),"," &amp; 'Felling&amp;Restocking'!L108))</f>
        <v/>
      </c>
      <c r="AM108" s="333" t="str">
        <f>IF('Felling&amp;Restocking'!L108="","",VLOOKUP( 'Felling&amp;Restocking'!L108,SpeciesList[],4,FALSE))</f>
        <v/>
      </c>
      <c r="AN108" s="333" t="str">
        <f>IF('Felling&amp;Restocking'!M108="","",IFERROR("," &amp; VLOOKUP( 'Felling&amp;Restocking'!M108,SpeciesList[],2,FALSE),"," &amp; 'Felling&amp;Restocking'!M108))</f>
        <v/>
      </c>
      <c r="AO108" s="333" t="str">
        <f>IF('Felling&amp;Restocking'!M108="","",VLOOKUP( 'Felling&amp;Restocking'!M108,SpeciesList[],4,FALSE))</f>
        <v/>
      </c>
      <c r="AP108" s="333" t="str">
        <f>IF('Felling&amp;Restocking'!N108="","",IFERROR("," &amp; VLOOKUP( 'Felling&amp;Restocking'!N108,SpeciesList[],2,FALSE),"," &amp; 'Felling&amp;Restocking'!N108))</f>
        <v/>
      </c>
      <c r="AQ108" s="333" t="str">
        <f>IF('Felling&amp;Restocking'!N108="","",VLOOKUP( 'Felling&amp;Restocking'!N108,SpeciesList[],4,FALSE))</f>
        <v/>
      </c>
      <c r="AS108" s="346"/>
      <c r="AT108" s="333" t="str">
        <f>IF('Sub-Cpt Record'!A108&lt;&gt;"",CONCATENATE('Sub-Cpt Record'!A108,'Sub-Cpt Record'!B108,'Sub-Cpt Record'!C108),"")</f>
        <v>BU273.66344</v>
      </c>
      <c r="AU108" s="333">
        <f t="shared" si="18"/>
        <v>1</v>
      </c>
      <c r="AV108" s="333">
        <f>IF(AT108&lt;&gt;"",'Sub-Cpt Record'!C108/CODE!AU108,0)</f>
        <v>3.66344</v>
      </c>
      <c r="BM108" s="333" t="s">
        <v>671</v>
      </c>
    </row>
    <row r="109" spans="1:65" x14ac:dyDescent="0.25">
      <c r="A109" s="333" t="str">
        <f>IF('Sub-Cpt Record'!B109="",IF(OR('Sub-Cpt Record'!A109=0,'Sub-Cpt Record'!A109=""),"",'Sub-Cpt Record'!A109),CONCATENATE('Sub-Cpt Record'!A109&amp;'Sub-Cpt Record'!B109))</f>
        <v/>
      </c>
      <c r="B109" s="333">
        <f t="shared" si="10"/>
        <v>1</v>
      </c>
      <c r="C109" s="334" t="str">
        <f>IF('Sub-Cpt Record'!E109 = "","",'Sub-Cpt Record'!E109&amp;"  ")</f>
        <v/>
      </c>
      <c r="D109" s="333" t="str">
        <f>IF('Sub-Cpt Record'!F109 = "","",'Sub-Cpt Record'!F109&amp;"  ")</f>
        <v/>
      </c>
      <c r="E109" s="333" t="str">
        <f>IF('Sub-Cpt Record'!G109 = "","",'Sub-Cpt Record'!G109&amp;"  ")</f>
        <v/>
      </c>
      <c r="F109" s="333" t="str">
        <f>IF('Sub-Cpt Record'!H109 = "","",'Sub-Cpt Record'!H109&amp;"  ")</f>
        <v/>
      </c>
      <c r="G109" s="333" t="str">
        <f>IF('Sub-Cpt Record'!I109 = "","",'Sub-Cpt Record'!I109&amp;"  ")</f>
        <v/>
      </c>
      <c r="H109" s="333" t="str">
        <f>IF('Sub-Cpt Record'!J109 = "","",'Sub-Cpt Record'!J109&amp;"  ")</f>
        <v/>
      </c>
      <c r="I109" s="335" t="str">
        <f t="shared" si="11"/>
        <v/>
      </c>
      <c r="J109" s="333">
        <f>IF(A109&lt;&gt;"",'Sub-Cpt Record'!C109/CODE!B109,0)</f>
        <v>0</v>
      </c>
      <c r="L109" s="337">
        <f t="shared" si="12"/>
        <v>1</v>
      </c>
      <c r="N109" s="338">
        <f>COUNTIFS('Felling&amp;Restocking'!$A$11:$A$1000, 'Felling&amp;Restocking'!$A109, 'Felling&amp;Restocking'!$B$11:$B$1000, 'Felling&amp;Restocking'!$B109, 'Felling&amp;Restocking'!$H$11:$H$1000, 'Felling&amp;Restocking'!$H109)</f>
        <v>0</v>
      </c>
      <c r="O109" s="338">
        <f>IF(OR('Felling&amp;Restocking'!H109=0,'Felling&amp;Restocking'!H109=""),0,1)</f>
        <v>0</v>
      </c>
      <c r="P109" s="339">
        <f>SUM('Felling&amp;Restocking'!O109+'Felling&amp;Restocking'!P109)</f>
        <v>0</v>
      </c>
      <c r="S109" s="341">
        <f>IF(AND(O109&lt;&gt;0,P109&lt;&gt;0,'Felling&amp;Restocking'!G109&lt;&gt;0,AA109="",AC109=""),1,0)</f>
        <v>0</v>
      </c>
      <c r="T109" s="342" t="str">
        <f>IF(OR('Felling&amp;Restocking'!G109=0,'Felling&amp;Restocking'!G109=""),"",SUM('Felling&amp;Restocking'!O109/P109)*'Felling&amp;Restocking'!G109)</f>
        <v/>
      </c>
      <c r="U109" s="343" t="str">
        <f>IF(OR('Felling&amp;Restocking'!G109=0,'Felling&amp;Restocking'!G109=""),"",SUM('Felling&amp;Restocking'!P109/P109)*'Felling&amp;Restocking'!G109)</f>
        <v/>
      </c>
      <c r="V109" s="344">
        <f>IF(CONCATENATE('Felling&amp;Restocking'!U109&amp;'Felling&amp;Restocking'!W109&amp;'Felling&amp;Restocking'!Y109&amp;'Felling&amp;Restocking'!AA109&amp;'Felling&amp;Restocking'!AC109)="",0,1)</f>
        <v>0</v>
      </c>
      <c r="W109" s="345">
        <f>IF(OR(OR(TRIM('Felling&amp;Restocking'!H109)="T",TRIM('Felling&amp;Restocking'!H109)="DF",TRIM('Felling&amp;Restocking'!H109)="OS"),O109=0),0,1)</f>
        <v>0</v>
      </c>
      <c r="X109" s="345">
        <f>IF(OR('Felling&amp;Restocking'!$S109="",OR('Felling&amp;Restocking'!$S109=0,'Felling&amp;Restocking'!$S109="N/A")),0,1)</f>
        <v>0</v>
      </c>
      <c r="Y109" s="333" t="str">
        <f t="shared" si="13"/>
        <v/>
      </c>
      <c r="Z109" s="333" t="str">
        <f t="shared" si="14"/>
        <v/>
      </c>
      <c r="AA109" s="334" t="str">
        <f t="shared" si="15"/>
        <v/>
      </c>
      <c r="AC109" s="333" t="str">
        <f t="shared" si="16"/>
        <v/>
      </c>
      <c r="AE109" s="333" t="str">
        <f t="shared" si="17"/>
        <v>1</v>
      </c>
      <c r="AF109" s="346" t="str">
        <f>IF('Felling&amp;Restocking'!I109="","",IFERROR(VLOOKUP( 'Felling&amp;Restocking'!I109,SpeciesList[],2,FALSE),"," &amp; 'Felling&amp;Restocking'!I109))</f>
        <v/>
      </c>
      <c r="AG109" s="333" t="str">
        <f>IF('Felling&amp;Restocking'!I109="","",VLOOKUP( 'Felling&amp;Restocking'!I109,SpeciesList[],4,FALSE))</f>
        <v/>
      </c>
      <c r="AH109" s="333" t="str">
        <f>IF('Felling&amp;Restocking'!J109="","",IFERROR("," &amp; VLOOKUP( 'Felling&amp;Restocking'!J109,SpeciesList[],2,FALSE),"," &amp; 'Felling&amp;Restocking'!J109))</f>
        <v/>
      </c>
      <c r="AI109" s="333" t="str">
        <f>IF('Felling&amp;Restocking'!J109="","",VLOOKUP( 'Felling&amp;Restocking'!J109,SpeciesList[],4,FALSE))</f>
        <v/>
      </c>
      <c r="AJ109" s="333" t="str">
        <f>IF('Felling&amp;Restocking'!K109="","",IFERROR("," &amp; VLOOKUP( 'Felling&amp;Restocking'!K109,SpeciesList[],2,FALSE),"," &amp; 'Felling&amp;Restocking'!K109))</f>
        <v/>
      </c>
      <c r="AK109" s="333" t="str">
        <f>IF('Felling&amp;Restocking'!K109="","",VLOOKUP( 'Felling&amp;Restocking'!K109,SpeciesList[],4,FALSE))</f>
        <v/>
      </c>
      <c r="AL109" s="333" t="str">
        <f>IF('Felling&amp;Restocking'!L109="","",IFERROR("," &amp; VLOOKUP( 'Felling&amp;Restocking'!L109,SpeciesList[],2,FALSE),"," &amp; 'Felling&amp;Restocking'!L109))</f>
        <v/>
      </c>
      <c r="AM109" s="333" t="str">
        <f>IF('Felling&amp;Restocking'!L109="","",VLOOKUP( 'Felling&amp;Restocking'!L109,SpeciesList[],4,FALSE))</f>
        <v/>
      </c>
      <c r="AN109" s="333" t="str">
        <f>IF('Felling&amp;Restocking'!M109="","",IFERROR("," &amp; VLOOKUP( 'Felling&amp;Restocking'!M109,SpeciesList[],2,FALSE),"," &amp; 'Felling&amp;Restocking'!M109))</f>
        <v/>
      </c>
      <c r="AO109" s="333" t="str">
        <f>IF('Felling&amp;Restocking'!M109="","",VLOOKUP( 'Felling&amp;Restocking'!M109,SpeciesList[],4,FALSE))</f>
        <v/>
      </c>
      <c r="AP109" s="333" t="str">
        <f>IF('Felling&amp;Restocking'!N109="","",IFERROR("," &amp; VLOOKUP( 'Felling&amp;Restocking'!N109,SpeciesList[],2,FALSE),"," &amp; 'Felling&amp;Restocking'!N109))</f>
        <v/>
      </c>
      <c r="AQ109" s="333" t="str">
        <f>IF('Felling&amp;Restocking'!N109="","",VLOOKUP( 'Felling&amp;Restocking'!N109,SpeciesList[],4,FALSE))</f>
        <v/>
      </c>
      <c r="AS109" s="346"/>
      <c r="AT109" s="333" t="str">
        <f>IF('Sub-Cpt Record'!A109&lt;&gt;"",CONCATENATE('Sub-Cpt Record'!A109,'Sub-Cpt Record'!B109,'Sub-Cpt Record'!C109),"")</f>
        <v/>
      </c>
      <c r="AU109" s="333">
        <f t="shared" si="18"/>
        <v>1</v>
      </c>
      <c r="AV109" s="333">
        <f>IF(AT109&lt;&gt;"",'Sub-Cpt Record'!C109/CODE!AU109,0)</f>
        <v>0</v>
      </c>
      <c r="BM109" s="333" t="s">
        <v>672</v>
      </c>
    </row>
    <row r="110" spans="1:65" x14ac:dyDescent="0.25">
      <c r="A110" s="333" t="str">
        <f>IF('Sub-Cpt Record'!B110="",IF(OR('Sub-Cpt Record'!A110=0,'Sub-Cpt Record'!A110=""),"",'Sub-Cpt Record'!A110),CONCATENATE('Sub-Cpt Record'!A110&amp;'Sub-Cpt Record'!B110))</f>
        <v>C1</v>
      </c>
      <c r="B110" s="333">
        <f t="shared" si="10"/>
        <v>1</v>
      </c>
      <c r="C110" s="334" t="str">
        <f>IF('Sub-Cpt Record'!E110 = "","",'Sub-Cpt Record'!E110&amp;"  ")</f>
        <v xml:space="preserve">AH  </v>
      </c>
      <c r="D110" s="333" t="str">
        <f>IF('Sub-Cpt Record'!F110 = "","",'Sub-Cpt Record'!F110&amp;"  ")</f>
        <v xml:space="preserve">WSH  </v>
      </c>
      <c r="E110" s="333" t="str">
        <f>IF('Sub-Cpt Record'!G110 = "","",'Sub-Cpt Record'!G110&amp;"  ")</f>
        <v/>
      </c>
      <c r="F110" s="333" t="str">
        <f>IF('Sub-Cpt Record'!H110 = "","",'Sub-Cpt Record'!H110&amp;"  ")</f>
        <v/>
      </c>
      <c r="G110" s="333" t="str">
        <f>IF('Sub-Cpt Record'!I110 = "","",'Sub-Cpt Record'!I110&amp;"  ")</f>
        <v/>
      </c>
      <c r="H110" s="333" t="str">
        <f>IF('Sub-Cpt Record'!J110 = "","",'Sub-Cpt Record'!J110&amp;"  ")</f>
        <v/>
      </c>
      <c r="I110" s="335" t="str">
        <f t="shared" si="11"/>
        <v xml:space="preserve">AH  WSH  </v>
      </c>
      <c r="J110" s="333">
        <f>IF(A110&lt;&gt;"",'Sub-Cpt Record'!C110/CODE!B110,0)</f>
        <v>6.3914499999999999</v>
      </c>
      <c r="L110" s="337">
        <f t="shared" si="12"/>
        <v>1</v>
      </c>
      <c r="N110" s="338">
        <f>COUNTIFS('Felling&amp;Restocking'!$A$11:$A$1000, 'Felling&amp;Restocking'!$A110, 'Felling&amp;Restocking'!$B$11:$B$1000, 'Felling&amp;Restocking'!$B110, 'Felling&amp;Restocking'!$H$11:$H$1000, 'Felling&amp;Restocking'!$H110)</f>
        <v>0</v>
      </c>
      <c r="O110" s="338">
        <f>IF(OR('Felling&amp;Restocking'!H110=0,'Felling&amp;Restocking'!H110=""),0,1)</f>
        <v>0</v>
      </c>
      <c r="P110" s="339">
        <f>SUM('Felling&amp;Restocking'!O110+'Felling&amp;Restocking'!P110)</f>
        <v>0</v>
      </c>
      <c r="S110" s="341">
        <f>IF(AND(O110&lt;&gt;0,P110&lt;&gt;0,'Felling&amp;Restocking'!G110&lt;&gt;0,AA110="",AC110=""),1,0)</f>
        <v>0</v>
      </c>
      <c r="T110" s="342" t="str">
        <f>IF(OR('Felling&amp;Restocking'!G110=0,'Felling&amp;Restocking'!G110=""),"",SUM('Felling&amp;Restocking'!O110/P110)*'Felling&amp;Restocking'!G110)</f>
        <v/>
      </c>
      <c r="U110" s="343" t="str">
        <f>IF(OR('Felling&amp;Restocking'!G110=0,'Felling&amp;Restocking'!G110=""),"",SUM('Felling&amp;Restocking'!P110/P110)*'Felling&amp;Restocking'!G110)</f>
        <v/>
      </c>
      <c r="V110" s="344">
        <f>IF(CONCATENATE('Felling&amp;Restocking'!U110&amp;'Felling&amp;Restocking'!W110&amp;'Felling&amp;Restocking'!Y110&amp;'Felling&amp;Restocking'!AA110&amp;'Felling&amp;Restocking'!AC110)="",0,1)</f>
        <v>0</v>
      </c>
      <c r="W110" s="345">
        <f>IF(OR(OR(TRIM('Felling&amp;Restocking'!H110)="T",TRIM('Felling&amp;Restocking'!H110)="DF",TRIM('Felling&amp;Restocking'!H110)="OS"),O110=0),0,1)</f>
        <v>0</v>
      </c>
      <c r="X110" s="345">
        <f>IF(OR('Felling&amp;Restocking'!$S110="",OR('Felling&amp;Restocking'!$S110=0,'Felling&amp;Restocking'!$S110="N/A")),0,1)</f>
        <v>0</v>
      </c>
      <c r="Y110" s="333" t="str">
        <f t="shared" si="13"/>
        <v/>
      </c>
      <c r="Z110" s="333" t="str">
        <f t="shared" si="14"/>
        <v/>
      </c>
      <c r="AA110" s="334" t="str">
        <f t="shared" si="15"/>
        <v/>
      </c>
      <c r="AC110" s="333" t="str">
        <f t="shared" si="16"/>
        <v/>
      </c>
      <c r="AE110" s="333" t="str">
        <f t="shared" si="17"/>
        <v>1</v>
      </c>
      <c r="AF110" s="346" t="str">
        <f>IF('Felling&amp;Restocking'!I110="","",IFERROR(VLOOKUP( 'Felling&amp;Restocking'!I110,SpeciesList[],2,FALSE),"," &amp; 'Felling&amp;Restocking'!I110))</f>
        <v/>
      </c>
      <c r="AG110" s="333" t="str">
        <f>IF('Felling&amp;Restocking'!I110="","",VLOOKUP( 'Felling&amp;Restocking'!I110,SpeciesList[],4,FALSE))</f>
        <v/>
      </c>
      <c r="AH110" s="333" t="str">
        <f>IF('Felling&amp;Restocking'!J110="","",IFERROR("," &amp; VLOOKUP( 'Felling&amp;Restocking'!J110,SpeciesList[],2,FALSE),"," &amp; 'Felling&amp;Restocking'!J110))</f>
        <v/>
      </c>
      <c r="AI110" s="333" t="str">
        <f>IF('Felling&amp;Restocking'!J110="","",VLOOKUP( 'Felling&amp;Restocking'!J110,SpeciesList[],4,FALSE))</f>
        <v/>
      </c>
      <c r="AJ110" s="333" t="str">
        <f>IF('Felling&amp;Restocking'!K110="","",IFERROR("," &amp; VLOOKUP( 'Felling&amp;Restocking'!K110,SpeciesList[],2,FALSE),"," &amp; 'Felling&amp;Restocking'!K110))</f>
        <v/>
      </c>
      <c r="AK110" s="333" t="str">
        <f>IF('Felling&amp;Restocking'!K110="","",VLOOKUP( 'Felling&amp;Restocking'!K110,SpeciesList[],4,FALSE))</f>
        <v/>
      </c>
      <c r="AL110" s="333" t="str">
        <f>IF('Felling&amp;Restocking'!L110="","",IFERROR("," &amp; VLOOKUP( 'Felling&amp;Restocking'!L110,SpeciesList[],2,FALSE),"," &amp; 'Felling&amp;Restocking'!L110))</f>
        <v/>
      </c>
      <c r="AM110" s="333" t="str">
        <f>IF('Felling&amp;Restocking'!L110="","",VLOOKUP( 'Felling&amp;Restocking'!L110,SpeciesList[],4,FALSE))</f>
        <v/>
      </c>
      <c r="AN110" s="333" t="str">
        <f>IF('Felling&amp;Restocking'!M110="","",IFERROR("," &amp; VLOOKUP( 'Felling&amp;Restocking'!M110,SpeciesList[],2,FALSE),"," &amp; 'Felling&amp;Restocking'!M110))</f>
        <v/>
      </c>
      <c r="AO110" s="333" t="str">
        <f>IF('Felling&amp;Restocking'!M110="","",VLOOKUP( 'Felling&amp;Restocking'!M110,SpeciesList[],4,FALSE))</f>
        <v/>
      </c>
      <c r="AP110" s="333" t="str">
        <f>IF('Felling&amp;Restocking'!N110="","",IFERROR("," &amp; VLOOKUP( 'Felling&amp;Restocking'!N110,SpeciesList[],2,FALSE),"," &amp; 'Felling&amp;Restocking'!N110))</f>
        <v/>
      </c>
      <c r="AQ110" s="333" t="str">
        <f>IF('Felling&amp;Restocking'!N110="","",VLOOKUP( 'Felling&amp;Restocking'!N110,SpeciesList[],4,FALSE))</f>
        <v/>
      </c>
      <c r="AS110" s="346"/>
      <c r="AT110" s="333" t="str">
        <f>IF('Sub-Cpt Record'!A110&lt;&gt;"",CONCATENATE('Sub-Cpt Record'!A110,'Sub-Cpt Record'!B110,'Sub-Cpt Record'!C110),"")</f>
        <v>C16.39145</v>
      </c>
      <c r="AU110" s="333">
        <f t="shared" si="18"/>
        <v>1</v>
      </c>
      <c r="AV110" s="333">
        <f>IF(AT110&lt;&gt;"",'Sub-Cpt Record'!C110/CODE!AU110,0)</f>
        <v>6.3914499999999999</v>
      </c>
      <c r="BM110" s="333" t="s">
        <v>673</v>
      </c>
    </row>
    <row r="111" spans="1:65" x14ac:dyDescent="0.25">
      <c r="A111" s="333" t="str">
        <f>IF('Sub-Cpt Record'!B111="",IF(OR('Sub-Cpt Record'!A111=0,'Sub-Cpt Record'!A111=""),"",'Sub-Cpt Record'!A111),CONCATENATE('Sub-Cpt Record'!A111&amp;'Sub-Cpt Record'!B111))</f>
        <v>C2</v>
      </c>
      <c r="B111" s="333">
        <f t="shared" si="10"/>
        <v>1</v>
      </c>
      <c r="C111" s="334" t="str">
        <f>IF('Sub-Cpt Record'!E111 = "","",'Sub-Cpt Record'!E111&amp;"  ")</f>
        <v xml:space="preserve">AH  </v>
      </c>
      <c r="D111" s="333" t="str">
        <f>IF('Sub-Cpt Record'!F111 = "","",'Sub-Cpt Record'!F111&amp;"  ")</f>
        <v xml:space="preserve">SYC  </v>
      </c>
      <c r="E111" s="333" t="str">
        <f>IF('Sub-Cpt Record'!G111 = "","",'Sub-Cpt Record'!G111&amp;"  ")</f>
        <v xml:space="preserve">WCH  </v>
      </c>
      <c r="F111" s="333" t="str">
        <f>IF('Sub-Cpt Record'!H111 = "","",'Sub-Cpt Record'!H111&amp;"  ")</f>
        <v xml:space="preserve">WSH  </v>
      </c>
      <c r="G111" s="333" t="str">
        <f>IF('Sub-Cpt Record'!I111 = "","",'Sub-Cpt Record'!I111&amp;"  ")</f>
        <v xml:space="preserve">BE  </v>
      </c>
      <c r="H111" s="333" t="str">
        <f>IF('Sub-Cpt Record'!J111 = "","",'Sub-Cpt Record'!J111&amp;"  ")</f>
        <v/>
      </c>
      <c r="I111" s="335" t="str">
        <f t="shared" si="11"/>
        <v xml:space="preserve">AH  SYC  WCH  WSH  BE  </v>
      </c>
      <c r="J111" s="333">
        <f>IF(A111&lt;&gt;"",'Sub-Cpt Record'!C111/CODE!B111,0)</f>
        <v>1.97197</v>
      </c>
      <c r="L111" s="337">
        <f t="shared" si="12"/>
        <v>1</v>
      </c>
      <c r="N111" s="338">
        <f>COUNTIFS('Felling&amp;Restocking'!$A$11:$A$1000, 'Felling&amp;Restocking'!$A111, 'Felling&amp;Restocking'!$B$11:$B$1000, 'Felling&amp;Restocking'!$B111, 'Felling&amp;Restocking'!$H$11:$H$1000, 'Felling&amp;Restocking'!$H111)</f>
        <v>0</v>
      </c>
      <c r="O111" s="338">
        <f>IF(OR('Felling&amp;Restocking'!H111=0,'Felling&amp;Restocking'!H111=""),0,1)</f>
        <v>0</v>
      </c>
      <c r="P111" s="339">
        <f>SUM('Felling&amp;Restocking'!O111+'Felling&amp;Restocking'!P111)</f>
        <v>0</v>
      </c>
      <c r="S111" s="341">
        <f>IF(AND(O111&lt;&gt;0,P111&lt;&gt;0,'Felling&amp;Restocking'!G111&lt;&gt;0,AA111="",AC111=""),1,0)</f>
        <v>0</v>
      </c>
      <c r="T111" s="342" t="str">
        <f>IF(OR('Felling&amp;Restocking'!G111=0,'Felling&amp;Restocking'!G111=""),"",SUM('Felling&amp;Restocking'!O111/P111)*'Felling&amp;Restocking'!G111)</f>
        <v/>
      </c>
      <c r="U111" s="343" t="str">
        <f>IF(OR('Felling&amp;Restocking'!G111=0,'Felling&amp;Restocking'!G111=""),"",SUM('Felling&amp;Restocking'!P111/P111)*'Felling&amp;Restocking'!G111)</f>
        <v/>
      </c>
      <c r="V111" s="344">
        <f>IF(CONCATENATE('Felling&amp;Restocking'!U111&amp;'Felling&amp;Restocking'!W111&amp;'Felling&amp;Restocking'!Y111&amp;'Felling&amp;Restocking'!AA111&amp;'Felling&amp;Restocking'!AC111)="",0,1)</f>
        <v>0</v>
      </c>
      <c r="W111" s="345">
        <f>IF(OR(OR(TRIM('Felling&amp;Restocking'!H111)="T",TRIM('Felling&amp;Restocking'!H111)="DF",TRIM('Felling&amp;Restocking'!H111)="OS"),O111=0),0,1)</f>
        <v>0</v>
      </c>
      <c r="X111" s="345">
        <f>IF(OR('Felling&amp;Restocking'!$S111="",OR('Felling&amp;Restocking'!$S111=0,'Felling&amp;Restocking'!$S111="N/A")),0,1)</f>
        <v>0</v>
      </c>
      <c r="Y111" s="333" t="str">
        <f t="shared" si="13"/>
        <v/>
      </c>
      <c r="Z111" s="333" t="str">
        <f t="shared" si="14"/>
        <v/>
      </c>
      <c r="AA111" s="334" t="str">
        <f t="shared" si="15"/>
        <v/>
      </c>
      <c r="AC111" s="333" t="str">
        <f t="shared" si="16"/>
        <v/>
      </c>
      <c r="AE111" s="333" t="str">
        <f t="shared" si="17"/>
        <v>1</v>
      </c>
      <c r="AF111" s="346" t="str">
        <f>IF('Felling&amp;Restocking'!I111="","",IFERROR(VLOOKUP( 'Felling&amp;Restocking'!I111,SpeciesList[],2,FALSE),"," &amp; 'Felling&amp;Restocking'!I111))</f>
        <v/>
      </c>
      <c r="AG111" s="333" t="str">
        <f>IF('Felling&amp;Restocking'!I111="","",VLOOKUP( 'Felling&amp;Restocking'!I111,SpeciesList[],4,FALSE))</f>
        <v/>
      </c>
      <c r="AH111" s="333" t="str">
        <f>IF('Felling&amp;Restocking'!J111="","",IFERROR("," &amp; VLOOKUP( 'Felling&amp;Restocking'!J111,SpeciesList[],2,FALSE),"," &amp; 'Felling&amp;Restocking'!J111))</f>
        <v/>
      </c>
      <c r="AI111" s="333" t="str">
        <f>IF('Felling&amp;Restocking'!J111="","",VLOOKUP( 'Felling&amp;Restocking'!J111,SpeciesList[],4,FALSE))</f>
        <v/>
      </c>
      <c r="AJ111" s="333" t="str">
        <f>IF('Felling&amp;Restocking'!K111="","",IFERROR("," &amp; VLOOKUP( 'Felling&amp;Restocking'!K111,SpeciesList[],2,FALSE),"," &amp; 'Felling&amp;Restocking'!K111))</f>
        <v/>
      </c>
      <c r="AK111" s="333" t="str">
        <f>IF('Felling&amp;Restocking'!K111="","",VLOOKUP( 'Felling&amp;Restocking'!K111,SpeciesList[],4,FALSE))</f>
        <v/>
      </c>
      <c r="AL111" s="333" t="str">
        <f>IF('Felling&amp;Restocking'!L111="","",IFERROR("," &amp; VLOOKUP( 'Felling&amp;Restocking'!L111,SpeciesList[],2,FALSE),"," &amp; 'Felling&amp;Restocking'!L111))</f>
        <v/>
      </c>
      <c r="AM111" s="333" t="str">
        <f>IF('Felling&amp;Restocking'!L111="","",VLOOKUP( 'Felling&amp;Restocking'!L111,SpeciesList[],4,FALSE))</f>
        <v/>
      </c>
      <c r="AN111" s="333" t="str">
        <f>IF('Felling&amp;Restocking'!M111="","",IFERROR("," &amp; VLOOKUP( 'Felling&amp;Restocking'!M111,SpeciesList[],2,FALSE),"," &amp; 'Felling&amp;Restocking'!M111))</f>
        <v/>
      </c>
      <c r="AO111" s="333" t="str">
        <f>IF('Felling&amp;Restocking'!M111="","",VLOOKUP( 'Felling&amp;Restocking'!M111,SpeciesList[],4,FALSE))</f>
        <v/>
      </c>
      <c r="AP111" s="333" t="str">
        <f>IF('Felling&amp;Restocking'!N111="","",IFERROR("," &amp; VLOOKUP( 'Felling&amp;Restocking'!N111,SpeciesList[],2,FALSE),"," &amp; 'Felling&amp;Restocking'!N111))</f>
        <v/>
      </c>
      <c r="AQ111" s="333" t="str">
        <f>IF('Felling&amp;Restocking'!N111="","",VLOOKUP( 'Felling&amp;Restocking'!N111,SpeciesList[],4,FALSE))</f>
        <v/>
      </c>
      <c r="AS111" s="346"/>
      <c r="AT111" s="333" t="str">
        <f>IF('Sub-Cpt Record'!A111&lt;&gt;"",CONCATENATE('Sub-Cpt Record'!A111,'Sub-Cpt Record'!B111,'Sub-Cpt Record'!C111),"")</f>
        <v>C21.97197</v>
      </c>
      <c r="AU111" s="333">
        <f t="shared" si="18"/>
        <v>1</v>
      </c>
      <c r="AV111" s="333">
        <f>IF(AT111&lt;&gt;"",'Sub-Cpt Record'!C111/CODE!AU111,0)</f>
        <v>1.97197</v>
      </c>
      <c r="BM111" s="333" t="s">
        <v>674</v>
      </c>
    </row>
    <row r="112" spans="1:65" x14ac:dyDescent="0.25">
      <c r="A112" s="333" t="str">
        <f>IF('Sub-Cpt Record'!B112="",IF(OR('Sub-Cpt Record'!A112=0,'Sub-Cpt Record'!A112=""),"",'Sub-Cpt Record'!A112),CONCATENATE('Sub-Cpt Record'!A112&amp;'Sub-Cpt Record'!B112))</f>
        <v>C3</v>
      </c>
      <c r="B112" s="333">
        <f t="shared" si="10"/>
        <v>1</v>
      </c>
      <c r="C112" s="334" t="str">
        <f>IF('Sub-Cpt Record'!E112 = "","",'Sub-Cpt Record'!E112&amp;"  ")</f>
        <v xml:space="preserve">AH  </v>
      </c>
      <c r="D112" s="333" t="str">
        <f>IF('Sub-Cpt Record'!F112 = "","",'Sub-Cpt Record'!F112&amp;"  ")</f>
        <v xml:space="preserve">YEW  </v>
      </c>
      <c r="E112" s="333" t="str">
        <f>IF('Sub-Cpt Record'!G112 = "","",'Sub-Cpt Record'!G112&amp;"  ")</f>
        <v xml:space="preserve">BE  </v>
      </c>
      <c r="F112" s="333" t="str">
        <f>IF('Sub-Cpt Record'!H112 = "","",'Sub-Cpt Record'!H112&amp;"  ")</f>
        <v xml:space="preserve">SYC  </v>
      </c>
      <c r="G112" s="333" t="str">
        <f>IF('Sub-Cpt Record'!I112 = "","",'Sub-Cpt Record'!I112&amp;"  ")</f>
        <v/>
      </c>
      <c r="H112" s="333" t="str">
        <f>IF('Sub-Cpt Record'!J112 = "","",'Sub-Cpt Record'!J112&amp;"  ")</f>
        <v/>
      </c>
      <c r="I112" s="335" t="str">
        <f t="shared" si="11"/>
        <v xml:space="preserve">AH  YEW  BE  SYC  </v>
      </c>
      <c r="J112" s="333">
        <f>IF(A112&lt;&gt;"",'Sub-Cpt Record'!C112/CODE!B112,0)</f>
        <v>3.0241400000000001</v>
      </c>
      <c r="L112" s="337">
        <f t="shared" si="12"/>
        <v>1</v>
      </c>
      <c r="N112" s="338">
        <f>COUNTIFS('Felling&amp;Restocking'!$A$11:$A$1000, 'Felling&amp;Restocking'!$A112, 'Felling&amp;Restocking'!$B$11:$B$1000, 'Felling&amp;Restocking'!$B112, 'Felling&amp;Restocking'!$H$11:$H$1000, 'Felling&amp;Restocking'!$H112)</f>
        <v>0</v>
      </c>
      <c r="O112" s="338">
        <f>IF(OR('Felling&amp;Restocking'!H112=0,'Felling&amp;Restocking'!H112=""),0,1)</f>
        <v>0</v>
      </c>
      <c r="P112" s="339">
        <f>SUM('Felling&amp;Restocking'!O112+'Felling&amp;Restocking'!P112)</f>
        <v>0</v>
      </c>
      <c r="S112" s="341">
        <f>IF(AND(O112&lt;&gt;0,P112&lt;&gt;0,'Felling&amp;Restocking'!G112&lt;&gt;0,AA112="",AC112=""),1,0)</f>
        <v>0</v>
      </c>
      <c r="T112" s="342" t="str">
        <f>IF(OR('Felling&amp;Restocking'!G112=0,'Felling&amp;Restocking'!G112=""),"",SUM('Felling&amp;Restocking'!O112/P112)*'Felling&amp;Restocking'!G112)</f>
        <v/>
      </c>
      <c r="U112" s="343" t="str">
        <f>IF(OR('Felling&amp;Restocking'!G112=0,'Felling&amp;Restocking'!G112=""),"",SUM('Felling&amp;Restocking'!P112/P112)*'Felling&amp;Restocking'!G112)</f>
        <v/>
      </c>
      <c r="V112" s="344">
        <f>IF(CONCATENATE('Felling&amp;Restocking'!U112&amp;'Felling&amp;Restocking'!W112&amp;'Felling&amp;Restocking'!Y112&amp;'Felling&amp;Restocking'!AA112&amp;'Felling&amp;Restocking'!AC112)="",0,1)</f>
        <v>0</v>
      </c>
      <c r="W112" s="345">
        <f>IF(OR(OR(TRIM('Felling&amp;Restocking'!H112)="T",TRIM('Felling&amp;Restocking'!H112)="DF",TRIM('Felling&amp;Restocking'!H112)="OS"),O112=0),0,1)</f>
        <v>0</v>
      </c>
      <c r="X112" s="345">
        <f>IF(OR('Felling&amp;Restocking'!$S112="",OR('Felling&amp;Restocking'!$S112=0,'Felling&amp;Restocking'!$S112="N/A")),0,1)</f>
        <v>0</v>
      </c>
      <c r="Y112" s="333" t="str">
        <f t="shared" si="13"/>
        <v/>
      </c>
      <c r="Z112" s="333" t="str">
        <f t="shared" si="14"/>
        <v/>
      </c>
      <c r="AA112" s="334" t="str">
        <f t="shared" si="15"/>
        <v/>
      </c>
      <c r="AC112" s="333" t="str">
        <f t="shared" si="16"/>
        <v/>
      </c>
      <c r="AE112" s="333" t="str">
        <f t="shared" si="17"/>
        <v>1</v>
      </c>
      <c r="AF112" s="346" t="str">
        <f>IF('Felling&amp;Restocking'!I112="","",IFERROR(VLOOKUP( 'Felling&amp;Restocking'!I112,SpeciesList[],2,FALSE),"," &amp; 'Felling&amp;Restocking'!I112))</f>
        <v/>
      </c>
      <c r="AG112" s="333" t="str">
        <f>IF('Felling&amp;Restocking'!I112="","",VLOOKUP( 'Felling&amp;Restocking'!I112,SpeciesList[],4,FALSE))</f>
        <v/>
      </c>
      <c r="AH112" s="333" t="str">
        <f>IF('Felling&amp;Restocking'!J112="","",IFERROR("," &amp; VLOOKUP( 'Felling&amp;Restocking'!J112,SpeciesList[],2,FALSE),"," &amp; 'Felling&amp;Restocking'!J112))</f>
        <v/>
      </c>
      <c r="AI112" s="333" t="str">
        <f>IF('Felling&amp;Restocking'!J112="","",VLOOKUP( 'Felling&amp;Restocking'!J112,SpeciesList[],4,FALSE))</f>
        <v/>
      </c>
      <c r="AJ112" s="333" t="str">
        <f>IF('Felling&amp;Restocking'!K112="","",IFERROR("," &amp; VLOOKUP( 'Felling&amp;Restocking'!K112,SpeciesList[],2,FALSE),"," &amp; 'Felling&amp;Restocking'!K112))</f>
        <v/>
      </c>
      <c r="AK112" s="333" t="str">
        <f>IF('Felling&amp;Restocking'!K112="","",VLOOKUP( 'Felling&amp;Restocking'!K112,SpeciesList[],4,FALSE))</f>
        <v/>
      </c>
      <c r="AL112" s="333" t="str">
        <f>IF('Felling&amp;Restocking'!L112="","",IFERROR("," &amp; VLOOKUP( 'Felling&amp;Restocking'!L112,SpeciesList[],2,FALSE),"," &amp; 'Felling&amp;Restocking'!L112))</f>
        <v/>
      </c>
      <c r="AM112" s="333" t="str">
        <f>IF('Felling&amp;Restocking'!L112="","",VLOOKUP( 'Felling&amp;Restocking'!L112,SpeciesList[],4,FALSE))</f>
        <v/>
      </c>
      <c r="AN112" s="333" t="str">
        <f>IF('Felling&amp;Restocking'!M112="","",IFERROR("," &amp; VLOOKUP( 'Felling&amp;Restocking'!M112,SpeciesList[],2,FALSE),"," &amp; 'Felling&amp;Restocking'!M112))</f>
        <v/>
      </c>
      <c r="AO112" s="333" t="str">
        <f>IF('Felling&amp;Restocking'!M112="","",VLOOKUP( 'Felling&amp;Restocking'!M112,SpeciesList[],4,FALSE))</f>
        <v/>
      </c>
      <c r="AP112" s="333" t="str">
        <f>IF('Felling&amp;Restocking'!N112="","",IFERROR("," &amp; VLOOKUP( 'Felling&amp;Restocking'!N112,SpeciesList[],2,FALSE),"," &amp; 'Felling&amp;Restocking'!N112))</f>
        <v/>
      </c>
      <c r="AQ112" s="333" t="str">
        <f>IF('Felling&amp;Restocking'!N112="","",VLOOKUP( 'Felling&amp;Restocking'!N112,SpeciesList[],4,FALSE))</f>
        <v/>
      </c>
      <c r="AS112" s="346"/>
      <c r="AT112" s="333" t="str">
        <f>IF('Sub-Cpt Record'!A112&lt;&gt;"",CONCATENATE('Sub-Cpt Record'!A112,'Sub-Cpt Record'!B112,'Sub-Cpt Record'!C112),"")</f>
        <v>C33.02414</v>
      </c>
      <c r="AU112" s="333">
        <f t="shared" si="18"/>
        <v>1</v>
      </c>
      <c r="AV112" s="333">
        <f>IF(AT112&lt;&gt;"",'Sub-Cpt Record'!C112/CODE!AU112,0)</f>
        <v>3.0241400000000001</v>
      </c>
      <c r="BM112" s="333" t="s">
        <v>675</v>
      </c>
    </row>
    <row r="113" spans="1:65" x14ac:dyDescent="0.25">
      <c r="A113" s="333" t="str">
        <f>IF('Sub-Cpt Record'!B113="",IF(OR('Sub-Cpt Record'!A113=0,'Sub-Cpt Record'!A113=""),"",'Sub-Cpt Record'!A113),CONCATENATE('Sub-Cpt Record'!A113&amp;'Sub-Cpt Record'!B113))</f>
        <v>C4a</v>
      </c>
      <c r="B113" s="333">
        <f t="shared" si="10"/>
        <v>1</v>
      </c>
      <c r="C113" s="334" t="str">
        <f>IF('Sub-Cpt Record'!E113 = "","",'Sub-Cpt Record'!E113&amp;"  ")</f>
        <v xml:space="preserve">SYC  </v>
      </c>
      <c r="D113" s="333" t="str">
        <f>IF('Sub-Cpt Record'!F113 = "","",'Sub-Cpt Record'!F113&amp;"  ")</f>
        <v xml:space="preserve">BE  </v>
      </c>
      <c r="E113" s="333" t="str">
        <f>IF('Sub-Cpt Record'!G113 = "","",'Sub-Cpt Record'!G113&amp;"  ")</f>
        <v xml:space="preserve">AH  </v>
      </c>
      <c r="F113" s="333" t="str">
        <f>IF('Sub-Cpt Record'!H113 = "","",'Sub-Cpt Record'!H113&amp;"  ")</f>
        <v/>
      </c>
      <c r="G113" s="333" t="str">
        <f>IF('Sub-Cpt Record'!I113 = "","",'Sub-Cpt Record'!I113&amp;"  ")</f>
        <v/>
      </c>
      <c r="H113" s="333" t="str">
        <f>IF('Sub-Cpt Record'!J113 = "","",'Sub-Cpt Record'!J113&amp;"  ")</f>
        <v/>
      </c>
      <c r="I113" s="335" t="str">
        <f t="shared" si="11"/>
        <v xml:space="preserve">SYC  BE  AH  </v>
      </c>
      <c r="J113" s="333">
        <f>IF(A113&lt;&gt;"",'Sub-Cpt Record'!C113/CODE!B113,0)</f>
        <v>2.6716899999999999</v>
      </c>
      <c r="L113" s="337">
        <f t="shared" si="12"/>
        <v>1</v>
      </c>
      <c r="N113" s="338">
        <f>COUNTIFS('Felling&amp;Restocking'!$A$11:$A$1000, 'Felling&amp;Restocking'!$A113, 'Felling&amp;Restocking'!$B$11:$B$1000, 'Felling&amp;Restocking'!$B113, 'Felling&amp;Restocking'!$H$11:$H$1000, 'Felling&amp;Restocking'!$H113)</f>
        <v>1</v>
      </c>
      <c r="O113" s="338">
        <f>IF(OR('Felling&amp;Restocking'!H113=0,'Felling&amp;Restocking'!H113=""),0,1)</f>
        <v>1</v>
      </c>
      <c r="P113" s="339">
        <f>SUM('Felling&amp;Restocking'!O113+'Felling&amp;Restocking'!P113)</f>
        <v>200</v>
      </c>
      <c r="S113" s="341">
        <f>IF(AND(O113&lt;&gt;0,P113&lt;&gt;0,'Felling&amp;Restocking'!G113&lt;&gt;0,AA113="",AC113=""),1,0)</f>
        <v>0</v>
      </c>
      <c r="T113" s="342">
        <f>IF(OR('Felling&amp;Restocking'!G113=0,'Felling&amp;Restocking'!G113=""),"",SUM('Felling&amp;Restocking'!O113/P113)*'Felling&amp;Restocking'!G113)</f>
        <v>0</v>
      </c>
      <c r="U113" s="343">
        <f>IF(OR('Felling&amp;Restocking'!G113=0,'Felling&amp;Restocking'!G113=""),"",SUM('Felling&amp;Restocking'!P113/P113)*'Felling&amp;Restocking'!G113)</f>
        <v>0.8</v>
      </c>
      <c r="V113" s="344">
        <f>IF(CONCATENATE('Felling&amp;Restocking'!U113&amp;'Felling&amp;Restocking'!W113&amp;'Felling&amp;Restocking'!Y113&amp;'Felling&amp;Restocking'!AA113&amp;'Felling&amp;Restocking'!AC113)="",0,1)</f>
        <v>0</v>
      </c>
      <c r="W113" s="345">
        <f>IF(OR(OR(TRIM('Felling&amp;Restocking'!H113)="T",TRIM('Felling&amp;Restocking'!H113)="DF",TRIM('Felling&amp;Restocking'!H113)="OS"),O113=0),0,1)</f>
        <v>0</v>
      </c>
      <c r="X113" s="345">
        <f>IF(OR('Felling&amp;Restocking'!$S113="",OR('Felling&amp;Restocking'!$S113=0,'Felling&amp;Restocking'!$S113="N/A")),0,1)</f>
        <v>0</v>
      </c>
      <c r="Y113" s="333" t="str">
        <f t="shared" si="13"/>
        <v/>
      </c>
      <c r="Z113" s="333" t="str">
        <f t="shared" si="14"/>
        <v/>
      </c>
      <c r="AA113" s="334" t="str">
        <f t="shared" si="15"/>
        <v>sycamore,beech,ash</v>
      </c>
      <c r="AC113" s="333" t="str">
        <f t="shared" si="16"/>
        <v/>
      </c>
      <c r="AE113" s="333" t="str">
        <f t="shared" si="17"/>
        <v>1</v>
      </c>
      <c r="AF113" s="346" t="str">
        <f>IF('Felling&amp;Restocking'!I113="","",IFERROR(VLOOKUP( 'Felling&amp;Restocking'!I113,SpeciesList[],2,FALSE),"," &amp; 'Felling&amp;Restocking'!I113))</f>
        <v>sycamore</v>
      </c>
      <c r="AG113" s="333" t="str">
        <f>IF('Felling&amp;Restocking'!I113="","",VLOOKUP( 'Felling&amp;Restocking'!I113,SpeciesList[],4,FALSE))</f>
        <v>B</v>
      </c>
      <c r="AH113" s="333" t="str">
        <f>IF('Felling&amp;Restocking'!J113="","",IFERROR("," &amp; VLOOKUP( 'Felling&amp;Restocking'!J113,SpeciesList[],2,FALSE),"," &amp; 'Felling&amp;Restocking'!J113))</f>
        <v>,beech</v>
      </c>
      <c r="AI113" s="333" t="str">
        <f>IF('Felling&amp;Restocking'!J113="","",VLOOKUP( 'Felling&amp;Restocking'!J113,SpeciesList[],4,FALSE))</f>
        <v>B</v>
      </c>
      <c r="AJ113" s="333" t="str">
        <f>IF('Felling&amp;Restocking'!K113="","",IFERROR("," &amp; VLOOKUP( 'Felling&amp;Restocking'!K113,SpeciesList[],2,FALSE),"," &amp; 'Felling&amp;Restocking'!K113))</f>
        <v>,ash</v>
      </c>
      <c r="AK113" s="333" t="str">
        <f>IF('Felling&amp;Restocking'!K113="","",VLOOKUP( 'Felling&amp;Restocking'!K113,SpeciesList[],4,FALSE))</f>
        <v>B</v>
      </c>
      <c r="AL113" s="333" t="str">
        <f>IF('Felling&amp;Restocking'!L113="","",IFERROR("," &amp; VLOOKUP( 'Felling&amp;Restocking'!L113,SpeciesList[],2,FALSE),"," &amp; 'Felling&amp;Restocking'!L113))</f>
        <v/>
      </c>
      <c r="AM113" s="333" t="str">
        <f>IF('Felling&amp;Restocking'!L113="","",VLOOKUP( 'Felling&amp;Restocking'!L113,SpeciesList[],4,FALSE))</f>
        <v/>
      </c>
      <c r="AN113" s="333" t="str">
        <f>IF('Felling&amp;Restocking'!M113="","",IFERROR("," &amp; VLOOKUP( 'Felling&amp;Restocking'!M113,SpeciesList[],2,FALSE),"," &amp; 'Felling&amp;Restocking'!M113))</f>
        <v/>
      </c>
      <c r="AO113" s="333" t="str">
        <f>IF('Felling&amp;Restocking'!M113="","",VLOOKUP( 'Felling&amp;Restocking'!M113,SpeciesList[],4,FALSE))</f>
        <v/>
      </c>
      <c r="AP113" s="333" t="str">
        <f>IF('Felling&amp;Restocking'!N113="","",IFERROR("," &amp; VLOOKUP( 'Felling&amp;Restocking'!N113,SpeciesList[],2,FALSE),"," &amp; 'Felling&amp;Restocking'!N113))</f>
        <v/>
      </c>
      <c r="AQ113" s="333" t="str">
        <f>IF('Felling&amp;Restocking'!N113="","",VLOOKUP( 'Felling&amp;Restocking'!N113,SpeciesList[],4,FALSE))</f>
        <v/>
      </c>
      <c r="AS113" s="346"/>
      <c r="AT113" s="333" t="str">
        <f>IF('Sub-Cpt Record'!A113&lt;&gt;"",CONCATENATE('Sub-Cpt Record'!A113,'Sub-Cpt Record'!B113,'Sub-Cpt Record'!C113),"")</f>
        <v>C4a2.67169</v>
      </c>
      <c r="AU113" s="333">
        <f t="shared" si="18"/>
        <v>1</v>
      </c>
      <c r="AV113" s="333">
        <f>IF(AT113&lt;&gt;"",'Sub-Cpt Record'!C113/CODE!AU113,0)</f>
        <v>2.6716899999999999</v>
      </c>
      <c r="BM113" s="333" t="s">
        <v>676</v>
      </c>
    </row>
    <row r="114" spans="1:65" x14ac:dyDescent="0.25">
      <c r="A114" s="333" t="str">
        <f>IF('Sub-Cpt Record'!B114="",IF(OR('Sub-Cpt Record'!A114=0,'Sub-Cpt Record'!A114=""),"",'Sub-Cpt Record'!A114),CONCATENATE('Sub-Cpt Record'!A114&amp;'Sub-Cpt Record'!B114))</f>
        <v>C4b</v>
      </c>
      <c r="B114" s="333">
        <f t="shared" si="10"/>
        <v>1</v>
      </c>
      <c r="C114" s="334" t="str">
        <f>IF('Sub-Cpt Record'!E114 = "","",'Sub-Cpt Record'!E114&amp;"  ")</f>
        <v xml:space="preserve">POK  </v>
      </c>
      <c r="D114" s="333" t="str">
        <f>IF('Sub-Cpt Record'!F114 = "","",'Sub-Cpt Record'!F114&amp;"  ")</f>
        <v xml:space="preserve">WSH  </v>
      </c>
      <c r="E114" s="333" t="str">
        <f>IF('Sub-Cpt Record'!G114 = "","",'Sub-Cpt Record'!G114&amp;"  ")</f>
        <v/>
      </c>
      <c r="F114" s="333" t="str">
        <f>IF('Sub-Cpt Record'!H114 = "","",'Sub-Cpt Record'!H114&amp;"  ")</f>
        <v/>
      </c>
      <c r="G114" s="333" t="str">
        <f>IF('Sub-Cpt Record'!I114 = "","",'Sub-Cpt Record'!I114&amp;"  ")</f>
        <v/>
      </c>
      <c r="H114" s="333" t="str">
        <f>IF('Sub-Cpt Record'!J114 = "","",'Sub-Cpt Record'!J114&amp;"  ")</f>
        <v/>
      </c>
      <c r="I114" s="335" t="str">
        <f t="shared" si="11"/>
        <v xml:space="preserve">POK  WSH  </v>
      </c>
      <c r="J114" s="333">
        <f>IF(A114&lt;&gt;"",'Sub-Cpt Record'!C114/CODE!B114,0)</f>
        <v>3.7970000000000002</v>
      </c>
      <c r="L114" s="337">
        <f t="shared" si="12"/>
        <v>1</v>
      </c>
      <c r="N114" s="338">
        <f>COUNTIFS('Felling&amp;Restocking'!$A$11:$A$1000, 'Felling&amp;Restocking'!$A114, 'Felling&amp;Restocking'!$B$11:$B$1000, 'Felling&amp;Restocking'!$B114, 'Felling&amp;Restocking'!$H$11:$H$1000, 'Felling&amp;Restocking'!$H114)</f>
        <v>1</v>
      </c>
      <c r="O114" s="338">
        <f>IF(OR('Felling&amp;Restocking'!H114=0,'Felling&amp;Restocking'!H114=""),0,1)</f>
        <v>1</v>
      </c>
      <c r="P114" s="339">
        <f>SUM('Felling&amp;Restocking'!O114+'Felling&amp;Restocking'!P114)</f>
        <v>70</v>
      </c>
      <c r="S114" s="341">
        <f>IF(AND(O114&lt;&gt;0,P114&lt;&gt;0,'Felling&amp;Restocking'!G114&lt;&gt;0,AA114="",AC114=""),1,0)</f>
        <v>0</v>
      </c>
      <c r="T114" s="342">
        <f>IF(OR('Felling&amp;Restocking'!G114=0,'Felling&amp;Restocking'!G114=""),"",SUM('Felling&amp;Restocking'!O114/P114)*'Felling&amp;Restocking'!G114)</f>
        <v>0</v>
      </c>
      <c r="U114" s="343">
        <f>IF(OR('Felling&amp;Restocking'!G114=0,'Felling&amp;Restocking'!G114=""),"",SUM('Felling&amp;Restocking'!P114/P114)*'Felling&amp;Restocking'!G114)</f>
        <v>0.7</v>
      </c>
      <c r="V114" s="344">
        <f>IF(CONCATENATE('Felling&amp;Restocking'!U114&amp;'Felling&amp;Restocking'!W114&amp;'Felling&amp;Restocking'!Y114&amp;'Felling&amp;Restocking'!AA114&amp;'Felling&amp;Restocking'!AC114)="",0,1)</f>
        <v>0</v>
      </c>
      <c r="W114" s="345">
        <f>IF(OR(OR(TRIM('Felling&amp;Restocking'!H114)="T",TRIM('Felling&amp;Restocking'!H114)="DF",TRIM('Felling&amp;Restocking'!H114)="OS"),O114=0),0,1)</f>
        <v>0</v>
      </c>
      <c r="X114" s="345">
        <f>IF(OR('Felling&amp;Restocking'!$S114="",OR('Felling&amp;Restocking'!$S114=0,'Felling&amp;Restocking'!$S114="N/A")),0,1)</f>
        <v>0</v>
      </c>
      <c r="Y114" s="333" t="str">
        <f t="shared" si="13"/>
        <v/>
      </c>
      <c r="Z114" s="333" t="str">
        <f t="shared" si="14"/>
        <v/>
      </c>
      <c r="AA114" s="334" t="str">
        <f t="shared" si="15"/>
        <v>pedunculate/common oak,woody shrubs</v>
      </c>
      <c r="AC114" s="333" t="str">
        <f t="shared" si="16"/>
        <v/>
      </c>
      <c r="AE114" s="333" t="str">
        <f t="shared" si="17"/>
        <v>1</v>
      </c>
      <c r="AF114" s="346" t="str">
        <f>IF('Felling&amp;Restocking'!I114="","",IFERROR(VLOOKUP( 'Felling&amp;Restocking'!I114,SpeciesList[],2,FALSE),"," &amp; 'Felling&amp;Restocking'!I114))</f>
        <v>pedunculate/common oak</v>
      </c>
      <c r="AG114" s="333" t="str">
        <f>IF('Felling&amp;Restocking'!I114="","",VLOOKUP( 'Felling&amp;Restocking'!I114,SpeciesList[],4,FALSE))</f>
        <v>B</v>
      </c>
      <c r="AH114" s="333" t="str">
        <f>IF('Felling&amp;Restocking'!J114="","",IFERROR("," &amp; VLOOKUP( 'Felling&amp;Restocking'!J114,SpeciesList[],2,FALSE),"," &amp; 'Felling&amp;Restocking'!J114))</f>
        <v>,woody shrubs</v>
      </c>
      <c r="AI114" s="333" t="str">
        <f>IF('Felling&amp;Restocking'!J114="","",VLOOKUP( 'Felling&amp;Restocking'!J114,SpeciesList[],4,FALSE))</f>
        <v>B</v>
      </c>
      <c r="AJ114" s="333" t="str">
        <f>IF('Felling&amp;Restocking'!K114="","",IFERROR("," &amp; VLOOKUP( 'Felling&amp;Restocking'!K114,SpeciesList[],2,FALSE),"," &amp; 'Felling&amp;Restocking'!K114))</f>
        <v/>
      </c>
      <c r="AK114" s="333" t="str">
        <f>IF('Felling&amp;Restocking'!K114="","",VLOOKUP( 'Felling&amp;Restocking'!K114,SpeciesList[],4,FALSE))</f>
        <v/>
      </c>
      <c r="AL114" s="333" t="str">
        <f>IF('Felling&amp;Restocking'!L114="","",IFERROR("," &amp; VLOOKUP( 'Felling&amp;Restocking'!L114,SpeciesList[],2,FALSE),"," &amp; 'Felling&amp;Restocking'!L114))</f>
        <v/>
      </c>
      <c r="AM114" s="333" t="str">
        <f>IF('Felling&amp;Restocking'!L114="","",VLOOKUP( 'Felling&amp;Restocking'!L114,SpeciesList[],4,FALSE))</f>
        <v/>
      </c>
      <c r="AN114" s="333" t="str">
        <f>IF('Felling&amp;Restocking'!M114="","",IFERROR("," &amp; VLOOKUP( 'Felling&amp;Restocking'!M114,SpeciesList[],2,FALSE),"," &amp; 'Felling&amp;Restocking'!M114))</f>
        <v/>
      </c>
      <c r="AO114" s="333" t="str">
        <f>IF('Felling&amp;Restocking'!M114="","",VLOOKUP( 'Felling&amp;Restocking'!M114,SpeciesList[],4,FALSE))</f>
        <v/>
      </c>
      <c r="AP114" s="333" t="str">
        <f>IF('Felling&amp;Restocking'!N114="","",IFERROR("," &amp; VLOOKUP( 'Felling&amp;Restocking'!N114,SpeciesList[],2,FALSE),"," &amp; 'Felling&amp;Restocking'!N114))</f>
        <v/>
      </c>
      <c r="AQ114" s="333" t="str">
        <f>IF('Felling&amp;Restocking'!N114="","",VLOOKUP( 'Felling&amp;Restocking'!N114,SpeciesList[],4,FALSE))</f>
        <v/>
      </c>
      <c r="AS114" s="346"/>
      <c r="AT114" s="333" t="str">
        <f>IF('Sub-Cpt Record'!A114&lt;&gt;"",CONCATENATE('Sub-Cpt Record'!A114,'Sub-Cpt Record'!B114,'Sub-Cpt Record'!C114),"")</f>
        <v>C4b3.797</v>
      </c>
      <c r="AU114" s="333">
        <f t="shared" si="18"/>
        <v>1</v>
      </c>
      <c r="AV114" s="333">
        <f>IF(AT114&lt;&gt;"",'Sub-Cpt Record'!C114/CODE!AU114,0)</f>
        <v>3.7970000000000002</v>
      </c>
      <c r="BM114" s="333" t="s">
        <v>677</v>
      </c>
    </row>
    <row r="115" spans="1:65" x14ac:dyDescent="0.25">
      <c r="A115" s="333" t="str">
        <f>IF('Sub-Cpt Record'!B115="",IF(OR('Sub-Cpt Record'!A115=0,'Sub-Cpt Record'!A115=""),"",'Sub-Cpt Record'!A115),CONCATENATE('Sub-Cpt Record'!A115&amp;'Sub-Cpt Record'!B115))</f>
        <v>C4c</v>
      </c>
      <c r="B115" s="333">
        <f t="shared" si="10"/>
        <v>1</v>
      </c>
      <c r="C115" s="334" t="str">
        <f>IF('Sub-Cpt Record'!E115 = "","",'Sub-Cpt Record'!E115&amp;"  ")</f>
        <v xml:space="preserve">POK  </v>
      </c>
      <c r="D115" s="333" t="str">
        <f>IF('Sub-Cpt Record'!F115 = "","",'Sub-Cpt Record'!F115&amp;"  ")</f>
        <v xml:space="preserve">BE  </v>
      </c>
      <c r="E115" s="333" t="str">
        <f>IF('Sub-Cpt Record'!G115 = "","",'Sub-Cpt Record'!G115&amp;"  ")</f>
        <v xml:space="preserve">HOL  </v>
      </c>
      <c r="F115" s="333" t="str">
        <f>IF('Sub-Cpt Record'!H115 = "","",'Sub-Cpt Record'!H115&amp;"  ")</f>
        <v xml:space="preserve">HL  </v>
      </c>
      <c r="G115" s="333" t="str">
        <f>IF('Sub-Cpt Record'!I115 = "","",'Sub-Cpt Record'!I115&amp;"  ")</f>
        <v xml:space="preserve">WSH  </v>
      </c>
      <c r="H115" s="333" t="str">
        <f>IF('Sub-Cpt Record'!J115 = "","",'Sub-Cpt Record'!J115&amp;"  ")</f>
        <v/>
      </c>
      <c r="I115" s="335" t="str">
        <f t="shared" si="11"/>
        <v xml:space="preserve">POK  BE  HOL  HL  WSH  </v>
      </c>
      <c r="J115" s="333">
        <f>IF(A115&lt;&gt;"",'Sub-Cpt Record'!C115/CODE!B115,0)</f>
        <v>4.9211099999999997</v>
      </c>
      <c r="L115" s="337">
        <f t="shared" si="12"/>
        <v>1</v>
      </c>
      <c r="N115" s="338">
        <f>COUNTIFS('Felling&amp;Restocking'!$A$11:$A$1000, 'Felling&amp;Restocking'!$A115, 'Felling&amp;Restocking'!$B$11:$B$1000, 'Felling&amp;Restocking'!$B115, 'Felling&amp;Restocking'!$H$11:$H$1000, 'Felling&amp;Restocking'!$H115)</f>
        <v>1</v>
      </c>
      <c r="O115" s="338">
        <f>IF(OR('Felling&amp;Restocking'!H115=0,'Felling&amp;Restocking'!H115=""),0,1)</f>
        <v>1</v>
      </c>
      <c r="P115" s="339">
        <f>SUM('Felling&amp;Restocking'!O115+'Felling&amp;Restocking'!P115)</f>
        <v>340</v>
      </c>
      <c r="S115" s="341">
        <f>IF(AND(O115&lt;&gt;0,P115&lt;&gt;0,'Felling&amp;Restocking'!G115&lt;&gt;0,AA115="",AC115=""),1,0)</f>
        <v>0</v>
      </c>
      <c r="T115" s="342">
        <f>IF(OR('Felling&amp;Restocking'!G115=0,'Felling&amp;Restocking'!G115=""),"",SUM('Felling&amp;Restocking'!O115/P115)*'Felling&amp;Restocking'!G115)</f>
        <v>0.17647058823529413</v>
      </c>
      <c r="U115" s="343">
        <f>IF(OR('Felling&amp;Restocking'!G115=0,'Felling&amp;Restocking'!G115=""),"",SUM('Felling&amp;Restocking'!P115/P115)*'Felling&amp;Restocking'!G115)</f>
        <v>0.82352941176470584</v>
      </c>
      <c r="V115" s="344">
        <f>IF(CONCATENATE('Felling&amp;Restocking'!U115&amp;'Felling&amp;Restocking'!W115&amp;'Felling&amp;Restocking'!Y115&amp;'Felling&amp;Restocking'!AA115&amp;'Felling&amp;Restocking'!AC115)="",0,1)</f>
        <v>0</v>
      </c>
      <c r="W115" s="345">
        <f>IF(OR(OR(TRIM('Felling&amp;Restocking'!H115)="T",TRIM('Felling&amp;Restocking'!H115)="DF",TRIM('Felling&amp;Restocking'!H115)="OS"),O115=0),0,1)</f>
        <v>0</v>
      </c>
      <c r="X115" s="345">
        <f>IF(OR('Felling&amp;Restocking'!$S115="",OR('Felling&amp;Restocking'!$S115=0,'Felling&amp;Restocking'!$S115="N/A")),0,1)</f>
        <v>0</v>
      </c>
      <c r="Y115" s="333" t="str">
        <f t="shared" si="13"/>
        <v/>
      </c>
      <c r="Z115" s="333" t="str">
        <f t="shared" si="14"/>
        <v/>
      </c>
      <c r="AA115" s="334" t="str">
        <f t="shared" si="15"/>
        <v>pedunculate/common oak,beech,holly species,woody shrubs</v>
      </c>
      <c r="AC115" s="333" t="str">
        <f t="shared" si="16"/>
        <v>,hybrid larch</v>
      </c>
      <c r="AE115" s="333" t="str">
        <f t="shared" si="17"/>
        <v>1</v>
      </c>
      <c r="AF115" s="346" t="str">
        <f>IF('Felling&amp;Restocking'!I115="","",IFERROR(VLOOKUP( 'Felling&amp;Restocking'!I115,SpeciesList[],2,FALSE),"," &amp; 'Felling&amp;Restocking'!I115))</f>
        <v>pedunculate/common oak</v>
      </c>
      <c r="AG115" s="333" t="str">
        <f>IF('Felling&amp;Restocking'!I115="","",VLOOKUP( 'Felling&amp;Restocking'!I115,SpeciesList[],4,FALSE))</f>
        <v>B</v>
      </c>
      <c r="AH115" s="333" t="str">
        <f>IF('Felling&amp;Restocking'!J115="","",IFERROR("," &amp; VLOOKUP( 'Felling&amp;Restocking'!J115,SpeciesList[],2,FALSE),"," &amp; 'Felling&amp;Restocking'!J115))</f>
        <v>,beech</v>
      </c>
      <c r="AI115" s="333" t="str">
        <f>IF('Felling&amp;Restocking'!J115="","",VLOOKUP( 'Felling&amp;Restocking'!J115,SpeciesList[],4,FALSE))</f>
        <v>B</v>
      </c>
      <c r="AJ115" s="333" t="str">
        <f>IF('Felling&amp;Restocking'!K115="","",IFERROR("," &amp; VLOOKUP( 'Felling&amp;Restocking'!K115,SpeciesList[],2,FALSE),"," &amp; 'Felling&amp;Restocking'!K115))</f>
        <v>,holly species</v>
      </c>
      <c r="AK115" s="333" t="str">
        <f>IF('Felling&amp;Restocking'!K115="","",VLOOKUP( 'Felling&amp;Restocking'!K115,SpeciesList[],4,FALSE))</f>
        <v>B</v>
      </c>
      <c r="AL115" s="333" t="str">
        <f>IF('Felling&amp;Restocking'!L115="","",IFERROR("," &amp; VLOOKUP( 'Felling&amp;Restocking'!L115,SpeciesList[],2,FALSE),"," &amp; 'Felling&amp;Restocking'!L115))</f>
        <v>,hybrid larch</v>
      </c>
      <c r="AM115" s="333" t="str">
        <f>IF('Felling&amp;Restocking'!L115="","",VLOOKUP( 'Felling&amp;Restocking'!L115,SpeciesList[],4,FALSE))</f>
        <v>C</v>
      </c>
      <c r="AN115" s="333" t="str">
        <f>IF('Felling&amp;Restocking'!M115="","",IFERROR("," &amp; VLOOKUP( 'Felling&amp;Restocking'!M115,SpeciesList[],2,FALSE),"," &amp; 'Felling&amp;Restocking'!M115))</f>
        <v>,woody shrubs</v>
      </c>
      <c r="AO115" s="333" t="str">
        <f>IF('Felling&amp;Restocking'!M115="","",VLOOKUP( 'Felling&amp;Restocking'!M115,SpeciesList[],4,FALSE))</f>
        <v>B</v>
      </c>
      <c r="AP115" s="333" t="str">
        <f>IF('Felling&amp;Restocking'!N115="","",IFERROR("," &amp; VLOOKUP( 'Felling&amp;Restocking'!N115,SpeciesList[],2,FALSE),"," &amp; 'Felling&amp;Restocking'!N115))</f>
        <v/>
      </c>
      <c r="AQ115" s="333" t="str">
        <f>IF('Felling&amp;Restocking'!N115="","",VLOOKUP( 'Felling&amp;Restocking'!N115,SpeciesList[],4,FALSE))</f>
        <v/>
      </c>
      <c r="AS115" s="346"/>
      <c r="AT115" s="333" t="str">
        <f>IF('Sub-Cpt Record'!A115&lt;&gt;"",CONCATENATE('Sub-Cpt Record'!A115,'Sub-Cpt Record'!B115,'Sub-Cpt Record'!C115),"")</f>
        <v>C4c4.92111</v>
      </c>
      <c r="AU115" s="333">
        <f t="shared" si="18"/>
        <v>1</v>
      </c>
      <c r="AV115" s="333">
        <f>IF(AT115&lt;&gt;"",'Sub-Cpt Record'!C115/CODE!AU115,0)</f>
        <v>4.9211099999999997</v>
      </c>
      <c r="BM115" s="333" t="s">
        <v>678</v>
      </c>
    </row>
    <row r="116" spans="1:65" x14ac:dyDescent="0.25">
      <c r="A116" s="333" t="str">
        <f>IF('Sub-Cpt Record'!B116="",IF(OR('Sub-Cpt Record'!A116=0,'Sub-Cpt Record'!A116=""),"",'Sub-Cpt Record'!A116),CONCATENATE('Sub-Cpt Record'!A116&amp;'Sub-Cpt Record'!B116))</f>
        <v/>
      </c>
      <c r="B116" s="333">
        <f t="shared" si="10"/>
        <v>1</v>
      </c>
      <c r="C116" s="334" t="str">
        <f>IF('Sub-Cpt Record'!E116 = "","",'Sub-Cpt Record'!E116&amp;"  ")</f>
        <v/>
      </c>
      <c r="D116" s="333" t="str">
        <f>IF('Sub-Cpt Record'!F116 = "","",'Sub-Cpt Record'!F116&amp;"  ")</f>
        <v/>
      </c>
      <c r="E116" s="333" t="str">
        <f>IF('Sub-Cpt Record'!G116 = "","",'Sub-Cpt Record'!G116&amp;"  ")</f>
        <v/>
      </c>
      <c r="F116" s="333" t="str">
        <f>IF('Sub-Cpt Record'!H116 = "","",'Sub-Cpt Record'!H116&amp;"  ")</f>
        <v/>
      </c>
      <c r="G116" s="333" t="str">
        <f>IF('Sub-Cpt Record'!I116 = "","",'Sub-Cpt Record'!I116&amp;"  ")</f>
        <v/>
      </c>
      <c r="H116" s="333" t="str">
        <f>IF('Sub-Cpt Record'!J116 = "","",'Sub-Cpt Record'!J116&amp;"  ")</f>
        <v/>
      </c>
      <c r="I116" s="335" t="str">
        <f t="shared" si="11"/>
        <v/>
      </c>
      <c r="J116" s="333">
        <f>IF(A116&lt;&gt;"",'Sub-Cpt Record'!C116/CODE!B116,0)</f>
        <v>0</v>
      </c>
      <c r="L116" s="337">
        <f t="shared" si="12"/>
        <v>1</v>
      </c>
      <c r="N116" s="338">
        <f>COUNTIFS('Felling&amp;Restocking'!$A$11:$A$1000, 'Felling&amp;Restocking'!$A116, 'Felling&amp;Restocking'!$B$11:$B$1000, 'Felling&amp;Restocking'!$B116, 'Felling&amp;Restocking'!$H$11:$H$1000, 'Felling&amp;Restocking'!$H116)</f>
        <v>0</v>
      </c>
      <c r="O116" s="338">
        <f>IF(OR('Felling&amp;Restocking'!H116=0,'Felling&amp;Restocking'!H116=""),0,1)</f>
        <v>0</v>
      </c>
      <c r="P116" s="339">
        <f>SUM('Felling&amp;Restocking'!O116+'Felling&amp;Restocking'!P116)</f>
        <v>0</v>
      </c>
      <c r="S116" s="341">
        <f>IF(AND(O116&lt;&gt;0,P116&lt;&gt;0,'Felling&amp;Restocking'!G116&lt;&gt;0,AA116="",AC116=""),1,0)</f>
        <v>0</v>
      </c>
      <c r="T116" s="342" t="str">
        <f>IF(OR('Felling&amp;Restocking'!G116=0,'Felling&amp;Restocking'!G116=""),"",SUM('Felling&amp;Restocking'!O116/P116)*'Felling&amp;Restocking'!G116)</f>
        <v/>
      </c>
      <c r="U116" s="343" t="str">
        <f>IF(OR('Felling&amp;Restocking'!G116=0,'Felling&amp;Restocking'!G116=""),"",SUM('Felling&amp;Restocking'!P116/P116)*'Felling&amp;Restocking'!G116)</f>
        <v/>
      </c>
      <c r="V116" s="344">
        <f>IF(CONCATENATE('Felling&amp;Restocking'!U116&amp;'Felling&amp;Restocking'!W116&amp;'Felling&amp;Restocking'!Y116&amp;'Felling&amp;Restocking'!AA116&amp;'Felling&amp;Restocking'!AC116)="",0,1)</f>
        <v>0</v>
      </c>
      <c r="W116" s="345">
        <f>IF(OR(OR(TRIM('Felling&amp;Restocking'!H116)="T",TRIM('Felling&amp;Restocking'!H116)="DF",TRIM('Felling&amp;Restocking'!H116)="OS"),O116=0),0,1)</f>
        <v>0</v>
      </c>
      <c r="X116" s="345">
        <f>IF(OR('Felling&amp;Restocking'!$S116="",OR('Felling&amp;Restocking'!$S116=0,'Felling&amp;Restocking'!$S116="N/A")),0,1)</f>
        <v>0</v>
      </c>
      <c r="Y116" s="333" t="str">
        <f t="shared" si="13"/>
        <v/>
      </c>
      <c r="Z116" s="333" t="str">
        <f t="shared" si="14"/>
        <v/>
      </c>
      <c r="AA116" s="334" t="str">
        <f t="shared" si="15"/>
        <v/>
      </c>
      <c r="AC116" s="333" t="str">
        <f t="shared" si="16"/>
        <v/>
      </c>
      <c r="AE116" s="333" t="str">
        <f t="shared" si="17"/>
        <v>1</v>
      </c>
      <c r="AF116" s="346" t="str">
        <f>IF('Felling&amp;Restocking'!I116="","",IFERROR(VLOOKUP( 'Felling&amp;Restocking'!I116,SpeciesList[],2,FALSE),"," &amp; 'Felling&amp;Restocking'!I116))</f>
        <v/>
      </c>
      <c r="AG116" s="333" t="str">
        <f>IF('Felling&amp;Restocking'!I116="","",VLOOKUP( 'Felling&amp;Restocking'!I116,SpeciesList[],4,FALSE))</f>
        <v/>
      </c>
      <c r="AH116" s="333" t="str">
        <f>IF('Felling&amp;Restocking'!J116="","",IFERROR("," &amp; VLOOKUP( 'Felling&amp;Restocking'!J116,SpeciesList[],2,FALSE),"," &amp; 'Felling&amp;Restocking'!J116))</f>
        <v/>
      </c>
      <c r="AI116" s="333" t="str">
        <f>IF('Felling&amp;Restocking'!J116="","",VLOOKUP( 'Felling&amp;Restocking'!J116,SpeciesList[],4,FALSE))</f>
        <v/>
      </c>
      <c r="AJ116" s="333" t="str">
        <f>IF('Felling&amp;Restocking'!K116="","",IFERROR("," &amp; VLOOKUP( 'Felling&amp;Restocking'!K116,SpeciesList[],2,FALSE),"," &amp; 'Felling&amp;Restocking'!K116))</f>
        <v/>
      </c>
      <c r="AK116" s="333" t="str">
        <f>IF('Felling&amp;Restocking'!K116="","",VLOOKUP( 'Felling&amp;Restocking'!K116,SpeciesList[],4,FALSE))</f>
        <v/>
      </c>
      <c r="AL116" s="333" t="str">
        <f>IF('Felling&amp;Restocking'!L116="","",IFERROR("," &amp; VLOOKUP( 'Felling&amp;Restocking'!L116,SpeciesList[],2,FALSE),"," &amp; 'Felling&amp;Restocking'!L116))</f>
        <v/>
      </c>
      <c r="AM116" s="333" t="str">
        <f>IF('Felling&amp;Restocking'!L116="","",VLOOKUP( 'Felling&amp;Restocking'!L116,SpeciesList[],4,FALSE))</f>
        <v/>
      </c>
      <c r="AN116" s="333" t="str">
        <f>IF('Felling&amp;Restocking'!M116="","",IFERROR("," &amp; VLOOKUP( 'Felling&amp;Restocking'!M116,SpeciesList[],2,FALSE),"," &amp; 'Felling&amp;Restocking'!M116))</f>
        <v/>
      </c>
      <c r="AO116" s="333" t="str">
        <f>IF('Felling&amp;Restocking'!M116="","",VLOOKUP( 'Felling&amp;Restocking'!M116,SpeciesList[],4,FALSE))</f>
        <v/>
      </c>
      <c r="AP116" s="333" t="str">
        <f>IF('Felling&amp;Restocking'!N116="","",IFERROR("," &amp; VLOOKUP( 'Felling&amp;Restocking'!N116,SpeciesList[],2,FALSE),"," &amp; 'Felling&amp;Restocking'!N116))</f>
        <v/>
      </c>
      <c r="AQ116" s="333" t="str">
        <f>IF('Felling&amp;Restocking'!N116="","",VLOOKUP( 'Felling&amp;Restocking'!N116,SpeciesList[],4,FALSE))</f>
        <v/>
      </c>
      <c r="AS116" s="346"/>
      <c r="AT116" s="333" t="str">
        <f>IF('Sub-Cpt Record'!A116&lt;&gt;"",CONCATENATE('Sub-Cpt Record'!A116,'Sub-Cpt Record'!B116,'Sub-Cpt Record'!C116),"")</f>
        <v/>
      </c>
      <c r="AU116" s="333">
        <f t="shared" si="18"/>
        <v>1</v>
      </c>
      <c r="AV116" s="333">
        <f>IF(AT116&lt;&gt;"",'Sub-Cpt Record'!C116/CODE!AU116,0)</f>
        <v>0</v>
      </c>
      <c r="BM116" s="333" t="s">
        <v>679</v>
      </c>
    </row>
    <row r="117" spans="1:65" x14ac:dyDescent="0.25">
      <c r="A117" s="333" t="str">
        <f>IF('Sub-Cpt Record'!B117="",IF(OR('Sub-Cpt Record'!A117=0,'Sub-Cpt Record'!A117=""),"",'Sub-Cpt Record'!A117),CONCATENATE('Sub-Cpt Record'!A117&amp;'Sub-Cpt Record'!B117))</f>
        <v>CL1</v>
      </c>
      <c r="B117" s="333">
        <f t="shared" si="10"/>
        <v>1</v>
      </c>
      <c r="C117" s="334" t="str">
        <f>IF('Sub-Cpt Record'!E117 = "","",'Sub-Cpt Record'!E117&amp;"  ")</f>
        <v xml:space="preserve">POK  </v>
      </c>
      <c r="D117" s="333" t="str">
        <f>IF('Sub-Cpt Record'!F117 = "","",'Sub-Cpt Record'!F117&amp;"  ")</f>
        <v xml:space="preserve">HAZ  </v>
      </c>
      <c r="E117" s="333" t="str">
        <f>IF('Sub-Cpt Record'!G117 = "","",'Sub-Cpt Record'!G117&amp;"  ")</f>
        <v xml:space="preserve">YEW  </v>
      </c>
      <c r="F117" s="333" t="str">
        <f>IF('Sub-Cpt Record'!H117 = "","",'Sub-Cpt Record'!H117&amp;"  ")</f>
        <v xml:space="preserve">BE  </v>
      </c>
      <c r="G117" s="333" t="str">
        <f>IF('Sub-Cpt Record'!I117 = "","",'Sub-Cpt Record'!I117&amp;"  ")</f>
        <v xml:space="preserve">HOL  </v>
      </c>
      <c r="H117" s="333" t="str">
        <f>IF('Sub-Cpt Record'!J117 = "","",'Sub-Cpt Record'!J117&amp;"  ")</f>
        <v xml:space="preserve">MB  </v>
      </c>
      <c r="I117" s="335" t="str">
        <f t="shared" si="11"/>
        <v xml:space="preserve">POK  HAZ  YEW  BE  HOL  MB  </v>
      </c>
      <c r="J117" s="333">
        <f>IF(A117&lt;&gt;"",'Sub-Cpt Record'!C117/CODE!B117,0)</f>
        <v>4.81609</v>
      </c>
      <c r="L117" s="337">
        <f t="shared" si="12"/>
        <v>1</v>
      </c>
      <c r="N117" s="338">
        <f>COUNTIFS('Felling&amp;Restocking'!$A$11:$A$1000, 'Felling&amp;Restocking'!$A117, 'Felling&amp;Restocking'!$B$11:$B$1000, 'Felling&amp;Restocking'!$B117, 'Felling&amp;Restocking'!$H$11:$H$1000, 'Felling&amp;Restocking'!$H117)</f>
        <v>1</v>
      </c>
      <c r="O117" s="338">
        <f>IF(OR('Felling&amp;Restocking'!H117=0,'Felling&amp;Restocking'!H117=""),0,1)</f>
        <v>1</v>
      </c>
      <c r="P117" s="339">
        <f>SUM('Felling&amp;Restocking'!O117+'Felling&amp;Restocking'!P117)</f>
        <v>57.793080000000003</v>
      </c>
      <c r="S117" s="341">
        <f>IF(AND(O117&lt;&gt;0,P117&lt;&gt;0,'Felling&amp;Restocking'!G117&lt;&gt;0,AA117="",AC117=""),1,0)</f>
        <v>0</v>
      </c>
      <c r="T117" s="342">
        <f>IF(OR('Felling&amp;Restocking'!G117=0,'Felling&amp;Restocking'!G117=""),"",SUM('Felling&amp;Restocking'!O117/P117)*'Felling&amp;Restocking'!G117)</f>
        <v>0</v>
      </c>
      <c r="U117" s="343">
        <f>IF(OR('Felling&amp;Restocking'!G117=0,'Felling&amp;Restocking'!G117=""),"",SUM('Felling&amp;Restocking'!P117/P117)*'Felling&amp;Restocking'!G117)</f>
        <v>0.48160900000000001</v>
      </c>
      <c r="V117" s="344">
        <f>IF(CONCATENATE('Felling&amp;Restocking'!U117&amp;'Felling&amp;Restocking'!W117&amp;'Felling&amp;Restocking'!Y117&amp;'Felling&amp;Restocking'!AA117&amp;'Felling&amp;Restocking'!AC117)="",0,1)</f>
        <v>0</v>
      </c>
      <c r="W117" s="345">
        <f>IF(OR(OR(TRIM('Felling&amp;Restocking'!H117)="T",TRIM('Felling&amp;Restocking'!H117)="DF",TRIM('Felling&amp;Restocking'!H117)="OS"),O117=0),0,1)</f>
        <v>0</v>
      </c>
      <c r="X117" s="345">
        <f>IF(OR('Felling&amp;Restocking'!$S117="",OR('Felling&amp;Restocking'!$S117=0,'Felling&amp;Restocking'!$S117="N/A")),0,1)</f>
        <v>0</v>
      </c>
      <c r="Y117" s="333" t="str">
        <f t="shared" si="13"/>
        <v/>
      </c>
      <c r="Z117" s="333" t="str">
        <f t="shared" si="14"/>
        <v/>
      </c>
      <c r="AA117" s="334" t="str">
        <f t="shared" si="15"/>
        <v>pedunculate/common oak,hazel,beech,holly species,mixed broadleaves</v>
      </c>
      <c r="AC117" s="333" t="str">
        <f t="shared" si="16"/>
        <v/>
      </c>
      <c r="AE117" s="333" t="str">
        <f t="shared" si="17"/>
        <v>1</v>
      </c>
      <c r="AF117" s="346" t="str">
        <f>IF('Felling&amp;Restocking'!I117="","",IFERROR(VLOOKUP( 'Felling&amp;Restocking'!I117,SpeciesList[],2,FALSE),"," &amp; 'Felling&amp;Restocking'!I117))</f>
        <v>pedunculate/common oak</v>
      </c>
      <c r="AG117" s="333" t="str">
        <f>IF('Felling&amp;Restocking'!I117="","",VLOOKUP( 'Felling&amp;Restocking'!I117,SpeciesList[],4,FALSE))</f>
        <v>B</v>
      </c>
      <c r="AH117" s="333" t="str">
        <f>IF('Felling&amp;Restocking'!J117="","",IFERROR("," &amp; VLOOKUP( 'Felling&amp;Restocking'!J117,SpeciesList[],2,FALSE),"," &amp; 'Felling&amp;Restocking'!J117))</f>
        <v>,hazel</v>
      </c>
      <c r="AI117" s="333" t="str">
        <f>IF('Felling&amp;Restocking'!J117="","",VLOOKUP( 'Felling&amp;Restocking'!J117,SpeciesList[],4,FALSE))</f>
        <v>B</v>
      </c>
      <c r="AJ117" s="333" t="str">
        <f>IF('Felling&amp;Restocking'!K117="","",IFERROR("," &amp; VLOOKUP( 'Felling&amp;Restocking'!K117,SpeciesList[],2,FALSE),"," &amp; 'Felling&amp;Restocking'!K117))</f>
        <v/>
      </c>
      <c r="AK117" s="333" t="str">
        <f>IF('Felling&amp;Restocking'!K117="","",VLOOKUP( 'Felling&amp;Restocking'!K117,SpeciesList[],4,FALSE))</f>
        <v/>
      </c>
      <c r="AL117" s="333" t="str">
        <f>IF('Felling&amp;Restocking'!L117="","",IFERROR("," &amp; VLOOKUP( 'Felling&amp;Restocking'!L117,SpeciesList[],2,FALSE),"," &amp; 'Felling&amp;Restocking'!L117))</f>
        <v>,beech</v>
      </c>
      <c r="AM117" s="333" t="str">
        <f>IF('Felling&amp;Restocking'!L117="","",VLOOKUP( 'Felling&amp;Restocking'!L117,SpeciesList[],4,FALSE))</f>
        <v>B</v>
      </c>
      <c r="AN117" s="333" t="str">
        <f>IF('Felling&amp;Restocking'!M117="","",IFERROR("," &amp; VLOOKUP( 'Felling&amp;Restocking'!M117,SpeciesList[],2,FALSE),"," &amp; 'Felling&amp;Restocking'!M117))</f>
        <v>,holly species</v>
      </c>
      <c r="AO117" s="333" t="str">
        <f>IF('Felling&amp;Restocking'!M117="","",VLOOKUP( 'Felling&amp;Restocking'!M117,SpeciesList[],4,FALSE))</f>
        <v>B</v>
      </c>
      <c r="AP117" s="333" t="str">
        <f>IF('Felling&amp;Restocking'!N117="","",IFERROR("," &amp; VLOOKUP( 'Felling&amp;Restocking'!N117,SpeciesList[],2,FALSE),"," &amp; 'Felling&amp;Restocking'!N117))</f>
        <v>,mixed broadleaves</v>
      </c>
      <c r="AQ117" s="333" t="str">
        <f>IF('Felling&amp;Restocking'!N117="","",VLOOKUP( 'Felling&amp;Restocking'!N117,SpeciesList[],4,FALSE))</f>
        <v>B</v>
      </c>
      <c r="AS117" s="346"/>
      <c r="AT117" s="333" t="str">
        <f>IF('Sub-Cpt Record'!A117&lt;&gt;"",CONCATENATE('Sub-Cpt Record'!A117,'Sub-Cpt Record'!B117,'Sub-Cpt Record'!C117),"")</f>
        <v>CL14.81609</v>
      </c>
      <c r="AU117" s="333">
        <f t="shared" si="18"/>
        <v>1</v>
      </c>
      <c r="AV117" s="333">
        <f>IF(AT117&lt;&gt;"",'Sub-Cpt Record'!C117/CODE!AU117,0)</f>
        <v>4.81609</v>
      </c>
      <c r="BM117" s="333" t="s">
        <v>680</v>
      </c>
    </row>
    <row r="118" spans="1:65" x14ac:dyDescent="0.25">
      <c r="A118" s="333" t="str">
        <f>IF('Sub-Cpt Record'!B118="",IF(OR('Sub-Cpt Record'!A118=0,'Sub-Cpt Record'!A118=""),"",'Sub-Cpt Record'!A118),CONCATENATE('Sub-Cpt Record'!A118&amp;'Sub-Cpt Record'!B118))</f>
        <v>CL3</v>
      </c>
      <c r="B118" s="333">
        <f t="shared" si="10"/>
        <v>1</v>
      </c>
      <c r="C118" s="334" t="str">
        <f>IF('Sub-Cpt Record'!E118 = "","",'Sub-Cpt Record'!E118&amp;"  ")</f>
        <v xml:space="preserve">BE  </v>
      </c>
      <c r="D118" s="333" t="str">
        <f>IF('Sub-Cpt Record'!F118 = "","",'Sub-Cpt Record'!F118&amp;"  ")</f>
        <v xml:space="preserve">POK  </v>
      </c>
      <c r="E118" s="333" t="str">
        <f>IF('Sub-Cpt Record'!G118 = "","",'Sub-Cpt Record'!G118&amp;"  ")</f>
        <v xml:space="preserve">HOL  </v>
      </c>
      <c r="F118" s="333" t="str">
        <f>IF('Sub-Cpt Record'!H118 = "","",'Sub-Cpt Record'!H118&amp;"  ")</f>
        <v xml:space="preserve">MC  </v>
      </c>
      <c r="G118" s="333" t="str">
        <f>IF('Sub-Cpt Record'!I118 = "","",'Sub-Cpt Record'!I118&amp;"  ")</f>
        <v xml:space="preserve">AH  </v>
      </c>
      <c r="H118" s="333" t="str">
        <f>IF('Sub-Cpt Record'!J118 = "","",'Sub-Cpt Record'!J118&amp;"  ")</f>
        <v/>
      </c>
      <c r="I118" s="335" t="str">
        <f t="shared" si="11"/>
        <v xml:space="preserve">BE  POK  HOL  MC  AH  </v>
      </c>
      <c r="J118" s="333">
        <f>IF(A118&lt;&gt;"",'Sub-Cpt Record'!C118/CODE!B118,0)</f>
        <v>2.0099999999999998</v>
      </c>
      <c r="L118" s="337">
        <f t="shared" si="12"/>
        <v>1</v>
      </c>
      <c r="N118" s="338">
        <f>COUNTIFS('Felling&amp;Restocking'!$A$11:$A$1000, 'Felling&amp;Restocking'!$A118, 'Felling&amp;Restocking'!$B$11:$B$1000, 'Felling&amp;Restocking'!$B118, 'Felling&amp;Restocking'!$H$11:$H$1000, 'Felling&amp;Restocking'!$H118)</f>
        <v>0</v>
      </c>
      <c r="O118" s="338">
        <f>IF(OR('Felling&amp;Restocking'!H118=0,'Felling&amp;Restocking'!H118=""),0,1)</f>
        <v>0</v>
      </c>
      <c r="P118" s="339">
        <f>SUM('Felling&amp;Restocking'!O118+'Felling&amp;Restocking'!P118)</f>
        <v>0</v>
      </c>
      <c r="S118" s="341">
        <f>IF(AND(O118&lt;&gt;0,P118&lt;&gt;0,'Felling&amp;Restocking'!G118&lt;&gt;0,AA118="",AC118=""),1,0)</f>
        <v>0</v>
      </c>
      <c r="T118" s="342" t="str">
        <f>IF(OR('Felling&amp;Restocking'!G118=0,'Felling&amp;Restocking'!G118=""),"",SUM('Felling&amp;Restocking'!O118/P118)*'Felling&amp;Restocking'!G118)</f>
        <v/>
      </c>
      <c r="U118" s="343" t="str">
        <f>IF(OR('Felling&amp;Restocking'!G118=0,'Felling&amp;Restocking'!G118=""),"",SUM('Felling&amp;Restocking'!P118/P118)*'Felling&amp;Restocking'!G118)</f>
        <v/>
      </c>
      <c r="V118" s="344">
        <f>IF(CONCATENATE('Felling&amp;Restocking'!U118&amp;'Felling&amp;Restocking'!W118&amp;'Felling&amp;Restocking'!Y118&amp;'Felling&amp;Restocking'!AA118&amp;'Felling&amp;Restocking'!AC118)="",0,1)</f>
        <v>0</v>
      </c>
      <c r="W118" s="345">
        <f>IF(OR(OR(TRIM('Felling&amp;Restocking'!H118)="T",TRIM('Felling&amp;Restocking'!H118)="DF",TRIM('Felling&amp;Restocking'!H118)="OS"),O118=0),0,1)</f>
        <v>0</v>
      </c>
      <c r="X118" s="345">
        <f>IF(OR('Felling&amp;Restocking'!$S118="",OR('Felling&amp;Restocking'!$S118=0,'Felling&amp;Restocking'!$S118="N/A")),0,1)</f>
        <v>0</v>
      </c>
      <c r="Y118" s="333" t="str">
        <f t="shared" si="13"/>
        <v/>
      </c>
      <c r="Z118" s="333" t="str">
        <f t="shared" si="14"/>
        <v/>
      </c>
      <c r="AA118" s="334" t="str">
        <f t="shared" si="15"/>
        <v/>
      </c>
      <c r="AC118" s="333" t="str">
        <f t="shared" si="16"/>
        <v/>
      </c>
      <c r="AE118" s="333" t="str">
        <f t="shared" si="17"/>
        <v>1</v>
      </c>
      <c r="AF118" s="346" t="str">
        <f>IF('Felling&amp;Restocking'!I118="","",IFERROR(VLOOKUP( 'Felling&amp;Restocking'!I118,SpeciesList[],2,FALSE),"," &amp; 'Felling&amp;Restocking'!I118))</f>
        <v/>
      </c>
      <c r="AG118" s="333" t="str">
        <f>IF('Felling&amp;Restocking'!I118="","",VLOOKUP( 'Felling&amp;Restocking'!I118,SpeciesList[],4,FALSE))</f>
        <v/>
      </c>
      <c r="AH118" s="333" t="str">
        <f>IF('Felling&amp;Restocking'!J118="","",IFERROR("," &amp; VLOOKUP( 'Felling&amp;Restocking'!J118,SpeciesList[],2,FALSE),"," &amp; 'Felling&amp;Restocking'!J118))</f>
        <v/>
      </c>
      <c r="AI118" s="333" t="str">
        <f>IF('Felling&amp;Restocking'!J118="","",VLOOKUP( 'Felling&amp;Restocking'!J118,SpeciesList[],4,FALSE))</f>
        <v/>
      </c>
      <c r="AJ118" s="333" t="str">
        <f>IF('Felling&amp;Restocking'!K118="","",IFERROR("," &amp; VLOOKUP( 'Felling&amp;Restocking'!K118,SpeciesList[],2,FALSE),"," &amp; 'Felling&amp;Restocking'!K118))</f>
        <v/>
      </c>
      <c r="AK118" s="333" t="str">
        <f>IF('Felling&amp;Restocking'!K118="","",VLOOKUP( 'Felling&amp;Restocking'!K118,SpeciesList[],4,FALSE))</f>
        <v/>
      </c>
      <c r="AL118" s="333" t="str">
        <f>IF('Felling&amp;Restocking'!L118="","",IFERROR("," &amp; VLOOKUP( 'Felling&amp;Restocking'!L118,SpeciesList[],2,FALSE),"," &amp; 'Felling&amp;Restocking'!L118))</f>
        <v/>
      </c>
      <c r="AM118" s="333" t="str">
        <f>IF('Felling&amp;Restocking'!L118="","",VLOOKUP( 'Felling&amp;Restocking'!L118,SpeciesList[],4,FALSE))</f>
        <v/>
      </c>
      <c r="AN118" s="333" t="str">
        <f>IF('Felling&amp;Restocking'!M118="","",IFERROR("," &amp; VLOOKUP( 'Felling&amp;Restocking'!M118,SpeciesList[],2,FALSE),"," &amp; 'Felling&amp;Restocking'!M118))</f>
        <v/>
      </c>
      <c r="AO118" s="333" t="str">
        <f>IF('Felling&amp;Restocking'!M118="","",VLOOKUP( 'Felling&amp;Restocking'!M118,SpeciesList[],4,FALSE))</f>
        <v/>
      </c>
      <c r="AP118" s="333" t="str">
        <f>IF('Felling&amp;Restocking'!N118="","",IFERROR("," &amp; VLOOKUP( 'Felling&amp;Restocking'!N118,SpeciesList[],2,FALSE),"," &amp; 'Felling&amp;Restocking'!N118))</f>
        <v/>
      </c>
      <c r="AQ118" s="333" t="str">
        <f>IF('Felling&amp;Restocking'!N118="","",VLOOKUP( 'Felling&amp;Restocking'!N118,SpeciesList[],4,FALSE))</f>
        <v/>
      </c>
      <c r="AS118" s="346"/>
      <c r="AT118" s="333" t="str">
        <f>IF('Sub-Cpt Record'!A118&lt;&gt;"",CONCATENATE('Sub-Cpt Record'!A118,'Sub-Cpt Record'!B118,'Sub-Cpt Record'!C118),"")</f>
        <v>CL32.01</v>
      </c>
      <c r="AU118" s="333">
        <f t="shared" si="18"/>
        <v>1</v>
      </c>
      <c r="AV118" s="333">
        <f>IF(AT118&lt;&gt;"",'Sub-Cpt Record'!C118/CODE!AU118,0)</f>
        <v>2.0099999999999998</v>
      </c>
      <c r="BM118" s="333" t="s">
        <v>681</v>
      </c>
    </row>
    <row r="119" spans="1:65" x14ac:dyDescent="0.25">
      <c r="A119" s="333" t="str">
        <f>IF('Sub-Cpt Record'!B119="",IF(OR('Sub-Cpt Record'!A119=0,'Sub-Cpt Record'!A119=""),"",'Sub-Cpt Record'!A119),CONCATENATE('Sub-Cpt Record'!A119&amp;'Sub-Cpt Record'!B119))</f>
        <v>CL4</v>
      </c>
      <c r="B119" s="333">
        <f t="shared" si="10"/>
        <v>1</v>
      </c>
      <c r="C119" s="334" t="str">
        <f>IF('Sub-Cpt Record'!E119 = "","",'Sub-Cpt Record'!E119&amp;"  ")</f>
        <v xml:space="preserve">HBM  </v>
      </c>
      <c r="D119" s="333" t="str">
        <f>IF('Sub-Cpt Record'!F119 = "","",'Sub-Cpt Record'!F119&amp;"  ")</f>
        <v xml:space="preserve">POK  </v>
      </c>
      <c r="E119" s="333" t="str">
        <f>IF('Sub-Cpt Record'!G119 = "","",'Sub-Cpt Record'!G119&amp;"  ")</f>
        <v xml:space="preserve">YEW  </v>
      </c>
      <c r="F119" s="333" t="str">
        <f>IF('Sub-Cpt Record'!H119 = "","",'Sub-Cpt Record'!H119&amp;"  ")</f>
        <v xml:space="preserve">BE  </v>
      </c>
      <c r="G119" s="333" t="str">
        <f>IF('Sub-Cpt Record'!I119 = "","",'Sub-Cpt Record'!I119&amp;"  ")</f>
        <v xml:space="preserve">HOL  </v>
      </c>
      <c r="H119" s="333" t="str">
        <f>IF('Sub-Cpt Record'!J119 = "","",'Sub-Cpt Record'!J119&amp;"  ")</f>
        <v/>
      </c>
      <c r="I119" s="335" t="str">
        <f t="shared" si="11"/>
        <v xml:space="preserve">HBM  POK  YEW  BE  HOL  </v>
      </c>
      <c r="J119" s="333">
        <f>IF(A119&lt;&gt;"",'Sub-Cpt Record'!C119/CODE!B119,0)</f>
        <v>0.35514499999999999</v>
      </c>
      <c r="L119" s="337">
        <f t="shared" si="12"/>
        <v>1</v>
      </c>
      <c r="N119" s="338">
        <f>COUNTIFS('Felling&amp;Restocking'!$A$11:$A$1000, 'Felling&amp;Restocking'!$A119, 'Felling&amp;Restocking'!$B$11:$B$1000, 'Felling&amp;Restocking'!$B119, 'Felling&amp;Restocking'!$H$11:$H$1000, 'Felling&amp;Restocking'!$H119)</f>
        <v>1</v>
      </c>
      <c r="O119" s="338">
        <f>IF(OR('Felling&amp;Restocking'!H119=0,'Felling&amp;Restocking'!H119=""),0,1)</f>
        <v>1</v>
      </c>
      <c r="P119" s="339">
        <f>SUM('Felling&amp;Restocking'!O119+'Felling&amp;Restocking'!P119)</f>
        <v>8.8786249999999995</v>
      </c>
      <c r="S119" s="341">
        <f>IF(AND(O119&lt;&gt;0,P119&lt;&gt;0,'Felling&amp;Restocking'!G119&lt;&gt;0,AA119="",AC119=""),1,0)</f>
        <v>0</v>
      </c>
      <c r="T119" s="342">
        <f>IF(OR('Felling&amp;Restocking'!G119=0,'Felling&amp;Restocking'!G119=""),"",SUM('Felling&amp;Restocking'!O119/P119)*'Felling&amp;Restocking'!G119)</f>
        <v>0</v>
      </c>
      <c r="U119" s="343">
        <f>IF(OR('Felling&amp;Restocking'!G119=0,'Felling&amp;Restocking'!G119=""),"",SUM('Felling&amp;Restocking'!P119/P119)*'Felling&amp;Restocking'!G119)</f>
        <v>0.35514499999999999</v>
      </c>
      <c r="V119" s="344">
        <f>IF(CONCATENATE('Felling&amp;Restocking'!U119&amp;'Felling&amp;Restocking'!W119&amp;'Felling&amp;Restocking'!Y119&amp;'Felling&amp;Restocking'!AA119&amp;'Felling&amp;Restocking'!AC119)="",0,1)</f>
        <v>0</v>
      </c>
      <c r="W119" s="345">
        <f>IF(OR(OR(TRIM('Felling&amp;Restocking'!H119)="T",TRIM('Felling&amp;Restocking'!H119)="DF",TRIM('Felling&amp;Restocking'!H119)="OS"),O119=0),0,1)</f>
        <v>0</v>
      </c>
      <c r="X119" s="345">
        <f>IF(OR('Felling&amp;Restocking'!$S119="",OR('Felling&amp;Restocking'!$S119=0,'Felling&amp;Restocking'!$S119="N/A")),0,1)</f>
        <v>0</v>
      </c>
      <c r="Y119" s="333" t="str">
        <f t="shared" si="13"/>
        <v/>
      </c>
      <c r="Z119" s="333" t="str">
        <f t="shared" si="14"/>
        <v/>
      </c>
      <c r="AA119" s="334" t="str">
        <f t="shared" si="15"/>
        <v>hornbeam,pedunculate/common oak,beech,holly species</v>
      </c>
      <c r="AC119" s="333" t="str">
        <f t="shared" si="16"/>
        <v/>
      </c>
      <c r="AE119" s="333" t="str">
        <f t="shared" si="17"/>
        <v>1</v>
      </c>
      <c r="AF119" s="346" t="str">
        <f>IF('Felling&amp;Restocking'!I119="","",IFERROR(VLOOKUP( 'Felling&amp;Restocking'!I119,SpeciesList[],2,FALSE),"," &amp; 'Felling&amp;Restocking'!I119))</f>
        <v>hornbeam</v>
      </c>
      <c r="AG119" s="333" t="str">
        <f>IF('Felling&amp;Restocking'!I119="","",VLOOKUP( 'Felling&amp;Restocking'!I119,SpeciesList[],4,FALSE))</f>
        <v>B</v>
      </c>
      <c r="AH119" s="333" t="str">
        <f>IF('Felling&amp;Restocking'!J119="","",IFERROR("," &amp; VLOOKUP( 'Felling&amp;Restocking'!J119,SpeciesList[],2,FALSE),"," &amp; 'Felling&amp;Restocking'!J119))</f>
        <v>,pedunculate/common oak</v>
      </c>
      <c r="AI119" s="333" t="str">
        <f>IF('Felling&amp;Restocking'!J119="","",VLOOKUP( 'Felling&amp;Restocking'!J119,SpeciesList[],4,FALSE))</f>
        <v>B</v>
      </c>
      <c r="AJ119" s="333" t="str">
        <f>IF('Felling&amp;Restocking'!K119="","",IFERROR("," &amp; VLOOKUP( 'Felling&amp;Restocking'!K119,SpeciesList[],2,FALSE),"," &amp; 'Felling&amp;Restocking'!K119))</f>
        <v/>
      </c>
      <c r="AK119" s="333" t="str">
        <f>IF('Felling&amp;Restocking'!K119="","",VLOOKUP( 'Felling&amp;Restocking'!K119,SpeciesList[],4,FALSE))</f>
        <v/>
      </c>
      <c r="AL119" s="333" t="str">
        <f>IF('Felling&amp;Restocking'!L119="","",IFERROR("," &amp; VLOOKUP( 'Felling&amp;Restocking'!L119,SpeciesList[],2,FALSE),"," &amp; 'Felling&amp;Restocking'!L119))</f>
        <v>,beech</v>
      </c>
      <c r="AM119" s="333" t="str">
        <f>IF('Felling&amp;Restocking'!L119="","",VLOOKUP( 'Felling&amp;Restocking'!L119,SpeciesList[],4,FALSE))</f>
        <v>B</v>
      </c>
      <c r="AN119" s="333" t="str">
        <f>IF('Felling&amp;Restocking'!M119="","",IFERROR("," &amp; VLOOKUP( 'Felling&amp;Restocking'!M119,SpeciesList[],2,FALSE),"," &amp; 'Felling&amp;Restocking'!M119))</f>
        <v>,holly species</v>
      </c>
      <c r="AO119" s="333" t="str">
        <f>IF('Felling&amp;Restocking'!M119="","",VLOOKUP( 'Felling&amp;Restocking'!M119,SpeciesList[],4,FALSE))</f>
        <v>B</v>
      </c>
      <c r="AP119" s="333" t="str">
        <f>IF('Felling&amp;Restocking'!N119="","",IFERROR("," &amp; VLOOKUP( 'Felling&amp;Restocking'!N119,SpeciesList[],2,FALSE),"," &amp; 'Felling&amp;Restocking'!N119))</f>
        <v/>
      </c>
      <c r="AQ119" s="333" t="str">
        <f>IF('Felling&amp;Restocking'!N119="","",VLOOKUP( 'Felling&amp;Restocking'!N119,SpeciesList[],4,FALSE))</f>
        <v/>
      </c>
      <c r="AS119" s="346"/>
      <c r="AT119" s="333" t="str">
        <f>IF('Sub-Cpt Record'!A119&lt;&gt;"",CONCATENATE('Sub-Cpt Record'!A119,'Sub-Cpt Record'!B119,'Sub-Cpt Record'!C119),"")</f>
        <v>CL40.355145</v>
      </c>
      <c r="AU119" s="333">
        <f t="shared" si="18"/>
        <v>1</v>
      </c>
      <c r="AV119" s="333">
        <f>IF(AT119&lt;&gt;"",'Sub-Cpt Record'!C119/CODE!AU119,0)</f>
        <v>0.35514499999999999</v>
      </c>
      <c r="BM119" s="333" t="s">
        <v>682</v>
      </c>
    </row>
    <row r="120" spans="1:65" x14ac:dyDescent="0.25">
      <c r="A120" s="333" t="str">
        <f>IF('Sub-Cpt Record'!B120="",IF(OR('Sub-Cpt Record'!A120=0,'Sub-Cpt Record'!A120=""),"",'Sub-Cpt Record'!A120),CONCATENATE('Sub-Cpt Record'!A120&amp;'Sub-Cpt Record'!B120))</f>
        <v>CL5</v>
      </c>
      <c r="B120" s="333">
        <f t="shared" si="10"/>
        <v>1</v>
      </c>
      <c r="C120" s="334" t="str">
        <f>IF('Sub-Cpt Record'!E120 = "","",'Sub-Cpt Record'!E120&amp;"  ")</f>
        <v xml:space="preserve">POK  </v>
      </c>
      <c r="D120" s="333" t="str">
        <f>IF('Sub-Cpt Record'!F120 = "","",'Sub-Cpt Record'!F120&amp;"  ")</f>
        <v xml:space="preserve">HOL  </v>
      </c>
      <c r="E120" s="333" t="str">
        <f>IF('Sub-Cpt Record'!G120 = "","",'Sub-Cpt Record'!G120&amp;"  ")</f>
        <v xml:space="preserve">BI  </v>
      </c>
      <c r="F120" s="333" t="str">
        <f>IF('Sub-Cpt Record'!H120 = "","",'Sub-Cpt Record'!H120&amp;"  ")</f>
        <v xml:space="preserve">BE  </v>
      </c>
      <c r="G120" s="333" t="str">
        <f>IF('Sub-Cpt Record'!I120 = "","",'Sub-Cpt Record'!I120&amp;"  ")</f>
        <v/>
      </c>
      <c r="H120" s="333" t="str">
        <f>IF('Sub-Cpt Record'!J120 = "","",'Sub-Cpt Record'!J120&amp;"  ")</f>
        <v/>
      </c>
      <c r="I120" s="335" t="str">
        <f t="shared" si="11"/>
        <v xml:space="preserve">POK  HOL  BI  BE  </v>
      </c>
      <c r="J120" s="333">
        <f>IF(A120&lt;&gt;"",'Sub-Cpt Record'!C120/CODE!B120,0)</f>
        <v>1.2820199999999999</v>
      </c>
      <c r="L120" s="337">
        <f t="shared" si="12"/>
        <v>1</v>
      </c>
      <c r="N120" s="338">
        <f>COUNTIFS('Felling&amp;Restocking'!$A$11:$A$1000, 'Felling&amp;Restocking'!$A120, 'Felling&amp;Restocking'!$B$11:$B$1000, 'Felling&amp;Restocking'!$B120, 'Felling&amp;Restocking'!$H$11:$H$1000, 'Felling&amp;Restocking'!$H120)</f>
        <v>1</v>
      </c>
      <c r="O120" s="338">
        <f>IF(OR('Felling&amp;Restocking'!H120=0,'Felling&amp;Restocking'!H120=""),0,1)</f>
        <v>1</v>
      </c>
      <c r="P120" s="339">
        <f>SUM('Felling&amp;Restocking'!O120+'Felling&amp;Restocking'!P120)</f>
        <v>35.896560000000001</v>
      </c>
      <c r="S120" s="341">
        <f>IF(AND(O120&lt;&gt;0,P120&lt;&gt;0,'Felling&amp;Restocking'!G120&lt;&gt;0,AA120="",AC120=""),1,0)</f>
        <v>0</v>
      </c>
      <c r="T120" s="342">
        <f>IF(OR('Felling&amp;Restocking'!G120=0,'Felling&amp;Restocking'!G120=""),"",SUM('Felling&amp;Restocking'!O120/P120)*'Felling&amp;Restocking'!G120)</f>
        <v>0</v>
      </c>
      <c r="U120" s="343">
        <f>IF(OR('Felling&amp;Restocking'!G120=0,'Felling&amp;Restocking'!G120=""),"",SUM('Felling&amp;Restocking'!P120/P120)*'Felling&amp;Restocking'!G120)</f>
        <v>1.2820199999999999</v>
      </c>
      <c r="V120" s="344">
        <f>IF(CONCATENATE('Felling&amp;Restocking'!U120&amp;'Felling&amp;Restocking'!W120&amp;'Felling&amp;Restocking'!Y120&amp;'Felling&amp;Restocking'!AA120&amp;'Felling&amp;Restocking'!AC120)="",0,1)</f>
        <v>0</v>
      </c>
      <c r="W120" s="345">
        <f>IF(OR(OR(TRIM('Felling&amp;Restocking'!H120)="T",TRIM('Felling&amp;Restocking'!H120)="DF",TRIM('Felling&amp;Restocking'!H120)="OS"),O120=0),0,1)</f>
        <v>0</v>
      </c>
      <c r="X120" s="345">
        <f>IF(OR('Felling&amp;Restocking'!$S120="",OR('Felling&amp;Restocking'!$S120=0,'Felling&amp;Restocking'!$S120="N/A")),0,1)</f>
        <v>0</v>
      </c>
      <c r="Y120" s="333" t="str">
        <f t="shared" si="13"/>
        <v/>
      </c>
      <c r="Z120" s="333" t="str">
        <f t="shared" si="14"/>
        <v/>
      </c>
      <c r="AA120" s="334" t="str">
        <f t="shared" si="15"/>
        <v>pedunculate/common oak,holly species,birch (downy/silver),beech</v>
      </c>
      <c r="AC120" s="333" t="str">
        <f t="shared" si="16"/>
        <v/>
      </c>
      <c r="AE120" s="333" t="str">
        <f t="shared" si="17"/>
        <v>1</v>
      </c>
      <c r="AF120" s="346" t="str">
        <f>IF('Felling&amp;Restocking'!I120="","",IFERROR(VLOOKUP( 'Felling&amp;Restocking'!I120,SpeciesList[],2,FALSE),"," &amp; 'Felling&amp;Restocking'!I120))</f>
        <v>pedunculate/common oak</v>
      </c>
      <c r="AG120" s="333" t="str">
        <f>IF('Felling&amp;Restocking'!I120="","",VLOOKUP( 'Felling&amp;Restocking'!I120,SpeciesList[],4,FALSE))</f>
        <v>B</v>
      </c>
      <c r="AH120" s="333" t="str">
        <f>IF('Felling&amp;Restocking'!J120="","",IFERROR("," &amp; VLOOKUP( 'Felling&amp;Restocking'!J120,SpeciesList[],2,FALSE),"," &amp; 'Felling&amp;Restocking'!J120))</f>
        <v>,holly species</v>
      </c>
      <c r="AI120" s="333" t="str">
        <f>IF('Felling&amp;Restocking'!J120="","",VLOOKUP( 'Felling&amp;Restocking'!J120,SpeciesList[],4,FALSE))</f>
        <v>B</v>
      </c>
      <c r="AJ120" s="333" t="str">
        <f>IF('Felling&amp;Restocking'!K120="","",IFERROR("," &amp; VLOOKUP( 'Felling&amp;Restocking'!K120,SpeciesList[],2,FALSE),"," &amp; 'Felling&amp;Restocking'!K120))</f>
        <v>,birch (downy/silver)</v>
      </c>
      <c r="AK120" s="333" t="str">
        <f>IF('Felling&amp;Restocking'!K120="","",VLOOKUP( 'Felling&amp;Restocking'!K120,SpeciesList[],4,FALSE))</f>
        <v>B</v>
      </c>
      <c r="AL120" s="333" t="str">
        <f>IF('Felling&amp;Restocking'!L120="","",IFERROR("," &amp; VLOOKUP( 'Felling&amp;Restocking'!L120,SpeciesList[],2,FALSE),"," &amp; 'Felling&amp;Restocking'!L120))</f>
        <v>,beech</v>
      </c>
      <c r="AM120" s="333" t="str">
        <f>IF('Felling&amp;Restocking'!L120="","",VLOOKUP( 'Felling&amp;Restocking'!L120,SpeciesList[],4,FALSE))</f>
        <v>B</v>
      </c>
      <c r="AN120" s="333" t="str">
        <f>IF('Felling&amp;Restocking'!M120="","",IFERROR("," &amp; VLOOKUP( 'Felling&amp;Restocking'!M120,SpeciesList[],2,FALSE),"," &amp; 'Felling&amp;Restocking'!M120))</f>
        <v/>
      </c>
      <c r="AO120" s="333" t="str">
        <f>IF('Felling&amp;Restocking'!M120="","",VLOOKUP( 'Felling&amp;Restocking'!M120,SpeciesList[],4,FALSE))</f>
        <v/>
      </c>
      <c r="AP120" s="333" t="str">
        <f>IF('Felling&amp;Restocking'!N120="","",IFERROR("," &amp; VLOOKUP( 'Felling&amp;Restocking'!N120,SpeciesList[],2,FALSE),"," &amp; 'Felling&amp;Restocking'!N120))</f>
        <v/>
      </c>
      <c r="AQ120" s="333" t="str">
        <f>IF('Felling&amp;Restocking'!N120="","",VLOOKUP( 'Felling&amp;Restocking'!N120,SpeciesList[],4,FALSE))</f>
        <v/>
      </c>
      <c r="AS120" s="346"/>
      <c r="AT120" s="333" t="str">
        <f>IF('Sub-Cpt Record'!A120&lt;&gt;"",CONCATENATE('Sub-Cpt Record'!A120,'Sub-Cpt Record'!B120,'Sub-Cpt Record'!C120),"")</f>
        <v>CL51.28202</v>
      </c>
      <c r="AU120" s="333">
        <f t="shared" si="18"/>
        <v>1</v>
      </c>
      <c r="AV120" s="333">
        <f>IF(AT120&lt;&gt;"",'Sub-Cpt Record'!C120/CODE!AU120,0)</f>
        <v>1.2820199999999999</v>
      </c>
      <c r="BM120" s="333" t="s">
        <v>683</v>
      </c>
    </row>
    <row r="121" spans="1:65" x14ac:dyDescent="0.25">
      <c r="A121" s="333" t="str">
        <f>IF('Sub-Cpt Record'!B121="",IF(OR('Sub-Cpt Record'!A121=0,'Sub-Cpt Record'!A121=""),"",'Sub-Cpt Record'!A121),CONCATENATE('Sub-Cpt Record'!A121&amp;'Sub-Cpt Record'!B121))</f>
        <v>CL6</v>
      </c>
      <c r="B121" s="333">
        <f t="shared" si="10"/>
        <v>1</v>
      </c>
      <c r="C121" s="334" t="str">
        <f>IF('Sub-Cpt Record'!E121 = "","",'Sub-Cpt Record'!E121&amp;"  ")</f>
        <v xml:space="preserve">POK  </v>
      </c>
      <c r="D121" s="333" t="str">
        <f>IF('Sub-Cpt Record'!F121 = "","",'Sub-Cpt Record'!F121&amp;"  ")</f>
        <v xml:space="preserve">MC  </v>
      </c>
      <c r="E121" s="333" t="str">
        <f>IF('Sub-Cpt Record'!G121 = "","",'Sub-Cpt Record'!G121&amp;"  ")</f>
        <v xml:space="preserve">LI  </v>
      </c>
      <c r="F121" s="333" t="str">
        <f>IF('Sub-Cpt Record'!H121 = "","",'Sub-Cpt Record'!H121&amp;"  ")</f>
        <v xml:space="preserve">HOL  </v>
      </c>
      <c r="G121" s="333" t="str">
        <f>IF('Sub-Cpt Record'!I121 = "","",'Sub-Cpt Record'!I121&amp;"  ")</f>
        <v/>
      </c>
      <c r="H121" s="333" t="str">
        <f>IF('Sub-Cpt Record'!J121 = "","",'Sub-Cpt Record'!J121&amp;"  ")</f>
        <v/>
      </c>
      <c r="I121" s="335" t="str">
        <f t="shared" si="11"/>
        <v xml:space="preserve">POK  MC  LI  HOL  </v>
      </c>
      <c r="J121" s="333">
        <f>IF(A121&lt;&gt;"",'Sub-Cpt Record'!C121/CODE!B121,0)</f>
        <v>1.46</v>
      </c>
      <c r="L121" s="337">
        <f t="shared" si="12"/>
        <v>1</v>
      </c>
      <c r="N121" s="338">
        <f>COUNTIFS('Felling&amp;Restocking'!$A$11:$A$1000, 'Felling&amp;Restocking'!$A121, 'Felling&amp;Restocking'!$B$11:$B$1000, 'Felling&amp;Restocking'!$B121, 'Felling&amp;Restocking'!$H$11:$H$1000, 'Felling&amp;Restocking'!$H121)</f>
        <v>1</v>
      </c>
      <c r="O121" s="338">
        <f>IF(OR('Felling&amp;Restocking'!H121=0,'Felling&amp;Restocking'!H121=""),0,1)</f>
        <v>1</v>
      </c>
      <c r="P121" s="339">
        <f>SUM('Felling&amp;Restocking'!O121+'Felling&amp;Restocking'!P121)</f>
        <v>122.64</v>
      </c>
      <c r="S121" s="341">
        <f>IF(AND(O121&lt;&gt;0,P121&lt;&gt;0,'Felling&amp;Restocking'!G121&lt;&gt;0,AA121="",AC121=""),1,0)</f>
        <v>0</v>
      </c>
      <c r="T121" s="342">
        <f>IF(OR('Felling&amp;Restocking'!G121=0,'Felling&amp;Restocking'!G121=""),"",SUM('Felling&amp;Restocking'!O121/P121)*'Felling&amp;Restocking'!G121)</f>
        <v>0.73</v>
      </c>
      <c r="U121" s="343">
        <f>IF(OR('Felling&amp;Restocking'!G121=0,'Felling&amp;Restocking'!G121=""),"",SUM('Felling&amp;Restocking'!P121/P121)*'Felling&amp;Restocking'!G121)</f>
        <v>0.73</v>
      </c>
      <c r="V121" s="344">
        <f>IF(CONCATENATE('Felling&amp;Restocking'!U121&amp;'Felling&amp;Restocking'!W121&amp;'Felling&amp;Restocking'!Y121&amp;'Felling&amp;Restocking'!AA121&amp;'Felling&amp;Restocking'!AC121)="",0,1)</f>
        <v>0</v>
      </c>
      <c r="W121" s="345">
        <f>IF(OR(OR(TRIM('Felling&amp;Restocking'!H121)="T",TRIM('Felling&amp;Restocking'!H121)="DF",TRIM('Felling&amp;Restocking'!H121)="OS"),O121=0),0,1)</f>
        <v>0</v>
      </c>
      <c r="X121" s="345">
        <f>IF(OR('Felling&amp;Restocking'!$S121="",OR('Felling&amp;Restocking'!$S121=0,'Felling&amp;Restocking'!$S121="N/A")),0,1)</f>
        <v>0</v>
      </c>
      <c r="Y121" s="333" t="str">
        <f t="shared" si="13"/>
        <v/>
      </c>
      <c r="Z121" s="333" t="str">
        <f t="shared" si="14"/>
        <v/>
      </c>
      <c r="AA121" s="334" t="str">
        <f t="shared" si="15"/>
        <v>pedunculate/common oak,lime,holly species</v>
      </c>
      <c r="AC121" s="333" t="str">
        <f t="shared" si="16"/>
        <v>,mixed conifers</v>
      </c>
      <c r="AE121" s="333" t="str">
        <f t="shared" si="17"/>
        <v>1</v>
      </c>
      <c r="AF121" s="346" t="str">
        <f>IF('Felling&amp;Restocking'!I121="","",IFERROR(VLOOKUP( 'Felling&amp;Restocking'!I121,SpeciesList[],2,FALSE),"," &amp; 'Felling&amp;Restocking'!I121))</f>
        <v>pedunculate/common oak</v>
      </c>
      <c r="AG121" s="333" t="str">
        <f>IF('Felling&amp;Restocking'!I121="","",VLOOKUP( 'Felling&amp;Restocking'!I121,SpeciesList[],4,FALSE))</f>
        <v>B</v>
      </c>
      <c r="AH121" s="333" t="str">
        <f>IF('Felling&amp;Restocking'!J121="","",IFERROR("," &amp; VLOOKUP( 'Felling&amp;Restocking'!J121,SpeciesList[],2,FALSE),"," &amp; 'Felling&amp;Restocking'!J121))</f>
        <v>,mixed conifers</v>
      </c>
      <c r="AI121" s="333" t="str">
        <f>IF('Felling&amp;Restocking'!J121="","",VLOOKUP( 'Felling&amp;Restocking'!J121,SpeciesList[],4,FALSE))</f>
        <v>C</v>
      </c>
      <c r="AJ121" s="333" t="str">
        <f>IF('Felling&amp;Restocking'!K121="","",IFERROR("," &amp; VLOOKUP( 'Felling&amp;Restocking'!K121,SpeciesList[],2,FALSE),"," &amp; 'Felling&amp;Restocking'!K121))</f>
        <v>,lime</v>
      </c>
      <c r="AK121" s="333" t="str">
        <f>IF('Felling&amp;Restocking'!K121="","",VLOOKUP( 'Felling&amp;Restocking'!K121,SpeciesList[],4,FALSE))</f>
        <v>B</v>
      </c>
      <c r="AL121" s="333" t="str">
        <f>IF('Felling&amp;Restocking'!L121="","",IFERROR("," &amp; VLOOKUP( 'Felling&amp;Restocking'!L121,SpeciesList[],2,FALSE),"," &amp; 'Felling&amp;Restocking'!L121))</f>
        <v>,holly species</v>
      </c>
      <c r="AM121" s="333" t="str">
        <f>IF('Felling&amp;Restocking'!L121="","",VLOOKUP( 'Felling&amp;Restocking'!L121,SpeciesList[],4,FALSE))</f>
        <v>B</v>
      </c>
      <c r="AN121" s="333" t="str">
        <f>IF('Felling&amp;Restocking'!M121="","",IFERROR("," &amp; VLOOKUP( 'Felling&amp;Restocking'!M121,SpeciesList[],2,FALSE),"," &amp; 'Felling&amp;Restocking'!M121))</f>
        <v/>
      </c>
      <c r="AO121" s="333" t="str">
        <f>IF('Felling&amp;Restocking'!M121="","",VLOOKUP( 'Felling&amp;Restocking'!M121,SpeciesList[],4,FALSE))</f>
        <v/>
      </c>
      <c r="AP121" s="333" t="str">
        <f>IF('Felling&amp;Restocking'!N121="","",IFERROR("," &amp; VLOOKUP( 'Felling&amp;Restocking'!N121,SpeciesList[],2,FALSE),"," &amp; 'Felling&amp;Restocking'!N121))</f>
        <v/>
      </c>
      <c r="AQ121" s="333" t="str">
        <f>IF('Felling&amp;Restocking'!N121="","",VLOOKUP( 'Felling&amp;Restocking'!N121,SpeciesList[],4,FALSE))</f>
        <v/>
      </c>
      <c r="AS121" s="346"/>
      <c r="AT121" s="333" t="str">
        <f>IF('Sub-Cpt Record'!A121&lt;&gt;"",CONCATENATE('Sub-Cpt Record'!A121,'Sub-Cpt Record'!B121,'Sub-Cpt Record'!C121),"")</f>
        <v>CL61.46</v>
      </c>
      <c r="AU121" s="333">
        <f t="shared" si="18"/>
        <v>1</v>
      </c>
      <c r="AV121" s="333">
        <f>IF(AT121&lt;&gt;"",'Sub-Cpt Record'!C121/CODE!AU121,0)</f>
        <v>1.46</v>
      </c>
      <c r="BM121" s="333" t="s">
        <v>684</v>
      </c>
    </row>
    <row r="122" spans="1:65" x14ac:dyDescent="0.25">
      <c r="A122" s="333" t="str">
        <f>IF('Sub-Cpt Record'!B122="",IF(OR('Sub-Cpt Record'!A122=0,'Sub-Cpt Record'!A122=""),"",'Sub-Cpt Record'!A122),CONCATENATE('Sub-Cpt Record'!A122&amp;'Sub-Cpt Record'!B122))</f>
        <v>CL8a</v>
      </c>
      <c r="B122" s="333">
        <f t="shared" si="10"/>
        <v>1</v>
      </c>
      <c r="C122" s="334" t="str">
        <f>IF('Sub-Cpt Record'!E122 = "","",'Sub-Cpt Record'!E122&amp;"  ")</f>
        <v xml:space="preserve">POK  </v>
      </c>
      <c r="D122" s="333" t="str">
        <f>IF('Sub-Cpt Record'!F122 = "","",'Sub-Cpt Record'!F122&amp;"  ")</f>
        <v xml:space="preserve">LI  </v>
      </c>
      <c r="E122" s="333" t="str">
        <f>IF('Sub-Cpt Record'!G122 = "","",'Sub-Cpt Record'!G122&amp;"  ")</f>
        <v xml:space="preserve">YEW  </v>
      </c>
      <c r="F122" s="333" t="str">
        <f>IF('Sub-Cpt Record'!H122 = "","",'Sub-Cpt Record'!H122&amp;"  ")</f>
        <v xml:space="preserve">BE  </v>
      </c>
      <c r="G122" s="333" t="str">
        <f>IF('Sub-Cpt Record'!I122 = "","",'Sub-Cpt Record'!I122&amp;"  ")</f>
        <v xml:space="preserve">HAZ  </v>
      </c>
      <c r="H122" s="333" t="str">
        <f>IF('Sub-Cpt Record'!J122 = "","",'Sub-Cpt Record'!J122&amp;"  ")</f>
        <v xml:space="preserve">HL  </v>
      </c>
      <c r="I122" s="335" t="str">
        <f t="shared" si="11"/>
        <v xml:space="preserve">POK  LI  YEW  BE  HAZ  HL  </v>
      </c>
      <c r="J122" s="333">
        <f>IF(A122&lt;&gt;"",'Sub-Cpt Record'!C122/CODE!B122,0)</f>
        <v>8.2796599999999998</v>
      </c>
      <c r="L122" s="337">
        <f t="shared" si="12"/>
        <v>1</v>
      </c>
      <c r="N122" s="338">
        <f>COUNTIFS('Felling&amp;Restocking'!$A$11:$A$1000, 'Felling&amp;Restocking'!$A122, 'Felling&amp;Restocking'!$B$11:$B$1000, 'Felling&amp;Restocking'!$B122, 'Felling&amp;Restocking'!$H$11:$H$1000, 'Felling&amp;Restocking'!$H122)</f>
        <v>0</v>
      </c>
      <c r="O122" s="338">
        <f>IF(OR('Felling&amp;Restocking'!H122=0,'Felling&amp;Restocking'!H122=""),0,1)</f>
        <v>0</v>
      </c>
      <c r="P122" s="339">
        <f>SUM('Felling&amp;Restocking'!O122+'Felling&amp;Restocking'!P122)</f>
        <v>0</v>
      </c>
      <c r="S122" s="341">
        <f>IF(AND(O122&lt;&gt;0,P122&lt;&gt;0,'Felling&amp;Restocking'!G122&lt;&gt;0,AA122="",AC122=""),1,0)</f>
        <v>0</v>
      </c>
      <c r="T122" s="342" t="str">
        <f>IF(OR('Felling&amp;Restocking'!G122=0,'Felling&amp;Restocking'!G122=""),"",SUM('Felling&amp;Restocking'!O122/P122)*'Felling&amp;Restocking'!G122)</f>
        <v/>
      </c>
      <c r="U122" s="343" t="str">
        <f>IF(OR('Felling&amp;Restocking'!G122=0,'Felling&amp;Restocking'!G122=""),"",SUM('Felling&amp;Restocking'!P122/P122)*'Felling&amp;Restocking'!G122)</f>
        <v/>
      </c>
      <c r="V122" s="344">
        <f>IF(CONCATENATE('Felling&amp;Restocking'!U122&amp;'Felling&amp;Restocking'!W122&amp;'Felling&amp;Restocking'!Y122&amp;'Felling&amp;Restocking'!AA122&amp;'Felling&amp;Restocking'!AC122)="",0,1)</f>
        <v>0</v>
      </c>
      <c r="W122" s="345">
        <f>IF(OR(OR(TRIM('Felling&amp;Restocking'!H122)="T",TRIM('Felling&amp;Restocking'!H122)="DF",TRIM('Felling&amp;Restocking'!H122)="OS"),O122=0),0,1)</f>
        <v>0</v>
      </c>
      <c r="X122" s="345">
        <f>IF(OR('Felling&amp;Restocking'!$S122="",OR('Felling&amp;Restocking'!$S122=0,'Felling&amp;Restocking'!$S122="N/A")),0,1)</f>
        <v>0</v>
      </c>
      <c r="Y122" s="333" t="str">
        <f t="shared" si="13"/>
        <v/>
      </c>
      <c r="Z122" s="333" t="str">
        <f t="shared" si="14"/>
        <v/>
      </c>
      <c r="AA122" s="334" t="str">
        <f t="shared" si="15"/>
        <v/>
      </c>
      <c r="AC122" s="333" t="str">
        <f t="shared" si="16"/>
        <v/>
      </c>
      <c r="AE122" s="333" t="str">
        <f t="shared" si="17"/>
        <v>1</v>
      </c>
      <c r="AF122" s="346" t="str">
        <f>IF('Felling&amp;Restocking'!I122="","",IFERROR(VLOOKUP( 'Felling&amp;Restocking'!I122,SpeciesList[],2,FALSE),"," &amp; 'Felling&amp;Restocking'!I122))</f>
        <v/>
      </c>
      <c r="AG122" s="333" t="str">
        <f>IF('Felling&amp;Restocking'!I122="","",VLOOKUP( 'Felling&amp;Restocking'!I122,SpeciesList[],4,FALSE))</f>
        <v/>
      </c>
      <c r="AH122" s="333" t="str">
        <f>IF('Felling&amp;Restocking'!J122="","",IFERROR("," &amp; VLOOKUP( 'Felling&amp;Restocking'!J122,SpeciesList[],2,FALSE),"," &amp; 'Felling&amp;Restocking'!J122))</f>
        <v/>
      </c>
      <c r="AI122" s="333" t="str">
        <f>IF('Felling&amp;Restocking'!J122="","",VLOOKUP( 'Felling&amp;Restocking'!J122,SpeciesList[],4,FALSE))</f>
        <v/>
      </c>
      <c r="AJ122" s="333" t="str">
        <f>IF('Felling&amp;Restocking'!K122="","",IFERROR("," &amp; VLOOKUP( 'Felling&amp;Restocking'!K122,SpeciesList[],2,FALSE),"," &amp; 'Felling&amp;Restocking'!K122))</f>
        <v/>
      </c>
      <c r="AK122" s="333" t="str">
        <f>IF('Felling&amp;Restocking'!K122="","",VLOOKUP( 'Felling&amp;Restocking'!K122,SpeciesList[],4,FALSE))</f>
        <v/>
      </c>
      <c r="AL122" s="333" t="str">
        <f>IF('Felling&amp;Restocking'!L122="","",IFERROR("," &amp; VLOOKUP( 'Felling&amp;Restocking'!L122,SpeciesList[],2,FALSE),"," &amp; 'Felling&amp;Restocking'!L122))</f>
        <v/>
      </c>
      <c r="AM122" s="333" t="str">
        <f>IF('Felling&amp;Restocking'!L122="","",VLOOKUP( 'Felling&amp;Restocking'!L122,SpeciesList[],4,FALSE))</f>
        <v/>
      </c>
      <c r="AN122" s="333" t="str">
        <f>IF('Felling&amp;Restocking'!M122="","",IFERROR("," &amp; VLOOKUP( 'Felling&amp;Restocking'!M122,SpeciesList[],2,FALSE),"," &amp; 'Felling&amp;Restocking'!M122))</f>
        <v/>
      </c>
      <c r="AO122" s="333" t="str">
        <f>IF('Felling&amp;Restocking'!M122="","",VLOOKUP( 'Felling&amp;Restocking'!M122,SpeciesList[],4,FALSE))</f>
        <v/>
      </c>
      <c r="AP122" s="333" t="str">
        <f>IF('Felling&amp;Restocking'!N122="","",IFERROR("," &amp; VLOOKUP( 'Felling&amp;Restocking'!N122,SpeciesList[],2,FALSE),"," &amp; 'Felling&amp;Restocking'!N122))</f>
        <v/>
      </c>
      <c r="AQ122" s="333" t="str">
        <f>IF('Felling&amp;Restocking'!N122="","",VLOOKUP( 'Felling&amp;Restocking'!N122,SpeciesList[],4,FALSE))</f>
        <v/>
      </c>
      <c r="AS122" s="346"/>
      <c r="AT122" s="333" t="str">
        <f>IF('Sub-Cpt Record'!A122&lt;&gt;"",CONCATENATE('Sub-Cpt Record'!A122,'Sub-Cpt Record'!B122,'Sub-Cpt Record'!C122),"")</f>
        <v>CL8a8.27966</v>
      </c>
      <c r="AU122" s="333">
        <f t="shared" si="18"/>
        <v>1</v>
      </c>
      <c r="AV122" s="333">
        <f>IF(AT122&lt;&gt;"",'Sub-Cpt Record'!C122/CODE!AU122,0)</f>
        <v>8.2796599999999998</v>
      </c>
      <c r="BM122" s="333" t="s">
        <v>685</v>
      </c>
    </row>
    <row r="123" spans="1:65" x14ac:dyDescent="0.25">
      <c r="A123" s="333" t="str">
        <f>IF('Sub-Cpt Record'!B123="",IF(OR('Sub-Cpt Record'!A123=0,'Sub-Cpt Record'!A123=""),"",'Sub-Cpt Record'!A123),CONCATENATE('Sub-Cpt Record'!A123&amp;'Sub-Cpt Record'!B123))</f>
        <v>CL8b</v>
      </c>
      <c r="B123" s="333">
        <f t="shared" si="10"/>
        <v>1</v>
      </c>
      <c r="C123" s="334" t="str">
        <f>IF('Sub-Cpt Record'!E123 = "","",'Sub-Cpt Record'!E123&amp;"  ")</f>
        <v xml:space="preserve">AH  </v>
      </c>
      <c r="D123" s="333" t="str">
        <f>IF('Sub-Cpt Record'!F123 = "","",'Sub-Cpt Record'!F123&amp;"  ")</f>
        <v xml:space="preserve">POK  </v>
      </c>
      <c r="E123" s="333" t="str">
        <f>IF('Sub-Cpt Record'!G123 = "","",'Sub-Cpt Record'!G123&amp;"  ")</f>
        <v xml:space="preserve">HOL  </v>
      </c>
      <c r="F123" s="333" t="str">
        <f>IF('Sub-Cpt Record'!H123 = "","",'Sub-Cpt Record'!H123&amp;"  ")</f>
        <v xml:space="preserve">SP  </v>
      </c>
      <c r="G123" s="333" t="str">
        <f>IF('Sub-Cpt Record'!I123 = "","",'Sub-Cpt Record'!I123&amp;"  ")</f>
        <v xml:space="preserve">YEW  </v>
      </c>
      <c r="H123" s="333" t="str">
        <f>IF('Sub-Cpt Record'!J123 = "","",'Sub-Cpt Record'!J123&amp;"  ")</f>
        <v xml:space="preserve">HAZ  </v>
      </c>
      <c r="I123" s="335" t="str">
        <f t="shared" si="11"/>
        <v xml:space="preserve">AH  POK  HOL  SP  YEW  HAZ  </v>
      </c>
      <c r="J123" s="333">
        <f>IF(A123&lt;&gt;"",'Sub-Cpt Record'!C123/CODE!B123,0)</f>
        <v>2.1136499999999998</v>
      </c>
      <c r="L123" s="337">
        <f t="shared" si="12"/>
        <v>1</v>
      </c>
      <c r="N123" s="338">
        <f>COUNTIFS('Felling&amp;Restocking'!$A$11:$A$1000, 'Felling&amp;Restocking'!$A123, 'Felling&amp;Restocking'!$B$11:$B$1000, 'Felling&amp;Restocking'!$B123, 'Felling&amp;Restocking'!$H$11:$H$1000, 'Felling&amp;Restocking'!$H123)</f>
        <v>1</v>
      </c>
      <c r="O123" s="338">
        <f>IF(OR('Felling&amp;Restocking'!H123=0,'Felling&amp;Restocking'!H123=""),0,1)</f>
        <v>1</v>
      </c>
      <c r="P123" s="339">
        <f>SUM('Felling&amp;Restocking'!O123+'Felling&amp;Restocking'!P123)</f>
        <v>21.136499999999998</v>
      </c>
      <c r="S123" s="341">
        <f>IF(AND(O123&lt;&gt;0,P123&lt;&gt;0,'Felling&amp;Restocking'!G123&lt;&gt;0,AA123="",AC123=""),1,0)</f>
        <v>0</v>
      </c>
      <c r="T123" s="342">
        <f>IF(OR('Felling&amp;Restocking'!G123=0,'Felling&amp;Restocking'!G123=""),"",SUM('Felling&amp;Restocking'!O123/P123)*'Felling&amp;Restocking'!G123)</f>
        <v>0.21099999999999999</v>
      </c>
      <c r="U123" s="343">
        <f>IF(OR('Felling&amp;Restocking'!G123=0,'Felling&amp;Restocking'!G123=""),"",SUM('Felling&amp;Restocking'!P123/P123)*'Felling&amp;Restocking'!G123)</f>
        <v>1.899</v>
      </c>
      <c r="V123" s="344">
        <f>IF(CONCATENATE('Felling&amp;Restocking'!U123&amp;'Felling&amp;Restocking'!W123&amp;'Felling&amp;Restocking'!Y123&amp;'Felling&amp;Restocking'!AA123&amp;'Felling&amp;Restocking'!AC123)="",0,1)</f>
        <v>0</v>
      </c>
      <c r="W123" s="345">
        <f>IF(OR(OR(TRIM('Felling&amp;Restocking'!H123)="T",TRIM('Felling&amp;Restocking'!H123)="DF",TRIM('Felling&amp;Restocking'!H123)="OS"),O123=0),0,1)</f>
        <v>0</v>
      </c>
      <c r="X123" s="345">
        <f>IF(OR('Felling&amp;Restocking'!$S123="",OR('Felling&amp;Restocking'!$S123=0,'Felling&amp;Restocking'!$S123="N/A")),0,1)</f>
        <v>0</v>
      </c>
      <c r="Y123" s="333" t="str">
        <f t="shared" si="13"/>
        <v/>
      </c>
      <c r="Z123" s="333" t="str">
        <f t="shared" si="14"/>
        <v/>
      </c>
      <c r="AA123" s="334" t="str">
        <f t="shared" si="15"/>
        <v>ash,pedunculate/common oak,holly species,hazel</v>
      </c>
      <c r="AC123" s="333" t="str">
        <f t="shared" si="16"/>
        <v>,Scots pine,yew</v>
      </c>
      <c r="AE123" s="333" t="str">
        <f t="shared" si="17"/>
        <v>1</v>
      </c>
      <c r="AF123" s="346" t="str">
        <f>IF('Felling&amp;Restocking'!I123="","",IFERROR(VLOOKUP( 'Felling&amp;Restocking'!I123,SpeciesList[],2,FALSE),"," &amp; 'Felling&amp;Restocking'!I123))</f>
        <v>ash</v>
      </c>
      <c r="AG123" s="333" t="str">
        <f>IF('Felling&amp;Restocking'!I123="","",VLOOKUP( 'Felling&amp;Restocking'!I123,SpeciesList[],4,FALSE))</f>
        <v>B</v>
      </c>
      <c r="AH123" s="333" t="str">
        <f>IF('Felling&amp;Restocking'!J123="","",IFERROR("," &amp; VLOOKUP( 'Felling&amp;Restocking'!J123,SpeciesList[],2,FALSE),"," &amp; 'Felling&amp;Restocking'!J123))</f>
        <v>,pedunculate/common oak</v>
      </c>
      <c r="AI123" s="333" t="str">
        <f>IF('Felling&amp;Restocking'!J123="","",VLOOKUP( 'Felling&amp;Restocking'!J123,SpeciesList[],4,FALSE))</f>
        <v>B</v>
      </c>
      <c r="AJ123" s="333" t="str">
        <f>IF('Felling&amp;Restocking'!K123="","",IFERROR("," &amp; VLOOKUP( 'Felling&amp;Restocking'!K123,SpeciesList[],2,FALSE),"," &amp; 'Felling&amp;Restocking'!K123))</f>
        <v>,holly species</v>
      </c>
      <c r="AK123" s="333" t="str">
        <f>IF('Felling&amp;Restocking'!K123="","",VLOOKUP( 'Felling&amp;Restocking'!K123,SpeciesList[],4,FALSE))</f>
        <v>B</v>
      </c>
      <c r="AL123" s="333" t="str">
        <f>IF('Felling&amp;Restocking'!L123="","",IFERROR("," &amp; VLOOKUP( 'Felling&amp;Restocking'!L123,SpeciesList[],2,FALSE),"," &amp; 'Felling&amp;Restocking'!L123))</f>
        <v>,Scots pine</v>
      </c>
      <c r="AM123" s="333" t="str">
        <f>IF('Felling&amp;Restocking'!L123="","",VLOOKUP( 'Felling&amp;Restocking'!L123,SpeciesList[],4,FALSE))</f>
        <v>C</v>
      </c>
      <c r="AN123" s="333" t="str">
        <f>IF('Felling&amp;Restocking'!M123="","",IFERROR("," &amp; VLOOKUP( 'Felling&amp;Restocking'!M123,SpeciesList[],2,FALSE),"," &amp; 'Felling&amp;Restocking'!M123))</f>
        <v>,yew</v>
      </c>
      <c r="AO123" s="333" t="str">
        <f>IF('Felling&amp;Restocking'!M123="","",VLOOKUP( 'Felling&amp;Restocking'!M123,SpeciesList[],4,FALSE))</f>
        <v>C</v>
      </c>
      <c r="AP123" s="333" t="str">
        <f>IF('Felling&amp;Restocking'!N123="","",IFERROR("," &amp; VLOOKUP( 'Felling&amp;Restocking'!N123,SpeciesList[],2,FALSE),"," &amp; 'Felling&amp;Restocking'!N123))</f>
        <v>,hazel</v>
      </c>
      <c r="AQ123" s="333" t="str">
        <f>IF('Felling&amp;Restocking'!N123="","",VLOOKUP( 'Felling&amp;Restocking'!N123,SpeciesList[],4,FALSE))</f>
        <v>B</v>
      </c>
      <c r="AS123" s="346"/>
      <c r="AT123" s="333" t="str">
        <f>IF('Sub-Cpt Record'!A123&lt;&gt;"",CONCATENATE('Sub-Cpt Record'!A123,'Sub-Cpt Record'!B123,'Sub-Cpt Record'!C123),"")</f>
        <v>CL8b2.11365</v>
      </c>
      <c r="AU123" s="333">
        <f t="shared" si="18"/>
        <v>1</v>
      </c>
      <c r="AV123" s="333">
        <f>IF(AT123&lt;&gt;"",'Sub-Cpt Record'!C123/CODE!AU123,0)</f>
        <v>2.1136499999999998</v>
      </c>
      <c r="BM123" s="333" t="s">
        <v>686</v>
      </c>
    </row>
    <row r="124" spans="1:65" x14ac:dyDescent="0.25">
      <c r="A124" s="333" t="str">
        <f>IF('Sub-Cpt Record'!B124="",IF(OR('Sub-Cpt Record'!A124=0,'Sub-Cpt Record'!A124=""),"",'Sub-Cpt Record'!A124),CONCATENATE('Sub-Cpt Record'!A124&amp;'Sub-Cpt Record'!B124))</f>
        <v>CL8c</v>
      </c>
      <c r="B124" s="333">
        <f t="shared" si="10"/>
        <v>1</v>
      </c>
      <c r="C124" s="334" t="str">
        <f>IF('Sub-Cpt Record'!E124 = "","",'Sub-Cpt Record'!E124&amp;"  ")</f>
        <v xml:space="preserve">SYC  </v>
      </c>
      <c r="D124" s="333" t="str">
        <f>IF('Sub-Cpt Record'!F124 = "","",'Sub-Cpt Record'!F124&amp;"  ")</f>
        <v xml:space="preserve">YEW  </v>
      </c>
      <c r="E124" s="333" t="str">
        <f>IF('Sub-Cpt Record'!G124 = "","",'Sub-Cpt Record'!G124&amp;"  ")</f>
        <v xml:space="preserve">BE  </v>
      </c>
      <c r="F124" s="333" t="str">
        <f>IF('Sub-Cpt Record'!H124 = "","",'Sub-Cpt Record'!H124&amp;"  ")</f>
        <v xml:space="preserve">POK  </v>
      </c>
      <c r="G124" s="333" t="str">
        <f>IF('Sub-Cpt Record'!I124 = "","",'Sub-Cpt Record'!I124&amp;"  ")</f>
        <v xml:space="preserve">BI  </v>
      </c>
      <c r="H124" s="333" t="str">
        <f>IF('Sub-Cpt Record'!J124 = "","",'Sub-Cpt Record'!J124&amp;"  ")</f>
        <v xml:space="preserve">SP  </v>
      </c>
      <c r="I124" s="335" t="str">
        <f t="shared" si="11"/>
        <v xml:space="preserve">SYC  YEW  BE  POK  BI  SP  </v>
      </c>
      <c r="J124" s="333">
        <f>IF(A124&lt;&gt;"",'Sub-Cpt Record'!C124/CODE!B124,0)</f>
        <v>9.8183199999999999</v>
      </c>
      <c r="L124" s="337">
        <f t="shared" si="12"/>
        <v>1</v>
      </c>
      <c r="N124" s="338">
        <f>COUNTIFS('Felling&amp;Restocking'!$A$11:$A$1000, 'Felling&amp;Restocking'!$A124, 'Felling&amp;Restocking'!$B$11:$B$1000, 'Felling&amp;Restocking'!$B124, 'Felling&amp;Restocking'!$H$11:$H$1000, 'Felling&amp;Restocking'!$H124)</f>
        <v>1</v>
      </c>
      <c r="O124" s="338">
        <f>IF(OR('Felling&amp;Restocking'!H124=0,'Felling&amp;Restocking'!H124=""),0,1)</f>
        <v>1</v>
      </c>
      <c r="P124" s="339">
        <f>SUM('Felling&amp;Restocking'!O124+'Felling&amp;Restocking'!P124)</f>
        <v>245.45800000000003</v>
      </c>
      <c r="S124" s="341">
        <f>IF(AND(O124&lt;&gt;0,P124&lt;&gt;0,'Felling&amp;Restocking'!G124&lt;&gt;0,AA124="",AC124=""),1,0)</f>
        <v>0</v>
      </c>
      <c r="T124" s="342">
        <f>IF(OR('Felling&amp;Restocking'!G124=0,'Felling&amp;Restocking'!G124=""),"",SUM('Felling&amp;Restocking'!O124/P124)*'Felling&amp;Restocking'!G124)</f>
        <v>0.98199999999999998</v>
      </c>
      <c r="U124" s="343">
        <f>IF(OR('Felling&amp;Restocking'!G124=0,'Felling&amp;Restocking'!G124=""),"",SUM('Felling&amp;Restocking'!P124/P124)*'Felling&amp;Restocking'!G124)</f>
        <v>8.8379999999999992</v>
      </c>
      <c r="V124" s="344">
        <f>IF(CONCATENATE('Felling&amp;Restocking'!U124&amp;'Felling&amp;Restocking'!W124&amp;'Felling&amp;Restocking'!Y124&amp;'Felling&amp;Restocking'!AA124&amp;'Felling&amp;Restocking'!AC124)="",0,1)</f>
        <v>0</v>
      </c>
      <c r="W124" s="345">
        <f>IF(OR(OR(TRIM('Felling&amp;Restocking'!H124)="T",TRIM('Felling&amp;Restocking'!H124)="DF",TRIM('Felling&amp;Restocking'!H124)="OS"),O124=0),0,1)</f>
        <v>0</v>
      </c>
      <c r="X124" s="345">
        <f>IF(OR('Felling&amp;Restocking'!$S124="",OR('Felling&amp;Restocking'!$S124=0,'Felling&amp;Restocking'!$S124="N/A")),0,1)</f>
        <v>0</v>
      </c>
      <c r="Y124" s="333" t="str">
        <f t="shared" si="13"/>
        <v/>
      </c>
      <c r="Z124" s="333" t="str">
        <f t="shared" si="14"/>
        <v/>
      </c>
      <c r="AA124" s="334" t="str">
        <f t="shared" si="15"/>
        <v>sycamore,beech,pedunculate/common oak,birch (downy/silver)</v>
      </c>
      <c r="AC124" s="333" t="str">
        <f t="shared" si="16"/>
        <v>,yew,Scots pine</v>
      </c>
      <c r="AE124" s="333" t="str">
        <f t="shared" si="17"/>
        <v>1</v>
      </c>
      <c r="AF124" s="346" t="str">
        <f>IF('Felling&amp;Restocking'!I124="","",IFERROR(VLOOKUP( 'Felling&amp;Restocking'!I124,SpeciesList[],2,FALSE),"," &amp; 'Felling&amp;Restocking'!I124))</f>
        <v>sycamore</v>
      </c>
      <c r="AG124" s="333" t="str">
        <f>IF('Felling&amp;Restocking'!I124="","",VLOOKUP( 'Felling&amp;Restocking'!I124,SpeciesList[],4,FALSE))</f>
        <v>B</v>
      </c>
      <c r="AH124" s="333" t="str">
        <f>IF('Felling&amp;Restocking'!J124="","",IFERROR("," &amp; VLOOKUP( 'Felling&amp;Restocking'!J124,SpeciesList[],2,FALSE),"," &amp; 'Felling&amp;Restocking'!J124))</f>
        <v>,yew</v>
      </c>
      <c r="AI124" s="333" t="str">
        <f>IF('Felling&amp;Restocking'!J124="","",VLOOKUP( 'Felling&amp;Restocking'!J124,SpeciesList[],4,FALSE))</f>
        <v>C</v>
      </c>
      <c r="AJ124" s="333" t="str">
        <f>IF('Felling&amp;Restocking'!K124="","",IFERROR("," &amp; VLOOKUP( 'Felling&amp;Restocking'!K124,SpeciesList[],2,FALSE),"," &amp; 'Felling&amp;Restocking'!K124))</f>
        <v>,beech</v>
      </c>
      <c r="AK124" s="333" t="str">
        <f>IF('Felling&amp;Restocking'!K124="","",VLOOKUP( 'Felling&amp;Restocking'!K124,SpeciesList[],4,FALSE))</f>
        <v>B</v>
      </c>
      <c r="AL124" s="333" t="str">
        <f>IF('Felling&amp;Restocking'!L124="","",IFERROR("," &amp; VLOOKUP( 'Felling&amp;Restocking'!L124,SpeciesList[],2,FALSE),"," &amp; 'Felling&amp;Restocking'!L124))</f>
        <v>,pedunculate/common oak</v>
      </c>
      <c r="AM124" s="333" t="str">
        <f>IF('Felling&amp;Restocking'!L124="","",VLOOKUP( 'Felling&amp;Restocking'!L124,SpeciesList[],4,FALSE))</f>
        <v>B</v>
      </c>
      <c r="AN124" s="333" t="str">
        <f>IF('Felling&amp;Restocking'!M124="","",IFERROR("," &amp; VLOOKUP( 'Felling&amp;Restocking'!M124,SpeciesList[],2,FALSE),"," &amp; 'Felling&amp;Restocking'!M124))</f>
        <v>,birch (downy/silver)</v>
      </c>
      <c r="AO124" s="333" t="str">
        <f>IF('Felling&amp;Restocking'!M124="","",VLOOKUP( 'Felling&amp;Restocking'!M124,SpeciesList[],4,FALSE))</f>
        <v>B</v>
      </c>
      <c r="AP124" s="333" t="str">
        <f>IF('Felling&amp;Restocking'!N124="","",IFERROR("," &amp; VLOOKUP( 'Felling&amp;Restocking'!N124,SpeciesList[],2,FALSE),"," &amp; 'Felling&amp;Restocking'!N124))</f>
        <v>,Scots pine</v>
      </c>
      <c r="AQ124" s="333" t="str">
        <f>IF('Felling&amp;Restocking'!N124="","",VLOOKUP( 'Felling&amp;Restocking'!N124,SpeciesList[],4,FALSE))</f>
        <v>C</v>
      </c>
      <c r="AS124" s="346"/>
      <c r="AT124" s="333" t="str">
        <f>IF('Sub-Cpt Record'!A124&lt;&gt;"",CONCATENATE('Sub-Cpt Record'!A124,'Sub-Cpt Record'!B124,'Sub-Cpt Record'!C124),"")</f>
        <v>CL8c9.81832</v>
      </c>
      <c r="AU124" s="333">
        <f t="shared" si="18"/>
        <v>1</v>
      </c>
      <c r="AV124" s="333">
        <f>IF(AT124&lt;&gt;"",'Sub-Cpt Record'!C124/CODE!AU124,0)</f>
        <v>9.8183199999999999</v>
      </c>
      <c r="BM124" s="333" t="s">
        <v>687</v>
      </c>
    </row>
    <row r="125" spans="1:65" x14ac:dyDescent="0.25">
      <c r="A125" s="333" t="str">
        <f>IF('Sub-Cpt Record'!B125="",IF(OR('Sub-Cpt Record'!A125=0,'Sub-Cpt Record'!A125=""),"",'Sub-Cpt Record'!A125),CONCATENATE('Sub-Cpt Record'!A125&amp;'Sub-Cpt Record'!B125))</f>
        <v>CL8d</v>
      </c>
      <c r="B125" s="333">
        <f t="shared" si="10"/>
        <v>1</v>
      </c>
      <c r="C125" s="334" t="str">
        <f>IF('Sub-Cpt Record'!E125 = "","",'Sub-Cpt Record'!E125&amp;"  ")</f>
        <v xml:space="preserve">POK  </v>
      </c>
      <c r="D125" s="333" t="str">
        <f>IF('Sub-Cpt Record'!F125 = "","",'Sub-Cpt Record'!F125&amp;"  ")</f>
        <v xml:space="preserve">BE  </v>
      </c>
      <c r="E125" s="333" t="str">
        <f>IF('Sub-Cpt Record'!G125 = "","",'Sub-Cpt Record'!G125&amp;"  ")</f>
        <v xml:space="preserve">AH  </v>
      </c>
      <c r="F125" s="333" t="str">
        <f>IF('Sub-Cpt Record'!H125 = "","",'Sub-Cpt Record'!H125&amp;"  ")</f>
        <v xml:space="preserve">MC  </v>
      </c>
      <c r="G125" s="333" t="str">
        <f>IF('Sub-Cpt Record'!I125 = "","",'Sub-Cpt Record'!I125&amp;"  ")</f>
        <v xml:space="preserve">SYC  </v>
      </c>
      <c r="H125" s="333" t="str">
        <f>IF('Sub-Cpt Record'!J125 = "","",'Sub-Cpt Record'!J125&amp;"  ")</f>
        <v xml:space="preserve">YEW  </v>
      </c>
      <c r="I125" s="335" t="str">
        <f t="shared" si="11"/>
        <v xml:space="preserve">POK  BE  AH  MC  SYC  YEW  </v>
      </c>
      <c r="J125" s="333">
        <f>IF(A125&lt;&gt;"",'Sub-Cpt Record'!C125/CODE!B125,0)</f>
        <v>3.1976200000000001</v>
      </c>
      <c r="L125" s="337">
        <f t="shared" si="12"/>
        <v>1</v>
      </c>
      <c r="N125" s="338">
        <f>COUNTIFS('Felling&amp;Restocking'!$A$11:$A$1000, 'Felling&amp;Restocking'!$A125, 'Felling&amp;Restocking'!$B$11:$B$1000, 'Felling&amp;Restocking'!$B125, 'Felling&amp;Restocking'!$H$11:$H$1000, 'Felling&amp;Restocking'!$H125)</f>
        <v>1</v>
      </c>
      <c r="O125" s="338">
        <f>IF(OR('Felling&amp;Restocking'!H125=0,'Felling&amp;Restocking'!H125=""),0,1)</f>
        <v>1</v>
      </c>
      <c r="P125" s="339">
        <f>SUM('Felling&amp;Restocking'!O125+'Felling&amp;Restocking'!P125)</f>
        <v>335.75009999999997</v>
      </c>
      <c r="S125" s="341">
        <f>IF(AND(O125&lt;&gt;0,P125&lt;&gt;0,'Felling&amp;Restocking'!G125&lt;&gt;0,AA125="",AC125=""),1,0)</f>
        <v>0</v>
      </c>
      <c r="T125" s="342">
        <f>IF(OR('Felling&amp;Restocking'!G125=0,'Felling&amp;Restocking'!G125=""),"",SUM('Felling&amp;Restocking'!O125/P125)*'Felling&amp;Restocking'!G125)</f>
        <v>0.64000000000000012</v>
      </c>
      <c r="U125" s="343">
        <f>IF(OR('Felling&amp;Restocking'!G125=0,'Felling&amp;Restocking'!G125=""),"",SUM('Felling&amp;Restocking'!P125/P125)*'Felling&amp;Restocking'!G125)</f>
        <v>2.5600000000000005</v>
      </c>
      <c r="V125" s="344">
        <f>IF(CONCATENATE('Felling&amp;Restocking'!U125&amp;'Felling&amp;Restocking'!W125&amp;'Felling&amp;Restocking'!Y125&amp;'Felling&amp;Restocking'!AA125&amp;'Felling&amp;Restocking'!AC125)="",0,1)</f>
        <v>0</v>
      </c>
      <c r="W125" s="345">
        <f>IF(OR(OR(TRIM('Felling&amp;Restocking'!H125)="T",TRIM('Felling&amp;Restocking'!H125)="DF",TRIM('Felling&amp;Restocking'!H125)="OS"),O125=0),0,1)</f>
        <v>0</v>
      </c>
      <c r="X125" s="345">
        <f>IF(OR('Felling&amp;Restocking'!$S125="",OR('Felling&amp;Restocking'!$S125=0,'Felling&amp;Restocking'!$S125="N/A")),0,1)</f>
        <v>0</v>
      </c>
      <c r="Y125" s="333" t="str">
        <f t="shared" si="13"/>
        <v/>
      </c>
      <c r="Z125" s="333" t="str">
        <f t="shared" si="14"/>
        <v/>
      </c>
      <c r="AA125" s="334" t="str">
        <f t="shared" si="15"/>
        <v>pedunculate/common oak,beech,ash,sycamore</v>
      </c>
      <c r="AC125" s="333" t="str">
        <f t="shared" si="16"/>
        <v>,mixed conifers,yew</v>
      </c>
      <c r="AE125" s="333" t="str">
        <f t="shared" si="17"/>
        <v>1</v>
      </c>
      <c r="AF125" s="346" t="str">
        <f>IF('Felling&amp;Restocking'!I125="","",IFERROR(VLOOKUP( 'Felling&amp;Restocking'!I125,SpeciesList[],2,FALSE),"," &amp; 'Felling&amp;Restocking'!I125))</f>
        <v>pedunculate/common oak</v>
      </c>
      <c r="AG125" s="333" t="str">
        <f>IF('Felling&amp;Restocking'!I125="","",VLOOKUP( 'Felling&amp;Restocking'!I125,SpeciesList[],4,FALSE))</f>
        <v>B</v>
      </c>
      <c r="AH125" s="333" t="str">
        <f>IF('Felling&amp;Restocking'!J125="","",IFERROR("," &amp; VLOOKUP( 'Felling&amp;Restocking'!J125,SpeciesList[],2,FALSE),"," &amp; 'Felling&amp;Restocking'!J125))</f>
        <v>,beech</v>
      </c>
      <c r="AI125" s="333" t="str">
        <f>IF('Felling&amp;Restocking'!J125="","",VLOOKUP( 'Felling&amp;Restocking'!J125,SpeciesList[],4,FALSE))</f>
        <v>B</v>
      </c>
      <c r="AJ125" s="333" t="str">
        <f>IF('Felling&amp;Restocking'!K125="","",IFERROR("," &amp; VLOOKUP( 'Felling&amp;Restocking'!K125,SpeciesList[],2,FALSE),"," &amp; 'Felling&amp;Restocking'!K125))</f>
        <v>,ash</v>
      </c>
      <c r="AK125" s="333" t="str">
        <f>IF('Felling&amp;Restocking'!K125="","",VLOOKUP( 'Felling&amp;Restocking'!K125,SpeciesList[],4,FALSE))</f>
        <v>B</v>
      </c>
      <c r="AL125" s="333" t="str">
        <f>IF('Felling&amp;Restocking'!L125="","",IFERROR("," &amp; VLOOKUP( 'Felling&amp;Restocking'!L125,SpeciesList[],2,FALSE),"," &amp; 'Felling&amp;Restocking'!L125))</f>
        <v>,mixed conifers</v>
      </c>
      <c r="AM125" s="333" t="str">
        <f>IF('Felling&amp;Restocking'!L125="","",VLOOKUP( 'Felling&amp;Restocking'!L125,SpeciesList[],4,FALSE))</f>
        <v>C</v>
      </c>
      <c r="AN125" s="333" t="str">
        <f>IF('Felling&amp;Restocking'!M125="","",IFERROR("," &amp; VLOOKUP( 'Felling&amp;Restocking'!M125,SpeciesList[],2,FALSE),"," &amp; 'Felling&amp;Restocking'!M125))</f>
        <v>,sycamore</v>
      </c>
      <c r="AO125" s="333" t="str">
        <f>IF('Felling&amp;Restocking'!M125="","",VLOOKUP( 'Felling&amp;Restocking'!M125,SpeciesList[],4,FALSE))</f>
        <v>B</v>
      </c>
      <c r="AP125" s="333" t="str">
        <f>IF('Felling&amp;Restocking'!N125="","",IFERROR("," &amp; VLOOKUP( 'Felling&amp;Restocking'!N125,SpeciesList[],2,FALSE),"," &amp; 'Felling&amp;Restocking'!N125))</f>
        <v>,yew</v>
      </c>
      <c r="AQ125" s="333" t="str">
        <f>IF('Felling&amp;Restocking'!N125="","",VLOOKUP( 'Felling&amp;Restocking'!N125,SpeciesList[],4,FALSE))</f>
        <v>C</v>
      </c>
      <c r="AS125" s="346"/>
      <c r="AT125" s="333" t="str">
        <f>IF('Sub-Cpt Record'!A125&lt;&gt;"",CONCATENATE('Sub-Cpt Record'!A125,'Sub-Cpt Record'!B125,'Sub-Cpt Record'!C125),"")</f>
        <v>CL8d3.19762</v>
      </c>
      <c r="AU125" s="333">
        <f t="shared" si="18"/>
        <v>1</v>
      </c>
      <c r="AV125" s="333">
        <f>IF(AT125&lt;&gt;"",'Sub-Cpt Record'!C125/CODE!AU125,0)</f>
        <v>3.1976200000000001</v>
      </c>
      <c r="BM125" s="333" t="s">
        <v>688</v>
      </c>
    </row>
    <row r="126" spans="1:65" x14ac:dyDescent="0.25">
      <c r="A126" s="333" t="str">
        <f>IF('Sub-Cpt Record'!B126="",IF(OR('Sub-Cpt Record'!A126=0,'Sub-Cpt Record'!A126=""),"",'Sub-Cpt Record'!A126),CONCATENATE('Sub-Cpt Record'!A126&amp;'Sub-Cpt Record'!B126))</f>
        <v>CL8e</v>
      </c>
      <c r="B126" s="333">
        <f t="shared" si="10"/>
        <v>1</v>
      </c>
      <c r="C126" s="334" t="str">
        <f>IF('Sub-Cpt Record'!E126 = "","",'Sub-Cpt Record'!E126&amp;"  ")</f>
        <v xml:space="preserve">SYC  </v>
      </c>
      <c r="D126" s="333" t="str">
        <f>IF('Sub-Cpt Record'!F126 = "","",'Sub-Cpt Record'!F126&amp;"  ")</f>
        <v xml:space="preserve">MC  </v>
      </c>
      <c r="E126" s="333" t="str">
        <f>IF('Sub-Cpt Record'!G126 = "","",'Sub-Cpt Record'!G126&amp;"  ")</f>
        <v xml:space="preserve">YEW  </v>
      </c>
      <c r="F126" s="333" t="str">
        <f>IF('Sub-Cpt Record'!H126 = "","",'Sub-Cpt Record'!H126&amp;"  ")</f>
        <v xml:space="preserve">POK  </v>
      </c>
      <c r="G126" s="333" t="str">
        <f>IF('Sub-Cpt Record'!I126 = "","",'Sub-Cpt Record'!I126&amp;"  ")</f>
        <v xml:space="preserve">HAZ  </v>
      </c>
      <c r="H126" s="333" t="str">
        <f>IF('Sub-Cpt Record'!J126 = "","",'Sub-Cpt Record'!J126&amp;"  ")</f>
        <v/>
      </c>
      <c r="I126" s="335" t="str">
        <f t="shared" si="11"/>
        <v xml:space="preserve">SYC  MC  YEW  POK  HAZ  </v>
      </c>
      <c r="J126" s="333">
        <f>IF(A126&lt;&gt;"",'Sub-Cpt Record'!C126/CODE!B126,0)</f>
        <v>4.0726699999999996</v>
      </c>
      <c r="L126" s="337">
        <f t="shared" si="12"/>
        <v>1</v>
      </c>
      <c r="N126" s="338">
        <f>COUNTIFS('Felling&amp;Restocking'!$A$11:$A$1000, 'Felling&amp;Restocking'!$A126, 'Felling&amp;Restocking'!$B$11:$B$1000, 'Felling&amp;Restocking'!$B126, 'Felling&amp;Restocking'!$H$11:$H$1000, 'Felling&amp;Restocking'!$H126)</f>
        <v>0</v>
      </c>
      <c r="O126" s="338">
        <f>IF(OR('Felling&amp;Restocking'!H126=0,'Felling&amp;Restocking'!H126=""),0,1)</f>
        <v>0</v>
      </c>
      <c r="P126" s="339">
        <f>SUM('Felling&amp;Restocking'!O126+'Felling&amp;Restocking'!P126)</f>
        <v>0</v>
      </c>
      <c r="S126" s="341">
        <f>IF(AND(O126&lt;&gt;0,P126&lt;&gt;0,'Felling&amp;Restocking'!G126&lt;&gt;0,AA126="",AC126=""),1,0)</f>
        <v>0</v>
      </c>
      <c r="T126" s="342" t="str">
        <f>IF(OR('Felling&amp;Restocking'!G126=0,'Felling&amp;Restocking'!G126=""),"",SUM('Felling&amp;Restocking'!O126/P126)*'Felling&amp;Restocking'!G126)</f>
        <v/>
      </c>
      <c r="U126" s="343" t="str">
        <f>IF(OR('Felling&amp;Restocking'!G126=0,'Felling&amp;Restocking'!G126=""),"",SUM('Felling&amp;Restocking'!P126/P126)*'Felling&amp;Restocking'!G126)</f>
        <v/>
      </c>
      <c r="V126" s="344">
        <f>IF(CONCATENATE('Felling&amp;Restocking'!U126&amp;'Felling&amp;Restocking'!W126&amp;'Felling&amp;Restocking'!Y126&amp;'Felling&amp;Restocking'!AA126&amp;'Felling&amp;Restocking'!AC126)="",0,1)</f>
        <v>0</v>
      </c>
      <c r="W126" s="345">
        <f>IF(OR(OR(TRIM('Felling&amp;Restocking'!H126)="T",TRIM('Felling&amp;Restocking'!H126)="DF",TRIM('Felling&amp;Restocking'!H126)="OS"),O126=0),0,1)</f>
        <v>0</v>
      </c>
      <c r="X126" s="345">
        <f>IF(OR('Felling&amp;Restocking'!$S126="",OR('Felling&amp;Restocking'!$S126=0,'Felling&amp;Restocking'!$S126="N/A")),0,1)</f>
        <v>0</v>
      </c>
      <c r="Y126" s="333" t="str">
        <f t="shared" si="13"/>
        <v/>
      </c>
      <c r="Z126" s="333" t="str">
        <f t="shared" si="14"/>
        <v/>
      </c>
      <c r="AA126" s="334" t="str">
        <f t="shared" si="15"/>
        <v/>
      </c>
      <c r="AC126" s="333" t="str">
        <f t="shared" si="16"/>
        <v/>
      </c>
      <c r="AE126" s="333" t="str">
        <f t="shared" si="17"/>
        <v>1</v>
      </c>
      <c r="AF126" s="346" t="str">
        <f>IF('Felling&amp;Restocking'!I126="","",IFERROR(VLOOKUP( 'Felling&amp;Restocking'!I126,SpeciesList[],2,FALSE),"," &amp; 'Felling&amp;Restocking'!I126))</f>
        <v/>
      </c>
      <c r="AG126" s="333" t="str">
        <f>IF('Felling&amp;Restocking'!I126="","",VLOOKUP( 'Felling&amp;Restocking'!I126,SpeciesList[],4,FALSE))</f>
        <v/>
      </c>
      <c r="AH126" s="333" t="str">
        <f>IF('Felling&amp;Restocking'!J126="","",IFERROR("," &amp; VLOOKUP( 'Felling&amp;Restocking'!J126,SpeciesList[],2,FALSE),"," &amp; 'Felling&amp;Restocking'!J126))</f>
        <v/>
      </c>
      <c r="AI126" s="333" t="str">
        <f>IF('Felling&amp;Restocking'!J126="","",VLOOKUP( 'Felling&amp;Restocking'!J126,SpeciesList[],4,FALSE))</f>
        <v/>
      </c>
      <c r="AJ126" s="333" t="str">
        <f>IF('Felling&amp;Restocking'!K126="","",IFERROR("," &amp; VLOOKUP( 'Felling&amp;Restocking'!K126,SpeciesList[],2,FALSE),"," &amp; 'Felling&amp;Restocking'!K126))</f>
        <v/>
      </c>
      <c r="AK126" s="333" t="str">
        <f>IF('Felling&amp;Restocking'!K126="","",VLOOKUP( 'Felling&amp;Restocking'!K126,SpeciesList[],4,FALSE))</f>
        <v/>
      </c>
      <c r="AL126" s="333" t="str">
        <f>IF('Felling&amp;Restocking'!L126="","",IFERROR("," &amp; VLOOKUP( 'Felling&amp;Restocking'!L126,SpeciesList[],2,FALSE),"," &amp; 'Felling&amp;Restocking'!L126))</f>
        <v/>
      </c>
      <c r="AM126" s="333" t="str">
        <f>IF('Felling&amp;Restocking'!L126="","",VLOOKUP( 'Felling&amp;Restocking'!L126,SpeciesList[],4,FALSE))</f>
        <v/>
      </c>
      <c r="AN126" s="333" t="str">
        <f>IF('Felling&amp;Restocking'!M126="","",IFERROR("," &amp; VLOOKUP( 'Felling&amp;Restocking'!M126,SpeciesList[],2,FALSE),"," &amp; 'Felling&amp;Restocking'!M126))</f>
        <v/>
      </c>
      <c r="AO126" s="333" t="str">
        <f>IF('Felling&amp;Restocking'!M126="","",VLOOKUP( 'Felling&amp;Restocking'!M126,SpeciesList[],4,FALSE))</f>
        <v/>
      </c>
      <c r="AP126" s="333" t="str">
        <f>IF('Felling&amp;Restocking'!N126="","",IFERROR("," &amp; VLOOKUP( 'Felling&amp;Restocking'!N126,SpeciesList[],2,FALSE),"," &amp; 'Felling&amp;Restocking'!N126))</f>
        <v/>
      </c>
      <c r="AQ126" s="333" t="str">
        <f>IF('Felling&amp;Restocking'!N126="","",VLOOKUP( 'Felling&amp;Restocking'!N126,SpeciesList[],4,FALSE))</f>
        <v/>
      </c>
      <c r="AS126" s="346"/>
      <c r="AT126" s="333" t="str">
        <f>IF('Sub-Cpt Record'!A126&lt;&gt;"",CONCATENATE('Sub-Cpt Record'!A126,'Sub-Cpt Record'!B126,'Sub-Cpt Record'!C126),"")</f>
        <v>CL8e4.07267</v>
      </c>
      <c r="AU126" s="333">
        <f t="shared" si="18"/>
        <v>1</v>
      </c>
      <c r="AV126" s="333">
        <f>IF(AT126&lt;&gt;"",'Sub-Cpt Record'!C126/CODE!AU126,0)</f>
        <v>4.0726699999999996</v>
      </c>
      <c r="BM126" s="333" t="s">
        <v>689</v>
      </c>
    </row>
    <row r="127" spans="1:65" x14ac:dyDescent="0.25">
      <c r="A127" s="333" t="str">
        <f>IF('Sub-Cpt Record'!B127="",IF(OR('Sub-Cpt Record'!A127=0,'Sub-Cpt Record'!A127=""),"",'Sub-Cpt Record'!A127),CONCATENATE('Sub-Cpt Record'!A127&amp;'Sub-Cpt Record'!B127))</f>
        <v>CL8f</v>
      </c>
      <c r="B127" s="333">
        <f t="shared" si="10"/>
        <v>1</v>
      </c>
      <c r="C127" s="334" t="str">
        <f>IF('Sub-Cpt Record'!E127 = "","",'Sub-Cpt Record'!E127&amp;"  ")</f>
        <v xml:space="preserve">YEW  </v>
      </c>
      <c r="D127" s="333" t="str">
        <f>IF('Sub-Cpt Record'!F127 = "","",'Sub-Cpt Record'!F127&amp;"  ")</f>
        <v xml:space="preserve">POK  </v>
      </c>
      <c r="E127" s="333" t="str">
        <f>IF('Sub-Cpt Record'!G127 = "","",'Sub-Cpt Record'!G127&amp;"  ")</f>
        <v xml:space="preserve">LI  </v>
      </c>
      <c r="F127" s="333" t="str">
        <f>IF('Sub-Cpt Record'!H127 = "","",'Sub-Cpt Record'!H127&amp;"  ")</f>
        <v xml:space="preserve">WCH  </v>
      </c>
      <c r="G127" s="333" t="str">
        <f>IF('Sub-Cpt Record'!I127 = "","",'Sub-Cpt Record'!I127&amp;"  ")</f>
        <v xml:space="preserve">HOL  </v>
      </c>
      <c r="H127" s="333" t="str">
        <f>IF('Sub-Cpt Record'!J127 = "","",'Sub-Cpt Record'!J127&amp;"  ")</f>
        <v/>
      </c>
      <c r="I127" s="335" t="str">
        <f t="shared" si="11"/>
        <v xml:space="preserve">YEW  POK  LI  WCH  HOL  </v>
      </c>
      <c r="J127" s="333">
        <f>IF(A127&lt;&gt;"",'Sub-Cpt Record'!C127/CODE!B127,0)</f>
        <v>3.6862499999999998</v>
      </c>
      <c r="L127" s="337">
        <f t="shared" si="12"/>
        <v>1</v>
      </c>
      <c r="N127" s="338">
        <f>COUNTIFS('Felling&amp;Restocking'!$A$11:$A$1000, 'Felling&amp;Restocking'!$A127, 'Felling&amp;Restocking'!$B$11:$B$1000, 'Felling&amp;Restocking'!$B127, 'Felling&amp;Restocking'!$H$11:$H$1000, 'Felling&amp;Restocking'!$H127)</f>
        <v>1</v>
      </c>
      <c r="O127" s="338">
        <f>IF(OR('Felling&amp;Restocking'!H127=0,'Felling&amp;Restocking'!H127=""),0,1)</f>
        <v>1</v>
      </c>
      <c r="P127" s="339">
        <f>SUM('Felling&amp;Restocking'!O127+'Felling&amp;Restocking'!P127)</f>
        <v>92.15625</v>
      </c>
      <c r="S127" s="341">
        <f>IF(AND(O127&lt;&gt;0,P127&lt;&gt;0,'Felling&amp;Restocking'!G127&lt;&gt;0,AA127="",AC127=""),1,0)</f>
        <v>0</v>
      </c>
      <c r="T127" s="342">
        <f>IF(OR('Felling&amp;Restocking'!G127=0,'Felling&amp;Restocking'!G127=""),"",SUM('Felling&amp;Restocking'!O127/P127)*'Felling&amp;Restocking'!G127)</f>
        <v>0</v>
      </c>
      <c r="U127" s="343">
        <f>IF(OR('Felling&amp;Restocking'!G127=0,'Felling&amp;Restocking'!G127=""),"",SUM('Felling&amp;Restocking'!P127/P127)*'Felling&amp;Restocking'!G127)</f>
        <v>0.36862499999999998</v>
      </c>
      <c r="V127" s="344">
        <f>IF(CONCATENATE('Felling&amp;Restocking'!U127&amp;'Felling&amp;Restocking'!W127&amp;'Felling&amp;Restocking'!Y127&amp;'Felling&amp;Restocking'!AA127&amp;'Felling&amp;Restocking'!AC127)="",0,1)</f>
        <v>0</v>
      </c>
      <c r="W127" s="345">
        <f>IF(OR(OR(TRIM('Felling&amp;Restocking'!H127)="T",TRIM('Felling&amp;Restocking'!H127)="DF",TRIM('Felling&amp;Restocking'!H127)="OS"),O127=0),0,1)</f>
        <v>0</v>
      </c>
      <c r="X127" s="345">
        <f>IF(OR('Felling&amp;Restocking'!$S127="",OR('Felling&amp;Restocking'!$S127=0,'Felling&amp;Restocking'!$S127="N/A")),0,1)</f>
        <v>0</v>
      </c>
      <c r="Y127" s="333" t="str">
        <f t="shared" si="13"/>
        <v/>
      </c>
      <c r="Z127" s="333" t="str">
        <f t="shared" si="14"/>
        <v/>
      </c>
      <c r="AA127" s="334" t="str">
        <f t="shared" si="15"/>
        <v>,pedunculate/common oak,lime,wild cherry/gean,holly species</v>
      </c>
      <c r="AC127" s="333" t="str">
        <f t="shared" si="16"/>
        <v/>
      </c>
      <c r="AE127" s="333" t="str">
        <f t="shared" si="17"/>
        <v>1</v>
      </c>
      <c r="AF127" s="346" t="str">
        <f>IF('Felling&amp;Restocking'!I127="","",IFERROR(VLOOKUP( 'Felling&amp;Restocking'!I127,SpeciesList[],2,FALSE),"," &amp; 'Felling&amp;Restocking'!I127))</f>
        <v/>
      </c>
      <c r="AG127" s="333" t="str">
        <f>IF('Felling&amp;Restocking'!I127="","",VLOOKUP( 'Felling&amp;Restocking'!I127,SpeciesList[],4,FALSE))</f>
        <v/>
      </c>
      <c r="AH127" s="333" t="str">
        <f>IF('Felling&amp;Restocking'!J127="","",IFERROR("," &amp; VLOOKUP( 'Felling&amp;Restocking'!J127,SpeciesList[],2,FALSE),"," &amp; 'Felling&amp;Restocking'!J127))</f>
        <v>,pedunculate/common oak</v>
      </c>
      <c r="AI127" s="333" t="str">
        <f>IF('Felling&amp;Restocking'!J127="","",VLOOKUP( 'Felling&amp;Restocking'!J127,SpeciesList[],4,FALSE))</f>
        <v>B</v>
      </c>
      <c r="AJ127" s="333" t="str">
        <f>IF('Felling&amp;Restocking'!K127="","",IFERROR("," &amp; VLOOKUP( 'Felling&amp;Restocking'!K127,SpeciesList[],2,FALSE),"," &amp; 'Felling&amp;Restocking'!K127))</f>
        <v>,lime</v>
      </c>
      <c r="AK127" s="333" t="str">
        <f>IF('Felling&amp;Restocking'!K127="","",VLOOKUP( 'Felling&amp;Restocking'!K127,SpeciesList[],4,FALSE))</f>
        <v>B</v>
      </c>
      <c r="AL127" s="333" t="str">
        <f>IF('Felling&amp;Restocking'!L127="","",IFERROR("," &amp; VLOOKUP( 'Felling&amp;Restocking'!L127,SpeciesList[],2,FALSE),"," &amp; 'Felling&amp;Restocking'!L127))</f>
        <v>,wild cherry/gean</v>
      </c>
      <c r="AM127" s="333" t="str">
        <f>IF('Felling&amp;Restocking'!L127="","",VLOOKUP( 'Felling&amp;Restocking'!L127,SpeciesList[],4,FALSE))</f>
        <v>B</v>
      </c>
      <c r="AN127" s="333" t="str">
        <f>IF('Felling&amp;Restocking'!M127="","",IFERROR("," &amp; VLOOKUP( 'Felling&amp;Restocking'!M127,SpeciesList[],2,FALSE),"," &amp; 'Felling&amp;Restocking'!M127))</f>
        <v>,holly species</v>
      </c>
      <c r="AO127" s="333" t="str">
        <f>IF('Felling&amp;Restocking'!M127="","",VLOOKUP( 'Felling&amp;Restocking'!M127,SpeciesList[],4,FALSE))</f>
        <v>B</v>
      </c>
      <c r="AP127" s="333" t="str">
        <f>IF('Felling&amp;Restocking'!N127="","",IFERROR("," &amp; VLOOKUP( 'Felling&amp;Restocking'!N127,SpeciesList[],2,FALSE),"," &amp; 'Felling&amp;Restocking'!N127))</f>
        <v/>
      </c>
      <c r="AQ127" s="333" t="str">
        <f>IF('Felling&amp;Restocking'!N127="","",VLOOKUP( 'Felling&amp;Restocking'!N127,SpeciesList[],4,FALSE))</f>
        <v/>
      </c>
      <c r="AS127" s="346"/>
      <c r="AT127" s="333" t="str">
        <f>IF('Sub-Cpt Record'!A127&lt;&gt;"",CONCATENATE('Sub-Cpt Record'!A127,'Sub-Cpt Record'!B127,'Sub-Cpt Record'!C127),"")</f>
        <v>CL8f3.68625</v>
      </c>
      <c r="AU127" s="333">
        <f t="shared" si="18"/>
        <v>1</v>
      </c>
      <c r="AV127" s="333">
        <f>IF(AT127&lt;&gt;"",'Sub-Cpt Record'!C127/CODE!AU127,0)</f>
        <v>3.6862499999999998</v>
      </c>
      <c r="BM127" s="333" t="s">
        <v>690</v>
      </c>
    </row>
    <row r="128" spans="1:65" x14ac:dyDescent="0.25">
      <c r="A128" s="333" t="str">
        <f>IF('Sub-Cpt Record'!B128="",IF(OR('Sub-Cpt Record'!A128=0,'Sub-Cpt Record'!A128=""),"",'Sub-Cpt Record'!A128),CONCATENATE('Sub-Cpt Record'!A128&amp;'Sub-Cpt Record'!B128))</f>
        <v>CL8g</v>
      </c>
      <c r="B128" s="333">
        <f t="shared" si="10"/>
        <v>1</v>
      </c>
      <c r="C128" s="334" t="str">
        <f>IF('Sub-Cpt Record'!E128 = "","",'Sub-Cpt Record'!E128&amp;"  ")</f>
        <v xml:space="preserve">LI  </v>
      </c>
      <c r="D128" s="333" t="str">
        <f>IF('Sub-Cpt Record'!F128 = "","",'Sub-Cpt Record'!F128&amp;"  ")</f>
        <v xml:space="preserve">WCH  </v>
      </c>
      <c r="E128" s="333" t="str">
        <f>IF('Sub-Cpt Record'!G128 = "","",'Sub-Cpt Record'!G128&amp;"  ")</f>
        <v xml:space="preserve">AH  </v>
      </c>
      <c r="F128" s="333" t="str">
        <f>IF('Sub-Cpt Record'!H128 = "","",'Sub-Cpt Record'!H128&amp;"  ")</f>
        <v xml:space="preserve">BE  </v>
      </c>
      <c r="G128" s="333" t="str">
        <f>IF('Sub-Cpt Record'!I128 = "","",'Sub-Cpt Record'!I128&amp;"  ")</f>
        <v xml:space="preserve">SYC  </v>
      </c>
      <c r="H128" s="333" t="str">
        <f>IF('Sub-Cpt Record'!J128 = "","",'Sub-Cpt Record'!J128&amp;"  ")</f>
        <v/>
      </c>
      <c r="I128" s="335" t="str">
        <f t="shared" si="11"/>
        <v xml:space="preserve">LI  WCH  AH  BE  SYC  </v>
      </c>
      <c r="J128" s="333">
        <f>IF(A128&lt;&gt;"",'Sub-Cpt Record'!C128/CODE!B128,0)</f>
        <v>1.51</v>
      </c>
      <c r="L128" s="337">
        <f t="shared" si="12"/>
        <v>1</v>
      </c>
      <c r="N128" s="338">
        <f>COUNTIFS('Felling&amp;Restocking'!$A$11:$A$1000, 'Felling&amp;Restocking'!$A128, 'Felling&amp;Restocking'!$B$11:$B$1000, 'Felling&amp;Restocking'!$B128, 'Felling&amp;Restocking'!$H$11:$H$1000, 'Felling&amp;Restocking'!$H128)</f>
        <v>1</v>
      </c>
      <c r="O128" s="338">
        <f>IF(OR('Felling&amp;Restocking'!H128=0,'Felling&amp;Restocking'!H128=""),0,1)</f>
        <v>1</v>
      </c>
      <c r="P128" s="339">
        <f>SUM('Felling&amp;Restocking'!O128+'Felling&amp;Restocking'!P128)</f>
        <v>90.6</v>
      </c>
      <c r="S128" s="341">
        <f>IF(AND(O128&lt;&gt;0,P128&lt;&gt;0,'Felling&amp;Restocking'!G128&lt;&gt;0,AA128="",AC128=""),1,0)</f>
        <v>0</v>
      </c>
      <c r="T128" s="342">
        <f>IF(OR('Felling&amp;Restocking'!G128=0,'Felling&amp;Restocking'!G128=""),"",SUM('Felling&amp;Restocking'!O128/P128)*'Felling&amp;Restocking'!G128)</f>
        <v>0</v>
      </c>
      <c r="U128" s="343">
        <f>IF(OR('Felling&amp;Restocking'!G128=0,'Felling&amp;Restocking'!G128=""),"",SUM('Felling&amp;Restocking'!P128/P128)*'Felling&amp;Restocking'!G128)</f>
        <v>1.51</v>
      </c>
      <c r="V128" s="344">
        <f>IF(CONCATENATE('Felling&amp;Restocking'!U128&amp;'Felling&amp;Restocking'!W128&amp;'Felling&amp;Restocking'!Y128&amp;'Felling&amp;Restocking'!AA128&amp;'Felling&amp;Restocking'!AC128)="",0,1)</f>
        <v>0</v>
      </c>
      <c r="W128" s="345">
        <f>IF(OR(OR(TRIM('Felling&amp;Restocking'!H128)="T",TRIM('Felling&amp;Restocking'!H128)="DF",TRIM('Felling&amp;Restocking'!H128)="OS"),O128=0),0,1)</f>
        <v>0</v>
      </c>
      <c r="X128" s="345">
        <f>IF(OR('Felling&amp;Restocking'!$S128="",OR('Felling&amp;Restocking'!$S128=0,'Felling&amp;Restocking'!$S128="N/A")),0,1)</f>
        <v>0</v>
      </c>
      <c r="Y128" s="333" t="str">
        <f t="shared" si="13"/>
        <v/>
      </c>
      <c r="Z128" s="333" t="str">
        <f t="shared" si="14"/>
        <v/>
      </c>
      <c r="AA128" s="334" t="str">
        <f t="shared" si="15"/>
        <v>lime,wild cherry/gean,ash,beech,sycamore</v>
      </c>
      <c r="AC128" s="333" t="str">
        <f t="shared" si="16"/>
        <v/>
      </c>
      <c r="AE128" s="333" t="str">
        <f t="shared" si="17"/>
        <v>1</v>
      </c>
      <c r="AF128" s="346" t="str">
        <f>IF('Felling&amp;Restocking'!I128="","",IFERROR(VLOOKUP( 'Felling&amp;Restocking'!I128,SpeciesList[],2,FALSE),"," &amp; 'Felling&amp;Restocking'!I128))</f>
        <v>lime</v>
      </c>
      <c r="AG128" s="333" t="str">
        <f>IF('Felling&amp;Restocking'!I128="","",VLOOKUP( 'Felling&amp;Restocking'!I128,SpeciesList[],4,FALSE))</f>
        <v>B</v>
      </c>
      <c r="AH128" s="333" t="str">
        <f>IF('Felling&amp;Restocking'!J128="","",IFERROR("," &amp; VLOOKUP( 'Felling&amp;Restocking'!J128,SpeciesList[],2,FALSE),"," &amp; 'Felling&amp;Restocking'!J128))</f>
        <v>,wild cherry/gean</v>
      </c>
      <c r="AI128" s="333" t="str">
        <f>IF('Felling&amp;Restocking'!J128="","",VLOOKUP( 'Felling&amp;Restocking'!J128,SpeciesList[],4,FALSE))</f>
        <v>B</v>
      </c>
      <c r="AJ128" s="333" t="str">
        <f>IF('Felling&amp;Restocking'!K128="","",IFERROR("," &amp; VLOOKUP( 'Felling&amp;Restocking'!K128,SpeciesList[],2,FALSE),"," &amp; 'Felling&amp;Restocking'!K128))</f>
        <v>,ash</v>
      </c>
      <c r="AK128" s="333" t="str">
        <f>IF('Felling&amp;Restocking'!K128="","",VLOOKUP( 'Felling&amp;Restocking'!K128,SpeciesList[],4,FALSE))</f>
        <v>B</v>
      </c>
      <c r="AL128" s="333" t="str">
        <f>IF('Felling&amp;Restocking'!L128="","",IFERROR("," &amp; VLOOKUP( 'Felling&amp;Restocking'!L128,SpeciesList[],2,FALSE),"," &amp; 'Felling&amp;Restocking'!L128))</f>
        <v>,beech</v>
      </c>
      <c r="AM128" s="333" t="str">
        <f>IF('Felling&amp;Restocking'!L128="","",VLOOKUP( 'Felling&amp;Restocking'!L128,SpeciesList[],4,FALSE))</f>
        <v>B</v>
      </c>
      <c r="AN128" s="333" t="str">
        <f>IF('Felling&amp;Restocking'!M128="","",IFERROR("," &amp; VLOOKUP( 'Felling&amp;Restocking'!M128,SpeciesList[],2,FALSE),"," &amp; 'Felling&amp;Restocking'!M128))</f>
        <v>,sycamore</v>
      </c>
      <c r="AO128" s="333" t="str">
        <f>IF('Felling&amp;Restocking'!M128="","",VLOOKUP( 'Felling&amp;Restocking'!M128,SpeciesList[],4,FALSE))</f>
        <v>B</v>
      </c>
      <c r="AP128" s="333" t="str">
        <f>IF('Felling&amp;Restocking'!N128="","",IFERROR("," &amp; VLOOKUP( 'Felling&amp;Restocking'!N128,SpeciesList[],2,FALSE),"," &amp; 'Felling&amp;Restocking'!N128))</f>
        <v/>
      </c>
      <c r="AQ128" s="333" t="str">
        <f>IF('Felling&amp;Restocking'!N128="","",VLOOKUP( 'Felling&amp;Restocking'!N128,SpeciesList[],4,FALSE))</f>
        <v/>
      </c>
      <c r="AS128" s="346"/>
      <c r="AT128" s="333" t="str">
        <f>IF('Sub-Cpt Record'!A128&lt;&gt;"",CONCATENATE('Sub-Cpt Record'!A128,'Sub-Cpt Record'!B128,'Sub-Cpt Record'!C128),"")</f>
        <v>CL8g1.51</v>
      </c>
      <c r="AU128" s="333">
        <f t="shared" si="18"/>
        <v>1</v>
      </c>
      <c r="AV128" s="333">
        <f>IF(AT128&lt;&gt;"",'Sub-Cpt Record'!C128/CODE!AU128,0)</f>
        <v>1.51</v>
      </c>
      <c r="BM128" s="333" t="s">
        <v>691</v>
      </c>
    </row>
    <row r="129" spans="1:65" x14ac:dyDescent="0.25">
      <c r="A129" s="333" t="str">
        <f>IF('Sub-Cpt Record'!B129="",IF(OR('Sub-Cpt Record'!A129=0,'Sub-Cpt Record'!A129=""),"",'Sub-Cpt Record'!A129),CONCATENATE('Sub-Cpt Record'!A129&amp;'Sub-Cpt Record'!B129))</f>
        <v>CL8h</v>
      </c>
      <c r="B129" s="333">
        <f t="shared" si="10"/>
        <v>1</v>
      </c>
      <c r="C129" s="334" t="str">
        <f>IF('Sub-Cpt Record'!E129 = "","",'Sub-Cpt Record'!E129&amp;"  ")</f>
        <v xml:space="preserve">HBM  </v>
      </c>
      <c r="D129" s="333" t="str">
        <f>IF('Sub-Cpt Record'!F129 = "","",'Sub-Cpt Record'!F129&amp;"  ")</f>
        <v xml:space="preserve">POK  </v>
      </c>
      <c r="E129" s="333" t="str">
        <f>IF('Sub-Cpt Record'!G129 = "","",'Sub-Cpt Record'!G129&amp;"  ")</f>
        <v xml:space="preserve">MC  </v>
      </c>
      <c r="F129" s="333" t="str">
        <f>IF('Sub-Cpt Record'!H129 = "","",'Sub-Cpt Record'!H129&amp;"  ")</f>
        <v xml:space="preserve">SYC  </v>
      </c>
      <c r="G129" s="333" t="str">
        <f>IF('Sub-Cpt Record'!I129 = "","",'Sub-Cpt Record'!I129&amp;"  ")</f>
        <v xml:space="preserve">WCH  </v>
      </c>
      <c r="H129" s="333" t="str">
        <f>IF('Sub-Cpt Record'!J129 = "","",'Sub-Cpt Record'!J129&amp;"  ")</f>
        <v/>
      </c>
      <c r="I129" s="335" t="str">
        <f t="shared" si="11"/>
        <v xml:space="preserve">HBM  POK  MC  SYC  WCH  </v>
      </c>
      <c r="J129" s="333">
        <f>IF(A129&lt;&gt;"",'Sub-Cpt Record'!C129/CODE!B129,0)</f>
        <v>2.71665</v>
      </c>
      <c r="L129" s="337">
        <f t="shared" si="12"/>
        <v>1</v>
      </c>
      <c r="N129" s="338">
        <f>COUNTIFS('Felling&amp;Restocking'!$A$11:$A$1000, 'Felling&amp;Restocking'!$A129, 'Felling&amp;Restocking'!$B$11:$B$1000, 'Felling&amp;Restocking'!$B129, 'Felling&amp;Restocking'!$H$11:$H$1000, 'Felling&amp;Restocking'!$H129)</f>
        <v>1</v>
      </c>
      <c r="O129" s="338">
        <f>IF(OR('Felling&amp;Restocking'!H129=0,'Felling&amp;Restocking'!H129=""),0,1)</f>
        <v>1</v>
      </c>
      <c r="P129" s="339">
        <f>SUM('Felling&amp;Restocking'!O129+'Felling&amp;Restocking'!P129)</f>
        <v>40.749750000000006</v>
      </c>
      <c r="S129" s="341">
        <f>IF(AND(O129&lt;&gt;0,P129&lt;&gt;0,'Felling&amp;Restocking'!G129&lt;&gt;0,AA129="",AC129=""),1,0)</f>
        <v>0</v>
      </c>
      <c r="T129" s="342">
        <f>IF(OR('Felling&amp;Restocking'!G129=0,'Felling&amp;Restocking'!G129=""),"",SUM('Felling&amp;Restocking'!O129/P129)*'Felling&amp;Restocking'!G129)</f>
        <v>5.4332999999999992E-2</v>
      </c>
      <c r="U129" s="343">
        <f>IF(OR('Felling&amp;Restocking'!G129=0,'Felling&amp;Restocking'!G129=""),"",SUM('Felling&amp;Restocking'!P129/P129)*'Felling&amp;Restocking'!G129)</f>
        <v>0.21733199999999997</v>
      </c>
      <c r="V129" s="344">
        <f>IF(CONCATENATE('Felling&amp;Restocking'!U129&amp;'Felling&amp;Restocking'!W129&amp;'Felling&amp;Restocking'!Y129&amp;'Felling&amp;Restocking'!AA129&amp;'Felling&amp;Restocking'!AC129)="",0,1)</f>
        <v>0</v>
      </c>
      <c r="W129" s="345">
        <f>IF(OR(OR(TRIM('Felling&amp;Restocking'!H129)="T",TRIM('Felling&amp;Restocking'!H129)="DF",TRIM('Felling&amp;Restocking'!H129)="OS"),O129=0),0,1)</f>
        <v>0</v>
      </c>
      <c r="X129" s="345">
        <f>IF(OR('Felling&amp;Restocking'!$S129="",OR('Felling&amp;Restocking'!$S129=0,'Felling&amp;Restocking'!$S129="N/A")),0,1)</f>
        <v>0</v>
      </c>
      <c r="Y129" s="333" t="str">
        <f t="shared" si="13"/>
        <v/>
      </c>
      <c r="Z129" s="333" t="str">
        <f t="shared" si="14"/>
        <v/>
      </c>
      <c r="AA129" s="334" t="str">
        <f t="shared" si="15"/>
        <v>hornbeam,pedunculate/common oak,sycamore,wild cherry/gean</v>
      </c>
      <c r="AC129" s="333" t="str">
        <f t="shared" si="16"/>
        <v>,mixed conifers</v>
      </c>
      <c r="AE129" s="333" t="str">
        <f t="shared" si="17"/>
        <v>1</v>
      </c>
      <c r="AF129" s="346" t="str">
        <f>IF('Felling&amp;Restocking'!I129="","",IFERROR(VLOOKUP( 'Felling&amp;Restocking'!I129,SpeciesList[],2,FALSE),"," &amp; 'Felling&amp;Restocking'!I129))</f>
        <v>hornbeam</v>
      </c>
      <c r="AG129" s="333" t="str">
        <f>IF('Felling&amp;Restocking'!I129="","",VLOOKUP( 'Felling&amp;Restocking'!I129,SpeciesList[],4,FALSE))</f>
        <v>B</v>
      </c>
      <c r="AH129" s="333" t="str">
        <f>IF('Felling&amp;Restocking'!J129="","",IFERROR("," &amp; VLOOKUP( 'Felling&amp;Restocking'!J129,SpeciesList[],2,FALSE),"," &amp; 'Felling&amp;Restocking'!J129))</f>
        <v>,pedunculate/common oak</v>
      </c>
      <c r="AI129" s="333" t="str">
        <f>IF('Felling&amp;Restocking'!J129="","",VLOOKUP( 'Felling&amp;Restocking'!J129,SpeciesList[],4,FALSE))</f>
        <v>B</v>
      </c>
      <c r="AJ129" s="333" t="str">
        <f>IF('Felling&amp;Restocking'!K129="","",IFERROR("," &amp; VLOOKUP( 'Felling&amp;Restocking'!K129,SpeciesList[],2,FALSE),"," &amp; 'Felling&amp;Restocking'!K129))</f>
        <v>,mixed conifers</v>
      </c>
      <c r="AK129" s="333" t="str">
        <f>IF('Felling&amp;Restocking'!K129="","",VLOOKUP( 'Felling&amp;Restocking'!K129,SpeciesList[],4,FALSE))</f>
        <v>C</v>
      </c>
      <c r="AL129" s="333" t="str">
        <f>IF('Felling&amp;Restocking'!L129="","",IFERROR("," &amp; VLOOKUP( 'Felling&amp;Restocking'!L129,SpeciesList[],2,FALSE),"," &amp; 'Felling&amp;Restocking'!L129))</f>
        <v>,sycamore</v>
      </c>
      <c r="AM129" s="333" t="str">
        <f>IF('Felling&amp;Restocking'!L129="","",VLOOKUP( 'Felling&amp;Restocking'!L129,SpeciesList[],4,FALSE))</f>
        <v>B</v>
      </c>
      <c r="AN129" s="333" t="str">
        <f>IF('Felling&amp;Restocking'!M129="","",IFERROR("," &amp; VLOOKUP( 'Felling&amp;Restocking'!M129,SpeciesList[],2,FALSE),"," &amp; 'Felling&amp;Restocking'!M129))</f>
        <v>,wild cherry/gean</v>
      </c>
      <c r="AO129" s="333" t="str">
        <f>IF('Felling&amp;Restocking'!M129="","",VLOOKUP( 'Felling&amp;Restocking'!M129,SpeciesList[],4,FALSE))</f>
        <v>B</v>
      </c>
      <c r="AP129" s="333" t="str">
        <f>IF('Felling&amp;Restocking'!N129="","",IFERROR("," &amp; VLOOKUP( 'Felling&amp;Restocking'!N129,SpeciesList[],2,FALSE),"," &amp; 'Felling&amp;Restocking'!N129))</f>
        <v/>
      </c>
      <c r="AQ129" s="333" t="str">
        <f>IF('Felling&amp;Restocking'!N129="","",VLOOKUP( 'Felling&amp;Restocking'!N129,SpeciesList[],4,FALSE))</f>
        <v/>
      </c>
      <c r="AS129" s="346"/>
      <c r="AT129" s="333" t="str">
        <f>IF('Sub-Cpt Record'!A129&lt;&gt;"",CONCATENATE('Sub-Cpt Record'!A129,'Sub-Cpt Record'!B129,'Sub-Cpt Record'!C129),"")</f>
        <v>CL8h2.71665</v>
      </c>
      <c r="AU129" s="333">
        <f t="shared" si="18"/>
        <v>1</v>
      </c>
      <c r="AV129" s="333">
        <f>IF(AT129&lt;&gt;"",'Sub-Cpt Record'!C129/CODE!AU129,0)</f>
        <v>2.71665</v>
      </c>
      <c r="BM129" s="333" t="s">
        <v>692</v>
      </c>
    </row>
    <row r="130" spans="1:65" x14ac:dyDescent="0.25">
      <c r="A130" s="333" t="str">
        <f>IF('Sub-Cpt Record'!B130="",IF(OR('Sub-Cpt Record'!A130=0,'Sub-Cpt Record'!A130=""),"",'Sub-Cpt Record'!A130),CONCATENATE('Sub-Cpt Record'!A130&amp;'Sub-Cpt Record'!B130))</f>
        <v>CL9a</v>
      </c>
      <c r="B130" s="333">
        <f t="shared" si="10"/>
        <v>1</v>
      </c>
      <c r="C130" s="334" t="str">
        <f>IF('Sub-Cpt Record'!E130 = "","",'Sub-Cpt Record'!E130&amp;"  ")</f>
        <v xml:space="preserve">BE  </v>
      </c>
      <c r="D130" s="333" t="str">
        <f>IF('Sub-Cpt Record'!F130 = "","",'Sub-Cpt Record'!F130&amp;"  ")</f>
        <v xml:space="preserve">YEW  </v>
      </c>
      <c r="E130" s="333" t="str">
        <f>IF('Sub-Cpt Record'!G130 = "","",'Sub-Cpt Record'!G130&amp;"  ")</f>
        <v xml:space="preserve">BI  </v>
      </c>
      <c r="F130" s="333" t="str">
        <f>IF('Sub-Cpt Record'!H130 = "","",'Sub-Cpt Record'!H130&amp;"  ")</f>
        <v/>
      </c>
      <c r="G130" s="333" t="str">
        <f>IF('Sub-Cpt Record'!I130 = "","",'Sub-Cpt Record'!I130&amp;"  ")</f>
        <v/>
      </c>
      <c r="H130" s="333" t="str">
        <f>IF('Sub-Cpt Record'!J130 = "","",'Sub-Cpt Record'!J130&amp;"  ")</f>
        <v/>
      </c>
      <c r="I130" s="335" t="str">
        <f t="shared" si="11"/>
        <v xml:space="preserve">BE  YEW  BI  </v>
      </c>
      <c r="J130" s="333">
        <f>IF(A130&lt;&gt;"",'Sub-Cpt Record'!C130/CODE!B130,0)</f>
        <v>0.51627500000000004</v>
      </c>
      <c r="L130" s="337">
        <f t="shared" si="12"/>
        <v>1</v>
      </c>
      <c r="N130" s="338">
        <f>COUNTIFS('Felling&amp;Restocking'!$A$11:$A$1000, 'Felling&amp;Restocking'!$A130, 'Felling&amp;Restocking'!$B$11:$B$1000, 'Felling&amp;Restocking'!$B130, 'Felling&amp;Restocking'!$H$11:$H$1000, 'Felling&amp;Restocking'!$H130)</f>
        <v>0</v>
      </c>
      <c r="O130" s="338">
        <f>IF(OR('Felling&amp;Restocking'!H130=0,'Felling&amp;Restocking'!H130=""),0,1)</f>
        <v>0</v>
      </c>
      <c r="P130" s="339">
        <f>SUM('Felling&amp;Restocking'!O130+'Felling&amp;Restocking'!P130)</f>
        <v>0</v>
      </c>
      <c r="S130" s="341">
        <f>IF(AND(O130&lt;&gt;0,P130&lt;&gt;0,'Felling&amp;Restocking'!G130&lt;&gt;0,AA130="",AC130=""),1,0)</f>
        <v>0</v>
      </c>
      <c r="T130" s="342" t="str">
        <f>IF(OR('Felling&amp;Restocking'!G130=0,'Felling&amp;Restocking'!G130=""),"",SUM('Felling&amp;Restocking'!O130/P130)*'Felling&amp;Restocking'!G130)</f>
        <v/>
      </c>
      <c r="U130" s="343" t="str">
        <f>IF(OR('Felling&amp;Restocking'!G130=0,'Felling&amp;Restocking'!G130=""),"",SUM('Felling&amp;Restocking'!P130/P130)*'Felling&amp;Restocking'!G130)</f>
        <v/>
      </c>
      <c r="V130" s="344">
        <f>IF(CONCATENATE('Felling&amp;Restocking'!U130&amp;'Felling&amp;Restocking'!W130&amp;'Felling&amp;Restocking'!Y130&amp;'Felling&amp;Restocking'!AA130&amp;'Felling&amp;Restocking'!AC130)="",0,1)</f>
        <v>0</v>
      </c>
      <c r="W130" s="345">
        <f>IF(OR(OR(TRIM('Felling&amp;Restocking'!H130)="T",TRIM('Felling&amp;Restocking'!H130)="DF",TRIM('Felling&amp;Restocking'!H130)="OS"),O130=0),0,1)</f>
        <v>0</v>
      </c>
      <c r="X130" s="345">
        <f>IF(OR('Felling&amp;Restocking'!$S130="",OR('Felling&amp;Restocking'!$S130=0,'Felling&amp;Restocking'!$S130="N/A")),0,1)</f>
        <v>0</v>
      </c>
      <c r="Y130" s="333" t="str">
        <f t="shared" si="13"/>
        <v/>
      </c>
      <c r="Z130" s="333" t="str">
        <f t="shared" si="14"/>
        <v/>
      </c>
      <c r="AA130" s="334" t="str">
        <f t="shared" si="15"/>
        <v/>
      </c>
      <c r="AC130" s="333" t="str">
        <f t="shared" si="16"/>
        <v/>
      </c>
      <c r="AE130" s="333" t="str">
        <f t="shared" si="17"/>
        <v>1</v>
      </c>
      <c r="AF130" s="346" t="str">
        <f>IF('Felling&amp;Restocking'!I130="","",IFERROR(VLOOKUP( 'Felling&amp;Restocking'!I130,SpeciesList[],2,FALSE),"," &amp; 'Felling&amp;Restocking'!I130))</f>
        <v/>
      </c>
      <c r="AG130" s="333" t="str">
        <f>IF('Felling&amp;Restocking'!I130="","",VLOOKUP( 'Felling&amp;Restocking'!I130,SpeciesList[],4,FALSE))</f>
        <v/>
      </c>
      <c r="AH130" s="333" t="str">
        <f>IF('Felling&amp;Restocking'!J130="","",IFERROR("," &amp; VLOOKUP( 'Felling&amp;Restocking'!J130,SpeciesList[],2,FALSE),"," &amp; 'Felling&amp;Restocking'!J130))</f>
        <v/>
      </c>
      <c r="AI130" s="333" t="str">
        <f>IF('Felling&amp;Restocking'!J130="","",VLOOKUP( 'Felling&amp;Restocking'!J130,SpeciesList[],4,FALSE))</f>
        <v/>
      </c>
      <c r="AJ130" s="333" t="str">
        <f>IF('Felling&amp;Restocking'!K130="","",IFERROR("," &amp; VLOOKUP( 'Felling&amp;Restocking'!K130,SpeciesList[],2,FALSE),"," &amp; 'Felling&amp;Restocking'!K130))</f>
        <v/>
      </c>
      <c r="AK130" s="333" t="str">
        <f>IF('Felling&amp;Restocking'!K130="","",VLOOKUP( 'Felling&amp;Restocking'!K130,SpeciesList[],4,FALSE))</f>
        <v/>
      </c>
      <c r="AL130" s="333" t="str">
        <f>IF('Felling&amp;Restocking'!L130="","",IFERROR("," &amp; VLOOKUP( 'Felling&amp;Restocking'!L130,SpeciesList[],2,FALSE),"," &amp; 'Felling&amp;Restocking'!L130))</f>
        <v/>
      </c>
      <c r="AM130" s="333" t="str">
        <f>IF('Felling&amp;Restocking'!L130="","",VLOOKUP( 'Felling&amp;Restocking'!L130,SpeciesList[],4,FALSE))</f>
        <v/>
      </c>
      <c r="AN130" s="333" t="str">
        <f>IF('Felling&amp;Restocking'!M130="","",IFERROR("," &amp; VLOOKUP( 'Felling&amp;Restocking'!M130,SpeciesList[],2,FALSE),"," &amp; 'Felling&amp;Restocking'!M130))</f>
        <v/>
      </c>
      <c r="AO130" s="333" t="str">
        <f>IF('Felling&amp;Restocking'!M130="","",VLOOKUP( 'Felling&amp;Restocking'!M130,SpeciesList[],4,FALSE))</f>
        <v/>
      </c>
      <c r="AP130" s="333" t="str">
        <f>IF('Felling&amp;Restocking'!N130="","",IFERROR("," &amp; VLOOKUP( 'Felling&amp;Restocking'!N130,SpeciesList[],2,FALSE),"," &amp; 'Felling&amp;Restocking'!N130))</f>
        <v/>
      </c>
      <c r="AQ130" s="333" t="str">
        <f>IF('Felling&amp;Restocking'!N130="","",VLOOKUP( 'Felling&amp;Restocking'!N130,SpeciesList[],4,FALSE))</f>
        <v/>
      </c>
      <c r="AS130" s="346"/>
      <c r="AT130" s="333" t="str">
        <f>IF('Sub-Cpt Record'!A130&lt;&gt;"",CONCATENATE('Sub-Cpt Record'!A130,'Sub-Cpt Record'!B130,'Sub-Cpt Record'!C130),"")</f>
        <v>CL9a0.516275</v>
      </c>
      <c r="AU130" s="333">
        <f t="shared" si="18"/>
        <v>1</v>
      </c>
      <c r="AV130" s="333">
        <f>IF(AT130&lt;&gt;"",'Sub-Cpt Record'!C130/CODE!AU130,0)</f>
        <v>0.51627500000000004</v>
      </c>
      <c r="BM130" s="333" t="s">
        <v>693</v>
      </c>
    </row>
    <row r="131" spans="1:65" x14ac:dyDescent="0.25">
      <c r="A131" s="333" t="str">
        <f>IF('Sub-Cpt Record'!B131="",IF(OR('Sub-Cpt Record'!A131=0,'Sub-Cpt Record'!A131=""),"",'Sub-Cpt Record'!A131),CONCATENATE('Sub-Cpt Record'!A131&amp;'Sub-Cpt Record'!B131))</f>
        <v>CL9b</v>
      </c>
      <c r="B131" s="333">
        <f t="shared" si="10"/>
        <v>1</v>
      </c>
      <c r="C131" s="334" t="str">
        <f>IF('Sub-Cpt Record'!E131 = "","",'Sub-Cpt Record'!E131&amp;"  ")</f>
        <v xml:space="preserve">BE  </v>
      </c>
      <c r="D131" s="333" t="str">
        <f>IF('Sub-Cpt Record'!F131 = "","",'Sub-Cpt Record'!F131&amp;"  ")</f>
        <v xml:space="preserve">YEW  </v>
      </c>
      <c r="E131" s="333" t="str">
        <f>IF('Sub-Cpt Record'!G131 = "","",'Sub-Cpt Record'!G131&amp;"  ")</f>
        <v xml:space="preserve">SYC  </v>
      </c>
      <c r="F131" s="333" t="str">
        <f>IF('Sub-Cpt Record'!H131 = "","",'Sub-Cpt Record'!H131&amp;"  ")</f>
        <v xml:space="preserve">AH  </v>
      </c>
      <c r="G131" s="333" t="str">
        <f>IF('Sub-Cpt Record'!I131 = "","",'Sub-Cpt Record'!I131&amp;"  ")</f>
        <v xml:space="preserve">SC  </v>
      </c>
      <c r="H131" s="333" t="str">
        <f>IF('Sub-Cpt Record'!J131 = "","",'Sub-Cpt Record'!J131&amp;"  ")</f>
        <v/>
      </c>
      <c r="I131" s="335" t="str">
        <f t="shared" si="11"/>
        <v xml:space="preserve">BE  YEW  SYC  AH  SC  </v>
      </c>
      <c r="J131" s="333">
        <f>IF(A131&lt;&gt;"",'Sub-Cpt Record'!C131/CODE!B131,0)</f>
        <v>2.3499599999999998</v>
      </c>
      <c r="L131" s="337">
        <f t="shared" si="12"/>
        <v>1</v>
      </c>
      <c r="N131" s="338">
        <f>COUNTIFS('Felling&amp;Restocking'!$A$11:$A$1000, 'Felling&amp;Restocking'!$A131, 'Felling&amp;Restocking'!$B$11:$B$1000, 'Felling&amp;Restocking'!$B131, 'Felling&amp;Restocking'!$H$11:$H$1000, 'Felling&amp;Restocking'!$H131)</f>
        <v>1</v>
      </c>
      <c r="O131" s="338">
        <f>IF(OR('Felling&amp;Restocking'!H131=0,'Felling&amp;Restocking'!H131=""),0,1)</f>
        <v>1</v>
      </c>
      <c r="P131" s="339">
        <f>SUM('Felling&amp;Restocking'!O131+'Felling&amp;Restocking'!P131)</f>
        <v>23.499600000000001</v>
      </c>
      <c r="S131" s="341">
        <f>IF(AND(O131&lt;&gt;0,P131&lt;&gt;0,'Felling&amp;Restocking'!G131&lt;&gt;0,AA131="",AC131=""),1,0)</f>
        <v>0</v>
      </c>
      <c r="T131" s="342">
        <f>IF(OR('Felling&amp;Restocking'!G131=0,'Felling&amp;Restocking'!G131=""),"",SUM('Felling&amp;Restocking'!O131/P131)*'Felling&amp;Restocking'!G131)</f>
        <v>0</v>
      </c>
      <c r="U131" s="343">
        <f>IF(OR('Felling&amp;Restocking'!G131=0,'Felling&amp;Restocking'!G131=""),"",SUM('Felling&amp;Restocking'!P131/P131)*'Felling&amp;Restocking'!G131)</f>
        <v>0.23499599999999998</v>
      </c>
      <c r="V131" s="344">
        <f>IF(CONCATENATE('Felling&amp;Restocking'!U131&amp;'Felling&amp;Restocking'!W131&amp;'Felling&amp;Restocking'!Y131&amp;'Felling&amp;Restocking'!AA131&amp;'Felling&amp;Restocking'!AC131)="",0,1)</f>
        <v>0</v>
      </c>
      <c r="W131" s="345">
        <f>IF(OR(OR(TRIM('Felling&amp;Restocking'!H131)="T",TRIM('Felling&amp;Restocking'!H131)="DF",TRIM('Felling&amp;Restocking'!H131)="OS"),O131=0),0,1)</f>
        <v>0</v>
      </c>
      <c r="X131" s="345">
        <f>IF(OR('Felling&amp;Restocking'!$S131="",OR('Felling&amp;Restocking'!$S131=0,'Felling&amp;Restocking'!$S131="N/A")),0,1)</f>
        <v>0</v>
      </c>
      <c r="Y131" s="333" t="str">
        <f t="shared" si="13"/>
        <v/>
      </c>
      <c r="Z131" s="333" t="str">
        <f t="shared" si="14"/>
        <v/>
      </c>
      <c r="AA131" s="334" t="str">
        <f t="shared" si="15"/>
        <v>beech,sycamore,ash,sweet chestnut</v>
      </c>
      <c r="AC131" s="333" t="str">
        <f t="shared" si="16"/>
        <v/>
      </c>
      <c r="AE131" s="333" t="str">
        <f t="shared" si="17"/>
        <v>1</v>
      </c>
      <c r="AF131" s="346" t="str">
        <f>IF('Felling&amp;Restocking'!I131="","",IFERROR(VLOOKUP( 'Felling&amp;Restocking'!I131,SpeciesList[],2,FALSE),"," &amp; 'Felling&amp;Restocking'!I131))</f>
        <v>beech</v>
      </c>
      <c r="AG131" s="333" t="str">
        <f>IF('Felling&amp;Restocking'!I131="","",VLOOKUP( 'Felling&amp;Restocking'!I131,SpeciesList[],4,FALSE))</f>
        <v>B</v>
      </c>
      <c r="AH131" s="333" t="str">
        <f>IF('Felling&amp;Restocking'!J131="","",IFERROR("," &amp; VLOOKUP( 'Felling&amp;Restocking'!J131,SpeciesList[],2,FALSE),"," &amp; 'Felling&amp;Restocking'!J131))</f>
        <v/>
      </c>
      <c r="AI131" s="333" t="str">
        <f>IF('Felling&amp;Restocking'!J131="","",VLOOKUP( 'Felling&amp;Restocking'!J131,SpeciesList[],4,FALSE))</f>
        <v/>
      </c>
      <c r="AJ131" s="333" t="str">
        <f>IF('Felling&amp;Restocking'!K131="","",IFERROR("," &amp; VLOOKUP( 'Felling&amp;Restocking'!K131,SpeciesList[],2,FALSE),"," &amp; 'Felling&amp;Restocking'!K131))</f>
        <v>,sycamore</v>
      </c>
      <c r="AK131" s="333" t="str">
        <f>IF('Felling&amp;Restocking'!K131="","",VLOOKUP( 'Felling&amp;Restocking'!K131,SpeciesList[],4,FALSE))</f>
        <v>B</v>
      </c>
      <c r="AL131" s="333" t="str">
        <f>IF('Felling&amp;Restocking'!L131="","",IFERROR("," &amp; VLOOKUP( 'Felling&amp;Restocking'!L131,SpeciesList[],2,FALSE),"," &amp; 'Felling&amp;Restocking'!L131))</f>
        <v>,ash</v>
      </c>
      <c r="AM131" s="333" t="str">
        <f>IF('Felling&amp;Restocking'!L131="","",VLOOKUP( 'Felling&amp;Restocking'!L131,SpeciesList[],4,FALSE))</f>
        <v>B</v>
      </c>
      <c r="AN131" s="333" t="str">
        <f>IF('Felling&amp;Restocking'!M131="","",IFERROR("," &amp; VLOOKUP( 'Felling&amp;Restocking'!M131,SpeciesList[],2,FALSE),"," &amp; 'Felling&amp;Restocking'!M131))</f>
        <v>,sweet chestnut</v>
      </c>
      <c r="AO131" s="333" t="str">
        <f>IF('Felling&amp;Restocking'!M131="","",VLOOKUP( 'Felling&amp;Restocking'!M131,SpeciesList[],4,FALSE))</f>
        <v>B</v>
      </c>
      <c r="AP131" s="333" t="str">
        <f>IF('Felling&amp;Restocking'!N131="","",IFERROR("," &amp; VLOOKUP( 'Felling&amp;Restocking'!N131,SpeciesList[],2,FALSE),"," &amp; 'Felling&amp;Restocking'!N131))</f>
        <v/>
      </c>
      <c r="AQ131" s="333" t="str">
        <f>IF('Felling&amp;Restocking'!N131="","",VLOOKUP( 'Felling&amp;Restocking'!N131,SpeciesList[],4,FALSE))</f>
        <v/>
      </c>
      <c r="AS131" s="346"/>
      <c r="AT131" s="333" t="str">
        <f>IF('Sub-Cpt Record'!A131&lt;&gt;"",CONCATENATE('Sub-Cpt Record'!A131,'Sub-Cpt Record'!B131,'Sub-Cpt Record'!C131),"")</f>
        <v>CL9b2.34996</v>
      </c>
      <c r="AU131" s="333">
        <f t="shared" si="18"/>
        <v>1</v>
      </c>
      <c r="AV131" s="333">
        <f>IF(AT131&lt;&gt;"",'Sub-Cpt Record'!C131/CODE!AU131,0)</f>
        <v>2.3499599999999998</v>
      </c>
      <c r="BM131" s="333" t="s">
        <v>694</v>
      </c>
    </row>
    <row r="132" spans="1:65" x14ac:dyDescent="0.25">
      <c r="A132" s="333" t="str">
        <f>IF('Sub-Cpt Record'!B132="",IF(OR('Sub-Cpt Record'!A132=0,'Sub-Cpt Record'!A132=""),"",'Sub-Cpt Record'!A132),CONCATENATE('Sub-Cpt Record'!A132&amp;'Sub-Cpt Record'!B132))</f>
        <v>CL10a</v>
      </c>
      <c r="B132" s="333">
        <f t="shared" si="10"/>
        <v>1</v>
      </c>
      <c r="C132" s="334" t="str">
        <f>IF('Sub-Cpt Record'!E132 = "","",'Sub-Cpt Record'!E132&amp;"  ")</f>
        <v xml:space="preserve">POK  </v>
      </c>
      <c r="D132" s="333" t="str">
        <f>IF('Sub-Cpt Record'!F132 = "","",'Sub-Cpt Record'!F132&amp;"  ")</f>
        <v xml:space="preserve">BE  </v>
      </c>
      <c r="E132" s="333" t="str">
        <f>IF('Sub-Cpt Record'!G132 = "","",'Sub-Cpt Record'!G132&amp;"  ")</f>
        <v xml:space="preserve">SC  </v>
      </c>
      <c r="F132" s="333" t="str">
        <f>IF('Sub-Cpt Record'!H132 = "","",'Sub-Cpt Record'!H132&amp;"  ")</f>
        <v xml:space="preserve">HOL  </v>
      </c>
      <c r="G132" s="333" t="str">
        <f>IF('Sub-Cpt Record'!I132 = "","",'Sub-Cpt Record'!I132&amp;"  ")</f>
        <v/>
      </c>
      <c r="H132" s="333" t="str">
        <f>IF('Sub-Cpt Record'!J132 = "","",'Sub-Cpt Record'!J132&amp;"  ")</f>
        <v/>
      </c>
      <c r="I132" s="335" t="str">
        <f t="shared" si="11"/>
        <v xml:space="preserve">POK  BE  SC  HOL  </v>
      </c>
      <c r="J132" s="333">
        <f>IF(A132&lt;&gt;"",'Sub-Cpt Record'!C132/CODE!B132,0)</f>
        <v>2.5354399999999999</v>
      </c>
      <c r="L132" s="337">
        <f t="shared" si="12"/>
        <v>1</v>
      </c>
      <c r="N132" s="338">
        <f>COUNTIFS('Felling&amp;Restocking'!$A$11:$A$1000, 'Felling&amp;Restocking'!$A132, 'Felling&amp;Restocking'!$B$11:$B$1000, 'Felling&amp;Restocking'!$B132, 'Felling&amp;Restocking'!$H$11:$H$1000, 'Felling&amp;Restocking'!$H132)</f>
        <v>1</v>
      </c>
      <c r="O132" s="338">
        <f>IF(OR('Felling&amp;Restocking'!H132=0,'Felling&amp;Restocking'!H132=""),0,1)</f>
        <v>1</v>
      </c>
      <c r="P132" s="339">
        <f>SUM('Felling&amp;Restocking'!O132+'Felling&amp;Restocking'!P132)</f>
        <v>212.97695999999999</v>
      </c>
      <c r="S132" s="341">
        <f>IF(AND(O132&lt;&gt;0,P132&lt;&gt;0,'Felling&amp;Restocking'!G132&lt;&gt;0,AA132="",AC132=""),1,0)</f>
        <v>0</v>
      </c>
      <c r="T132" s="342">
        <f>IF(OR('Felling&amp;Restocking'!G132=0,'Felling&amp;Restocking'!G132=""),"",SUM('Felling&amp;Restocking'!O132/P132)*'Felling&amp;Restocking'!G132)</f>
        <v>0</v>
      </c>
      <c r="U132" s="343">
        <f>IF(OR('Felling&amp;Restocking'!G132=0,'Felling&amp;Restocking'!G132=""),"",SUM('Felling&amp;Restocking'!P132/P132)*'Felling&amp;Restocking'!G132)</f>
        <v>2.5354399999999999</v>
      </c>
      <c r="V132" s="344">
        <f>IF(CONCATENATE('Felling&amp;Restocking'!U132&amp;'Felling&amp;Restocking'!W132&amp;'Felling&amp;Restocking'!Y132&amp;'Felling&amp;Restocking'!AA132&amp;'Felling&amp;Restocking'!AC132)="",0,1)</f>
        <v>0</v>
      </c>
      <c r="W132" s="345">
        <f>IF(OR(OR(TRIM('Felling&amp;Restocking'!H132)="T",TRIM('Felling&amp;Restocking'!H132)="DF",TRIM('Felling&amp;Restocking'!H132)="OS"),O132=0),0,1)</f>
        <v>0</v>
      </c>
      <c r="X132" s="345">
        <f>IF(OR('Felling&amp;Restocking'!$S132="",OR('Felling&amp;Restocking'!$S132=0,'Felling&amp;Restocking'!$S132="N/A")),0,1)</f>
        <v>0</v>
      </c>
      <c r="Y132" s="333" t="str">
        <f t="shared" si="13"/>
        <v/>
      </c>
      <c r="Z132" s="333" t="str">
        <f t="shared" si="14"/>
        <v/>
      </c>
      <c r="AA132" s="334" t="str">
        <f t="shared" si="15"/>
        <v>pedunculate/common oak,beech,sweet chestnut,holly species</v>
      </c>
      <c r="AC132" s="333" t="str">
        <f t="shared" si="16"/>
        <v/>
      </c>
      <c r="AE132" s="333" t="str">
        <f t="shared" si="17"/>
        <v>1</v>
      </c>
      <c r="AF132" s="346" t="str">
        <f>IF('Felling&amp;Restocking'!I132="","",IFERROR(VLOOKUP( 'Felling&amp;Restocking'!I132,SpeciesList[],2,FALSE),"," &amp; 'Felling&amp;Restocking'!I132))</f>
        <v>pedunculate/common oak</v>
      </c>
      <c r="AG132" s="333" t="str">
        <f>IF('Felling&amp;Restocking'!I132="","",VLOOKUP( 'Felling&amp;Restocking'!I132,SpeciesList[],4,FALSE))</f>
        <v>B</v>
      </c>
      <c r="AH132" s="333" t="str">
        <f>IF('Felling&amp;Restocking'!J132="","",IFERROR("," &amp; VLOOKUP( 'Felling&amp;Restocking'!J132,SpeciesList[],2,FALSE),"," &amp; 'Felling&amp;Restocking'!J132))</f>
        <v>,beech</v>
      </c>
      <c r="AI132" s="333" t="str">
        <f>IF('Felling&amp;Restocking'!J132="","",VLOOKUP( 'Felling&amp;Restocking'!J132,SpeciesList[],4,FALSE))</f>
        <v>B</v>
      </c>
      <c r="AJ132" s="333" t="str">
        <f>IF('Felling&amp;Restocking'!K132="","",IFERROR("," &amp; VLOOKUP( 'Felling&amp;Restocking'!K132,SpeciesList[],2,FALSE),"," &amp; 'Felling&amp;Restocking'!K132))</f>
        <v>,sweet chestnut</v>
      </c>
      <c r="AK132" s="333" t="str">
        <f>IF('Felling&amp;Restocking'!K132="","",VLOOKUP( 'Felling&amp;Restocking'!K132,SpeciesList[],4,FALSE))</f>
        <v>B</v>
      </c>
      <c r="AL132" s="333" t="str">
        <f>IF('Felling&amp;Restocking'!L132="","",IFERROR("," &amp; VLOOKUP( 'Felling&amp;Restocking'!L132,SpeciesList[],2,FALSE),"," &amp; 'Felling&amp;Restocking'!L132))</f>
        <v>,holly species</v>
      </c>
      <c r="AM132" s="333" t="str">
        <f>IF('Felling&amp;Restocking'!L132="","",VLOOKUP( 'Felling&amp;Restocking'!L132,SpeciesList[],4,FALSE))</f>
        <v>B</v>
      </c>
      <c r="AN132" s="333" t="str">
        <f>IF('Felling&amp;Restocking'!M132="","",IFERROR("," &amp; VLOOKUP( 'Felling&amp;Restocking'!M132,SpeciesList[],2,FALSE),"," &amp; 'Felling&amp;Restocking'!M132))</f>
        <v/>
      </c>
      <c r="AO132" s="333" t="str">
        <f>IF('Felling&amp;Restocking'!M132="","",VLOOKUP( 'Felling&amp;Restocking'!M132,SpeciesList[],4,FALSE))</f>
        <v/>
      </c>
      <c r="AP132" s="333" t="str">
        <f>IF('Felling&amp;Restocking'!N132="","",IFERROR("," &amp; VLOOKUP( 'Felling&amp;Restocking'!N132,SpeciesList[],2,FALSE),"," &amp; 'Felling&amp;Restocking'!N132))</f>
        <v/>
      </c>
      <c r="AQ132" s="333" t="str">
        <f>IF('Felling&amp;Restocking'!N132="","",VLOOKUP( 'Felling&amp;Restocking'!N132,SpeciesList[],4,FALSE))</f>
        <v/>
      </c>
      <c r="AS132" s="346"/>
      <c r="AT132" s="333" t="str">
        <f>IF('Sub-Cpt Record'!A132&lt;&gt;"",CONCATENATE('Sub-Cpt Record'!A132,'Sub-Cpt Record'!B132,'Sub-Cpt Record'!C132),"")</f>
        <v>CL10a2.53544</v>
      </c>
      <c r="AU132" s="333">
        <f t="shared" si="18"/>
        <v>1</v>
      </c>
      <c r="AV132" s="333">
        <f>IF(AT132&lt;&gt;"",'Sub-Cpt Record'!C132/CODE!AU132,0)</f>
        <v>2.5354399999999999</v>
      </c>
      <c r="BM132" s="333" t="s">
        <v>695</v>
      </c>
    </row>
    <row r="133" spans="1:65" x14ac:dyDescent="0.25">
      <c r="A133" s="333" t="str">
        <f>IF('Sub-Cpt Record'!B133="",IF(OR('Sub-Cpt Record'!A133=0,'Sub-Cpt Record'!A133=""),"",'Sub-Cpt Record'!A133),CONCATENATE('Sub-Cpt Record'!A133&amp;'Sub-Cpt Record'!B133))</f>
        <v>CL10b</v>
      </c>
      <c r="B133" s="333">
        <f t="shared" si="10"/>
        <v>1</v>
      </c>
      <c r="C133" s="334" t="str">
        <f>IF('Sub-Cpt Record'!E133 = "","",'Sub-Cpt Record'!E133&amp;"  ")</f>
        <v xml:space="preserve">HBM  </v>
      </c>
      <c r="D133" s="333" t="str">
        <f>IF('Sub-Cpt Record'!F133 = "","",'Sub-Cpt Record'!F133&amp;"  ")</f>
        <v xml:space="preserve">HOL  </v>
      </c>
      <c r="E133" s="333" t="str">
        <f>IF('Sub-Cpt Record'!G133 = "","",'Sub-Cpt Record'!G133&amp;"  ")</f>
        <v xml:space="preserve">WCH  </v>
      </c>
      <c r="F133" s="333" t="str">
        <f>IF('Sub-Cpt Record'!H133 = "","",'Sub-Cpt Record'!H133&amp;"  ")</f>
        <v xml:space="preserve">BE  </v>
      </c>
      <c r="G133" s="333" t="str">
        <f>IF('Sub-Cpt Record'!I133 = "","",'Sub-Cpt Record'!I133&amp;"  ")</f>
        <v xml:space="preserve">POK  </v>
      </c>
      <c r="H133" s="333" t="str">
        <f>IF('Sub-Cpt Record'!J133 = "","",'Sub-Cpt Record'!J133&amp;"  ")</f>
        <v xml:space="preserve">YEW  </v>
      </c>
      <c r="I133" s="335" t="str">
        <f t="shared" si="11"/>
        <v xml:space="preserve">HBM  HOL  WCH  BE  POK  YEW  </v>
      </c>
      <c r="J133" s="333">
        <f>IF(A133&lt;&gt;"",'Sub-Cpt Record'!C133/CODE!B133,0)</f>
        <v>1.3190900000000001</v>
      </c>
      <c r="L133" s="337">
        <f t="shared" si="12"/>
        <v>1</v>
      </c>
      <c r="N133" s="338">
        <f>COUNTIFS('Felling&amp;Restocking'!$A$11:$A$1000, 'Felling&amp;Restocking'!$A133, 'Felling&amp;Restocking'!$B$11:$B$1000, 'Felling&amp;Restocking'!$B133, 'Felling&amp;Restocking'!$H$11:$H$1000, 'Felling&amp;Restocking'!$H133)</f>
        <v>0</v>
      </c>
      <c r="O133" s="338">
        <f>IF(OR('Felling&amp;Restocking'!H133=0,'Felling&amp;Restocking'!H133=""),0,1)</f>
        <v>0</v>
      </c>
      <c r="P133" s="339">
        <f>SUM('Felling&amp;Restocking'!O133+'Felling&amp;Restocking'!P133)</f>
        <v>0</v>
      </c>
      <c r="S133" s="341">
        <f>IF(AND(O133&lt;&gt;0,P133&lt;&gt;0,'Felling&amp;Restocking'!G133&lt;&gt;0,AA133="",AC133=""),1,0)</f>
        <v>0</v>
      </c>
      <c r="T133" s="342" t="str">
        <f>IF(OR('Felling&amp;Restocking'!G133=0,'Felling&amp;Restocking'!G133=""),"",SUM('Felling&amp;Restocking'!O133/P133)*'Felling&amp;Restocking'!G133)</f>
        <v/>
      </c>
      <c r="U133" s="343" t="str">
        <f>IF(OR('Felling&amp;Restocking'!G133=0,'Felling&amp;Restocking'!G133=""),"",SUM('Felling&amp;Restocking'!P133/P133)*'Felling&amp;Restocking'!G133)</f>
        <v/>
      </c>
      <c r="V133" s="344">
        <f>IF(CONCATENATE('Felling&amp;Restocking'!U133&amp;'Felling&amp;Restocking'!W133&amp;'Felling&amp;Restocking'!Y133&amp;'Felling&amp;Restocking'!AA133&amp;'Felling&amp;Restocking'!AC133)="",0,1)</f>
        <v>0</v>
      </c>
      <c r="W133" s="345">
        <f>IF(OR(OR(TRIM('Felling&amp;Restocking'!H133)="T",TRIM('Felling&amp;Restocking'!H133)="DF",TRIM('Felling&amp;Restocking'!H133)="OS"),O133=0),0,1)</f>
        <v>0</v>
      </c>
      <c r="X133" s="345">
        <f>IF(OR('Felling&amp;Restocking'!$S133="",OR('Felling&amp;Restocking'!$S133=0,'Felling&amp;Restocking'!$S133="N/A")),0,1)</f>
        <v>0</v>
      </c>
      <c r="Y133" s="333" t="str">
        <f t="shared" si="13"/>
        <v/>
      </c>
      <c r="Z133" s="333" t="str">
        <f t="shared" si="14"/>
        <v/>
      </c>
      <c r="AA133" s="334" t="str">
        <f t="shared" si="15"/>
        <v/>
      </c>
      <c r="AC133" s="333" t="str">
        <f t="shared" si="16"/>
        <v/>
      </c>
      <c r="AE133" s="333" t="str">
        <f t="shared" si="17"/>
        <v>1</v>
      </c>
      <c r="AF133" s="346" t="str">
        <f>IF('Felling&amp;Restocking'!I133="","",IFERROR(VLOOKUP( 'Felling&amp;Restocking'!I133,SpeciesList[],2,FALSE),"," &amp; 'Felling&amp;Restocking'!I133))</f>
        <v/>
      </c>
      <c r="AG133" s="333" t="str">
        <f>IF('Felling&amp;Restocking'!I133="","",VLOOKUP( 'Felling&amp;Restocking'!I133,SpeciesList[],4,FALSE))</f>
        <v/>
      </c>
      <c r="AH133" s="333" t="str">
        <f>IF('Felling&amp;Restocking'!J133="","",IFERROR("," &amp; VLOOKUP( 'Felling&amp;Restocking'!J133,SpeciesList[],2,FALSE),"," &amp; 'Felling&amp;Restocking'!J133))</f>
        <v/>
      </c>
      <c r="AI133" s="333" t="str">
        <f>IF('Felling&amp;Restocking'!J133="","",VLOOKUP( 'Felling&amp;Restocking'!J133,SpeciesList[],4,FALSE))</f>
        <v/>
      </c>
      <c r="AJ133" s="333" t="str">
        <f>IF('Felling&amp;Restocking'!K133="","",IFERROR("," &amp; VLOOKUP( 'Felling&amp;Restocking'!K133,SpeciesList[],2,FALSE),"," &amp; 'Felling&amp;Restocking'!K133))</f>
        <v/>
      </c>
      <c r="AK133" s="333" t="str">
        <f>IF('Felling&amp;Restocking'!K133="","",VLOOKUP( 'Felling&amp;Restocking'!K133,SpeciesList[],4,FALSE))</f>
        <v/>
      </c>
      <c r="AL133" s="333" t="str">
        <f>IF('Felling&amp;Restocking'!L133="","",IFERROR("," &amp; VLOOKUP( 'Felling&amp;Restocking'!L133,SpeciesList[],2,FALSE),"," &amp; 'Felling&amp;Restocking'!L133))</f>
        <v/>
      </c>
      <c r="AM133" s="333" t="str">
        <f>IF('Felling&amp;Restocking'!L133="","",VLOOKUP( 'Felling&amp;Restocking'!L133,SpeciesList[],4,FALSE))</f>
        <v/>
      </c>
      <c r="AN133" s="333" t="str">
        <f>IF('Felling&amp;Restocking'!M133="","",IFERROR("," &amp; VLOOKUP( 'Felling&amp;Restocking'!M133,SpeciesList[],2,FALSE),"," &amp; 'Felling&amp;Restocking'!M133))</f>
        <v/>
      </c>
      <c r="AO133" s="333" t="str">
        <f>IF('Felling&amp;Restocking'!M133="","",VLOOKUP( 'Felling&amp;Restocking'!M133,SpeciesList[],4,FALSE))</f>
        <v/>
      </c>
      <c r="AP133" s="333" t="str">
        <f>IF('Felling&amp;Restocking'!N133="","",IFERROR("," &amp; VLOOKUP( 'Felling&amp;Restocking'!N133,SpeciesList[],2,FALSE),"," &amp; 'Felling&amp;Restocking'!N133))</f>
        <v/>
      </c>
      <c r="AQ133" s="333" t="str">
        <f>IF('Felling&amp;Restocking'!N133="","",VLOOKUP( 'Felling&amp;Restocking'!N133,SpeciesList[],4,FALSE))</f>
        <v/>
      </c>
      <c r="AS133" s="346"/>
      <c r="AT133" s="333" t="str">
        <f>IF('Sub-Cpt Record'!A133&lt;&gt;"",CONCATENATE('Sub-Cpt Record'!A133,'Sub-Cpt Record'!B133,'Sub-Cpt Record'!C133),"")</f>
        <v>CL10b1.31909</v>
      </c>
      <c r="AU133" s="333">
        <f t="shared" si="18"/>
        <v>1</v>
      </c>
      <c r="AV133" s="333">
        <f>IF(AT133&lt;&gt;"",'Sub-Cpt Record'!C133/CODE!AU133,0)</f>
        <v>1.3190900000000001</v>
      </c>
      <c r="BM133" s="333" t="s">
        <v>696</v>
      </c>
    </row>
    <row r="134" spans="1:65" x14ac:dyDescent="0.25">
      <c r="A134" s="333" t="str">
        <f>IF('Sub-Cpt Record'!B134="",IF(OR('Sub-Cpt Record'!A134=0,'Sub-Cpt Record'!A134=""),"",'Sub-Cpt Record'!A134),CONCATENATE('Sub-Cpt Record'!A134&amp;'Sub-Cpt Record'!B134))</f>
        <v>CL11</v>
      </c>
      <c r="B134" s="333">
        <f t="shared" si="10"/>
        <v>1</v>
      </c>
      <c r="C134" s="334" t="str">
        <f>IF('Sub-Cpt Record'!E134 = "","",'Sub-Cpt Record'!E134&amp;"  ")</f>
        <v xml:space="preserve">BE  </v>
      </c>
      <c r="D134" s="333" t="str">
        <f>IF('Sub-Cpt Record'!F134 = "","",'Sub-Cpt Record'!F134&amp;"  ")</f>
        <v xml:space="preserve">HBM  </v>
      </c>
      <c r="E134" s="333" t="str">
        <f>IF('Sub-Cpt Record'!G134 = "","",'Sub-Cpt Record'!G134&amp;"  ")</f>
        <v xml:space="preserve">POK  </v>
      </c>
      <c r="F134" s="333" t="str">
        <f>IF('Sub-Cpt Record'!H134 = "","",'Sub-Cpt Record'!H134&amp;"  ")</f>
        <v xml:space="preserve">HOL  </v>
      </c>
      <c r="G134" s="333" t="str">
        <f>IF('Sub-Cpt Record'!I134 = "","",'Sub-Cpt Record'!I134&amp;"  ")</f>
        <v xml:space="preserve">MB  </v>
      </c>
      <c r="H134" s="333" t="str">
        <f>IF('Sub-Cpt Record'!J134 = "","",'Sub-Cpt Record'!J134&amp;"  ")</f>
        <v xml:space="preserve">MC  </v>
      </c>
      <c r="I134" s="335" t="str">
        <f t="shared" si="11"/>
        <v xml:space="preserve">BE  HBM  POK  HOL  MB  MC  </v>
      </c>
      <c r="J134" s="333">
        <f>IF(A134&lt;&gt;"",'Sub-Cpt Record'!C134/CODE!B134,0)</f>
        <v>1.29677</v>
      </c>
      <c r="L134" s="337">
        <f t="shared" si="12"/>
        <v>1</v>
      </c>
      <c r="N134" s="338">
        <f>COUNTIFS('Felling&amp;Restocking'!$A$11:$A$1000, 'Felling&amp;Restocking'!$A134, 'Felling&amp;Restocking'!$B$11:$B$1000, 'Felling&amp;Restocking'!$B134, 'Felling&amp;Restocking'!$H$11:$H$1000, 'Felling&amp;Restocking'!$H134)</f>
        <v>0</v>
      </c>
      <c r="O134" s="338">
        <f>IF(OR('Felling&amp;Restocking'!H134=0,'Felling&amp;Restocking'!H134=""),0,1)</f>
        <v>0</v>
      </c>
      <c r="P134" s="339">
        <f>SUM('Felling&amp;Restocking'!O134+'Felling&amp;Restocking'!P134)</f>
        <v>0</v>
      </c>
      <c r="S134" s="341">
        <f>IF(AND(O134&lt;&gt;0,P134&lt;&gt;0,'Felling&amp;Restocking'!G134&lt;&gt;0,AA134="",AC134=""),1,0)</f>
        <v>0</v>
      </c>
      <c r="T134" s="342" t="str">
        <f>IF(OR('Felling&amp;Restocking'!G134=0,'Felling&amp;Restocking'!G134=""),"",SUM('Felling&amp;Restocking'!O134/P134)*'Felling&amp;Restocking'!G134)</f>
        <v/>
      </c>
      <c r="U134" s="343" t="str">
        <f>IF(OR('Felling&amp;Restocking'!G134=0,'Felling&amp;Restocking'!G134=""),"",SUM('Felling&amp;Restocking'!P134/P134)*'Felling&amp;Restocking'!G134)</f>
        <v/>
      </c>
      <c r="V134" s="344">
        <f>IF(CONCATENATE('Felling&amp;Restocking'!U134&amp;'Felling&amp;Restocking'!W134&amp;'Felling&amp;Restocking'!Y134&amp;'Felling&amp;Restocking'!AA134&amp;'Felling&amp;Restocking'!AC134)="",0,1)</f>
        <v>0</v>
      </c>
      <c r="W134" s="345">
        <f>IF(OR(OR(TRIM('Felling&amp;Restocking'!H134)="T",TRIM('Felling&amp;Restocking'!H134)="DF",TRIM('Felling&amp;Restocking'!H134)="OS"),O134=0),0,1)</f>
        <v>0</v>
      </c>
      <c r="X134" s="345">
        <f>IF(OR('Felling&amp;Restocking'!$S134="",OR('Felling&amp;Restocking'!$S134=0,'Felling&amp;Restocking'!$S134="N/A")),0,1)</f>
        <v>0</v>
      </c>
      <c r="Y134" s="333" t="str">
        <f t="shared" si="13"/>
        <v/>
      </c>
      <c r="Z134" s="333" t="str">
        <f t="shared" si="14"/>
        <v/>
      </c>
      <c r="AA134" s="334" t="str">
        <f t="shared" si="15"/>
        <v/>
      </c>
      <c r="AC134" s="333" t="str">
        <f t="shared" si="16"/>
        <v/>
      </c>
      <c r="AE134" s="333" t="str">
        <f t="shared" si="17"/>
        <v>1</v>
      </c>
      <c r="AF134" s="346" t="str">
        <f>IF('Felling&amp;Restocking'!I134="","",IFERROR(VLOOKUP( 'Felling&amp;Restocking'!I134,SpeciesList[],2,FALSE),"," &amp; 'Felling&amp;Restocking'!I134))</f>
        <v/>
      </c>
      <c r="AG134" s="333" t="str">
        <f>IF('Felling&amp;Restocking'!I134="","",VLOOKUP( 'Felling&amp;Restocking'!I134,SpeciesList[],4,FALSE))</f>
        <v/>
      </c>
      <c r="AH134" s="333" t="str">
        <f>IF('Felling&amp;Restocking'!J134="","",IFERROR("," &amp; VLOOKUP( 'Felling&amp;Restocking'!J134,SpeciesList[],2,FALSE),"," &amp; 'Felling&amp;Restocking'!J134))</f>
        <v/>
      </c>
      <c r="AI134" s="333" t="str">
        <f>IF('Felling&amp;Restocking'!J134="","",VLOOKUP( 'Felling&amp;Restocking'!J134,SpeciesList[],4,FALSE))</f>
        <v/>
      </c>
      <c r="AJ134" s="333" t="str">
        <f>IF('Felling&amp;Restocking'!K134="","",IFERROR("," &amp; VLOOKUP( 'Felling&amp;Restocking'!K134,SpeciesList[],2,FALSE),"," &amp; 'Felling&amp;Restocking'!K134))</f>
        <v/>
      </c>
      <c r="AK134" s="333" t="str">
        <f>IF('Felling&amp;Restocking'!K134="","",VLOOKUP( 'Felling&amp;Restocking'!K134,SpeciesList[],4,FALSE))</f>
        <v/>
      </c>
      <c r="AL134" s="333" t="str">
        <f>IF('Felling&amp;Restocking'!L134="","",IFERROR("," &amp; VLOOKUP( 'Felling&amp;Restocking'!L134,SpeciesList[],2,FALSE),"," &amp; 'Felling&amp;Restocking'!L134))</f>
        <v/>
      </c>
      <c r="AM134" s="333" t="str">
        <f>IF('Felling&amp;Restocking'!L134="","",VLOOKUP( 'Felling&amp;Restocking'!L134,SpeciesList[],4,FALSE))</f>
        <v/>
      </c>
      <c r="AN134" s="333" t="str">
        <f>IF('Felling&amp;Restocking'!M134="","",IFERROR("," &amp; VLOOKUP( 'Felling&amp;Restocking'!M134,SpeciesList[],2,FALSE),"," &amp; 'Felling&amp;Restocking'!M134))</f>
        <v/>
      </c>
      <c r="AO134" s="333" t="str">
        <f>IF('Felling&amp;Restocking'!M134="","",VLOOKUP( 'Felling&amp;Restocking'!M134,SpeciesList[],4,FALSE))</f>
        <v/>
      </c>
      <c r="AP134" s="333" t="str">
        <f>IF('Felling&amp;Restocking'!N134="","",IFERROR("," &amp; VLOOKUP( 'Felling&amp;Restocking'!N134,SpeciesList[],2,FALSE),"," &amp; 'Felling&amp;Restocking'!N134))</f>
        <v/>
      </c>
      <c r="AQ134" s="333" t="str">
        <f>IF('Felling&amp;Restocking'!N134="","",VLOOKUP( 'Felling&amp;Restocking'!N134,SpeciesList[],4,FALSE))</f>
        <v/>
      </c>
      <c r="AS134" s="346"/>
      <c r="AT134" s="333" t="str">
        <f>IF('Sub-Cpt Record'!A134&lt;&gt;"",CONCATENATE('Sub-Cpt Record'!A134,'Sub-Cpt Record'!B134,'Sub-Cpt Record'!C134),"")</f>
        <v>CL111.29677</v>
      </c>
      <c r="AU134" s="333">
        <f t="shared" si="18"/>
        <v>1</v>
      </c>
      <c r="AV134" s="333">
        <f>IF(AT134&lt;&gt;"",'Sub-Cpt Record'!C134/CODE!AU134,0)</f>
        <v>1.29677</v>
      </c>
      <c r="BM134" s="333" t="s">
        <v>697</v>
      </c>
    </row>
    <row r="135" spans="1:65" x14ac:dyDescent="0.25">
      <c r="A135" s="333" t="str">
        <f>IF('Sub-Cpt Record'!B135="",IF(OR('Sub-Cpt Record'!A135=0,'Sub-Cpt Record'!A135=""),"",'Sub-Cpt Record'!A135),CONCATENATE('Sub-Cpt Record'!A135&amp;'Sub-Cpt Record'!B135))</f>
        <v>CL12</v>
      </c>
      <c r="B135" s="333">
        <f t="shared" si="10"/>
        <v>1</v>
      </c>
      <c r="C135" s="334" t="str">
        <f>IF('Sub-Cpt Record'!E135 = "","",'Sub-Cpt Record'!E135&amp;"  ")</f>
        <v xml:space="preserve">MC  </v>
      </c>
      <c r="D135" s="333" t="str">
        <f>IF('Sub-Cpt Record'!F135 = "","",'Sub-Cpt Record'!F135&amp;"  ")</f>
        <v xml:space="preserve">POK  </v>
      </c>
      <c r="E135" s="333" t="str">
        <f>IF('Sub-Cpt Record'!G135 = "","",'Sub-Cpt Record'!G135&amp;"  ")</f>
        <v xml:space="preserve">BE  </v>
      </c>
      <c r="F135" s="333" t="str">
        <f>IF('Sub-Cpt Record'!H135 = "","",'Sub-Cpt Record'!H135&amp;"  ")</f>
        <v/>
      </c>
      <c r="G135" s="333" t="str">
        <f>IF('Sub-Cpt Record'!I135 = "","",'Sub-Cpt Record'!I135&amp;"  ")</f>
        <v/>
      </c>
      <c r="H135" s="333" t="str">
        <f>IF('Sub-Cpt Record'!J135 = "","",'Sub-Cpt Record'!J135&amp;"  ")</f>
        <v/>
      </c>
      <c r="I135" s="335" t="str">
        <f t="shared" si="11"/>
        <v xml:space="preserve">MC  POK  BE  </v>
      </c>
      <c r="J135" s="333">
        <f>IF(A135&lt;&gt;"",'Sub-Cpt Record'!C135/CODE!B135,0)</f>
        <v>2.6544400000000001</v>
      </c>
      <c r="L135" s="337">
        <f t="shared" si="12"/>
        <v>1</v>
      </c>
      <c r="N135" s="338">
        <f>COUNTIFS('Felling&amp;Restocking'!$A$11:$A$1000, 'Felling&amp;Restocking'!$A135, 'Felling&amp;Restocking'!$B$11:$B$1000, 'Felling&amp;Restocking'!$B135, 'Felling&amp;Restocking'!$H$11:$H$1000, 'Felling&amp;Restocking'!$H135)</f>
        <v>1</v>
      </c>
      <c r="O135" s="338">
        <f>IF(OR('Felling&amp;Restocking'!H135=0,'Felling&amp;Restocking'!H135=""),0,1)</f>
        <v>1</v>
      </c>
      <c r="P135" s="339">
        <f>SUM('Felling&amp;Restocking'!O135+'Felling&amp;Restocking'!P135)</f>
        <v>318.53280000000007</v>
      </c>
      <c r="S135" s="341">
        <f>IF(AND(O135&lt;&gt;0,P135&lt;&gt;0,'Felling&amp;Restocking'!G135&lt;&gt;0,AA135="",AC135=""),1,0)</f>
        <v>0</v>
      </c>
      <c r="T135" s="342">
        <f>IF(OR('Felling&amp;Restocking'!G135=0,'Felling&amp;Restocking'!G135=""),"",SUM('Felling&amp;Restocking'!O135/P135)*'Felling&amp;Restocking'!G135)</f>
        <v>1.8581079999999999</v>
      </c>
      <c r="U135" s="343">
        <f>IF(OR('Felling&amp;Restocking'!G135=0,'Felling&amp;Restocking'!G135=""),"",SUM('Felling&amp;Restocking'!P135/P135)*'Felling&amp;Restocking'!G135)</f>
        <v>0.79633200000000004</v>
      </c>
      <c r="V135" s="344">
        <f>IF(CONCATENATE('Felling&amp;Restocking'!U135&amp;'Felling&amp;Restocking'!W135&amp;'Felling&amp;Restocking'!Y135&amp;'Felling&amp;Restocking'!AA135&amp;'Felling&amp;Restocking'!AC135)="",0,1)</f>
        <v>0</v>
      </c>
      <c r="W135" s="345">
        <f>IF(OR(OR(TRIM('Felling&amp;Restocking'!H135)="T",TRIM('Felling&amp;Restocking'!H135)="DF",TRIM('Felling&amp;Restocking'!H135)="OS"),O135=0),0,1)</f>
        <v>0</v>
      </c>
      <c r="X135" s="345">
        <f>IF(OR('Felling&amp;Restocking'!$S135="",OR('Felling&amp;Restocking'!$S135=0,'Felling&amp;Restocking'!$S135="N/A")),0,1)</f>
        <v>0</v>
      </c>
      <c r="Y135" s="333" t="str">
        <f t="shared" si="13"/>
        <v/>
      </c>
      <c r="Z135" s="333" t="str">
        <f t="shared" si="14"/>
        <v/>
      </c>
      <c r="AA135" s="334" t="str">
        <f t="shared" si="15"/>
        <v>,pedunculate/common oak,beech</v>
      </c>
      <c r="AC135" s="333" t="str">
        <f t="shared" si="16"/>
        <v>mixed conifers</v>
      </c>
      <c r="AE135" s="333" t="str">
        <f t="shared" si="17"/>
        <v>1</v>
      </c>
      <c r="AF135" s="346" t="str">
        <f>IF('Felling&amp;Restocking'!I135="","",IFERROR(VLOOKUP( 'Felling&amp;Restocking'!I135,SpeciesList[],2,FALSE),"," &amp; 'Felling&amp;Restocking'!I135))</f>
        <v>mixed conifers</v>
      </c>
      <c r="AG135" s="333" t="str">
        <f>IF('Felling&amp;Restocking'!I135="","",VLOOKUP( 'Felling&amp;Restocking'!I135,SpeciesList[],4,FALSE))</f>
        <v>C</v>
      </c>
      <c r="AH135" s="333" t="str">
        <f>IF('Felling&amp;Restocking'!J135="","",IFERROR("," &amp; VLOOKUP( 'Felling&amp;Restocking'!J135,SpeciesList[],2,FALSE),"," &amp; 'Felling&amp;Restocking'!J135))</f>
        <v>,pedunculate/common oak</v>
      </c>
      <c r="AI135" s="333" t="str">
        <f>IF('Felling&amp;Restocking'!J135="","",VLOOKUP( 'Felling&amp;Restocking'!J135,SpeciesList[],4,FALSE))</f>
        <v>B</v>
      </c>
      <c r="AJ135" s="333" t="str">
        <f>IF('Felling&amp;Restocking'!K135="","",IFERROR("," &amp; VLOOKUP( 'Felling&amp;Restocking'!K135,SpeciesList[],2,FALSE),"," &amp; 'Felling&amp;Restocking'!K135))</f>
        <v>,beech</v>
      </c>
      <c r="AK135" s="333" t="str">
        <f>IF('Felling&amp;Restocking'!K135="","",VLOOKUP( 'Felling&amp;Restocking'!K135,SpeciesList[],4,FALSE))</f>
        <v>B</v>
      </c>
      <c r="AL135" s="333" t="str">
        <f>IF('Felling&amp;Restocking'!L135="","",IFERROR("," &amp; VLOOKUP( 'Felling&amp;Restocking'!L135,SpeciesList[],2,FALSE),"," &amp; 'Felling&amp;Restocking'!L135))</f>
        <v/>
      </c>
      <c r="AM135" s="333" t="str">
        <f>IF('Felling&amp;Restocking'!L135="","",VLOOKUP( 'Felling&amp;Restocking'!L135,SpeciesList[],4,FALSE))</f>
        <v/>
      </c>
      <c r="AN135" s="333" t="str">
        <f>IF('Felling&amp;Restocking'!M135="","",IFERROR("," &amp; VLOOKUP( 'Felling&amp;Restocking'!M135,SpeciesList[],2,FALSE),"," &amp; 'Felling&amp;Restocking'!M135))</f>
        <v/>
      </c>
      <c r="AO135" s="333" t="str">
        <f>IF('Felling&amp;Restocking'!M135="","",VLOOKUP( 'Felling&amp;Restocking'!M135,SpeciesList[],4,FALSE))</f>
        <v/>
      </c>
      <c r="AP135" s="333" t="str">
        <f>IF('Felling&amp;Restocking'!N135="","",IFERROR("," &amp; VLOOKUP( 'Felling&amp;Restocking'!N135,SpeciesList[],2,FALSE),"," &amp; 'Felling&amp;Restocking'!N135))</f>
        <v/>
      </c>
      <c r="AQ135" s="333" t="str">
        <f>IF('Felling&amp;Restocking'!N135="","",VLOOKUP( 'Felling&amp;Restocking'!N135,SpeciesList[],4,FALSE))</f>
        <v/>
      </c>
      <c r="AS135" s="346"/>
      <c r="AT135" s="333" t="str">
        <f>IF('Sub-Cpt Record'!A135&lt;&gt;"",CONCATENATE('Sub-Cpt Record'!A135,'Sub-Cpt Record'!B135,'Sub-Cpt Record'!C135),"")</f>
        <v>CL122.65444</v>
      </c>
      <c r="AU135" s="333">
        <f t="shared" si="18"/>
        <v>1</v>
      </c>
      <c r="AV135" s="333">
        <f>IF(AT135&lt;&gt;"",'Sub-Cpt Record'!C135/CODE!AU135,0)</f>
        <v>2.6544400000000001</v>
      </c>
      <c r="BM135" s="333" t="s">
        <v>698</v>
      </c>
    </row>
    <row r="136" spans="1:65" x14ac:dyDescent="0.25">
      <c r="A136" s="333" t="str">
        <f>IF('Sub-Cpt Record'!B136="",IF(OR('Sub-Cpt Record'!A136=0,'Sub-Cpt Record'!A136=""),"",'Sub-Cpt Record'!A136),CONCATENATE('Sub-Cpt Record'!A136&amp;'Sub-Cpt Record'!B136))</f>
        <v>CL13</v>
      </c>
      <c r="B136" s="333">
        <f t="shared" si="10"/>
        <v>1</v>
      </c>
      <c r="C136" s="334" t="str">
        <f>IF('Sub-Cpt Record'!E136 = "","",'Sub-Cpt Record'!E136&amp;"  ")</f>
        <v xml:space="preserve">SYC  </v>
      </c>
      <c r="D136" s="333" t="str">
        <f>IF('Sub-Cpt Record'!F136 = "","",'Sub-Cpt Record'!F136&amp;"  ")</f>
        <v xml:space="preserve">BE  </v>
      </c>
      <c r="E136" s="333" t="str">
        <f>IF('Sub-Cpt Record'!G136 = "","",'Sub-Cpt Record'!G136&amp;"  ")</f>
        <v xml:space="preserve">POK  </v>
      </c>
      <c r="F136" s="333" t="str">
        <f>IF('Sub-Cpt Record'!H136 = "","",'Sub-Cpt Record'!H136&amp;"  ")</f>
        <v xml:space="preserve">MC  </v>
      </c>
      <c r="G136" s="333" t="str">
        <f>IF('Sub-Cpt Record'!I136 = "","",'Sub-Cpt Record'!I136&amp;"  ")</f>
        <v xml:space="preserve">YEW  </v>
      </c>
      <c r="H136" s="333" t="str">
        <f>IF('Sub-Cpt Record'!J136 = "","",'Sub-Cpt Record'!J136&amp;"  ")</f>
        <v/>
      </c>
      <c r="I136" s="335" t="str">
        <f t="shared" si="11"/>
        <v xml:space="preserve">SYC  BE  POK  MC  YEW  </v>
      </c>
      <c r="J136" s="333">
        <f>IF(A136&lt;&gt;"",'Sub-Cpt Record'!C136/CODE!B136,0)</f>
        <v>2.4562599999999999</v>
      </c>
      <c r="L136" s="337">
        <f t="shared" si="12"/>
        <v>1</v>
      </c>
      <c r="N136" s="338">
        <f>COUNTIFS('Felling&amp;Restocking'!$A$11:$A$1000, 'Felling&amp;Restocking'!$A136, 'Felling&amp;Restocking'!$B$11:$B$1000, 'Felling&amp;Restocking'!$B136, 'Felling&amp;Restocking'!$H$11:$H$1000, 'Felling&amp;Restocking'!$H136)</f>
        <v>1</v>
      </c>
      <c r="O136" s="338">
        <f>IF(OR('Felling&amp;Restocking'!H136=0,'Felling&amp;Restocking'!H136=""),0,1)</f>
        <v>1</v>
      </c>
      <c r="P136" s="339">
        <f>SUM('Felling&amp;Restocking'!O136+'Felling&amp;Restocking'!P136)</f>
        <v>221.06339999999994</v>
      </c>
      <c r="S136" s="341">
        <f>IF(AND(O136&lt;&gt;0,P136&lt;&gt;0,'Felling&amp;Restocking'!G136&lt;&gt;0,AA136="",AC136=""),1,0)</f>
        <v>0</v>
      </c>
      <c r="T136" s="342">
        <f>IF(OR('Felling&amp;Restocking'!G136=0,'Felling&amp;Restocking'!G136=""),"",SUM('Felling&amp;Restocking'!O136/P136)*'Felling&amp;Restocking'!G136)</f>
        <v>0.49199999999999999</v>
      </c>
      <c r="U136" s="343">
        <f>IF(OR('Felling&amp;Restocking'!G136=0,'Felling&amp;Restocking'!G136=""),"",SUM('Felling&amp;Restocking'!P136/P136)*'Felling&amp;Restocking'!G136)</f>
        <v>1.968</v>
      </c>
      <c r="V136" s="344">
        <f>IF(CONCATENATE('Felling&amp;Restocking'!U136&amp;'Felling&amp;Restocking'!W136&amp;'Felling&amp;Restocking'!Y136&amp;'Felling&amp;Restocking'!AA136&amp;'Felling&amp;Restocking'!AC136)="",0,1)</f>
        <v>0</v>
      </c>
      <c r="W136" s="345">
        <f>IF(OR(OR(TRIM('Felling&amp;Restocking'!H136)="T",TRIM('Felling&amp;Restocking'!H136)="DF",TRIM('Felling&amp;Restocking'!H136)="OS"),O136=0),0,1)</f>
        <v>0</v>
      </c>
      <c r="X136" s="345">
        <f>IF(OR('Felling&amp;Restocking'!$S136="",OR('Felling&amp;Restocking'!$S136=0,'Felling&amp;Restocking'!$S136="N/A")),0,1)</f>
        <v>0</v>
      </c>
      <c r="Y136" s="333" t="str">
        <f t="shared" si="13"/>
        <v/>
      </c>
      <c r="Z136" s="333" t="str">
        <f t="shared" si="14"/>
        <v/>
      </c>
      <c r="AA136" s="334" t="str">
        <f t="shared" si="15"/>
        <v>sycamore,beech,pedunculate/common oak</v>
      </c>
      <c r="AC136" s="333" t="str">
        <f t="shared" si="16"/>
        <v>,mixed conifers,yew</v>
      </c>
      <c r="AE136" s="333" t="str">
        <f t="shared" si="17"/>
        <v>1</v>
      </c>
      <c r="AF136" s="346" t="str">
        <f>IF('Felling&amp;Restocking'!I136="","",IFERROR(VLOOKUP( 'Felling&amp;Restocking'!I136,SpeciesList[],2,FALSE),"," &amp; 'Felling&amp;Restocking'!I136))</f>
        <v>sycamore</v>
      </c>
      <c r="AG136" s="333" t="str">
        <f>IF('Felling&amp;Restocking'!I136="","",VLOOKUP( 'Felling&amp;Restocking'!I136,SpeciesList[],4,FALSE))</f>
        <v>B</v>
      </c>
      <c r="AH136" s="333" t="str">
        <f>IF('Felling&amp;Restocking'!J136="","",IFERROR("," &amp; VLOOKUP( 'Felling&amp;Restocking'!J136,SpeciesList[],2,FALSE),"," &amp; 'Felling&amp;Restocking'!J136))</f>
        <v>,beech</v>
      </c>
      <c r="AI136" s="333" t="str">
        <f>IF('Felling&amp;Restocking'!J136="","",VLOOKUP( 'Felling&amp;Restocking'!J136,SpeciesList[],4,FALSE))</f>
        <v>B</v>
      </c>
      <c r="AJ136" s="333" t="str">
        <f>IF('Felling&amp;Restocking'!K136="","",IFERROR("," &amp; VLOOKUP( 'Felling&amp;Restocking'!K136,SpeciesList[],2,FALSE),"," &amp; 'Felling&amp;Restocking'!K136))</f>
        <v>,pedunculate/common oak</v>
      </c>
      <c r="AK136" s="333" t="str">
        <f>IF('Felling&amp;Restocking'!K136="","",VLOOKUP( 'Felling&amp;Restocking'!K136,SpeciesList[],4,FALSE))</f>
        <v>B</v>
      </c>
      <c r="AL136" s="333" t="str">
        <f>IF('Felling&amp;Restocking'!L136="","",IFERROR("," &amp; VLOOKUP( 'Felling&amp;Restocking'!L136,SpeciesList[],2,FALSE),"," &amp; 'Felling&amp;Restocking'!L136))</f>
        <v>,mixed conifers</v>
      </c>
      <c r="AM136" s="333" t="str">
        <f>IF('Felling&amp;Restocking'!L136="","",VLOOKUP( 'Felling&amp;Restocking'!L136,SpeciesList[],4,FALSE))</f>
        <v>C</v>
      </c>
      <c r="AN136" s="333" t="str">
        <f>IF('Felling&amp;Restocking'!M136="","",IFERROR("," &amp; VLOOKUP( 'Felling&amp;Restocking'!M136,SpeciesList[],2,FALSE),"," &amp; 'Felling&amp;Restocking'!M136))</f>
        <v>,yew</v>
      </c>
      <c r="AO136" s="333" t="str">
        <f>IF('Felling&amp;Restocking'!M136="","",VLOOKUP( 'Felling&amp;Restocking'!M136,SpeciesList[],4,FALSE))</f>
        <v>C</v>
      </c>
      <c r="AP136" s="333" t="str">
        <f>IF('Felling&amp;Restocking'!N136="","",IFERROR("," &amp; VLOOKUP( 'Felling&amp;Restocking'!N136,SpeciesList[],2,FALSE),"," &amp; 'Felling&amp;Restocking'!N136))</f>
        <v/>
      </c>
      <c r="AQ136" s="333" t="str">
        <f>IF('Felling&amp;Restocking'!N136="","",VLOOKUP( 'Felling&amp;Restocking'!N136,SpeciesList[],4,FALSE))</f>
        <v/>
      </c>
      <c r="AS136" s="346"/>
      <c r="AT136" s="333" t="str">
        <f>IF('Sub-Cpt Record'!A136&lt;&gt;"",CONCATENATE('Sub-Cpt Record'!A136,'Sub-Cpt Record'!B136,'Sub-Cpt Record'!C136),"")</f>
        <v>CL132.45626</v>
      </c>
      <c r="AU136" s="333">
        <f t="shared" si="18"/>
        <v>1</v>
      </c>
      <c r="AV136" s="333">
        <f>IF(AT136&lt;&gt;"",'Sub-Cpt Record'!C136/CODE!AU136,0)</f>
        <v>2.4562599999999999</v>
      </c>
      <c r="BM136" s="333" t="s">
        <v>699</v>
      </c>
    </row>
    <row r="137" spans="1:65" x14ac:dyDescent="0.25">
      <c r="A137" s="333" t="str">
        <f>IF('Sub-Cpt Record'!B137="",IF(OR('Sub-Cpt Record'!A137=0,'Sub-Cpt Record'!A137=""),"",'Sub-Cpt Record'!A137),CONCATENATE('Sub-Cpt Record'!A137&amp;'Sub-Cpt Record'!B137))</f>
        <v>CL14</v>
      </c>
      <c r="B137" s="333">
        <f t="shared" si="10"/>
        <v>1</v>
      </c>
      <c r="C137" s="334" t="str">
        <f>IF('Sub-Cpt Record'!E137 = "","",'Sub-Cpt Record'!E137&amp;"  ")</f>
        <v xml:space="preserve">POK  </v>
      </c>
      <c r="D137" s="333" t="str">
        <f>IF('Sub-Cpt Record'!F137 = "","",'Sub-Cpt Record'!F137&amp;"  ")</f>
        <v xml:space="preserve">BE  </v>
      </c>
      <c r="E137" s="333" t="str">
        <f>IF('Sub-Cpt Record'!G137 = "","",'Sub-Cpt Record'!G137&amp;"  ")</f>
        <v xml:space="preserve">HOL  </v>
      </c>
      <c r="F137" s="333" t="str">
        <f>IF('Sub-Cpt Record'!H137 = "","",'Sub-Cpt Record'!H137&amp;"  ")</f>
        <v/>
      </c>
      <c r="G137" s="333" t="str">
        <f>IF('Sub-Cpt Record'!I137 = "","",'Sub-Cpt Record'!I137&amp;"  ")</f>
        <v/>
      </c>
      <c r="H137" s="333" t="str">
        <f>IF('Sub-Cpt Record'!J137 = "","",'Sub-Cpt Record'!J137&amp;"  ")</f>
        <v/>
      </c>
      <c r="I137" s="335" t="str">
        <f t="shared" si="11"/>
        <v xml:space="preserve">POK  BE  HOL  </v>
      </c>
      <c r="J137" s="333">
        <f>IF(A137&lt;&gt;"",'Sub-Cpt Record'!C137/CODE!B137,0)</f>
        <v>2.09</v>
      </c>
      <c r="L137" s="337">
        <f t="shared" si="12"/>
        <v>1</v>
      </c>
      <c r="N137" s="338">
        <f>COUNTIFS('Felling&amp;Restocking'!$A$11:$A$1000, 'Felling&amp;Restocking'!$A137, 'Felling&amp;Restocking'!$B$11:$B$1000, 'Felling&amp;Restocking'!$B137, 'Felling&amp;Restocking'!$H$11:$H$1000, 'Felling&amp;Restocking'!$H137)</f>
        <v>1</v>
      </c>
      <c r="O137" s="338">
        <f>IF(OR('Felling&amp;Restocking'!H137=0,'Felling&amp;Restocking'!H137=""),0,1)</f>
        <v>1</v>
      </c>
      <c r="P137" s="339">
        <f>SUM('Felling&amp;Restocking'!O137+'Felling&amp;Restocking'!P137)</f>
        <v>188.1</v>
      </c>
      <c r="S137" s="341">
        <f>IF(AND(O137&lt;&gt;0,P137&lt;&gt;0,'Felling&amp;Restocking'!G137&lt;&gt;0,AA137="",AC137=""),1,0)</f>
        <v>0</v>
      </c>
      <c r="T137" s="342">
        <f>IF(OR('Felling&amp;Restocking'!G137=0,'Felling&amp;Restocking'!G137=""),"",SUM('Felling&amp;Restocking'!O137/P137)*'Felling&amp;Restocking'!G137)</f>
        <v>0</v>
      </c>
      <c r="U137" s="343">
        <f>IF(OR('Felling&amp;Restocking'!G137=0,'Felling&amp;Restocking'!G137=""),"",SUM('Felling&amp;Restocking'!P137/P137)*'Felling&amp;Restocking'!G137)</f>
        <v>2.09</v>
      </c>
      <c r="V137" s="344">
        <f>IF(CONCATENATE('Felling&amp;Restocking'!U137&amp;'Felling&amp;Restocking'!W137&amp;'Felling&amp;Restocking'!Y137&amp;'Felling&amp;Restocking'!AA137&amp;'Felling&amp;Restocking'!AC137)="",0,1)</f>
        <v>0</v>
      </c>
      <c r="W137" s="345">
        <f>IF(OR(OR(TRIM('Felling&amp;Restocking'!H137)="T",TRIM('Felling&amp;Restocking'!H137)="DF",TRIM('Felling&amp;Restocking'!H137)="OS"),O137=0),0,1)</f>
        <v>0</v>
      </c>
      <c r="X137" s="345">
        <f>IF(OR('Felling&amp;Restocking'!$S137="",OR('Felling&amp;Restocking'!$S137=0,'Felling&amp;Restocking'!$S137="N/A")),0,1)</f>
        <v>0</v>
      </c>
      <c r="Y137" s="333" t="str">
        <f t="shared" si="13"/>
        <v/>
      </c>
      <c r="Z137" s="333" t="str">
        <f t="shared" si="14"/>
        <v/>
      </c>
      <c r="AA137" s="334" t="str">
        <f t="shared" si="15"/>
        <v>pedunculate/common oak,beech,holly species</v>
      </c>
      <c r="AC137" s="333" t="str">
        <f t="shared" si="16"/>
        <v/>
      </c>
      <c r="AE137" s="333" t="str">
        <f t="shared" si="17"/>
        <v>1</v>
      </c>
      <c r="AF137" s="346" t="str">
        <f>IF('Felling&amp;Restocking'!I137="","",IFERROR(VLOOKUP( 'Felling&amp;Restocking'!I137,SpeciesList[],2,FALSE),"," &amp; 'Felling&amp;Restocking'!I137))</f>
        <v>pedunculate/common oak</v>
      </c>
      <c r="AG137" s="333" t="str">
        <f>IF('Felling&amp;Restocking'!I137="","",VLOOKUP( 'Felling&amp;Restocking'!I137,SpeciesList[],4,FALSE))</f>
        <v>B</v>
      </c>
      <c r="AH137" s="333" t="str">
        <f>IF('Felling&amp;Restocking'!J137="","",IFERROR("," &amp; VLOOKUP( 'Felling&amp;Restocking'!J137,SpeciesList[],2,FALSE),"," &amp; 'Felling&amp;Restocking'!J137))</f>
        <v>,beech</v>
      </c>
      <c r="AI137" s="333" t="str">
        <f>IF('Felling&amp;Restocking'!J137="","",VLOOKUP( 'Felling&amp;Restocking'!J137,SpeciesList[],4,FALSE))</f>
        <v>B</v>
      </c>
      <c r="AJ137" s="333" t="str">
        <f>IF('Felling&amp;Restocking'!K137="","",IFERROR("," &amp; VLOOKUP( 'Felling&amp;Restocking'!K137,SpeciesList[],2,FALSE),"," &amp; 'Felling&amp;Restocking'!K137))</f>
        <v>,holly species</v>
      </c>
      <c r="AK137" s="333" t="str">
        <f>IF('Felling&amp;Restocking'!K137="","",VLOOKUP( 'Felling&amp;Restocking'!K137,SpeciesList[],4,FALSE))</f>
        <v>B</v>
      </c>
      <c r="AL137" s="333" t="str">
        <f>IF('Felling&amp;Restocking'!L137="","",IFERROR("," &amp; VLOOKUP( 'Felling&amp;Restocking'!L137,SpeciesList[],2,FALSE),"," &amp; 'Felling&amp;Restocking'!L137))</f>
        <v/>
      </c>
      <c r="AM137" s="333" t="str">
        <f>IF('Felling&amp;Restocking'!L137="","",VLOOKUP( 'Felling&amp;Restocking'!L137,SpeciesList[],4,FALSE))</f>
        <v/>
      </c>
      <c r="AN137" s="333" t="str">
        <f>IF('Felling&amp;Restocking'!M137="","",IFERROR("," &amp; VLOOKUP( 'Felling&amp;Restocking'!M137,SpeciesList[],2,FALSE),"," &amp; 'Felling&amp;Restocking'!M137))</f>
        <v/>
      </c>
      <c r="AO137" s="333" t="str">
        <f>IF('Felling&amp;Restocking'!M137="","",VLOOKUP( 'Felling&amp;Restocking'!M137,SpeciesList[],4,FALSE))</f>
        <v/>
      </c>
      <c r="AP137" s="333" t="str">
        <f>IF('Felling&amp;Restocking'!N137="","",IFERROR("," &amp; VLOOKUP( 'Felling&amp;Restocking'!N137,SpeciesList[],2,FALSE),"," &amp; 'Felling&amp;Restocking'!N137))</f>
        <v/>
      </c>
      <c r="AQ137" s="333" t="str">
        <f>IF('Felling&amp;Restocking'!N137="","",VLOOKUP( 'Felling&amp;Restocking'!N137,SpeciesList[],4,FALSE))</f>
        <v/>
      </c>
      <c r="AS137" s="346"/>
      <c r="AT137" s="333" t="str">
        <f>IF('Sub-Cpt Record'!A137&lt;&gt;"",CONCATENATE('Sub-Cpt Record'!A137,'Sub-Cpt Record'!B137,'Sub-Cpt Record'!C137),"")</f>
        <v>CL142.09</v>
      </c>
      <c r="AU137" s="333">
        <f t="shared" si="18"/>
        <v>1</v>
      </c>
      <c r="AV137" s="333">
        <f>IF(AT137&lt;&gt;"",'Sub-Cpt Record'!C137/CODE!AU137,0)</f>
        <v>2.09</v>
      </c>
      <c r="BM137" s="333" t="s">
        <v>700</v>
      </c>
    </row>
    <row r="138" spans="1:65" x14ac:dyDescent="0.25">
      <c r="A138" s="333" t="str">
        <f>IF('Sub-Cpt Record'!B138="",IF(OR('Sub-Cpt Record'!A138=0,'Sub-Cpt Record'!A138=""),"",'Sub-Cpt Record'!A138),CONCATENATE('Sub-Cpt Record'!A138&amp;'Sub-Cpt Record'!B138))</f>
        <v>CL15</v>
      </c>
      <c r="B138" s="333">
        <f t="shared" si="10"/>
        <v>1</v>
      </c>
      <c r="C138" s="334" t="str">
        <f>IF('Sub-Cpt Record'!E138 = "","",'Sub-Cpt Record'!E138&amp;"  ")</f>
        <v xml:space="preserve">POK  </v>
      </c>
      <c r="D138" s="333" t="str">
        <f>IF('Sub-Cpt Record'!F138 = "","",'Sub-Cpt Record'!F138&amp;"  ")</f>
        <v xml:space="preserve">HOL  </v>
      </c>
      <c r="E138" s="333" t="str">
        <f>IF('Sub-Cpt Record'!G138 = "","",'Sub-Cpt Record'!G138&amp;"  ")</f>
        <v xml:space="preserve">HAZ  </v>
      </c>
      <c r="F138" s="333" t="str">
        <f>IF('Sub-Cpt Record'!H138 = "","",'Sub-Cpt Record'!H138&amp;"  ")</f>
        <v/>
      </c>
      <c r="G138" s="333" t="str">
        <f>IF('Sub-Cpt Record'!I138 = "","",'Sub-Cpt Record'!I138&amp;"  ")</f>
        <v/>
      </c>
      <c r="H138" s="333" t="str">
        <f>IF('Sub-Cpt Record'!J138 = "","",'Sub-Cpt Record'!J138&amp;"  ")</f>
        <v/>
      </c>
      <c r="I138" s="335" t="str">
        <f t="shared" si="11"/>
        <v xml:space="preserve">POK  HOL  HAZ  </v>
      </c>
      <c r="J138" s="333">
        <f>IF(A138&lt;&gt;"",'Sub-Cpt Record'!C138/CODE!B138,0)</f>
        <v>0.39314399999999999</v>
      </c>
      <c r="L138" s="337">
        <f t="shared" si="12"/>
        <v>1</v>
      </c>
      <c r="N138" s="338">
        <f>COUNTIFS('Felling&amp;Restocking'!$A$11:$A$1000, 'Felling&amp;Restocking'!$A138, 'Felling&amp;Restocking'!$B$11:$B$1000, 'Felling&amp;Restocking'!$B138, 'Felling&amp;Restocking'!$H$11:$H$1000, 'Felling&amp;Restocking'!$H138)</f>
        <v>0</v>
      </c>
      <c r="O138" s="338">
        <f>IF(OR('Felling&amp;Restocking'!H138=0,'Felling&amp;Restocking'!H138=""),0,1)</f>
        <v>0</v>
      </c>
      <c r="P138" s="339">
        <f>SUM('Felling&amp;Restocking'!O138+'Felling&amp;Restocking'!P138)</f>
        <v>0</v>
      </c>
      <c r="S138" s="341">
        <f>IF(AND(O138&lt;&gt;0,P138&lt;&gt;0,'Felling&amp;Restocking'!G138&lt;&gt;0,AA138="",AC138=""),1,0)</f>
        <v>0</v>
      </c>
      <c r="T138" s="342" t="str">
        <f>IF(OR('Felling&amp;Restocking'!G138=0,'Felling&amp;Restocking'!G138=""),"",SUM('Felling&amp;Restocking'!O138/P138)*'Felling&amp;Restocking'!G138)</f>
        <v/>
      </c>
      <c r="U138" s="343" t="str">
        <f>IF(OR('Felling&amp;Restocking'!G138=0,'Felling&amp;Restocking'!G138=""),"",SUM('Felling&amp;Restocking'!P138/P138)*'Felling&amp;Restocking'!G138)</f>
        <v/>
      </c>
      <c r="V138" s="344">
        <f>IF(CONCATENATE('Felling&amp;Restocking'!U138&amp;'Felling&amp;Restocking'!W138&amp;'Felling&amp;Restocking'!Y138&amp;'Felling&amp;Restocking'!AA138&amp;'Felling&amp;Restocking'!AC138)="",0,1)</f>
        <v>0</v>
      </c>
      <c r="W138" s="345">
        <f>IF(OR(OR(TRIM('Felling&amp;Restocking'!H138)="T",TRIM('Felling&amp;Restocking'!H138)="DF",TRIM('Felling&amp;Restocking'!H138)="OS"),O138=0),0,1)</f>
        <v>0</v>
      </c>
      <c r="X138" s="345">
        <f>IF(OR('Felling&amp;Restocking'!$S138="",OR('Felling&amp;Restocking'!$S138=0,'Felling&amp;Restocking'!$S138="N/A")),0,1)</f>
        <v>0</v>
      </c>
      <c r="Y138" s="333" t="str">
        <f t="shared" si="13"/>
        <v/>
      </c>
      <c r="Z138" s="333" t="str">
        <f t="shared" si="14"/>
        <v/>
      </c>
      <c r="AA138" s="334" t="str">
        <f t="shared" si="15"/>
        <v/>
      </c>
      <c r="AC138" s="333" t="str">
        <f t="shared" si="16"/>
        <v/>
      </c>
      <c r="AE138" s="333" t="str">
        <f t="shared" si="17"/>
        <v>1</v>
      </c>
      <c r="AF138" s="346" t="str">
        <f>IF('Felling&amp;Restocking'!I138="","",IFERROR(VLOOKUP( 'Felling&amp;Restocking'!I138,SpeciesList[],2,FALSE),"," &amp; 'Felling&amp;Restocking'!I138))</f>
        <v/>
      </c>
      <c r="AG138" s="333" t="str">
        <f>IF('Felling&amp;Restocking'!I138="","",VLOOKUP( 'Felling&amp;Restocking'!I138,SpeciesList[],4,FALSE))</f>
        <v/>
      </c>
      <c r="AH138" s="333" t="str">
        <f>IF('Felling&amp;Restocking'!J138="","",IFERROR("," &amp; VLOOKUP( 'Felling&amp;Restocking'!J138,SpeciesList[],2,FALSE),"," &amp; 'Felling&amp;Restocking'!J138))</f>
        <v/>
      </c>
      <c r="AI138" s="333" t="str">
        <f>IF('Felling&amp;Restocking'!J138="","",VLOOKUP( 'Felling&amp;Restocking'!J138,SpeciesList[],4,FALSE))</f>
        <v/>
      </c>
      <c r="AJ138" s="333" t="str">
        <f>IF('Felling&amp;Restocking'!K138="","",IFERROR("," &amp; VLOOKUP( 'Felling&amp;Restocking'!K138,SpeciesList[],2,FALSE),"," &amp; 'Felling&amp;Restocking'!K138))</f>
        <v/>
      </c>
      <c r="AK138" s="333" t="str">
        <f>IF('Felling&amp;Restocking'!K138="","",VLOOKUP( 'Felling&amp;Restocking'!K138,SpeciesList[],4,FALSE))</f>
        <v/>
      </c>
      <c r="AL138" s="333" t="str">
        <f>IF('Felling&amp;Restocking'!L138="","",IFERROR("," &amp; VLOOKUP( 'Felling&amp;Restocking'!L138,SpeciesList[],2,FALSE),"," &amp; 'Felling&amp;Restocking'!L138))</f>
        <v/>
      </c>
      <c r="AM138" s="333" t="str">
        <f>IF('Felling&amp;Restocking'!L138="","",VLOOKUP( 'Felling&amp;Restocking'!L138,SpeciesList[],4,FALSE))</f>
        <v/>
      </c>
      <c r="AN138" s="333" t="str">
        <f>IF('Felling&amp;Restocking'!M138="","",IFERROR("," &amp; VLOOKUP( 'Felling&amp;Restocking'!M138,SpeciesList[],2,FALSE),"," &amp; 'Felling&amp;Restocking'!M138))</f>
        <v/>
      </c>
      <c r="AO138" s="333" t="str">
        <f>IF('Felling&amp;Restocking'!M138="","",VLOOKUP( 'Felling&amp;Restocking'!M138,SpeciesList[],4,FALSE))</f>
        <v/>
      </c>
      <c r="AP138" s="333" t="str">
        <f>IF('Felling&amp;Restocking'!N138="","",IFERROR("," &amp; VLOOKUP( 'Felling&amp;Restocking'!N138,SpeciesList[],2,FALSE),"," &amp; 'Felling&amp;Restocking'!N138))</f>
        <v/>
      </c>
      <c r="AQ138" s="333" t="str">
        <f>IF('Felling&amp;Restocking'!N138="","",VLOOKUP( 'Felling&amp;Restocking'!N138,SpeciesList[],4,FALSE))</f>
        <v/>
      </c>
      <c r="AS138" s="346"/>
      <c r="AT138" s="333" t="str">
        <f>IF('Sub-Cpt Record'!A138&lt;&gt;"",CONCATENATE('Sub-Cpt Record'!A138,'Sub-Cpt Record'!B138,'Sub-Cpt Record'!C138),"")</f>
        <v>CL150.393144</v>
      </c>
      <c r="AU138" s="333">
        <f t="shared" si="18"/>
        <v>1</v>
      </c>
      <c r="AV138" s="333">
        <f>IF(AT138&lt;&gt;"",'Sub-Cpt Record'!C138/CODE!AU138,0)</f>
        <v>0.39314399999999999</v>
      </c>
      <c r="BM138" s="333" t="s">
        <v>701</v>
      </c>
    </row>
    <row r="139" spans="1:65" x14ac:dyDescent="0.25">
      <c r="A139" s="333" t="str">
        <f>IF('Sub-Cpt Record'!B139="",IF(OR('Sub-Cpt Record'!A139=0,'Sub-Cpt Record'!A139=""),"",'Sub-Cpt Record'!A139),CONCATENATE('Sub-Cpt Record'!A139&amp;'Sub-Cpt Record'!B139))</f>
        <v>CL16</v>
      </c>
      <c r="B139" s="333">
        <f t="shared" si="10"/>
        <v>1</v>
      </c>
      <c r="C139" s="334" t="str">
        <f>IF('Sub-Cpt Record'!E139 = "","",'Sub-Cpt Record'!E139&amp;"  ")</f>
        <v xml:space="preserve">POK  </v>
      </c>
      <c r="D139" s="333" t="str">
        <f>IF('Sub-Cpt Record'!F139 = "","",'Sub-Cpt Record'!F139&amp;"  ")</f>
        <v xml:space="preserve">AH  </v>
      </c>
      <c r="E139" s="333" t="str">
        <f>IF('Sub-Cpt Record'!G139 = "","",'Sub-Cpt Record'!G139&amp;"  ")</f>
        <v xml:space="preserve">BE  </v>
      </c>
      <c r="F139" s="333" t="str">
        <f>IF('Sub-Cpt Record'!H139 = "","",'Sub-Cpt Record'!H139&amp;"  ")</f>
        <v xml:space="preserve">SYC  </v>
      </c>
      <c r="G139" s="333" t="str">
        <f>IF('Sub-Cpt Record'!I139 = "","",'Sub-Cpt Record'!I139&amp;"  ")</f>
        <v xml:space="preserve">NS  </v>
      </c>
      <c r="H139" s="333" t="str">
        <f>IF('Sub-Cpt Record'!J139 = "","",'Sub-Cpt Record'!J139&amp;"  ")</f>
        <v xml:space="preserve">HL  </v>
      </c>
      <c r="I139" s="335" t="str">
        <f t="shared" si="11"/>
        <v xml:space="preserve">POK  AH  BE  SYC  NS  HL  </v>
      </c>
      <c r="J139" s="333">
        <f>IF(A139&lt;&gt;"",'Sub-Cpt Record'!C139/CODE!B139,0)</f>
        <v>3.1602999999999999</v>
      </c>
      <c r="L139" s="337">
        <f t="shared" si="12"/>
        <v>1</v>
      </c>
      <c r="N139" s="338">
        <f>COUNTIFS('Felling&amp;Restocking'!$A$11:$A$1000, 'Felling&amp;Restocking'!$A139, 'Felling&amp;Restocking'!$B$11:$B$1000, 'Felling&amp;Restocking'!$B139, 'Felling&amp;Restocking'!$H$11:$H$1000, 'Felling&amp;Restocking'!$H139)</f>
        <v>1</v>
      </c>
      <c r="O139" s="338">
        <f>IF(OR('Felling&amp;Restocking'!H139=0,'Felling&amp;Restocking'!H139=""),0,1)</f>
        <v>1</v>
      </c>
      <c r="P139" s="339">
        <f>SUM('Felling&amp;Restocking'!O139+'Felling&amp;Restocking'!P139)</f>
        <v>299.25</v>
      </c>
      <c r="S139" s="341">
        <f>IF(AND(O139&lt;&gt;0,P139&lt;&gt;0,'Felling&amp;Restocking'!G139&lt;&gt;0,AA139="",AC139=""),1,0)</f>
        <v>0</v>
      </c>
      <c r="T139" s="342">
        <f>IF(OR('Felling&amp;Restocking'!G139=0,'Felling&amp;Restocking'!G139=""),"",SUM('Felling&amp;Restocking'!O139/P139)*'Felling&amp;Restocking'!G139)</f>
        <v>0.57000000000000006</v>
      </c>
      <c r="U139" s="343">
        <f>IF(OR('Felling&amp;Restocking'!G139=0,'Felling&amp;Restocking'!G139=""),"",SUM('Felling&amp;Restocking'!P139/P139)*'Felling&amp;Restocking'!G139)</f>
        <v>2.2800000000000002</v>
      </c>
      <c r="V139" s="344">
        <f>IF(CONCATENATE('Felling&amp;Restocking'!U139&amp;'Felling&amp;Restocking'!W139&amp;'Felling&amp;Restocking'!Y139&amp;'Felling&amp;Restocking'!AA139&amp;'Felling&amp;Restocking'!AC139)="",0,1)</f>
        <v>0</v>
      </c>
      <c r="W139" s="345">
        <f>IF(OR(OR(TRIM('Felling&amp;Restocking'!H139)="T",TRIM('Felling&amp;Restocking'!H139)="DF",TRIM('Felling&amp;Restocking'!H139)="OS"),O139=0),0,1)</f>
        <v>0</v>
      </c>
      <c r="X139" s="345">
        <f>IF(OR('Felling&amp;Restocking'!$S139="",OR('Felling&amp;Restocking'!$S139=0,'Felling&amp;Restocking'!$S139="N/A")),0,1)</f>
        <v>0</v>
      </c>
      <c r="Y139" s="333" t="str">
        <f t="shared" si="13"/>
        <v/>
      </c>
      <c r="Z139" s="333" t="str">
        <f t="shared" si="14"/>
        <v/>
      </c>
      <c r="AA139" s="334" t="str">
        <f t="shared" si="15"/>
        <v>pedunculate/common oak,ash,beech,sycamore</v>
      </c>
      <c r="AC139" s="333" t="str">
        <f t="shared" si="16"/>
        <v>,Norway spruce,hybrid larch</v>
      </c>
      <c r="AE139" s="333" t="str">
        <f t="shared" si="17"/>
        <v>1</v>
      </c>
      <c r="AF139" s="346" t="str">
        <f>IF('Felling&amp;Restocking'!I139="","",IFERROR(VLOOKUP( 'Felling&amp;Restocking'!I139,SpeciesList[],2,FALSE),"," &amp; 'Felling&amp;Restocking'!I139))</f>
        <v>pedunculate/common oak</v>
      </c>
      <c r="AG139" s="333" t="str">
        <f>IF('Felling&amp;Restocking'!I139="","",VLOOKUP( 'Felling&amp;Restocking'!I139,SpeciesList[],4,FALSE))</f>
        <v>B</v>
      </c>
      <c r="AH139" s="333" t="str">
        <f>IF('Felling&amp;Restocking'!J139="","",IFERROR("," &amp; VLOOKUP( 'Felling&amp;Restocking'!J139,SpeciesList[],2,FALSE),"," &amp; 'Felling&amp;Restocking'!J139))</f>
        <v>,ash</v>
      </c>
      <c r="AI139" s="333" t="str">
        <f>IF('Felling&amp;Restocking'!J139="","",VLOOKUP( 'Felling&amp;Restocking'!J139,SpeciesList[],4,FALSE))</f>
        <v>B</v>
      </c>
      <c r="AJ139" s="333" t="str">
        <f>IF('Felling&amp;Restocking'!K139="","",IFERROR("," &amp; VLOOKUP( 'Felling&amp;Restocking'!K139,SpeciesList[],2,FALSE),"," &amp; 'Felling&amp;Restocking'!K139))</f>
        <v>,beech</v>
      </c>
      <c r="AK139" s="333" t="str">
        <f>IF('Felling&amp;Restocking'!K139="","",VLOOKUP( 'Felling&amp;Restocking'!K139,SpeciesList[],4,FALSE))</f>
        <v>B</v>
      </c>
      <c r="AL139" s="333" t="str">
        <f>IF('Felling&amp;Restocking'!L139="","",IFERROR("," &amp; VLOOKUP( 'Felling&amp;Restocking'!L139,SpeciesList[],2,FALSE),"," &amp; 'Felling&amp;Restocking'!L139))</f>
        <v>,sycamore</v>
      </c>
      <c r="AM139" s="333" t="str">
        <f>IF('Felling&amp;Restocking'!L139="","",VLOOKUP( 'Felling&amp;Restocking'!L139,SpeciesList[],4,FALSE))</f>
        <v>B</v>
      </c>
      <c r="AN139" s="333" t="str">
        <f>IF('Felling&amp;Restocking'!M139="","",IFERROR("," &amp; VLOOKUP( 'Felling&amp;Restocking'!M139,SpeciesList[],2,FALSE),"," &amp; 'Felling&amp;Restocking'!M139))</f>
        <v>,Norway spruce</v>
      </c>
      <c r="AO139" s="333" t="str">
        <f>IF('Felling&amp;Restocking'!M139="","",VLOOKUP( 'Felling&amp;Restocking'!M139,SpeciesList[],4,FALSE))</f>
        <v>C</v>
      </c>
      <c r="AP139" s="333" t="str">
        <f>IF('Felling&amp;Restocking'!N139="","",IFERROR("," &amp; VLOOKUP( 'Felling&amp;Restocking'!N139,SpeciesList[],2,FALSE),"," &amp; 'Felling&amp;Restocking'!N139))</f>
        <v>,hybrid larch</v>
      </c>
      <c r="AQ139" s="333" t="str">
        <f>IF('Felling&amp;Restocking'!N139="","",VLOOKUP( 'Felling&amp;Restocking'!N139,SpeciesList[],4,FALSE))</f>
        <v>C</v>
      </c>
      <c r="AS139" s="346"/>
      <c r="AT139" s="333" t="str">
        <f>IF('Sub-Cpt Record'!A139&lt;&gt;"",CONCATENATE('Sub-Cpt Record'!A139,'Sub-Cpt Record'!B139,'Sub-Cpt Record'!C139),"")</f>
        <v>CL163.1603</v>
      </c>
      <c r="AU139" s="333">
        <f t="shared" si="18"/>
        <v>1</v>
      </c>
      <c r="AV139" s="333">
        <f>IF(AT139&lt;&gt;"",'Sub-Cpt Record'!C139/CODE!AU139,0)</f>
        <v>3.1602999999999999</v>
      </c>
      <c r="BM139" s="333" t="s">
        <v>702</v>
      </c>
    </row>
    <row r="140" spans="1:65" x14ac:dyDescent="0.25">
      <c r="A140" s="333" t="str">
        <f>IF('Sub-Cpt Record'!B140="",IF(OR('Sub-Cpt Record'!A140=0,'Sub-Cpt Record'!A140=""),"",'Sub-Cpt Record'!A140),CONCATENATE('Sub-Cpt Record'!A140&amp;'Sub-Cpt Record'!B140))</f>
        <v>CL17</v>
      </c>
      <c r="B140" s="333">
        <f t="shared" ref="B140:B203" si="19">IF($A140="",1,COUNTIFS($A$11:$A$1000, $A140))</f>
        <v>1</v>
      </c>
      <c r="C140" s="334" t="str">
        <f>IF('Sub-Cpt Record'!E140 = "","",'Sub-Cpt Record'!E140&amp;"  ")</f>
        <v xml:space="preserve">POK  </v>
      </c>
      <c r="D140" s="333" t="str">
        <f>IF('Sub-Cpt Record'!F140 = "","",'Sub-Cpt Record'!F140&amp;"  ")</f>
        <v xml:space="preserve">SYC  </v>
      </c>
      <c r="E140" s="333" t="str">
        <f>IF('Sub-Cpt Record'!G140 = "","",'Sub-Cpt Record'!G140&amp;"  ")</f>
        <v xml:space="preserve">BE  </v>
      </c>
      <c r="F140" s="333" t="str">
        <f>IF('Sub-Cpt Record'!H140 = "","",'Sub-Cpt Record'!H140&amp;"  ")</f>
        <v xml:space="preserve">EM  </v>
      </c>
      <c r="G140" s="333" t="str">
        <f>IF('Sub-Cpt Record'!I140 = "","",'Sub-Cpt Record'!I140&amp;"  ")</f>
        <v/>
      </c>
      <c r="H140" s="333" t="str">
        <f>IF('Sub-Cpt Record'!J140 = "","",'Sub-Cpt Record'!J140&amp;"  ")</f>
        <v/>
      </c>
      <c r="I140" s="335" t="str">
        <f t="shared" ref="I140:I203" si="20">CONCATENATE(C140&amp;D140&amp;E140&amp;F140&amp;G140&amp;H140)</f>
        <v xml:space="preserve">POK  SYC  BE  EM  </v>
      </c>
      <c r="J140" s="333">
        <f>IF(A140&lt;&gt;"",'Sub-Cpt Record'!C140/CODE!B140,0)</f>
        <v>0.759768</v>
      </c>
      <c r="L140" s="337">
        <f t="shared" ref="L140:L203" si="21">IF(A140="",IF(L141=1,1,""),1)</f>
        <v>1</v>
      </c>
      <c r="N140" s="338">
        <f>COUNTIFS('Felling&amp;Restocking'!$A$11:$A$1000, 'Felling&amp;Restocking'!$A140, 'Felling&amp;Restocking'!$B$11:$B$1000, 'Felling&amp;Restocking'!$B140, 'Felling&amp;Restocking'!$H$11:$H$1000, 'Felling&amp;Restocking'!$H140)</f>
        <v>1</v>
      </c>
      <c r="O140" s="338">
        <f>IF(OR('Felling&amp;Restocking'!H140=0,'Felling&amp;Restocking'!H140=""),0,1)</f>
        <v>1</v>
      </c>
      <c r="P140" s="339">
        <f>SUM('Felling&amp;Restocking'!O140+'Felling&amp;Restocking'!P140)</f>
        <v>68.37912</v>
      </c>
      <c r="S140" s="341">
        <f>IF(AND(O140&lt;&gt;0,P140&lt;&gt;0,'Felling&amp;Restocking'!G140&lt;&gt;0,AA140="",AC140=""),1,0)</f>
        <v>0</v>
      </c>
      <c r="T140" s="342">
        <f>IF(OR('Felling&amp;Restocking'!G140=0,'Felling&amp;Restocking'!G140=""),"",SUM('Felling&amp;Restocking'!O140/P140)*'Felling&amp;Restocking'!G140)</f>
        <v>0</v>
      </c>
      <c r="U140" s="343">
        <f>IF(OR('Felling&amp;Restocking'!G140=0,'Felling&amp;Restocking'!G140=""),"",SUM('Felling&amp;Restocking'!P140/P140)*'Felling&amp;Restocking'!G140)</f>
        <v>0.759768</v>
      </c>
      <c r="V140" s="344">
        <f>IF(CONCATENATE('Felling&amp;Restocking'!U140&amp;'Felling&amp;Restocking'!W140&amp;'Felling&amp;Restocking'!Y140&amp;'Felling&amp;Restocking'!AA140&amp;'Felling&amp;Restocking'!AC140)="",0,1)</f>
        <v>0</v>
      </c>
      <c r="W140" s="345">
        <f>IF(OR(OR(TRIM('Felling&amp;Restocking'!H140)="T",TRIM('Felling&amp;Restocking'!H140)="DF",TRIM('Felling&amp;Restocking'!H140)="OS"),O140=0),0,1)</f>
        <v>0</v>
      </c>
      <c r="X140" s="345">
        <f>IF(OR('Felling&amp;Restocking'!$S140="",OR('Felling&amp;Restocking'!$S140=0,'Felling&amp;Restocking'!$S140="N/A")),0,1)</f>
        <v>0</v>
      </c>
      <c r="Y140" s="333" t="str">
        <f t="shared" ref="Y140:Y203" si="22">IF(W140=1,T140,"")</f>
        <v/>
      </c>
      <c r="Z140" s="333" t="str">
        <f t="shared" ref="Z140:Z203" si="23">IF(W140=1,U140,"")</f>
        <v/>
      </c>
      <c r="AA140" s="334" t="str">
        <f t="shared" ref="AA140:AA203" si="24">CONCATENATE(IF(AND(AG140="B",AF140&lt;&gt;""),AF140,""),IF(AND(AI140="B",AH140&lt;&gt;""),AH140,""),IF(AND(AK140="B",AJ140&lt;&gt;""),AJ140,""),IF(AND(AM140="B",AL140&lt;&gt;""),AL140,""),IF(AND(AO140="B",AN140&lt;&gt;""),AN140,""),IF(AND(AQ140="B",AP140&lt;&gt;""),AP140,""))</f>
        <v>pedunculate/common oak,sycamore,beech,elm</v>
      </c>
      <c r="AC140" s="333" t="str">
        <f t="shared" ref="AC140:AC203" si="25">CONCATENATE(IF(AND(AG140="C",AF140&lt;&gt;""),AF140,""),IF(AND(AI140="C",AH140&lt;&gt;""),AH140,""),IF(AND(AK140="C",AJ140&lt;&gt;""),AJ140,""),IF(AND(AM140="C",AL140&lt;&gt;""),AL140,""),IF(AND(AO140="C",AN140&lt;&gt;""),AN140,""),IF(AND(AQ140="C",AP140&lt;&gt;""),AP140,""))</f>
        <v/>
      </c>
      <c r="AE140" s="333" t="str">
        <f t="shared" ref="AE140:AE203" si="26">CONCATENATE(IF(AS140="","",AS140),IF(AU140="","",AU140),IF(AW140="","",AW140),IF(AY140="","",AY140),IF(BA140="","",BA140),IF(BC140="","",BC140))</f>
        <v>1</v>
      </c>
      <c r="AF140" s="346" t="str">
        <f>IF('Felling&amp;Restocking'!I140="","",IFERROR(VLOOKUP( 'Felling&amp;Restocking'!I140,SpeciesList[],2,FALSE),"," &amp; 'Felling&amp;Restocking'!I140))</f>
        <v>pedunculate/common oak</v>
      </c>
      <c r="AG140" s="333" t="str">
        <f>IF('Felling&amp;Restocking'!I140="","",VLOOKUP( 'Felling&amp;Restocking'!I140,SpeciesList[],4,FALSE))</f>
        <v>B</v>
      </c>
      <c r="AH140" s="333" t="str">
        <f>IF('Felling&amp;Restocking'!J140="","",IFERROR("," &amp; VLOOKUP( 'Felling&amp;Restocking'!J140,SpeciesList[],2,FALSE),"," &amp; 'Felling&amp;Restocking'!J140))</f>
        <v>,sycamore</v>
      </c>
      <c r="AI140" s="333" t="str">
        <f>IF('Felling&amp;Restocking'!J140="","",VLOOKUP( 'Felling&amp;Restocking'!J140,SpeciesList[],4,FALSE))</f>
        <v>B</v>
      </c>
      <c r="AJ140" s="333" t="str">
        <f>IF('Felling&amp;Restocking'!K140="","",IFERROR("," &amp; VLOOKUP( 'Felling&amp;Restocking'!K140,SpeciesList[],2,FALSE),"," &amp; 'Felling&amp;Restocking'!K140))</f>
        <v>,beech</v>
      </c>
      <c r="AK140" s="333" t="str">
        <f>IF('Felling&amp;Restocking'!K140="","",VLOOKUP( 'Felling&amp;Restocking'!K140,SpeciesList[],4,FALSE))</f>
        <v>B</v>
      </c>
      <c r="AL140" s="333" t="str">
        <f>IF('Felling&amp;Restocking'!L140="","",IFERROR("," &amp; VLOOKUP( 'Felling&amp;Restocking'!L140,SpeciesList[],2,FALSE),"," &amp; 'Felling&amp;Restocking'!L140))</f>
        <v>,elm</v>
      </c>
      <c r="AM140" s="333" t="str">
        <f>IF('Felling&amp;Restocking'!L140="","",VLOOKUP( 'Felling&amp;Restocking'!L140,SpeciesList[],4,FALSE))</f>
        <v>B</v>
      </c>
      <c r="AN140" s="333" t="str">
        <f>IF('Felling&amp;Restocking'!M140="","",IFERROR("," &amp; VLOOKUP( 'Felling&amp;Restocking'!M140,SpeciesList[],2,FALSE),"," &amp; 'Felling&amp;Restocking'!M140))</f>
        <v/>
      </c>
      <c r="AO140" s="333" t="str">
        <f>IF('Felling&amp;Restocking'!M140="","",VLOOKUP( 'Felling&amp;Restocking'!M140,SpeciesList[],4,FALSE))</f>
        <v/>
      </c>
      <c r="AP140" s="333" t="str">
        <f>IF('Felling&amp;Restocking'!N140="","",IFERROR("," &amp; VLOOKUP( 'Felling&amp;Restocking'!N140,SpeciesList[],2,FALSE),"," &amp; 'Felling&amp;Restocking'!N140))</f>
        <v/>
      </c>
      <c r="AQ140" s="333" t="str">
        <f>IF('Felling&amp;Restocking'!N140="","",VLOOKUP( 'Felling&amp;Restocking'!N140,SpeciesList[],4,FALSE))</f>
        <v/>
      </c>
      <c r="AS140" s="346"/>
      <c r="AT140" s="333" t="str">
        <f>IF('Sub-Cpt Record'!A140&lt;&gt;"",CONCATENATE('Sub-Cpt Record'!A140,'Sub-Cpt Record'!B140,'Sub-Cpt Record'!C140),"")</f>
        <v>CL170.759768</v>
      </c>
      <c r="AU140" s="333">
        <f t="shared" ref="AU140:AU203" si="27">IF($AT140="",1,COUNTIFS($AT$11:$AT$1000, $AT140))</f>
        <v>1</v>
      </c>
      <c r="AV140" s="333">
        <f>IF(AT140&lt;&gt;"",'Sub-Cpt Record'!C140/CODE!AU140,0)</f>
        <v>0.759768</v>
      </c>
      <c r="BM140" s="333" t="s">
        <v>703</v>
      </c>
    </row>
    <row r="141" spans="1:65" x14ac:dyDescent="0.25">
      <c r="A141" s="333" t="str">
        <f>IF('Sub-Cpt Record'!B141="",IF(OR('Sub-Cpt Record'!A141=0,'Sub-Cpt Record'!A141=""),"",'Sub-Cpt Record'!A141),CONCATENATE('Sub-Cpt Record'!A141&amp;'Sub-Cpt Record'!B141))</f>
        <v>CL18</v>
      </c>
      <c r="B141" s="333">
        <f t="shared" si="19"/>
        <v>1</v>
      </c>
      <c r="C141" s="334" t="str">
        <f>IF('Sub-Cpt Record'!E141 = "","",'Sub-Cpt Record'!E141&amp;"  ")</f>
        <v xml:space="preserve">POK  </v>
      </c>
      <c r="D141" s="333" t="str">
        <f>IF('Sub-Cpt Record'!F141 = "","",'Sub-Cpt Record'!F141&amp;"  ")</f>
        <v xml:space="preserve">SYC  </v>
      </c>
      <c r="E141" s="333" t="str">
        <f>IF('Sub-Cpt Record'!G141 = "","",'Sub-Cpt Record'!G141&amp;"  ")</f>
        <v xml:space="preserve">LI  </v>
      </c>
      <c r="F141" s="333" t="str">
        <f>IF('Sub-Cpt Record'!H141 = "","",'Sub-Cpt Record'!H141&amp;"  ")</f>
        <v xml:space="preserve">HCH  </v>
      </c>
      <c r="G141" s="333" t="str">
        <f>IF('Sub-Cpt Record'!I141 = "","",'Sub-Cpt Record'!I141&amp;"  ")</f>
        <v/>
      </c>
      <c r="H141" s="333" t="str">
        <f>IF('Sub-Cpt Record'!J141 = "","",'Sub-Cpt Record'!J141&amp;"  ")</f>
        <v/>
      </c>
      <c r="I141" s="335" t="str">
        <f t="shared" si="20"/>
        <v xml:space="preserve">POK  SYC  LI  HCH  </v>
      </c>
      <c r="J141" s="333">
        <f>IF(A141&lt;&gt;"",'Sub-Cpt Record'!C141/CODE!B141,0)</f>
        <v>0.81009200000000003</v>
      </c>
      <c r="L141" s="337">
        <f t="shared" si="21"/>
        <v>1</v>
      </c>
      <c r="N141" s="338">
        <f>COUNTIFS('Felling&amp;Restocking'!$A$11:$A$1000, 'Felling&amp;Restocking'!$A141, 'Felling&amp;Restocking'!$B$11:$B$1000, 'Felling&amp;Restocking'!$B141, 'Felling&amp;Restocking'!$H$11:$H$1000, 'Felling&amp;Restocking'!$H141)</f>
        <v>1</v>
      </c>
      <c r="O141" s="338">
        <f>IF(OR('Felling&amp;Restocking'!H141=0,'Felling&amp;Restocking'!H141=""),0,1)</f>
        <v>1</v>
      </c>
      <c r="P141" s="339">
        <f>SUM('Felling&amp;Restocking'!O141+'Felling&amp;Restocking'!P141)</f>
        <v>72.908280000000005</v>
      </c>
      <c r="S141" s="341">
        <f>IF(AND(O141&lt;&gt;0,P141&lt;&gt;0,'Felling&amp;Restocking'!G141&lt;&gt;0,AA141="",AC141=""),1,0)</f>
        <v>0</v>
      </c>
      <c r="T141" s="342">
        <f>IF(OR('Felling&amp;Restocking'!G141=0,'Felling&amp;Restocking'!G141=""),"",SUM('Felling&amp;Restocking'!O141/P141)*'Felling&amp;Restocking'!G141)</f>
        <v>0</v>
      </c>
      <c r="U141" s="343">
        <f>IF(OR('Felling&amp;Restocking'!G141=0,'Felling&amp;Restocking'!G141=""),"",SUM('Felling&amp;Restocking'!P141/P141)*'Felling&amp;Restocking'!G141)</f>
        <v>0.81009200000000003</v>
      </c>
      <c r="V141" s="344">
        <f>IF(CONCATENATE('Felling&amp;Restocking'!U141&amp;'Felling&amp;Restocking'!W141&amp;'Felling&amp;Restocking'!Y141&amp;'Felling&amp;Restocking'!AA141&amp;'Felling&amp;Restocking'!AC141)="",0,1)</f>
        <v>0</v>
      </c>
      <c r="W141" s="345">
        <f>IF(OR(OR(TRIM('Felling&amp;Restocking'!H141)="T",TRIM('Felling&amp;Restocking'!H141)="DF",TRIM('Felling&amp;Restocking'!H141)="OS"),O141=0),0,1)</f>
        <v>0</v>
      </c>
      <c r="X141" s="345">
        <f>IF(OR('Felling&amp;Restocking'!$S141="",OR('Felling&amp;Restocking'!$S141=0,'Felling&amp;Restocking'!$S141="N/A")),0,1)</f>
        <v>0</v>
      </c>
      <c r="Y141" s="333" t="str">
        <f t="shared" si="22"/>
        <v/>
      </c>
      <c r="Z141" s="333" t="str">
        <f t="shared" si="23"/>
        <v/>
      </c>
      <c r="AA141" s="334" t="str">
        <f t="shared" si="24"/>
        <v>pedunculate/common oak,sycamore,lime,horse chestnut</v>
      </c>
      <c r="AC141" s="333" t="str">
        <f t="shared" si="25"/>
        <v/>
      </c>
      <c r="AE141" s="333" t="str">
        <f t="shared" si="26"/>
        <v>1</v>
      </c>
      <c r="AF141" s="346" t="str">
        <f>IF('Felling&amp;Restocking'!I141="","",IFERROR(VLOOKUP( 'Felling&amp;Restocking'!I141,SpeciesList[],2,FALSE),"," &amp; 'Felling&amp;Restocking'!I141))</f>
        <v>pedunculate/common oak</v>
      </c>
      <c r="AG141" s="333" t="str">
        <f>IF('Felling&amp;Restocking'!I141="","",VLOOKUP( 'Felling&amp;Restocking'!I141,SpeciesList[],4,FALSE))</f>
        <v>B</v>
      </c>
      <c r="AH141" s="333" t="str">
        <f>IF('Felling&amp;Restocking'!J141="","",IFERROR("," &amp; VLOOKUP( 'Felling&amp;Restocking'!J141,SpeciesList[],2,FALSE),"," &amp; 'Felling&amp;Restocking'!J141))</f>
        <v>,sycamore</v>
      </c>
      <c r="AI141" s="333" t="str">
        <f>IF('Felling&amp;Restocking'!J141="","",VLOOKUP( 'Felling&amp;Restocking'!J141,SpeciesList[],4,FALSE))</f>
        <v>B</v>
      </c>
      <c r="AJ141" s="333" t="str">
        <f>IF('Felling&amp;Restocking'!K141="","",IFERROR("," &amp; VLOOKUP( 'Felling&amp;Restocking'!K141,SpeciesList[],2,FALSE),"," &amp; 'Felling&amp;Restocking'!K141))</f>
        <v>,lime</v>
      </c>
      <c r="AK141" s="333" t="str">
        <f>IF('Felling&amp;Restocking'!K141="","",VLOOKUP( 'Felling&amp;Restocking'!K141,SpeciesList[],4,FALSE))</f>
        <v>B</v>
      </c>
      <c r="AL141" s="333" t="str">
        <f>IF('Felling&amp;Restocking'!L141="","",IFERROR("," &amp; VLOOKUP( 'Felling&amp;Restocking'!L141,SpeciesList[],2,FALSE),"," &amp; 'Felling&amp;Restocking'!L141))</f>
        <v>,horse chestnut</v>
      </c>
      <c r="AM141" s="333" t="str">
        <f>IF('Felling&amp;Restocking'!L141="","",VLOOKUP( 'Felling&amp;Restocking'!L141,SpeciesList[],4,FALSE))</f>
        <v>B</v>
      </c>
      <c r="AN141" s="333" t="str">
        <f>IF('Felling&amp;Restocking'!M141="","",IFERROR("," &amp; VLOOKUP( 'Felling&amp;Restocking'!M141,SpeciesList[],2,FALSE),"," &amp; 'Felling&amp;Restocking'!M141))</f>
        <v/>
      </c>
      <c r="AO141" s="333" t="str">
        <f>IF('Felling&amp;Restocking'!M141="","",VLOOKUP( 'Felling&amp;Restocking'!M141,SpeciesList[],4,FALSE))</f>
        <v/>
      </c>
      <c r="AP141" s="333" t="str">
        <f>IF('Felling&amp;Restocking'!N141="","",IFERROR("," &amp; VLOOKUP( 'Felling&amp;Restocking'!N141,SpeciesList[],2,FALSE),"," &amp; 'Felling&amp;Restocking'!N141))</f>
        <v/>
      </c>
      <c r="AQ141" s="333" t="str">
        <f>IF('Felling&amp;Restocking'!N141="","",VLOOKUP( 'Felling&amp;Restocking'!N141,SpeciesList[],4,FALSE))</f>
        <v/>
      </c>
      <c r="AS141" s="346"/>
      <c r="AT141" s="333" t="str">
        <f>IF('Sub-Cpt Record'!A141&lt;&gt;"",CONCATENATE('Sub-Cpt Record'!A141,'Sub-Cpt Record'!B141,'Sub-Cpt Record'!C141),"")</f>
        <v>CL180.810092</v>
      </c>
      <c r="AU141" s="333">
        <f t="shared" si="27"/>
        <v>1</v>
      </c>
      <c r="AV141" s="333">
        <f>IF(AT141&lt;&gt;"",'Sub-Cpt Record'!C141/CODE!AU141,0)</f>
        <v>0.81009200000000003</v>
      </c>
      <c r="BM141" s="333" t="s">
        <v>704</v>
      </c>
    </row>
    <row r="142" spans="1:65" x14ac:dyDescent="0.25">
      <c r="A142" s="333" t="str">
        <f>IF('Sub-Cpt Record'!B142="",IF(OR('Sub-Cpt Record'!A142=0,'Sub-Cpt Record'!A142=""),"",'Sub-Cpt Record'!A142),CONCATENATE('Sub-Cpt Record'!A142&amp;'Sub-Cpt Record'!B142))</f>
        <v/>
      </c>
      <c r="B142" s="333">
        <f t="shared" si="19"/>
        <v>1</v>
      </c>
      <c r="C142" s="334" t="str">
        <f>IF('Sub-Cpt Record'!E142 = "","",'Sub-Cpt Record'!E142&amp;"  ")</f>
        <v/>
      </c>
      <c r="D142" s="333" t="str">
        <f>IF('Sub-Cpt Record'!F142 = "","",'Sub-Cpt Record'!F142&amp;"  ")</f>
        <v/>
      </c>
      <c r="E142" s="333" t="str">
        <f>IF('Sub-Cpt Record'!G142 = "","",'Sub-Cpt Record'!G142&amp;"  ")</f>
        <v/>
      </c>
      <c r="F142" s="333" t="str">
        <f>IF('Sub-Cpt Record'!H142 = "","",'Sub-Cpt Record'!H142&amp;"  ")</f>
        <v/>
      </c>
      <c r="G142" s="333" t="str">
        <f>IF('Sub-Cpt Record'!I142 = "","",'Sub-Cpt Record'!I142&amp;"  ")</f>
        <v/>
      </c>
      <c r="H142" s="333" t="str">
        <f>IF('Sub-Cpt Record'!J142 = "","",'Sub-Cpt Record'!J142&amp;"  ")</f>
        <v/>
      </c>
      <c r="I142" s="335" t="str">
        <f t="shared" si="20"/>
        <v/>
      </c>
      <c r="J142" s="333">
        <f>IF(A142&lt;&gt;"",'Sub-Cpt Record'!C142/CODE!B142,0)</f>
        <v>0</v>
      </c>
      <c r="L142" s="337">
        <f t="shared" si="21"/>
        <v>1</v>
      </c>
      <c r="N142" s="338">
        <f>COUNTIFS('Felling&amp;Restocking'!$A$11:$A$1000, 'Felling&amp;Restocking'!$A142, 'Felling&amp;Restocking'!$B$11:$B$1000, 'Felling&amp;Restocking'!$B142, 'Felling&amp;Restocking'!$H$11:$H$1000, 'Felling&amp;Restocking'!$H142)</f>
        <v>0</v>
      </c>
      <c r="O142" s="338">
        <f>IF(OR('Felling&amp;Restocking'!H142=0,'Felling&amp;Restocking'!H142=""),0,1)</f>
        <v>0</v>
      </c>
      <c r="P142" s="339">
        <f>SUM('Felling&amp;Restocking'!O142+'Felling&amp;Restocking'!P142)</f>
        <v>0</v>
      </c>
      <c r="S142" s="341">
        <f>IF(AND(O142&lt;&gt;0,P142&lt;&gt;0,'Felling&amp;Restocking'!G142&lt;&gt;0,AA142="",AC142=""),1,0)</f>
        <v>0</v>
      </c>
      <c r="T142" s="342" t="str">
        <f>IF(OR('Felling&amp;Restocking'!G142=0,'Felling&amp;Restocking'!G142=""),"",SUM('Felling&amp;Restocking'!O142/P142)*'Felling&amp;Restocking'!G142)</f>
        <v/>
      </c>
      <c r="U142" s="343" t="str">
        <f>IF(OR('Felling&amp;Restocking'!G142=0,'Felling&amp;Restocking'!G142=""),"",SUM('Felling&amp;Restocking'!P142/P142)*'Felling&amp;Restocking'!G142)</f>
        <v/>
      </c>
      <c r="V142" s="344">
        <f>IF(CONCATENATE('Felling&amp;Restocking'!U142&amp;'Felling&amp;Restocking'!W142&amp;'Felling&amp;Restocking'!Y142&amp;'Felling&amp;Restocking'!AA142&amp;'Felling&amp;Restocking'!AC142)="",0,1)</f>
        <v>0</v>
      </c>
      <c r="W142" s="345">
        <f>IF(OR(OR(TRIM('Felling&amp;Restocking'!H142)="T",TRIM('Felling&amp;Restocking'!H142)="DF",TRIM('Felling&amp;Restocking'!H142)="OS"),O142=0),0,1)</f>
        <v>0</v>
      </c>
      <c r="X142" s="345">
        <f>IF(OR('Felling&amp;Restocking'!$S142="",OR('Felling&amp;Restocking'!$S142=0,'Felling&amp;Restocking'!$S142="N/A")),0,1)</f>
        <v>0</v>
      </c>
      <c r="Y142" s="333" t="str">
        <f t="shared" si="22"/>
        <v/>
      </c>
      <c r="Z142" s="333" t="str">
        <f t="shared" si="23"/>
        <v/>
      </c>
      <c r="AA142" s="334" t="str">
        <f t="shared" si="24"/>
        <v/>
      </c>
      <c r="AC142" s="333" t="str">
        <f t="shared" si="25"/>
        <v/>
      </c>
      <c r="AE142" s="333" t="str">
        <f t="shared" si="26"/>
        <v>1</v>
      </c>
      <c r="AF142" s="346" t="str">
        <f>IF('Felling&amp;Restocking'!I142="","",IFERROR(VLOOKUP( 'Felling&amp;Restocking'!I142,SpeciesList[],2,FALSE),"," &amp; 'Felling&amp;Restocking'!I142))</f>
        <v/>
      </c>
      <c r="AG142" s="333" t="str">
        <f>IF('Felling&amp;Restocking'!I142="","",VLOOKUP( 'Felling&amp;Restocking'!I142,SpeciesList[],4,FALSE))</f>
        <v/>
      </c>
      <c r="AH142" s="333" t="str">
        <f>IF('Felling&amp;Restocking'!J142="","",IFERROR("," &amp; VLOOKUP( 'Felling&amp;Restocking'!J142,SpeciesList[],2,FALSE),"," &amp; 'Felling&amp;Restocking'!J142))</f>
        <v/>
      </c>
      <c r="AI142" s="333" t="str">
        <f>IF('Felling&amp;Restocking'!J142="","",VLOOKUP( 'Felling&amp;Restocking'!J142,SpeciesList[],4,FALSE))</f>
        <v/>
      </c>
      <c r="AJ142" s="333" t="str">
        <f>IF('Felling&amp;Restocking'!K142="","",IFERROR("," &amp; VLOOKUP( 'Felling&amp;Restocking'!K142,SpeciesList[],2,FALSE),"," &amp; 'Felling&amp;Restocking'!K142))</f>
        <v/>
      </c>
      <c r="AK142" s="333" t="str">
        <f>IF('Felling&amp;Restocking'!K142="","",VLOOKUP( 'Felling&amp;Restocking'!K142,SpeciesList[],4,FALSE))</f>
        <v/>
      </c>
      <c r="AL142" s="333" t="str">
        <f>IF('Felling&amp;Restocking'!L142="","",IFERROR("," &amp; VLOOKUP( 'Felling&amp;Restocking'!L142,SpeciesList[],2,FALSE),"," &amp; 'Felling&amp;Restocking'!L142))</f>
        <v/>
      </c>
      <c r="AM142" s="333" t="str">
        <f>IF('Felling&amp;Restocking'!L142="","",VLOOKUP( 'Felling&amp;Restocking'!L142,SpeciesList[],4,FALSE))</f>
        <v/>
      </c>
      <c r="AN142" s="333" t="str">
        <f>IF('Felling&amp;Restocking'!M142="","",IFERROR("," &amp; VLOOKUP( 'Felling&amp;Restocking'!M142,SpeciesList[],2,FALSE),"," &amp; 'Felling&amp;Restocking'!M142))</f>
        <v/>
      </c>
      <c r="AO142" s="333" t="str">
        <f>IF('Felling&amp;Restocking'!M142="","",VLOOKUP( 'Felling&amp;Restocking'!M142,SpeciesList[],4,FALSE))</f>
        <v/>
      </c>
      <c r="AP142" s="333" t="str">
        <f>IF('Felling&amp;Restocking'!N142="","",IFERROR("," &amp; VLOOKUP( 'Felling&amp;Restocking'!N142,SpeciesList[],2,FALSE),"," &amp; 'Felling&amp;Restocking'!N142))</f>
        <v/>
      </c>
      <c r="AQ142" s="333" t="str">
        <f>IF('Felling&amp;Restocking'!N142="","",VLOOKUP( 'Felling&amp;Restocking'!N142,SpeciesList[],4,FALSE))</f>
        <v/>
      </c>
      <c r="AS142" s="346"/>
      <c r="AT142" s="333" t="str">
        <f>IF('Sub-Cpt Record'!A142&lt;&gt;"",CONCATENATE('Sub-Cpt Record'!A142,'Sub-Cpt Record'!B142,'Sub-Cpt Record'!C142),"")</f>
        <v/>
      </c>
      <c r="AU142" s="333">
        <f t="shared" si="27"/>
        <v>1</v>
      </c>
      <c r="AV142" s="333">
        <f>IF(AT142&lt;&gt;"",'Sub-Cpt Record'!C142/CODE!AU142,0)</f>
        <v>0</v>
      </c>
      <c r="BM142" s="333" t="s">
        <v>705</v>
      </c>
    </row>
    <row r="143" spans="1:65" x14ac:dyDescent="0.25">
      <c r="A143" s="333" t="str">
        <f>IF('Sub-Cpt Record'!B143="",IF(OR('Sub-Cpt Record'!A143=0,'Sub-Cpt Record'!A143=""),"",'Sub-Cpt Record'!A143),CONCATENATE('Sub-Cpt Record'!A143&amp;'Sub-Cpt Record'!B143))</f>
        <v>CO1</v>
      </c>
      <c r="B143" s="333">
        <f t="shared" si="19"/>
        <v>1</v>
      </c>
      <c r="C143" s="334" t="str">
        <f>IF('Sub-Cpt Record'!E143 = "","",'Sub-Cpt Record'!E143&amp;"  ")</f>
        <v xml:space="preserve">YEW  </v>
      </c>
      <c r="D143" s="333" t="str">
        <f>IF('Sub-Cpt Record'!F143 = "","",'Sub-Cpt Record'!F143&amp;"  ")</f>
        <v xml:space="preserve">CP  </v>
      </c>
      <c r="E143" s="333" t="str">
        <f>IF('Sub-Cpt Record'!G143 = "","",'Sub-Cpt Record'!G143&amp;"  ")</f>
        <v xml:space="preserve">AH  </v>
      </c>
      <c r="F143" s="333" t="str">
        <f>IF('Sub-Cpt Record'!H143 = "","",'Sub-Cpt Record'!H143&amp;"  ")</f>
        <v xml:space="preserve">EM  </v>
      </c>
      <c r="G143" s="333" t="str">
        <f>IF('Sub-Cpt Record'!I143 = "","",'Sub-Cpt Record'!I143&amp;"  ")</f>
        <v xml:space="preserve">POK  </v>
      </c>
      <c r="H143" s="333" t="str">
        <f>IF('Sub-Cpt Record'!J143 = "","",'Sub-Cpt Record'!J143&amp;"  ")</f>
        <v/>
      </c>
      <c r="I143" s="335" t="str">
        <f t="shared" si="20"/>
        <v xml:space="preserve">YEW  CP  AH  EM  POK  </v>
      </c>
      <c r="J143" s="333">
        <f>IF(A143&lt;&gt;"",'Sub-Cpt Record'!C143/CODE!B143,0)</f>
        <v>0.289877</v>
      </c>
      <c r="L143" s="337">
        <f t="shared" si="21"/>
        <v>1</v>
      </c>
      <c r="N143" s="338">
        <f>COUNTIFS('Felling&amp;Restocking'!$A$11:$A$1000, 'Felling&amp;Restocking'!$A143, 'Felling&amp;Restocking'!$B$11:$B$1000, 'Felling&amp;Restocking'!$B143, 'Felling&amp;Restocking'!$H$11:$H$1000, 'Felling&amp;Restocking'!$H143)</f>
        <v>1</v>
      </c>
      <c r="O143" s="338">
        <f>IF(OR('Felling&amp;Restocking'!H143=0,'Felling&amp;Restocking'!H143=""),0,1)</f>
        <v>1</v>
      </c>
      <c r="P143" s="339">
        <f>SUM('Felling&amp;Restocking'!O143+'Felling&amp;Restocking'!P143)</f>
        <v>21.740774999999999</v>
      </c>
      <c r="S143" s="341">
        <f>IF(AND(O143&lt;&gt;0,P143&lt;&gt;0,'Felling&amp;Restocking'!G143&lt;&gt;0,AA143="",AC143=""),1,0)</f>
        <v>0</v>
      </c>
      <c r="T143" s="342">
        <f>IF(OR('Felling&amp;Restocking'!G143=0,'Felling&amp;Restocking'!G143=""),"",SUM('Felling&amp;Restocking'!O143/P143)*'Felling&amp;Restocking'!G143)</f>
        <v>8.6963100000000002E-2</v>
      </c>
      <c r="U143" s="343">
        <f>IF(OR('Felling&amp;Restocking'!G143=0,'Felling&amp;Restocking'!G143=""),"",SUM('Felling&amp;Restocking'!P143/P143)*'Felling&amp;Restocking'!G143)</f>
        <v>0</v>
      </c>
      <c r="V143" s="344">
        <f>IF(CONCATENATE('Felling&amp;Restocking'!U143&amp;'Felling&amp;Restocking'!W143&amp;'Felling&amp;Restocking'!Y143&amp;'Felling&amp;Restocking'!AA143&amp;'Felling&amp;Restocking'!AC143)="",0,1)</f>
        <v>1</v>
      </c>
      <c r="W143" s="345">
        <f>IF(OR(OR(TRIM('Felling&amp;Restocking'!H143)="T",TRIM('Felling&amp;Restocking'!H143)="DF",TRIM('Felling&amp;Restocking'!H143)="OS"),O143=0),0,1)</f>
        <v>1</v>
      </c>
      <c r="X143" s="345">
        <f>IF(OR('Felling&amp;Restocking'!$S143="",OR('Felling&amp;Restocking'!$S143=0,'Felling&amp;Restocking'!$S143="N/A")),0,1)</f>
        <v>1</v>
      </c>
      <c r="Y143" s="333">
        <f t="shared" si="22"/>
        <v>8.6963100000000002E-2</v>
      </c>
      <c r="Z143" s="333">
        <f t="shared" si="23"/>
        <v>0</v>
      </c>
      <c r="AA143" s="334" t="str">
        <f t="shared" si="24"/>
        <v/>
      </c>
      <c r="AC143" s="333" t="str">
        <f t="shared" si="25"/>
        <v>,Corsican pine</v>
      </c>
      <c r="AE143" s="333" t="str">
        <f t="shared" si="26"/>
        <v>1</v>
      </c>
      <c r="AF143" s="346" t="str">
        <f>IF('Felling&amp;Restocking'!I143="","",IFERROR(VLOOKUP( 'Felling&amp;Restocking'!I143,SpeciesList[],2,FALSE),"," &amp; 'Felling&amp;Restocking'!I143))</f>
        <v/>
      </c>
      <c r="AG143" s="333" t="str">
        <f>IF('Felling&amp;Restocking'!I143="","",VLOOKUP( 'Felling&amp;Restocking'!I143,SpeciesList[],4,FALSE))</f>
        <v/>
      </c>
      <c r="AH143" s="333" t="str">
        <f>IF('Felling&amp;Restocking'!J143="","",IFERROR("," &amp; VLOOKUP( 'Felling&amp;Restocking'!J143,SpeciesList[],2,FALSE),"," &amp; 'Felling&amp;Restocking'!J143))</f>
        <v>,Corsican pine</v>
      </c>
      <c r="AI143" s="333" t="str">
        <f>IF('Felling&amp;Restocking'!J143="","",VLOOKUP( 'Felling&amp;Restocking'!J143,SpeciesList[],4,FALSE))</f>
        <v>C</v>
      </c>
      <c r="AJ143" s="333" t="str">
        <f>IF('Felling&amp;Restocking'!K143="","",IFERROR("," &amp; VLOOKUP( 'Felling&amp;Restocking'!K143,SpeciesList[],2,FALSE),"," &amp; 'Felling&amp;Restocking'!K143))</f>
        <v/>
      </c>
      <c r="AK143" s="333" t="str">
        <f>IF('Felling&amp;Restocking'!K143="","",VLOOKUP( 'Felling&amp;Restocking'!K143,SpeciesList[],4,FALSE))</f>
        <v/>
      </c>
      <c r="AL143" s="333" t="str">
        <f>IF('Felling&amp;Restocking'!L143="","",IFERROR("," &amp; VLOOKUP( 'Felling&amp;Restocking'!L143,SpeciesList[],2,FALSE),"," &amp; 'Felling&amp;Restocking'!L143))</f>
        <v/>
      </c>
      <c r="AM143" s="333" t="str">
        <f>IF('Felling&amp;Restocking'!L143="","",VLOOKUP( 'Felling&amp;Restocking'!L143,SpeciesList[],4,FALSE))</f>
        <v/>
      </c>
      <c r="AN143" s="333" t="str">
        <f>IF('Felling&amp;Restocking'!M143="","",IFERROR("," &amp; VLOOKUP( 'Felling&amp;Restocking'!M143,SpeciesList[],2,FALSE),"," &amp; 'Felling&amp;Restocking'!M143))</f>
        <v/>
      </c>
      <c r="AO143" s="333" t="str">
        <f>IF('Felling&amp;Restocking'!M143="","",VLOOKUP( 'Felling&amp;Restocking'!M143,SpeciesList[],4,FALSE))</f>
        <v/>
      </c>
      <c r="AP143" s="333" t="str">
        <f>IF('Felling&amp;Restocking'!N143="","",IFERROR("," &amp; VLOOKUP( 'Felling&amp;Restocking'!N143,SpeciesList[],2,FALSE),"," &amp; 'Felling&amp;Restocking'!N143))</f>
        <v/>
      </c>
      <c r="AQ143" s="333" t="str">
        <f>IF('Felling&amp;Restocking'!N143="","",VLOOKUP( 'Felling&amp;Restocking'!N143,SpeciesList[],4,FALSE))</f>
        <v/>
      </c>
      <c r="AS143" s="346"/>
      <c r="AT143" s="333" t="str">
        <f>IF('Sub-Cpt Record'!A143&lt;&gt;"",CONCATENATE('Sub-Cpt Record'!A143,'Sub-Cpt Record'!B143,'Sub-Cpt Record'!C143),"")</f>
        <v>CO10.289877</v>
      </c>
      <c r="AU143" s="333">
        <f t="shared" si="27"/>
        <v>1</v>
      </c>
      <c r="AV143" s="333">
        <f>IF(AT143&lt;&gt;"",'Sub-Cpt Record'!C143/CODE!AU143,0)</f>
        <v>0.289877</v>
      </c>
      <c r="BM143" s="333" t="s">
        <v>706</v>
      </c>
    </row>
    <row r="144" spans="1:65" x14ac:dyDescent="0.25">
      <c r="A144" s="333" t="str">
        <f>IF('Sub-Cpt Record'!B144="",IF(OR('Sub-Cpt Record'!A144=0,'Sub-Cpt Record'!A144=""),"",'Sub-Cpt Record'!A144),CONCATENATE('Sub-Cpt Record'!A144&amp;'Sub-Cpt Record'!B144))</f>
        <v>CO2</v>
      </c>
      <c r="B144" s="333">
        <f t="shared" si="19"/>
        <v>1</v>
      </c>
      <c r="C144" s="334" t="str">
        <f>IF('Sub-Cpt Record'!E144 = "","",'Sub-Cpt Record'!E144&amp;"  ")</f>
        <v xml:space="preserve">POK  </v>
      </c>
      <c r="D144" s="333" t="str">
        <f>IF('Sub-Cpt Record'!F144 = "","",'Sub-Cpt Record'!F144&amp;"  ")</f>
        <v xml:space="preserve">SC  </v>
      </c>
      <c r="E144" s="333" t="str">
        <f>IF('Sub-Cpt Record'!G144 = "","",'Sub-Cpt Record'!G144&amp;"  ")</f>
        <v xml:space="preserve">WSH  </v>
      </c>
      <c r="F144" s="333" t="str">
        <f>IF('Sub-Cpt Record'!H144 = "","",'Sub-Cpt Record'!H144&amp;"  ")</f>
        <v xml:space="preserve">HAZ  </v>
      </c>
      <c r="G144" s="333" t="str">
        <f>IF('Sub-Cpt Record'!I144 = "","",'Sub-Cpt Record'!I144&amp;"  ")</f>
        <v xml:space="preserve">MB  </v>
      </c>
      <c r="H144" s="333" t="str">
        <f>IF('Sub-Cpt Record'!J144 = "","",'Sub-Cpt Record'!J144&amp;"  ")</f>
        <v xml:space="preserve">SP  </v>
      </c>
      <c r="I144" s="335" t="str">
        <f t="shared" si="20"/>
        <v xml:space="preserve">POK  SC  WSH  HAZ  MB  SP  </v>
      </c>
      <c r="J144" s="333">
        <f>IF(A144&lt;&gt;"",'Sub-Cpt Record'!C144/CODE!B144,0)</f>
        <v>3.99498</v>
      </c>
      <c r="L144" s="337">
        <f t="shared" si="21"/>
        <v>1</v>
      </c>
      <c r="N144" s="338">
        <f>COUNTIFS('Felling&amp;Restocking'!$A$11:$A$1000, 'Felling&amp;Restocking'!$A144, 'Felling&amp;Restocking'!$B$11:$B$1000, 'Felling&amp;Restocking'!$B144, 'Felling&amp;Restocking'!$H$11:$H$1000, 'Felling&amp;Restocking'!$H144)</f>
        <v>1</v>
      </c>
      <c r="O144" s="338">
        <f>IF(OR('Felling&amp;Restocking'!H144=0,'Felling&amp;Restocking'!H144=""),0,1)</f>
        <v>1</v>
      </c>
      <c r="P144" s="339">
        <f>SUM('Felling&amp;Restocking'!O144+'Felling&amp;Restocking'!P144)</f>
        <v>299.62349999999998</v>
      </c>
      <c r="S144" s="341">
        <f>IF(AND(O144&lt;&gt;0,P144&lt;&gt;0,'Felling&amp;Restocking'!G144&lt;&gt;0,AA144="",AC144=""),1,0)</f>
        <v>0</v>
      </c>
      <c r="T144" s="342">
        <f>IF(OR('Felling&amp;Restocking'!G144=0,'Felling&amp;Restocking'!G144=""),"",SUM('Felling&amp;Restocking'!O144/P144)*'Felling&amp;Restocking'!G144)</f>
        <v>1.1984939999999999</v>
      </c>
      <c r="U144" s="343">
        <f>IF(OR('Felling&amp;Restocking'!G144=0,'Felling&amp;Restocking'!G144=""),"",SUM('Felling&amp;Restocking'!P144/P144)*'Felling&amp;Restocking'!G144)</f>
        <v>0</v>
      </c>
      <c r="V144" s="344">
        <f>IF(CONCATENATE('Felling&amp;Restocking'!U144&amp;'Felling&amp;Restocking'!W144&amp;'Felling&amp;Restocking'!Y144&amp;'Felling&amp;Restocking'!AA144&amp;'Felling&amp;Restocking'!AC144)="",0,1)</f>
        <v>1</v>
      </c>
      <c r="W144" s="345">
        <f>IF(OR(OR(TRIM('Felling&amp;Restocking'!H144)="T",TRIM('Felling&amp;Restocking'!H144)="DF",TRIM('Felling&amp;Restocking'!H144)="OS"),O144=0),0,1)</f>
        <v>1</v>
      </c>
      <c r="X144" s="345">
        <f>IF(OR('Felling&amp;Restocking'!$S144="",OR('Felling&amp;Restocking'!$S144=0,'Felling&amp;Restocking'!$S144="N/A")),0,1)</f>
        <v>1</v>
      </c>
      <c r="Y144" s="333">
        <f t="shared" si="22"/>
        <v>1.1984939999999999</v>
      </c>
      <c r="Z144" s="333">
        <f t="shared" si="23"/>
        <v>0</v>
      </c>
      <c r="AA144" s="334" t="str">
        <f t="shared" si="24"/>
        <v/>
      </c>
      <c r="AC144" s="333" t="str">
        <f t="shared" si="25"/>
        <v>,Scots pine</v>
      </c>
      <c r="AE144" s="333" t="str">
        <f t="shared" si="26"/>
        <v>1</v>
      </c>
      <c r="AF144" s="346" t="str">
        <f>IF('Felling&amp;Restocking'!I144="","",IFERROR(VLOOKUP( 'Felling&amp;Restocking'!I144,SpeciesList[],2,FALSE),"," &amp; 'Felling&amp;Restocking'!I144))</f>
        <v/>
      </c>
      <c r="AG144" s="333" t="str">
        <f>IF('Felling&amp;Restocking'!I144="","",VLOOKUP( 'Felling&amp;Restocking'!I144,SpeciesList[],4,FALSE))</f>
        <v/>
      </c>
      <c r="AH144" s="333" t="str">
        <f>IF('Felling&amp;Restocking'!J144="","",IFERROR("," &amp; VLOOKUP( 'Felling&amp;Restocking'!J144,SpeciesList[],2,FALSE),"," &amp; 'Felling&amp;Restocking'!J144))</f>
        <v/>
      </c>
      <c r="AI144" s="333" t="str">
        <f>IF('Felling&amp;Restocking'!J144="","",VLOOKUP( 'Felling&amp;Restocking'!J144,SpeciesList[],4,FALSE))</f>
        <v/>
      </c>
      <c r="AJ144" s="333" t="str">
        <f>IF('Felling&amp;Restocking'!K144="","",IFERROR("," &amp; VLOOKUP( 'Felling&amp;Restocking'!K144,SpeciesList[],2,FALSE),"," &amp; 'Felling&amp;Restocking'!K144))</f>
        <v/>
      </c>
      <c r="AK144" s="333" t="str">
        <f>IF('Felling&amp;Restocking'!K144="","",VLOOKUP( 'Felling&amp;Restocking'!K144,SpeciesList[],4,FALSE))</f>
        <v/>
      </c>
      <c r="AL144" s="333" t="str">
        <f>IF('Felling&amp;Restocking'!L144="","",IFERROR("," &amp; VLOOKUP( 'Felling&amp;Restocking'!L144,SpeciesList[],2,FALSE),"," &amp; 'Felling&amp;Restocking'!L144))</f>
        <v/>
      </c>
      <c r="AM144" s="333" t="str">
        <f>IF('Felling&amp;Restocking'!L144="","",VLOOKUP( 'Felling&amp;Restocking'!L144,SpeciesList[],4,FALSE))</f>
        <v/>
      </c>
      <c r="AN144" s="333" t="str">
        <f>IF('Felling&amp;Restocking'!M144="","",IFERROR("," &amp; VLOOKUP( 'Felling&amp;Restocking'!M144,SpeciesList[],2,FALSE),"," &amp; 'Felling&amp;Restocking'!M144))</f>
        <v/>
      </c>
      <c r="AO144" s="333" t="str">
        <f>IF('Felling&amp;Restocking'!M144="","",VLOOKUP( 'Felling&amp;Restocking'!M144,SpeciesList[],4,FALSE))</f>
        <v/>
      </c>
      <c r="AP144" s="333" t="str">
        <f>IF('Felling&amp;Restocking'!N144="","",IFERROR("," &amp; VLOOKUP( 'Felling&amp;Restocking'!N144,SpeciesList[],2,FALSE),"," &amp; 'Felling&amp;Restocking'!N144))</f>
        <v>,Scots pine</v>
      </c>
      <c r="AQ144" s="333" t="str">
        <f>IF('Felling&amp;Restocking'!N144="","",VLOOKUP( 'Felling&amp;Restocking'!N144,SpeciesList[],4,FALSE))</f>
        <v>C</v>
      </c>
      <c r="AS144" s="346"/>
      <c r="AT144" s="333" t="str">
        <f>IF('Sub-Cpt Record'!A144&lt;&gt;"",CONCATENATE('Sub-Cpt Record'!A144,'Sub-Cpt Record'!B144,'Sub-Cpt Record'!C144),"")</f>
        <v>CO23.99498</v>
      </c>
      <c r="AU144" s="333">
        <f t="shared" si="27"/>
        <v>1</v>
      </c>
      <c r="AV144" s="333">
        <f>IF(AT144&lt;&gt;"",'Sub-Cpt Record'!C144/CODE!AU144,0)</f>
        <v>3.99498</v>
      </c>
    </row>
    <row r="145" spans="1:48" x14ac:dyDescent="0.25">
      <c r="A145" s="333" t="str">
        <f>IF('Sub-Cpt Record'!B145="",IF(OR('Sub-Cpt Record'!A145=0,'Sub-Cpt Record'!A145=""),"",'Sub-Cpt Record'!A145),CONCATENATE('Sub-Cpt Record'!A145&amp;'Sub-Cpt Record'!B145))</f>
        <v>CO3</v>
      </c>
      <c r="B145" s="333">
        <f t="shared" si="19"/>
        <v>1</v>
      </c>
      <c r="C145" s="334" t="str">
        <f>IF('Sub-Cpt Record'!E145 = "","",'Sub-Cpt Record'!E145&amp;"  ")</f>
        <v xml:space="preserve">WCH  </v>
      </c>
      <c r="D145" s="333" t="str">
        <f>IF('Sub-Cpt Record'!F145 = "","",'Sub-Cpt Record'!F145&amp;"  ")</f>
        <v xml:space="preserve">POK  </v>
      </c>
      <c r="E145" s="333" t="str">
        <f>IF('Sub-Cpt Record'!G145 = "","",'Sub-Cpt Record'!G145&amp;"  ")</f>
        <v xml:space="preserve">HAZ  </v>
      </c>
      <c r="F145" s="333" t="str">
        <f>IF('Sub-Cpt Record'!H145 = "","",'Sub-Cpt Record'!H145&amp;"  ")</f>
        <v xml:space="preserve">WSH  </v>
      </c>
      <c r="G145" s="333" t="str">
        <f>IF('Sub-Cpt Record'!I145 = "","",'Sub-Cpt Record'!I145&amp;"  ")</f>
        <v xml:space="preserve">DF  </v>
      </c>
      <c r="H145" s="333" t="str">
        <f>IF('Sub-Cpt Record'!J145 = "","",'Sub-Cpt Record'!J145&amp;"  ")</f>
        <v xml:space="preserve">SP  </v>
      </c>
      <c r="I145" s="335" t="str">
        <f t="shared" si="20"/>
        <v xml:space="preserve">WCH  POK  HAZ  WSH  DF  SP  </v>
      </c>
      <c r="J145" s="333">
        <f>IF(A145&lt;&gt;"",'Sub-Cpt Record'!C145/CODE!B145,0)</f>
        <v>2.6361500000000002</v>
      </c>
      <c r="L145" s="337">
        <f t="shared" si="21"/>
        <v>1</v>
      </c>
      <c r="N145" s="338">
        <f>COUNTIFS('Felling&amp;Restocking'!$A$11:$A$1000, 'Felling&amp;Restocking'!$A145, 'Felling&amp;Restocking'!$B$11:$B$1000, 'Felling&amp;Restocking'!$B145, 'Felling&amp;Restocking'!$H$11:$H$1000, 'Felling&amp;Restocking'!$H145)</f>
        <v>1</v>
      </c>
      <c r="O145" s="338">
        <f>IF(OR('Felling&amp;Restocking'!H145=0,'Felling&amp;Restocking'!H145=""),0,1)</f>
        <v>1</v>
      </c>
      <c r="P145" s="339">
        <f>SUM('Felling&amp;Restocking'!O145+'Felling&amp;Restocking'!P145)</f>
        <v>79.084500000000006</v>
      </c>
      <c r="S145" s="341">
        <f>IF(AND(O145&lt;&gt;0,P145&lt;&gt;0,'Felling&amp;Restocking'!G145&lt;&gt;0,AA145="",AC145=""),1,0)</f>
        <v>0</v>
      </c>
      <c r="T145" s="342">
        <f>IF(OR('Felling&amp;Restocking'!G145=0,'Felling&amp;Restocking'!G145=""),"",SUM('Felling&amp;Restocking'!O145/P145)*'Felling&amp;Restocking'!G145)</f>
        <v>0.79200000000000004</v>
      </c>
      <c r="U145" s="343">
        <f>IF(OR('Felling&amp;Restocking'!G145=0,'Felling&amp;Restocking'!G145=""),"",SUM('Felling&amp;Restocking'!P145/P145)*'Felling&amp;Restocking'!G145)</f>
        <v>1.8479999999999999</v>
      </c>
      <c r="V145" s="344">
        <f>IF(CONCATENATE('Felling&amp;Restocking'!U145&amp;'Felling&amp;Restocking'!W145&amp;'Felling&amp;Restocking'!Y145&amp;'Felling&amp;Restocking'!AA145&amp;'Felling&amp;Restocking'!AC145)="",0,1)</f>
        <v>0</v>
      </c>
      <c r="W145" s="345">
        <f>IF(OR(OR(TRIM('Felling&amp;Restocking'!H145)="T",TRIM('Felling&amp;Restocking'!H145)="DF",TRIM('Felling&amp;Restocking'!H145)="OS"),O145=0),0,1)</f>
        <v>0</v>
      </c>
      <c r="X145" s="345">
        <f>IF(OR('Felling&amp;Restocking'!$S145="",OR('Felling&amp;Restocking'!$S145=0,'Felling&amp;Restocking'!$S145="N/A")),0,1)</f>
        <v>0</v>
      </c>
      <c r="Y145" s="333" t="str">
        <f t="shared" si="22"/>
        <v/>
      </c>
      <c r="Z145" s="333" t="str">
        <f t="shared" si="23"/>
        <v/>
      </c>
      <c r="AA145" s="334" t="str">
        <f t="shared" si="24"/>
        <v>wild cherry/gean,pedunculate/common oak,hazel,woody shrubs</v>
      </c>
      <c r="AC145" s="333" t="str">
        <f t="shared" si="25"/>
        <v>,Douglas fir,Scots pine</v>
      </c>
      <c r="AE145" s="333" t="str">
        <f t="shared" si="26"/>
        <v>1</v>
      </c>
      <c r="AF145" s="346" t="str">
        <f>IF('Felling&amp;Restocking'!I145="","",IFERROR(VLOOKUP( 'Felling&amp;Restocking'!I145,SpeciesList[],2,FALSE),"," &amp; 'Felling&amp;Restocking'!I145))</f>
        <v>wild cherry/gean</v>
      </c>
      <c r="AG145" s="333" t="str">
        <f>IF('Felling&amp;Restocking'!I145="","",VLOOKUP( 'Felling&amp;Restocking'!I145,SpeciesList[],4,FALSE))</f>
        <v>B</v>
      </c>
      <c r="AH145" s="333" t="str">
        <f>IF('Felling&amp;Restocking'!J145="","",IFERROR("," &amp; VLOOKUP( 'Felling&amp;Restocking'!J145,SpeciesList[],2,FALSE),"," &amp; 'Felling&amp;Restocking'!J145))</f>
        <v>,pedunculate/common oak</v>
      </c>
      <c r="AI145" s="333" t="str">
        <f>IF('Felling&amp;Restocking'!J145="","",VLOOKUP( 'Felling&amp;Restocking'!J145,SpeciesList[],4,FALSE))</f>
        <v>B</v>
      </c>
      <c r="AJ145" s="333" t="str">
        <f>IF('Felling&amp;Restocking'!K145="","",IFERROR("," &amp; VLOOKUP( 'Felling&amp;Restocking'!K145,SpeciesList[],2,FALSE),"," &amp; 'Felling&amp;Restocking'!K145))</f>
        <v>,hazel</v>
      </c>
      <c r="AK145" s="333" t="str">
        <f>IF('Felling&amp;Restocking'!K145="","",VLOOKUP( 'Felling&amp;Restocking'!K145,SpeciesList[],4,FALSE))</f>
        <v>B</v>
      </c>
      <c r="AL145" s="333" t="str">
        <f>IF('Felling&amp;Restocking'!L145="","",IFERROR("," &amp; VLOOKUP( 'Felling&amp;Restocking'!L145,SpeciesList[],2,FALSE),"," &amp; 'Felling&amp;Restocking'!L145))</f>
        <v>,woody shrubs</v>
      </c>
      <c r="AM145" s="333" t="str">
        <f>IF('Felling&amp;Restocking'!L145="","",VLOOKUP( 'Felling&amp;Restocking'!L145,SpeciesList[],4,FALSE))</f>
        <v>B</v>
      </c>
      <c r="AN145" s="333" t="str">
        <f>IF('Felling&amp;Restocking'!M145="","",IFERROR("," &amp; VLOOKUP( 'Felling&amp;Restocking'!M145,SpeciesList[],2,FALSE),"," &amp; 'Felling&amp;Restocking'!M145))</f>
        <v>,Douglas fir</v>
      </c>
      <c r="AO145" s="333" t="str">
        <f>IF('Felling&amp;Restocking'!M145="","",VLOOKUP( 'Felling&amp;Restocking'!M145,SpeciesList[],4,FALSE))</f>
        <v>C</v>
      </c>
      <c r="AP145" s="333" t="str">
        <f>IF('Felling&amp;Restocking'!N145="","",IFERROR("," &amp; VLOOKUP( 'Felling&amp;Restocking'!N145,SpeciesList[],2,FALSE),"," &amp; 'Felling&amp;Restocking'!N145))</f>
        <v>,Scots pine</v>
      </c>
      <c r="AQ145" s="333" t="str">
        <f>IF('Felling&amp;Restocking'!N145="","",VLOOKUP( 'Felling&amp;Restocking'!N145,SpeciesList[],4,FALSE))</f>
        <v>C</v>
      </c>
      <c r="AS145" s="346"/>
      <c r="AT145" s="333" t="str">
        <f>IF('Sub-Cpt Record'!A145&lt;&gt;"",CONCATENATE('Sub-Cpt Record'!A145,'Sub-Cpt Record'!B145,'Sub-Cpt Record'!C145),"")</f>
        <v>CO32.63615</v>
      </c>
      <c r="AU145" s="333">
        <f t="shared" si="27"/>
        <v>1</v>
      </c>
      <c r="AV145" s="333">
        <f>IF(AT145&lt;&gt;"",'Sub-Cpt Record'!C145/CODE!AU145,0)</f>
        <v>2.6361500000000002</v>
      </c>
    </row>
    <row r="146" spans="1:48" x14ac:dyDescent="0.25">
      <c r="A146" s="333" t="str">
        <f>IF('Sub-Cpt Record'!B146="",IF(OR('Sub-Cpt Record'!A146=0,'Sub-Cpt Record'!A146=""),"",'Sub-Cpt Record'!A146),CONCATENATE('Sub-Cpt Record'!A146&amp;'Sub-Cpt Record'!B146))</f>
        <v>CO4</v>
      </c>
      <c r="B146" s="333">
        <f t="shared" si="19"/>
        <v>1</v>
      </c>
      <c r="C146" s="334" t="str">
        <f>IF('Sub-Cpt Record'!E146 = "","",'Sub-Cpt Record'!E146&amp;"  ")</f>
        <v xml:space="preserve">AH  </v>
      </c>
      <c r="D146" s="333" t="str">
        <f>IF('Sub-Cpt Record'!F146 = "","",'Sub-Cpt Record'!F146&amp;"  ")</f>
        <v xml:space="preserve">POK  </v>
      </c>
      <c r="E146" s="333" t="str">
        <f>IF('Sub-Cpt Record'!G146 = "","",'Sub-Cpt Record'!G146&amp;"  ")</f>
        <v xml:space="preserve">YEW  </v>
      </c>
      <c r="F146" s="333" t="str">
        <f>IF('Sub-Cpt Record'!H146 = "","",'Sub-Cpt Record'!H146&amp;"  ")</f>
        <v xml:space="preserve">WSH  </v>
      </c>
      <c r="G146" s="333" t="str">
        <f>IF('Sub-Cpt Record'!I146 = "","",'Sub-Cpt Record'!I146&amp;"  ")</f>
        <v/>
      </c>
      <c r="H146" s="333" t="str">
        <f>IF('Sub-Cpt Record'!J146 = "","",'Sub-Cpt Record'!J146&amp;"  ")</f>
        <v/>
      </c>
      <c r="I146" s="335" t="str">
        <f t="shared" si="20"/>
        <v xml:space="preserve">AH  POK  YEW  WSH  </v>
      </c>
      <c r="J146" s="333">
        <f>IF(A146&lt;&gt;"",'Sub-Cpt Record'!C146/CODE!B146,0)</f>
        <v>0.78760399999999997</v>
      </c>
      <c r="L146" s="337">
        <f t="shared" si="21"/>
        <v>1</v>
      </c>
      <c r="N146" s="338">
        <f>COUNTIFS('Felling&amp;Restocking'!$A$11:$A$1000, 'Felling&amp;Restocking'!$A146, 'Felling&amp;Restocking'!$B$11:$B$1000, 'Felling&amp;Restocking'!$B146, 'Felling&amp;Restocking'!$H$11:$H$1000, 'Felling&amp;Restocking'!$H146)</f>
        <v>0</v>
      </c>
      <c r="O146" s="338">
        <f>IF(OR('Felling&amp;Restocking'!H146=0,'Felling&amp;Restocking'!H146=""),0,1)</f>
        <v>0</v>
      </c>
      <c r="P146" s="339">
        <f>SUM('Felling&amp;Restocking'!O146+'Felling&amp;Restocking'!P146)</f>
        <v>0</v>
      </c>
      <c r="S146" s="341">
        <f>IF(AND(O146&lt;&gt;0,P146&lt;&gt;0,'Felling&amp;Restocking'!G146&lt;&gt;0,AA146="",AC146=""),1,0)</f>
        <v>0</v>
      </c>
      <c r="T146" s="342" t="str">
        <f>IF(OR('Felling&amp;Restocking'!G146=0,'Felling&amp;Restocking'!G146=""),"",SUM('Felling&amp;Restocking'!O146/P146)*'Felling&amp;Restocking'!G146)</f>
        <v/>
      </c>
      <c r="U146" s="343" t="str">
        <f>IF(OR('Felling&amp;Restocking'!G146=0,'Felling&amp;Restocking'!G146=""),"",SUM('Felling&amp;Restocking'!P146/P146)*'Felling&amp;Restocking'!G146)</f>
        <v/>
      </c>
      <c r="V146" s="344">
        <f>IF(CONCATENATE('Felling&amp;Restocking'!U146&amp;'Felling&amp;Restocking'!W146&amp;'Felling&amp;Restocking'!Y146&amp;'Felling&amp;Restocking'!AA146&amp;'Felling&amp;Restocking'!AC146)="",0,1)</f>
        <v>0</v>
      </c>
      <c r="W146" s="345">
        <f>IF(OR(OR(TRIM('Felling&amp;Restocking'!H146)="T",TRIM('Felling&amp;Restocking'!H146)="DF",TRIM('Felling&amp;Restocking'!H146)="OS"),O146=0),0,1)</f>
        <v>0</v>
      </c>
      <c r="X146" s="345">
        <f>IF(OR('Felling&amp;Restocking'!$S146="",OR('Felling&amp;Restocking'!$S146=0,'Felling&amp;Restocking'!$S146="N/A")),0,1)</f>
        <v>0</v>
      </c>
      <c r="Y146" s="333" t="str">
        <f t="shared" si="22"/>
        <v/>
      </c>
      <c r="Z146" s="333" t="str">
        <f t="shared" si="23"/>
        <v/>
      </c>
      <c r="AA146" s="334" t="str">
        <f t="shared" si="24"/>
        <v/>
      </c>
      <c r="AC146" s="333" t="str">
        <f t="shared" si="25"/>
        <v/>
      </c>
      <c r="AE146" s="333" t="str">
        <f t="shared" si="26"/>
        <v>1</v>
      </c>
      <c r="AF146" s="346" t="str">
        <f>IF('Felling&amp;Restocking'!I146="","",IFERROR(VLOOKUP( 'Felling&amp;Restocking'!I146,SpeciesList[],2,FALSE),"," &amp; 'Felling&amp;Restocking'!I146))</f>
        <v/>
      </c>
      <c r="AG146" s="333" t="str">
        <f>IF('Felling&amp;Restocking'!I146="","",VLOOKUP( 'Felling&amp;Restocking'!I146,SpeciesList[],4,FALSE))</f>
        <v/>
      </c>
      <c r="AH146" s="333" t="str">
        <f>IF('Felling&amp;Restocking'!J146="","",IFERROR("," &amp; VLOOKUP( 'Felling&amp;Restocking'!J146,SpeciesList[],2,FALSE),"," &amp; 'Felling&amp;Restocking'!J146))</f>
        <v/>
      </c>
      <c r="AI146" s="333" t="str">
        <f>IF('Felling&amp;Restocking'!J146="","",VLOOKUP( 'Felling&amp;Restocking'!J146,SpeciesList[],4,FALSE))</f>
        <v/>
      </c>
      <c r="AJ146" s="333" t="str">
        <f>IF('Felling&amp;Restocking'!K146="","",IFERROR("," &amp; VLOOKUP( 'Felling&amp;Restocking'!K146,SpeciesList[],2,FALSE),"," &amp; 'Felling&amp;Restocking'!K146))</f>
        <v/>
      </c>
      <c r="AK146" s="333" t="str">
        <f>IF('Felling&amp;Restocking'!K146="","",VLOOKUP( 'Felling&amp;Restocking'!K146,SpeciesList[],4,FALSE))</f>
        <v/>
      </c>
      <c r="AL146" s="333" t="str">
        <f>IF('Felling&amp;Restocking'!L146="","",IFERROR("," &amp; VLOOKUP( 'Felling&amp;Restocking'!L146,SpeciesList[],2,FALSE),"," &amp; 'Felling&amp;Restocking'!L146))</f>
        <v/>
      </c>
      <c r="AM146" s="333" t="str">
        <f>IF('Felling&amp;Restocking'!L146="","",VLOOKUP( 'Felling&amp;Restocking'!L146,SpeciesList[],4,FALSE))</f>
        <v/>
      </c>
      <c r="AN146" s="333" t="str">
        <f>IF('Felling&amp;Restocking'!M146="","",IFERROR("," &amp; VLOOKUP( 'Felling&amp;Restocking'!M146,SpeciesList[],2,FALSE),"," &amp; 'Felling&amp;Restocking'!M146))</f>
        <v/>
      </c>
      <c r="AO146" s="333" t="str">
        <f>IF('Felling&amp;Restocking'!M146="","",VLOOKUP( 'Felling&amp;Restocking'!M146,SpeciesList[],4,FALSE))</f>
        <v/>
      </c>
      <c r="AP146" s="333" t="str">
        <f>IF('Felling&amp;Restocking'!N146="","",IFERROR("," &amp; VLOOKUP( 'Felling&amp;Restocking'!N146,SpeciesList[],2,FALSE),"," &amp; 'Felling&amp;Restocking'!N146))</f>
        <v/>
      </c>
      <c r="AQ146" s="333" t="str">
        <f>IF('Felling&amp;Restocking'!N146="","",VLOOKUP( 'Felling&amp;Restocking'!N146,SpeciesList[],4,FALSE))</f>
        <v/>
      </c>
      <c r="AS146" s="346"/>
      <c r="AT146" s="333" t="str">
        <f>IF('Sub-Cpt Record'!A146&lt;&gt;"",CONCATENATE('Sub-Cpt Record'!A146,'Sub-Cpt Record'!B146,'Sub-Cpt Record'!C146),"")</f>
        <v>CO40.787604</v>
      </c>
      <c r="AU146" s="333">
        <f t="shared" si="27"/>
        <v>1</v>
      </c>
      <c r="AV146" s="333">
        <f>IF(AT146&lt;&gt;"",'Sub-Cpt Record'!C146/CODE!AU146,0)</f>
        <v>0.78760399999999997</v>
      </c>
    </row>
    <row r="147" spans="1:48" x14ac:dyDescent="0.25">
      <c r="A147" s="333" t="str">
        <f>IF('Sub-Cpt Record'!B147="",IF(OR('Sub-Cpt Record'!A147=0,'Sub-Cpt Record'!A147=""),"",'Sub-Cpt Record'!A147),CONCATENATE('Sub-Cpt Record'!A147&amp;'Sub-Cpt Record'!B147))</f>
        <v>CO5</v>
      </c>
      <c r="B147" s="333">
        <f t="shared" si="19"/>
        <v>1</v>
      </c>
      <c r="C147" s="334" t="str">
        <f>IF('Sub-Cpt Record'!E147 = "","",'Sub-Cpt Record'!E147&amp;"  ")</f>
        <v xml:space="preserve">WCH  </v>
      </c>
      <c r="D147" s="333" t="str">
        <f>IF('Sub-Cpt Record'!F147 = "","",'Sub-Cpt Record'!F147&amp;"  ")</f>
        <v xml:space="preserve">BE  </v>
      </c>
      <c r="E147" s="333" t="str">
        <f>IF('Sub-Cpt Record'!G147 = "","",'Sub-Cpt Record'!G147&amp;"  ")</f>
        <v xml:space="preserve">HOL  </v>
      </c>
      <c r="F147" s="333" t="str">
        <f>IF('Sub-Cpt Record'!H147 = "","",'Sub-Cpt Record'!H147&amp;"  ")</f>
        <v xml:space="preserve">POK  </v>
      </c>
      <c r="G147" s="333" t="str">
        <f>IF('Sub-Cpt Record'!I147 = "","",'Sub-Cpt Record'!I147&amp;"  ")</f>
        <v/>
      </c>
      <c r="H147" s="333" t="str">
        <f>IF('Sub-Cpt Record'!J147 = "","",'Sub-Cpt Record'!J147&amp;"  ")</f>
        <v/>
      </c>
      <c r="I147" s="335" t="str">
        <f t="shared" si="20"/>
        <v xml:space="preserve">WCH  BE  HOL  POK  </v>
      </c>
      <c r="J147" s="333">
        <f>IF(A147&lt;&gt;"",'Sub-Cpt Record'!C147/CODE!B147,0)</f>
        <v>0.62580899999999995</v>
      </c>
      <c r="L147" s="337">
        <f t="shared" si="21"/>
        <v>1</v>
      </c>
      <c r="N147" s="338">
        <f>COUNTIFS('Felling&amp;Restocking'!$A$11:$A$1000, 'Felling&amp;Restocking'!$A147, 'Felling&amp;Restocking'!$B$11:$B$1000, 'Felling&amp;Restocking'!$B147, 'Felling&amp;Restocking'!$H$11:$H$1000, 'Felling&amp;Restocking'!$H147)</f>
        <v>0</v>
      </c>
      <c r="O147" s="338">
        <f>IF(OR('Felling&amp;Restocking'!H147=0,'Felling&amp;Restocking'!H147=""),0,1)</f>
        <v>0</v>
      </c>
      <c r="P147" s="339">
        <f>SUM('Felling&amp;Restocking'!O147+'Felling&amp;Restocking'!P147)</f>
        <v>0</v>
      </c>
      <c r="S147" s="341">
        <f>IF(AND(O147&lt;&gt;0,P147&lt;&gt;0,'Felling&amp;Restocking'!G147&lt;&gt;0,AA147="",AC147=""),1,0)</f>
        <v>0</v>
      </c>
      <c r="T147" s="342" t="str">
        <f>IF(OR('Felling&amp;Restocking'!G147=0,'Felling&amp;Restocking'!G147=""),"",SUM('Felling&amp;Restocking'!O147/P147)*'Felling&amp;Restocking'!G147)</f>
        <v/>
      </c>
      <c r="U147" s="343" t="str">
        <f>IF(OR('Felling&amp;Restocking'!G147=0,'Felling&amp;Restocking'!G147=""),"",SUM('Felling&amp;Restocking'!P147/P147)*'Felling&amp;Restocking'!G147)</f>
        <v/>
      </c>
      <c r="V147" s="344">
        <f>IF(CONCATENATE('Felling&amp;Restocking'!U147&amp;'Felling&amp;Restocking'!W147&amp;'Felling&amp;Restocking'!Y147&amp;'Felling&amp;Restocking'!AA147&amp;'Felling&amp;Restocking'!AC147)="",0,1)</f>
        <v>0</v>
      </c>
      <c r="W147" s="345">
        <f>IF(OR(OR(TRIM('Felling&amp;Restocking'!H147)="T",TRIM('Felling&amp;Restocking'!H147)="DF",TRIM('Felling&amp;Restocking'!H147)="OS"),O147=0),0,1)</f>
        <v>0</v>
      </c>
      <c r="X147" s="345">
        <f>IF(OR('Felling&amp;Restocking'!$S147="",OR('Felling&amp;Restocking'!$S147=0,'Felling&amp;Restocking'!$S147="N/A")),0,1)</f>
        <v>0</v>
      </c>
      <c r="Y147" s="333" t="str">
        <f t="shared" si="22"/>
        <v/>
      </c>
      <c r="Z147" s="333" t="str">
        <f t="shared" si="23"/>
        <v/>
      </c>
      <c r="AA147" s="334" t="str">
        <f t="shared" si="24"/>
        <v/>
      </c>
      <c r="AC147" s="333" t="str">
        <f t="shared" si="25"/>
        <v/>
      </c>
      <c r="AE147" s="333" t="str">
        <f t="shared" si="26"/>
        <v>1</v>
      </c>
      <c r="AF147" s="346" t="str">
        <f>IF('Felling&amp;Restocking'!I147="","",IFERROR(VLOOKUP( 'Felling&amp;Restocking'!I147,SpeciesList[],2,FALSE),"," &amp; 'Felling&amp;Restocking'!I147))</f>
        <v/>
      </c>
      <c r="AG147" s="333" t="str">
        <f>IF('Felling&amp;Restocking'!I147="","",VLOOKUP( 'Felling&amp;Restocking'!I147,SpeciesList[],4,FALSE))</f>
        <v/>
      </c>
      <c r="AH147" s="333" t="str">
        <f>IF('Felling&amp;Restocking'!J147="","",IFERROR("," &amp; VLOOKUP( 'Felling&amp;Restocking'!J147,SpeciesList[],2,FALSE),"," &amp; 'Felling&amp;Restocking'!J147))</f>
        <v/>
      </c>
      <c r="AI147" s="333" t="str">
        <f>IF('Felling&amp;Restocking'!J147="","",VLOOKUP( 'Felling&amp;Restocking'!J147,SpeciesList[],4,FALSE))</f>
        <v/>
      </c>
      <c r="AJ147" s="333" t="str">
        <f>IF('Felling&amp;Restocking'!K147="","",IFERROR("," &amp; VLOOKUP( 'Felling&amp;Restocking'!K147,SpeciesList[],2,FALSE),"," &amp; 'Felling&amp;Restocking'!K147))</f>
        <v/>
      </c>
      <c r="AK147" s="333" t="str">
        <f>IF('Felling&amp;Restocking'!K147="","",VLOOKUP( 'Felling&amp;Restocking'!K147,SpeciesList[],4,FALSE))</f>
        <v/>
      </c>
      <c r="AL147" s="333" t="str">
        <f>IF('Felling&amp;Restocking'!L147="","",IFERROR("," &amp; VLOOKUP( 'Felling&amp;Restocking'!L147,SpeciesList[],2,FALSE),"," &amp; 'Felling&amp;Restocking'!L147))</f>
        <v/>
      </c>
      <c r="AM147" s="333" t="str">
        <f>IF('Felling&amp;Restocking'!L147="","",VLOOKUP( 'Felling&amp;Restocking'!L147,SpeciesList[],4,FALSE))</f>
        <v/>
      </c>
      <c r="AN147" s="333" t="str">
        <f>IF('Felling&amp;Restocking'!M147="","",IFERROR("," &amp; VLOOKUP( 'Felling&amp;Restocking'!M147,SpeciesList[],2,FALSE),"," &amp; 'Felling&amp;Restocking'!M147))</f>
        <v/>
      </c>
      <c r="AO147" s="333" t="str">
        <f>IF('Felling&amp;Restocking'!M147="","",VLOOKUP( 'Felling&amp;Restocking'!M147,SpeciesList[],4,FALSE))</f>
        <v/>
      </c>
      <c r="AP147" s="333" t="str">
        <f>IF('Felling&amp;Restocking'!N147="","",IFERROR("," &amp; VLOOKUP( 'Felling&amp;Restocking'!N147,SpeciesList[],2,FALSE),"," &amp; 'Felling&amp;Restocking'!N147))</f>
        <v/>
      </c>
      <c r="AQ147" s="333" t="str">
        <f>IF('Felling&amp;Restocking'!N147="","",VLOOKUP( 'Felling&amp;Restocking'!N147,SpeciesList[],4,FALSE))</f>
        <v/>
      </c>
      <c r="AS147" s="346"/>
      <c r="AT147" s="333" t="str">
        <f>IF('Sub-Cpt Record'!A147&lt;&gt;"",CONCATENATE('Sub-Cpt Record'!A147,'Sub-Cpt Record'!B147,'Sub-Cpt Record'!C147),"")</f>
        <v>CO50.625809</v>
      </c>
      <c r="AU147" s="333">
        <f t="shared" si="27"/>
        <v>1</v>
      </c>
      <c r="AV147" s="333">
        <f>IF(AT147&lt;&gt;"",'Sub-Cpt Record'!C147/CODE!AU147,0)</f>
        <v>0.62580899999999995</v>
      </c>
    </row>
    <row r="148" spans="1:48" x14ac:dyDescent="0.25">
      <c r="A148" s="333" t="str">
        <f>IF('Sub-Cpt Record'!B148="",IF(OR('Sub-Cpt Record'!A148=0,'Sub-Cpt Record'!A148=""),"",'Sub-Cpt Record'!A148),CONCATENATE('Sub-Cpt Record'!A148&amp;'Sub-Cpt Record'!B148))</f>
        <v>CO6</v>
      </c>
      <c r="B148" s="333">
        <f t="shared" si="19"/>
        <v>1</v>
      </c>
      <c r="C148" s="334" t="str">
        <f>IF('Sub-Cpt Record'!E148 = "","",'Sub-Cpt Record'!E148&amp;"  ")</f>
        <v xml:space="preserve">POK  </v>
      </c>
      <c r="D148" s="333" t="str">
        <f>IF('Sub-Cpt Record'!F148 = "","",'Sub-Cpt Record'!F148&amp;"  ")</f>
        <v xml:space="preserve">HOL  </v>
      </c>
      <c r="E148" s="333" t="str">
        <f>IF('Sub-Cpt Record'!G148 = "","",'Sub-Cpt Record'!G148&amp;"  ")</f>
        <v xml:space="preserve">WSH  </v>
      </c>
      <c r="F148" s="333" t="str">
        <f>IF('Sub-Cpt Record'!H148 = "","",'Sub-Cpt Record'!H148&amp;"  ")</f>
        <v/>
      </c>
      <c r="G148" s="333" t="str">
        <f>IF('Sub-Cpt Record'!I148 = "","",'Sub-Cpt Record'!I148&amp;"  ")</f>
        <v/>
      </c>
      <c r="H148" s="333" t="str">
        <f>IF('Sub-Cpt Record'!J148 = "","",'Sub-Cpt Record'!J148&amp;"  ")</f>
        <v/>
      </c>
      <c r="I148" s="335" t="str">
        <f t="shared" si="20"/>
        <v xml:space="preserve">POK  HOL  WSH  </v>
      </c>
      <c r="J148" s="333">
        <f>IF(A148&lt;&gt;"",'Sub-Cpt Record'!C148/CODE!B148,0)</f>
        <v>0.25327</v>
      </c>
      <c r="L148" s="337">
        <f t="shared" si="21"/>
        <v>1</v>
      </c>
      <c r="N148" s="338">
        <f>COUNTIFS('Felling&amp;Restocking'!$A$11:$A$1000, 'Felling&amp;Restocking'!$A148, 'Felling&amp;Restocking'!$B$11:$B$1000, 'Felling&amp;Restocking'!$B148, 'Felling&amp;Restocking'!$H$11:$H$1000, 'Felling&amp;Restocking'!$H148)</f>
        <v>0</v>
      </c>
      <c r="O148" s="338">
        <f>IF(OR('Felling&amp;Restocking'!H148=0,'Felling&amp;Restocking'!H148=""),0,1)</f>
        <v>0</v>
      </c>
      <c r="P148" s="339">
        <f>SUM('Felling&amp;Restocking'!O148+'Felling&amp;Restocking'!P148)</f>
        <v>0</v>
      </c>
      <c r="S148" s="341">
        <f>IF(AND(O148&lt;&gt;0,P148&lt;&gt;0,'Felling&amp;Restocking'!G148&lt;&gt;0,AA148="",AC148=""),1,0)</f>
        <v>0</v>
      </c>
      <c r="T148" s="342" t="str">
        <f>IF(OR('Felling&amp;Restocking'!G148=0,'Felling&amp;Restocking'!G148=""),"",SUM('Felling&amp;Restocking'!O148/P148)*'Felling&amp;Restocking'!G148)</f>
        <v/>
      </c>
      <c r="U148" s="343" t="str">
        <f>IF(OR('Felling&amp;Restocking'!G148=0,'Felling&amp;Restocking'!G148=""),"",SUM('Felling&amp;Restocking'!P148/P148)*'Felling&amp;Restocking'!G148)</f>
        <v/>
      </c>
      <c r="V148" s="344">
        <f>IF(CONCATENATE('Felling&amp;Restocking'!U148&amp;'Felling&amp;Restocking'!W148&amp;'Felling&amp;Restocking'!Y148&amp;'Felling&amp;Restocking'!AA148&amp;'Felling&amp;Restocking'!AC148)="",0,1)</f>
        <v>0</v>
      </c>
      <c r="W148" s="345">
        <f>IF(OR(OR(TRIM('Felling&amp;Restocking'!H148)="T",TRIM('Felling&amp;Restocking'!H148)="DF",TRIM('Felling&amp;Restocking'!H148)="OS"),O148=0),0,1)</f>
        <v>0</v>
      </c>
      <c r="X148" s="345">
        <f>IF(OR('Felling&amp;Restocking'!$S148="",OR('Felling&amp;Restocking'!$S148=0,'Felling&amp;Restocking'!$S148="N/A")),0,1)</f>
        <v>0</v>
      </c>
      <c r="Y148" s="333" t="str">
        <f t="shared" si="22"/>
        <v/>
      </c>
      <c r="Z148" s="333" t="str">
        <f t="shared" si="23"/>
        <v/>
      </c>
      <c r="AA148" s="334" t="str">
        <f t="shared" si="24"/>
        <v/>
      </c>
      <c r="AC148" s="333" t="str">
        <f t="shared" si="25"/>
        <v/>
      </c>
      <c r="AE148" s="333" t="str">
        <f t="shared" si="26"/>
        <v>1</v>
      </c>
      <c r="AF148" s="346" t="str">
        <f>IF('Felling&amp;Restocking'!I148="","",IFERROR(VLOOKUP( 'Felling&amp;Restocking'!I148,SpeciesList[],2,FALSE),"," &amp; 'Felling&amp;Restocking'!I148))</f>
        <v/>
      </c>
      <c r="AG148" s="333" t="str">
        <f>IF('Felling&amp;Restocking'!I148="","",VLOOKUP( 'Felling&amp;Restocking'!I148,SpeciesList[],4,FALSE))</f>
        <v/>
      </c>
      <c r="AH148" s="333" t="str">
        <f>IF('Felling&amp;Restocking'!J148="","",IFERROR("," &amp; VLOOKUP( 'Felling&amp;Restocking'!J148,SpeciesList[],2,FALSE),"," &amp; 'Felling&amp;Restocking'!J148))</f>
        <v/>
      </c>
      <c r="AI148" s="333" t="str">
        <f>IF('Felling&amp;Restocking'!J148="","",VLOOKUP( 'Felling&amp;Restocking'!J148,SpeciesList[],4,FALSE))</f>
        <v/>
      </c>
      <c r="AJ148" s="333" t="str">
        <f>IF('Felling&amp;Restocking'!K148="","",IFERROR("," &amp; VLOOKUP( 'Felling&amp;Restocking'!K148,SpeciesList[],2,FALSE),"," &amp; 'Felling&amp;Restocking'!K148))</f>
        <v/>
      </c>
      <c r="AK148" s="333" t="str">
        <f>IF('Felling&amp;Restocking'!K148="","",VLOOKUP( 'Felling&amp;Restocking'!K148,SpeciesList[],4,FALSE))</f>
        <v/>
      </c>
      <c r="AL148" s="333" t="str">
        <f>IF('Felling&amp;Restocking'!L148="","",IFERROR("," &amp; VLOOKUP( 'Felling&amp;Restocking'!L148,SpeciesList[],2,FALSE),"," &amp; 'Felling&amp;Restocking'!L148))</f>
        <v/>
      </c>
      <c r="AM148" s="333" t="str">
        <f>IF('Felling&amp;Restocking'!L148="","",VLOOKUP( 'Felling&amp;Restocking'!L148,SpeciesList[],4,FALSE))</f>
        <v/>
      </c>
      <c r="AN148" s="333" t="str">
        <f>IF('Felling&amp;Restocking'!M148="","",IFERROR("," &amp; VLOOKUP( 'Felling&amp;Restocking'!M148,SpeciesList[],2,FALSE),"," &amp; 'Felling&amp;Restocking'!M148))</f>
        <v/>
      </c>
      <c r="AO148" s="333" t="str">
        <f>IF('Felling&amp;Restocking'!M148="","",VLOOKUP( 'Felling&amp;Restocking'!M148,SpeciesList[],4,FALSE))</f>
        <v/>
      </c>
      <c r="AP148" s="333" t="str">
        <f>IF('Felling&amp;Restocking'!N148="","",IFERROR("," &amp; VLOOKUP( 'Felling&amp;Restocking'!N148,SpeciesList[],2,FALSE),"," &amp; 'Felling&amp;Restocking'!N148))</f>
        <v/>
      </c>
      <c r="AQ148" s="333" t="str">
        <f>IF('Felling&amp;Restocking'!N148="","",VLOOKUP( 'Felling&amp;Restocking'!N148,SpeciesList[],4,FALSE))</f>
        <v/>
      </c>
      <c r="AS148" s="346"/>
      <c r="AT148" s="333" t="str">
        <f>IF('Sub-Cpt Record'!A148&lt;&gt;"",CONCATENATE('Sub-Cpt Record'!A148,'Sub-Cpt Record'!B148,'Sub-Cpt Record'!C148),"")</f>
        <v>CO60.25327</v>
      </c>
      <c r="AU148" s="333">
        <f t="shared" si="27"/>
        <v>1</v>
      </c>
      <c r="AV148" s="333">
        <f>IF(AT148&lt;&gt;"",'Sub-Cpt Record'!C148/CODE!AU148,0)</f>
        <v>0.25327</v>
      </c>
    </row>
    <row r="149" spans="1:48" x14ac:dyDescent="0.25">
      <c r="A149" s="333" t="str">
        <f>IF('Sub-Cpt Record'!B149="",IF(OR('Sub-Cpt Record'!A149=0,'Sub-Cpt Record'!A149=""),"",'Sub-Cpt Record'!A149),CONCATENATE('Sub-Cpt Record'!A149&amp;'Sub-Cpt Record'!B149))</f>
        <v/>
      </c>
      <c r="B149" s="333">
        <f t="shared" si="19"/>
        <v>1</v>
      </c>
      <c r="C149" s="334" t="str">
        <f>IF('Sub-Cpt Record'!E149 = "","",'Sub-Cpt Record'!E149&amp;"  ")</f>
        <v/>
      </c>
      <c r="D149" s="333" t="str">
        <f>IF('Sub-Cpt Record'!F149 = "","",'Sub-Cpt Record'!F149&amp;"  ")</f>
        <v/>
      </c>
      <c r="E149" s="333" t="str">
        <f>IF('Sub-Cpt Record'!G149 = "","",'Sub-Cpt Record'!G149&amp;"  ")</f>
        <v/>
      </c>
      <c r="F149" s="333" t="str">
        <f>IF('Sub-Cpt Record'!H149 = "","",'Sub-Cpt Record'!H149&amp;"  ")</f>
        <v/>
      </c>
      <c r="G149" s="333" t="str">
        <f>IF('Sub-Cpt Record'!I149 = "","",'Sub-Cpt Record'!I149&amp;"  ")</f>
        <v/>
      </c>
      <c r="H149" s="333" t="str">
        <f>IF('Sub-Cpt Record'!J149 = "","",'Sub-Cpt Record'!J149&amp;"  ")</f>
        <v/>
      </c>
      <c r="I149" s="335" t="str">
        <f t="shared" si="20"/>
        <v/>
      </c>
      <c r="J149" s="333">
        <f>IF(A149&lt;&gt;"",'Sub-Cpt Record'!C149/CODE!B149,0)</f>
        <v>0</v>
      </c>
      <c r="L149" s="337">
        <f t="shared" si="21"/>
        <v>1</v>
      </c>
      <c r="N149" s="338">
        <f>COUNTIFS('Felling&amp;Restocking'!$A$11:$A$1000, 'Felling&amp;Restocking'!$A149, 'Felling&amp;Restocking'!$B$11:$B$1000, 'Felling&amp;Restocking'!$B149, 'Felling&amp;Restocking'!$H$11:$H$1000, 'Felling&amp;Restocking'!$H149)</f>
        <v>0</v>
      </c>
      <c r="O149" s="338">
        <f>IF(OR('Felling&amp;Restocking'!H149=0,'Felling&amp;Restocking'!H149=""),0,1)</f>
        <v>0</v>
      </c>
      <c r="P149" s="339">
        <f>SUM('Felling&amp;Restocking'!O149+'Felling&amp;Restocking'!P149)</f>
        <v>0</v>
      </c>
      <c r="S149" s="341">
        <f>IF(AND(O149&lt;&gt;0,P149&lt;&gt;0,'Felling&amp;Restocking'!G149&lt;&gt;0,AA149="",AC149=""),1,0)</f>
        <v>0</v>
      </c>
      <c r="T149" s="342" t="str">
        <f>IF(OR('Felling&amp;Restocking'!G149=0,'Felling&amp;Restocking'!G149=""),"",SUM('Felling&amp;Restocking'!O149/P149)*'Felling&amp;Restocking'!G149)</f>
        <v/>
      </c>
      <c r="U149" s="343" t="str">
        <f>IF(OR('Felling&amp;Restocking'!G149=0,'Felling&amp;Restocking'!G149=""),"",SUM('Felling&amp;Restocking'!P149/P149)*'Felling&amp;Restocking'!G149)</f>
        <v/>
      </c>
      <c r="V149" s="344">
        <f>IF(CONCATENATE('Felling&amp;Restocking'!U149&amp;'Felling&amp;Restocking'!W149&amp;'Felling&amp;Restocking'!Y149&amp;'Felling&amp;Restocking'!AA149&amp;'Felling&amp;Restocking'!AC149)="",0,1)</f>
        <v>0</v>
      </c>
      <c r="W149" s="345">
        <f>IF(OR(OR(TRIM('Felling&amp;Restocking'!H149)="T",TRIM('Felling&amp;Restocking'!H149)="DF",TRIM('Felling&amp;Restocking'!H149)="OS"),O149=0),0,1)</f>
        <v>0</v>
      </c>
      <c r="X149" s="345">
        <f>IF(OR('Felling&amp;Restocking'!$S149="",OR('Felling&amp;Restocking'!$S149=0,'Felling&amp;Restocking'!$S149="N/A")),0,1)</f>
        <v>0</v>
      </c>
      <c r="Y149" s="333" t="str">
        <f t="shared" si="22"/>
        <v/>
      </c>
      <c r="Z149" s="333" t="str">
        <f t="shared" si="23"/>
        <v/>
      </c>
      <c r="AA149" s="334" t="str">
        <f t="shared" si="24"/>
        <v/>
      </c>
      <c r="AC149" s="333" t="str">
        <f t="shared" si="25"/>
        <v/>
      </c>
      <c r="AE149" s="333" t="str">
        <f t="shared" si="26"/>
        <v>1</v>
      </c>
      <c r="AF149" s="346" t="str">
        <f>IF('Felling&amp;Restocking'!I149="","",IFERROR(VLOOKUP( 'Felling&amp;Restocking'!I149,SpeciesList[],2,FALSE),"," &amp; 'Felling&amp;Restocking'!I149))</f>
        <v/>
      </c>
      <c r="AG149" s="333" t="str">
        <f>IF('Felling&amp;Restocking'!I149="","",VLOOKUP( 'Felling&amp;Restocking'!I149,SpeciesList[],4,FALSE))</f>
        <v/>
      </c>
      <c r="AH149" s="333" t="str">
        <f>IF('Felling&amp;Restocking'!J149="","",IFERROR("," &amp; VLOOKUP( 'Felling&amp;Restocking'!J149,SpeciesList[],2,FALSE),"," &amp; 'Felling&amp;Restocking'!J149))</f>
        <v/>
      </c>
      <c r="AI149" s="333" t="str">
        <f>IF('Felling&amp;Restocking'!J149="","",VLOOKUP( 'Felling&amp;Restocking'!J149,SpeciesList[],4,FALSE))</f>
        <v/>
      </c>
      <c r="AJ149" s="333" t="str">
        <f>IF('Felling&amp;Restocking'!K149="","",IFERROR("," &amp; VLOOKUP( 'Felling&amp;Restocking'!K149,SpeciesList[],2,FALSE),"," &amp; 'Felling&amp;Restocking'!K149))</f>
        <v/>
      </c>
      <c r="AK149" s="333" t="str">
        <f>IF('Felling&amp;Restocking'!K149="","",VLOOKUP( 'Felling&amp;Restocking'!K149,SpeciesList[],4,FALSE))</f>
        <v/>
      </c>
      <c r="AL149" s="333" t="str">
        <f>IF('Felling&amp;Restocking'!L149="","",IFERROR("," &amp; VLOOKUP( 'Felling&amp;Restocking'!L149,SpeciesList[],2,FALSE),"," &amp; 'Felling&amp;Restocking'!L149))</f>
        <v/>
      </c>
      <c r="AM149" s="333" t="str">
        <f>IF('Felling&amp;Restocking'!L149="","",VLOOKUP( 'Felling&amp;Restocking'!L149,SpeciesList[],4,FALSE))</f>
        <v/>
      </c>
      <c r="AN149" s="333" t="str">
        <f>IF('Felling&amp;Restocking'!M149="","",IFERROR("," &amp; VLOOKUP( 'Felling&amp;Restocking'!M149,SpeciesList[],2,FALSE),"," &amp; 'Felling&amp;Restocking'!M149))</f>
        <v/>
      </c>
      <c r="AO149" s="333" t="str">
        <f>IF('Felling&amp;Restocking'!M149="","",VLOOKUP( 'Felling&amp;Restocking'!M149,SpeciesList[],4,FALSE))</f>
        <v/>
      </c>
      <c r="AP149" s="333" t="str">
        <f>IF('Felling&amp;Restocking'!N149="","",IFERROR("," &amp; VLOOKUP( 'Felling&amp;Restocking'!N149,SpeciesList[],2,FALSE),"," &amp; 'Felling&amp;Restocking'!N149))</f>
        <v/>
      </c>
      <c r="AQ149" s="333" t="str">
        <f>IF('Felling&amp;Restocking'!N149="","",VLOOKUP( 'Felling&amp;Restocking'!N149,SpeciesList[],4,FALSE))</f>
        <v/>
      </c>
      <c r="AS149" s="346"/>
      <c r="AT149" s="333" t="str">
        <f>IF('Sub-Cpt Record'!A149&lt;&gt;"",CONCATENATE('Sub-Cpt Record'!A149,'Sub-Cpt Record'!B149,'Sub-Cpt Record'!C149),"")</f>
        <v/>
      </c>
      <c r="AU149" s="333">
        <f t="shared" si="27"/>
        <v>1</v>
      </c>
      <c r="AV149" s="333">
        <f>IF(AT149&lt;&gt;"",'Sub-Cpt Record'!C149/CODE!AU149,0)</f>
        <v>0</v>
      </c>
    </row>
    <row r="150" spans="1:48" x14ac:dyDescent="0.25">
      <c r="A150" s="333" t="str">
        <f>IF('Sub-Cpt Record'!B150="",IF(OR('Sub-Cpt Record'!A150=0,'Sub-Cpt Record'!A150=""),"",'Sub-Cpt Record'!A150),CONCATENATE('Sub-Cpt Record'!A150&amp;'Sub-Cpt Record'!B150))</f>
        <v>G1</v>
      </c>
      <c r="B150" s="333">
        <f t="shared" si="19"/>
        <v>1</v>
      </c>
      <c r="C150" s="334" t="str">
        <f>IF('Sub-Cpt Record'!E150 = "","",'Sub-Cpt Record'!E150&amp;"  ")</f>
        <v xml:space="preserve">BE  </v>
      </c>
      <c r="D150" s="333" t="str">
        <f>IF('Sub-Cpt Record'!F150 = "","",'Sub-Cpt Record'!F150&amp;"  ")</f>
        <v xml:space="preserve">HAW  </v>
      </c>
      <c r="E150" s="333" t="str">
        <f>IF('Sub-Cpt Record'!G150 = "","",'Sub-Cpt Record'!G150&amp;"  ")</f>
        <v xml:space="preserve">HAZ  </v>
      </c>
      <c r="F150" s="333" t="str">
        <f>IF('Sub-Cpt Record'!H150 = "","",'Sub-Cpt Record'!H150&amp;"  ")</f>
        <v xml:space="preserve">POK  </v>
      </c>
      <c r="G150" s="333" t="str">
        <f>IF('Sub-Cpt Record'!I150 = "","",'Sub-Cpt Record'!I150&amp;"  ")</f>
        <v xml:space="preserve">MB  </v>
      </c>
      <c r="H150" s="333" t="str">
        <f>IF('Sub-Cpt Record'!J150 = "","",'Sub-Cpt Record'!J150&amp;"  ")</f>
        <v xml:space="preserve">WH  </v>
      </c>
      <c r="I150" s="335" t="str">
        <f t="shared" si="20"/>
        <v xml:space="preserve">BE  HAW  HAZ  POK  MB  WH  </v>
      </c>
      <c r="J150" s="333">
        <f>IF(A150&lt;&gt;"",'Sub-Cpt Record'!C150/CODE!B150,0)</f>
        <v>5.4347000000000003</v>
      </c>
      <c r="L150" s="337">
        <f t="shared" si="21"/>
        <v>1</v>
      </c>
      <c r="N150" s="338">
        <f>COUNTIFS('Felling&amp;Restocking'!$A$11:$A$1000, 'Felling&amp;Restocking'!$A150, 'Felling&amp;Restocking'!$B$11:$B$1000, 'Felling&amp;Restocking'!$B150, 'Felling&amp;Restocking'!$H$11:$H$1000, 'Felling&amp;Restocking'!$H150)</f>
        <v>1</v>
      </c>
      <c r="O150" s="338">
        <f>IF(OR('Felling&amp;Restocking'!H150=0,'Felling&amp;Restocking'!H150=""),0,1)</f>
        <v>1</v>
      </c>
      <c r="P150" s="339">
        <f>SUM('Felling&amp;Restocking'!O150+'Felling&amp;Restocking'!P150)</f>
        <v>489.12300000000005</v>
      </c>
      <c r="S150" s="341">
        <f>IF(AND(O150&lt;&gt;0,P150&lt;&gt;0,'Felling&amp;Restocking'!G150&lt;&gt;0,AA150="",AC150=""),1,0)</f>
        <v>0</v>
      </c>
      <c r="T150" s="342">
        <f>IF(OR('Felling&amp;Restocking'!G150=0,'Felling&amp;Restocking'!G150=""),"",SUM('Felling&amp;Restocking'!O150/P150)*'Felling&amp;Restocking'!G150)</f>
        <v>1.6304100000000001</v>
      </c>
      <c r="U150" s="343">
        <f>IF(OR('Felling&amp;Restocking'!G150=0,'Felling&amp;Restocking'!G150=""),"",SUM('Felling&amp;Restocking'!P150/P150)*'Felling&amp;Restocking'!G150)</f>
        <v>1.08694</v>
      </c>
      <c r="V150" s="344">
        <f>IF(CONCATENATE('Felling&amp;Restocking'!U150&amp;'Felling&amp;Restocking'!W150&amp;'Felling&amp;Restocking'!Y150&amp;'Felling&amp;Restocking'!AA150&amp;'Felling&amp;Restocking'!AC150)="",0,1)</f>
        <v>1</v>
      </c>
      <c r="W150" s="345">
        <f>IF(OR(OR(TRIM('Felling&amp;Restocking'!H150)="T",TRIM('Felling&amp;Restocking'!H150)="DF",TRIM('Felling&amp;Restocking'!H150)="OS"),O150=0),0,1)</f>
        <v>1</v>
      </c>
      <c r="X150" s="345">
        <f>IF(OR('Felling&amp;Restocking'!$S150="",OR('Felling&amp;Restocking'!$S150=0,'Felling&amp;Restocking'!$S150="N/A")),0,1)</f>
        <v>1</v>
      </c>
      <c r="Y150" s="333">
        <f t="shared" si="22"/>
        <v>1.6304100000000001</v>
      </c>
      <c r="Z150" s="333">
        <f t="shared" si="23"/>
        <v>1.08694</v>
      </c>
      <c r="AA150" s="334" t="str">
        <f t="shared" si="24"/>
        <v>beech,hawthorn species,hazel,pedunculate/common oak,mixed broadleaves</v>
      </c>
      <c r="AC150" s="333" t="str">
        <f t="shared" si="25"/>
        <v>,western hemlock</v>
      </c>
      <c r="AE150" s="333" t="str">
        <f t="shared" si="26"/>
        <v>1</v>
      </c>
      <c r="AF150" s="346" t="str">
        <f>IF('Felling&amp;Restocking'!I150="","",IFERROR(VLOOKUP( 'Felling&amp;Restocking'!I150,SpeciesList[],2,FALSE),"," &amp; 'Felling&amp;Restocking'!I150))</f>
        <v>beech</v>
      </c>
      <c r="AG150" s="333" t="str">
        <f>IF('Felling&amp;Restocking'!I150="","",VLOOKUP( 'Felling&amp;Restocking'!I150,SpeciesList[],4,FALSE))</f>
        <v>B</v>
      </c>
      <c r="AH150" s="333" t="str">
        <f>IF('Felling&amp;Restocking'!J150="","",IFERROR("," &amp; VLOOKUP( 'Felling&amp;Restocking'!J150,SpeciesList[],2,FALSE),"," &amp; 'Felling&amp;Restocking'!J150))</f>
        <v>,hawthorn species</v>
      </c>
      <c r="AI150" s="333" t="str">
        <f>IF('Felling&amp;Restocking'!J150="","",VLOOKUP( 'Felling&amp;Restocking'!J150,SpeciesList[],4,FALSE))</f>
        <v>B</v>
      </c>
      <c r="AJ150" s="333" t="str">
        <f>IF('Felling&amp;Restocking'!K150="","",IFERROR("," &amp; VLOOKUP( 'Felling&amp;Restocking'!K150,SpeciesList[],2,FALSE),"," &amp; 'Felling&amp;Restocking'!K150))</f>
        <v>,hazel</v>
      </c>
      <c r="AK150" s="333" t="str">
        <f>IF('Felling&amp;Restocking'!K150="","",VLOOKUP( 'Felling&amp;Restocking'!K150,SpeciesList[],4,FALSE))</f>
        <v>B</v>
      </c>
      <c r="AL150" s="333" t="str">
        <f>IF('Felling&amp;Restocking'!L150="","",IFERROR("," &amp; VLOOKUP( 'Felling&amp;Restocking'!L150,SpeciesList[],2,FALSE),"," &amp; 'Felling&amp;Restocking'!L150))</f>
        <v>,pedunculate/common oak</v>
      </c>
      <c r="AM150" s="333" t="str">
        <f>IF('Felling&amp;Restocking'!L150="","",VLOOKUP( 'Felling&amp;Restocking'!L150,SpeciesList[],4,FALSE))</f>
        <v>B</v>
      </c>
      <c r="AN150" s="333" t="str">
        <f>IF('Felling&amp;Restocking'!M150="","",IFERROR("," &amp; VLOOKUP( 'Felling&amp;Restocking'!M150,SpeciesList[],2,FALSE),"," &amp; 'Felling&amp;Restocking'!M150))</f>
        <v>,mixed broadleaves</v>
      </c>
      <c r="AO150" s="333" t="str">
        <f>IF('Felling&amp;Restocking'!M150="","",VLOOKUP( 'Felling&amp;Restocking'!M150,SpeciesList[],4,FALSE))</f>
        <v>B</v>
      </c>
      <c r="AP150" s="333" t="str">
        <f>IF('Felling&amp;Restocking'!N150="","",IFERROR("," &amp; VLOOKUP( 'Felling&amp;Restocking'!N150,SpeciesList[],2,FALSE),"," &amp; 'Felling&amp;Restocking'!N150))</f>
        <v>,western hemlock</v>
      </c>
      <c r="AQ150" s="333" t="str">
        <f>IF('Felling&amp;Restocking'!N150="","",VLOOKUP( 'Felling&amp;Restocking'!N150,SpeciesList[],4,FALSE))</f>
        <v>C</v>
      </c>
      <c r="AS150" s="346"/>
      <c r="AT150" s="333" t="str">
        <f>IF('Sub-Cpt Record'!A150&lt;&gt;"",CONCATENATE('Sub-Cpt Record'!A150,'Sub-Cpt Record'!B150,'Sub-Cpt Record'!C150),"")</f>
        <v>G15.4347</v>
      </c>
      <c r="AU150" s="333">
        <f t="shared" si="27"/>
        <v>1</v>
      </c>
      <c r="AV150" s="333">
        <f>IF(AT150&lt;&gt;"",'Sub-Cpt Record'!C150/CODE!AU150,0)</f>
        <v>5.4347000000000003</v>
      </c>
    </row>
    <row r="151" spans="1:48" x14ac:dyDescent="0.25">
      <c r="A151" s="333" t="str">
        <f>IF('Sub-Cpt Record'!B151="",IF(OR('Sub-Cpt Record'!A151=0,'Sub-Cpt Record'!A151=""),"",'Sub-Cpt Record'!A151),CONCATENATE('Sub-Cpt Record'!A151&amp;'Sub-Cpt Record'!B151))</f>
        <v>G2a</v>
      </c>
      <c r="B151" s="333">
        <f t="shared" si="19"/>
        <v>1</v>
      </c>
      <c r="C151" s="334" t="str">
        <f>IF('Sub-Cpt Record'!E151 = "","",'Sub-Cpt Record'!E151&amp;"  ")</f>
        <v xml:space="preserve">AH  </v>
      </c>
      <c r="D151" s="333" t="str">
        <f>IF('Sub-Cpt Record'!F151 = "","",'Sub-Cpt Record'!F151&amp;"  ")</f>
        <v xml:space="preserve">SYC  </v>
      </c>
      <c r="E151" s="333" t="str">
        <f>IF('Sub-Cpt Record'!G151 = "","",'Sub-Cpt Record'!G151&amp;"  ")</f>
        <v xml:space="preserve">FM  </v>
      </c>
      <c r="F151" s="333" t="str">
        <f>IF('Sub-Cpt Record'!H151 = "","",'Sub-Cpt Record'!H151&amp;"  ")</f>
        <v xml:space="preserve">HAZ  </v>
      </c>
      <c r="G151" s="333" t="str">
        <f>IF('Sub-Cpt Record'!I151 = "","",'Sub-Cpt Record'!I151&amp;"  ")</f>
        <v xml:space="preserve">MB  </v>
      </c>
      <c r="H151" s="333" t="str">
        <f>IF('Sub-Cpt Record'!J151 = "","",'Sub-Cpt Record'!J151&amp;"  ")</f>
        <v xml:space="preserve">MC  </v>
      </c>
      <c r="I151" s="335" t="str">
        <f t="shared" si="20"/>
        <v xml:space="preserve">AH  SYC  FM  HAZ  MB  MC  </v>
      </c>
      <c r="J151" s="333">
        <f>IF(A151&lt;&gt;"",'Sub-Cpt Record'!C151/CODE!B151,0)</f>
        <v>9.5041399999999996</v>
      </c>
      <c r="L151" s="337">
        <f t="shared" si="21"/>
        <v>1</v>
      </c>
      <c r="N151" s="338">
        <f>COUNTIFS('Felling&amp;Restocking'!$A$11:$A$1000, 'Felling&amp;Restocking'!$A151, 'Felling&amp;Restocking'!$B$11:$B$1000, 'Felling&amp;Restocking'!$B151, 'Felling&amp;Restocking'!$H$11:$H$1000, 'Felling&amp;Restocking'!$H151)</f>
        <v>1</v>
      </c>
      <c r="O151" s="338">
        <f>IF(OR('Felling&amp;Restocking'!H151=0,'Felling&amp;Restocking'!H151=""),0,1)</f>
        <v>1</v>
      </c>
      <c r="P151" s="339">
        <f>SUM('Felling&amp;Restocking'!O151+'Felling&amp;Restocking'!P151)</f>
        <v>50</v>
      </c>
      <c r="S151" s="341">
        <f>IF(AND(O151&lt;&gt;0,P151&lt;&gt;0,'Felling&amp;Restocking'!G151&lt;&gt;0,AA151="",AC151=""),1,0)</f>
        <v>0</v>
      </c>
      <c r="T151" s="342">
        <f>IF(OR('Felling&amp;Restocking'!G151=0,'Felling&amp;Restocking'!G151=""),"",SUM('Felling&amp;Restocking'!O151/P151)*'Felling&amp;Restocking'!G151)</f>
        <v>0</v>
      </c>
      <c r="U151" s="343">
        <f>IF(OR('Felling&amp;Restocking'!G151=0,'Felling&amp;Restocking'!G151=""),"",SUM('Felling&amp;Restocking'!P151/P151)*'Felling&amp;Restocking'!G151)</f>
        <v>0.5</v>
      </c>
      <c r="V151" s="344">
        <f>IF(CONCATENATE('Felling&amp;Restocking'!U151&amp;'Felling&amp;Restocking'!W151&amp;'Felling&amp;Restocking'!Y151&amp;'Felling&amp;Restocking'!AA151&amp;'Felling&amp;Restocking'!AC151)="",0,1)</f>
        <v>1</v>
      </c>
      <c r="W151" s="345">
        <f>IF(OR(OR(TRIM('Felling&amp;Restocking'!H151)="T",TRIM('Felling&amp;Restocking'!H151)="DF",TRIM('Felling&amp;Restocking'!H151)="OS"),O151=0),0,1)</f>
        <v>1</v>
      </c>
      <c r="X151" s="345">
        <f>IF(OR('Felling&amp;Restocking'!$S151="",OR('Felling&amp;Restocking'!$S151=0,'Felling&amp;Restocking'!$S151="N/A")),0,1)</f>
        <v>1</v>
      </c>
      <c r="Y151" s="333">
        <f t="shared" si="22"/>
        <v>0</v>
      </c>
      <c r="Z151" s="333">
        <f t="shared" si="23"/>
        <v>0.5</v>
      </c>
      <c r="AA151" s="334" t="str">
        <f t="shared" si="24"/>
        <v>hazel</v>
      </c>
      <c r="AC151" s="333" t="str">
        <f t="shared" si="25"/>
        <v/>
      </c>
      <c r="AE151" s="333" t="str">
        <f t="shared" si="26"/>
        <v>1</v>
      </c>
      <c r="AF151" s="346" t="str">
        <f>IF('Felling&amp;Restocking'!I151="","",IFERROR(VLOOKUP( 'Felling&amp;Restocking'!I151,SpeciesList[],2,FALSE),"," &amp; 'Felling&amp;Restocking'!I151))</f>
        <v>hazel</v>
      </c>
      <c r="AG151" s="333" t="str">
        <f>IF('Felling&amp;Restocking'!I151="","",VLOOKUP( 'Felling&amp;Restocking'!I151,SpeciesList[],4,FALSE))</f>
        <v>B</v>
      </c>
      <c r="AH151" s="333" t="str">
        <f>IF('Felling&amp;Restocking'!J151="","",IFERROR("," &amp; VLOOKUP( 'Felling&amp;Restocking'!J151,SpeciesList[],2,FALSE),"," &amp; 'Felling&amp;Restocking'!J151))</f>
        <v/>
      </c>
      <c r="AI151" s="333" t="str">
        <f>IF('Felling&amp;Restocking'!J151="","",VLOOKUP( 'Felling&amp;Restocking'!J151,SpeciesList[],4,FALSE))</f>
        <v/>
      </c>
      <c r="AJ151" s="333" t="str">
        <f>IF('Felling&amp;Restocking'!K151="","",IFERROR("," &amp; VLOOKUP( 'Felling&amp;Restocking'!K151,SpeciesList[],2,FALSE),"," &amp; 'Felling&amp;Restocking'!K151))</f>
        <v/>
      </c>
      <c r="AK151" s="333" t="str">
        <f>IF('Felling&amp;Restocking'!K151="","",VLOOKUP( 'Felling&amp;Restocking'!K151,SpeciesList[],4,FALSE))</f>
        <v/>
      </c>
      <c r="AL151" s="333" t="str">
        <f>IF('Felling&amp;Restocking'!L151="","",IFERROR("," &amp; VLOOKUP( 'Felling&amp;Restocking'!L151,SpeciesList[],2,FALSE),"," &amp; 'Felling&amp;Restocking'!L151))</f>
        <v/>
      </c>
      <c r="AM151" s="333" t="str">
        <f>IF('Felling&amp;Restocking'!L151="","",VLOOKUP( 'Felling&amp;Restocking'!L151,SpeciesList[],4,FALSE))</f>
        <v/>
      </c>
      <c r="AN151" s="333" t="str">
        <f>IF('Felling&amp;Restocking'!M151="","",IFERROR("," &amp; VLOOKUP( 'Felling&amp;Restocking'!M151,SpeciesList[],2,FALSE),"," &amp; 'Felling&amp;Restocking'!M151))</f>
        <v/>
      </c>
      <c r="AO151" s="333" t="str">
        <f>IF('Felling&amp;Restocking'!M151="","",VLOOKUP( 'Felling&amp;Restocking'!M151,SpeciesList[],4,FALSE))</f>
        <v/>
      </c>
      <c r="AP151" s="333" t="str">
        <f>IF('Felling&amp;Restocking'!N151="","",IFERROR("," &amp; VLOOKUP( 'Felling&amp;Restocking'!N151,SpeciesList[],2,FALSE),"," &amp; 'Felling&amp;Restocking'!N151))</f>
        <v/>
      </c>
      <c r="AQ151" s="333" t="str">
        <f>IF('Felling&amp;Restocking'!N151="","",VLOOKUP( 'Felling&amp;Restocking'!N151,SpeciesList[],4,FALSE))</f>
        <v/>
      </c>
      <c r="AS151" s="346"/>
      <c r="AT151" s="333" t="str">
        <f>IF('Sub-Cpt Record'!A151&lt;&gt;"",CONCATENATE('Sub-Cpt Record'!A151,'Sub-Cpt Record'!B151,'Sub-Cpt Record'!C151),"")</f>
        <v>G2a9.50414</v>
      </c>
      <c r="AU151" s="333">
        <f t="shared" si="27"/>
        <v>1</v>
      </c>
      <c r="AV151" s="333">
        <f>IF(AT151&lt;&gt;"",'Sub-Cpt Record'!C151/CODE!AU151,0)</f>
        <v>9.5041399999999996</v>
      </c>
    </row>
    <row r="152" spans="1:48" x14ac:dyDescent="0.25">
      <c r="A152" s="333" t="str">
        <f>IF('Sub-Cpt Record'!B152="",IF(OR('Sub-Cpt Record'!A152=0,'Sub-Cpt Record'!A152=""),"",'Sub-Cpt Record'!A152),CONCATENATE('Sub-Cpt Record'!A152&amp;'Sub-Cpt Record'!B152))</f>
        <v>G2b</v>
      </c>
      <c r="B152" s="333">
        <f t="shared" si="19"/>
        <v>1</v>
      </c>
      <c r="C152" s="334" t="str">
        <f>IF('Sub-Cpt Record'!E152 = "","",'Sub-Cpt Record'!E152&amp;"  ")</f>
        <v xml:space="preserve">BE  </v>
      </c>
      <c r="D152" s="333" t="str">
        <f>IF('Sub-Cpt Record'!F152 = "","",'Sub-Cpt Record'!F152&amp;"  ")</f>
        <v xml:space="preserve">BI  </v>
      </c>
      <c r="E152" s="333" t="str">
        <f>IF('Sub-Cpt Record'!G152 = "","",'Sub-Cpt Record'!G152&amp;"  ")</f>
        <v xml:space="preserve">AH  </v>
      </c>
      <c r="F152" s="333" t="str">
        <f>IF('Sub-Cpt Record'!H152 = "","",'Sub-Cpt Record'!H152&amp;"  ")</f>
        <v xml:space="preserve">WCH  </v>
      </c>
      <c r="G152" s="333" t="str">
        <f>IF('Sub-Cpt Record'!I152 = "","",'Sub-Cpt Record'!I152&amp;"  ")</f>
        <v xml:space="preserve">MC  </v>
      </c>
      <c r="H152" s="333" t="str">
        <f>IF('Sub-Cpt Record'!J152 = "","",'Sub-Cpt Record'!J152&amp;"  ")</f>
        <v/>
      </c>
      <c r="I152" s="335" t="str">
        <f t="shared" si="20"/>
        <v xml:space="preserve">BE  BI  AH  WCH  MC  </v>
      </c>
      <c r="J152" s="333">
        <f>IF(A152&lt;&gt;"",'Sub-Cpt Record'!C152/CODE!B152,0)</f>
        <v>5.1996900000000004</v>
      </c>
      <c r="L152" s="337">
        <f t="shared" si="21"/>
        <v>1</v>
      </c>
      <c r="N152" s="338">
        <f>COUNTIFS('Felling&amp;Restocking'!$A$11:$A$1000, 'Felling&amp;Restocking'!$A152, 'Felling&amp;Restocking'!$B$11:$B$1000, 'Felling&amp;Restocking'!$B152, 'Felling&amp;Restocking'!$H$11:$H$1000, 'Felling&amp;Restocking'!$H152)</f>
        <v>1</v>
      </c>
      <c r="O152" s="338">
        <f>IF(OR('Felling&amp;Restocking'!H152=0,'Felling&amp;Restocking'!H152=""),0,1)</f>
        <v>1</v>
      </c>
      <c r="P152" s="339">
        <f>SUM('Felling&amp;Restocking'!O152+'Felling&amp;Restocking'!P152)</f>
        <v>436.7739600000001</v>
      </c>
      <c r="S152" s="341">
        <f>IF(AND(O152&lt;&gt;0,P152&lt;&gt;0,'Felling&amp;Restocking'!G152&lt;&gt;0,AA152="",AC152=""),1,0)</f>
        <v>0</v>
      </c>
      <c r="T152" s="342">
        <f>IF(OR('Felling&amp;Restocking'!G152=0,'Felling&amp;Restocking'!G152=""),"",SUM('Felling&amp;Restocking'!O152/P152)*'Felling&amp;Restocking'!G152)</f>
        <v>1.5599070000000002</v>
      </c>
      <c r="U152" s="343">
        <f>IF(OR('Felling&amp;Restocking'!G152=0,'Felling&amp;Restocking'!G152=""),"",SUM('Felling&amp;Restocking'!P152/P152)*'Felling&amp;Restocking'!G152)</f>
        <v>0</v>
      </c>
      <c r="V152" s="344">
        <f>IF(CONCATENATE('Felling&amp;Restocking'!U152&amp;'Felling&amp;Restocking'!W152&amp;'Felling&amp;Restocking'!Y152&amp;'Felling&amp;Restocking'!AA152&amp;'Felling&amp;Restocking'!AC152)="",0,1)</f>
        <v>1</v>
      </c>
      <c r="W152" s="345">
        <f>IF(OR(OR(TRIM('Felling&amp;Restocking'!H152)="T",TRIM('Felling&amp;Restocking'!H152)="DF",TRIM('Felling&amp;Restocking'!H152)="OS"),O152=0),0,1)</f>
        <v>1</v>
      </c>
      <c r="X152" s="345">
        <f>IF(OR('Felling&amp;Restocking'!$S152="",OR('Felling&amp;Restocking'!$S152=0,'Felling&amp;Restocking'!$S152="N/A")),0,1)</f>
        <v>1</v>
      </c>
      <c r="Y152" s="333">
        <f t="shared" si="22"/>
        <v>1.5599070000000002</v>
      </c>
      <c r="Z152" s="333">
        <f t="shared" si="23"/>
        <v>0</v>
      </c>
      <c r="AA152" s="334" t="str">
        <f t="shared" si="24"/>
        <v/>
      </c>
      <c r="AC152" s="333" t="str">
        <f t="shared" si="25"/>
        <v>,mixed conifers</v>
      </c>
      <c r="AE152" s="333" t="str">
        <f t="shared" si="26"/>
        <v>1</v>
      </c>
      <c r="AF152" s="346" t="str">
        <f>IF('Felling&amp;Restocking'!I152="","",IFERROR(VLOOKUP( 'Felling&amp;Restocking'!I152,SpeciesList[],2,FALSE),"," &amp; 'Felling&amp;Restocking'!I152))</f>
        <v/>
      </c>
      <c r="AG152" s="333" t="str">
        <f>IF('Felling&amp;Restocking'!I152="","",VLOOKUP( 'Felling&amp;Restocking'!I152,SpeciesList[],4,FALSE))</f>
        <v/>
      </c>
      <c r="AH152" s="333" t="str">
        <f>IF('Felling&amp;Restocking'!J152="","",IFERROR("," &amp; VLOOKUP( 'Felling&amp;Restocking'!J152,SpeciesList[],2,FALSE),"," &amp; 'Felling&amp;Restocking'!J152))</f>
        <v/>
      </c>
      <c r="AI152" s="333" t="str">
        <f>IF('Felling&amp;Restocking'!J152="","",VLOOKUP( 'Felling&amp;Restocking'!J152,SpeciesList[],4,FALSE))</f>
        <v/>
      </c>
      <c r="AJ152" s="333" t="str">
        <f>IF('Felling&amp;Restocking'!K152="","",IFERROR("," &amp; VLOOKUP( 'Felling&amp;Restocking'!K152,SpeciesList[],2,FALSE),"," &amp; 'Felling&amp;Restocking'!K152))</f>
        <v/>
      </c>
      <c r="AK152" s="333" t="str">
        <f>IF('Felling&amp;Restocking'!K152="","",VLOOKUP( 'Felling&amp;Restocking'!K152,SpeciesList[],4,FALSE))</f>
        <v/>
      </c>
      <c r="AL152" s="333" t="str">
        <f>IF('Felling&amp;Restocking'!L152="","",IFERROR("," &amp; VLOOKUP( 'Felling&amp;Restocking'!L152,SpeciesList[],2,FALSE),"," &amp; 'Felling&amp;Restocking'!L152))</f>
        <v/>
      </c>
      <c r="AM152" s="333" t="str">
        <f>IF('Felling&amp;Restocking'!L152="","",VLOOKUP( 'Felling&amp;Restocking'!L152,SpeciesList[],4,FALSE))</f>
        <v/>
      </c>
      <c r="AN152" s="333" t="str">
        <f>IF('Felling&amp;Restocking'!M152="","",IFERROR("," &amp; VLOOKUP( 'Felling&amp;Restocking'!M152,SpeciesList[],2,FALSE),"," &amp; 'Felling&amp;Restocking'!M152))</f>
        <v>,mixed conifers</v>
      </c>
      <c r="AO152" s="333" t="str">
        <f>IF('Felling&amp;Restocking'!M152="","",VLOOKUP( 'Felling&amp;Restocking'!M152,SpeciesList[],4,FALSE))</f>
        <v>C</v>
      </c>
      <c r="AP152" s="333" t="str">
        <f>IF('Felling&amp;Restocking'!N152="","",IFERROR("," &amp; VLOOKUP( 'Felling&amp;Restocking'!N152,SpeciesList[],2,FALSE),"," &amp; 'Felling&amp;Restocking'!N152))</f>
        <v/>
      </c>
      <c r="AQ152" s="333" t="str">
        <f>IF('Felling&amp;Restocking'!N152="","",VLOOKUP( 'Felling&amp;Restocking'!N152,SpeciesList[],4,FALSE))</f>
        <v/>
      </c>
      <c r="AS152" s="346"/>
      <c r="AT152" s="333" t="str">
        <f>IF('Sub-Cpt Record'!A152&lt;&gt;"",CONCATENATE('Sub-Cpt Record'!A152,'Sub-Cpt Record'!B152,'Sub-Cpt Record'!C152),"")</f>
        <v>G2b5.19969</v>
      </c>
      <c r="AU152" s="333">
        <f t="shared" si="27"/>
        <v>1</v>
      </c>
      <c r="AV152" s="333">
        <f>IF(AT152&lt;&gt;"",'Sub-Cpt Record'!C152/CODE!AU152,0)</f>
        <v>5.1996900000000004</v>
      </c>
    </row>
    <row r="153" spans="1:48" x14ac:dyDescent="0.25">
      <c r="A153" s="333" t="str">
        <f>IF('Sub-Cpt Record'!B153="",IF(OR('Sub-Cpt Record'!A153=0,'Sub-Cpt Record'!A153=""),"",'Sub-Cpt Record'!A153),CONCATENATE('Sub-Cpt Record'!A153&amp;'Sub-Cpt Record'!B153))</f>
        <v>G2c</v>
      </c>
      <c r="B153" s="333">
        <f t="shared" si="19"/>
        <v>1</v>
      </c>
      <c r="C153" s="334" t="str">
        <f>IF('Sub-Cpt Record'!E153 = "","",'Sub-Cpt Record'!E153&amp;"  ")</f>
        <v xml:space="preserve">POK  </v>
      </c>
      <c r="D153" s="333" t="str">
        <f>IF('Sub-Cpt Record'!F153 = "","",'Sub-Cpt Record'!F153&amp;"  ")</f>
        <v xml:space="preserve">BE  </v>
      </c>
      <c r="E153" s="333" t="str">
        <f>IF('Sub-Cpt Record'!G153 = "","",'Sub-Cpt Record'!G153&amp;"  ")</f>
        <v xml:space="preserve">HAZ  </v>
      </c>
      <c r="F153" s="333" t="str">
        <f>IF('Sub-Cpt Record'!H153 = "","",'Sub-Cpt Record'!H153&amp;"  ")</f>
        <v xml:space="preserve">HOL  </v>
      </c>
      <c r="G153" s="333" t="str">
        <f>IF('Sub-Cpt Record'!I153 = "","",'Sub-Cpt Record'!I153&amp;"  ")</f>
        <v xml:space="preserve">AH  </v>
      </c>
      <c r="H153" s="333" t="str">
        <f>IF('Sub-Cpt Record'!J153 = "","",'Sub-Cpt Record'!J153&amp;"  ")</f>
        <v/>
      </c>
      <c r="I153" s="335" t="str">
        <f t="shared" si="20"/>
        <v xml:space="preserve">POK  BE  HAZ  HOL  AH  </v>
      </c>
      <c r="J153" s="333">
        <f>IF(A153&lt;&gt;"",'Sub-Cpt Record'!C153/CODE!B153,0)</f>
        <v>8.7200000000000006</v>
      </c>
      <c r="L153" s="337">
        <f t="shared" si="21"/>
        <v>1</v>
      </c>
      <c r="N153" s="338">
        <f>COUNTIFS('Felling&amp;Restocking'!$A$11:$A$1000, 'Felling&amp;Restocking'!$A153, 'Felling&amp;Restocking'!$B$11:$B$1000, 'Felling&amp;Restocking'!$B153, 'Felling&amp;Restocking'!$H$11:$H$1000, 'Felling&amp;Restocking'!$H153)</f>
        <v>1</v>
      </c>
      <c r="O153" s="338">
        <f>IF(OR('Felling&amp;Restocking'!H153=0,'Felling&amp;Restocking'!H153=""),0,1)</f>
        <v>1</v>
      </c>
      <c r="P153" s="339">
        <f>SUM('Felling&amp;Restocking'!O153+'Felling&amp;Restocking'!P153)</f>
        <v>261.60000000000002</v>
      </c>
      <c r="S153" s="341">
        <f>IF(AND(O153&lt;&gt;0,P153&lt;&gt;0,'Felling&amp;Restocking'!G153&lt;&gt;0,AA153="",AC153=""),1,0)</f>
        <v>0</v>
      </c>
      <c r="T153" s="342">
        <f>IF(OR('Felling&amp;Restocking'!G153=0,'Felling&amp;Restocking'!G153=""),"",SUM('Felling&amp;Restocking'!O153/P153)*'Felling&amp;Restocking'!G153)</f>
        <v>0</v>
      </c>
      <c r="U153" s="343">
        <f>IF(OR('Felling&amp;Restocking'!G153=0,'Felling&amp;Restocking'!G153=""),"",SUM('Felling&amp;Restocking'!P153/P153)*'Felling&amp;Restocking'!G153)</f>
        <v>8.7200000000000006</v>
      </c>
      <c r="V153" s="344">
        <f>IF(CONCATENATE('Felling&amp;Restocking'!U153&amp;'Felling&amp;Restocking'!W153&amp;'Felling&amp;Restocking'!Y153&amp;'Felling&amp;Restocking'!AA153&amp;'Felling&amp;Restocking'!AC153)="",0,1)</f>
        <v>0</v>
      </c>
      <c r="W153" s="345">
        <f>IF(OR(OR(TRIM('Felling&amp;Restocking'!H153)="T",TRIM('Felling&amp;Restocking'!H153)="DF",TRIM('Felling&amp;Restocking'!H153)="OS"),O153=0),0,1)</f>
        <v>0</v>
      </c>
      <c r="X153" s="345">
        <f>IF(OR('Felling&amp;Restocking'!$S153="",OR('Felling&amp;Restocking'!$S153=0,'Felling&amp;Restocking'!$S153="N/A")),0,1)</f>
        <v>0</v>
      </c>
      <c r="Y153" s="333" t="str">
        <f t="shared" si="22"/>
        <v/>
      </c>
      <c r="Z153" s="333" t="str">
        <f t="shared" si="23"/>
        <v/>
      </c>
      <c r="AA153" s="334" t="str">
        <f t="shared" si="24"/>
        <v>pedunculate/common oak,beech,hazel,holly species,ash</v>
      </c>
      <c r="AC153" s="333" t="str">
        <f t="shared" si="25"/>
        <v/>
      </c>
      <c r="AE153" s="333" t="str">
        <f t="shared" si="26"/>
        <v>1</v>
      </c>
      <c r="AF153" s="346" t="str">
        <f>IF('Felling&amp;Restocking'!I153="","",IFERROR(VLOOKUP( 'Felling&amp;Restocking'!I153,SpeciesList[],2,FALSE),"," &amp; 'Felling&amp;Restocking'!I153))</f>
        <v>pedunculate/common oak</v>
      </c>
      <c r="AG153" s="333" t="str">
        <f>IF('Felling&amp;Restocking'!I153="","",VLOOKUP( 'Felling&amp;Restocking'!I153,SpeciesList[],4,FALSE))</f>
        <v>B</v>
      </c>
      <c r="AH153" s="333" t="str">
        <f>IF('Felling&amp;Restocking'!J153="","",IFERROR("," &amp; VLOOKUP( 'Felling&amp;Restocking'!J153,SpeciesList[],2,FALSE),"," &amp; 'Felling&amp;Restocking'!J153))</f>
        <v>,beech</v>
      </c>
      <c r="AI153" s="333" t="str">
        <f>IF('Felling&amp;Restocking'!J153="","",VLOOKUP( 'Felling&amp;Restocking'!J153,SpeciesList[],4,FALSE))</f>
        <v>B</v>
      </c>
      <c r="AJ153" s="333" t="str">
        <f>IF('Felling&amp;Restocking'!K153="","",IFERROR("," &amp; VLOOKUP( 'Felling&amp;Restocking'!K153,SpeciesList[],2,FALSE),"," &amp; 'Felling&amp;Restocking'!K153))</f>
        <v>,hazel</v>
      </c>
      <c r="AK153" s="333" t="str">
        <f>IF('Felling&amp;Restocking'!K153="","",VLOOKUP( 'Felling&amp;Restocking'!K153,SpeciesList[],4,FALSE))</f>
        <v>B</v>
      </c>
      <c r="AL153" s="333" t="str">
        <f>IF('Felling&amp;Restocking'!L153="","",IFERROR("," &amp; VLOOKUP( 'Felling&amp;Restocking'!L153,SpeciesList[],2,FALSE),"," &amp; 'Felling&amp;Restocking'!L153))</f>
        <v>,holly species</v>
      </c>
      <c r="AM153" s="333" t="str">
        <f>IF('Felling&amp;Restocking'!L153="","",VLOOKUP( 'Felling&amp;Restocking'!L153,SpeciesList[],4,FALSE))</f>
        <v>B</v>
      </c>
      <c r="AN153" s="333" t="str">
        <f>IF('Felling&amp;Restocking'!M153="","",IFERROR("," &amp; VLOOKUP( 'Felling&amp;Restocking'!M153,SpeciesList[],2,FALSE),"," &amp; 'Felling&amp;Restocking'!M153))</f>
        <v>,ash</v>
      </c>
      <c r="AO153" s="333" t="str">
        <f>IF('Felling&amp;Restocking'!M153="","",VLOOKUP( 'Felling&amp;Restocking'!M153,SpeciesList[],4,FALSE))</f>
        <v>B</v>
      </c>
      <c r="AP153" s="333" t="str">
        <f>IF('Felling&amp;Restocking'!N153="","",IFERROR("," &amp; VLOOKUP( 'Felling&amp;Restocking'!N153,SpeciesList[],2,FALSE),"," &amp; 'Felling&amp;Restocking'!N153))</f>
        <v/>
      </c>
      <c r="AQ153" s="333" t="str">
        <f>IF('Felling&amp;Restocking'!N153="","",VLOOKUP( 'Felling&amp;Restocking'!N153,SpeciesList[],4,FALSE))</f>
        <v/>
      </c>
      <c r="AS153" s="346"/>
      <c r="AT153" s="333" t="str">
        <f>IF('Sub-Cpt Record'!A153&lt;&gt;"",CONCATENATE('Sub-Cpt Record'!A153,'Sub-Cpt Record'!B153,'Sub-Cpt Record'!C153),"")</f>
        <v>G2c8.72</v>
      </c>
      <c r="AU153" s="333">
        <f t="shared" si="27"/>
        <v>1</v>
      </c>
      <c r="AV153" s="333">
        <f>IF(AT153&lt;&gt;"",'Sub-Cpt Record'!C153/CODE!AU153,0)</f>
        <v>8.7200000000000006</v>
      </c>
    </row>
    <row r="154" spans="1:48" x14ac:dyDescent="0.25">
      <c r="A154" s="333" t="str">
        <f>IF('Sub-Cpt Record'!B154="",IF(OR('Sub-Cpt Record'!A154=0,'Sub-Cpt Record'!A154=""),"",'Sub-Cpt Record'!A154),CONCATENATE('Sub-Cpt Record'!A154&amp;'Sub-Cpt Record'!B154))</f>
        <v>G2d</v>
      </c>
      <c r="B154" s="333">
        <f t="shared" si="19"/>
        <v>1</v>
      </c>
      <c r="C154" s="334" t="str">
        <f>IF('Sub-Cpt Record'!E154 = "","",'Sub-Cpt Record'!E154&amp;"  ")</f>
        <v xml:space="preserve">POK  </v>
      </c>
      <c r="D154" s="333" t="str">
        <f>IF('Sub-Cpt Record'!F154 = "","",'Sub-Cpt Record'!F154&amp;"  ")</f>
        <v xml:space="preserve">BE  </v>
      </c>
      <c r="E154" s="333" t="str">
        <f>IF('Sub-Cpt Record'!G154 = "","",'Sub-Cpt Record'!G154&amp;"  ")</f>
        <v xml:space="preserve">HOL  </v>
      </c>
      <c r="F154" s="333" t="str">
        <f>IF('Sub-Cpt Record'!H154 = "","",'Sub-Cpt Record'!H154&amp;"  ")</f>
        <v/>
      </c>
      <c r="G154" s="333" t="str">
        <f>IF('Sub-Cpt Record'!I154 = "","",'Sub-Cpt Record'!I154&amp;"  ")</f>
        <v/>
      </c>
      <c r="H154" s="333" t="str">
        <f>IF('Sub-Cpt Record'!J154 = "","",'Sub-Cpt Record'!J154&amp;"  ")</f>
        <v/>
      </c>
      <c r="I154" s="335" t="str">
        <f t="shared" si="20"/>
        <v xml:space="preserve">POK  BE  HOL  </v>
      </c>
      <c r="J154" s="333">
        <f>IF(A154&lt;&gt;"",'Sub-Cpt Record'!C154/CODE!B154,0)</f>
        <v>0.89475000000000005</v>
      </c>
      <c r="L154" s="337">
        <f t="shared" si="21"/>
        <v>1</v>
      </c>
      <c r="N154" s="338">
        <f>COUNTIFS('Felling&amp;Restocking'!$A$11:$A$1000, 'Felling&amp;Restocking'!$A154, 'Felling&amp;Restocking'!$B$11:$B$1000, 'Felling&amp;Restocking'!$B154, 'Felling&amp;Restocking'!$H$11:$H$1000, 'Felling&amp;Restocking'!$H154)</f>
        <v>0</v>
      </c>
      <c r="O154" s="338">
        <f>IF(OR('Felling&amp;Restocking'!H154=0,'Felling&amp;Restocking'!H154=""),0,1)</f>
        <v>0</v>
      </c>
      <c r="P154" s="339">
        <f>SUM('Felling&amp;Restocking'!O154+'Felling&amp;Restocking'!P154)</f>
        <v>0</v>
      </c>
      <c r="S154" s="341">
        <f>IF(AND(O154&lt;&gt;0,P154&lt;&gt;0,'Felling&amp;Restocking'!G154&lt;&gt;0,AA154="",AC154=""),1,0)</f>
        <v>0</v>
      </c>
      <c r="T154" s="342" t="str">
        <f>IF(OR('Felling&amp;Restocking'!G154=0,'Felling&amp;Restocking'!G154=""),"",SUM('Felling&amp;Restocking'!O154/P154)*'Felling&amp;Restocking'!G154)</f>
        <v/>
      </c>
      <c r="U154" s="343" t="str">
        <f>IF(OR('Felling&amp;Restocking'!G154=0,'Felling&amp;Restocking'!G154=""),"",SUM('Felling&amp;Restocking'!P154/P154)*'Felling&amp;Restocking'!G154)</f>
        <v/>
      </c>
      <c r="V154" s="344">
        <f>IF(CONCATENATE('Felling&amp;Restocking'!U154&amp;'Felling&amp;Restocking'!W154&amp;'Felling&amp;Restocking'!Y154&amp;'Felling&amp;Restocking'!AA154&amp;'Felling&amp;Restocking'!AC154)="",0,1)</f>
        <v>0</v>
      </c>
      <c r="W154" s="345">
        <f>IF(OR(OR(TRIM('Felling&amp;Restocking'!H154)="T",TRIM('Felling&amp;Restocking'!H154)="DF",TRIM('Felling&amp;Restocking'!H154)="OS"),O154=0),0,1)</f>
        <v>0</v>
      </c>
      <c r="X154" s="345">
        <f>IF(OR('Felling&amp;Restocking'!$S154="",OR('Felling&amp;Restocking'!$S154=0,'Felling&amp;Restocking'!$S154="N/A")),0,1)</f>
        <v>0</v>
      </c>
      <c r="Y154" s="333" t="str">
        <f t="shared" si="22"/>
        <v/>
      </c>
      <c r="Z154" s="333" t="str">
        <f t="shared" si="23"/>
        <v/>
      </c>
      <c r="AA154" s="334" t="str">
        <f t="shared" si="24"/>
        <v/>
      </c>
      <c r="AC154" s="333" t="str">
        <f t="shared" si="25"/>
        <v/>
      </c>
      <c r="AE154" s="333" t="str">
        <f t="shared" si="26"/>
        <v>1</v>
      </c>
      <c r="AF154" s="346" t="str">
        <f>IF('Felling&amp;Restocking'!I154="","",IFERROR(VLOOKUP( 'Felling&amp;Restocking'!I154,SpeciesList[],2,FALSE),"," &amp; 'Felling&amp;Restocking'!I154))</f>
        <v/>
      </c>
      <c r="AG154" s="333" t="str">
        <f>IF('Felling&amp;Restocking'!I154="","",VLOOKUP( 'Felling&amp;Restocking'!I154,SpeciesList[],4,FALSE))</f>
        <v/>
      </c>
      <c r="AH154" s="333" t="str">
        <f>IF('Felling&amp;Restocking'!J154="","",IFERROR("," &amp; VLOOKUP( 'Felling&amp;Restocking'!J154,SpeciesList[],2,FALSE),"," &amp; 'Felling&amp;Restocking'!J154))</f>
        <v/>
      </c>
      <c r="AI154" s="333" t="str">
        <f>IF('Felling&amp;Restocking'!J154="","",VLOOKUP( 'Felling&amp;Restocking'!J154,SpeciesList[],4,FALSE))</f>
        <v/>
      </c>
      <c r="AJ154" s="333" t="str">
        <f>IF('Felling&amp;Restocking'!K154="","",IFERROR("," &amp; VLOOKUP( 'Felling&amp;Restocking'!K154,SpeciesList[],2,FALSE),"," &amp; 'Felling&amp;Restocking'!K154))</f>
        <v/>
      </c>
      <c r="AK154" s="333" t="str">
        <f>IF('Felling&amp;Restocking'!K154="","",VLOOKUP( 'Felling&amp;Restocking'!K154,SpeciesList[],4,FALSE))</f>
        <v/>
      </c>
      <c r="AL154" s="333" t="str">
        <f>IF('Felling&amp;Restocking'!L154="","",IFERROR("," &amp; VLOOKUP( 'Felling&amp;Restocking'!L154,SpeciesList[],2,FALSE),"," &amp; 'Felling&amp;Restocking'!L154))</f>
        <v/>
      </c>
      <c r="AM154" s="333" t="str">
        <f>IF('Felling&amp;Restocking'!L154="","",VLOOKUP( 'Felling&amp;Restocking'!L154,SpeciesList[],4,FALSE))</f>
        <v/>
      </c>
      <c r="AN154" s="333" t="str">
        <f>IF('Felling&amp;Restocking'!M154="","",IFERROR("," &amp; VLOOKUP( 'Felling&amp;Restocking'!M154,SpeciesList[],2,FALSE),"," &amp; 'Felling&amp;Restocking'!M154))</f>
        <v/>
      </c>
      <c r="AO154" s="333" t="str">
        <f>IF('Felling&amp;Restocking'!M154="","",VLOOKUP( 'Felling&amp;Restocking'!M154,SpeciesList[],4,FALSE))</f>
        <v/>
      </c>
      <c r="AP154" s="333" t="str">
        <f>IF('Felling&amp;Restocking'!N154="","",IFERROR("," &amp; VLOOKUP( 'Felling&amp;Restocking'!N154,SpeciesList[],2,FALSE),"," &amp; 'Felling&amp;Restocking'!N154))</f>
        <v/>
      </c>
      <c r="AQ154" s="333" t="str">
        <f>IF('Felling&amp;Restocking'!N154="","",VLOOKUP( 'Felling&amp;Restocking'!N154,SpeciesList[],4,FALSE))</f>
        <v/>
      </c>
      <c r="AS154" s="346"/>
      <c r="AT154" s="333" t="str">
        <f>IF('Sub-Cpt Record'!A154&lt;&gt;"",CONCATENATE('Sub-Cpt Record'!A154,'Sub-Cpt Record'!B154,'Sub-Cpt Record'!C154),"")</f>
        <v>G2d0.89475</v>
      </c>
      <c r="AU154" s="333">
        <f t="shared" si="27"/>
        <v>1</v>
      </c>
      <c r="AV154" s="333">
        <f>IF(AT154&lt;&gt;"",'Sub-Cpt Record'!C154/CODE!AU154,0)</f>
        <v>0.89475000000000005</v>
      </c>
    </row>
    <row r="155" spans="1:48" x14ac:dyDescent="0.25">
      <c r="A155" s="333" t="str">
        <f>IF('Sub-Cpt Record'!B155="",IF(OR('Sub-Cpt Record'!A155=0,'Sub-Cpt Record'!A155=""),"",'Sub-Cpt Record'!A155),CONCATENATE('Sub-Cpt Record'!A155&amp;'Sub-Cpt Record'!B155))</f>
        <v>G3</v>
      </c>
      <c r="B155" s="333">
        <f t="shared" si="19"/>
        <v>1</v>
      </c>
      <c r="C155" s="334" t="str">
        <f>IF('Sub-Cpt Record'!E155 = "","",'Sub-Cpt Record'!E155&amp;"  ")</f>
        <v xml:space="preserve">HL  </v>
      </c>
      <c r="D155" s="333" t="str">
        <f>IF('Sub-Cpt Record'!F155 = "","",'Sub-Cpt Record'!F155&amp;"  ")</f>
        <v xml:space="preserve">BE  </v>
      </c>
      <c r="E155" s="333" t="str">
        <f>IF('Sub-Cpt Record'!G155 = "","",'Sub-Cpt Record'!G155&amp;"  ")</f>
        <v xml:space="preserve">WCH  </v>
      </c>
      <c r="F155" s="333" t="str">
        <f>IF('Sub-Cpt Record'!H155 = "","",'Sub-Cpt Record'!H155&amp;"  ")</f>
        <v xml:space="preserve">POK  </v>
      </c>
      <c r="G155" s="333" t="str">
        <f>IF('Sub-Cpt Record'!I155 = "","",'Sub-Cpt Record'!I155&amp;"  ")</f>
        <v xml:space="preserve">MC  </v>
      </c>
      <c r="H155" s="333" t="str">
        <f>IF('Sub-Cpt Record'!J155 = "","",'Sub-Cpt Record'!J155&amp;"  ")</f>
        <v/>
      </c>
      <c r="I155" s="335" t="str">
        <f t="shared" si="20"/>
        <v xml:space="preserve">HL  BE  WCH  POK  MC  </v>
      </c>
      <c r="J155" s="333">
        <f>IF(A155&lt;&gt;"",'Sub-Cpt Record'!C155/CODE!B155,0)</f>
        <v>1.6354900000000001</v>
      </c>
      <c r="L155" s="337">
        <f t="shared" si="21"/>
        <v>1</v>
      </c>
      <c r="N155" s="338">
        <f>COUNTIFS('Felling&amp;Restocking'!$A$11:$A$1000, 'Felling&amp;Restocking'!$A155, 'Felling&amp;Restocking'!$B$11:$B$1000, 'Felling&amp;Restocking'!$B155, 'Felling&amp;Restocking'!$H$11:$H$1000, 'Felling&amp;Restocking'!$H155)</f>
        <v>1</v>
      </c>
      <c r="O155" s="338">
        <f>IF(OR('Felling&amp;Restocking'!H155=0,'Felling&amp;Restocking'!H155=""),0,1)</f>
        <v>1</v>
      </c>
      <c r="P155" s="339">
        <f>SUM('Felling&amp;Restocking'!O155+'Felling&amp;Restocking'!P155)</f>
        <v>107.94234</v>
      </c>
      <c r="S155" s="341">
        <f>IF(AND(O155&lt;&gt;0,P155&lt;&gt;0,'Felling&amp;Restocking'!G155&lt;&gt;0,AA155="",AC155=""),1,0)</f>
        <v>0</v>
      </c>
      <c r="T155" s="342">
        <f>IF(OR('Felling&amp;Restocking'!G155=0,'Felling&amp;Restocking'!G155=""),"",SUM('Felling&amp;Restocking'!O155/P155)*'Felling&amp;Restocking'!G155)</f>
        <v>1.1448430000000003</v>
      </c>
      <c r="U155" s="343">
        <f>IF(OR('Felling&amp;Restocking'!G155=0,'Felling&amp;Restocking'!G155=""),"",SUM('Felling&amp;Restocking'!P155/P155)*'Felling&amp;Restocking'!G155)</f>
        <v>0.490647</v>
      </c>
      <c r="V155" s="344">
        <f>IF(CONCATENATE('Felling&amp;Restocking'!U155&amp;'Felling&amp;Restocking'!W155&amp;'Felling&amp;Restocking'!Y155&amp;'Felling&amp;Restocking'!AA155&amp;'Felling&amp;Restocking'!AC155)="",0,1)</f>
        <v>0</v>
      </c>
      <c r="W155" s="345">
        <f>IF(OR(OR(TRIM('Felling&amp;Restocking'!H155)="T",TRIM('Felling&amp;Restocking'!H155)="DF",TRIM('Felling&amp;Restocking'!H155)="OS"),O155=0),0,1)</f>
        <v>0</v>
      </c>
      <c r="X155" s="345">
        <f>IF(OR('Felling&amp;Restocking'!$S155="",OR('Felling&amp;Restocking'!$S155=0,'Felling&amp;Restocking'!$S155="N/A")),0,1)</f>
        <v>0</v>
      </c>
      <c r="Y155" s="333" t="str">
        <f t="shared" si="22"/>
        <v/>
      </c>
      <c r="Z155" s="333" t="str">
        <f t="shared" si="23"/>
        <v/>
      </c>
      <c r="AA155" s="334" t="str">
        <f t="shared" si="24"/>
        <v>,beech,wild cherry/gean,pedunculate/common oak</v>
      </c>
      <c r="AC155" s="333" t="str">
        <f t="shared" si="25"/>
        <v>hybrid larch,mixed conifers</v>
      </c>
      <c r="AE155" s="333" t="str">
        <f t="shared" si="26"/>
        <v>1</v>
      </c>
      <c r="AF155" s="346" t="str">
        <f>IF('Felling&amp;Restocking'!I155="","",IFERROR(VLOOKUP( 'Felling&amp;Restocking'!I155,SpeciesList[],2,FALSE),"," &amp; 'Felling&amp;Restocking'!I155))</f>
        <v>hybrid larch</v>
      </c>
      <c r="AG155" s="333" t="str">
        <f>IF('Felling&amp;Restocking'!I155="","",VLOOKUP( 'Felling&amp;Restocking'!I155,SpeciesList[],4,FALSE))</f>
        <v>C</v>
      </c>
      <c r="AH155" s="333" t="str">
        <f>IF('Felling&amp;Restocking'!J155="","",IFERROR("," &amp; VLOOKUP( 'Felling&amp;Restocking'!J155,SpeciesList[],2,FALSE),"," &amp; 'Felling&amp;Restocking'!J155))</f>
        <v>,beech</v>
      </c>
      <c r="AI155" s="333" t="str">
        <f>IF('Felling&amp;Restocking'!J155="","",VLOOKUP( 'Felling&amp;Restocking'!J155,SpeciesList[],4,FALSE))</f>
        <v>B</v>
      </c>
      <c r="AJ155" s="333" t="str">
        <f>IF('Felling&amp;Restocking'!K155="","",IFERROR("," &amp; VLOOKUP( 'Felling&amp;Restocking'!K155,SpeciesList[],2,FALSE),"," &amp; 'Felling&amp;Restocking'!K155))</f>
        <v>,wild cherry/gean</v>
      </c>
      <c r="AK155" s="333" t="str">
        <f>IF('Felling&amp;Restocking'!K155="","",VLOOKUP( 'Felling&amp;Restocking'!K155,SpeciesList[],4,FALSE))</f>
        <v>B</v>
      </c>
      <c r="AL155" s="333" t="str">
        <f>IF('Felling&amp;Restocking'!L155="","",IFERROR("," &amp; VLOOKUP( 'Felling&amp;Restocking'!L155,SpeciesList[],2,FALSE),"," &amp; 'Felling&amp;Restocking'!L155))</f>
        <v>,pedunculate/common oak</v>
      </c>
      <c r="AM155" s="333" t="str">
        <f>IF('Felling&amp;Restocking'!L155="","",VLOOKUP( 'Felling&amp;Restocking'!L155,SpeciesList[],4,FALSE))</f>
        <v>B</v>
      </c>
      <c r="AN155" s="333" t="str">
        <f>IF('Felling&amp;Restocking'!M155="","",IFERROR("," &amp; VLOOKUP( 'Felling&amp;Restocking'!M155,SpeciesList[],2,FALSE),"," &amp; 'Felling&amp;Restocking'!M155))</f>
        <v>,mixed conifers</v>
      </c>
      <c r="AO155" s="333" t="str">
        <f>IF('Felling&amp;Restocking'!M155="","",VLOOKUP( 'Felling&amp;Restocking'!M155,SpeciesList[],4,FALSE))</f>
        <v>C</v>
      </c>
      <c r="AP155" s="333" t="str">
        <f>IF('Felling&amp;Restocking'!N155="","",IFERROR("," &amp; VLOOKUP( 'Felling&amp;Restocking'!N155,SpeciesList[],2,FALSE),"," &amp; 'Felling&amp;Restocking'!N155))</f>
        <v/>
      </c>
      <c r="AQ155" s="333" t="str">
        <f>IF('Felling&amp;Restocking'!N155="","",VLOOKUP( 'Felling&amp;Restocking'!N155,SpeciesList[],4,FALSE))</f>
        <v/>
      </c>
      <c r="AS155" s="346"/>
      <c r="AT155" s="333" t="str">
        <f>IF('Sub-Cpt Record'!A155&lt;&gt;"",CONCATENATE('Sub-Cpt Record'!A155,'Sub-Cpt Record'!B155,'Sub-Cpt Record'!C155),"")</f>
        <v>G31.63549</v>
      </c>
      <c r="AU155" s="333">
        <f t="shared" si="27"/>
        <v>1</v>
      </c>
      <c r="AV155" s="333">
        <f>IF(AT155&lt;&gt;"",'Sub-Cpt Record'!C155/CODE!AU155,0)</f>
        <v>1.6354900000000001</v>
      </c>
    </row>
    <row r="156" spans="1:48" x14ac:dyDescent="0.25">
      <c r="A156" s="333" t="str">
        <f>IF('Sub-Cpt Record'!B156="",IF(OR('Sub-Cpt Record'!A156=0,'Sub-Cpt Record'!A156=""),"",'Sub-Cpt Record'!A156),CONCATENATE('Sub-Cpt Record'!A156&amp;'Sub-Cpt Record'!B156))</f>
        <v>G4</v>
      </c>
      <c r="B156" s="333">
        <f t="shared" si="19"/>
        <v>1</v>
      </c>
      <c r="C156" s="334" t="str">
        <f>IF('Sub-Cpt Record'!E156 = "","",'Sub-Cpt Record'!E156&amp;"  ")</f>
        <v xml:space="preserve">AH  </v>
      </c>
      <c r="D156" s="333" t="str">
        <f>IF('Sub-Cpt Record'!F156 = "","",'Sub-Cpt Record'!F156&amp;"  ")</f>
        <v xml:space="preserve">SC  </v>
      </c>
      <c r="E156" s="333" t="str">
        <f>IF('Sub-Cpt Record'!G156 = "","",'Sub-Cpt Record'!G156&amp;"  ")</f>
        <v xml:space="preserve">WCH  </v>
      </c>
      <c r="F156" s="333" t="str">
        <f>IF('Sub-Cpt Record'!H156 = "","",'Sub-Cpt Record'!H156&amp;"  ")</f>
        <v xml:space="preserve">BE  </v>
      </c>
      <c r="G156" s="333" t="str">
        <f>IF('Sub-Cpt Record'!I156 = "","",'Sub-Cpt Record'!I156&amp;"  ")</f>
        <v xml:space="preserve">POK  </v>
      </c>
      <c r="H156" s="333" t="str">
        <f>IF('Sub-Cpt Record'!J156 = "","",'Sub-Cpt Record'!J156&amp;"  ")</f>
        <v/>
      </c>
      <c r="I156" s="335" t="str">
        <f t="shared" si="20"/>
        <v xml:space="preserve">AH  SC  WCH  BE  POK  </v>
      </c>
      <c r="J156" s="333">
        <f>IF(A156&lt;&gt;"",'Sub-Cpt Record'!C156/CODE!B156,0)</f>
        <v>3.9290500000000002</v>
      </c>
      <c r="L156" s="337">
        <f t="shared" si="21"/>
        <v>1</v>
      </c>
      <c r="N156" s="338">
        <f>COUNTIFS('Felling&amp;Restocking'!$A$11:$A$1000, 'Felling&amp;Restocking'!$A156, 'Felling&amp;Restocking'!$B$11:$B$1000, 'Felling&amp;Restocking'!$B156, 'Felling&amp;Restocking'!$H$11:$H$1000, 'Felling&amp;Restocking'!$H156)</f>
        <v>1</v>
      </c>
      <c r="O156" s="338">
        <f>IF(OR('Felling&amp;Restocking'!H156=0,'Felling&amp;Restocking'!H156=""),0,1)</f>
        <v>1</v>
      </c>
      <c r="P156" s="339">
        <f>SUM('Felling&amp;Restocking'!O156+'Felling&amp;Restocking'!P156)</f>
        <v>412.55025000000001</v>
      </c>
      <c r="S156" s="341">
        <f>IF(AND(O156&lt;&gt;0,P156&lt;&gt;0,'Felling&amp;Restocking'!G156&lt;&gt;0,AA156="",AC156=""),1,0)</f>
        <v>0</v>
      </c>
      <c r="T156" s="342">
        <f>IF(OR('Felling&amp;Restocking'!G156=0,'Felling&amp;Restocking'!G156=""),"",SUM('Felling&amp;Restocking'!O156/P156)*'Felling&amp;Restocking'!G156)</f>
        <v>0</v>
      </c>
      <c r="U156" s="343">
        <f>IF(OR('Felling&amp;Restocking'!G156=0,'Felling&amp;Restocking'!G156=""),"",SUM('Felling&amp;Restocking'!P156/P156)*'Felling&amp;Restocking'!G156)</f>
        <v>3.9290500000000002</v>
      </c>
      <c r="V156" s="344">
        <f>IF(CONCATENATE('Felling&amp;Restocking'!U156&amp;'Felling&amp;Restocking'!W156&amp;'Felling&amp;Restocking'!Y156&amp;'Felling&amp;Restocking'!AA156&amp;'Felling&amp;Restocking'!AC156)="",0,1)</f>
        <v>0</v>
      </c>
      <c r="W156" s="345">
        <f>IF(OR(OR(TRIM('Felling&amp;Restocking'!H156)="T",TRIM('Felling&amp;Restocking'!H156)="DF",TRIM('Felling&amp;Restocking'!H156)="OS"),O156=0),0,1)</f>
        <v>0</v>
      </c>
      <c r="X156" s="345">
        <f>IF(OR('Felling&amp;Restocking'!$S156="",OR('Felling&amp;Restocking'!$S156=0,'Felling&amp;Restocking'!$S156="N/A")),0,1)</f>
        <v>0</v>
      </c>
      <c r="Y156" s="333" t="str">
        <f t="shared" si="22"/>
        <v/>
      </c>
      <c r="Z156" s="333" t="str">
        <f t="shared" si="23"/>
        <v/>
      </c>
      <c r="AA156" s="334" t="str">
        <f t="shared" si="24"/>
        <v>ash,sweet chestnut,wild cherry/gean,beech,pedunculate/common oak</v>
      </c>
      <c r="AC156" s="333" t="str">
        <f t="shared" si="25"/>
        <v/>
      </c>
      <c r="AE156" s="333" t="str">
        <f t="shared" si="26"/>
        <v>1</v>
      </c>
      <c r="AF156" s="346" t="str">
        <f>IF('Felling&amp;Restocking'!I156="","",IFERROR(VLOOKUP( 'Felling&amp;Restocking'!I156,SpeciesList[],2,FALSE),"," &amp; 'Felling&amp;Restocking'!I156))</f>
        <v>ash</v>
      </c>
      <c r="AG156" s="333" t="str">
        <f>IF('Felling&amp;Restocking'!I156="","",VLOOKUP( 'Felling&amp;Restocking'!I156,SpeciesList[],4,FALSE))</f>
        <v>B</v>
      </c>
      <c r="AH156" s="333" t="str">
        <f>IF('Felling&amp;Restocking'!J156="","",IFERROR("," &amp; VLOOKUP( 'Felling&amp;Restocking'!J156,SpeciesList[],2,FALSE),"," &amp; 'Felling&amp;Restocking'!J156))</f>
        <v>,sweet chestnut</v>
      </c>
      <c r="AI156" s="333" t="str">
        <f>IF('Felling&amp;Restocking'!J156="","",VLOOKUP( 'Felling&amp;Restocking'!J156,SpeciesList[],4,FALSE))</f>
        <v>B</v>
      </c>
      <c r="AJ156" s="333" t="str">
        <f>IF('Felling&amp;Restocking'!K156="","",IFERROR("," &amp; VLOOKUP( 'Felling&amp;Restocking'!K156,SpeciesList[],2,FALSE),"," &amp; 'Felling&amp;Restocking'!K156))</f>
        <v>,wild cherry/gean</v>
      </c>
      <c r="AK156" s="333" t="str">
        <f>IF('Felling&amp;Restocking'!K156="","",VLOOKUP( 'Felling&amp;Restocking'!K156,SpeciesList[],4,FALSE))</f>
        <v>B</v>
      </c>
      <c r="AL156" s="333" t="str">
        <f>IF('Felling&amp;Restocking'!L156="","",IFERROR("," &amp; VLOOKUP( 'Felling&amp;Restocking'!L156,SpeciesList[],2,FALSE),"," &amp; 'Felling&amp;Restocking'!L156))</f>
        <v>,beech</v>
      </c>
      <c r="AM156" s="333" t="str">
        <f>IF('Felling&amp;Restocking'!L156="","",VLOOKUP( 'Felling&amp;Restocking'!L156,SpeciesList[],4,FALSE))</f>
        <v>B</v>
      </c>
      <c r="AN156" s="333" t="str">
        <f>IF('Felling&amp;Restocking'!M156="","",IFERROR("," &amp; VLOOKUP( 'Felling&amp;Restocking'!M156,SpeciesList[],2,FALSE),"," &amp; 'Felling&amp;Restocking'!M156))</f>
        <v>,pedunculate/common oak</v>
      </c>
      <c r="AO156" s="333" t="str">
        <f>IF('Felling&amp;Restocking'!M156="","",VLOOKUP( 'Felling&amp;Restocking'!M156,SpeciesList[],4,FALSE))</f>
        <v>B</v>
      </c>
      <c r="AP156" s="333" t="str">
        <f>IF('Felling&amp;Restocking'!N156="","",IFERROR("," &amp; VLOOKUP( 'Felling&amp;Restocking'!N156,SpeciesList[],2,FALSE),"," &amp; 'Felling&amp;Restocking'!N156))</f>
        <v/>
      </c>
      <c r="AQ156" s="333" t="str">
        <f>IF('Felling&amp;Restocking'!N156="","",VLOOKUP( 'Felling&amp;Restocking'!N156,SpeciesList[],4,FALSE))</f>
        <v/>
      </c>
      <c r="AS156" s="346"/>
      <c r="AT156" s="333" t="str">
        <f>IF('Sub-Cpt Record'!A156&lt;&gt;"",CONCATENATE('Sub-Cpt Record'!A156,'Sub-Cpt Record'!B156,'Sub-Cpt Record'!C156),"")</f>
        <v>G43.92905</v>
      </c>
      <c r="AU156" s="333">
        <f t="shared" si="27"/>
        <v>1</v>
      </c>
      <c r="AV156" s="333">
        <f>IF(AT156&lt;&gt;"",'Sub-Cpt Record'!C156/CODE!AU156,0)</f>
        <v>3.9290500000000002</v>
      </c>
    </row>
    <row r="157" spans="1:48" x14ac:dyDescent="0.25">
      <c r="A157" s="333" t="str">
        <f>IF('Sub-Cpt Record'!B157="",IF(OR('Sub-Cpt Record'!A157=0,'Sub-Cpt Record'!A157=""),"",'Sub-Cpt Record'!A157),CONCATENATE('Sub-Cpt Record'!A157&amp;'Sub-Cpt Record'!B157))</f>
        <v>G5</v>
      </c>
      <c r="B157" s="333">
        <f t="shared" si="19"/>
        <v>1</v>
      </c>
      <c r="C157" s="334" t="str">
        <f>IF('Sub-Cpt Record'!E157 = "","",'Sub-Cpt Record'!E157&amp;"  ")</f>
        <v xml:space="preserve">AH  </v>
      </c>
      <c r="D157" s="333" t="str">
        <f>IF('Sub-Cpt Record'!F157 = "","",'Sub-Cpt Record'!F157&amp;"  ")</f>
        <v xml:space="preserve">BE  </v>
      </c>
      <c r="E157" s="333" t="str">
        <f>IF('Sub-Cpt Record'!G157 = "","",'Sub-Cpt Record'!G157&amp;"  ")</f>
        <v xml:space="preserve">HOL  </v>
      </c>
      <c r="F157" s="333" t="str">
        <f>IF('Sub-Cpt Record'!H157 = "","",'Sub-Cpt Record'!H157&amp;"  ")</f>
        <v xml:space="preserve">WCH  </v>
      </c>
      <c r="G157" s="333" t="str">
        <f>IF('Sub-Cpt Record'!I157 = "","",'Sub-Cpt Record'!I157&amp;"  ")</f>
        <v xml:space="preserve">NOM  </v>
      </c>
      <c r="H157" s="333" t="str">
        <f>IF('Sub-Cpt Record'!J157 = "","",'Sub-Cpt Record'!J157&amp;"  ")</f>
        <v xml:space="preserve">SYC  </v>
      </c>
      <c r="I157" s="335" t="str">
        <f t="shared" si="20"/>
        <v xml:space="preserve">AH  BE  HOL  WCH  NOM  SYC  </v>
      </c>
      <c r="J157" s="333">
        <f>IF(A157&lt;&gt;"",'Sub-Cpt Record'!C157/CODE!B157,0)</f>
        <v>1.01709</v>
      </c>
      <c r="L157" s="337">
        <f t="shared" si="21"/>
        <v>1</v>
      </c>
      <c r="N157" s="338">
        <f>COUNTIFS('Felling&amp;Restocking'!$A$11:$A$1000, 'Felling&amp;Restocking'!$A157, 'Felling&amp;Restocking'!$B$11:$B$1000, 'Felling&amp;Restocking'!$B157, 'Felling&amp;Restocking'!$H$11:$H$1000, 'Felling&amp;Restocking'!$H157)</f>
        <v>0</v>
      </c>
      <c r="O157" s="338">
        <f>IF(OR('Felling&amp;Restocking'!H157=0,'Felling&amp;Restocking'!H157=""),0,1)</f>
        <v>0</v>
      </c>
      <c r="P157" s="339">
        <f>SUM('Felling&amp;Restocking'!O157+'Felling&amp;Restocking'!P157)</f>
        <v>0</v>
      </c>
      <c r="S157" s="341">
        <f>IF(AND(O157&lt;&gt;0,P157&lt;&gt;0,'Felling&amp;Restocking'!G157&lt;&gt;0,AA157="",AC157=""),1,0)</f>
        <v>0</v>
      </c>
      <c r="T157" s="342" t="str">
        <f>IF(OR('Felling&amp;Restocking'!G157=0,'Felling&amp;Restocking'!G157=""),"",SUM('Felling&amp;Restocking'!O157/P157)*'Felling&amp;Restocking'!G157)</f>
        <v/>
      </c>
      <c r="U157" s="343" t="str">
        <f>IF(OR('Felling&amp;Restocking'!G157=0,'Felling&amp;Restocking'!G157=""),"",SUM('Felling&amp;Restocking'!P157/P157)*'Felling&amp;Restocking'!G157)</f>
        <v/>
      </c>
      <c r="V157" s="344">
        <f>IF(CONCATENATE('Felling&amp;Restocking'!U157&amp;'Felling&amp;Restocking'!W157&amp;'Felling&amp;Restocking'!Y157&amp;'Felling&amp;Restocking'!AA157&amp;'Felling&amp;Restocking'!AC157)="",0,1)</f>
        <v>0</v>
      </c>
      <c r="W157" s="345">
        <f>IF(OR(OR(TRIM('Felling&amp;Restocking'!H157)="T",TRIM('Felling&amp;Restocking'!H157)="DF",TRIM('Felling&amp;Restocking'!H157)="OS"),O157=0),0,1)</f>
        <v>0</v>
      </c>
      <c r="X157" s="345">
        <f>IF(OR('Felling&amp;Restocking'!$S157="",OR('Felling&amp;Restocking'!$S157=0,'Felling&amp;Restocking'!$S157="N/A")),0,1)</f>
        <v>0</v>
      </c>
      <c r="Y157" s="333" t="str">
        <f t="shared" si="22"/>
        <v/>
      </c>
      <c r="Z157" s="333" t="str">
        <f t="shared" si="23"/>
        <v/>
      </c>
      <c r="AA157" s="334" t="str">
        <f t="shared" si="24"/>
        <v/>
      </c>
      <c r="AC157" s="333" t="str">
        <f t="shared" si="25"/>
        <v/>
      </c>
      <c r="AE157" s="333" t="str">
        <f t="shared" si="26"/>
        <v>1</v>
      </c>
      <c r="AF157" s="346" t="str">
        <f>IF('Felling&amp;Restocking'!I157="","",IFERROR(VLOOKUP( 'Felling&amp;Restocking'!I157,SpeciesList[],2,FALSE),"," &amp; 'Felling&amp;Restocking'!I157))</f>
        <v/>
      </c>
      <c r="AG157" s="333" t="str">
        <f>IF('Felling&amp;Restocking'!I157="","",VLOOKUP( 'Felling&amp;Restocking'!I157,SpeciesList[],4,FALSE))</f>
        <v/>
      </c>
      <c r="AH157" s="333" t="str">
        <f>IF('Felling&amp;Restocking'!J157="","",IFERROR("," &amp; VLOOKUP( 'Felling&amp;Restocking'!J157,SpeciesList[],2,FALSE),"," &amp; 'Felling&amp;Restocking'!J157))</f>
        <v/>
      </c>
      <c r="AI157" s="333" t="str">
        <f>IF('Felling&amp;Restocking'!J157="","",VLOOKUP( 'Felling&amp;Restocking'!J157,SpeciesList[],4,FALSE))</f>
        <v/>
      </c>
      <c r="AJ157" s="333" t="str">
        <f>IF('Felling&amp;Restocking'!K157="","",IFERROR("," &amp; VLOOKUP( 'Felling&amp;Restocking'!K157,SpeciesList[],2,FALSE),"," &amp; 'Felling&amp;Restocking'!K157))</f>
        <v/>
      </c>
      <c r="AK157" s="333" t="str">
        <f>IF('Felling&amp;Restocking'!K157="","",VLOOKUP( 'Felling&amp;Restocking'!K157,SpeciesList[],4,FALSE))</f>
        <v/>
      </c>
      <c r="AL157" s="333" t="str">
        <f>IF('Felling&amp;Restocking'!L157="","",IFERROR("," &amp; VLOOKUP( 'Felling&amp;Restocking'!L157,SpeciesList[],2,FALSE),"," &amp; 'Felling&amp;Restocking'!L157))</f>
        <v/>
      </c>
      <c r="AM157" s="333" t="str">
        <f>IF('Felling&amp;Restocking'!L157="","",VLOOKUP( 'Felling&amp;Restocking'!L157,SpeciesList[],4,FALSE))</f>
        <v/>
      </c>
      <c r="AN157" s="333" t="str">
        <f>IF('Felling&amp;Restocking'!M157="","",IFERROR("," &amp; VLOOKUP( 'Felling&amp;Restocking'!M157,SpeciesList[],2,FALSE),"," &amp; 'Felling&amp;Restocking'!M157))</f>
        <v/>
      </c>
      <c r="AO157" s="333" t="str">
        <f>IF('Felling&amp;Restocking'!M157="","",VLOOKUP( 'Felling&amp;Restocking'!M157,SpeciesList[],4,FALSE))</f>
        <v/>
      </c>
      <c r="AP157" s="333" t="str">
        <f>IF('Felling&amp;Restocking'!N157="","",IFERROR("," &amp; VLOOKUP( 'Felling&amp;Restocking'!N157,SpeciesList[],2,FALSE),"," &amp; 'Felling&amp;Restocking'!N157))</f>
        <v/>
      </c>
      <c r="AQ157" s="333" t="str">
        <f>IF('Felling&amp;Restocking'!N157="","",VLOOKUP( 'Felling&amp;Restocking'!N157,SpeciesList[],4,FALSE))</f>
        <v/>
      </c>
      <c r="AS157" s="346"/>
      <c r="AT157" s="333" t="str">
        <f>IF('Sub-Cpt Record'!A157&lt;&gt;"",CONCATENATE('Sub-Cpt Record'!A157,'Sub-Cpt Record'!B157,'Sub-Cpt Record'!C157),"")</f>
        <v>G51.01709</v>
      </c>
      <c r="AU157" s="333">
        <f t="shared" si="27"/>
        <v>1</v>
      </c>
      <c r="AV157" s="333">
        <f>IF(AT157&lt;&gt;"",'Sub-Cpt Record'!C157/CODE!AU157,0)</f>
        <v>1.01709</v>
      </c>
    </row>
    <row r="158" spans="1:48" x14ac:dyDescent="0.25">
      <c r="A158" s="333" t="str">
        <f>IF('Sub-Cpt Record'!B158="",IF(OR('Sub-Cpt Record'!A158=0,'Sub-Cpt Record'!A158=""),"",'Sub-Cpt Record'!A158),CONCATENATE('Sub-Cpt Record'!A158&amp;'Sub-Cpt Record'!B158))</f>
        <v>G6</v>
      </c>
      <c r="B158" s="333">
        <f t="shared" si="19"/>
        <v>1</v>
      </c>
      <c r="C158" s="334" t="str">
        <f>IF('Sub-Cpt Record'!E158 = "","",'Sub-Cpt Record'!E158&amp;"  ")</f>
        <v xml:space="preserve">WCH  </v>
      </c>
      <c r="D158" s="333" t="str">
        <f>IF('Sub-Cpt Record'!F158 = "","",'Sub-Cpt Record'!F158&amp;"  ")</f>
        <v xml:space="preserve">BE  </v>
      </c>
      <c r="E158" s="333" t="str">
        <f>IF('Sub-Cpt Record'!G158 = "","",'Sub-Cpt Record'!G158&amp;"  ")</f>
        <v xml:space="preserve">AH  </v>
      </c>
      <c r="F158" s="333" t="str">
        <f>IF('Sub-Cpt Record'!H158 = "","",'Sub-Cpt Record'!H158&amp;"  ")</f>
        <v xml:space="preserve">HAZ  </v>
      </c>
      <c r="G158" s="333" t="str">
        <f>IF('Sub-Cpt Record'!I158 = "","",'Sub-Cpt Record'!I158&amp;"  ")</f>
        <v xml:space="preserve">HOL  </v>
      </c>
      <c r="H158" s="333" t="str">
        <f>IF('Sub-Cpt Record'!J158 = "","",'Sub-Cpt Record'!J158&amp;"  ")</f>
        <v/>
      </c>
      <c r="I158" s="335" t="str">
        <f t="shared" si="20"/>
        <v xml:space="preserve">WCH  BE  AH  HAZ  HOL  </v>
      </c>
      <c r="J158" s="333">
        <f>IF(A158&lt;&gt;"",'Sub-Cpt Record'!C158/CODE!B158,0)</f>
        <v>0.72353000000000001</v>
      </c>
      <c r="L158" s="337">
        <f t="shared" si="21"/>
        <v>1</v>
      </c>
      <c r="N158" s="338">
        <f>COUNTIFS('Felling&amp;Restocking'!$A$11:$A$1000, 'Felling&amp;Restocking'!$A158, 'Felling&amp;Restocking'!$B$11:$B$1000, 'Felling&amp;Restocking'!$B158, 'Felling&amp;Restocking'!$H$11:$H$1000, 'Felling&amp;Restocking'!$H158)</f>
        <v>0</v>
      </c>
      <c r="O158" s="338">
        <f>IF(OR('Felling&amp;Restocking'!H158=0,'Felling&amp;Restocking'!H158=""),0,1)</f>
        <v>0</v>
      </c>
      <c r="P158" s="339">
        <f>SUM('Felling&amp;Restocking'!O158+'Felling&amp;Restocking'!P158)</f>
        <v>0</v>
      </c>
      <c r="S158" s="341">
        <f>IF(AND(O158&lt;&gt;0,P158&lt;&gt;0,'Felling&amp;Restocking'!G158&lt;&gt;0,AA158="",AC158=""),1,0)</f>
        <v>0</v>
      </c>
      <c r="T158" s="342" t="str">
        <f>IF(OR('Felling&amp;Restocking'!G158=0,'Felling&amp;Restocking'!G158=""),"",SUM('Felling&amp;Restocking'!O158/P158)*'Felling&amp;Restocking'!G158)</f>
        <v/>
      </c>
      <c r="U158" s="343" t="str">
        <f>IF(OR('Felling&amp;Restocking'!G158=0,'Felling&amp;Restocking'!G158=""),"",SUM('Felling&amp;Restocking'!P158/P158)*'Felling&amp;Restocking'!G158)</f>
        <v/>
      </c>
      <c r="V158" s="344">
        <f>IF(CONCATENATE('Felling&amp;Restocking'!U158&amp;'Felling&amp;Restocking'!W158&amp;'Felling&amp;Restocking'!Y158&amp;'Felling&amp;Restocking'!AA158&amp;'Felling&amp;Restocking'!AC158)="",0,1)</f>
        <v>0</v>
      </c>
      <c r="W158" s="345">
        <f>IF(OR(OR(TRIM('Felling&amp;Restocking'!H158)="T",TRIM('Felling&amp;Restocking'!H158)="DF",TRIM('Felling&amp;Restocking'!H158)="OS"),O158=0),0,1)</f>
        <v>0</v>
      </c>
      <c r="X158" s="345">
        <f>IF(OR('Felling&amp;Restocking'!$S158="",OR('Felling&amp;Restocking'!$S158=0,'Felling&amp;Restocking'!$S158="N/A")),0,1)</f>
        <v>0</v>
      </c>
      <c r="Y158" s="333" t="str">
        <f t="shared" si="22"/>
        <v/>
      </c>
      <c r="Z158" s="333" t="str">
        <f t="shared" si="23"/>
        <v/>
      </c>
      <c r="AA158" s="334" t="str">
        <f t="shared" si="24"/>
        <v/>
      </c>
      <c r="AC158" s="333" t="str">
        <f t="shared" si="25"/>
        <v/>
      </c>
      <c r="AE158" s="333" t="str">
        <f t="shared" si="26"/>
        <v>1</v>
      </c>
      <c r="AF158" s="346" t="str">
        <f>IF('Felling&amp;Restocking'!I158="","",IFERROR(VLOOKUP( 'Felling&amp;Restocking'!I158,SpeciesList[],2,FALSE),"," &amp; 'Felling&amp;Restocking'!I158))</f>
        <v/>
      </c>
      <c r="AG158" s="333" t="str">
        <f>IF('Felling&amp;Restocking'!I158="","",VLOOKUP( 'Felling&amp;Restocking'!I158,SpeciesList[],4,FALSE))</f>
        <v/>
      </c>
      <c r="AH158" s="333" t="str">
        <f>IF('Felling&amp;Restocking'!J158="","",IFERROR("," &amp; VLOOKUP( 'Felling&amp;Restocking'!J158,SpeciesList[],2,FALSE),"," &amp; 'Felling&amp;Restocking'!J158))</f>
        <v/>
      </c>
      <c r="AI158" s="333" t="str">
        <f>IF('Felling&amp;Restocking'!J158="","",VLOOKUP( 'Felling&amp;Restocking'!J158,SpeciesList[],4,FALSE))</f>
        <v/>
      </c>
      <c r="AJ158" s="333" t="str">
        <f>IF('Felling&amp;Restocking'!K158="","",IFERROR("," &amp; VLOOKUP( 'Felling&amp;Restocking'!K158,SpeciesList[],2,FALSE),"," &amp; 'Felling&amp;Restocking'!K158))</f>
        <v/>
      </c>
      <c r="AK158" s="333" t="str">
        <f>IF('Felling&amp;Restocking'!K158="","",VLOOKUP( 'Felling&amp;Restocking'!K158,SpeciesList[],4,FALSE))</f>
        <v/>
      </c>
      <c r="AL158" s="333" t="str">
        <f>IF('Felling&amp;Restocking'!L158="","",IFERROR("," &amp; VLOOKUP( 'Felling&amp;Restocking'!L158,SpeciesList[],2,FALSE),"," &amp; 'Felling&amp;Restocking'!L158))</f>
        <v/>
      </c>
      <c r="AM158" s="333" t="str">
        <f>IF('Felling&amp;Restocking'!L158="","",VLOOKUP( 'Felling&amp;Restocking'!L158,SpeciesList[],4,FALSE))</f>
        <v/>
      </c>
      <c r="AN158" s="333" t="str">
        <f>IF('Felling&amp;Restocking'!M158="","",IFERROR("," &amp; VLOOKUP( 'Felling&amp;Restocking'!M158,SpeciesList[],2,FALSE),"," &amp; 'Felling&amp;Restocking'!M158))</f>
        <v/>
      </c>
      <c r="AO158" s="333" t="str">
        <f>IF('Felling&amp;Restocking'!M158="","",VLOOKUP( 'Felling&amp;Restocking'!M158,SpeciesList[],4,FALSE))</f>
        <v/>
      </c>
      <c r="AP158" s="333" t="str">
        <f>IF('Felling&amp;Restocking'!N158="","",IFERROR("," &amp; VLOOKUP( 'Felling&amp;Restocking'!N158,SpeciesList[],2,FALSE),"," &amp; 'Felling&amp;Restocking'!N158))</f>
        <v/>
      </c>
      <c r="AQ158" s="333" t="str">
        <f>IF('Felling&amp;Restocking'!N158="","",VLOOKUP( 'Felling&amp;Restocking'!N158,SpeciesList[],4,FALSE))</f>
        <v/>
      </c>
      <c r="AS158" s="346"/>
      <c r="AT158" s="333" t="str">
        <f>IF('Sub-Cpt Record'!A158&lt;&gt;"",CONCATENATE('Sub-Cpt Record'!A158,'Sub-Cpt Record'!B158,'Sub-Cpt Record'!C158),"")</f>
        <v>G60.72353</v>
      </c>
      <c r="AU158" s="333">
        <f t="shared" si="27"/>
        <v>1</v>
      </c>
      <c r="AV158" s="333">
        <f>IF(AT158&lt;&gt;"",'Sub-Cpt Record'!C158/CODE!AU158,0)</f>
        <v>0.72353000000000001</v>
      </c>
    </row>
    <row r="159" spans="1:48" x14ac:dyDescent="0.25">
      <c r="A159" s="333" t="str">
        <f>IF('Sub-Cpt Record'!B159="",IF(OR('Sub-Cpt Record'!A159=0,'Sub-Cpt Record'!A159=""),"",'Sub-Cpt Record'!A159),CONCATENATE('Sub-Cpt Record'!A159&amp;'Sub-Cpt Record'!B159))</f>
        <v/>
      </c>
      <c r="B159" s="333">
        <f t="shared" si="19"/>
        <v>1</v>
      </c>
      <c r="C159" s="334" t="str">
        <f>IF('Sub-Cpt Record'!E159 = "","",'Sub-Cpt Record'!E159&amp;"  ")</f>
        <v/>
      </c>
      <c r="D159" s="333" t="str">
        <f>IF('Sub-Cpt Record'!F159 = "","",'Sub-Cpt Record'!F159&amp;"  ")</f>
        <v/>
      </c>
      <c r="E159" s="333" t="str">
        <f>IF('Sub-Cpt Record'!G159 = "","",'Sub-Cpt Record'!G159&amp;"  ")</f>
        <v/>
      </c>
      <c r="F159" s="333" t="str">
        <f>IF('Sub-Cpt Record'!H159 = "","",'Sub-Cpt Record'!H159&amp;"  ")</f>
        <v/>
      </c>
      <c r="G159" s="333" t="str">
        <f>IF('Sub-Cpt Record'!I159 = "","",'Sub-Cpt Record'!I159&amp;"  ")</f>
        <v/>
      </c>
      <c r="H159" s="333" t="str">
        <f>IF('Sub-Cpt Record'!J159 = "","",'Sub-Cpt Record'!J159&amp;"  ")</f>
        <v/>
      </c>
      <c r="I159" s="335" t="str">
        <f t="shared" si="20"/>
        <v/>
      </c>
      <c r="J159" s="333">
        <f>IF(A159&lt;&gt;"",'Sub-Cpt Record'!C159/CODE!B159,0)</f>
        <v>0</v>
      </c>
      <c r="L159" s="337">
        <f t="shared" si="21"/>
        <v>1</v>
      </c>
      <c r="N159" s="338">
        <f>COUNTIFS('Felling&amp;Restocking'!$A$11:$A$1000, 'Felling&amp;Restocking'!$A159, 'Felling&amp;Restocking'!$B$11:$B$1000, 'Felling&amp;Restocking'!$B159, 'Felling&amp;Restocking'!$H$11:$H$1000, 'Felling&amp;Restocking'!$H159)</f>
        <v>0</v>
      </c>
      <c r="O159" s="338">
        <f>IF(OR('Felling&amp;Restocking'!H159=0,'Felling&amp;Restocking'!H159=""),0,1)</f>
        <v>0</v>
      </c>
      <c r="P159" s="339">
        <f>SUM('Felling&amp;Restocking'!O159+'Felling&amp;Restocking'!P159)</f>
        <v>0</v>
      </c>
      <c r="S159" s="341">
        <f>IF(AND(O159&lt;&gt;0,P159&lt;&gt;0,'Felling&amp;Restocking'!G159&lt;&gt;0,AA159="",AC159=""),1,0)</f>
        <v>0</v>
      </c>
      <c r="T159" s="342" t="str">
        <f>IF(OR('Felling&amp;Restocking'!G159=0,'Felling&amp;Restocking'!G159=""),"",SUM('Felling&amp;Restocking'!O159/P159)*'Felling&amp;Restocking'!G159)</f>
        <v/>
      </c>
      <c r="U159" s="343" t="str">
        <f>IF(OR('Felling&amp;Restocking'!G159=0,'Felling&amp;Restocking'!G159=""),"",SUM('Felling&amp;Restocking'!P159/P159)*'Felling&amp;Restocking'!G159)</f>
        <v/>
      </c>
      <c r="V159" s="344">
        <f>IF(CONCATENATE('Felling&amp;Restocking'!U159&amp;'Felling&amp;Restocking'!W159&amp;'Felling&amp;Restocking'!Y159&amp;'Felling&amp;Restocking'!AA159&amp;'Felling&amp;Restocking'!AC159)="",0,1)</f>
        <v>0</v>
      </c>
      <c r="W159" s="345">
        <f>IF(OR(OR(TRIM('Felling&amp;Restocking'!H159)="T",TRIM('Felling&amp;Restocking'!H159)="DF",TRIM('Felling&amp;Restocking'!H159)="OS"),O159=0),0,1)</f>
        <v>0</v>
      </c>
      <c r="X159" s="345">
        <f>IF(OR('Felling&amp;Restocking'!$S159="",OR('Felling&amp;Restocking'!$S159=0,'Felling&amp;Restocking'!$S159="N/A")),0,1)</f>
        <v>0</v>
      </c>
      <c r="Y159" s="333" t="str">
        <f t="shared" si="22"/>
        <v/>
      </c>
      <c r="Z159" s="333" t="str">
        <f t="shared" si="23"/>
        <v/>
      </c>
      <c r="AA159" s="334" t="str">
        <f t="shared" si="24"/>
        <v/>
      </c>
      <c r="AC159" s="333" t="str">
        <f t="shared" si="25"/>
        <v/>
      </c>
      <c r="AE159" s="333" t="str">
        <f t="shared" si="26"/>
        <v>1</v>
      </c>
      <c r="AF159" s="346" t="str">
        <f>IF('Felling&amp;Restocking'!I159="","",IFERROR(VLOOKUP( 'Felling&amp;Restocking'!I159,SpeciesList[],2,FALSE),"," &amp; 'Felling&amp;Restocking'!I159))</f>
        <v/>
      </c>
      <c r="AG159" s="333" t="str">
        <f>IF('Felling&amp;Restocking'!I159="","",VLOOKUP( 'Felling&amp;Restocking'!I159,SpeciesList[],4,FALSE))</f>
        <v/>
      </c>
      <c r="AH159" s="333" t="str">
        <f>IF('Felling&amp;Restocking'!J159="","",IFERROR("," &amp; VLOOKUP( 'Felling&amp;Restocking'!J159,SpeciesList[],2,FALSE),"," &amp; 'Felling&amp;Restocking'!J159))</f>
        <v/>
      </c>
      <c r="AI159" s="333" t="str">
        <f>IF('Felling&amp;Restocking'!J159="","",VLOOKUP( 'Felling&amp;Restocking'!J159,SpeciesList[],4,FALSE))</f>
        <v/>
      </c>
      <c r="AJ159" s="333" t="str">
        <f>IF('Felling&amp;Restocking'!K159="","",IFERROR("," &amp; VLOOKUP( 'Felling&amp;Restocking'!K159,SpeciesList[],2,FALSE),"," &amp; 'Felling&amp;Restocking'!K159))</f>
        <v/>
      </c>
      <c r="AK159" s="333" t="str">
        <f>IF('Felling&amp;Restocking'!K159="","",VLOOKUP( 'Felling&amp;Restocking'!K159,SpeciesList[],4,FALSE))</f>
        <v/>
      </c>
      <c r="AL159" s="333" t="str">
        <f>IF('Felling&amp;Restocking'!L159="","",IFERROR("," &amp; VLOOKUP( 'Felling&amp;Restocking'!L159,SpeciesList[],2,FALSE),"," &amp; 'Felling&amp;Restocking'!L159))</f>
        <v/>
      </c>
      <c r="AM159" s="333" t="str">
        <f>IF('Felling&amp;Restocking'!L159="","",VLOOKUP( 'Felling&amp;Restocking'!L159,SpeciesList[],4,FALSE))</f>
        <v/>
      </c>
      <c r="AN159" s="333" t="str">
        <f>IF('Felling&amp;Restocking'!M159="","",IFERROR("," &amp; VLOOKUP( 'Felling&amp;Restocking'!M159,SpeciesList[],2,FALSE),"," &amp; 'Felling&amp;Restocking'!M159))</f>
        <v/>
      </c>
      <c r="AO159" s="333" t="str">
        <f>IF('Felling&amp;Restocking'!M159="","",VLOOKUP( 'Felling&amp;Restocking'!M159,SpeciesList[],4,FALSE))</f>
        <v/>
      </c>
      <c r="AP159" s="333" t="str">
        <f>IF('Felling&amp;Restocking'!N159="","",IFERROR("," &amp; VLOOKUP( 'Felling&amp;Restocking'!N159,SpeciesList[],2,FALSE),"," &amp; 'Felling&amp;Restocking'!N159))</f>
        <v/>
      </c>
      <c r="AQ159" s="333" t="str">
        <f>IF('Felling&amp;Restocking'!N159="","",VLOOKUP( 'Felling&amp;Restocking'!N159,SpeciesList[],4,FALSE))</f>
        <v/>
      </c>
      <c r="AS159" s="346"/>
      <c r="AT159" s="333" t="str">
        <f>IF('Sub-Cpt Record'!A159&lt;&gt;"",CONCATENATE('Sub-Cpt Record'!A159,'Sub-Cpt Record'!B159,'Sub-Cpt Record'!C159),"")</f>
        <v/>
      </c>
      <c r="AU159" s="333">
        <f t="shared" si="27"/>
        <v>1</v>
      </c>
      <c r="AV159" s="333">
        <f>IF(AT159&lt;&gt;"",'Sub-Cpt Record'!C159/CODE!AU159,0)</f>
        <v>0</v>
      </c>
    </row>
    <row r="160" spans="1:48" x14ac:dyDescent="0.25">
      <c r="A160" s="333" t="str">
        <f>IF('Sub-Cpt Record'!B160="",IF(OR('Sub-Cpt Record'!A160=0,'Sub-Cpt Record'!A160=""),"",'Sub-Cpt Record'!A160),CONCATENATE('Sub-Cpt Record'!A160&amp;'Sub-Cpt Record'!B160))</f>
        <v>H1a</v>
      </c>
      <c r="B160" s="333">
        <f t="shared" si="19"/>
        <v>1</v>
      </c>
      <c r="C160" s="334" t="str">
        <f>IF('Sub-Cpt Record'!E160 = "","",'Sub-Cpt Record'!E160&amp;"  ")</f>
        <v xml:space="preserve">BI  </v>
      </c>
      <c r="D160" s="333" t="str">
        <f>IF('Sub-Cpt Record'!F160 = "","",'Sub-Cpt Record'!F160&amp;"  ")</f>
        <v xml:space="preserve">YEW  </v>
      </c>
      <c r="E160" s="333" t="str">
        <f>IF('Sub-Cpt Record'!G160 = "","",'Sub-Cpt Record'!G160&amp;"  ")</f>
        <v xml:space="preserve">HOL  </v>
      </c>
      <c r="F160" s="333" t="str">
        <f>IF('Sub-Cpt Record'!H160 = "","",'Sub-Cpt Record'!H160&amp;"  ")</f>
        <v xml:space="preserve">BE  </v>
      </c>
      <c r="G160" s="333" t="str">
        <f>IF('Sub-Cpt Record'!I160 = "","",'Sub-Cpt Record'!I160&amp;"  ")</f>
        <v xml:space="preserve">AH  </v>
      </c>
      <c r="H160" s="333" t="str">
        <f>IF('Sub-Cpt Record'!J160 = "","",'Sub-Cpt Record'!J160&amp;"  ")</f>
        <v/>
      </c>
      <c r="I160" s="335" t="str">
        <f t="shared" si="20"/>
        <v xml:space="preserve">BI  YEW  HOL  BE  AH  </v>
      </c>
      <c r="J160" s="333">
        <f>IF(A160&lt;&gt;"",'Sub-Cpt Record'!C160/CODE!B160,0)</f>
        <v>2.97621</v>
      </c>
      <c r="L160" s="337">
        <f t="shared" si="21"/>
        <v>1</v>
      </c>
      <c r="N160" s="338">
        <f>COUNTIFS('Felling&amp;Restocking'!$A$11:$A$1000, 'Felling&amp;Restocking'!$A160, 'Felling&amp;Restocking'!$B$11:$B$1000, 'Felling&amp;Restocking'!$B160, 'Felling&amp;Restocking'!$H$11:$H$1000, 'Felling&amp;Restocking'!$H160)</f>
        <v>0</v>
      </c>
      <c r="O160" s="338">
        <f>IF(OR('Felling&amp;Restocking'!H160=0,'Felling&amp;Restocking'!H160=""),0,1)</f>
        <v>0</v>
      </c>
      <c r="P160" s="339">
        <f>SUM('Felling&amp;Restocking'!O160+'Felling&amp;Restocking'!P160)</f>
        <v>0</v>
      </c>
      <c r="S160" s="341">
        <f>IF(AND(O160&lt;&gt;0,P160&lt;&gt;0,'Felling&amp;Restocking'!G160&lt;&gt;0,AA160="",AC160=""),1,0)</f>
        <v>0</v>
      </c>
      <c r="T160" s="342" t="str">
        <f>IF(OR('Felling&amp;Restocking'!G160=0,'Felling&amp;Restocking'!G160=""),"",SUM('Felling&amp;Restocking'!O160/P160)*'Felling&amp;Restocking'!G160)</f>
        <v/>
      </c>
      <c r="U160" s="343" t="str">
        <f>IF(OR('Felling&amp;Restocking'!G160=0,'Felling&amp;Restocking'!G160=""),"",SUM('Felling&amp;Restocking'!P160/P160)*'Felling&amp;Restocking'!G160)</f>
        <v/>
      </c>
      <c r="V160" s="344">
        <f>IF(CONCATENATE('Felling&amp;Restocking'!U160&amp;'Felling&amp;Restocking'!W160&amp;'Felling&amp;Restocking'!Y160&amp;'Felling&amp;Restocking'!AA160&amp;'Felling&amp;Restocking'!AC160)="",0,1)</f>
        <v>0</v>
      </c>
      <c r="W160" s="345">
        <f>IF(OR(OR(TRIM('Felling&amp;Restocking'!H160)="T",TRIM('Felling&amp;Restocking'!H160)="DF",TRIM('Felling&amp;Restocking'!H160)="OS"),O160=0),0,1)</f>
        <v>0</v>
      </c>
      <c r="X160" s="345">
        <f>IF(OR('Felling&amp;Restocking'!$S160="",OR('Felling&amp;Restocking'!$S160=0,'Felling&amp;Restocking'!$S160="N/A")),0,1)</f>
        <v>0</v>
      </c>
      <c r="Y160" s="333" t="str">
        <f t="shared" si="22"/>
        <v/>
      </c>
      <c r="Z160" s="333" t="str">
        <f t="shared" si="23"/>
        <v/>
      </c>
      <c r="AA160" s="334" t="str">
        <f t="shared" si="24"/>
        <v/>
      </c>
      <c r="AC160" s="333" t="str">
        <f t="shared" si="25"/>
        <v/>
      </c>
      <c r="AE160" s="333" t="str">
        <f t="shared" si="26"/>
        <v>1</v>
      </c>
      <c r="AF160" s="346" t="str">
        <f>IF('Felling&amp;Restocking'!I160="","",IFERROR(VLOOKUP( 'Felling&amp;Restocking'!I160,SpeciesList[],2,FALSE),"," &amp; 'Felling&amp;Restocking'!I160))</f>
        <v/>
      </c>
      <c r="AG160" s="333" t="str">
        <f>IF('Felling&amp;Restocking'!I160="","",VLOOKUP( 'Felling&amp;Restocking'!I160,SpeciesList[],4,FALSE))</f>
        <v/>
      </c>
      <c r="AH160" s="333" t="str">
        <f>IF('Felling&amp;Restocking'!J160="","",IFERROR("," &amp; VLOOKUP( 'Felling&amp;Restocking'!J160,SpeciesList[],2,FALSE),"," &amp; 'Felling&amp;Restocking'!J160))</f>
        <v/>
      </c>
      <c r="AI160" s="333" t="str">
        <f>IF('Felling&amp;Restocking'!J160="","",VLOOKUP( 'Felling&amp;Restocking'!J160,SpeciesList[],4,FALSE))</f>
        <v/>
      </c>
      <c r="AJ160" s="333" t="str">
        <f>IF('Felling&amp;Restocking'!K160="","",IFERROR("," &amp; VLOOKUP( 'Felling&amp;Restocking'!K160,SpeciesList[],2,FALSE),"," &amp; 'Felling&amp;Restocking'!K160))</f>
        <v/>
      </c>
      <c r="AK160" s="333" t="str">
        <f>IF('Felling&amp;Restocking'!K160="","",VLOOKUP( 'Felling&amp;Restocking'!K160,SpeciesList[],4,FALSE))</f>
        <v/>
      </c>
      <c r="AL160" s="333" t="str">
        <f>IF('Felling&amp;Restocking'!L160="","",IFERROR("," &amp; VLOOKUP( 'Felling&amp;Restocking'!L160,SpeciesList[],2,FALSE),"," &amp; 'Felling&amp;Restocking'!L160))</f>
        <v/>
      </c>
      <c r="AM160" s="333" t="str">
        <f>IF('Felling&amp;Restocking'!L160="","",VLOOKUP( 'Felling&amp;Restocking'!L160,SpeciesList[],4,FALSE))</f>
        <v/>
      </c>
      <c r="AN160" s="333" t="str">
        <f>IF('Felling&amp;Restocking'!M160="","",IFERROR("," &amp; VLOOKUP( 'Felling&amp;Restocking'!M160,SpeciesList[],2,FALSE),"," &amp; 'Felling&amp;Restocking'!M160))</f>
        <v/>
      </c>
      <c r="AO160" s="333" t="str">
        <f>IF('Felling&amp;Restocking'!M160="","",VLOOKUP( 'Felling&amp;Restocking'!M160,SpeciesList[],4,FALSE))</f>
        <v/>
      </c>
      <c r="AP160" s="333" t="str">
        <f>IF('Felling&amp;Restocking'!N160="","",IFERROR("," &amp; VLOOKUP( 'Felling&amp;Restocking'!N160,SpeciesList[],2,FALSE),"," &amp; 'Felling&amp;Restocking'!N160))</f>
        <v/>
      </c>
      <c r="AQ160" s="333" t="str">
        <f>IF('Felling&amp;Restocking'!N160="","",VLOOKUP( 'Felling&amp;Restocking'!N160,SpeciesList[],4,FALSE))</f>
        <v/>
      </c>
      <c r="AS160" s="346"/>
      <c r="AT160" s="333" t="str">
        <f>IF('Sub-Cpt Record'!A160&lt;&gt;"",CONCATENATE('Sub-Cpt Record'!A160,'Sub-Cpt Record'!B160,'Sub-Cpt Record'!C160),"")</f>
        <v>H1a2.97621</v>
      </c>
      <c r="AU160" s="333">
        <f t="shared" si="27"/>
        <v>1</v>
      </c>
      <c r="AV160" s="333">
        <f>IF(AT160&lt;&gt;"",'Sub-Cpt Record'!C160/CODE!AU160,0)</f>
        <v>2.97621</v>
      </c>
    </row>
    <row r="161" spans="1:48" x14ac:dyDescent="0.25">
      <c r="A161" s="333" t="str">
        <f>IF('Sub-Cpt Record'!B161="",IF(OR('Sub-Cpt Record'!A161=0,'Sub-Cpt Record'!A161=""),"",'Sub-Cpt Record'!A161),CONCATENATE('Sub-Cpt Record'!A161&amp;'Sub-Cpt Record'!B161))</f>
        <v>H1b</v>
      </c>
      <c r="B161" s="333">
        <f t="shared" si="19"/>
        <v>1</v>
      </c>
      <c r="C161" s="334" t="str">
        <f>IF('Sub-Cpt Record'!E161 = "","",'Sub-Cpt Record'!E161&amp;"  ")</f>
        <v xml:space="preserve">POK  </v>
      </c>
      <c r="D161" s="333" t="str">
        <f>IF('Sub-Cpt Record'!F161 = "","",'Sub-Cpt Record'!F161&amp;"  ")</f>
        <v xml:space="preserve">AH  </v>
      </c>
      <c r="E161" s="333" t="str">
        <f>IF('Sub-Cpt Record'!G161 = "","",'Sub-Cpt Record'!G161&amp;"  ")</f>
        <v xml:space="preserve">HOL  </v>
      </c>
      <c r="F161" s="333" t="str">
        <f>IF('Sub-Cpt Record'!H161 = "","",'Sub-Cpt Record'!H161&amp;"  ")</f>
        <v xml:space="preserve">BE  </v>
      </c>
      <c r="G161" s="333" t="str">
        <f>IF('Sub-Cpt Record'!I161 = "","",'Sub-Cpt Record'!I161&amp;"  ")</f>
        <v xml:space="preserve">WCH  </v>
      </c>
      <c r="H161" s="333" t="str">
        <f>IF('Sub-Cpt Record'!J161 = "","",'Sub-Cpt Record'!J161&amp;"  ")</f>
        <v xml:space="preserve">HL  </v>
      </c>
      <c r="I161" s="335" t="str">
        <f t="shared" si="20"/>
        <v xml:space="preserve">POK  AH  HOL  BE  WCH  HL  </v>
      </c>
      <c r="J161" s="333">
        <f>IF(A161&lt;&gt;"",'Sub-Cpt Record'!C161/CODE!B161,0)</f>
        <v>8.7029899999999998</v>
      </c>
      <c r="L161" s="337">
        <f t="shared" si="21"/>
        <v>1</v>
      </c>
      <c r="N161" s="338">
        <f>COUNTIFS('Felling&amp;Restocking'!$A$11:$A$1000, 'Felling&amp;Restocking'!$A161, 'Felling&amp;Restocking'!$B$11:$B$1000, 'Felling&amp;Restocking'!$B161, 'Felling&amp;Restocking'!$H$11:$H$1000, 'Felling&amp;Restocking'!$H161)</f>
        <v>1</v>
      </c>
      <c r="O161" s="338">
        <f>IF(OR('Felling&amp;Restocking'!H161=0,'Felling&amp;Restocking'!H161=""),0,1)</f>
        <v>1</v>
      </c>
      <c r="P161" s="339">
        <f>SUM('Felling&amp;Restocking'!O161+'Felling&amp;Restocking'!P161)</f>
        <v>258</v>
      </c>
      <c r="S161" s="341">
        <f>IF(AND(O161&lt;&gt;0,P161&lt;&gt;0,'Felling&amp;Restocking'!G161&lt;&gt;0,AA161="",AC161=""),1,0)</f>
        <v>0</v>
      </c>
      <c r="T161" s="342">
        <f>IF(OR('Felling&amp;Restocking'!G161=0,'Felling&amp;Restocking'!G161=""),"",SUM('Felling&amp;Restocking'!O161/P161)*'Felling&amp;Restocking'!G161)</f>
        <v>2.6100000000000003</v>
      </c>
      <c r="U161" s="343">
        <f>IF(OR('Felling&amp;Restocking'!G161=0,'Felling&amp;Restocking'!G161=""),"",SUM('Felling&amp;Restocking'!P161/P161)*'Felling&amp;Restocking'!G161)</f>
        <v>6.089999999999999</v>
      </c>
      <c r="V161" s="344">
        <f>IF(CONCATENATE('Felling&amp;Restocking'!U161&amp;'Felling&amp;Restocking'!W161&amp;'Felling&amp;Restocking'!Y161&amp;'Felling&amp;Restocking'!AA161&amp;'Felling&amp;Restocking'!AC161)="",0,1)</f>
        <v>0</v>
      </c>
      <c r="W161" s="345">
        <f>IF(OR(OR(TRIM('Felling&amp;Restocking'!H161)="T",TRIM('Felling&amp;Restocking'!H161)="DF",TRIM('Felling&amp;Restocking'!H161)="OS"),O161=0),0,1)</f>
        <v>0</v>
      </c>
      <c r="X161" s="345">
        <f>IF(OR('Felling&amp;Restocking'!$S161="",OR('Felling&amp;Restocking'!$S161=0,'Felling&amp;Restocking'!$S161="N/A")),0,1)</f>
        <v>0</v>
      </c>
      <c r="Y161" s="333" t="str">
        <f t="shared" si="22"/>
        <v/>
      </c>
      <c r="Z161" s="333" t="str">
        <f t="shared" si="23"/>
        <v/>
      </c>
      <c r="AA161" s="334" t="str">
        <f t="shared" si="24"/>
        <v>pedunculate/common oak,ash,holly species,beech,wild cherry/gean</v>
      </c>
      <c r="AC161" s="333" t="str">
        <f t="shared" si="25"/>
        <v>,hybrid larch</v>
      </c>
      <c r="AE161" s="333" t="str">
        <f t="shared" si="26"/>
        <v>1</v>
      </c>
      <c r="AF161" s="346" t="str">
        <f>IF('Felling&amp;Restocking'!I161="","",IFERROR(VLOOKUP( 'Felling&amp;Restocking'!I161,SpeciesList[],2,FALSE),"," &amp; 'Felling&amp;Restocking'!I161))</f>
        <v>pedunculate/common oak</v>
      </c>
      <c r="AG161" s="333" t="str">
        <f>IF('Felling&amp;Restocking'!I161="","",VLOOKUP( 'Felling&amp;Restocking'!I161,SpeciesList[],4,FALSE))</f>
        <v>B</v>
      </c>
      <c r="AH161" s="333" t="str">
        <f>IF('Felling&amp;Restocking'!J161="","",IFERROR("," &amp; VLOOKUP( 'Felling&amp;Restocking'!J161,SpeciesList[],2,FALSE),"," &amp; 'Felling&amp;Restocking'!J161))</f>
        <v>,ash</v>
      </c>
      <c r="AI161" s="333" t="str">
        <f>IF('Felling&amp;Restocking'!J161="","",VLOOKUP( 'Felling&amp;Restocking'!J161,SpeciesList[],4,FALSE))</f>
        <v>B</v>
      </c>
      <c r="AJ161" s="333" t="str">
        <f>IF('Felling&amp;Restocking'!K161="","",IFERROR("," &amp; VLOOKUP( 'Felling&amp;Restocking'!K161,SpeciesList[],2,FALSE),"," &amp; 'Felling&amp;Restocking'!K161))</f>
        <v>,holly species</v>
      </c>
      <c r="AK161" s="333" t="str">
        <f>IF('Felling&amp;Restocking'!K161="","",VLOOKUP( 'Felling&amp;Restocking'!K161,SpeciesList[],4,FALSE))</f>
        <v>B</v>
      </c>
      <c r="AL161" s="333" t="str">
        <f>IF('Felling&amp;Restocking'!L161="","",IFERROR("," &amp; VLOOKUP( 'Felling&amp;Restocking'!L161,SpeciesList[],2,FALSE),"," &amp; 'Felling&amp;Restocking'!L161))</f>
        <v>,beech</v>
      </c>
      <c r="AM161" s="333" t="str">
        <f>IF('Felling&amp;Restocking'!L161="","",VLOOKUP( 'Felling&amp;Restocking'!L161,SpeciesList[],4,FALSE))</f>
        <v>B</v>
      </c>
      <c r="AN161" s="333" t="str">
        <f>IF('Felling&amp;Restocking'!M161="","",IFERROR("," &amp; VLOOKUP( 'Felling&amp;Restocking'!M161,SpeciesList[],2,FALSE),"," &amp; 'Felling&amp;Restocking'!M161))</f>
        <v>,wild cherry/gean</v>
      </c>
      <c r="AO161" s="333" t="str">
        <f>IF('Felling&amp;Restocking'!M161="","",VLOOKUP( 'Felling&amp;Restocking'!M161,SpeciesList[],4,FALSE))</f>
        <v>B</v>
      </c>
      <c r="AP161" s="333" t="str">
        <f>IF('Felling&amp;Restocking'!N161="","",IFERROR("," &amp; VLOOKUP( 'Felling&amp;Restocking'!N161,SpeciesList[],2,FALSE),"," &amp; 'Felling&amp;Restocking'!N161))</f>
        <v>,hybrid larch</v>
      </c>
      <c r="AQ161" s="333" t="str">
        <f>IF('Felling&amp;Restocking'!N161="","",VLOOKUP( 'Felling&amp;Restocking'!N161,SpeciesList[],4,FALSE))</f>
        <v>C</v>
      </c>
      <c r="AS161" s="346"/>
      <c r="AT161" s="333" t="str">
        <f>IF('Sub-Cpt Record'!A161&lt;&gt;"",CONCATENATE('Sub-Cpt Record'!A161,'Sub-Cpt Record'!B161,'Sub-Cpt Record'!C161),"")</f>
        <v>H1b8.70299</v>
      </c>
      <c r="AU161" s="333">
        <f t="shared" si="27"/>
        <v>1</v>
      </c>
      <c r="AV161" s="333">
        <f>IF(AT161&lt;&gt;"",'Sub-Cpt Record'!C161/CODE!AU161,0)</f>
        <v>8.7029899999999998</v>
      </c>
    </row>
    <row r="162" spans="1:48" x14ac:dyDescent="0.25">
      <c r="A162" s="333" t="str">
        <f>IF('Sub-Cpt Record'!B162="",IF(OR('Sub-Cpt Record'!A162=0,'Sub-Cpt Record'!A162=""),"",'Sub-Cpt Record'!A162),CONCATENATE('Sub-Cpt Record'!A162&amp;'Sub-Cpt Record'!B162))</f>
        <v>H1c</v>
      </c>
      <c r="B162" s="333">
        <f t="shared" si="19"/>
        <v>1</v>
      </c>
      <c r="C162" s="334" t="str">
        <f>IF('Sub-Cpt Record'!E162 = "","",'Sub-Cpt Record'!E162&amp;"  ")</f>
        <v xml:space="preserve">BE  </v>
      </c>
      <c r="D162" s="333" t="str">
        <f>IF('Sub-Cpt Record'!F162 = "","",'Sub-Cpt Record'!F162&amp;"  ")</f>
        <v xml:space="preserve">WCH  </v>
      </c>
      <c r="E162" s="333" t="str">
        <f>IF('Sub-Cpt Record'!G162 = "","",'Sub-Cpt Record'!G162&amp;"  ")</f>
        <v xml:space="preserve">HL  </v>
      </c>
      <c r="F162" s="333" t="str">
        <f>IF('Sub-Cpt Record'!H162 = "","",'Sub-Cpt Record'!H162&amp;"  ")</f>
        <v xml:space="preserve">HAZ  </v>
      </c>
      <c r="G162" s="333" t="str">
        <f>IF('Sub-Cpt Record'!I162 = "","",'Sub-Cpt Record'!I162&amp;"  ")</f>
        <v/>
      </c>
      <c r="H162" s="333" t="str">
        <f>IF('Sub-Cpt Record'!J162 = "","",'Sub-Cpt Record'!J162&amp;"  ")</f>
        <v/>
      </c>
      <c r="I162" s="335" t="str">
        <f t="shared" si="20"/>
        <v xml:space="preserve">BE  WCH  HL  HAZ  </v>
      </c>
      <c r="J162" s="333">
        <f>IF(A162&lt;&gt;"",'Sub-Cpt Record'!C162/CODE!B162,0)</f>
        <v>2.5426600000000001</v>
      </c>
      <c r="L162" s="337">
        <f t="shared" si="21"/>
        <v>1</v>
      </c>
      <c r="N162" s="338">
        <f>COUNTIFS('Felling&amp;Restocking'!$A$11:$A$1000, 'Felling&amp;Restocking'!$A162, 'Felling&amp;Restocking'!$B$11:$B$1000, 'Felling&amp;Restocking'!$B162, 'Felling&amp;Restocking'!$H$11:$H$1000, 'Felling&amp;Restocking'!$H162)</f>
        <v>1</v>
      </c>
      <c r="O162" s="338">
        <f>IF(OR('Felling&amp;Restocking'!H162=0,'Felling&amp;Restocking'!H162=""),0,1)</f>
        <v>1</v>
      </c>
      <c r="P162" s="339">
        <f>SUM('Felling&amp;Restocking'!O162+'Felling&amp;Restocking'!P162)</f>
        <v>101.70640000000002</v>
      </c>
      <c r="S162" s="341">
        <f>IF(AND(O162&lt;&gt;0,P162&lt;&gt;0,'Felling&amp;Restocking'!G162&lt;&gt;0,AA162="",AC162=""),1,0)</f>
        <v>0</v>
      </c>
      <c r="T162" s="342">
        <f>IF(OR('Felling&amp;Restocking'!G162=0,'Felling&amp;Restocking'!G162=""),"",SUM('Felling&amp;Restocking'!O162/P162)*'Felling&amp;Restocking'!G162)</f>
        <v>0.76200000000000001</v>
      </c>
      <c r="U162" s="343">
        <f>IF(OR('Felling&amp;Restocking'!G162=0,'Felling&amp;Restocking'!G162=""),"",SUM('Felling&amp;Restocking'!P162/P162)*'Felling&amp;Restocking'!G162)</f>
        <v>1.7780000000000002</v>
      </c>
      <c r="V162" s="344">
        <f>IF(CONCATENATE('Felling&amp;Restocking'!U162&amp;'Felling&amp;Restocking'!W162&amp;'Felling&amp;Restocking'!Y162&amp;'Felling&amp;Restocking'!AA162&amp;'Felling&amp;Restocking'!AC162)="",0,1)</f>
        <v>0</v>
      </c>
      <c r="W162" s="345">
        <f>IF(OR(OR(TRIM('Felling&amp;Restocking'!H162)="T",TRIM('Felling&amp;Restocking'!H162)="DF",TRIM('Felling&amp;Restocking'!H162)="OS"),O162=0),0,1)</f>
        <v>0</v>
      </c>
      <c r="X162" s="345">
        <f>IF(OR('Felling&amp;Restocking'!$S162="",OR('Felling&amp;Restocking'!$S162=0,'Felling&amp;Restocking'!$S162="N/A")),0,1)</f>
        <v>0</v>
      </c>
      <c r="Y162" s="333" t="str">
        <f t="shared" si="22"/>
        <v/>
      </c>
      <c r="Z162" s="333" t="str">
        <f t="shared" si="23"/>
        <v/>
      </c>
      <c r="AA162" s="334" t="str">
        <f t="shared" si="24"/>
        <v>beech,wild cherry/gean,hazel</v>
      </c>
      <c r="AC162" s="333" t="str">
        <f t="shared" si="25"/>
        <v>,hybrid larch</v>
      </c>
      <c r="AE162" s="333" t="str">
        <f t="shared" si="26"/>
        <v>1</v>
      </c>
      <c r="AF162" s="346" t="str">
        <f>IF('Felling&amp;Restocking'!I162="","",IFERROR(VLOOKUP( 'Felling&amp;Restocking'!I162,SpeciesList[],2,FALSE),"," &amp; 'Felling&amp;Restocking'!I162))</f>
        <v>beech</v>
      </c>
      <c r="AG162" s="333" t="str">
        <f>IF('Felling&amp;Restocking'!I162="","",VLOOKUP( 'Felling&amp;Restocking'!I162,SpeciesList[],4,FALSE))</f>
        <v>B</v>
      </c>
      <c r="AH162" s="333" t="str">
        <f>IF('Felling&amp;Restocking'!J162="","",IFERROR("," &amp; VLOOKUP( 'Felling&amp;Restocking'!J162,SpeciesList[],2,FALSE),"," &amp; 'Felling&amp;Restocking'!J162))</f>
        <v>,wild cherry/gean</v>
      </c>
      <c r="AI162" s="333" t="str">
        <f>IF('Felling&amp;Restocking'!J162="","",VLOOKUP( 'Felling&amp;Restocking'!J162,SpeciesList[],4,FALSE))</f>
        <v>B</v>
      </c>
      <c r="AJ162" s="333" t="str">
        <f>IF('Felling&amp;Restocking'!K162="","",IFERROR("," &amp; VLOOKUP( 'Felling&amp;Restocking'!K162,SpeciesList[],2,FALSE),"," &amp; 'Felling&amp;Restocking'!K162))</f>
        <v>,hybrid larch</v>
      </c>
      <c r="AK162" s="333" t="str">
        <f>IF('Felling&amp;Restocking'!K162="","",VLOOKUP( 'Felling&amp;Restocking'!K162,SpeciesList[],4,FALSE))</f>
        <v>C</v>
      </c>
      <c r="AL162" s="333" t="str">
        <f>IF('Felling&amp;Restocking'!L162="","",IFERROR("," &amp; VLOOKUP( 'Felling&amp;Restocking'!L162,SpeciesList[],2,FALSE),"," &amp; 'Felling&amp;Restocking'!L162))</f>
        <v>,hazel</v>
      </c>
      <c r="AM162" s="333" t="str">
        <f>IF('Felling&amp;Restocking'!L162="","",VLOOKUP( 'Felling&amp;Restocking'!L162,SpeciesList[],4,FALSE))</f>
        <v>B</v>
      </c>
      <c r="AN162" s="333" t="str">
        <f>IF('Felling&amp;Restocking'!M162="","",IFERROR("," &amp; VLOOKUP( 'Felling&amp;Restocking'!M162,SpeciesList[],2,FALSE),"," &amp; 'Felling&amp;Restocking'!M162))</f>
        <v/>
      </c>
      <c r="AO162" s="333" t="str">
        <f>IF('Felling&amp;Restocking'!M162="","",VLOOKUP( 'Felling&amp;Restocking'!M162,SpeciesList[],4,FALSE))</f>
        <v/>
      </c>
      <c r="AP162" s="333" t="str">
        <f>IF('Felling&amp;Restocking'!N162="","",IFERROR("," &amp; VLOOKUP( 'Felling&amp;Restocking'!N162,SpeciesList[],2,FALSE),"," &amp; 'Felling&amp;Restocking'!N162))</f>
        <v/>
      </c>
      <c r="AQ162" s="333" t="str">
        <f>IF('Felling&amp;Restocking'!N162="","",VLOOKUP( 'Felling&amp;Restocking'!N162,SpeciesList[],4,FALSE))</f>
        <v/>
      </c>
      <c r="AS162" s="346"/>
      <c r="AT162" s="333" t="str">
        <f>IF('Sub-Cpt Record'!A162&lt;&gt;"",CONCATENATE('Sub-Cpt Record'!A162,'Sub-Cpt Record'!B162,'Sub-Cpt Record'!C162),"")</f>
        <v>H1c2.54266</v>
      </c>
      <c r="AU162" s="333">
        <f t="shared" si="27"/>
        <v>1</v>
      </c>
      <c r="AV162" s="333">
        <f>IF(AT162&lt;&gt;"",'Sub-Cpt Record'!C162/CODE!AU162,0)</f>
        <v>2.5426600000000001</v>
      </c>
    </row>
    <row r="163" spans="1:48" x14ac:dyDescent="0.25">
      <c r="A163" s="333" t="str">
        <f>IF('Sub-Cpt Record'!B163="",IF(OR('Sub-Cpt Record'!A163=0,'Sub-Cpt Record'!A163=""),"",'Sub-Cpt Record'!A163),CONCATENATE('Sub-Cpt Record'!A163&amp;'Sub-Cpt Record'!B163))</f>
        <v>H1d</v>
      </c>
      <c r="B163" s="333">
        <f t="shared" si="19"/>
        <v>1</v>
      </c>
      <c r="C163" s="334" t="str">
        <f>IF('Sub-Cpt Record'!E163 = "","",'Sub-Cpt Record'!E163&amp;"  ")</f>
        <v xml:space="preserve">YEW  </v>
      </c>
      <c r="D163" s="333" t="str">
        <f>IF('Sub-Cpt Record'!F163 = "","",'Sub-Cpt Record'!F163&amp;"  ")</f>
        <v xml:space="preserve">AH  </v>
      </c>
      <c r="E163" s="333" t="str">
        <f>IF('Sub-Cpt Record'!G163 = "","",'Sub-Cpt Record'!G163&amp;"  ")</f>
        <v xml:space="preserve">HOL  </v>
      </c>
      <c r="F163" s="333" t="str">
        <f>IF('Sub-Cpt Record'!H163 = "","",'Sub-Cpt Record'!H163&amp;"  ")</f>
        <v xml:space="preserve">BE  </v>
      </c>
      <c r="G163" s="333" t="str">
        <f>IF('Sub-Cpt Record'!I163 = "","",'Sub-Cpt Record'!I163&amp;"  ")</f>
        <v/>
      </c>
      <c r="H163" s="333" t="str">
        <f>IF('Sub-Cpt Record'!J163 = "","",'Sub-Cpt Record'!J163&amp;"  ")</f>
        <v/>
      </c>
      <c r="I163" s="335" t="str">
        <f t="shared" si="20"/>
        <v xml:space="preserve">YEW  AH  HOL  BE  </v>
      </c>
      <c r="J163" s="333">
        <f>IF(A163&lt;&gt;"",'Sub-Cpt Record'!C163/CODE!B163,0)</f>
        <v>1.2036199999999999</v>
      </c>
      <c r="L163" s="337">
        <f t="shared" si="21"/>
        <v>1</v>
      </c>
      <c r="N163" s="338">
        <f>COUNTIFS('Felling&amp;Restocking'!$A$11:$A$1000, 'Felling&amp;Restocking'!$A163, 'Felling&amp;Restocking'!$B$11:$B$1000, 'Felling&amp;Restocking'!$B163, 'Felling&amp;Restocking'!$H$11:$H$1000, 'Felling&amp;Restocking'!$H163)</f>
        <v>0</v>
      </c>
      <c r="O163" s="338">
        <f>IF(OR('Felling&amp;Restocking'!H163=0,'Felling&amp;Restocking'!H163=""),0,1)</f>
        <v>0</v>
      </c>
      <c r="P163" s="339">
        <f>SUM('Felling&amp;Restocking'!O163+'Felling&amp;Restocking'!P163)</f>
        <v>0</v>
      </c>
      <c r="S163" s="341">
        <f>IF(AND(O163&lt;&gt;0,P163&lt;&gt;0,'Felling&amp;Restocking'!G163&lt;&gt;0,AA163="",AC163=""),1,0)</f>
        <v>0</v>
      </c>
      <c r="T163" s="342" t="str">
        <f>IF(OR('Felling&amp;Restocking'!G163=0,'Felling&amp;Restocking'!G163=""),"",SUM('Felling&amp;Restocking'!O163/P163)*'Felling&amp;Restocking'!G163)</f>
        <v/>
      </c>
      <c r="U163" s="343" t="str">
        <f>IF(OR('Felling&amp;Restocking'!G163=0,'Felling&amp;Restocking'!G163=""),"",SUM('Felling&amp;Restocking'!P163/P163)*'Felling&amp;Restocking'!G163)</f>
        <v/>
      </c>
      <c r="V163" s="344">
        <f>IF(CONCATENATE('Felling&amp;Restocking'!U163&amp;'Felling&amp;Restocking'!W163&amp;'Felling&amp;Restocking'!Y163&amp;'Felling&amp;Restocking'!AA163&amp;'Felling&amp;Restocking'!AC163)="",0,1)</f>
        <v>0</v>
      </c>
      <c r="W163" s="345">
        <f>IF(OR(OR(TRIM('Felling&amp;Restocking'!H163)="T",TRIM('Felling&amp;Restocking'!H163)="DF",TRIM('Felling&amp;Restocking'!H163)="OS"),O163=0),0,1)</f>
        <v>0</v>
      </c>
      <c r="X163" s="345">
        <f>IF(OR('Felling&amp;Restocking'!$S163="",OR('Felling&amp;Restocking'!$S163=0,'Felling&amp;Restocking'!$S163="N/A")),0,1)</f>
        <v>0</v>
      </c>
      <c r="Y163" s="333" t="str">
        <f t="shared" si="22"/>
        <v/>
      </c>
      <c r="Z163" s="333" t="str">
        <f t="shared" si="23"/>
        <v/>
      </c>
      <c r="AA163" s="334" t="str">
        <f t="shared" si="24"/>
        <v/>
      </c>
      <c r="AC163" s="333" t="str">
        <f t="shared" si="25"/>
        <v/>
      </c>
      <c r="AE163" s="333" t="str">
        <f t="shared" si="26"/>
        <v>1</v>
      </c>
      <c r="AF163" s="346" t="str">
        <f>IF('Felling&amp;Restocking'!I163="","",IFERROR(VLOOKUP( 'Felling&amp;Restocking'!I163,SpeciesList[],2,FALSE),"," &amp; 'Felling&amp;Restocking'!I163))</f>
        <v/>
      </c>
      <c r="AG163" s="333" t="str">
        <f>IF('Felling&amp;Restocking'!I163="","",VLOOKUP( 'Felling&amp;Restocking'!I163,SpeciesList[],4,FALSE))</f>
        <v/>
      </c>
      <c r="AH163" s="333" t="str">
        <f>IF('Felling&amp;Restocking'!J163="","",IFERROR("," &amp; VLOOKUP( 'Felling&amp;Restocking'!J163,SpeciesList[],2,FALSE),"," &amp; 'Felling&amp;Restocking'!J163))</f>
        <v/>
      </c>
      <c r="AI163" s="333" t="str">
        <f>IF('Felling&amp;Restocking'!J163="","",VLOOKUP( 'Felling&amp;Restocking'!J163,SpeciesList[],4,FALSE))</f>
        <v/>
      </c>
      <c r="AJ163" s="333" t="str">
        <f>IF('Felling&amp;Restocking'!K163="","",IFERROR("," &amp; VLOOKUP( 'Felling&amp;Restocking'!K163,SpeciesList[],2,FALSE),"," &amp; 'Felling&amp;Restocking'!K163))</f>
        <v/>
      </c>
      <c r="AK163" s="333" t="str">
        <f>IF('Felling&amp;Restocking'!K163="","",VLOOKUP( 'Felling&amp;Restocking'!K163,SpeciesList[],4,FALSE))</f>
        <v/>
      </c>
      <c r="AL163" s="333" t="str">
        <f>IF('Felling&amp;Restocking'!L163="","",IFERROR("," &amp; VLOOKUP( 'Felling&amp;Restocking'!L163,SpeciesList[],2,FALSE),"," &amp; 'Felling&amp;Restocking'!L163))</f>
        <v/>
      </c>
      <c r="AM163" s="333" t="str">
        <f>IF('Felling&amp;Restocking'!L163="","",VLOOKUP( 'Felling&amp;Restocking'!L163,SpeciesList[],4,FALSE))</f>
        <v/>
      </c>
      <c r="AN163" s="333" t="str">
        <f>IF('Felling&amp;Restocking'!M163="","",IFERROR("," &amp; VLOOKUP( 'Felling&amp;Restocking'!M163,SpeciesList[],2,FALSE),"," &amp; 'Felling&amp;Restocking'!M163))</f>
        <v/>
      </c>
      <c r="AO163" s="333" t="str">
        <f>IF('Felling&amp;Restocking'!M163="","",VLOOKUP( 'Felling&amp;Restocking'!M163,SpeciesList[],4,FALSE))</f>
        <v/>
      </c>
      <c r="AP163" s="333" t="str">
        <f>IF('Felling&amp;Restocking'!N163="","",IFERROR("," &amp; VLOOKUP( 'Felling&amp;Restocking'!N163,SpeciesList[],2,FALSE),"," &amp; 'Felling&amp;Restocking'!N163))</f>
        <v/>
      </c>
      <c r="AQ163" s="333" t="str">
        <f>IF('Felling&amp;Restocking'!N163="","",VLOOKUP( 'Felling&amp;Restocking'!N163,SpeciesList[],4,FALSE))</f>
        <v/>
      </c>
      <c r="AS163" s="346"/>
      <c r="AT163" s="333" t="str">
        <f>IF('Sub-Cpt Record'!A163&lt;&gt;"",CONCATENATE('Sub-Cpt Record'!A163,'Sub-Cpt Record'!B163,'Sub-Cpt Record'!C163),"")</f>
        <v>H1d1.20362</v>
      </c>
      <c r="AU163" s="333">
        <f t="shared" si="27"/>
        <v>1</v>
      </c>
      <c r="AV163" s="333">
        <f>IF(AT163&lt;&gt;"",'Sub-Cpt Record'!C163/CODE!AU163,0)</f>
        <v>1.2036199999999999</v>
      </c>
    </row>
    <row r="164" spans="1:48" x14ac:dyDescent="0.25">
      <c r="A164" s="333" t="str">
        <f>IF('Sub-Cpt Record'!B164="",IF(OR('Sub-Cpt Record'!A164=0,'Sub-Cpt Record'!A164=""),"",'Sub-Cpt Record'!A164),CONCATENATE('Sub-Cpt Record'!A164&amp;'Sub-Cpt Record'!B164))</f>
        <v>H1e</v>
      </c>
      <c r="B164" s="333">
        <f t="shared" si="19"/>
        <v>1</v>
      </c>
      <c r="C164" s="334" t="str">
        <f>IF('Sub-Cpt Record'!E164 = "","",'Sub-Cpt Record'!E164&amp;"  ")</f>
        <v xml:space="preserve">AH  </v>
      </c>
      <c r="D164" s="333" t="str">
        <f>IF('Sub-Cpt Record'!F164 = "","",'Sub-Cpt Record'!F164&amp;"  ")</f>
        <v xml:space="preserve">POK  </v>
      </c>
      <c r="E164" s="333" t="str">
        <f>IF('Sub-Cpt Record'!G164 = "","",'Sub-Cpt Record'!G164&amp;"  ")</f>
        <v xml:space="preserve">HOL  </v>
      </c>
      <c r="F164" s="333" t="str">
        <f>IF('Sub-Cpt Record'!H164 = "","",'Sub-Cpt Record'!H164&amp;"  ")</f>
        <v xml:space="preserve">WCH  </v>
      </c>
      <c r="G164" s="333" t="str">
        <f>IF('Sub-Cpt Record'!I164 = "","",'Sub-Cpt Record'!I164&amp;"  ")</f>
        <v xml:space="preserve">HAZ  </v>
      </c>
      <c r="H164" s="333" t="str">
        <f>IF('Sub-Cpt Record'!J164 = "","",'Sub-Cpt Record'!J164&amp;"  ")</f>
        <v/>
      </c>
      <c r="I164" s="335" t="str">
        <f t="shared" si="20"/>
        <v xml:space="preserve">AH  POK  HOL  WCH  HAZ  </v>
      </c>
      <c r="J164" s="333">
        <f>IF(A164&lt;&gt;"",'Sub-Cpt Record'!C164/CODE!B164,0)</f>
        <v>9.0694300000000005</v>
      </c>
      <c r="L164" s="337">
        <f t="shared" si="21"/>
        <v>1</v>
      </c>
      <c r="N164" s="338">
        <f>COUNTIFS('Felling&amp;Restocking'!$A$11:$A$1000, 'Felling&amp;Restocking'!$A164, 'Felling&amp;Restocking'!$B$11:$B$1000, 'Felling&amp;Restocking'!$B164, 'Felling&amp;Restocking'!$H$11:$H$1000, 'Felling&amp;Restocking'!$H164)</f>
        <v>1</v>
      </c>
      <c r="O164" s="338">
        <f>IF(OR('Felling&amp;Restocking'!H164=0,'Felling&amp;Restocking'!H164=""),0,1)</f>
        <v>1</v>
      </c>
      <c r="P164" s="339">
        <f>SUM('Felling&amp;Restocking'!O164+'Felling&amp;Restocking'!P164)</f>
        <v>317.43005000000005</v>
      </c>
      <c r="S164" s="341">
        <f>IF(AND(O164&lt;&gt;0,P164&lt;&gt;0,'Felling&amp;Restocking'!G164&lt;&gt;0,AA164="",AC164=""),1,0)</f>
        <v>0</v>
      </c>
      <c r="T164" s="342">
        <f>IF(OR('Felling&amp;Restocking'!G164=0,'Felling&amp;Restocking'!G164=""),"",SUM('Felling&amp;Restocking'!O164/P164)*'Felling&amp;Restocking'!G164)</f>
        <v>0</v>
      </c>
      <c r="U164" s="343">
        <f>IF(OR('Felling&amp;Restocking'!G164=0,'Felling&amp;Restocking'!G164=""),"",SUM('Felling&amp;Restocking'!P164/P164)*'Felling&amp;Restocking'!G164)</f>
        <v>9.07</v>
      </c>
      <c r="V164" s="344">
        <f>IF(CONCATENATE('Felling&amp;Restocking'!U164&amp;'Felling&amp;Restocking'!W164&amp;'Felling&amp;Restocking'!Y164&amp;'Felling&amp;Restocking'!AA164&amp;'Felling&amp;Restocking'!AC164)="",0,1)</f>
        <v>0</v>
      </c>
      <c r="W164" s="345">
        <f>IF(OR(OR(TRIM('Felling&amp;Restocking'!H164)="T",TRIM('Felling&amp;Restocking'!H164)="DF",TRIM('Felling&amp;Restocking'!H164)="OS"),O164=0),0,1)</f>
        <v>0</v>
      </c>
      <c r="X164" s="345">
        <f>IF(OR('Felling&amp;Restocking'!$S164="",OR('Felling&amp;Restocking'!$S164=0,'Felling&amp;Restocking'!$S164="N/A")),0,1)</f>
        <v>0</v>
      </c>
      <c r="Y164" s="333" t="str">
        <f t="shared" si="22"/>
        <v/>
      </c>
      <c r="Z164" s="333" t="str">
        <f t="shared" si="23"/>
        <v/>
      </c>
      <c r="AA164" s="334" t="str">
        <f t="shared" si="24"/>
        <v>ash,pedunculate/common oak,holly species,wild cherry/gean,hazel</v>
      </c>
      <c r="AC164" s="333" t="str">
        <f t="shared" si="25"/>
        <v/>
      </c>
      <c r="AE164" s="333" t="str">
        <f t="shared" si="26"/>
        <v>1</v>
      </c>
      <c r="AF164" s="346" t="str">
        <f>IF('Felling&amp;Restocking'!I164="","",IFERROR(VLOOKUP( 'Felling&amp;Restocking'!I164,SpeciesList[],2,FALSE),"," &amp; 'Felling&amp;Restocking'!I164))</f>
        <v>ash</v>
      </c>
      <c r="AG164" s="333" t="str">
        <f>IF('Felling&amp;Restocking'!I164="","",VLOOKUP( 'Felling&amp;Restocking'!I164,SpeciesList[],4,FALSE))</f>
        <v>B</v>
      </c>
      <c r="AH164" s="333" t="str">
        <f>IF('Felling&amp;Restocking'!J164="","",IFERROR("," &amp; VLOOKUP( 'Felling&amp;Restocking'!J164,SpeciesList[],2,FALSE),"," &amp; 'Felling&amp;Restocking'!J164))</f>
        <v>,pedunculate/common oak</v>
      </c>
      <c r="AI164" s="333" t="str">
        <f>IF('Felling&amp;Restocking'!J164="","",VLOOKUP( 'Felling&amp;Restocking'!J164,SpeciesList[],4,FALSE))</f>
        <v>B</v>
      </c>
      <c r="AJ164" s="333" t="str">
        <f>IF('Felling&amp;Restocking'!K164="","",IFERROR("," &amp; VLOOKUP( 'Felling&amp;Restocking'!K164,SpeciesList[],2,FALSE),"," &amp; 'Felling&amp;Restocking'!K164))</f>
        <v>,holly species</v>
      </c>
      <c r="AK164" s="333" t="str">
        <f>IF('Felling&amp;Restocking'!K164="","",VLOOKUP( 'Felling&amp;Restocking'!K164,SpeciesList[],4,FALSE))</f>
        <v>B</v>
      </c>
      <c r="AL164" s="333" t="str">
        <f>IF('Felling&amp;Restocking'!L164="","",IFERROR("," &amp; VLOOKUP( 'Felling&amp;Restocking'!L164,SpeciesList[],2,FALSE),"," &amp; 'Felling&amp;Restocking'!L164))</f>
        <v>,wild cherry/gean</v>
      </c>
      <c r="AM164" s="333" t="str">
        <f>IF('Felling&amp;Restocking'!L164="","",VLOOKUP( 'Felling&amp;Restocking'!L164,SpeciesList[],4,FALSE))</f>
        <v>B</v>
      </c>
      <c r="AN164" s="333" t="str">
        <f>IF('Felling&amp;Restocking'!M164="","",IFERROR("," &amp; VLOOKUP( 'Felling&amp;Restocking'!M164,SpeciesList[],2,FALSE),"," &amp; 'Felling&amp;Restocking'!M164))</f>
        <v>,hazel</v>
      </c>
      <c r="AO164" s="333" t="str">
        <f>IF('Felling&amp;Restocking'!M164="","",VLOOKUP( 'Felling&amp;Restocking'!M164,SpeciesList[],4,FALSE))</f>
        <v>B</v>
      </c>
      <c r="AP164" s="333" t="str">
        <f>IF('Felling&amp;Restocking'!N164="","",IFERROR("," &amp; VLOOKUP( 'Felling&amp;Restocking'!N164,SpeciesList[],2,FALSE),"," &amp; 'Felling&amp;Restocking'!N164))</f>
        <v/>
      </c>
      <c r="AQ164" s="333" t="str">
        <f>IF('Felling&amp;Restocking'!N164="","",VLOOKUP( 'Felling&amp;Restocking'!N164,SpeciesList[],4,FALSE))</f>
        <v/>
      </c>
      <c r="AS164" s="346"/>
      <c r="AT164" s="333" t="str">
        <f>IF('Sub-Cpt Record'!A164&lt;&gt;"",CONCATENATE('Sub-Cpt Record'!A164,'Sub-Cpt Record'!B164,'Sub-Cpt Record'!C164),"")</f>
        <v>H1e9.06943</v>
      </c>
      <c r="AU164" s="333">
        <f t="shared" si="27"/>
        <v>1</v>
      </c>
      <c r="AV164" s="333">
        <f>IF(AT164&lt;&gt;"",'Sub-Cpt Record'!C164/CODE!AU164,0)</f>
        <v>9.0694300000000005</v>
      </c>
    </row>
    <row r="165" spans="1:48" x14ac:dyDescent="0.25">
      <c r="A165" s="333" t="str">
        <f>IF('Sub-Cpt Record'!B165="",IF(OR('Sub-Cpt Record'!A165=0,'Sub-Cpt Record'!A165=""),"",'Sub-Cpt Record'!A165),CONCATENATE('Sub-Cpt Record'!A165&amp;'Sub-Cpt Record'!B165))</f>
        <v>H1f</v>
      </c>
      <c r="B165" s="333">
        <f t="shared" si="19"/>
        <v>1</v>
      </c>
      <c r="C165" s="334" t="str">
        <f>IF('Sub-Cpt Record'!E165 = "","",'Sub-Cpt Record'!E165&amp;"  ")</f>
        <v xml:space="preserve">BE  </v>
      </c>
      <c r="D165" s="333" t="str">
        <f>IF('Sub-Cpt Record'!F165 = "","",'Sub-Cpt Record'!F165&amp;"  ")</f>
        <v xml:space="preserve">AH  </v>
      </c>
      <c r="E165" s="333" t="str">
        <f>IF('Sub-Cpt Record'!G165 = "","",'Sub-Cpt Record'!G165&amp;"  ")</f>
        <v xml:space="preserve">YEW  </v>
      </c>
      <c r="F165" s="333" t="str">
        <f>IF('Sub-Cpt Record'!H165 = "","",'Sub-Cpt Record'!H165&amp;"  ")</f>
        <v xml:space="preserve">HAZ  </v>
      </c>
      <c r="G165" s="333" t="str">
        <f>IF('Sub-Cpt Record'!I165 = "","",'Sub-Cpt Record'!I165&amp;"  ")</f>
        <v xml:space="preserve">HOL  </v>
      </c>
      <c r="H165" s="333" t="str">
        <f>IF('Sub-Cpt Record'!J165 = "","",'Sub-Cpt Record'!J165&amp;"  ")</f>
        <v xml:space="preserve">NOM  </v>
      </c>
      <c r="I165" s="335" t="str">
        <f t="shared" si="20"/>
        <v xml:space="preserve">BE  AH  YEW  HAZ  HOL  NOM  </v>
      </c>
      <c r="J165" s="333">
        <f>IF(A165&lt;&gt;"",'Sub-Cpt Record'!C165/CODE!B165,0)</f>
        <v>10.979900000000001</v>
      </c>
      <c r="L165" s="337">
        <f t="shared" si="21"/>
        <v>1</v>
      </c>
      <c r="N165" s="338">
        <f>COUNTIFS('Felling&amp;Restocking'!$A$11:$A$1000, 'Felling&amp;Restocking'!$A165, 'Felling&amp;Restocking'!$B$11:$B$1000, 'Felling&amp;Restocking'!$B165, 'Felling&amp;Restocking'!$H$11:$H$1000, 'Felling&amp;Restocking'!$H165)</f>
        <v>0</v>
      </c>
      <c r="O165" s="338">
        <f>IF(OR('Felling&amp;Restocking'!H165=0,'Felling&amp;Restocking'!H165=""),0,1)</f>
        <v>0</v>
      </c>
      <c r="P165" s="339">
        <f>SUM('Felling&amp;Restocking'!O165+'Felling&amp;Restocking'!P165)</f>
        <v>0</v>
      </c>
      <c r="S165" s="341">
        <f>IF(AND(O165&lt;&gt;0,P165&lt;&gt;0,'Felling&amp;Restocking'!G165&lt;&gt;0,AA165="",AC165=""),1,0)</f>
        <v>0</v>
      </c>
      <c r="T165" s="342" t="str">
        <f>IF(OR('Felling&amp;Restocking'!G165=0,'Felling&amp;Restocking'!G165=""),"",SUM('Felling&amp;Restocking'!O165/P165)*'Felling&amp;Restocking'!G165)</f>
        <v/>
      </c>
      <c r="U165" s="343" t="str">
        <f>IF(OR('Felling&amp;Restocking'!G165=0,'Felling&amp;Restocking'!G165=""),"",SUM('Felling&amp;Restocking'!P165/P165)*'Felling&amp;Restocking'!G165)</f>
        <v/>
      </c>
      <c r="V165" s="344">
        <f>IF(CONCATENATE('Felling&amp;Restocking'!U165&amp;'Felling&amp;Restocking'!W165&amp;'Felling&amp;Restocking'!Y165&amp;'Felling&amp;Restocking'!AA165&amp;'Felling&amp;Restocking'!AC165)="",0,1)</f>
        <v>0</v>
      </c>
      <c r="W165" s="345">
        <f>IF(OR(OR(TRIM('Felling&amp;Restocking'!H165)="T",TRIM('Felling&amp;Restocking'!H165)="DF",TRIM('Felling&amp;Restocking'!H165)="OS"),O165=0),0,1)</f>
        <v>0</v>
      </c>
      <c r="X165" s="345">
        <f>IF(OR('Felling&amp;Restocking'!$S165="",OR('Felling&amp;Restocking'!$S165=0,'Felling&amp;Restocking'!$S165="N/A")),0,1)</f>
        <v>0</v>
      </c>
      <c r="Y165" s="333" t="str">
        <f t="shared" si="22"/>
        <v/>
      </c>
      <c r="Z165" s="333" t="str">
        <f t="shared" si="23"/>
        <v/>
      </c>
      <c r="AA165" s="334" t="str">
        <f t="shared" si="24"/>
        <v/>
      </c>
      <c r="AC165" s="333" t="str">
        <f t="shared" si="25"/>
        <v/>
      </c>
      <c r="AE165" s="333" t="str">
        <f t="shared" si="26"/>
        <v>1</v>
      </c>
      <c r="AF165" s="346" t="str">
        <f>IF('Felling&amp;Restocking'!I165="","",IFERROR(VLOOKUP( 'Felling&amp;Restocking'!I165,SpeciesList[],2,FALSE),"," &amp; 'Felling&amp;Restocking'!I165))</f>
        <v/>
      </c>
      <c r="AG165" s="333" t="str">
        <f>IF('Felling&amp;Restocking'!I165="","",VLOOKUP( 'Felling&amp;Restocking'!I165,SpeciesList[],4,FALSE))</f>
        <v/>
      </c>
      <c r="AH165" s="333" t="str">
        <f>IF('Felling&amp;Restocking'!J165="","",IFERROR("," &amp; VLOOKUP( 'Felling&amp;Restocking'!J165,SpeciesList[],2,FALSE),"," &amp; 'Felling&amp;Restocking'!J165))</f>
        <v/>
      </c>
      <c r="AI165" s="333" t="str">
        <f>IF('Felling&amp;Restocking'!J165="","",VLOOKUP( 'Felling&amp;Restocking'!J165,SpeciesList[],4,FALSE))</f>
        <v/>
      </c>
      <c r="AJ165" s="333" t="str">
        <f>IF('Felling&amp;Restocking'!K165="","",IFERROR("," &amp; VLOOKUP( 'Felling&amp;Restocking'!K165,SpeciesList[],2,FALSE),"," &amp; 'Felling&amp;Restocking'!K165))</f>
        <v/>
      </c>
      <c r="AK165" s="333" t="str">
        <f>IF('Felling&amp;Restocking'!K165="","",VLOOKUP( 'Felling&amp;Restocking'!K165,SpeciesList[],4,FALSE))</f>
        <v/>
      </c>
      <c r="AL165" s="333" t="str">
        <f>IF('Felling&amp;Restocking'!L165="","",IFERROR("," &amp; VLOOKUP( 'Felling&amp;Restocking'!L165,SpeciesList[],2,FALSE),"," &amp; 'Felling&amp;Restocking'!L165))</f>
        <v/>
      </c>
      <c r="AM165" s="333" t="str">
        <f>IF('Felling&amp;Restocking'!L165="","",VLOOKUP( 'Felling&amp;Restocking'!L165,SpeciesList[],4,FALSE))</f>
        <v/>
      </c>
      <c r="AN165" s="333" t="str">
        <f>IF('Felling&amp;Restocking'!M165="","",IFERROR("," &amp; VLOOKUP( 'Felling&amp;Restocking'!M165,SpeciesList[],2,FALSE),"," &amp; 'Felling&amp;Restocking'!M165))</f>
        <v/>
      </c>
      <c r="AO165" s="333" t="str">
        <f>IF('Felling&amp;Restocking'!M165="","",VLOOKUP( 'Felling&amp;Restocking'!M165,SpeciesList[],4,FALSE))</f>
        <v/>
      </c>
      <c r="AP165" s="333" t="str">
        <f>IF('Felling&amp;Restocking'!N165="","",IFERROR("," &amp; VLOOKUP( 'Felling&amp;Restocking'!N165,SpeciesList[],2,FALSE),"," &amp; 'Felling&amp;Restocking'!N165))</f>
        <v/>
      </c>
      <c r="AQ165" s="333" t="str">
        <f>IF('Felling&amp;Restocking'!N165="","",VLOOKUP( 'Felling&amp;Restocking'!N165,SpeciesList[],4,FALSE))</f>
        <v/>
      </c>
      <c r="AS165" s="346"/>
      <c r="AT165" s="333" t="str">
        <f>IF('Sub-Cpt Record'!A165&lt;&gt;"",CONCATENATE('Sub-Cpt Record'!A165,'Sub-Cpt Record'!B165,'Sub-Cpt Record'!C165),"")</f>
        <v>H1f10.9799</v>
      </c>
      <c r="AU165" s="333">
        <f t="shared" si="27"/>
        <v>1</v>
      </c>
      <c r="AV165" s="333">
        <f>IF(AT165&lt;&gt;"",'Sub-Cpt Record'!C165/CODE!AU165,0)</f>
        <v>10.979900000000001</v>
      </c>
    </row>
    <row r="166" spans="1:48" x14ac:dyDescent="0.25">
      <c r="A166" s="333" t="str">
        <f>IF('Sub-Cpt Record'!B166="",IF(OR('Sub-Cpt Record'!A166=0,'Sub-Cpt Record'!A166=""),"",'Sub-Cpt Record'!A166),CONCATENATE('Sub-Cpt Record'!A166&amp;'Sub-Cpt Record'!B166))</f>
        <v>H1g</v>
      </c>
      <c r="B166" s="333">
        <f t="shared" si="19"/>
        <v>1</v>
      </c>
      <c r="C166" s="334" t="str">
        <f>IF('Sub-Cpt Record'!E166 = "","",'Sub-Cpt Record'!E166&amp;"  ")</f>
        <v xml:space="preserve">AH  </v>
      </c>
      <c r="D166" s="333" t="str">
        <f>IF('Sub-Cpt Record'!F166 = "","",'Sub-Cpt Record'!F166&amp;"  ")</f>
        <v xml:space="preserve">YEW  </v>
      </c>
      <c r="E166" s="333" t="str">
        <f>IF('Sub-Cpt Record'!G166 = "","",'Sub-Cpt Record'!G166&amp;"  ")</f>
        <v xml:space="preserve">SYC  </v>
      </c>
      <c r="F166" s="333" t="str">
        <f>IF('Sub-Cpt Record'!H166 = "","",'Sub-Cpt Record'!H166&amp;"  ")</f>
        <v xml:space="preserve">WCH  </v>
      </c>
      <c r="G166" s="333" t="str">
        <f>IF('Sub-Cpt Record'!I166 = "","",'Sub-Cpt Record'!I166&amp;"  ")</f>
        <v/>
      </c>
      <c r="H166" s="333" t="str">
        <f>IF('Sub-Cpt Record'!J166 = "","",'Sub-Cpt Record'!J166&amp;"  ")</f>
        <v/>
      </c>
      <c r="I166" s="335" t="str">
        <f t="shared" si="20"/>
        <v xml:space="preserve">AH  YEW  SYC  WCH  </v>
      </c>
      <c r="J166" s="333">
        <f>IF(A166&lt;&gt;"",'Sub-Cpt Record'!C166/CODE!B166,0)</f>
        <v>2.4733800000000001</v>
      </c>
      <c r="L166" s="337">
        <f t="shared" si="21"/>
        <v>1</v>
      </c>
      <c r="N166" s="338">
        <f>COUNTIFS('Felling&amp;Restocking'!$A$11:$A$1000, 'Felling&amp;Restocking'!$A166, 'Felling&amp;Restocking'!$B$11:$B$1000, 'Felling&amp;Restocking'!$B166, 'Felling&amp;Restocking'!$H$11:$H$1000, 'Felling&amp;Restocking'!$H166)</f>
        <v>1</v>
      </c>
      <c r="O166" s="338">
        <f>IF(OR('Felling&amp;Restocking'!H166=0,'Felling&amp;Restocking'!H166=""),0,1)</f>
        <v>1</v>
      </c>
      <c r="P166" s="339">
        <f>SUM('Felling&amp;Restocking'!O166+'Felling&amp;Restocking'!P166)</f>
        <v>133.56252000000001</v>
      </c>
      <c r="S166" s="341">
        <f>IF(AND(O166&lt;&gt;0,P166&lt;&gt;0,'Felling&amp;Restocking'!G166&lt;&gt;0,AA166="",AC166=""),1,0)</f>
        <v>0</v>
      </c>
      <c r="T166" s="342">
        <f>IF(OR('Felling&amp;Restocking'!G166=0,'Felling&amp;Restocking'!G166=""),"",SUM('Felling&amp;Restocking'!O166/P166)*'Felling&amp;Restocking'!G166)</f>
        <v>0</v>
      </c>
      <c r="U166" s="343">
        <f>IF(OR('Felling&amp;Restocking'!G166=0,'Felling&amp;Restocking'!G166=""),"",SUM('Felling&amp;Restocking'!P166/P166)*'Felling&amp;Restocking'!G166)</f>
        <v>2.4733800000000001</v>
      </c>
      <c r="V166" s="344">
        <f>IF(CONCATENATE('Felling&amp;Restocking'!U166&amp;'Felling&amp;Restocking'!W166&amp;'Felling&amp;Restocking'!Y166&amp;'Felling&amp;Restocking'!AA166&amp;'Felling&amp;Restocking'!AC166)="",0,1)</f>
        <v>0</v>
      </c>
      <c r="W166" s="345">
        <f>IF(OR(OR(TRIM('Felling&amp;Restocking'!H166)="T",TRIM('Felling&amp;Restocking'!H166)="DF",TRIM('Felling&amp;Restocking'!H166)="OS"),O166=0),0,1)</f>
        <v>0</v>
      </c>
      <c r="X166" s="345">
        <f>IF(OR('Felling&amp;Restocking'!$S166="",OR('Felling&amp;Restocking'!$S166=0,'Felling&amp;Restocking'!$S166="N/A")),0,1)</f>
        <v>0</v>
      </c>
      <c r="Y166" s="333" t="str">
        <f t="shared" si="22"/>
        <v/>
      </c>
      <c r="Z166" s="333" t="str">
        <f t="shared" si="23"/>
        <v/>
      </c>
      <c r="AA166" s="334" t="str">
        <f t="shared" si="24"/>
        <v>ash,sycamore,wild cherry/gean</v>
      </c>
      <c r="AC166" s="333" t="str">
        <f t="shared" si="25"/>
        <v/>
      </c>
      <c r="AE166" s="333" t="str">
        <f t="shared" si="26"/>
        <v>1</v>
      </c>
      <c r="AF166" s="346" t="str">
        <f>IF('Felling&amp;Restocking'!I166="","",IFERROR(VLOOKUP( 'Felling&amp;Restocking'!I166,SpeciesList[],2,FALSE),"," &amp; 'Felling&amp;Restocking'!I166))</f>
        <v>ash</v>
      </c>
      <c r="AG166" s="333" t="str">
        <f>IF('Felling&amp;Restocking'!I166="","",VLOOKUP( 'Felling&amp;Restocking'!I166,SpeciesList[],4,FALSE))</f>
        <v>B</v>
      </c>
      <c r="AH166" s="333" t="str">
        <f>IF('Felling&amp;Restocking'!J166="","",IFERROR("," &amp; VLOOKUP( 'Felling&amp;Restocking'!J166,SpeciesList[],2,FALSE),"," &amp; 'Felling&amp;Restocking'!J166))</f>
        <v/>
      </c>
      <c r="AI166" s="333" t="str">
        <f>IF('Felling&amp;Restocking'!J166="","",VLOOKUP( 'Felling&amp;Restocking'!J166,SpeciesList[],4,FALSE))</f>
        <v/>
      </c>
      <c r="AJ166" s="333" t="str">
        <f>IF('Felling&amp;Restocking'!K166="","",IFERROR("," &amp; VLOOKUP( 'Felling&amp;Restocking'!K166,SpeciesList[],2,FALSE),"," &amp; 'Felling&amp;Restocking'!K166))</f>
        <v>,sycamore</v>
      </c>
      <c r="AK166" s="333" t="str">
        <f>IF('Felling&amp;Restocking'!K166="","",VLOOKUP( 'Felling&amp;Restocking'!K166,SpeciesList[],4,FALSE))</f>
        <v>B</v>
      </c>
      <c r="AL166" s="333" t="str">
        <f>IF('Felling&amp;Restocking'!L166="","",IFERROR("," &amp; VLOOKUP( 'Felling&amp;Restocking'!L166,SpeciesList[],2,FALSE),"," &amp; 'Felling&amp;Restocking'!L166))</f>
        <v>,wild cherry/gean</v>
      </c>
      <c r="AM166" s="333" t="str">
        <f>IF('Felling&amp;Restocking'!L166="","",VLOOKUP( 'Felling&amp;Restocking'!L166,SpeciesList[],4,FALSE))</f>
        <v>B</v>
      </c>
      <c r="AN166" s="333" t="str">
        <f>IF('Felling&amp;Restocking'!M166="","",IFERROR("," &amp; VLOOKUP( 'Felling&amp;Restocking'!M166,SpeciesList[],2,FALSE),"," &amp; 'Felling&amp;Restocking'!M166))</f>
        <v/>
      </c>
      <c r="AO166" s="333" t="str">
        <f>IF('Felling&amp;Restocking'!M166="","",VLOOKUP( 'Felling&amp;Restocking'!M166,SpeciesList[],4,FALSE))</f>
        <v/>
      </c>
      <c r="AP166" s="333" t="str">
        <f>IF('Felling&amp;Restocking'!N166="","",IFERROR("," &amp; VLOOKUP( 'Felling&amp;Restocking'!N166,SpeciesList[],2,FALSE),"," &amp; 'Felling&amp;Restocking'!N166))</f>
        <v/>
      </c>
      <c r="AQ166" s="333" t="str">
        <f>IF('Felling&amp;Restocking'!N166="","",VLOOKUP( 'Felling&amp;Restocking'!N166,SpeciesList[],4,FALSE))</f>
        <v/>
      </c>
      <c r="AS166" s="346"/>
      <c r="AT166" s="333" t="str">
        <f>IF('Sub-Cpt Record'!A166&lt;&gt;"",CONCATENATE('Sub-Cpt Record'!A166,'Sub-Cpt Record'!B166,'Sub-Cpt Record'!C166),"")</f>
        <v>H1g2.47338</v>
      </c>
      <c r="AU166" s="333">
        <f t="shared" si="27"/>
        <v>1</v>
      </c>
      <c r="AV166" s="333">
        <f>IF(AT166&lt;&gt;"",'Sub-Cpt Record'!C166/CODE!AU166,0)</f>
        <v>2.4733800000000001</v>
      </c>
    </row>
    <row r="167" spans="1:48" x14ac:dyDescent="0.25">
      <c r="A167" s="333" t="str">
        <f>IF('Sub-Cpt Record'!B167="",IF(OR('Sub-Cpt Record'!A167=0,'Sub-Cpt Record'!A167=""),"",'Sub-Cpt Record'!A167),CONCATENATE('Sub-Cpt Record'!A167&amp;'Sub-Cpt Record'!B167))</f>
        <v>H2</v>
      </c>
      <c r="B167" s="333">
        <f t="shared" si="19"/>
        <v>1</v>
      </c>
      <c r="C167" s="334" t="str">
        <f>IF('Sub-Cpt Record'!E167 = "","",'Sub-Cpt Record'!E167&amp;"  ")</f>
        <v xml:space="preserve">HL  </v>
      </c>
      <c r="D167" s="333" t="str">
        <f>IF('Sub-Cpt Record'!F167 = "","",'Sub-Cpt Record'!F167&amp;"  ")</f>
        <v xml:space="preserve">BE  </v>
      </c>
      <c r="E167" s="333" t="str">
        <f>IF('Sub-Cpt Record'!G167 = "","",'Sub-Cpt Record'!G167&amp;"  ")</f>
        <v xml:space="preserve">WCH  </v>
      </c>
      <c r="F167" s="333" t="str">
        <f>IF('Sub-Cpt Record'!H167 = "","",'Sub-Cpt Record'!H167&amp;"  ")</f>
        <v xml:space="preserve">HOL  </v>
      </c>
      <c r="G167" s="333" t="str">
        <f>IF('Sub-Cpt Record'!I167 = "","",'Sub-Cpt Record'!I167&amp;"  ")</f>
        <v/>
      </c>
      <c r="H167" s="333" t="str">
        <f>IF('Sub-Cpt Record'!J167 = "","",'Sub-Cpt Record'!J167&amp;"  ")</f>
        <v/>
      </c>
      <c r="I167" s="335" t="str">
        <f t="shared" si="20"/>
        <v xml:space="preserve">HL  BE  WCH  HOL  </v>
      </c>
      <c r="J167" s="333">
        <f>IF(A167&lt;&gt;"",'Sub-Cpt Record'!C167/CODE!B167,0)</f>
        <v>6.3290600000000001</v>
      </c>
      <c r="L167" s="337">
        <f t="shared" si="21"/>
        <v>1</v>
      </c>
      <c r="N167" s="338">
        <f>COUNTIFS('Felling&amp;Restocking'!$A$11:$A$1000, 'Felling&amp;Restocking'!$A167, 'Felling&amp;Restocking'!$B$11:$B$1000, 'Felling&amp;Restocking'!$B167, 'Felling&amp;Restocking'!$H$11:$H$1000, 'Felling&amp;Restocking'!$H167)</f>
        <v>1</v>
      </c>
      <c r="O167" s="338">
        <f>IF(OR('Felling&amp;Restocking'!H167=0,'Felling&amp;Restocking'!H167=""),0,1)</f>
        <v>1</v>
      </c>
      <c r="P167" s="339">
        <f>SUM('Felling&amp;Restocking'!O167+'Felling&amp;Restocking'!P167)</f>
        <v>600</v>
      </c>
      <c r="S167" s="341">
        <f>IF(AND(O167&lt;&gt;0,P167&lt;&gt;0,'Felling&amp;Restocking'!G167&lt;&gt;0,AA167="",AC167=""),1,0)</f>
        <v>0</v>
      </c>
      <c r="T167" s="342">
        <f>IF(OR('Felling&amp;Restocking'!G167=0,'Felling&amp;Restocking'!G167=""),"",SUM('Felling&amp;Restocking'!O167/P167)*'Felling&amp;Restocking'!G167)</f>
        <v>4.1666666666666661</v>
      </c>
      <c r="U167" s="343">
        <f>IF(OR('Felling&amp;Restocking'!G167=0,'Felling&amp;Restocking'!G167=""),"",SUM('Felling&amp;Restocking'!P167/P167)*'Felling&amp;Restocking'!G167)</f>
        <v>2.083333333333333</v>
      </c>
      <c r="V167" s="344">
        <f>IF(CONCATENATE('Felling&amp;Restocking'!U167&amp;'Felling&amp;Restocking'!W167&amp;'Felling&amp;Restocking'!Y167&amp;'Felling&amp;Restocking'!AA167&amp;'Felling&amp;Restocking'!AC167)="",0,1)</f>
        <v>0</v>
      </c>
      <c r="W167" s="345">
        <f>IF(OR(OR(TRIM('Felling&amp;Restocking'!H167)="T",TRIM('Felling&amp;Restocking'!H167)="DF",TRIM('Felling&amp;Restocking'!H167)="OS"),O167=0),0,1)</f>
        <v>0</v>
      </c>
      <c r="X167" s="345">
        <f>IF(OR('Felling&amp;Restocking'!$S167="",OR('Felling&amp;Restocking'!$S167=0,'Felling&amp;Restocking'!$S167="N/A")),0,1)</f>
        <v>0</v>
      </c>
      <c r="Y167" s="333" t="str">
        <f t="shared" si="22"/>
        <v/>
      </c>
      <c r="Z167" s="333" t="str">
        <f t="shared" si="23"/>
        <v/>
      </c>
      <c r="AA167" s="334" t="str">
        <f t="shared" si="24"/>
        <v>,beech,wild cherry/gean,holly species</v>
      </c>
      <c r="AC167" s="333" t="str">
        <f t="shared" si="25"/>
        <v>hybrid larch</v>
      </c>
      <c r="AE167" s="333" t="str">
        <f t="shared" si="26"/>
        <v>1</v>
      </c>
      <c r="AF167" s="346" t="str">
        <f>IF('Felling&amp;Restocking'!I167="","",IFERROR(VLOOKUP( 'Felling&amp;Restocking'!I167,SpeciesList[],2,FALSE),"," &amp; 'Felling&amp;Restocking'!I167))</f>
        <v>hybrid larch</v>
      </c>
      <c r="AG167" s="333" t="str">
        <f>IF('Felling&amp;Restocking'!I167="","",VLOOKUP( 'Felling&amp;Restocking'!I167,SpeciesList[],4,FALSE))</f>
        <v>C</v>
      </c>
      <c r="AH167" s="333" t="str">
        <f>IF('Felling&amp;Restocking'!J167="","",IFERROR("," &amp; VLOOKUP( 'Felling&amp;Restocking'!J167,SpeciesList[],2,FALSE),"," &amp; 'Felling&amp;Restocking'!J167))</f>
        <v>,beech</v>
      </c>
      <c r="AI167" s="333" t="str">
        <f>IF('Felling&amp;Restocking'!J167="","",VLOOKUP( 'Felling&amp;Restocking'!J167,SpeciesList[],4,FALSE))</f>
        <v>B</v>
      </c>
      <c r="AJ167" s="333" t="str">
        <f>IF('Felling&amp;Restocking'!K167="","",IFERROR("," &amp; VLOOKUP( 'Felling&amp;Restocking'!K167,SpeciesList[],2,FALSE),"," &amp; 'Felling&amp;Restocking'!K167))</f>
        <v>,wild cherry/gean</v>
      </c>
      <c r="AK167" s="333" t="str">
        <f>IF('Felling&amp;Restocking'!K167="","",VLOOKUP( 'Felling&amp;Restocking'!K167,SpeciesList[],4,FALSE))</f>
        <v>B</v>
      </c>
      <c r="AL167" s="333" t="str">
        <f>IF('Felling&amp;Restocking'!L167="","",IFERROR("," &amp; VLOOKUP( 'Felling&amp;Restocking'!L167,SpeciesList[],2,FALSE),"," &amp; 'Felling&amp;Restocking'!L167))</f>
        <v>,holly species</v>
      </c>
      <c r="AM167" s="333" t="str">
        <f>IF('Felling&amp;Restocking'!L167="","",VLOOKUP( 'Felling&amp;Restocking'!L167,SpeciesList[],4,FALSE))</f>
        <v>B</v>
      </c>
      <c r="AN167" s="333" t="str">
        <f>IF('Felling&amp;Restocking'!M167="","",IFERROR("," &amp; VLOOKUP( 'Felling&amp;Restocking'!M167,SpeciesList[],2,FALSE),"," &amp; 'Felling&amp;Restocking'!M167))</f>
        <v/>
      </c>
      <c r="AO167" s="333" t="str">
        <f>IF('Felling&amp;Restocking'!M167="","",VLOOKUP( 'Felling&amp;Restocking'!M167,SpeciesList[],4,FALSE))</f>
        <v/>
      </c>
      <c r="AP167" s="333" t="str">
        <f>IF('Felling&amp;Restocking'!N167="","",IFERROR("," &amp; VLOOKUP( 'Felling&amp;Restocking'!N167,SpeciesList[],2,FALSE),"," &amp; 'Felling&amp;Restocking'!N167))</f>
        <v/>
      </c>
      <c r="AQ167" s="333" t="str">
        <f>IF('Felling&amp;Restocking'!N167="","",VLOOKUP( 'Felling&amp;Restocking'!N167,SpeciesList[],4,FALSE))</f>
        <v/>
      </c>
      <c r="AS167" s="346"/>
      <c r="AT167" s="333" t="str">
        <f>IF('Sub-Cpt Record'!A167&lt;&gt;"",CONCATENATE('Sub-Cpt Record'!A167,'Sub-Cpt Record'!B167,'Sub-Cpt Record'!C167),"")</f>
        <v>H26.32906</v>
      </c>
      <c r="AU167" s="333">
        <f t="shared" si="27"/>
        <v>1</v>
      </c>
      <c r="AV167" s="333">
        <f>IF(AT167&lt;&gt;"",'Sub-Cpt Record'!C167/CODE!AU167,0)</f>
        <v>6.3290600000000001</v>
      </c>
    </row>
    <row r="168" spans="1:48" x14ac:dyDescent="0.25">
      <c r="A168" s="333" t="str">
        <f>IF('Sub-Cpt Record'!B168="",IF(OR('Sub-Cpt Record'!A168=0,'Sub-Cpt Record'!A168=""),"",'Sub-Cpt Record'!A168),CONCATENATE('Sub-Cpt Record'!A168&amp;'Sub-Cpt Record'!B168))</f>
        <v>H3a</v>
      </c>
      <c r="B168" s="333">
        <f t="shared" si="19"/>
        <v>1</v>
      </c>
      <c r="C168" s="334" t="str">
        <f>IF('Sub-Cpt Record'!E168 = "","",'Sub-Cpt Record'!E168&amp;"  ")</f>
        <v xml:space="preserve">AH  </v>
      </c>
      <c r="D168" s="333" t="str">
        <f>IF('Sub-Cpt Record'!F168 = "","",'Sub-Cpt Record'!F168&amp;"  ")</f>
        <v xml:space="preserve">BE  </v>
      </c>
      <c r="E168" s="333" t="str">
        <f>IF('Sub-Cpt Record'!G168 = "","",'Sub-Cpt Record'!G168&amp;"  ")</f>
        <v xml:space="preserve">HAZ  </v>
      </c>
      <c r="F168" s="333" t="str">
        <f>IF('Sub-Cpt Record'!H168 = "","",'Sub-Cpt Record'!H168&amp;"  ")</f>
        <v xml:space="preserve">FM  </v>
      </c>
      <c r="G168" s="333" t="str">
        <f>IF('Sub-Cpt Record'!I168 = "","",'Sub-Cpt Record'!I168&amp;"  ")</f>
        <v xml:space="preserve">WCH  </v>
      </c>
      <c r="H168" s="333" t="str">
        <f>IF('Sub-Cpt Record'!J168 = "","",'Sub-Cpt Record'!J168&amp;"  ")</f>
        <v xml:space="preserve">YEW  </v>
      </c>
      <c r="I168" s="335" t="str">
        <f t="shared" si="20"/>
        <v xml:space="preserve">AH  BE  HAZ  FM  WCH  YEW  </v>
      </c>
      <c r="J168" s="333">
        <f>IF(A168&lt;&gt;"",'Sub-Cpt Record'!C168/CODE!B168,0)</f>
        <v>6.3696700000000002</v>
      </c>
      <c r="L168" s="337">
        <f t="shared" si="21"/>
        <v>1</v>
      </c>
      <c r="N168" s="338">
        <f>COUNTIFS('Felling&amp;Restocking'!$A$11:$A$1000, 'Felling&amp;Restocking'!$A168, 'Felling&amp;Restocking'!$B$11:$B$1000, 'Felling&amp;Restocking'!$B168, 'Felling&amp;Restocking'!$H$11:$H$1000, 'Felling&amp;Restocking'!$H168)</f>
        <v>1</v>
      </c>
      <c r="O168" s="338">
        <f>IF(OR('Felling&amp;Restocking'!H168=0,'Felling&amp;Restocking'!H168=""),0,1)</f>
        <v>1</v>
      </c>
      <c r="P168" s="339">
        <f>SUM('Felling&amp;Restocking'!O168+'Felling&amp;Restocking'!P168)</f>
        <v>171.98108999999999</v>
      </c>
      <c r="S168" s="341">
        <f>IF(AND(O168&lt;&gt;0,P168&lt;&gt;0,'Felling&amp;Restocking'!G168&lt;&gt;0,AA168="",AC168=""),1,0)</f>
        <v>0</v>
      </c>
      <c r="T168" s="342">
        <f>IF(OR('Felling&amp;Restocking'!G168=0,'Felling&amp;Restocking'!G168=""),"",SUM('Felling&amp;Restocking'!O168/P168)*'Felling&amp;Restocking'!G168)</f>
        <v>0</v>
      </c>
      <c r="U168" s="343">
        <f>IF(OR('Felling&amp;Restocking'!G168=0,'Felling&amp;Restocking'!G168=""),"",SUM('Felling&amp;Restocking'!P168/P168)*'Felling&amp;Restocking'!G168)</f>
        <v>6.37</v>
      </c>
      <c r="V168" s="344">
        <f>IF(CONCATENATE('Felling&amp;Restocking'!U168&amp;'Felling&amp;Restocking'!W168&amp;'Felling&amp;Restocking'!Y168&amp;'Felling&amp;Restocking'!AA168&amp;'Felling&amp;Restocking'!AC168)="",0,1)</f>
        <v>0</v>
      </c>
      <c r="W168" s="345">
        <f>IF(OR(OR(TRIM('Felling&amp;Restocking'!H168)="T",TRIM('Felling&amp;Restocking'!H168)="DF",TRIM('Felling&amp;Restocking'!H168)="OS"),O168=0),0,1)</f>
        <v>0</v>
      </c>
      <c r="X168" s="345">
        <f>IF(OR('Felling&amp;Restocking'!$S168="",OR('Felling&amp;Restocking'!$S168=0,'Felling&amp;Restocking'!$S168="N/A")),0,1)</f>
        <v>0</v>
      </c>
      <c r="Y168" s="333" t="str">
        <f t="shared" si="22"/>
        <v/>
      </c>
      <c r="Z168" s="333" t="str">
        <f t="shared" si="23"/>
        <v/>
      </c>
      <c r="AA168" s="334" t="str">
        <f t="shared" si="24"/>
        <v>ash,beech,hazel,field maple,wild cherry/gean</v>
      </c>
      <c r="AC168" s="333" t="str">
        <f t="shared" si="25"/>
        <v/>
      </c>
      <c r="AE168" s="333" t="str">
        <f t="shared" si="26"/>
        <v>1</v>
      </c>
      <c r="AF168" s="346" t="str">
        <f>IF('Felling&amp;Restocking'!I168="","",IFERROR(VLOOKUP( 'Felling&amp;Restocking'!I168,SpeciesList[],2,FALSE),"," &amp; 'Felling&amp;Restocking'!I168))</f>
        <v>ash</v>
      </c>
      <c r="AG168" s="333" t="str">
        <f>IF('Felling&amp;Restocking'!I168="","",VLOOKUP( 'Felling&amp;Restocking'!I168,SpeciesList[],4,FALSE))</f>
        <v>B</v>
      </c>
      <c r="AH168" s="333" t="str">
        <f>IF('Felling&amp;Restocking'!J168="","",IFERROR("," &amp; VLOOKUP( 'Felling&amp;Restocking'!J168,SpeciesList[],2,FALSE),"," &amp; 'Felling&amp;Restocking'!J168))</f>
        <v>,beech</v>
      </c>
      <c r="AI168" s="333" t="str">
        <f>IF('Felling&amp;Restocking'!J168="","",VLOOKUP( 'Felling&amp;Restocking'!J168,SpeciesList[],4,FALSE))</f>
        <v>B</v>
      </c>
      <c r="AJ168" s="333" t="str">
        <f>IF('Felling&amp;Restocking'!K168="","",IFERROR("," &amp; VLOOKUP( 'Felling&amp;Restocking'!K168,SpeciesList[],2,FALSE),"," &amp; 'Felling&amp;Restocking'!K168))</f>
        <v>,hazel</v>
      </c>
      <c r="AK168" s="333" t="str">
        <f>IF('Felling&amp;Restocking'!K168="","",VLOOKUP( 'Felling&amp;Restocking'!K168,SpeciesList[],4,FALSE))</f>
        <v>B</v>
      </c>
      <c r="AL168" s="333" t="str">
        <f>IF('Felling&amp;Restocking'!L168="","",IFERROR("," &amp; VLOOKUP( 'Felling&amp;Restocking'!L168,SpeciesList[],2,FALSE),"," &amp; 'Felling&amp;Restocking'!L168))</f>
        <v>,field maple</v>
      </c>
      <c r="AM168" s="333" t="str">
        <f>IF('Felling&amp;Restocking'!L168="","",VLOOKUP( 'Felling&amp;Restocking'!L168,SpeciesList[],4,FALSE))</f>
        <v>B</v>
      </c>
      <c r="AN168" s="333" t="str">
        <f>IF('Felling&amp;Restocking'!M168="","",IFERROR("," &amp; VLOOKUP( 'Felling&amp;Restocking'!M168,SpeciesList[],2,FALSE),"," &amp; 'Felling&amp;Restocking'!M168))</f>
        <v>,wild cherry/gean</v>
      </c>
      <c r="AO168" s="333" t="str">
        <f>IF('Felling&amp;Restocking'!M168="","",VLOOKUP( 'Felling&amp;Restocking'!M168,SpeciesList[],4,FALSE))</f>
        <v>B</v>
      </c>
      <c r="AP168" s="333" t="str">
        <f>IF('Felling&amp;Restocking'!N168="","",IFERROR("," &amp; VLOOKUP( 'Felling&amp;Restocking'!N168,SpeciesList[],2,FALSE),"," &amp; 'Felling&amp;Restocking'!N168))</f>
        <v/>
      </c>
      <c r="AQ168" s="333" t="str">
        <f>IF('Felling&amp;Restocking'!N168="","",VLOOKUP( 'Felling&amp;Restocking'!N168,SpeciesList[],4,FALSE))</f>
        <v/>
      </c>
      <c r="AS168" s="346"/>
      <c r="AT168" s="333" t="str">
        <f>IF('Sub-Cpt Record'!A168&lt;&gt;"",CONCATENATE('Sub-Cpt Record'!A168,'Sub-Cpt Record'!B168,'Sub-Cpt Record'!C168),"")</f>
        <v>H3a6.36967</v>
      </c>
      <c r="AU168" s="333">
        <f t="shared" si="27"/>
        <v>1</v>
      </c>
      <c r="AV168" s="333">
        <f>IF(AT168&lt;&gt;"",'Sub-Cpt Record'!C168/CODE!AU168,0)</f>
        <v>6.3696700000000002</v>
      </c>
    </row>
    <row r="169" spans="1:48" x14ac:dyDescent="0.25">
      <c r="A169" s="333" t="str">
        <f>IF('Sub-Cpt Record'!B169="",IF(OR('Sub-Cpt Record'!A169=0,'Sub-Cpt Record'!A169=""),"",'Sub-Cpt Record'!A169),CONCATENATE('Sub-Cpt Record'!A169&amp;'Sub-Cpt Record'!B169))</f>
        <v>H3b</v>
      </c>
      <c r="B169" s="333">
        <f t="shared" si="19"/>
        <v>1</v>
      </c>
      <c r="C169" s="334" t="str">
        <f>IF('Sub-Cpt Record'!E169 = "","",'Sub-Cpt Record'!E169&amp;"  ")</f>
        <v xml:space="preserve">FM  </v>
      </c>
      <c r="D169" s="333" t="str">
        <f>IF('Sub-Cpt Record'!F169 = "","",'Sub-Cpt Record'!F169&amp;"  ")</f>
        <v xml:space="preserve">AH  </v>
      </c>
      <c r="E169" s="333" t="str">
        <f>IF('Sub-Cpt Record'!G169 = "","",'Sub-Cpt Record'!G169&amp;"  ")</f>
        <v xml:space="preserve">HAW  </v>
      </c>
      <c r="F169" s="333" t="str">
        <f>IF('Sub-Cpt Record'!H169 = "","",'Sub-Cpt Record'!H169&amp;"  ")</f>
        <v/>
      </c>
      <c r="G169" s="333" t="str">
        <f>IF('Sub-Cpt Record'!I169 = "","",'Sub-Cpt Record'!I169&amp;"  ")</f>
        <v/>
      </c>
      <c r="H169" s="333" t="str">
        <f>IF('Sub-Cpt Record'!J169 = "","",'Sub-Cpt Record'!J169&amp;"  ")</f>
        <v/>
      </c>
      <c r="I169" s="335" t="str">
        <f t="shared" si="20"/>
        <v xml:space="preserve">FM  AH  HAW  </v>
      </c>
      <c r="J169" s="333">
        <f>IF(A169&lt;&gt;"",'Sub-Cpt Record'!C169/CODE!B169,0)</f>
        <v>3.0830099999999998</v>
      </c>
      <c r="L169" s="337">
        <f t="shared" si="21"/>
        <v>1</v>
      </c>
      <c r="N169" s="338">
        <f>COUNTIFS('Felling&amp;Restocking'!$A$11:$A$1000, 'Felling&amp;Restocking'!$A169, 'Felling&amp;Restocking'!$B$11:$B$1000, 'Felling&amp;Restocking'!$B169, 'Felling&amp;Restocking'!$H$11:$H$1000, 'Felling&amp;Restocking'!$H169)</f>
        <v>0</v>
      </c>
      <c r="O169" s="338">
        <f>IF(OR('Felling&amp;Restocking'!H169=0,'Felling&amp;Restocking'!H169=""),0,1)</f>
        <v>0</v>
      </c>
      <c r="P169" s="339">
        <f>SUM('Felling&amp;Restocking'!O169+'Felling&amp;Restocking'!P169)</f>
        <v>0</v>
      </c>
      <c r="S169" s="341">
        <f>IF(AND(O169&lt;&gt;0,P169&lt;&gt;0,'Felling&amp;Restocking'!G169&lt;&gt;0,AA169="",AC169=""),1,0)</f>
        <v>0</v>
      </c>
      <c r="T169" s="342" t="str">
        <f>IF(OR('Felling&amp;Restocking'!G169=0,'Felling&amp;Restocking'!G169=""),"",SUM('Felling&amp;Restocking'!O169/P169)*'Felling&amp;Restocking'!G169)</f>
        <v/>
      </c>
      <c r="U169" s="343" t="str">
        <f>IF(OR('Felling&amp;Restocking'!G169=0,'Felling&amp;Restocking'!G169=""),"",SUM('Felling&amp;Restocking'!P169/P169)*'Felling&amp;Restocking'!G169)</f>
        <v/>
      </c>
      <c r="V169" s="344">
        <f>IF(CONCATENATE('Felling&amp;Restocking'!U169&amp;'Felling&amp;Restocking'!W169&amp;'Felling&amp;Restocking'!Y169&amp;'Felling&amp;Restocking'!AA169&amp;'Felling&amp;Restocking'!AC169)="",0,1)</f>
        <v>0</v>
      </c>
      <c r="W169" s="345">
        <f>IF(OR(OR(TRIM('Felling&amp;Restocking'!H169)="T",TRIM('Felling&amp;Restocking'!H169)="DF",TRIM('Felling&amp;Restocking'!H169)="OS"),O169=0),0,1)</f>
        <v>0</v>
      </c>
      <c r="X169" s="345">
        <f>IF(OR('Felling&amp;Restocking'!$S169="",OR('Felling&amp;Restocking'!$S169=0,'Felling&amp;Restocking'!$S169="N/A")),0,1)</f>
        <v>0</v>
      </c>
      <c r="Y169" s="333" t="str">
        <f t="shared" si="22"/>
        <v/>
      </c>
      <c r="Z169" s="333" t="str">
        <f t="shared" si="23"/>
        <v/>
      </c>
      <c r="AA169" s="334" t="str">
        <f t="shared" si="24"/>
        <v/>
      </c>
      <c r="AC169" s="333" t="str">
        <f t="shared" si="25"/>
        <v/>
      </c>
      <c r="AE169" s="333" t="str">
        <f t="shared" si="26"/>
        <v>1</v>
      </c>
      <c r="AF169" s="346" t="str">
        <f>IF('Felling&amp;Restocking'!I169="","",IFERROR(VLOOKUP( 'Felling&amp;Restocking'!I169,SpeciesList[],2,FALSE),"," &amp; 'Felling&amp;Restocking'!I169))</f>
        <v/>
      </c>
      <c r="AG169" s="333" t="str">
        <f>IF('Felling&amp;Restocking'!I169="","",VLOOKUP( 'Felling&amp;Restocking'!I169,SpeciesList[],4,FALSE))</f>
        <v/>
      </c>
      <c r="AH169" s="333" t="str">
        <f>IF('Felling&amp;Restocking'!J169="","",IFERROR("," &amp; VLOOKUP( 'Felling&amp;Restocking'!J169,SpeciesList[],2,FALSE),"," &amp; 'Felling&amp;Restocking'!J169))</f>
        <v/>
      </c>
      <c r="AI169" s="333" t="str">
        <f>IF('Felling&amp;Restocking'!J169="","",VLOOKUP( 'Felling&amp;Restocking'!J169,SpeciesList[],4,FALSE))</f>
        <v/>
      </c>
      <c r="AJ169" s="333" t="str">
        <f>IF('Felling&amp;Restocking'!K169="","",IFERROR("," &amp; VLOOKUP( 'Felling&amp;Restocking'!K169,SpeciesList[],2,FALSE),"," &amp; 'Felling&amp;Restocking'!K169))</f>
        <v/>
      </c>
      <c r="AK169" s="333" t="str">
        <f>IF('Felling&amp;Restocking'!K169="","",VLOOKUP( 'Felling&amp;Restocking'!K169,SpeciesList[],4,FALSE))</f>
        <v/>
      </c>
      <c r="AL169" s="333" t="str">
        <f>IF('Felling&amp;Restocking'!L169="","",IFERROR("," &amp; VLOOKUP( 'Felling&amp;Restocking'!L169,SpeciesList[],2,FALSE),"," &amp; 'Felling&amp;Restocking'!L169))</f>
        <v/>
      </c>
      <c r="AM169" s="333" t="str">
        <f>IF('Felling&amp;Restocking'!L169="","",VLOOKUP( 'Felling&amp;Restocking'!L169,SpeciesList[],4,FALSE))</f>
        <v/>
      </c>
      <c r="AN169" s="333" t="str">
        <f>IF('Felling&amp;Restocking'!M169="","",IFERROR("," &amp; VLOOKUP( 'Felling&amp;Restocking'!M169,SpeciesList[],2,FALSE),"," &amp; 'Felling&amp;Restocking'!M169))</f>
        <v/>
      </c>
      <c r="AO169" s="333" t="str">
        <f>IF('Felling&amp;Restocking'!M169="","",VLOOKUP( 'Felling&amp;Restocking'!M169,SpeciesList[],4,FALSE))</f>
        <v/>
      </c>
      <c r="AP169" s="333" t="str">
        <f>IF('Felling&amp;Restocking'!N169="","",IFERROR("," &amp; VLOOKUP( 'Felling&amp;Restocking'!N169,SpeciesList[],2,FALSE),"," &amp; 'Felling&amp;Restocking'!N169))</f>
        <v/>
      </c>
      <c r="AQ169" s="333" t="str">
        <f>IF('Felling&amp;Restocking'!N169="","",VLOOKUP( 'Felling&amp;Restocking'!N169,SpeciesList[],4,FALSE))</f>
        <v/>
      </c>
      <c r="AS169" s="346"/>
      <c r="AT169" s="333" t="str">
        <f>IF('Sub-Cpt Record'!A169&lt;&gt;"",CONCATENATE('Sub-Cpt Record'!A169,'Sub-Cpt Record'!B169,'Sub-Cpt Record'!C169),"")</f>
        <v>H3b3.08301</v>
      </c>
      <c r="AU169" s="333">
        <f t="shared" si="27"/>
        <v>1</v>
      </c>
      <c r="AV169" s="333">
        <f>IF(AT169&lt;&gt;"",'Sub-Cpt Record'!C169/CODE!AU169,0)</f>
        <v>3.0830099999999998</v>
      </c>
    </row>
    <row r="170" spans="1:48" x14ac:dyDescent="0.25">
      <c r="A170" s="333" t="str">
        <f>IF('Sub-Cpt Record'!B170="",IF(OR('Sub-Cpt Record'!A170=0,'Sub-Cpt Record'!A170=""),"",'Sub-Cpt Record'!A170),CONCATENATE('Sub-Cpt Record'!A170&amp;'Sub-Cpt Record'!B170))</f>
        <v>H3c</v>
      </c>
      <c r="B170" s="333">
        <f t="shared" si="19"/>
        <v>1</v>
      </c>
      <c r="C170" s="334" t="str">
        <f>IF('Sub-Cpt Record'!E170 = "","",'Sub-Cpt Record'!E170&amp;"  ")</f>
        <v xml:space="preserve">BE  </v>
      </c>
      <c r="D170" s="333" t="str">
        <f>IF('Sub-Cpt Record'!F170 = "","",'Sub-Cpt Record'!F170&amp;"  ")</f>
        <v xml:space="preserve">WCH  </v>
      </c>
      <c r="E170" s="333" t="str">
        <f>IF('Sub-Cpt Record'!G170 = "","",'Sub-Cpt Record'!G170&amp;"  ")</f>
        <v xml:space="preserve">HL  </v>
      </c>
      <c r="F170" s="333" t="str">
        <f>IF('Sub-Cpt Record'!H170 = "","",'Sub-Cpt Record'!H170&amp;"  ")</f>
        <v xml:space="preserve">HAZ  </v>
      </c>
      <c r="G170" s="333" t="str">
        <f>IF('Sub-Cpt Record'!I170 = "","",'Sub-Cpt Record'!I170&amp;"  ")</f>
        <v/>
      </c>
      <c r="H170" s="333" t="str">
        <f>IF('Sub-Cpt Record'!J170 = "","",'Sub-Cpt Record'!J170&amp;"  ")</f>
        <v/>
      </c>
      <c r="I170" s="335" t="str">
        <f t="shared" si="20"/>
        <v xml:space="preserve">BE  WCH  HL  HAZ  </v>
      </c>
      <c r="J170" s="333">
        <f>IF(A170&lt;&gt;"",'Sub-Cpt Record'!C170/CODE!B170,0)</f>
        <v>0.71750000000000003</v>
      </c>
      <c r="L170" s="337">
        <f t="shared" si="21"/>
        <v>1</v>
      </c>
      <c r="N170" s="338">
        <f>COUNTIFS('Felling&amp;Restocking'!$A$11:$A$1000, 'Felling&amp;Restocking'!$A170, 'Felling&amp;Restocking'!$B$11:$B$1000, 'Felling&amp;Restocking'!$B170, 'Felling&amp;Restocking'!$H$11:$H$1000, 'Felling&amp;Restocking'!$H170)</f>
        <v>1</v>
      </c>
      <c r="O170" s="338">
        <f>IF(OR('Felling&amp;Restocking'!H170=0,'Felling&amp;Restocking'!H170=""),0,1)</f>
        <v>1</v>
      </c>
      <c r="P170" s="339">
        <f>SUM('Felling&amp;Restocking'!O170+'Felling&amp;Restocking'!P170)</f>
        <v>60.269999999999996</v>
      </c>
      <c r="S170" s="341">
        <f>IF(AND(O170&lt;&gt;0,P170&lt;&gt;0,'Felling&amp;Restocking'!G170&lt;&gt;0,AA170="",AC170=""),1,0)</f>
        <v>0</v>
      </c>
      <c r="T170" s="342">
        <f>IF(OR('Felling&amp;Restocking'!G170=0,'Felling&amp;Restocking'!G170=""),"",SUM('Felling&amp;Restocking'!O170/P170)*'Felling&amp;Restocking'!G170)</f>
        <v>0.21525</v>
      </c>
      <c r="U170" s="343">
        <f>IF(OR('Felling&amp;Restocking'!G170=0,'Felling&amp;Restocking'!G170=""),"",SUM('Felling&amp;Restocking'!P170/P170)*'Felling&amp;Restocking'!G170)</f>
        <v>0.50224999999999997</v>
      </c>
      <c r="V170" s="344">
        <f>IF(CONCATENATE('Felling&amp;Restocking'!U170&amp;'Felling&amp;Restocking'!W170&amp;'Felling&amp;Restocking'!Y170&amp;'Felling&amp;Restocking'!AA170&amp;'Felling&amp;Restocking'!AC170)="",0,1)</f>
        <v>0</v>
      </c>
      <c r="W170" s="345">
        <f>IF(OR(OR(TRIM('Felling&amp;Restocking'!H170)="T",TRIM('Felling&amp;Restocking'!H170)="DF",TRIM('Felling&amp;Restocking'!H170)="OS"),O170=0),0,1)</f>
        <v>0</v>
      </c>
      <c r="X170" s="345">
        <f>IF(OR('Felling&amp;Restocking'!$S170="",OR('Felling&amp;Restocking'!$S170=0,'Felling&amp;Restocking'!$S170="N/A")),0,1)</f>
        <v>0</v>
      </c>
      <c r="Y170" s="333" t="str">
        <f t="shared" si="22"/>
        <v/>
      </c>
      <c r="Z170" s="333" t="str">
        <f t="shared" si="23"/>
        <v/>
      </c>
      <c r="AA170" s="334" t="str">
        <f t="shared" si="24"/>
        <v>beech,wild cherry/gean,hazel</v>
      </c>
      <c r="AC170" s="333" t="str">
        <f t="shared" si="25"/>
        <v>,hybrid larch</v>
      </c>
      <c r="AE170" s="333" t="str">
        <f t="shared" si="26"/>
        <v>1</v>
      </c>
      <c r="AF170" s="346" t="str">
        <f>IF('Felling&amp;Restocking'!I170="","",IFERROR(VLOOKUP( 'Felling&amp;Restocking'!I170,SpeciesList[],2,FALSE),"," &amp; 'Felling&amp;Restocking'!I170))</f>
        <v>beech</v>
      </c>
      <c r="AG170" s="333" t="str">
        <f>IF('Felling&amp;Restocking'!I170="","",VLOOKUP( 'Felling&amp;Restocking'!I170,SpeciesList[],4,FALSE))</f>
        <v>B</v>
      </c>
      <c r="AH170" s="333" t="str">
        <f>IF('Felling&amp;Restocking'!J170="","",IFERROR("," &amp; VLOOKUP( 'Felling&amp;Restocking'!J170,SpeciesList[],2,FALSE),"," &amp; 'Felling&amp;Restocking'!J170))</f>
        <v>,wild cherry/gean</v>
      </c>
      <c r="AI170" s="333" t="str">
        <f>IF('Felling&amp;Restocking'!J170="","",VLOOKUP( 'Felling&amp;Restocking'!J170,SpeciesList[],4,FALSE))</f>
        <v>B</v>
      </c>
      <c r="AJ170" s="333" t="str">
        <f>IF('Felling&amp;Restocking'!K170="","",IFERROR("," &amp; VLOOKUP( 'Felling&amp;Restocking'!K170,SpeciesList[],2,FALSE),"," &amp; 'Felling&amp;Restocking'!K170))</f>
        <v>,hybrid larch</v>
      </c>
      <c r="AK170" s="333" t="str">
        <f>IF('Felling&amp;Restocking'!K170="","",VLOOKUP( 'Felling&amp;Restocking'!K170,SpeciesList[],4,FALSE))</f>
        <v>C</v>
      </c>
      <c r="AL170" s="333" t="str">
        <f>IF('Felling&amp;Restocking'!L170="","",IFERROR("," &amp; VLOOKUP( 'Felling&amp;Restocking'!L170,SpeciesList[],2,FALSE),"," &amp; 'Felling&amp;Restocking'!L170))</f>
        <v>,hazel</v>
      </c>
      <c r="AM170" s="333" t="str">
        <f>IF('Felling&amp;Restocking'!L170="","",VLOOKUP( 'Felling&amp;Restocking'!L170,SpeciesList[],4,FALSE))</f>
        <v>B</v>
      </c>
      <c r="AN170" s="333" t="str">
        <f>IF('Felling&amp;Restocking'!M170="","",IFERROR("," &amp; VLOOKUP( 'Felling&amp;Restocking'!M170,SpeciesList[],2,FALSE),"," &amp; 'Felling&amp;Restocking'!M170))</f>
        <v/>
      </c>
      <c r="AO170" s="333" t="str">
        <f>IF('Felling&amp;Restocking'!M170="","",VLOOKUP( 'Felling&amp;Restocking'!M170,SpeciesList[],4,FALSE))</f>
        <v/>
      </c>
      <c r="AP170" s="333" t="str">
        <f>IF('Felling&amp;Restocking'!N170="","",IFERROR("," &amp; VLOOKUP( 'Felling&amp;Restocking'!N170,SpeciesList[],2,FALSE),"," &amp; 'Felling&amp;Restocking'!N170))</f>
        <v/>
      </c>
      <c r="AQ170" s="333" t="str">
        <f>IF('Felling&amp;Restocking'!N170="","",VLOOKUP( 'Felling&amp;Restocking'!N170,SpeciesList[],4,FALSE))</f>
        <v/>
      </c>
      <c r="AS170" s="346"/>
      <c r="AT170" s="333" t="str">
        <f>IF('Sub-Cpt Record'!A170&lt;&gt;"",CONCATENATE('Sub-Cpt Record'!A170,'Sub-Cpt Record'!B170,'Sub-Cpt Record'!C170),"")</f>
        <v>H3c0.7175</v>
      </c>
      <c r="AU170" s="333">
        <f t="shared" si="27"/>
        <v>1</v>
      </c>
      <c r="AV170" s="333">
        <f>IF(AT170&lt;&gt;"",'Sub-Cpt Record'!C170/CODE!AU170,0)</f>
        <v>0.71750000000000003</v>
      </c>
    </row>
    <row r="171" spans="1:48" x14ac:dyDescent="0.25">
      <c r="A171" s="333" t="str">
        <f>IF('Sub-Cpt Record'!B171="",IF(OR('Sub-Cpt Record'!A171=0,'Sub-Cpt Record'!A171=""),"",'Sub-Cpt Record'!A171),CONCATENATE('Sub-Cpt Record'!A171&amp;'Sub-Cpt Record'!B171))</f>
        <v>H3d</v>
      </c>
      <c r="B171" s="333">
        <f t="shared" si="19"/>
        <v>1</v>
      </c>
      <c r="C171" s="334" t="str">
        <f>IF('Sub-Cpt Record'!E171 = "","",'Sub-Cpt Record'!E171&amp;"  ")</f>
        <v xml:space="preserve">AH  </v>
      </c>
      <c r="D171" s="333" t="str">
        <f>IF('Sub-Cpt Record'!F171 = "","",'Sub-Cpt Record'!F171&amp;"  ")</f>
        <v xml:space="preserve">BE  </v>
      </c>
      <c r="E171" s="333" t="str">
        <f>IF('Sub-Cpt Record'!G171 = "","",'Sub-Cpt Record'!G171&amp;"  ")</f>
        <v xml:space="preserve">YEW  </v>
      </c>
      <c r="F171" s="333" t="str">
        <f>IF('Sub-Cpt Record'!H171 = "","",'Sub-Cpt Record'!H171&amp;"  ")</f>
        <v xml:space="preserve">WCH  </v>
      </c>
      <c r="G171" s="333" t="str">
        <f>IF('Sub-Cpt Record'!I171 = "","",'Sub-Cpt Record'!I171&amp;"  ")</f>
        <v xml:space="preserve">HOL  </v>
      </c>
      <c r="H171" s="333" t="str">
        <f>IF('Sub-Cpt Record'!J171 = "","",'Sub-Cpt Record'!J171&amp;"  ")</f>
        <v xml:space="preserve">FM  </v>
      </c>
      <c r="I171" s="335" t="str">
        <f t="shared" si="20"/>
        <v xml:space="preserve">AH  BE  YEW  WCH  HOL  FM  </v>
      </c>
      <c r="J171" s="333">
        <f>IF(A171&lt;&gt;"",'Sub-Cpt Record'!C171/CODE!B171,0)</f>
        <v>0.77618200000000004</v>
      </c>
      <c r="L171" s="337">
        <f t="shared" si="21"/>
        <v>1</v>
      </c>
      <c r="N171" s="338">
        <f>COUNTIFS('Felling&amp;Restocking'!$A$11:$A$1000, 'Felling&amp;Restocking'!$A171, 'Felling&amp;Restocking'!$B$11:$B$1000, 'Felling&amp;Restocking'!$B171, 'Felling&amp;Restocking'!$H$11:$H$1000, 'Felling&amp;Restocking'!$H171)</f>
        <v>1</v>
      </c>
      <c r="O171" s="338">
        <f>IF(OR('Felling&amp;Restocking'!H171=0,'Felling&amp;Restocking'!H171=""),0,1)</f>
        <v>1</v>
      </c>
      <c r="P171" s="339">
        <f>SUM('Felling&amp;Restocking'!O171+'Felling&amp;Restocking'!P171)</f>
        <v>100</v>
      </c>
      <c r="S171" s="341">
        <f>IF(AND(O171&lt;&gt;0,P171&lt;&gt;0,'Felling&amp;Restocking'!G171&lt;&gt;0,AA171="",AC171=""),1,0)</f>
        <v>0</v>
      </c>
      <c r="T171" s="342">
        <f>IF(OR('Felling&amp;Restocking'!G171=0,'Felling&amp;Restocking'!G171=""),"",SUM('Felling&amp;Restocking'!O171/P171)*'Felling&amp;Restocking'!G171)</f>
        <v>0</v>
      </c>
      <c r="U171" s="343">
        <f>IF(OR('Felling&amp;Restocking'!G171=0,'Felling&amp;Restocking'!G171=""),"",SUM('Felling&amp;Restocking'!P171/P171)*'Felling&amp;Restocking'!G171)</f>
        <v>0.78</v>
      </c>
      <c r="V171" s="344">
        <f>IF(CONCATENATE('Felling&amp;Restocking'!U171&amp;'Felling&amp;Restocking'!W171&amp;'Felling&amp;Restocking'!Y171&amp;'Felling&amp;Restocking'!AA171&amp;'Felling&amp;Restocking'!AC171)="",0,1)</f>
        <v>0</v>
      </c>
      <c r="W171" s="345">
        <f>IF(OR(OR(TRIM('Felling&amp;Restocking'!H171)="T",TRIM('Felling&amp;Restocking'!H171)="DF",TRIM('Felling&amp;Restocking'!H171)="OS"),O171=0),0,1)</f>
        <v>0</v>
      </c>
      <c r="X171" s="345">
        <f>IF(OR('Felling&amp;Restocking'!$S171="",OR('Felling&amp;Restocking'!$S171=0,'Felling&amp;Restocking'!$S171="N/A")),0,1)</f>
        <v>0</v>
      </c>
      <c r="Y171" s="333" t="str">
        <f t="shared" si="22"/>
        <v/>
      </c>
      <c r="Z171" s="333" t="str">
        <f t="shared" si="23"/>
        <v/>
      </c>
      <c r="AA171" s="334" t="str">
        <f t="shared" si="24"/>
        <v>ash,beech,wild cherry/gean,holly species,field maple</v>
      </c>
      <c r="AC171" s="333" t="str">
        <f t="shared" si="25"/>
        <v/>
      </c>
      <c r="AE171" s="333" t="str">
        <f t="shared" si="26"/>
        <v>1</v>
      </c>
      <c r="AF171" s="346" t="str">
        <f>IF('Felling&amp;Restocking'!I171="","",IFERROR(VLOOKUP( 'Felling&amp;Restocking'!I171,SpeciesList[],2,FALSE),"," &amp; 'Felling&amp;Restocking'!I171))</f>
        <v>ash</v>
      </c>
      <c r="AG171" s="333" t="str">
        <f>IF('Felling&amp;Restocking'!I171="","",VLOOKUP( 'Felling&amp;Restocking'!I171,SpeciesList[],4,FALSE))</f>
        <v>B</v>
      </c>
      <c r="AH171" s="333" t="str">
        <f>IF('Felling&amp;Restocking'!J171="","",IFERROR("," &amp; VLOOKUP( 'Felling&amp;Restocking'!J171,SpeciesList[],2,FALSE),"," &amp; 'Felling&amp;Restocking'!J171))</f>
        <v>,beech</v>
      </c>
      <c r="AI171" s="333" t="str">
        <f>IF('Felling&amp;Restocking'!J171="","",VLOOKUP( 'Felling&amp;Restocking'!J171,SpeciesList[],4,FALSE))</f>
        <v>B</v>
      </c>
      <c r="AJ171" s="333" t="str">
        <f>IF('Felling&amp;Restocking'!K171="","",IFERROR("," &amp; VLOOKUP( 'Felling&amp;Restocking'!K171,SpeciesList[],2,FALSE),"," &amp; 'Felling&amp;Restocking'!K171))</f>
        <v>,wild cherry/gean</v>
      </c>
      <c r="AK171" s="333" t="str">
        <f>IF('Felling&amp;Restocking'!K171="","",VLOOKUP( 'Felling&amp;Restocking'!K171,SpeciesList[],4,FALSE))</f>
        <v>B</v>
      </c>
      <c r="AL171" s="333" t="str">
        <f>IF('Felling&amp;Restocking'!L171="","",IFERROR("," &amp; VLOOKUP( 'Felling&amp;Restocking'!L171,SpeciesList[],2,FALSE),"," &amp; 'Felling&amp;Restocking'!L171))</f>
        <v>,holly species</v>
      </c>
      <c r="AM171" s="333" t="str">
        <f>IF('Felling&amp;Restocking'!L171="","",VLOOKUP( 'Felling&amp;Restocking'!L171,SpeciesList[],4,FALSE))</f>
        <v>B</v>
      </c>
      <c r="AN171" s="333" t="str">
        <f>IF('Felling&amp;Restocking'!M171="","",IFERROR("," &amp; VLOOKUP( 'Felling&amp;Restocking'!M171,SpeciesList[],2,FALSE),"," &amp; 'Felling&amp;Restocking'!M171))</f>
        <v>,field maple</v>
      </c>
      <c r="AO171" s="333" t="str">
        <f>IF('Felling&amp;Restocking'!M171="","",VLOOKUP( 'Felling&amp;Restocking'!M171,SpeciesList[],4,FALSE))</f>
        <v>B</v>
      </c>
      <c r="AP171" s="333" t="str">
        <f>IF('Felling&amp;Restocking'!N171="","",IFERROR("," &amp; VLOOKUP( 'Felling&amp;Restocking'!N171,SpeciesList[],2,FALSE),"," &amp; 'Felling&amp;Restocking'!N171))</f>
        <v/>
      </c>
      <c r="AQ171" s="333" t="str">
        <f>IF('Felling&amp;Restocking'!N171="","",VLOOKUP( 'Felling&amp;Restocking'!N171,SpeciesList[],4,FALSE))</f>
        <v/>
      </c>
      <c r="AS171" s="346"/>
      <c r="AT171" s="333" t="str">
        <f>IF('Sub-Cpt Record'!A171&lt;&gt;"",CONCATENATE('Sub-Cpt Record'!A171,'Sub-Cpt Record'!B171,'Sub-Cpt Record'!C171),"")</f>
        <v>H3d0.776182</v>
      </c>
      <c r="AU171" s="333">
        <f t="shared" si="27"/>
        <v>1</v>
      </c>
      <c r="AV171" s="333">
        <f>IF(AT171&lt;&gt;"",'Sub-Cpt Record'!C171/CODE!AU171,0)</f>
        <v>0.77618200000000004</v>
      </c>
    </row>
    <row r="172" spans="1:48" x14ac:dyDescent="0.25">
      <c r="A172" s="333" t="str">
        <f>IF('Sub-Cpt Record'!B172="",IF(OR('Sub-Cpt Record'!A172=0,'Sub-Cpt Record'!A172=""),"",'Sub-Cpt Record'!A172),CONCATENATE('Sub-Cpt Record'!A172&amp;'Sub-Cpt Record'!B172))</f>
        <v>H3e</v>
      </c>
      <c r="B172" s="333">
        <f t="shared" si="19"/>
        <v>1</v>
      </c>
      <c r="C172" s="334" t="str">
        <f>IF('Sub-Cpt Record'!E172 = "","",'Sub-Cpt Record'!E172&amp;"  ")</f>
        <v xml:space="preserve">BE  </v>
      </c>
      <c r="D172" s="333" t="str">
        <f>IF('Sub-Cpt Record'!F172 = "","",'Sub-Cpt Record'!F172&amp;"  ")</f>
        <v xml:space="preserve">HOL  </v>
      </c>
      <c r="E172" s="333" t="str">
        <f>IF('Sub-Cpt Record'!G172 = "","",'Sub-Cpt Record'!G172&amp;"  ")</f>
        <v xml:space="preserve">POK  </v>
      </c>
      <c r="F172" s="333" t="str">
        <f>IF('Sub-Cpt Record'!H172 = "","",'Sub-Cpt Record'!H172&amp;"  ")</f>
        <v xml:space="preserve">FM  </v>
      </c>
      <c r="G172" s="333" t="str">
        <f>IF('Sub-Cpt Record'!I172 = "","",'Sub-Cpt Record'!I172&amp;"  ")</f>
        <v xml:space="preserve">EM  </v>
      </c>
      <c r="H172" s="333" t="str">
        <f>IF('Sub-Cpt Record'!J172 = "","",'Sub-Cpt Record'!J172&amp;"  ")</f>
        <v xml:space="preserve">AH  </v>
      </c>
      <c r="I172" s="335" t="str">
        <f t="shared" si="20"/>
        <v xml:space="preserve">BE  HOL  POK  FM  EM  AH  </v>
      </c>
      <c r="J172" s="333">
        <f>IF(A172&lt;&gt;"",'Sub-Cpt Record'!C172/CODE!B172,0)</f>
        <v>8.1942699999999995</v>
      </c>
      <c r="L172" s="337">
        <f t="shared" si="21"/>
        <v>1</v>
      </c>
      <c r="N172" s="338">
        <f>COUNTIFS('Felling&amp;Restocking'!$A$11:$A$1000, 'Felling&amp;Restocking'!$A172, 'Felling&amp;Restocking'!$B$11:$B$1000, 'Felling&amp;Restocking'!$B172, 'Felling&amp;Restocking'!$H$11:$H$1000, 'Felling&amp;Restocking'!$H172)</f>
        <v>1</v>
      </c>
      <c r="O172" s="338">
        <f>IF(OR('Felling&amp;Restocking'!H172=0,'Felling&amp;Restocking'!H172=""),0,1)</f>
        <v>1</v>
      </c>
      <c r="P172" s="339">
        <f>SUM('Felling&amp;Restocking'!O172+'Felling&amp;Restocking'!P172)</f>
        <v>368.74215000000004</v>
      </c>
      <c r="S172" s="341">
        <f>IF(AND(O172&lt;&gt;0,P172&lt;&gt;0,'Felling&amp;Restocking'!G172&lt;&gt;0,AA172="",AC172=""),1,0)</f>
        <v>0</v>
      </c>
      <c r="T172" s="342">
        <f>IF(OR('Felling&amp;Restocking'!G172=0,'Felling&amp;Restocking'!G172=""),"",SUM('Felling&amp;Restocking'!O172/P172)*'Felling&amp;Restocking'!G172)</f>
        <v>0</v>
      </c>
      <c r="U172" s="343">
        <f>IF(OR('Felling&amp;Restocking'!G172=0,'Felling&amp;Restocking'!G172=""),"",SUM('Felling&amp;Restocking'!P172/P172)*'Felling&amp;Restocking'!G172)</f>
        <v>8.19</v>
      </c>
      <c r="V172" s="344">
        <f>IF(CONCATENATE('Felling&amp;Restocking'!U172&amp;'Felling&amp;Restocking'!W172&amp;'Felling&amp;Restocking'!Y172&amp;'Felling&amp;Restocking'!AA172&amp;'Felling&amp;Restocking'!AC172)="",0,1)</f>
        <v>0</v>
      </c>
      <c r="W172" s="345">
        <f>IF(OR(OR(TRIM('Felling&amp;Restocking'!H172)="T",TRIM('Felling&amp;Restocking'!H172)="DF",TRIM('Felling&amp;Restocking'!H172)="OS"),O172=0),0,1)</f>
        <v>0</v>
      </c>
      <c r="X172" s="345">
        <f>IF(OR('Felling&amp;Restocking'!$S172="",OR('Felling&amp;Restocking'!$S172=0,'Felling&amp;Restocking'!$S172="N/A")),0,1)</f>
        <v>0</v>
      </c>
      <c r="Y172" s="333" t="str">
        <f t="shared" si="22"/>
        <v/>
      </c>
      <c r="Z172" s="333" t="str">
        <f t="shared" si="23"/>
        <v/>
      </c>
      <c r="AA172" s="334" t="str">
        <f t="shared" si="24"/>
        <v>beech,holly species,pedunculate/common oak,field maple,elm,ash</v>
      </c>
      <c r="AC172" s="333" t="str">
        <f t="shared" si="25"/>
        <v/>
      </c>
      <c r="AE172" s="333" t="str">
        <f t="shared" si="26"/>
        <v>1</v>
      </c>
      <c r="AF172" s="346" t="str">
        <f>IF('Felling&amp;Restocking'!I172="","",IFERROR(VLOOKUP( 'Felling&amp;Restocking'!I172,SpeciesList[],2,FALSE),"," &amp; 'Felling&amp;Restocking'!I172))</f>
        <v>beech</v>
      </c>
      <c r="AG172" s="333" t="str">
        <f>IF('Felling&amp;Restocking'!I172="","",VLOOKUP( 'Felling&amp;Restocking'!I172,SpeciesList[],4,FALSE))</f>
        <v>B</v>
      </c>
      <c r="AH172" s="333" t="str">
        <f>IF('Felling&amp;Restocking'!J172="","",IFERROR("," &amp; VLOOKUP( 'Felling&amp;Restocking'!J172,SpeciesList[],2,FALSE),"," &amp; 'Felling&amp;Restocking'!J172))</f>
        <v>,holly species</v>
      </c>
      <c r="AI172" s="333" t="str">
        <f>IF('Felling&amp;Restocking'!J172="","",VLOOKUP( 'Felling&amp;Restocking'!J172,SpeciesList[],4,FALSE))</f>
        <v>B</v>
      </c>
      <c r="AJ172" s="333" t="str">
        <f>IF('Felling&amp;Restocking'!K172="","",IFERROR("," &amp; VLOOKUP( 'Felling&amp;Restocking'!K172,SpeciesList[],2,FALSE),"," &amp; 'Felling&amp;Restocking'!K172))</f>
        <v>,pedunculate/common oak</v>
      </c>
      <c r="AK172" s="333" t="str">
        <f>IF('Felling&amp;Restocking'!K172="","",VLOOKUP( 'Felling&amp;Restocking'!K172,SpeciesList[],4,FALSE))</f>
        <v>B</v>
      </c>
      <c r="AL172" s="333" t="str">
        <f>IF('Felling&amp;Restocking'!L172="","",IFERROR("," &amp; VLOOKUP( 'Felling&amp;Restocking'!L172,SpeciesList[],2,FALSE),"," &amp; 'Felling&amp;Restocking'!L172))</f>
        <v>,field maple</v>
      </c>
      <c r="AM172" s="333" t="str">
        <f>IF('Felling&amp;Restocking'!L172="","",VLOOKUP( 'Felling&amp;Restocking'!L172,SpeciesList[],4,FALSE))</f>
        <v>B</v>
      </c>
      <c r="AN172" s="333" t="str">
        <f>IF('Felling&amp;Restocking'!M172="","",IFERROR("," &amp; VLOOKUP( 'Felling&amp;Restocking'!M172,SpeciesList[],2,FALSE),"," &amp; 'Felling&amp;Restocking'!M172))</f>
        <v>,elm</v>
      </c>
      <c r="AO172" s="333" t="str">
        <f>IF('Felling&amp;Restocking'!M172="","",VLOOKUP( 'Felling&amp;Restocking'!M172,SpeciesList[],4,FALSE))</f>
        <v>B</v>
      </c>
      <c r="AP172" s="333" t="str">
        <f>IF('Felling&amp;Restocking'!N172="","",IFERROR("," &amp; VLOOKUP( 'Felling&amp;Restocking'!N172,SpeciesList[],2,FALSE),"," &amp; 'Felling&amp;Restocking'!N172))</f>
        <v>,ash</v>
      </c>
      <c r="AQ172" s="333" t="str">
        <f>IF('Felling&amp;Restocking'!N172="","",VLOOKUP( 'Felling&amp;Restocking'!N172,SpeciesList[],4,FALSE))</f>
        <v>B</v>
      </c>
      <c r="AS172" s="346"/>
      <c r="AT172" s="333" t="str">
        <f>IF('Sub-Cpt Record'!A172&lt;&gt;"",CONCATENATE('Sub-Cpt Record'!A172,'Sub-Cpt Record'!B172,'Sub-Cpt Record'!C172),"")</f>
        <v>H3e8.19427</v>
      </c>
      <c r="AU172" s="333">
        <f t="shared" si="27"/>
        <v>1</v>
      </c>
      <c r="AV172" s="333">
        <f>IF(AT172&lt;&gt;"",'Sub-Cpt Record'!C172/CODE!AU172,0)</f>
        <v>8.1942699999999995</v>
      </c>
    </row>
    <row r="173" spans="1:48" x14ac:dyDescent="0.25">
      <c r="A173" s="333" t="str">
        <f>IF('Sub-Cpt Record'!B173="",IF(OR('Sub-Cpt Record'!A173=0,'Sub-Cpt Record'!A173=""),"",'Sub-Cpt Record'!A173),CONCATENATE('Sub-Cpt Record'!A173&amp;'Sub-Cpt Record'!B173))</f>
        <v>H4</v>
      </c>
      <c r="B173" s="333">
        <f t="shared" si="19"/>
        <v>1</v>
      </c>
      <c r="C173" s="334" t="str">
        <f>IF('Sub-Cpt Record'!E173 = "","",'Sub-Cpt Record'!E173&amp;"  ")</f>
        <v xml:space="preserve">AH  </v>
      </c>
      <c r="D173" s="333" t="str">
        <f>IF('Sub-Cpt Record'!F173 = "","",'Sub-Cpt Record'!F173&amp;"  ")</f>
        <v xml:space="preserve">FM  </v>
      </c>
      <c r="E173" s="333" t="str">
        <f>IF('Sub-Cpt Record'!G173 = "","",'Sub-Cpt Record'!G173&amp;"  ")</f>
        <v xml:space="preserve">BE  </v>
      </c>
      <c r="F173" s="333" t="str">
        <f>IF('Sub-Cpt Record'!H173 = "","",'Sub-Cpt Record'!H173&amp;"  ")</f>
        <v xml:space="preserve">HOL  </v>
      </c>
      <c r="G173" s="333" t="str">
        <f>IF('Sub-Cpt Record'!I173 = "","",'Sub-Cpt Record'!I173&amp;"  ")</f>
        <v/>
      </c>
      <c r="H173" s="333" t="str">
        <f>IF('Sub-Cpt Record'!J173 = "","",'Sub-Cpt Record'!J173&amp;"  ")</f>
        <v/>
      </c>
      <c r="I173" s="335" t="str">
        <f t="shared" si="20"/>
        <v xml:space="preserve">AH  FM  BE  HOL  </v>
      </c>
      <c r="J173" s="333">
        <f>IF(A173&lt;&gt;"",'Sub-Cpt Record'!C173/CODE!B173,0)</f>
        <v>2.59674</v>
      </c>
      <c r="L173" s="337">
        <f t="shared" si="21"/>
        <v>1</v>
      </c>
      <c r="N173" s="338">
        <f>COUNTIFS('Felling&amp;Restocking'!$A$11:$A$1000, 'Felling&amp;Restocking'!$A173, 'Felling&amp;Restocking'!$B$11:$B$1000, 'Felling&amp;Restocking'!$B173, 'Felling&amp;Restocking'!$H$11:$H$1000, 'Felling&amp;Restocking'!$H173)</f>
        <v>0</v>
      </c>
      <c r="O173" s="338">
        <f>IF(OR('Felling&amp;Restocking'!H173=0,'Felling&amp;Restocking'!H173=""),0,1)</f>
        <v>0</v>
      </c>
      <c r="P173" s="339">
        <f>SUM('Felling&amp;Restocking'!O173+'Felling&amp;Restocking'!P173)</f>
        <v>0</v>
      </c>
      <c r="S173" s="341">
        <f>IF(AND(O173&lt;&gt;0,P173&lt;&gt;0,'Felling&amp;Restocking'!G173&lt;&gt;0,AA173="",AC173=""),1,0)</f>
        <v>0</v>
      </c>
      <c r="T173" s="342" t="str">
        <f>IF(OR('Felling&amp;Restocking'!G173=0,'Felling&amp;Restocking'!G173=""),"",SUM('Felling&amp;Restocking'!O173/P173)*'Felling&amp;Restocking'!G173)</f>
        <v/>
      </c>
      <c r="U173" s="343" t="str">
        <f>IF(OR('Felling&amp;Restocking'!G173=0,'Felling&amp;Restocking'!G173=""),"",SUM('Felling&amp;Restocking'!P173/P173)*'Felling&amp;Restocking'!G173)</f>
        <v/>
      </c>
      <c r="V173" s="344">
        <f>IF(CONCATENATE('Felling&amp;Restocking'!U173&amp;'Felling&amp;Restocking'!W173&amp;'Felling&amp;Restocking'!Y173&amp;'Felling&amp;Restocking'!AA173&amp;'Felling&amp;Restocking'!AC173)="",0,1)</f>
        <v>0</v>
      </c>
      <c r="W173" s="345">
        <f>IF(OR(OR(TRIM('Felling&amp;Restocking'!H173)="T",TRIM('Felling&amp;Restocking'!H173)="DF",TRIM('Felling&amp;Restocking'!H173)="OS"),O173=0),0,1)</f>
        <v>0</v>
      </c>
      <c r="X173" s="345">
        <f>IF(OR('Felling&amp;Restocking'!$S173="",OR('Felling&amp;Restocking'!$S173=0,'Felling&amp;Restocking'!$S173="N/A")),0,1)</f>
        <v>0</v>
      </c>
      <c r="Y173" s="333" t="str">
        <f t="shared" si="22"/>
        <v/>
      </c>
      <c r="Z173" s="333" t="str">
        <f t="shared" si="23"/>
        <v/>
      </c>
      <c r="AA173" s="334" t="str">
        <f t="shared" si="24"/>
        <v/>
      </c>
      <c r="AC173" s="333" t="str">
        <f t="shared" si="25"/>
        <v/>
      </c>
      <c r="AE173" s="333" t="str">
        <f t="shared" si="26"/>
        <v>1</v>
      </c>
      <c r="AF173" s="346" t="str">
        <f>IF('Felling&amp;Restocking'!I173="","",IFERROR(VLOOKUP( 'Felling&amp;Restocking'!I173,SpeciesList[],2,FALSE),"," &amp; 'Felling&amp;Restocking'!I173))</f>
        <v/>
      </c>
      <c r="AG173" s="333" t="str">
        <f>IF('Felling&amp;Restocking'!I173="","",VLOOKUP( 'Felling&amp;Restocking'!I173,SpeciesList[],4,FALSE))</f>
        <v/>
      </c>
      <c r="AH173" s="333" t="str">
        <f>IF('Felling&amp;Restocking'!J173="","",IFERROR("," &amp; VLOOKUP( 'Felling&amp;Restocking'!J173,SpeciesList[],2,FALSE),"," &amp; 'Felling&amp;Restocking'!J173))</f>
        <v/>
      </c>
      <c r="AI173" s="333" t="str">
        <f>IF('Felling&amp;Restocking'!J173="","",VLOOKUP( 'Felling&amp;Restocking'!J173,SpeciesList[],4,FALSE))</f>
        <v/>
      </c>
      <c r="AJ173" s="333" t="str">
        <f>IF('Felling&amp;Restocking'!K173="","",IFERROR("," &amp; VLOOKUP( 'Felling&amp;Restocking'!K173,SpeciesList[],2,FALSE),"," &amp; 'Felling&amp;Restocking'!K173))</f>
        <v/>
      </c>
      <c r="AK173" s="333" t="str">
        <f>IF('Felling&amp;Restocking'!K173="","",VLOOKUP( 'Felling&amp;Restocking'!K173,SpeciesList[],4,FALSE))</f>
        <v/>
      </c>
      <c r="AL173" s="333" t="str">
        <f>IF('Felling&amp;Restocking'!L173="","",IFERROR("," &amp; VLOOKUP( 'Felling&amp;Restocking'!L173,SpeciesList[],2,FALSE),"," &amp; 'Felling&amp;Restocking'!L173))</f>
        <v/>
      </c>
      <c r="AM173" s="333" t="str">
        <f>IF('Felling&amp;Restocking'!L173="","",VLOOKUP( 'Felling&amp;Restocking'!L173,SpeciesList[],4,FALSE))</f>
        <v/>
      </c>
      <c r="AN173" s="333" t="str">
        <f>IF('Felling&amp;Restocking'!M173="","",IFERROR("," &amp; VLOOKUP( 'Felling&amp;Restocking'!M173,SpeciesList[],2,FALSE),"," &amp; 'Felling&amp;Restocking'!M173))</f>
        <v/>
      </c>
      <c r="AO173" s="333" t="str">
        <f>IF('Felling&amp;Restocking'!M173="","",VLOOKUP( 'Felling&amp;Restocking'!M173,SpeciesList[],4,FALSE))</f>
        <v/>
      </c>
      <c r="AP173" s="333" t="str">
        <f>IF('Felling&amp;Restocking'!N173="","",IFERROR("," &amp; VLOOKUP( 'Felling&amp;Restocking'!N173,SpeciesList[],2,FALSE),"," &amp; 'Felling&amp;Restocking'!N173))</f>
        <v/>
      </c>
      <c r="AQ173" s="333" t="str">
        <f>IF('Felling&amp;Restocking'!N173="","",VLOOKUP( 'Felling&amp;Restocking'!N173,SpeciesList[],4,FALSE))</f>
        <v/>
      </c>
      <c r="AS173" s="346"/>
      <c r="AT173" s="333" t="str">
        <f>IF('Sub-Cpt Record'!A173&lt;&gt;"",CONCATENATE('Sub-Cpt Record'!A173,'Sub-Cpt Record'!B173,'Sub-Cpt Record'!C173),"")</f>
        <v>H42.59674</v>
      </c>
      <c r="AU173" s="333">
        <f t="shared" si="27"/>
        <v>1</v>
      </c>
      <c r="AV173" s="333">
        <f>IF(AT173&lt;&gt;"",'Sub-Cpt Record'!C173/CODE!AU173,0)</f>
        <v>2.59674</v>
      </c>
    </row>
    <row r="174" spans="1:48" x14ac:dyDescent="0.25">
      <c r="A174" s="333" t="str">
        <f>IF('Sub-Cpt Record'!B174="",IF(OR('Sub-Cpt Record'!A174=0,'Sub-Cpt Record'!A174=""),"",'Sub-Cpt Record'!A174),CONCATENATE('Sub-Cpt Record'!A174&amp;'Sub-Cpt Record'!B174))</f>
        <v>H5</v>
      </c>
      <c r="B174" s="333">
        <f t="shared" si="19"/>
        <v>1</v>
      </c>
      <c r="C174" s="334" t="str">
        <f>IF('Sub-Cpt Record'!E174 = "","",'Sub-Cpt Record'!E174&amp;"  ")</f>
        <v xml:space="preserve">AH  </v>
      </c>
      <c r="D174" s="333" t="str">
        <f>IF('Sub-Cpt Record'!F174 = "","",'Sub-Cpt Record'!F174&amp;"  ")</f>
        <v xml:space="preserve">BE  </v>
      </c>
      <c r="E174" s="333" t="str">
        <f>IF('Sub-Cpt Record'!G174 = "","",'Sub-Cpt Record'!G174&amp;"  ")</f>
        <v xml:space="preserve">FM  </v>
      </c>
      <c r="F174" s="333" t="str">
        <f>IF('Sub-Cpt Record'!H174 = "","",'Sub-Cpt Record'!H174&amp;"  ")</f>
        <v/>
      </c>
      <c r="G174" s="333" t="str">
        <f>IF('Sub-Cpt Record'!I174 = "","",'Sub-Cpt Record'!I174&amp;"  ")</f>
        <v/>
      </c>
      <c r="H174" s="333" t="str">
        <f>IF('Sub-Cpt Record'!J174 = "","",'Sub-Cpt Record'!J174&amp;"  ")</f>
        <v/>
      </c>
      <c r="I174" s="335" t="str">
        <f t="shared" si="20"/>
        <v xml:space="preserve">AH  BE  FM  </v>
      </c>
      <c r="J174" s="333">
        <f>IF(A174&lt;&gt;"",'Sub-Cpt Record'!C174/CODE!B174,0)</f>
        <v>1.08202</v>
      </c>
      <c r="L174" s="337">
        <f t="shared" si="21"/>
        <v>1</v>
      </c>
      <c r="N174" s="338">
        <f>COUNTIFS('Felling&amp;Restocking'!$A$11:$A$1000, 'Felling&amp;Restocking'!$A174, 'Felling&amp;Restocking'!$B$11:$B$1000, 'Felling&amp;Restocking'!$B174, 'Felling&amp;Restocking'!$H$11:$H$1000, 'Felling&amp;Restocking'!$H174)</f>
        <v>0</v>
      </c>
      <c r="O174" s="338">
        <f>IF(OR('Felling&amp;Restocking'!H174=0,'Felling&amp;Restocking'!H174=""),0,1)</f>
        <v>0</v>
      </c>
      <c r="P174" s="339">
        <f>SUM('Felling&amp;Restocking'!O174+'Felling&amp;Restocking'!P174)</f>
        <v>0</v>
      </c>
      <c r="S174" s="341">
        <f>IF(AND(O174&lt;&gt;0,P174&lt;&gt;0,'Felling&amp;Restocking'!G174&lt;&gt;0,AA174="",AC174=""),1,0)</f>
        <v>0</v>
      </c>
      <c r="T174" s="342" t="str">
        <f>IF(OR('Felling&amp;Restocking'!G174=0,'Felling&amp;Restocking'!G174=""),"",SUM('Felling&amp;Restocking'!O174/P174)*'Felling&amp;Restocking'!G174)</f>
        <v/>
      </c>
      <c r="U174" s="343" t="str">
        <f>IF(OR('Felling&amp;Restocking'!G174=0,'Felling&amp;Restocking'!G174=""),"",SUM('Felling&amp;Restocking'!P174/P174)*'Felling&amp;Restocking'!G174)</f>
        <v/>
      </c>
      <c r="V174" s="344">
        <f>IF(CONCATENATE('Felling&amp;Restocking'!U174&amp;'Felling&amp;Restocking'!W174&amp;'Felling&amp;Restocking'!Y174&amp;'Felling&amp;Restocking'!AA174&amp;'Felling&amp;Restocking'!AC174)="",0,1)</f>
        <v>0</v>
      </c>
      <c r="W174" s="345">
        <f>IF(OR(OR(TRIM('Felling&amp;Restocking'!H174)="T",TRIM('Felling&amp;Restocking'!H174)="DF",TRIM('Felling&amp;Restocking'!H174)="OS"),O174=0),0,1)</f>
        <v>0</v>
      </c>
      <c r="X174" s="345">
        <f>IF(OR('Felling&amp;Restocking'!$S174="",OR('Felling&amp;Restocking'!$S174=0,'Felling&amp;Restocking'!$S174="N/A")),0,1)</f>
        <v>0</v>
      </c>
      <c r="Y174" s="333" t="str">
        <f t="shared" si="22"/>
        <v/>
      </c>
      <c r="Z174" s="333" t="str">
        <f t="shared" si="23"/>
        <v/>
      </c>
      <c r="AA174" s="334" t="str">
        <f t="shared" si="24"/>
        <v/>
      </c>
      <c r="AC174" s="333" t="str">
        <f t="shared" si="25"/>
        <v/>
      </c>
      <c r="AE174" s="333" t="str">
        <f t="shared" si="26"/>
        <v>1</v>
      </c>
      <c r="AF174" s="346" t="str">
        <f>IF('Felling&amp;Restocking'!I174="","",IFERROR(VLOOKUP( 'Felling&amp;Restocking'!I174,SpeciesList[],2,FALSE),"," &amp; 'Felling&amp;Restocking'!I174))</f>
        <v/>
      </c>
      <c r="AG174" s="333" t="str">
        <f>IF('Felling&amp;Restocking'!I174="","",VLOOKUP( 'Felling&amp;Restocking'!I174,SpeciesList[],4,FALSE))</f>
        <v/>
      </c>
      <c r="AH174" s="333" t="str">
        <f>IF('Felling&amp;Restocking'!J174="","",IFERROR("," &amp; VLOOKUP( 'Felling&amp;Restocking'!J174,SpeciesList[],2,FALSE),"," &amp; 'Felling&amp;Restocking'!J174))</f>
        <v/>
      </c>
      <c r="AI174" s="333" t="str">
        <f>IF('Felling&amp;Restocking'!J174="","",VLOOKUP( 'Felling&amp;Restocking'!J174,SpeciesList[],4,FALSE))</f>
        <v/>
      </c>
      <c r="AJ174" s="333" t="str">
        <f>IF('Felling&amp;Restocking'!K174="","",IFERROR("," &amp; VLOOKUP( 'Felling&amp;Restocking'!K174,SpeciesList[],2,FALSE),"," &amp; 'Felling&amp;Restocking'!K174))</f>
        <v/>
      </c>
      <c r="AK174" s="333" t="str">
        <f>IF('Felling&amp;Restocking'!K174="","",VLOOKUP( 'Felling&amp;Restocking'!K174,SpeciesList[],4,FALSE))</f>
        <v/>
      </c>
      <c r="AL174" s="333" t="str">
        <f>IF('Felling&amp;Restocking'!L174="","",IFERROR("," &amp; VLOOKUP( 'Felling&amp;Restocking'!L174,SpeciesList[],2,FALSE),"," &amp; 'Felling&amp;Restocking'!L174))</f>
        <v/>
      </c>
      <c r="AM174" s="333" t="str">
        <f>IF('Felling&amp;Restocking'!L174="","",VLOOKUP( 'Felling&amp;Restocking'!L174,SpeciesList[],4,FALSE))</f>
        <v/>
      </c>
      <c r="AN174" s="333" t="str">
        <f>IF('Felling&amp;Restocking'!M174="","",IFERROR("," &amp; VLOOKUP( 'Felling&amp;Restocking'!M174,SpeciesList[],2,FALSE),"," &amp; 'Felling&amp;Restocking'!M174))</f>
        <v/>
      </c>
      <c r="AO174" s="333" t="str">
        <f>IF('Felling&amp;Restocking'!M174="","",VLOOKUP( 'Felling&amp;Restocking'!M174,SpeciesList[],4,FALSE))</f>
        <v/>
      </c>
      <c r="AP174" s="333" t="str">
        <f>IF('Felling&amp;Restocking'!N174="","",IFERROR("," &amp; VLOOKUP( 'Felling&amp;Restocking'!N174,SpeciesList[],2,FALSE),"," &amp; 'Felling&amp;Restocking'!N174))</f>
        <v/>
      </c>
      <c r="AQ174" s="333" t="str">
        <f>IF('Felling&amp;Restocking'!N174="","",VLOOKUP( 'Felling&amp;Restocking'!N174,SpeciesList[],4,FALSE))</f>
        <v/>
      </c>
      <c r="AS174" s="346"/>
      <c r="AT174" s="333" t="str">
        <f>IF('Sub-Cpt Record'!A174&lt;&gt;"",CONCATENATE('Sub-Cpt Record'!A174,'Sub-Cpt Record'!B174,'Sub-Cpt Record'!C174),"")</f>
        <v>H51.08202</v>
      </c>
      <c r="AU174" s="333">
        <f t="shared" si="27"/>
        <v>1</v>
      </c>
      <c r="AV174" s="333">
        <f>IF(AT174&lt;&gt;"",'Sub-Cpt Record'!C174/CODE!AU174,0)</f>
        <v>1.08202</v>
      </c>
    </row>
    <row r="175" spans="1:48" x14ac:dyDescent="0.25">
      <c r="A175" s="333" t="str">
        <f>IF('Sub-Cpt Record'!B175="",IF(OR('Sub-Cpt Record'!A175=0,'Sub-Cpt Record'!A175=""),"",'Sub-Cpt Record'!A175),CONCATENATE('Sub-Cpt Record'!A175&amp;'Sub-Cpt Record'!B175))</f>
        <v/>
      </c>
      <c r="B175" s="333">
        <f t="shared" si="19"/>
        <v>1</v>
      </c>
      <c r="C175" s="334" t="str">
        <f>IF('Sub-Cpt Record'!E175 = "","",'Sub-Cpt Record'!E175&amp;"  ")</f>
        <v/>
      </c>
      <c r="D175" s="333" t="str">
        <f>IF('Sub-Cpt Record'!F175 = "","",'Sub-Cpt Record'!F175&amp;"  ")</f>
        <v/>
      </c>
      <c r="E175" s="333" t="str">
        <f>IF('Sub-Cpt Record'!G175 = "","",'Sub-Cpt Record'!G175&amp;"  ")</f>
        <v/>
      </c>
      <c r="F175" s="333" t="str">
        <f>IF('Sub-Cpt Record'!H175 = "","",'Sub-Cpt Record'!H175&amp;"  ")</f>
        <v/>
      </c>
      <c r="G175" s="333" t="str">
        <f>IF('Sub-Cpt Record'!I175 = "","",'Sub-Cpt Record'!I175&amp;"  ")</f>
        <v/>
      </c>
      <c r="H175" s="333" t="str">
        <f>IF('Sub-Cpt Record'!J175 = "","",'Sub-Cpt Record'!J175&amp;"  ")</f>
        <v/>
      </c>
      <c r="I175" s="335" t="str">
        <f t="shared" si="20"/>
        <v/>
      </c>
      <c r="J175" s="333">
        <f>IF(A175&lt;&gt;"",'Sub-Cpt Record'!C175/CODE!B175,0)</f>
        <v>0</v>
      </c>
      <c r="L175" s="337">
        <f t="shared" si="21"/>
        <v>1</v>
      </c>
      <c r="N175" s="338">
        <f>COUNTIFS('Felling&amp;Restocking'!$A$11:$A$1000, 'Felling&amp;Restocking'!$A175, 'Felling&amp;Restocking'!$B$11:$B$1000, 'Felling&amp;Restocking'!$B175, 'Felling&amp;Restocking'!$H$11:$H$1000, 'Felling&amp;Restocking'!$H175)</f>
        <v>0</v>
      </c>
      <c r="O175" s="338">
        <f>IF(OR('Felling&amp;Restocking'!H175=0,'Felling&amp;Restocking'!H175=""),0,1)</f>
        <v>0</v>
      </c>
      <c r="P175" s="339">
        <f>SUM('Felling&amp;Restocking'!O175+'Felling&amp;Restocking'!P175)</f>
        <v>0</v>
      </c>
      <c r="S175" s="341">
        <f>IF(AND(O175&lt;&gt;0,P175&lt;&gt;0,'Felling&amp;Restocking'!G175&lt;&gt;0,AA175="",AC175=""),1,0)</f>
        <v>0</v>
      </c>
      <c r="T175" s="342" t="str">
        <f>IF(OR('Felling&amp;Restocking'!G175=0,'Felling&amp;Restocking'!G175=""),"",SUM('Felling&amp;Restocking'!O175/P175)*'Felling&amp;Restocking'!G175)</f>
        <v/>
      </c>
      <c r="U175" s="343" t="str">
        <f>IF(OR('Felling&amp;Restocking'!G175=0,'Felling&amp;Restocking'!G175=""),"",SUM('Felling&amp;Restocking'!P175/P175)*'Felling&amp;Restocking'!G175)</f>
        <v/>
      </c>
      <c r="V175" s="344">
        <f>IF(CONCATENATE('Felling&amp;Restocking'!U175&amp;'Felling&amp;Restocking'!W175&amp;'Felling&amp;Restocking'!Y175&amp;'Felling&amp;Restocking'!AA175&amp;'Felling&amp;Restocking'!AC175)="",0,1)</f>
        <v>0</v>
      </c>
      <c r="W175" s="345">
        <f>IF(OR(OR(TRIM('Felling&amp;Restocking'!H175)="T",TRIM('Felling&amp;Restocking'!H175)="DF",TRIM('Felling&amp;Restocking'!H175)="OS"),O175=0),0,1)</f>
        <v>0</v>
      </c>
      <c r="X175" s="345">
        <f>IF(OR('Felling&amp;Restocking'!$S175="",OR('Felling&amp;Restocking'!$S175=0,'Felling&amp;Restocking'!$S175="N/A")),0,1)</f>
        <v>0</v>
      </c>
      <c r="Y175" s="333" t="str">
        <f t="shared" si="22"/>
        <v/>
      </c>
      <c r="Z175" s="333" t="str">
        <f t="shared" si="23"/>
        <v/>
      </c>
      <c r="AA175" s="334" t="str">
        <f t="shared" si="24"/>
        <v/>
      </c>
      <c r="AC175" s="333" t="str">
        <f t="shared" si="25"/>
        <v/>
      </c>
      <c r="AE175" s="333" t="str">
        <f t="shared" si="26"/>
        <v>1</v>
      </c>
      <c r="AF175" s="346" t="str">
        <f>IF('Felling&amp;Restocking'!I175="","",IFERROR(VLOOKUP( 'Felling&amp;Restocking'!I175,SpeciesList[],2,FALSE),"," &amp; 'Felling&amp;Restocking'!I175))</f>
        <v/>
      </c>
      <c r="AG175" s="333" t="str">
        <f>IF('Felling&amp;Restocking'!I175="","",VLOOKUP( 'Felling&amp;Restocking'!I175,SpeciesList[],4,FALSE))</f>
        <v/>
      </c>
      <c r="AH175" s="333" t="str">
        <f>IF('Felling&amp;Restocking'!J175="","",IFERROR("," &amp; VLOOKUP( 'Felling&amp;Restocking'!J175,SpeciesList[],2,FALSE),"," &amp; 'Felling&amp;Restocking'!J175))</f>
        <v/>
      </c>
      <c r="AI175" s="333" t="str">
        <f>IF('Felling&amp;Restocking'!J175="","",VLOOKUP( 'Felling&amp;Restocking'!J175,SpeciesList[],4,FALSE))</f>
        <v/>
      </c>
      <c r="AJ175" s="333" t="str">
        <f>IF('Felling&amp;Restocking'!K175="","",IFERROR("," &amp; VLOOKUP( 'Felling&amp;Restocking'!K175,SpeciesList[],2,FALSE),"," &amp; 'Felling&amp;Restocking'!K175))</f>
        <v/>
      </c>
      <c r="AK175" s="333" t="str">
        <f>IF('Felling&amp;Restocking'!K175="","",VLOOKUP( 'Felling&amp;Restocking'!K175,SpeciesList[],4,FALSE))</f>
        <v/>
      </c>
      <c r="AL175" s="333" t="str">
        <f>IF('Felling&amp;Restocking'!L175="","",IFERROR("," &amp; VLOOKUP( 'Felling&amp;Restocking'!L175,SpeciesList[],2,FALSE),"," &amp; 'Felling&amp;Restocking'!L175))</f>
        <v/>
      </c>
      <c r="AM175" s="333" t="str">
        <f>IF('Felling&amp;Restocking'!L175="","",VLOOKUP( 'Felling&amp;Restocking'!L175,SpeciesList[],4,FALSE))</f>
        <v/>
      </c>
      <c r="AN175" s="333" t="str">
        <f>IF('Felling&amp;Restocking'!M175="","",IFERROR("," &amp; VLOOKUP( 'Felling&amp;Restocking'!M175,SpeciesList[],2,FALSE),"," &amp; 'Felling&amp;Restocking'!M175))</f>
        <v/>
      </c>
      <c r="AO175" s="333" t="str">
        <f>IF('Felling&amp;Restocking'!M175="","",VLOOKUP( 'Felling&amp;Restocking'!M175,SpeciesList[],4,FALSE))</f>
        <v/>
      </c>
      <c r="AP175" s="333" t="str">
        <f>IF('Felling&amp;Restocking'!N175="","",IFERROR("," &amp; VLOOKUP( 'Felling&amp;Restocking'!N175,SpeciesList[],2,FALSE),"," &amp; 'Felling&amp;Restocking'!N175))</f>
        <v/>
      </c>
      <c r="AQ175" s="333" t="str">
        <f>IF('Felling&amp;Restocking'!N175="","",VLOOKUP( 'Felling&amp;Restocking'!N175,SpeciesList[],4,FALSE))</f>
        <v/>
      </c>
      <c r="AS175" s="346"/>
      <c r="AT175" s="333" t="str">
        <f>IF('Sub-Cpt Record'!A175&lt;&gt;"",CONCATENATE('Sub-Cpt Record'!A175,'Sub-Cpt Record'!B175,'Sub-Cpt Record'!C175),"")</f>
        <v/>
      </c>
      <c r="AU175" s="333">
        <f t="shared" si="27"/>
        <v>1</v>
      </c>
      <c r="AV175" s="333">
        <f>IF(AT175&lt;&gt;"",'Sub-Cpt Record'!C175/CODE!AU175,0)</f>
        <v>0</v>
      </c>
    </row>
    <row r="176" spans="1:48" x14ac:dyDescent="0.25">
      <c r="A176" s="333" t="str">
        <f>IF('Sub-Cpt Record'!B176="",IF(OR('Sub-Cpt Record'!A176=0,'Sub-Cpt Record'!A176=""),"",'Sub-Cpt Record'!A176),CONCATENATE('Sub-Cpt Record'!A176&amp;'Sub-Cpt Record'!B176))</f>
        <v>HO1</v>
      </c>
      <c r="B176" s="333">
        <f t="shared" si="19"/>
        <v>1</v>
      </c>
      <c r="C176" s="334" t="str">
        <f>IF('Sub-Cpt Record'!E176 = "","",'Sub-Cpt Record'!E176&amp;"  ")</f>
        <v xml:space="preserve">BE  </v>
      </c>
      <c r="D176" s="333" t="str">
        <f>IF('Sub-Cpt Record'!F176 = "","",'Sub-Cpt Record'!F176&amp;"  ")</f>
        <v xml:space="preserve">HOL  </v>
      </c>
      <c r="E176" s="333" t="str">
        <f>IF('Sub-Cpt Record'!G176 = "","",'Sub-Cpt Record'!G176&amp;"  ")</f>
        <v xml:space="preserve">BI  </v>
      </c>
      <c r="F176" s="333" t="str">
        <f>IF('Sub-Cpt Record'!H176 = "","",'Sub-Cpt Record'!H176&amp;"  ")</f>
        <v xml:space="preserve">POK  </v>
      </c>
      <c r="G176" s="333" t="str">
        <f>IF('Sub-Cpt Record'!I176 = "","",'Sub-Cpt Record'!I176&amp;"  ")</f>
        <v xml:space="preserve">WCH  </v>
      </c>
      <c r="H176" s="333" t="str">
        <f>IF('Sub-Cpt Record'!J176 = "","",'Sub-Cpt Record'!J176&amp;"  ")</f>
        <v xml:space="preserve">HAZ  </v>
      </c>
      <c r="I176" s="335" t="str">
        <f t="shared" si="20"/>
        <v xml:space="preserve">BE  HOL  BI  POK  WCH  HAZ  </v>
      </c>
      <c r="J176" s="333">
        <f>IF(A176&lt;&gt;"",'Sub-Cpt Record'!C176/CODE!B176,0)</f>
        <v>9.7439800000000005</v>
      </c>
      <c r="L176" s="337">
        <f t="shared" si="21"/>
        <v>1</v>
      </c>
      <c r="N176" s="338">
        <f>COUNTIFS('Felling&amp;Restocking'!$A$11:$A$1000, 'Felling&amp;Restocking'!$A176, 'Felling&amp;Restocking'!$B$11:$B$1000, 'Felling&amp;Restocking'!$B176, 'Felling&amp;Restocking'!$H$11:$H$1000, 'Felling&amp;Restocking'!$H176)</f>
        <v>1</v>
      </c>
      <c r="O176" s="338">
        <f>IF(OR('Felling&amp;Restocking'!H176=0,'Felling&amp;Restocking'!H176=""),0,1)</f>
        <v>1</v>
      </c>
      <c r="P176" s="339">
        <f>SUM('Felling&amp;Restocking'!O176+'Felling&amp;Restocking'!P176)</f>
        <v>100</v>
      </c>
      <c r="S176" s="341">
        <f>IF(AND(O176&lt;&gt;0,P176&lt;&gt;0,'Felling&amp;Restocking'!G176&lt;&gt;0,AA176="",AC176=""),1,0)</f>
        <v>0</v>
      </c>
      <c r="T176" s="342">
        <f>IF(OR('Felling&amp;Restocking'!G176=0,'Felling&amp;Restocking'!G176=""),"",SUM('Felling&amp;Restocking'!O176/P176)*'Felling&amp;Restocking'!G176)</f>
        <v>0</v>
      </c>
      <c r="U176" s="343">
        <f>IF(OR('Felling&amp;Restocking'!G176=0,'Felling&amp;Restocking'!G176=""),"",SUM('Felling&amp;Restocking'!P176/P176)*'Felling&amp;Restocking'!G176)</f>
        <v>0.5</v>
      </c>
      <c r="V176" s="344">
        <f>IF(CONCATENATE('Felling&amp;Restocking'!U176&amp;'Felling&amp;Restocking'!W176&amp;'Felling&amp;Restocking'!Y176&amp;'Felling&amp;Restocking'!AA176&amp;'Felling&amp;Restocking'!AC176)="",0,1)</f>
        <v>1</v>
      </c>
      <c r="W176" s="345">
        <f>IF(OR(OR(TRIM('Felling&amp;Restocking'!H176)="T",TRIM('Felling&amp;Restocking'!H176)="DF",TRIM('Felling&amp;Restocking'!H176)="OS"),O176=0),0,1)</f>
        <v>1</v>
      </c>
      <c r="X176" s="345">
        <f>IF(OR('Felling&amp;Restocking'!$S176="",OR('Felling&amp;Restocking'!$S176=0,'Felling&amp;Restocking'!$S176="N/A")),0,1)</f>
        <v>1</v>
      </c>
      <c r="Y176" s="333">
        <f t="shared" si="22"/>
        <v>0</v>
      </c>
      <c r="Z176" s="333">
        <f t="shared" si="23"/>
        <v>0.5</v>
      </c>
      <c r="AA176" s="334" t="str">
        <f t="shared" si="24"/>
        <v>hazel</v>
      </c>
      <c r="AC176" s="333" t="str">
        <f t="shared" si="25"/>
        <v/>
      </c>
      <c r="AE176" s="333" t="str">
        <f t="shared" si="26"/>
        <v>1</v>
      </c>
      <c r="AF176" s="346" t="str">
        <f>IF('Felling&amp;Restocking'!I176="","",IFERROR(VLOOKUP( 'Felling&amp;Restocking'!I176,SpeciesList[],2,FALSE),"," &amp; 'Felling&amp;Restocking'!I176))</f>
        <v>hazel</v>
      </c>
      <c r="AG176" s="333" t="str">
        <f>IF('Felling&amp;Restocking'!I176="","",VLOOKUP( 'Felling&amp;Restocking'!I176,SpeciesList[],4,FALSE))</f>
        <v>B</v>
      </c>
      <c r="AH176" s="333" t="str">
        <f>IF('Felling&amp;Restocking'!J176="","",IFERROR("," &amp; VLOOKUP( 'Felling&amp;Restocking'!J176,SpeciesList[],2,FALSE),"," &amp; 'Felling&amp;Restocking'!J176))</f>
        <v/>
      </c>
      <c r="AI176" s="333" t="str">
        <f>IF('Felling&amp;Restocking'!J176="","",VLOOKUP( 'Felling&amp;Restocking'!J176,SpeciesList[],4,FALSE))</f>
        <v/>
      </c>
      <c r="AJ176" s="333" t="str">
        <f>IF('Felling&amp;Restocking'!K176="","",IFERROR("," &amp; VLOOKUP( 'Felling&amp;Restocking'!K176,SpeciesList[],2,FALSE),"," &amp; 'Felling&amp;Restocking'!K176))</f>
        <v/>
      </c>
      <c r="AK176" s="333" t="str">
        <f>IF('Felling&amp;Restocking'!K176="","",VLOOKUP( 'Felling&amp;Restocking'!K176,SpeciesList[],4,FALSE))</f>
        <v/>
      </c>
      <c r="AL176" s="333" t="str">
        <f>IF('Felling&amp;Restocking'!L176="","",IFERROR("," &amp; VLOOKUP( 'Felling&amp;Restocking'!L176,SpeciesList[],2,FALSE),"," &amp; 'Felling&amp;Restocking'!L176))</f>
        <v/>
      </c>
      <c r="AM176" s="333" t="str">
        <f>IF('Felling&amp;Restocking'!L176="","",VLOOKUP( 'Felling&amp;Restocking'!L176,SpeciesList[],4,FALSE))</f>
        <v/>
      </c>
      <c r="AN176" s="333" t="str">
        <f>IF('Felling&amp;Restocking'!M176="","",IFERROR("," &amp; VLOOKUP( 'Felling&amp;Restocking'!M176,SpeciesList[],2,FALSE),"," &amp; 'Felling&amp;Restocking'!M176))</f>
        <v/>
      </c>
      <c r="AO176" s="333" t="str">
        <f>IF('Felling&amp;Restocking'!M176="","",VLOOKUP( 'Felling&amp;Restocking'!M176,SpeciesList[],4,FALSE))</f>
        <v/>
      </c>
      <c r="AP176" s="333" t="str">
        <f>IF('Felling&amp;Restocking'!N176="","",IFERROR("," &amp; VLOOKUP( 'Felling&amp;Restocking'!N176,SpeciesList[],2,FALSE),"," &amp; 'Felling&amp;Restocking'!N176))</f>
        <v/>
      </c>
      <c r="AQ176" s="333" t="str">
        <f>IF('Felling&amp;Restocking'!N176="","",VLOOKUP( 'Felling&amp;Restocking'!N176,SpeciesList[],4,FALSE))</f>
        <v/>
      </c>
      <c r="AS176" s="346"/>
      <c r="AT176" s="333" t="str">
        <f>IF('Sub-Cpt Record'!A176&lt;&gt;"",CONCATENATE('Sub-Cpt Record'!A176,'Sub-Cpt Record'!B176,'Sub-Cpt Record'!C176),"")</f>
        <v>HO19.74398</v>
      </c>
      <c r="AU176" s="333">
        <f t="shared" si="27"/>
        <v>1</v>
      </c>
      <c r="AV176" s="333">
        <f>IF(AT176&lt;&gt;"",'Sub-Cpt Record'!C176/CODE!AU176,0)</f>
        <v>9.7439800000000005</v>
      </c>
    </row>
    <row r="177" spans="1:48" x14ac:dyDescent="0.25">
      <c r="A177" s="333" t="str">
        <f>IF('Sub-Cpt Record'!B177="",IF(OR('Sub-Cpt Record'!A177=0,'Sub-Cpt Record'!A177=""),"",'Sub-Cpt Record'!A177),CONCATENATE('Sub-Cpt Record'!A177&amp;'Sub-Cpt Record'!B177))</f>
        <v/>
      </c>
      <c r="B177" s="333">
        <f t="shared" si="19"/>
        <v>1</v>
      </c>
      <c r="C177" s="334" t="str">
        <f>IF('Sub-Cpt Record'!E177 = "","",'Sub-Cpt Record'!E177&amp;"  ")</f>
        <v/>
      </c>
      <c r="D177" s="333" t="str">
        <f>IF('Sub-Cpt Record'!F177 = "","",'Sub-Cpt Record'!F177&amp;"  ")</f>
        <v/>
      </c>
      <c r="E177" s="333" t="str">
        <f>IF('Sub-Cpt Record'!G177 = "","",'Sub-Cpt Record'!G177&amp;"  ")</f>
        <v/>
      </c>
      <c r="F177" s="333" t="str">
        <f>IF('Sub-Cpt Record'!H177 = "","",'Sub-Cpt Record'!H177&amp;"  ")</f>
        <v/>
      </c>
      <c r="G177" s="333" t="str">
        <f>IF('Sub-Cpt Record'!I177 = "","",'Sub-Cpt Record'!I177&amp;"  ")</f>
        <v/>
      </c>
      <c r="H177" s="333" t="str">
        <f>IF('Sub-Cpt Record'!J177 = "","",'Sub-Cpt Record'!J177&amp;"  ")</f>
        <v/>
      </c>
      <c r="I177" s="335" t="str">
        <f t="shared" si="20"/>
        <v/>
      </c>
      <c r="J177" s="333">
        <f>IF(A177&lt;&gt;"",'Sub-Cpt Record'!C177/CODE!B177,0)</f>
        <v>0</v>
      </c>
      <c r="L177" s="337">
        <f t="shared" si="21"/>
        <v>1</v>
      </c>
      <c r="N177" s="338">
        <f>COUNTIFS('Felling&amp;Restocking'!$A$11:$A$1000, 'Felling&amp;Restocking'!$A177, 'Felling&amp;Restocking'!$B$11:$B$1000, 'Felling&amp;Restocking'!$B177, 'Felling&amp;Restocking'!$H$11:$H$1000, 'Felling&amp;Restocking'!$H177)</f>
        <v>0</v>
      </c>
      <c r="O177" s="338">
        <f>IF(OR('Felling&amp;Restocking'!H177=0,'Felling&amp;Restocking'!H177=""),0,1)</f>
        <v>0</v>
      </c>
      <c r="P177" s="339">
        <f>SUM('Felling&amp;Restocking'!O177+'Felling&amp;Restocking'!P177)</f>
        <v>0</v>
      </c>
      <c r="S177" s="341">
        <f>IF(AND(O177&lt;&gt;0,P177&lt;&gt;0,'Felling&amp;Restocking'!G177&lt;&gt;0,AA177="",AC177=""),1,0)</f>
        <v>0</v>
      </c>
      <c r="T177" s="342" t="str">
        <f>IF(OR('Felling&amp;Restocking'!G177=0,'Felling&amp;Restocking'!G177=""),"",SUM('Felling&amp;Restocking'!O177/P177)*'Felling&amp;Restocking'!G177)</f>
        <v/>
      </c>
      <c r="U177" s="343" t="str">
        <f>IF(OR('Felling&amp;Restocking'!G177=0,'Felling&amp;Restocking'!G177=""),"",SUM('Felling&amp;Restocking'!P177/P177)*'Felling&amp;Restocking'!G177)</f>
        <v/>
      </c>
      <c r="V177" s="344">
        <f>IF(CONCATENATE('Felling&amp;Restocking'!U177&amp;'Felling&amp;Restocking'!W177&amp;'Felling&amp;Restocking'!Y177&amp;'Felling&amp;Restocking'!AA177&amp;'Felling&amp;Restocking'!AC177)="",0,1)</f>
        <v>0</v>
      </c>
      <c r="W177" s="345">
        <f>IF(OR(OR(TRIM('Felling&amp;Restocking'!H177)="T",TRIM('Felling&amp;Restocking'!H177)="DF",TRIM('Felling&amp;Restocking'!H177)="OS"),O177=0),0,1)</f>
        <v>0</v>
      </c>
      <c r="X177" s="345">
        <f>IF(OR('Felling&amp;Restocking'!$S177="",OR('Felling&amp;Restocking'!$S177=0,'Felling&amp;Restocking'!$S177="N/A")),0,1)</f>
        <v>0</v>
      </c>
      <c r="Y177" s="333" t="str">
        <f t="shared" si="22"/>
        <v/>
      </c>
      <c r="Z177" s="333" t="str">
        <f t="shared" si="23"/>
        <v/>
      </c>
      <c r="AA177" s="334" t="str">
        <f t="shared" si="24"/>
        <v/>
      </c>
      <c r="AC177" s="333" t="str">
        <f t="shared" si="25"/>
        <v/>
      </c>
      <c r="AE177" s="333" t="str">
        <f t="shared" si="26"/>
        <v>1</v>
      </c>
      <c r="AF177" s="346" t="str">
        <f>IF('Felling&amp;Restocking'!I177="","",IFERROR(VLOOKUP( 'Felling&amp;Restocking'!I177,SpeciesList[],2,FALSE),"," &amp; 'Felling&amp;Restocking'!I177))</f>
        <v/>
      </c>
      <c r="AG177" s="333" t="str">
        <f>IF('Felling&amp;Restocking'!I177="","",VLOOKUP( 'Felling&amp;Restocking'!I177,SpeciesList[],4,FALSE))</f>
        <v/>
      </c>
      <c r="AH177" s="333" t="str">
        <f>IF('Felling&amp;Restocking'!J177="","",IFERROR("," &amp; VLOOKUP( 'Felling&amp;Restocking'!J177,SpeciesList[],2,FALSE),"," &amp; 'Felling&amp;Restocking'!J177))</f>
        <v/>
      </c>
      <c r="AI177" s="333" t="str">
        <f>IF('Felling&amp;Restocking'!J177="","",VLOOKUP( 'Felling&amp;Restocking'!J177,SpeciesList[],4,FALSE))</f>
        <v/>
      </c>
      <c r="AJ177" s="333" t="str">
        <f>IF('Felling&amp;Restocking'!K177="","",IFERROR("," &amp; VLOOKUP( 'Felling&amp;Restocking'!K177,SpeciesList[],2,FALSE),"," &amp; 'Felling&amp;Restocking'!K177))</f>
        <v/>
      </c>
      <c r="AK177" s="333" t="str">
        <f>IF('Felling&amp;Restocking'!K177="","",VLOOKUP( 'Felling&amp;Restocking'!K177,SpeciesList[],4,FALSE))</f>
        <v/>
      </c>
      <c r="AL177" s="333" t="str">
        <f>IF('Felling&amp;Restocking'!L177="","",IFERROR("," &amp; VLOOKUP( 'Felling&amp;Restocking'!L177,SpeciesList[],2,FALSE),"," &amp; 'Felling&amp;Restocking'!L177))</f>
        <v/>
      </c>
      <c r="AM177" s="333" t="str">
        <f>IF('Felling&amp;Restocking'!L177="","",VLOOKUP( 'Felling&amp;Restocking'!L177,SpeciesList[],4,FALSE))</f>
        <v/>
      </c>
      <c r="AN177" s="333" t="str">
        <f>IF('Felling&amp;Restocking'!M177="","",IFERROR("," &amp; VLOOKUP( 'Felling&amp;Restocking'!M177,SpeciesList[],2,FALSE),"," &amp; 'Felling&amp;Restocking'!M177))</f>
        <v/>
      </c>
      <c r="AO177" s="333" t="str">
        <f>IF('Felling&amp;Restocking'!M177="","",VLOOKUP( 'Felling&amp;Restocking'!M177,SpeciesList[],4,FALSE))</f>
        <v/>
      </c>
      <c r="AP177" s="333" t="str">
        <f>IF('Felling&amp;Restocking'!N177="","",IFERROR("," &amp; VLOOKUP( 'Felling&amp;Restocking'!N177,SpeciesList[],2,FALSE),"," &amp; 'Felling&amp;Restocking'!N177))</f>
        <v/>
      </c>
      <c r="AQ177" s="333" t="str">
        <f>IF('Felling&amp;Restocking'!N177="","",VLOOKUP( 'Felling&amp;Restocking'!N177,SpeciesList[],4,FALSE))</f>
        <v/>
      </c>
      <c r="AS177" s="346"/>
      <c r="AT177" s="333" t="str">
        <f>IF('Sub-Cpt Record'!A177&lt;&gt;"",CONCATENATE('Sub-Cpt Record'!A177,'Sub-Cpt Record'!B177,'Sub-Cpt Record'!C177),"")</f>
        <v/>
      </c>
      <c r="AU177" s="333">
        <f t="shared" si="27"/>
        <v>1</v>
      </c>
      <c r="AV177" s="333">
        <f>IF(AT177&lt;&gt;"",'Sub-Cpt Record'!C177/CODE!AU177,0)</f>
        <v>0</v>
      </c>
    </row>
    <row r="178" spans="1:48" x14ac:dyDescent="0.25">
      <c r="A178" s="333" t="str">
        <f>IF('Sub-Cpt Record'!B178="",IF(OR('Sub-Cpt Record'!A178=0,'Sub-Cpt Record'!A178=""),"",'Sub-Cpt Record'!A178),CONCATENATE('Sub-Cpt Record'!A178&amp;'Sub-Cpt Record'!B178))</f>
        <v>HOL1</v>
      </c>
      <c r="B178" s="333">
        <f t="shared" si="19"/>
        <v>1</v>
      </c>
      <c r="C178" s="334" t="str">
        <f>IF('Sub-Cpt Record'!E178 = "","",'Sub-Cpt Record'!E178&amp;"  ")</f>
        <v xml:space="preserve">AH  </v>
      </c>
      <c r="D178" s="333" t="str">
        <f>IF('Sub-Cpt Record'!F178 = "","",'Sub-Cpt Record'!F178&amp;"  ")</f>
        <v xml:space="preserve">YEW  </v>
      </c>
      <c r="E178" s="333" t="str">
        <f>IF('Sub-Cpt Record'!G178 = "","",'Sub-Cpt Record'!G178&amp;"  ")</f>
        <v xml:space="preserve">WSH  </v>
      </c>
      <c r="F178" s="333" t="str">
        <f>IF('Sub-Cpt Record'!H178 = "","",'Sub-Cpt Record'!H178&amp;"  ")</f>
        <v/>
      </c>
      <c r="G178" s="333" t="str">
        <f>IF('Sub-Cpt Record'!I178 = "","",'Sub-Cpt Record'!I178&amp;"  ")</f>
        <v/>
      </c>
      <c r="H178" s="333" t="str">
        <f>IF('Sub-Cpt Record'!J178 = "","",'Sub-Cpt Record'!J178&amp;"  ")</f>
        <v/>
      </c>
      <c r="I178" s="335" t="str">
        <f t="shared" si="20"/>
        <v xml:space="preserve">AH  YEW  WSH  </v>
      </c>
      <c r="J178" s="333">
        <f>IF(A178&lt;&gt;"",'Sub-Cpt Record'!C178/CODE!B178,0)</f>
        <v>0.87314000000000003</v>
      </c>
      <c r="L178" s="337">
        <f t="shared" si="21"/>
        <v>1</v>
      </c>
      <c r="N178" s="338">
        <f>COUNTIFS('Felling&amp;Restocking'!$A$11:$A$1000, 'Felling&amp;Restocking'!$A178, 'Felling&amp;Restocking'!$B$11:$B$1000, 'Felling&amp;Restocking'!$B178, 'Felling&amp;Restocking'!$H$11:$H$1000, 'Felling&amp;Restocking'!$H178)</f>
        <v>0</v>
      </c>
      <c r="O178" s="338">
        <f>IF(OR('Felling&amp;Restocking'!H178=0,'Felling&amp;Restocking'!H178=""),0,1)</f>
        <v>0</v>
      </c>
      <c r="P178" s="339">
        <f>SUM('Felling&amp;Restocking'!O178+'Felling&amp;Restocking'!P178)</f>
        <v>0</v>
      </c>
      <c r="S178" s="341">
        <f>IF(AND(O178&lt;&gt;0,P178&lt;&gt;0,'Felling&amp;Restocking'!G178&lt;&gt;0,AA178="",AC178=""),1,0)</f>
        <v>0</v>
      </c>
      <c r="T178" s="342" t="str">
        <f>IF(OR('Felling&amp;Restocking'!G178=0,'Felling&amp;Restocking'!G178=""),"",SUM('Felling&amp;Restocking'!O178/P178)*'Felling&amp;Restocking'!G178)</f>
        <v/>
      </c>
      <c r="U178" s="343" t="str">
        <f>IF(OR('Felling&amp;Restocking'!G178=0,'Felling&amp;Restocking'!G178=""),"",SUM('Felling&amp;Restocking'!P178/P178)*'Felling&amp;Restocking'!G178)</f>
        <v/>
      </c>
      <c r="V178" s="344">
        <f>IF(CONCATENATE('Felling&amp;Restocking'!U178&amp;'Felling&amp;Restocking'!W178&amp;'Felling&amp;Restocking'!Y178&amp;'Felling&amp;Restocking'!AA178&amp;'Felling&amp;Restocking'!AC178)="",0,1)</f>
        <v>0</v>
      </c>
      <c r="W178" s="345">
        <f>IF(OR(OR(TRIM('Felling&amp;Restocking'!H178)="T",TRIM('Felling&amp;Restocking'!H178)="DF",TRIM('Felling&amp;Restocking'!H178)="OS"),O178=0),0,1)</f>
        <v>0</v>
      </c>
      <c r="X178" s="345">
        <f>IF(OR('Felling&amp;Restocking'!$S178="",OR('Felling&amp;Restocking'!$S178=0,'Felling&amp;Restocking'!$S178="N/A")),0,1)</f>
        <v>0</v>
      </c>
      <c r="Y178" s="333" t="str">
        <f t="shared" si="22"/>
        <v/>
      </c>
      <c r="Z178" s="333" t="str">
        <f t="shared" si="23"/>
        <v/>
      </c>
      <c r="AA178" s="334" t="str">
        <f t="shared" si="24"/>
        <v/>
      </c>
      <c r="AC178" s="333" t="str">
        <f t="shared" si="25"/>
        <v/>
      </c>
      <c r="AE178" s="333" t="str">
        <f t="shared" si="26"/>
        <v>1</v>
      </c>
      <c r="AF178" s="346" t="str">
        <f>IF('Felling&amp;Restocking'!I178="","",IFERROR(VLOOKUP( 'Felling&amp;Restocking'!I178,SpeciesList[],2,FALSE),"," &amp; 'Felling&amp;Restocking'!I178))</f>
        <v/>
      </c>
      <c r="AG178" s="333" t="str">
        <f>IF('Felling&amp;Restocking'!I178="","",VLOOKUP( 'Felling&amp;Restocking'!I178,SpeciesList[],4,FALSE))</f>
        <v/>
      </c>
      <c r="AH178" s="333" t="str">
        <f>IF('Felling&amp;Restocking'!J178="","",IFERROR("," &amp; VLOOKUP( 'Felling&amp;Restocking'!J178,SpeciesList[],2,FALSE),"," &amp; 'Felling&amp;Restocking'!J178))</f>
        <v/>
      </c>
      <c r="AI178" s="333" t="str">
        <f>IF('Felling&amp;Restocking'!J178="","",VLOOKUP( 'Felling&amp;Restocking'!J178,SpeciesList[],4,FALSE))</f>
        <v/>
      </c>
      <c r="AJ178" s="333" t="str">
        <f>IF('Felling&amp;Restocking'!K178="","",IFERROR("," &amp; VLOOKUP( 'Felling&amp;Restocking'!K178,SpeciesList[],2,FALSE),"," &amp; 'Felling&amp;Restocking'!K178))</f>
        <v/>
      </c>
      <c r="AK178" s="333" t="str">
        <f>IF('Felling&amp;Restocking'!K178="","",VLOOKUP( 'Felling&amp;Restocking'!K178,SpeciesList[],4,FALSE))</f>
        <v/>
      </c>
      <c r="AL178" s="333" t="str">
        <f>IF('Felling&amp;Restocking'!L178="","",IFERROR("," &amp; VLOOKUP( 'Felling&amp;Restocking'!L178,SpeciesList[],2,FALSE),"," &amp; 'Felling&amp;Restocking'!L178))</f>
        <v/>
      </c>
      <c r="AM178" s="333" t="str">
        <f>IF('Felling&amp;Restocking'!L178="","",VLOOKUP( 'Felling&amp;Restocking'!L178,SpeciesList[],4,FALSE))</f>
        <v/>
      </c>
      <c r="AN178" s="333" t="str">
        <f>IF('Felling&amp;Restocking'!M178="","",IFERROR("," &amp; VLOOKUP( 'Felling&amp;Restocking'!M178,SpeciesList[],2,FALSE),"," &amp; 'Felling&amp;Restocking'!M178))</f>
        <v/>
      </c>
      <c r="AO178" s="333" t="str">
        <f>IF('Felling&amp;Restocking'!M178="","",VLOOKUP( 'Felling&amp;Restocking'!M178,SpeciesList[],4,FALSE))</f>
        <v/>
      </c>
      <c r="AP178" s="333" t="str">
        <f>IF('Felling&amp;Restocking'!N178="","",IFERROR("," &amp; VLOOKUP( 'Felling&amp;Restocking'!N178,SpeciesList[],2,FALSE),"," &amp; 'Felling&amp;Restocking'!N178))</f>
        <v/>
      </c>
      <c r="AQ178" s="333" t="str">
        <f>IF('Felling&amp;Restocking'!N178="","",VLOOKUP( 'Felling&amp;Restocking'!N178,SpeciesList[],4,FALSE))</f>
        <v/>
      </c>
      <c r="AS178" s="346"/>
      <c r="AT178" s="333" t="str">
        <f>IF('Sub-Cpt Record'!A178&lt;&gt;"",CONCATENATE('Sub-Cpt Record'!A178,'Sub-Cpt Record'!B178,'Sub-Cpt Record'!C178),"")</f>
        <v>HOL10.87314</v>
      </c>
      <c r="AU178" s="333">
        <f t="shared" si="27"/>
        <v>1</v>
      </c>
      <c r="AV178" s="333">
        <f>IF(AT178&lt;&gt;"",'Sub-Cpt Record'!C178/CODE!AU178,0)</f>
        <v>0.87314000000000003</v>
      </c>
    </row>
    <row r="179" spans="1:48" x14ac:dyDescent="0.25">
      <c r="A179" s="333" t="str">
        <f>IF('Sub-Cpt Record'!B179="",IF(OR('Sub-Cpt Record'!A179=0,'Sub-Cpt Record'!A179=""),"",'Sub-Cpt Record'!A179),CONCATENATE('Sub-Cpt Record'!A179&amp;'Sub-Cpt Record'!B179))</f>
        <v>HOL2</v>
      </c>
      <c r="B179" s="333">
        <f t="shared" si="19"/>
        <v>1</v>
      </c>
      <c r="C179" s="334" t="str">
        <f>IF('Sub-Cpt Record'!E179 = "","",'Sub-Cpt Record'!E179&amp;"  ")</f>
        <v xml:space="preserve">AH  </v>
      </c>
      <c r="D179" s="333" t="str">
        <f>IF('Sub-Cpt Record'!F179 = "","",'Sub-Cpt Record'!F179&amp;"  ")</f>
        <v xml:space="preserve">BE  </v>
      </c>
      <c r="E179" s="333" t="str">
        <f>IF('Sub-Cpt Record'!G179 = "","",'Sub-Cpt Record'!G179&amp;"  ")</f>
        <v xml:space="preserve">WSH  </v>
      </c>
      <c r="F179" s="333" t="str">
        <f>IF('Sub-Cpt Record'!H179 = "","",'Sub-Cpt Record'!H179&amp;"  ")</f>
        <v xml:space="preserve">HOL  </v>
      </c>
      <c r="G179" s="333" t="str">
        <f>IF('Sub-Cpt Record'!I179 = "","",'Sub-Cpt Record'!I179&amp;"  ")</f>
        <v/>
      </c>
      <c r="H179" s="333" t="str">
        <f>IF('Sub-Cpt Record'!J179 = "","",'Sub-Cpt Record'!J179&amp;"  ")</f>
        <v/>
      </c>
      <c r="I179" s="335" t="str">
        <f t="shared" si="20"/>
        <v xml:space="preserve">AH  BE  WSH  HOL  </v>
      </c>
      <c r="J179" s="333">
        <f>IF(A179&lt;&gt;"",'Sub-Cpt Record'!C179/CODE!B179,0)</f>
        <v>0.327482</v>
      </c>
      <c r="L179" s="337">
        <f t="shared" si="21"/>
        <v>1</v>
      </c>
      <c r="N179" s="338">
        <f>COUNTIFS('Felling&amp;Restocking'!$A$11:$A$1000, 'Felling&amp;Restocking'!$A179, 'Felling&amp;Restocking'!$B$11:$B$1000, 'Felling&amp;Restocking'!$B179, 'Felling&amp;Restocking'!$H$11:$H$1000, 'Felling&amp;Restocking'!$H179)</f>
        <v>1</v>
      </c>
      <c r="O179" s="338">
        <f>IF(OR('Felling&amp;Restocking'!H179=0,'Felling&amp;Restocking'!H179=""),0,1)</f>
        <v>1</v>
      </c>
      <c r="P179" s="339">
        <f>SUM('Felling&amp;Restocking'!O179+'Felling&amp;Restocking'!P179)</f>
        <v>17.192805</v>
      </c>
      <c r="S179" s="341">
        <f>IF(AND(O179&lt;&gt;0,P179&lt;&gt;0,'Felling&amp;Restocking'!G179&lt;&gt;0,AA179="",AC179=""),1,0)</f>
        <v>0</v>
      </c>
      <c r="T179" s="342">
        <f>IF(OR('Felling&amp;Restocking'!G179=0,'Felling&amp;Restocking'!G179=""),"",SUM('Felling&amp;Restocking'!O179/P179)*'Felling&amp;Restocking'!G179)</f>
        <v>0</v>
      </c>
      <c r="U179" s="343">
        <f>IF(OR('Felling&amp;Restocking'!G179=0,'Felling&amp;Restocking'!G179=""),"",SUM('Felling&amp;Restocking'!P179/P179)*'Felling&amp;Restocking'!G179)</f>
        <v>0.327482</v>
      </c>
      <c r="V179" s="344">
        <f>IF(CONCATENATE('Felling&amp;Restocking'!U179&amp;'Felling&amp;Restocking'!W179&amp;'Felling&amp;Restocking'!Y179&amp;'Felling&amp;Restocking'!AA179&amp;'Felling&amp;Restocking'!AC179)="",0,1)</f>
        <v>0</v>
      </c>
      <c r="W179" s="345">
        <f>IF(OR(OR(TRIM('Felling&amp;Restocking'!H179)="T",TRIM('Felling&amp;Restocking'!H179)="DF",TRIM('Felling&amp;Restocking'!H179)="OS"),O179=0),0,1)</f>
        <v>0</v>
      </c>
      <c r="X179" s="345">
        <f>IF(OR('Felling&amp;Restocking'!$S179="",OR('Felling&amp;Restocking'!$S179=0,'Felling&amp;Restocking'!$S179="N/A")),0,1)</f>
        <v>0</v>
      </c>
      <c r="Y179" s="333" t="str">
        <f t="shared" si="22"/>
        <v/>
      </c>
      <c r="Z179" s="333" t="str">
        <f t="shared" si="23"/>
        <v/>
      </c>
      <c r="AA179" s="334" t="str">
        <f t="shared" si="24"/>
        <v>ash,beech,woody shrubs,holly species</v>
      </c>
      <c r="AC179" s="333" t="str">
        <f t="shared" si="25"/>
        <v/>
      </c>
      <c r="AE179" s="333" t="str">
        <f t="shared" si="26"/>
        <v>1</v>
      </c>
      <c r="AF179" s="346" t="str">
        <f>IF('Felling&amp;Restocking'!I179="","",IFERROR(VLOOKUP( 'Felling&amp;Restocking'!I179,SpeciesList[],2,FALSE),"," &amp; 'Felling&amp;Restocking'!I179))</f>
        <v>ash</v>
      </c>
      <c r="AG179" s="333" t="str">
        <f>IF('Felling&amp;Restocking'!I179="","",VLOOKUP( 'Felling&amp;Restocking'!I179,SpeciesList[],4,FALSE))</f>
        <v>B</v>
      </c>
      <c r="AH179" s="333" t="str">
        <f>IF('Felling&amp;Restocking'!J179="","",IFERROR("," &amp; VLOOKUP( 'Felling&amp;Restocking'!J179,SpeciesList[],2,FALSE),"," &amp; 'Felling&amp;Restocking'!J179))</f>
        <v>,beech</v>
      </c>
      <c r="AI179" s="333" t="str">
        <f>IF('Felling&amp;Restocking'!J179="","",VLOOKUP( 'Felling&amp;Restocking'!J179,SpeciesList[],4,FALSE))</f>
        <v>B</v>
      </c>
      <c r="AJ179" s="333" t="str">
        <f>IF('Felling&amp;Restocking'!K179="","",IFERROR("," &amp; VLOOKUP( 'Felling&amp;Restocking'!K179,SpeciesList[],2,FALSE),"," &amp; 'Felling&amp;Restocking'!K179))</f>
        <v>,woody shrubs</v>
      </c>
      <c r="AK179" s="333" t="str">
        <f>IF('Felling&amp;Restocking'!K179="","",VLOOKUP( 'Felling&amp;Restocking'!K179,SpeciesList[],4,FALSE))</f>
        <v>B</v>
      </c>
      <c r="AL179" s="333" t="str">
        <f>IF('Felling&amp;Restocking'!L179="","",IFERROR("," &amp; VLOOKUP( 'Felling&amp;Restocking'!L179,SpeciesList[],2,FALSE),"," &amp; 'Felling&amp;Restocking'!L179))</f>
        <v>,holly species</v>
      </c>
      <c r="AM179" s="333" t="str">
        <f>IF('Felling&amp;Restocking'!L179="","",VLOOKUP( 'Felling&amp;Restocking'!L179,SpeciesList[],4,FALSE))</f>
        <v>B</v>
      </c>
      <c r="AN179" s="333" t="str">
        <f>IF('Felling&amp;Restocking'!M179="","",IFERROR("," &amp; VLOOKUP( 'Felling&amp;Restocking'!M179,SpeciesList[],2,FALSE),"," &amp; 'Felling&amp;Restocking'!M179))</f>
        <v/>
      </c>
      <c r="AO179" s="333" t="str">
        <f>IF('Felling&amp;Restocking'!M179="","",VLOOKUP( 'Felling&amp;Restocking'!M179,SpeciesList[],4,FALSE))</f>
        <v/>
      </c>
      <c r="AP179" s="333" t="str">
        <f>IF('Felling&amp;Restocking'!N179="","",IFERROR("," &amp; VLOOKUP( 'Felling&amp;Restocking'!N179,SpeciesList[],2,FALSE),"," &amp; 'Felling&amp;Restocking'!N179))</f>
        <v/>
      </c>
      <c r="AQ179" s="333" t="str">
        <f>IF('Felling&amp;Restocking'!N179="","",VLOOKUP( 'Felling&amp;Restocking'!N179,SpeciesList[],4,FALSE))</f>
        <v/>
      </c>
      <c r="AS179" s="346"/>
      <c r="AT179" s="333" t="str">
        <f>IF('Sub-Cpt Record'!A179&lt;&gt;"",CONCATENATE('Sub-Cpt Record'!A179,'Sub-Cpt Record'!B179,'Sub-Cpt Record'!C179),"")</f>
        <v>HOL20.327482</v>
      </c>
      <c r="AU179" s="333">
        <f t="shared" si="27"/>
        <v>1</v>
      </c>
      <c r="AV179" s="333">
        <f>IF(AT179&lt;&gt;"",'Sub-Cpt Record'!C179/CODE!AU179,0)</f>
        <v>0.327482</v>
      </c>
    </row>
    <row r="180" spans="1:48" x14ac:dyDescent="0.25">
      <c r="A180" s="333" t="str">
        <f>IF('Sub-Cpt Record'!B180="",IF(OR('Sub-Cpt Record'!A180=0,'Sub-Cpt Record'!A180=""),"",'Sub-Cpt Record'!A180),CONCATENATE('Sub-Cpt Record'!A180&amp;'Sub-Cpt Record'!B180))</f>
        <v>HOL3a</v>
      </c>
      <c r="B180" s="333">
        <f t="shared" si="19"/>
        <v>1</v>
      </c>
      <c r="C180" s="334" t="str">
        <f>IF('Sub-Cpt Record'!E180 = "","",'Sub-Cpt Record'!E180&amp;"  ")</f>
        <v xml:space="preserve">AH  </v>
      </c>
      <c r="D180" s="333" t="str">
        <f>IF('Sub-Cpt Record'!F180 = "","",'Sub-Cpt Record'!F180&amp;"  ")</f>
        <v xml:space="preserve">BE  </v>
      </c>
      <c r="E180" s="333" t="str">
        <f>IF('Sub-Cpt Record'!G180 = "","",'Sub-Cpt Record'!G180&amp;"  ")</f>
        <v xml:space="preserve">WCH  </v>
      </c>
      <c r="F180" s="333" t="str">
        <f>IF('Sub-Cpt Record'!H180 = "","",'Sub-Cpt Record'!H180&amp;"  ")</f>
        <v xml:space="preserve">BI  </v>
      </c>
      <c r="G180" s="333" t="str">
        <f>IF('Sub-Cpt Record'!I180 = "","",'Sub-Cpt Record'!I180&amp;"  ")</f>
        <v xml:space="preserve">HOL  </v>
      </c>
      <c r="H180" s="333" t="str">
        <f>IF('Sub-Cpt Record'!J180 = "","",'Sub-Cpt Record'!J180&amp;"  ")</f>
        <v/>
      </c>
      <c r="I180" s="335" t="str">
        <f t="shared" si="20"/>
        <v xml:space="preserve">AH  BE  WCH  BI  HOL  </v>
      </c>
      <c r="J180" s="333">
        <f>IF(A180&lt;&gt;"",'Sub-Cpt Record'!C180/CODE!B180,0)</f>
        <v>9.8470399999999998</v>
      </c>
      <c r="L180" s="337">
        <f t="shared" si="21"/>
        <v>1</v>
      </c>
      <c r="N180" s="338">
        <f>COUNTIFS('Felling&amp;Restocking'!$A$11:$A$1000, 'Felling&amp;Restocking'!$A180, 'Felling&amp;Restocking'!$B$11:$B$1000, 'Felling&amp;Restocking'!$B180, 'Felling&amp;Restocking'!$H$11:$H$1000, 'Felling&amp;Restocking'!$H180)</f>
        <v>0</v>
      </c>
      <c r="O180" s="338">
        <f>IF(OR('Felling&amp;Restocking'!H180=0,'Felling&amp;Restocking'!H180=""),0,1)</f>
        <v>0</v>
      </c>
      <c r="P180" s="339">
        <f>SUM('Felling&amp;Restocking'!O180+'Felling&amp;Restocking'!P180)</f>
        <v>0</v>
      </c>
      <c r="S180" s="341">
        <f>IF(AND(O180&lt;&gt;0,P180&lt;&gt;0,'Felling&amp;Restocking'!G180&lt;&gt;0,AA180="",AC180=""),1,0)</f>
        <v>0</v>
      </c>
      <c r="T180" s="342" t="str">
        <f>IF(OR('Felling&amp;Restocking'!G180=0,'Felling&amp;Restocking'!G180=""),"",SUM('Felling&amp;Restocking'!O180/P180)*'Felling&amp;Restocking'!G180)</f>
        <v/>
      </c>
      <c r="U180" s="343" t="str">
        <f>IF(OR('Felling&amp;Restocking'!G180=0,'Felling&amp;Restocking'!G180=""),"",SUM('Felling&amp;Restocking'!P180/P180)*'Felling&amp;Restocking'!G180)</f>
        <v/>
      </c>
      <c r="V180" s="344">
        <f>IF(CONCATENATE('Felling&amp;Restocking'!U180&amp;'Felling&amp;Restocking'!W180&amp;'Felling&amp;Restocking'!Y180&amp;'Felling&amp;Restocking'!AA180&amp;'Felling&amp;Restocking'!AC180)="",0,1)</f>
        <v>0</v>
      </c>
      <c r="W180" s="345">
        <f>IF(OR(OR(TRIM('Felling&amp;Restocking'!H180)="T",TRIM('Felling&amp;Restocking'!H180)="DF",TRIM('Felling&amp;Restocking'!H180)="OS"),O180=0),0,1)</f>
        <v>0</v>
      </c>
      <c r="X180" s="345">
        <f>IF(OR('Felling&amp;Restocking'!$S180="",OR('Felling&amp;Restocking'!$S180=0,'Felling&amp;Restocking'!$S180="N/A")),0,1)</f>
        <v>0</v>
      </c>
      <c r="Y180" s="333" t="str">
        <f t="shared" si="22"/>
        <v/>
      </c>
      <c r="Z180" s="333" t="str">
        <f t="shared" si="23"/>
        <v/>
      </c>
      <c r="AA180" s="334" t="str">
        <f t="shared" si="24"/>
        <v/>
      </c>
      <c r="AC180" s="333" t="str">
        <f t="shared" si="25"/>
        <v/>
      </c>
      <c r="AE180" s="333" t="str">
        <f t="shared" si="26"/>
        <v>1</v>
      </c>
      <c r="AF180" s="346" t="str">
        <f>IF('Felling&amp;Restocking'!I180="","",IFERROR(VLOOKUP( 'Felling&amp;Restocking'!I180,SpeciesList[],2,FALSE),"," &amp; 'Felling&amp;Restocking'!I180))</f>
        <v/>
      </c>
      <c r="AG180" s="333" t="str">
        <f>IF('Felling&amp;Restocking'!I180="","",VLOOKUP( 'Felling&amp;Restocking'!I180,SpeciesList[],4,FALSE))</f>
        <v/>
      </c>
      <c r="AH180" s="333" t="str">
        <f>IF('Felling&amp;Restocking'!J180="","",IFERROR("," &amp; VLOOKUP( 'Felling&amp;Restocking'!J180,SpeciesList[],2,FALSE),"," &amp; 'Felling&amp;Restocking'!J180))</f>
        <v/>
      </c>
      <c r="AI180" s="333" t="str">
        <f>IF('Felling&amp;Restocking'!J180="","",VLOOKUP( 'Felling&amp;Restocking'!J180,SpeciesList[],4,FALSE))</f>
        <v/>
      </c>
      <c r="AJ180" s="333" t="str">
        <f>IF('Felling&amp;Restocking'!K180="","",IFERROR("," &amp; VLOOKUP( 'Felling&amp;Restocking'!K180,SpeciesList[],2,FALSE),"," &amp; 'Felling&amp;Restocking'!K180))</f>
        <v/>
      </c>
      <c r="AK180" s="333" t="str">
        <f>IF('Felling&amp;Restocking'!K180="","",VLOOKUP( 'Felling&amp;Restocking'!K180,SpeciesList[],4,FALSE))</f>
        <v/>
      </c>
      <c r="AL180" s="333" t="str">
        <f>IF('Felling&amp;Restocking'!L180="","",IFERROR("," &amp; VLOOKUP( 'Felling&amp;Restocking'!L180,SpeciesList[],2,FALSE),"," &amp; 'Felling&amp;Restocking'!L180))</f>
        <v/>
      </c>
      <c r="AM180" s="333" t="str">
        <f>IF('Felling&amp;Restocking'!L180="","",VLOOKUP( 'Felling&amp;Restocking'!L180,SpeciesList[],4,FALSE))</f>
        <v/>
      </c>
      <c r="AN180" s="333" t="str">
        <f>IF('Felling&amp;Restocking'!M180="","",IFERROR("," &amp; VLOOKUP( 'Felling&amp;Restocking'!M180,SpeciesList[],2,FALSE),"," &amp; 'Felling&amp;Restocking'!M180))</f>
        <v/>
      </c>
      <c r="AO180" s="333" t="str">
        <f>IF('Felling&amp;Restocking'!M180="","",VLOOKUP( 'Felling&amp;Restocking'!M180,SpeciesList[],4,FALSE))</f>
        <v/>
      </c>
      <c r="AP180" s="333" t="str">
        <f>IF('Felling&amp;Restocking'!N180="","",IFERROR("," &amp; VLOOKUP( 'Felling&amp;Restocking'!N180,SpeciesList[],2,FALSE),"," &amp; 'Felling&amp;Restocking'!N180))</f>
        <v/>
      </c>
      <c r="AQ180" s="333" t="str">
        <f>IF('Felling&amp;Restocking'!N180="","",VLOOKUP( 'Felling&amp;Restocking'!N180,SpeciesList[],4,FALSE))</f>
        <v/>
      </c>
      <c r="AS180" s="346"/>
      <c r="AT180" s="333" t="str">
        <f>IF('Sub-Cpt Record'!A180&lt;&gt;"",CONCATENATE('Sub-Cpt Record'!A180,'Sub-Cpt Record'!B180,'Sub-Cpt Record'!C180),"")</f>
        <v>HOL3a9.84704</v>
      </c>
      <c r="AU180" s="333">
        <f t="shared" si="27"/>
        <v>1</v>
      </c>
      <c r="AV180" s="333">
        <f>IF(AT180&lt;&gt;"",'Sub-Cpt Record'!C180/CODE!AU180,0)</f>
        <v>9.8470399999999998</v>
      </c>
    </row>
    <row r="181" spans="1:48" x14ac:dyDescent="0.25">
      <c r="A181" s="333" t="str">
        <f>IF('Sub-Cpt Record'!B181="",IF(OR('Sub-Cpt Record'!A181=0,'Sub-Cpt Record'!A181=""),"",'Sub-Cpt Record'!A181),CONCATENATE('Sub-Cpt Record'!A181&amp;'Sub-Cpt Record'!B181))</f>
        <v>HOL3b</v>
      </c>
      <c r="B181" s="333">
        <f t="shared" si="19"/>
        <v>1</v>
      </c>
      <c r="C181" s="334" t="str">
        <f>IF('Sub-Cpt Record'!E181 = "","",'Sub-Cpt Record'!E181&amp;"  ")</f>
        <v xml:space="preserve">AH  </v>
      </c>
      <c r="D181" s="333" t="str">
        <f>IF('Sub-Cpt Record'!F181 = "","",'Sub-Cpt Record'!F181&amp;"  ")</f>
        <v xml:space="preserve">BE  </v>
      </c>
      <c r="E181" s="333" t="str">
        <f>IF('Sub-Cpt Record'!G181 = "","",'Sub-Cpt Record'!G181&amp;"  ")</f>
        <v xml:space="preserve">WCH  </v>
      </c>
      <c r="F181" s="333" t="str">
        <f>IF('Sub-Cpt Record'!H181 = "","",'Sub-Cpt Record'!H181&amp;"  ")</f>
        <v xml:space="preserve">POK  </v>
      </c>
      <c r="G181" s="333" t="str">
        <f>IF('Sub-Cpt Record'!I181 = "","",'Sub-Cpt Record'!I181&amp;"  ")</f>
        <v xml:space="preserve">MC  </v>
      </c>
      <c r="H181" s="333" t="str">
        <f>IF('Sub-Cpt Record'!J181 = "","",'Sub-Cpt Record'!J181&amp;"  ")</f>
        <v/>
      </c>
      <c r="I181" s="335" t="str">
        <f t="shared" si="20"/>
        <v xml:space="preserve">AH  BE  WCH  POK  MC  </v>
      </c>
      <c r="J181" s="333">
        <f>IF(A181&lt;&gt;"",'Sub-Cpt Record'!C181/CODE!B181,0)</f>
        <v>4.2407300000000001</v>
      </c>
      <c r="L181" s="337">
        <f t="shared" si="21"/>
        <v>1</v>
      </c>
      <c r="N181" s="338">
        <f>COUNTIFS('Felling&amp;Restocking'!$A$11:$A$1000, 'Felling&amp;Restocking'!$A181, 'Felling&amp;Restocking'!$B$11:$B$1000, 'Felling&amp;Restocking'!$B181, 'Felling&amp;Restocking'!$H$11:$H$1000, 'Felling&amp;Restocking'!$H181)</f>
        <v>1</v>
      </c>
      <c r="O181" s="338">
        <f>IF(OR('Felling&amp;Restocking'!H181=0,'Felling&amp;Restocking'!H181=""),0,1)</f>
        <v>1</v>
      </c>
      <c r="P181" s="339">
        <f>SUM('Felling&amp;Restocking'!O181+'Felling&amp;Restocking'!P181)</f>
        <v>127.22190000000001</v>
      </c>
      <c r="S181" s="341">
        <f>IF(AND(O181&lt;&gt;0,P181&lt;&gt;0,'Felling&amp;Restocking'!G181&lt;&gt;0,AA181="",AC181=""),1,0)</f>
        <v>0</v>
      </c>
      <c r="T181" s="342">
        <f>IF(OR('Felling&amp;Restocking'!G181=0,'Felling&amp;Restocking'!G181=""),"",SUM('Felling&amp;Restocking'!O181/P181)*'Felling&amp;Restocking'!G181)</f>
        <v>4.24</v>
      </c>
      <c r="U181" s="343">
        <f>IF(OR('Felling&amp;Restocking'!G181=0,'Felling&amp;Restocking'!G181=""),"",SUM('Felling&amp;Restocking'!P181/P181)*'Felling&amp;Restocking'!G181)</f>
        <v>0</v>
      </c>
      <c r="V181" s="344">
        <f>IF(CONCATENATE('Felling&amp;Restocking'!U181&amp;'Felling&amp;Restocking'!W181&amp;'Felling&amp;Restocking'!Y181&amp;'Felling&amp;Restocking'!AA181&amp;'Felling&amp;Restocking'!AC181)="",0,1)</f>
        <v>0</v>
      </c>
      <c r="W181" s="345">
        <f>IF(OR(OR(TRIM('Felling&amp;Restocking'!H181)="T",TRIM('Felling&amp;Restocking'!H181)="DF",TRIM('Felling&amp;Restocking'!H181)="OS"),O181=0),0,1)</f>
        <v>0</v>
      </c>
      <c r="X181" s="345">
        <f>IF(OR('Felling&amp;Restocking'!$S181="",OR('Felling&amp;Restocking'!$S181=0,'Felling&amp;Restocking'!$S181="N/A")),0,1)</f>
        <v>0</v>
      </c>
      <c r="Y181" s="333" t="str">
        <f t="shared" si="22"/>
        <v/>
      </c>
      <c r="Z181" s="333" t="str">
        <f t="shared" si="23"/>
        <v/>
      </c>
      <c r="AA181" s="334" t="str">
        <f t="shared" si="24"/>
        <v/>
      </c>
      <c r="AC181" s="333" t="str">
        <f t="shared" si="25"/>
        <v>,mixed conifers</v>
      </c>
      <c r="AE181" s="333" t="str">
        <f t="shared" si="26"/>
        <v>1</v>
      </c>
      <c r="AF181" s="346" t="str">
        <f>IF('Felling&amp;Restocking'!I181="","",IFERROR(VLOOKUP( 'Felling&amp;Restocking'!I181,SpeciesList[],2,FALSE),"," &amp; 'Felling&amp;Restocking'!I181))</f>
        <v/>
      </c>
      <c r="AG181" s="333" t="str">
        <f>IF('Felling&amp;Restocking'!I181="","",VLOOKUP( 'Felling&amp;Restocking'!I181,SpeciesList[],4,FALSE))</f>
        <v/>
      </c>
      <c r="AH181" s="333" t="str">
        <f>IF('Felling&amp;Restocking'!J181="","",IFERROR("," &amp; VLOOKUP( 'Felling&amp;Restocking'!J181,SpeciesList[],2,FALSE),"," &amp; 'Felling&amp;Restocking'!J181))</f>
        <v/>
      </c>
      <c r="AI181" s="333" t="str">
        <f>IF('Felling&amp;Restocking'!J181="","",VLOOKUP( 'Felling&amp;Restocking'!J181,SpeciesList[],4,FALSE))</f>
        <v/>
      </c>
      <c r="AJ181" s="333" t="str">
        <f>IF('Felling&amp;Restocking'!K181="","",IFERROR("," &amp; VLOOKUP( 'Felling&amp;Restocking'!K181,SpeciesList[],2,FALSE),"," &amp; 'Felling&amp;Restocking'!K181))</f>
        <v/>
      </c>
      <c r="AK181" s="333" t="str">
        <f>IF('Felling&amp;Restocking'!K181="","",VLOOKUP( 'Felling&amp;Restocking'!K181,SpeciesList[],4,FALSE))</f>
        <v/>
      </c>
      <c r="AL181" s="333" t="str">
        <f>IF('Felling&amp;Restocking'!L181="","",IFERROR("," &amp; VLOOKUP( 'Felling&amp;Restocking'!L181,SpeciesList[],2,FALSE),"," &amp; 'Felling&amp;Restocking'!L181))</f>
        <v/>
      </c>
      <c r="AM181" s="333" t="str">
        <f>IF('Felling&amp;Restocking'!L181="","",VLOOKUP( 'Felling&amp;Restocking'!L181,SpeciesList[],4,FALSE))</f>
        <v/>
      </c>
      <c r="AN181" s="333" t="str">
        <f>IF('Felling&amp;Restocking'!M181="","",IFERROR("," &amp; VLOOKUP( 'Felling&amp;Restocking'!M181,SpeciesList[],2,FALSE),"," &amp; 'Felling&amp;Restocking'!M181))</f>
        <v>,mixed conifers</v>
      </c>
      <c r="AO181" s="333" t="str">
        <f>IF('Felling&amp;Restocking'!M181="","",VLOOKUP( 'Felling&amp;Restocking'!M181,SpeciesList[],4,FALSE))</f>
        <v>C</v>
      </c>
      <c r="AP181" s="333" t="str">
        <f>IF('Felling&amp;Restocking'!N181="","",IFERROR("," &amp; VLOOKUP( 'Felling&amp;Restocking'!N181,SpeciesList[],2,FALSE),"," &amp; 'Felling&amp;Restocking'!N181))</f>
        <v/>
      </c>
      <c r="AQ181" s="333" t="str">
        <f>IF('Felling&amp;Restocking'!N181="","",VLOOKUP( 'Felling&amp;Restocking'!N181,SpeciesList[],4,FALSE))</f>
        <v/>
      </c>
      <c r="AS181" s="346"/>
      <c r="AT181" s="333" t="str">
        <f>IF('Sub-Cpt Record'!A181&lt;&gt;"",CONCATENATE('Sub-Cpt Record'!A181,'Sub-Cpt Record'!B181,'Sub-Cpt Record'!C181),"")</f>
        <v>HOL3b4.24073</v>
      </c>
      <c r="AU181" s="333">
        <f t="shared" si="27"/>
        <v>1</v>
      </c>
      <c r="AV181" s="333">
        <f>IF(AT181&lt;&gt;"",'Sub-Cpt Record'!C181/CODE!AU181,0)</f>
        <v>4.2407300000000001</v>
      </c>
    </row>
    <row r="182" spans="1:48" x14ac:dyDescent="0.25">
      <c r="A182" s="333" t="str">
        <f>IF('Sub-Cpt Record'!B182="",IF(OR('Sub-Cpt Record'!A182=0,'Sub-Cpt Record'!A182=""),"",'Sub-Cpt Record'!A182),CONCATENATE('Sub-Cpt Record'!A182&amp;'Sub-Cpt Record'!B182))</f>
        <v>HOL4</v>
      </c>
      <c r="B182" s="333">
        <f t="shared" si="19"/>
        <v>1</v>
      </c>
      <c r="C182" s="334" t="str">
        <f>IF('Sub-Cpt Record'!E182 = "","",'Sub-Cpt Record'!E182&amp;"  ")</f>
        <v xml:space="preserve">AH  </v>
      </c>
      <c r="D182" s="333" t="str">
        <f>IF('Sub-Cpt Record'!F182 = "","",'Sub-Cpt Record'!F182&amp;"  ")</f>
        <v xml:space="preserve">BE  </v>
      </c>
      <c r="E182" s="333" t="str">
        <f>IF('Sub-Cpt Record'!G182 = "","",'Sub-Cpt Record'!G182&amp;"  ")</f>
        <v xml:space="preserve">HAZ  </v>
      </c>
      <c r="F182" s="333" t="str">
        <f>IF('Sub-Cpt Record'!H182 = "","",'Sub-Cpt Record'!H182&amp;"  ")</f>
        <v/>
      </c>
      <c r="G182" s="333" t="str">
        <f>IF('Sub-Cpt Record'!I182 = "","",'Sub-Cpt Record'!I182&amp;"  ")</f>
        <v/>
      </c>
      <c r="H182" s="333" t="str">
        <f>IF('Sub-Cpt Record'!J182 = "","",'Sub-Cpt Record'!J182&amp;"  ")</f>
        <v/>
      </c>
      <c r="I182" s="335" t="str">
        <f t="shared" si="20"/>
        <v xml:space="preserve">AH  BE  HAZ  </v>
      </c>
      <c r="J182" s="333">
        <f>IF(A182&lt;&gt;"",'Sub-Cpt Record'!C182/CODE!B182,0)</f>
        <v>2.2602699999999998</v>
      </c>
      <c r="L182" s="337">
        <f t="shared" si="21"/>
        <v>1</v>
      </c>
      <c r="N182" s="338">
        <f>COUNTIFS('Felling&amp;Restocking'!$A$11:$A$1000, 'Felling&amp;Restocking'!$A182, 'Felling&amp;Restocking'!$B$11:$B$1000, 'Felling&amp;Restocking'!$B182, 'Felling&amp;Restocking'!$H$11:$H$1000, 'Felling&amp;Restocking'!$H182)</f>
        <v>0</v>
      </c>
      <c r="O182" s="338">
        <f>IF(OR('Felling&amp;Restocking'!H182=0,'Felling&amp;Restocking'!H182=""),0,1)</f>
        <v>0</v>
      </c>
      <c r="P182" s="339">
        <f>SUM('Felling&amp;Restocking'!O182+'Felling&amp;Restocking'!P182)</f>
        <v>0</v>
      </c>
      <c r="S182" s="341">
        <f>IF(AND(O182&lt;&gt;0,P182&lt;&gt;0,'Felling&amp;Restocking'!G182&lt;&gt;0,AA182="",AC182=""),1,0)</f>
        <v>0</v>
      </c>
      <c r="T182" s="342" t="str">
        <f>IF(OR('Felling&amp;Restocking'!G182=0,'Felling&amp;Restocking'!G182=""),"",SUM('Felling&amp;Restocking'!O182/P182)*'Felling&amp;Restocking'!G182)</f>
        <v/>
      </c>
      <c r="U182" s="343" t="str">
        <f>IF(OR('Felling&amp;Restocking'!G182=0,'Felling&amp;Restocking'!G182=""),"",SUM('Felling&amp;Restocking'!P182/P182)*'Felling&amp;Restocking'!G182)</f>
        <v/>
      </c>
      <c r="V182" s="344">
        <f>IF(CONCATENATE('Felling&amp;Restocking'!U182&amp;'Felling&amp;Restocking'!W182&amp;'Felling&amp;Restocking'!Y182&amp;'Felling&amp;Restocking'!AA182&amp;'Felling&amp;Restocking'!AC182)="",0,1)</f>
        <v>0</v>
      </c>
      <c r="W182" s="345">
        <f>IF(OR(OR(TRIM('Felling&amp;Restocking'!H182)="T",TRIM('Felling&amp;Restocking'!H182)="DF",TRIM('Felling&amp;Restocking'!H182)="OS"),O182=0),0,1)</f>
        <v>0</v>
      </c>
      <c r="X182" s="345">
        <f>IF(OR('Felling&amp;Restocking'!$S182="",OR('Felling&amp;Restocking'!$S182=0,'Felling&amp;Restocking'!$S182="N/A")),0,1)</f>
        <v>0</v>
      </c>
      <c r="Y182" s="333" t="str">
        <f t="shared" si="22"/>
        <v/>
      </c>
      <c r="Z182" s="333" t="str">
        <f t="shared" si="23"/>
        <v/>
      </c>
      <c r="AA182" s="334" t="str">
        <f t="shared" si="24"/>
        <v/>
      </c>
      <c r="AC182" s="333" t="str">
        <f t="shared" si="25"/>
        <v/>
      </c>
      <c r="AE182" s="333" t="str">
        <f t="shared" si="26"/>
        <v>1</v>
      </c>
      <c r="AF182" s="346" t="str">
        <f>IF('Felling&amp;Restocking'!I182="","",IFERROR(VLOOKUP( 'Felling&amp;Restocking'!I182,SpeciesList[],2,FALSE),"," &amp; 'Felling&amp;Restocking'!I182))</f>
        <v/>
      </c>
      <c r="AG182" s="333" t="str">
        <f>IF('Felling&amp;Restocking'!I182="","",VLOOKUP( 'Felling&amp;Restocking'!I182,SpeciesList[],4,FALSE))</f>
        <v/>
      </c>
      <c r="AH182" s="333" t="str">
        <f>IF('Felling&amp;Restocking'!J182="","",IFERROR("," &amp; VLOOKUP( 'Felling&amp;Restocking'!J182,SpeciesList[],2,FALSE),"," &amp; 'Felling&amp;Restocking'!J182))</f>
        <v/>
      </c>
      <c r="AI182" s="333" t="str">
        <f>IF('Felling&amp;Restocking'!J182="","",VLOOKUP( 'Felling&amp;Restocking'!J182,SpeciesList[],4,FALSE))</f>
        <v/>
      </c>
      <c r="AJ182" s="333" t="str">
        <f>IF('Felling&amp;Restocking'!K182="","",IFERROR("," &amp; VLOOKUP( 'Felling&amp;Restocking'!K182,SpeciesList[],2,FALSE),"," &amp; 'Felling&amp;Restocking'!K182))</f>
        <v/>
      </c>
      <c r="AK182" s="333" t="str">
        <f>IF('Felling&amp;Restocking'!K182="","",VLOOKUP( 'Felling&amp;Restocking'!K182,SpeciesList[],4,FALSE))</f>
        <v/>
      </c>
      <c r="AL182" s="333" t="str">
        <f>IF('Felling&amp;Restocking'!L182="","",IFERROR("," &amp; VLOOKUP( 'Felling&amp;Restocking'!L182,SpeciesList[],2,FALSE),"," &amp; 'Felling&amp;Restocking'!L182))</f>
        <v/>
      </c>
      <c r="AM182" s="333" t="str">
        <f>IF('Felling&amp;Restocking'!L182="","",VLOOKUP( 'Felling&amp;Restocking'!L182,SpeciesList[],4,FALSE))</f>
        <v/>
      </c>
      <c r="AN182" s="333" t="str">
        <f>IF('Felling&amp;Restocking'!M182="","",IFERROR("," &amp; VLOOKUP( 'Felling&amp;Restocking'!M182,SpeciesList[],2,FALSE),"," &amp; 'Felling&amp;Restocking'!M182))</f>
        <v/>
      </c>
      <c r="AO182" s="333" t="str">
        <f>IF('Felling&amp;Restocking'!M182="","",VLOOKUP( 'Felling&amp;Restocking'!M182,SpeciesList[],4,FALSE))</f>
        <v/>
      </c>
      <c r="AP182" s="333" t="str">
        <f>IF('Felling&amp;Restocking'!N182="","",IFERROR("," &amp; VLOOKUP( 'Felling&amp;Restocking'!N182,SpeciesList[],2,FALSE),"," &amp; 'Felling&amp;Restocking'!N182))</f>
        <v/>
      </c>
      <c r="AQ182" s="333" t="str">
        <f>IF('Felling&amp;Restocking'!N182="","",VLOOKUP( 'Felling&amp;Restocking'!N182,SpeciesList[],4,FALSE))</f>
        <v/>
      </c>
      <c r="AS182" s="346"/>
      <c r="AT182" s="333" t="str">
        <f>IF('Sub-Cpt Record'!A182&lt;&gt;"",CONCATENATE('Sub-Cpt Record'!A182,'Sub-Cpt Record'!B182,'Sub-Cpt Record'!C182),"")</f>
        <v>HOL42.26027</v>
      </c>
      <c r="AU182" s="333">
        <f t="shared" si="27"/>
        <v>1</v>
      </c>
      <c r="AV182" s="333">
        <f>IF(AT182&lt;&gt;"",'Sub-Cpt Record'!C182/CODE!AU182,0)</f>
        <v>2.2602699999999998</v>
      </c>
    </row>
    <row r="183" spans="1:48" x14ac:dyDescent="0.25">
      <c r="A183" s="333" t="str">
        <f>IF('Sub-Cpt Record'!B183="",IF(OR('Sub-Cpt Record'!A183=0,'Sub-Cpt Record'!A183=""),"",'Sub-Cpt Record'!A183),CONCATENATE('Sub-Cpt Record'!A183&amp;'Sub-Cpt Record'!B183))</f>
        <v>HOL5</v>
      </c>
      <c r="B183" s="333">
        <f t="shared" si="19"/>
        <v>1</v>
      </c>
      <c r="C183" s="334" t="str">
        <f>IF('Sub-Cpt Record'!E183 = "","",'Sub-Cpt Record'!E183&amp;"  ")</f>
        <v xml:space="preserve">BE  </v>
      </c>
      <c r="D183" s="333" t="str">
        <f>IF('Sub-Cpt Record'!F183 = "","",'Sub-Cpt Record'!F183&amp;"  ")</f>
        <v xml:space="preserve">AH  </v>
      </c>
      <c r="E183" s="333" t="str">
        <f>IF('Sub-Cpt Record'!G183 = "","",'Sub-Cpt Record'!G183&amp;"  ")</f>
        <v xml:space="preserve">YEW  </v>
      </c>
      <c r="F183" s="333" t="str">
        <f>IF('Sub-Cpt Record'!H183 = "","",'Sub-Cpt Record'!H183&amp;"  ")</f>
        <v xml:space="preserve">WSH  </v>
      </c>
      <c r="G183" s="333" t="str">
        <f>IF('Sub-Cpt Record'!I183 = "","",'Sub-Cpt Record'!I183&amp;"  ")</f>
        <v xml:space="preserve">HAZ  </v>
      </c>
      <c r="H183" s="333" t="str">
        <f>IF('Sub-Cpt Record'!J183 = "","",'Sub-Cpt Record'!J183&amp;"  ")</f>
        <v xml:space="preserve">BI  </v>
      </c>
      <c r="I183" s="335" t="str">
        <f t="shared" si="20"/>
        <v xml:space="preserve">BE  AH  YEW  WSH  HAZ  BI  </v>
      </c>
      <c r="J183" s="333">
        <f>IF(A183&lt;&gt;"",'Sub-Cpt Record'!C183/CODE!B183,0)</f>
        <v>2.5824099999999999</v>
      </c>
      <c r="L183" s="337">
        <f t="shared" si="21"/>
        <v>1</v>
      </c>
      <c r="N183" s="338">
        <f>COUNTIFS('Felling&amp;Restocking'!$A$11:$A$1000, 'Felling&amp;Restocking'!$A183, 'Felling&amp;Restocking'!$B$11:$B$1000, 'Felling&amp;Restocking'!$B183, 'Felling&amp;Restocking'!$H$11:$H$1000, 'Felling&amp;Restocking'!$H183)</f>
        <v>0</v>
      </c>
      <c r="O183" s="338">
        <f>IF(OR('Felling&amp;Restocking'!H183=0,'Felling&amp;Restocking'!H183=""),0,1)</f>
        <v>0</v>
      </c>
      <c r="P183" s="339">
        <f>SUM('Felling&amp;Restocking'!O183+'Felling&amp;Restocking'!P183)</f>
        <v>0</v>
      </c>
      <c r="S183" s="341">
        <f>IF(AND(O183&lt;&gt;0,P183&lt;&gt;0,'Felling&amp;Restocking'!G183&lt;&gt;0,AA183="",AC183=""),1,0)</f>
        <v>0</v>
      </c>
      <c r="T183" s="342" t="str">
        <f>IF(OR('Felling&amp;Restocking'!G183=0,'Felling&amp;Restocking'!G183=""),"",SUM('Felling&amp;Restocking'!O183/P183)*'Felling&amp;Restocking'!G183)</f>
        <v/>
      </c>
      <c r="U183" s="343" t="str">
        <f>IF(OR('Felling&amp;Restocking'!G183=0,'Felling&amp;Restocking'!G183=""),"",SUM('Felling&amp;Restocking'!P183/P183)*'Felling&amp;Restocking'!G183)</f>
        <v/>
      </c>
      <c r="V183" s="344">
        <f>IF(CONCATENATE('Felling&amp;Restocking'!U183&amp;'Felling&amp;Restocking'!W183&amp;'Felling&amp;Restocking'!Y183&amp;'Felling&amp;Restocking'!AA183&amp;'Felling&amp;Restocking'!AC183)="",0,1)</f>
        <v>0</v>
      </c>
      <c r="W183" s="345">
        <f>IF(OR(OR(TRIM('Felling&amp;Restocking'!H183)="T",TRIM('Felling&amp;Restocking'!H183)="DF",TRIM('Felling&amp;Restocking'!H183)="OS"),O183=0),0,1)</f>
        <v>0</v>
      </c>
      <c r="X183" s="345">
        <f>IF(OR('Felling&amp;Restocking'!$S183="",OR('Felling&amp;Restocking'!$S183=0,'Felling&amp;Restocking'!$S183="N/A")),0,1)</f>
        <v>0</v>
      </c>
      <c r="Y183" s="333" t="str">
        <f t="shared" si="22"/>
        <v/>
      </c>
      <c r="Z183" s="333" t="str">
        <f t="shared" si="23"/>
        <v/>
      </c>
      <c r="AA183" s="334" t="str">
        <f t="shared" si="24"/>
        <v/>
      </c>
      <c r="AC183" s="333" t="str">
        <f t="shared" si="25"/>
        <v/>
      </c>
      <c r="AE183" s="333" t="str">
        <f t="shared" si="26"/>
        <v>1</v>
      </c>
      <c r="AF183" s="346" t="str">
        <f>IF('Felling&amp;Restocking'!I183="","",IFERROR(VLOOKUP( 'Felling&amp;Restocking'!I183,SpeciesList[],2,FALSE),"," &amp; 'Felling&amp;Restocking'!I183))</f>
        <v/>
      </c>
      <c r="AG183" s="333" t="str">
        <f>IF('Felling&amp;Restocking'!I183="","",VLOOKUP( 'Felling&amp;Restocking'!I183,SpeciesList[],4,FALSE))</f>
        <v/>
      </c>
      <c r="AH183" s="333" t="str">
        <f>IF('Felling&amp;Restocking'!J183="","",IFERROR("," &amp; VLOOKUP( 'Felling&amp;Restocking'!J183,SpeciesList[],2,FALSE),"," &amp; 'Felling&amp;Restocking'!J183))</f>
        <v/>
      </c>
      <c r="AI183" s="333" t="str">
        <f>IF('Felling&amp;Restocking'!J183="","",VLOOKUP( 'Felling&amp;Restocking'!J183,SpeciesList[],4,FALSE))</f>
        <v/>
      </c>
      <c r="AJ183" s="333" t="str">
        <f>IF('Felling&amp;Restocking'!K183="","",IFERROR("," &amp; VLOOKUP( 'Felling&amp;Restocking'!K183,SpeciesList[],2,FALSE),"," &amp; 'Felling&amp;Restocking'!K183))</f>
        <v/>
      </c>
      <c r="AK183" s="333" t="str">
        <f>IF('Felling&amp;Restocking'!K183="","",VLOOKUP( 'Felling&amp;Restocking'!K183,SpeciesList[],4,FALSE))</f>
        <v/>
      </c>
      <c r="AL183" s="333" t="str">
        <f>IF('Felling&amp;Restocking'!L183="","",IFERROR("," &amp; VLOOKUP( 'Felling&amp;Restocking'!L183,SpeciesList[],2,FALSE),"," &amp; 'Felling&amp;Restocking'!L183))</f>
        <v/>
      </c>
      <c r="AM183" s="333" t="str">
        <f>IF('Felling&amp;Restocking'!L183="","",VLOOKUP( 'Felling&amp;Restocking'!L183,SpeciesList[],4,FALSE))</f>
        <v/>
      </c>
      <c r="AN183" s="333" t="str">
        <f>IF('Felling&amp;Restocking'!M183="","",IFERROR("," &amp; VLOOKUP( 'Felling&amp;Restocking'!M183,SpeciesList[],2,FALSE),"," &amp; 'Felling&amp;Restocking'!M183))</f>
        <v/>
      </c>
      <c r="AO183" s="333" t="str">
        <f>IF('Felling&amp;Restocking'!M183="","",VLOOKUP( 'Felling&amp;Restocking'!M183,SpeciesList[],4,FALSE))</f>
        <v/>
      </c>
      <c r="AP183" s="333" t="str">
        <f>IF('Felling&amp;Restocking'!N183="","",IFERROR("," &amp; VLOOKUP( 'Felling&amp;Restocking'!N183,SpeciesList[],2,FALSE),"," &amp; 'Felling&amp;Restocking'!N183))</f>
        <v/>
      </c>
      <c r="AQ183" s="333" t="str">
        <f>IF('Felling&amp;Restocking'!N183="","",VLOOKUP( 'Felling&amp;Restocking'!N183,SpeciesList[],4,FALSE))</f>
        <v/>
      </c>
      <c r="AS183" s="346"/>
      <c r="AT183" s="333" t="str">
        <f>IF('Sub-Cpt Record'!A183&lt;&gt;"",CONCATENATE('Sub-Cpt Record'!A183,'Sub-Cpt Record'!B183,'Sub-Cpt Record'!C183),"")</f>
        <v>HOL52.58241</v>
      </c>
      <c r="AU183" s="333">
        <f t="shared" si="27"/>
        <v>1</v>
      </c>
      <c r="AV183" s="333">
        <f>IF(AT183&lt;&gt;"",'Sub-Cpt Record'!C183/CODE!AU183,0)</f>
        <v>2.5824099999999999</v>
      </c>
    </row>
    <row r="184" spans="1:48" x14ac:dyDescent="0.25">
      <c r="A184" s="333" t="str">
        <f>IF('Sub-Cpt Record'!B184="",IF(OR('Sub-Cpt Record'!A184=0,'Sub-Cpt Record'!A184=""),"",'Sub-Cpt Record'!A184),CONCATENATE('Sub-Cpt Record'!A184&amp;'Sub-Cpt Record'!B184))</f>
        <v/>
      </c>
      <c r="B184" s="333">
        <f t="shared" si="19"/>
        <v>1</v>
      </c>
      <c r="C184" s="334" t="str">
        <f>IF('Sub-Cpt Record'!E184 = "","",'Sub-Cpt Record'!E184&amp;"  ")</f>
        <v/>
      </c>
      <c r="D184" s="333" t="str">
        <f>IF('Sub-Cpt Record'!F184 = "","",'Sub-Cpt Record'!F184&amp;"  ")</f>
        <v/>
      </c>
      <c r="E184" s="333" t="str">
        <f>IF('Sub-Cpt Record'!G184 = "","",'Sub-Cpt Record'!G184&amp;"  ")</f>
        <v/>
      </c>
      <c r="F184" s="333" t="str">
        <f>IF('Sub-Cpt Record'!H184 = "","",'Sub-Cpt Record'!H184&amp;"  ")</f>
        <v/>
      </c>
      <c r="G184" s="333" t="str">
        <f>IF('Sub-Cpt Record'!I184 = "","",'Sub-Cpt Record'!I184&amp;"  ")</f>
        <v/>
      </c>
      <c r="H184" s="333" t="str">
        <f>IF('Sub-Cpt Record'!J184 = "","",'Sub-Cpt Record'!J184&amp;"  ")</f>
        <v/>
      </c>
      <c r="I184" s="335" t="str">
        <f t="shared" si="20"/>
        <v/>
      </c>
      <c r="J184" s="333">
        <f>IF(A184&lt;&gt;"",'Sub-Cpt Record'!C184/CODE!B184,0)</f>
        <v>0</v>
      </c>
      <c r="L184" s="337">
        <f t="shared" si="21"/>
        <v>1</v>
      </c>
      <c r="N184" s="338">
        <f>COUNTIFS('Felling&amp;Restocking'!$A$11:$A$1000, 'Felling&amp;Restocking'!$A184, 'Felling&amp;Restocking'!$B$11:$B$1000, 'Felling&amp;Restocking'!$B184, 'Felling&amp;Restocking'!$H$11:$H$1000, 'Felling&amp;Restocking'!$H184)</f>
        <v>0</v>
      </c>
      <c r="O184" s="338">
        <f>IF(OR('Felling&amp;Restocking'!H184=0,'Felling&amp;Restocking'!H184=""),0,1)</f>
        <v>0</v>
      </c>
      <c r="P184" s="339">
        <f>SUM('Felling&amp;Restocking'!O184+'Felling&amp;Restocking'!P184)</f>
        <v>0</v>
      </c>
      <c r="S184" s="341">
        <f>IF(AND(O184&lt;&gt;0,P184&lt;&gt;0,'Felling&amp;Restocking'!G184&lt;&gt;0,AA184="",AC184=""),1,0)</f>
        <v>0</v>
      </c>
      <c r="T184" s="342" t="str">
        <f>IF(OR('Felling&amp;Restocking'!G184=0,'Felling&amp;Restocking'!G184=""),"",SUM('Felling&amp;Restocking'!O184/P184)*'Felling&amp;Restocking'!G184)</f>
        <v/>
      </c>
      <c r="U184" s="343" t="str">
        <f>IF(OR('Felling&amp;Restocking'!G184=0,'Felling&amp;Restocking'!G184=""),"",SUM('Felling&amp;Restocking'!P184/P184)*'Felling&amp;Restocking'!G184)</f>
        <v/>
      </c>
      <c r="V184" s="344">
        <f>IF(CONCATENATE('Felling&amp;Restocking'!U184&amp;'Felling&amp;Restocking'!W184&amp;'Felling&amp;Restocking'!Y184&amp;'Felling&amp;Restocking'!AA184&amp;'Felling&amp;Restocking'!AC184)="",0,1)</f>
        <v>0</v>
      </c>
      <c r="W184" s="345">
        <f>IF(OR(OR(TRIM('Felling&amp;Restocking'!H184)="T",TRIM('Felling&amp;Restocking'!H184)="DF",TRIM('Felling&amp;Restocking'!H184)="OS"),O184=0),0,1)</f>
        <v>0</v>
      </c>
      <c r="X184" s="345">
        <f>IF(OR('Felling&amp;Restocking'!$S184="",OR('Felling&amp;Restocking'!$S184=0,'Felling&amp;Restocking'!$S184="N/A")),0,1)</f>
        <v>0</v>
      </c>
      <c r="Y184" s="333" t="str">
        <f t="shared" si="22"/>
        <v/>
      </c>
      <c r="Z184" s="333" t="str">
        <f t="shared" si="23"/>
        <v/>
      </c>
      <c r="AA184" s="334" t="str">
        <f t="shared" si="24"/>
        <v/>
      </c>
      <c r="AC184" s="333" t="str">
        <f t="shared" si="25"/>
        <v/>
      </c>
      <c r="AE184" s="333" t="str">
        <f t="shared" si="26"/>
        <v>1</v>
      </c>
      <c r="AF184" s="346" t="str">
        <f>IF('Felling&amp;Restocking'!I184="","",IFERROR(VLOOKUP( 'Felling&amp;Restocking'!I184,SpeciesList[],2,FALSE),"," &amp; 'Felling&amp;Restocking'!I184))</f>
        <v/>
      </c>
      <c r="AG184" s="333" t="str">
        <f>IF('Felling&amp;Restocking'!I184="","",VLOOKUP( 'Felling&amp;Restocking'!I184,SpeciesList[],4,FALSE))</f>
        <v/>
      </c>
      <c r="AH184" s="333" t="str">
        <f>IF('Felling&amp;Restocking'!J184="","",IFERROR("," &amp; VLOOKUP( 'Felling&amp;Restocking'!J184,SpeciesList[],2,FALSE),"," &amp; 'Felling&amp;Restocking'!J184))</f>
        <v/>
      </c>
      <c r="AI184" s="333" t="str">
        <f>IF('Felling&amp;Restocking'!J184="","",VLOOKUP( 'Felling&amp;Restocking'!J184,SpeciesList[],4,FALSE))</f>
        <v/>
      </c>
      <c r="AJ184" s="333" t="str">
        <f>IF('Felling&amp;Restocking'!K184="","",IFERROR("," &amp; VLOOKUP( 'Felling&amp;Restocking'!K184,SpeciesList[],2,FALSE),"," &amp; 'Felling&amp;Restocking'!K184))</f>
        <v/>
      </c>
      <c r="AK184" s="333" t="str">
        <f>IF('Felling&amp;Restocking'!K184="","",VLOOKUP( 'Felling&amp;Restocking'!K184,SpeciesList[],4,FALSE))</f>
        <v/>
      </c>
      <c r="AL184" s="333" t="str">
        <f>IF('Felling&amp;Restocking'!L184="","",IFERROR("," &amp; VLOOKUP( 'Felling&amp;Restocking'!L184,SpeciesList[],2,FALSE),"," &amp; 'Felling&amp;Restocking'!L184))</f>
        <v/>
      </c>
      <c r="AM184" s="333" t="str">
        <f>IF('Felling&amp;Restocking'!L184="","",VLOOKUP( 'Felling&amp;Restocking'!L184,SpeciesList[],4,FALSE))</f>
        <v/>
      </c>
      <c r="AN184" s="333" t="str">
        <f>IF('Felling&amp;Restocking'!M184="","",IFERROR("," &amp; VLOOKUP( 'Felling&amp;Restocking'!M184,SpeciesList[],2,FALSE),"," &amp; 'Felling&amp;Restocking'!M184))</f>
        <v/>
      </c>
      <c r="AO184" s="333" t="str">
        <f>IF('Felling&amp;Restocking'!M184="","",VLOOKUP( 'Felling&amp;Restocking'!M184,SpeciesList[],4,FALSE))</f>
        <v/>
      </c>
      <c r="AP184" s="333" t="str">
        <f>IF('Felling&amp;Restocking'!N184="","",IFERROR("," &amp; VLOOKUP( 'Felling&amp;Restocking'!N184,SpeciesList[],2,FALSE),"," &amp; 'Felling&amp;Restocking'!N184))</f>
        <v/>
      </c>
      <c r="AQ184" s="333" t="str">
        <f>IF('Felling&amp;Restocking'!N184="","",VLOOKUP( 'Felling&amp;Restocking'!N184,SpeciesList[],4,FALSE))</f>
        <v/>
      </c>
      <c r="AS184" s="346"/>
      <c r="AT184" s="333" t="str">
        <f>IF('Sub-Cpt Record'!A184&lt;&gt;"",CONCATENATE('Sub-Cpt Record'!A184,'Sub-Cpt Record'!B184,'Sub-Cpt Record'!C184),"")</f>
        <v/>
      </c>
      <c r="AU184" s="333">
        <f t="shared" si="27"/>
        <v>1</v>
      </c>
      <c r="AV184" s="333">
        <f>IF(AT184&lt;&gt;"",'Sub-Cpt Record'!C184/CODE!AU184,0)</f>
        <v>0</v>
      </c>
    </row>
    <row r="185" spans="1:48" x14ac:dyDescent="0.25">
      <c r="A185" s="333" t="str">
        <f>IF('Sub-Cpt Record'!B185="",IF(OR('Sub-Cpt Record'!A185=0,'Sub-Cpt Record'!A185=""),"",'Sub-Cpt Record'!A185),CONCATENATE('Sub-Cpt Record'!A185&amp;'Sub-Cpt Record'!B185))</f>
        <v>LS1a</v>
      </c>
      <c r="B185" s="333">
        <f t="shared" si="19"/>
        <v>1</v>
      </c>
      <c r="C185" s="334" t="str">
        <f>IF('Sub-Cpt Record'!E185 = "","",'Sub-Cpt Record'!E185&amp;"  ")</f>
        <v xml:space="preserve">BE  </v>
      </c>
      <c r="D185" s="333" t="str">
        <f>IF('Sub-Cpt Record'!F185 = "","",'Sub-Cpt Record'!F185&amp;"  ")</f>
        <v xml:space="preserve">POK  </v>
      </c>
      <c r="E185" s="333" t="str">
        <f>IF('Sub-Cpt Record'!G185 = "","",'Sub-Cpt Record'!G185&amp;"  ")</f>
        <v xml:space="preserve">HOL  </v>
      </c>
      <c r="F185" s="333" t="str">
        <f>IF('Sub-Cpt Record'!H185 = "","",'Sub-Cpt Record'!H185&amp;"  ")</f>
        <v xml:space="preserve">MB  </v>
      </c>
      <c r="G185" s="333" t="str">
        <f>IF('Sub-Cpt Record'!I185 = "","",'Sub-Cpt Record'!I185&amp;"  ")</f>
        <v xml:space="preserve">HBM  </v>
      </c>
      <c r="H185" s="333" t="str">
        <f>IF('Sub-Cpt Record'!J185 = "","",'Sub-Cpt Record'!J185&amp;"  ")</f>
        <v/>
      </c>
      <c r="I185" s="335" t="str">
        <f t="shared" si="20"/>
        <v xml:space="preserve">BE  POK  HOL  MB  HBM  </v>
      </c>
      <c r="J185" s="333">
        <f>IF(A185&lt;&gt;"",'Sub-Cpt Record'!C185/CODE!B185,0)</f>
        <v>3.9995400000000001</v>
      </c>
      <c r="L185" s="337">
        <f t="shared" si="21"/>
        <v>1</v>
      </c>
      <c r="N185" s="338">
        <f>COUNTIFS('Felling&amp;Restocking'!$A$11:$A$1000, 'Felling&amp;Restocking'!$A185, 'Felling&amp;Restocking'!$B$11:$B$1000, 'Felling&amp;Restocking'!$B185, 'Felling&amp;Restocking'!$H$11:$H$1000, 'Felling&amp;Restocking'!$H185)</f>
        <v>1</v>
      </c>
      <c r="O185" s="338">
        <f>IF(OR('Felling&amp;Restocking'!H185=0,'Felling&amp;Restocking'!H185=""),0,1)</f>
        <v>1</v>
      </c>
      <c r="P185" s="339">
        <f>SUM('Felling&amp;Restocking'!O185+'Felling&amp;Restocking'!P185)</f>
        <v>100</v>
      </c>
      <c r="S185" s="341">
        <f>IF(AND(O185&lt;&gt;0,P185&lt;&gt;0,'Felling&amp;Restocking'!G185&lt;&gt;0,AA185="",AC185=""),1,0)</f>
        <v>0</v>
      </c>
      <c r="T185" s="342">
        <f>IF(OR('Felling&amp;Restocking'!G185=0,'Felling&amp;Restocking'!G185=""),"",SUM('Felling&amp;Restocking'!O185/P185)*'Felling&amp;Restocking'!G185)</f>
        <v>0</v>
      </c>
      <c r="U185" s="343">
        <f>IF(OR('Felling&amp;Restocking'!G185=0,'Felling&amp;Restocking'!G185=""),"",SUM('Felling&amp;Restocking'!P185/P185)*'Felling&amp;Restocking'!G185)</f>
        <v>4</v>
      </c>
      <c r="V185" s="344">
        <f>IF(CONCATENATE('Felling&amp;Restocking'!U185&amp;'Felling&amp;Restocking'!W185&amp;'Felling&amp;Restocking'!Y185&amp;'Felling&amp;Restocking'!AA185&amp;'Felling&amp;Restocking'!AC185)="",0,1)</f>
        <v>0</v>
      </c>
      <c r="W185" s="345">
        <f>IF(OR(OR(TRIM('Felling&amp;Restocking'!H185)="T",TRIM('Felling&amp;Restocking'!H185)="DF",TRIM('Felling&amp;Restocking'!H185)="OS"),O185=0),0,1)</f>
        <v>0</v>
      </c>
      <c r="X185" s="345">
        <f>IF(OR('Felling&amp;Restocking'!$S185="",OR('Felling&amp;Restocking'!$S185=0,'Felling&amp;Restocking'!$S185="N/A")),0,1)</f>
        <v>0</v>
      </c>
      <c r="Y185" s="333" t="str">
        <f t="shared" si="22"/>
        <v/>
      </c>
      <c r="Z185" s="333" t="str">
        <f t="shared" si="23"/>
        <v/>
      </c>
      <c r="AA185" s="334" t="str">
        <f t="shared" si="24"/>
        <v>beech,pedunculate/common oak,holly species,mixed broadleaves,hornbeam</v>
      </c>
      <c r="AC185" s="333" t="str">
        <f t="shared" si="25"/>
        <v/>
      </c>
      <c r="AE185" s="333" t="str">
        <f t="shared" si="26"/>
        <v>1</v>
      </c>
      <c r="AF185" s="346" t="str">
        <f>IF('Felling&amp;Restocking'!I185="","",IFERROR(VLOOKUP( 'Felling&amp;Restocking'!I185,SpeciesList[],2,FALSE),"," &amp; 'Felling&amp;Restocking'!I185))</f>
        <v>beech</v>
      </c>
      <c r="AG185" s="333" t="str">
        <f>IF('Felling&amp;Restocking'!I185="","",VLOOKUP( 'Felling&amp;Restocking'!I185,SpeciesList[],4,FALSE))</f>
        <v>B</v>
      </c>
      <c r="AH185" s="333" t="str">
        <f>IF('Felling&amp;Restocking'!J185="","",IFERROR("," &amp; VLOOKUP( 'Felling&amp;Restocking'!J185,SpeciesList[],2,FALSE),"," &amp; 'Felling&amp;Restocking'!J185))</f>
        <v>,pedunculate/common oak</v>
      </c>
      <c r="AI185" s="333" t="str">
        <f>IF('Felling&amp;Restocking'!J185="","",VLOOKUP( 'Felling&amp;Restocking'!J185,SpeciesList[],4,FALSE))</f>
        <v>B</v>
      </c>
      <c r="AJ185" s="333" t="str">
        <f>IF('Felling&amp;Restocking'!K185="","",IFERROR("," &amp; VLOOKUP( 'Felling&amp;Restocking'!K185,SpeciesList[],2,FALSE),"," &amp; 'Felling&amp;Restocking'!K185))</f>
        <v>,holly species</v>
      </c>
      <c r="AK185" s="333" t="str">
        <f>IF('Felling&amp;Restocking'!K185="","",VLOOKUP( 'Felling&amp;Restocking'!K185,SpeciesList[],4,FALSE))</f>
        <v>B</v>
      </c>
      <c r="AL185" s="333" t="str">
        <f>IF('Felling&amp;Restocking'!L185="","",IFERROR("," &amp; VLOOKUP( 'Felling&amp;Restocking'!L185,SpeciesList[],2,FALSE),"," &amp; 'Felling&amp;Restocking'!L185))</f>
        <v>,mixed broadleaves</v>
      </c>
      <c r="AM185" s="333" t="str">
        <f>IF('Felling&amp;Restocking'!L185="","",VLOOKUP( 'Felling&amp;Restocking'!L185,SpeciesList[],4,FALSE))</f>
        <v>B</v>
      </c>
      <c r="AN185" s="333" t="str">
        <f>IF('Felling&amp;Restocking'!M185="","",IFERROR("," &amp; VLOOKUP( 'Felling&amp;Restocking'!M185,SpeciesList[],2,FALSE),"," &amp; 'Felling&amp;Restocking'!M185))</f>
        <v>,hornbeam</v>
      </c>
      <c r="AO185" s="333" t="str">
        <f>IF('Felling&amp;Restocking'!M185="","",VLOOKUP( 'Felling&amp;Restocking'!M185,SpeciesList[],4,FALSE))</f>
        <v>B</v>
      </c>
      <c r="AP185" s="333" t="str">
        <f>IF('Felling&amp;Restocking'!N185="","",IFERROR("," &amp; VLOOKUP( 'Felling&amp;Restocking'!N185,SpeciesList[],2,FALSE),"," &amp; 'Felling&amp;Restocking'!N185))</f>
        <v/>
      </c>
      <c r="AQ185" s="333" t="str">
        <f>IF('Felling&amp;Restocking'!N185="","",VLOOKUP( 'Felling&amp;Restocking'!N185,SpeciesList[],4,FALSE))</f>
        <v/>
      </c>
      <c r="AS185" s="346"/>
      <c r="AT185" s="333" t="str">
        <f>IF('Sub-Cpt Record'!A185&lt;&gt;"",CONCATENATE('Sub-Cpt Record'!A185,'Sub-Cpt Record'!B185,'Sub-Cpt Record'!C185),"")</f>
        <v>LS1a3.99954</v>
      </c>
      <c r="AU185" s="333">
        <f t="shared" si="27"/>
        <v>1</v>
      </c>
      <c r="AV185" s="333">
        <f>IF(AT185&lt;&gt;"",'Sub-Cpt Record'!C185/CODE!AU185,0)</f>
        <v>3.9995400000000001</v>
      </c>
    </row>
    <row r="186" spans="1:48" x14ac:dyDescent="0.25">
      <c r="A186" s="333" t="str">
        <f>IF('Sub-Cpt Record'!B186="",IF(OR('Sub-Cpt Record'!A186=0,'Sub-Cpt Record'!A186=""),"",'Sub-Cpt Record'!A186),CONCATENATE('Sub-Cpt Record'!A186&amp;'Sub-Cpt Record'!B186))</f>
        <v>LS1b</v>
      </c>
      <c r="B186" s="333">
        <f t="shared" si="19"/>
        <v>1</v>
      </c>
      <c r="C186" s="334" t="str">
        <f>IF('Sub-Cpt Record'!E186 = "","",'Sub-Cpt Record'!E186&amp;"  ")</f>
        <v xml:space="preserve">POK  </v>
      </c>
      <c r="D186" s="333" t="str">
        <f>IF('Sub-Cpt Record'!F186 = "","",'Sub-Cpt Record'!F186&amp;"  ")</f>
        <v xml:space="preserve">BE  </v>
      </c>
      <c r="E186" s="333" t="str">
        <f>IF('Sub-Cpt Record'!G186 = "","",'Sub-Cpt Record'!G186&amp;"  ")</f>
        <v xml:space="preserve">WSH  </v>
      </c>
      <c r="F186" s="333" t="str">
        <f>IF('Sub-Cpt Record'!H186 = "","",'Sub-Cpt Record'!H186&amp;"  ")</f>
        <v xml:space="preserve">MB  </v>
      </c>
      <c r="G186" s="333" t="str">
        <f>IF('Sub-Cpt Record'!I186 = "","",'Sub-Cpt Record'!I186&amp;"  ")</f>
        <v/>
      </c>
      <c r="H186" s="333" t="str">
        <f>IF('Sub-Cpt Record'!J186 = "","",'Sub-Cpt Record'!J186&amp;"  ")</f>
        <v/>
      </c>
      <c r="I186" s="335" t="str">
        <f t="shared" si="20"/>
        <v xml:space="preserve">POK  BE  WSH  MB  </v>
      </c>
      <c r="J186" s="333">
        <f>IF(A186&lt;&gt;"",'Sub-Cpt Record'!C186/CODE!B186,0)</f>
        <v>11.864000000000001</v>
      </c>
      <c r="L186" s="337">
        <f t="shared" si="21"/>
        <v>1</v>
      </c>
      <c r="N186" s="338">
        <f>COUNTIFS('Felling&amp;Restocking'!$A$11:$A$1000, 'Felling&amp;Restocking'!$A186, 'Felling&amp;Restocking'!$B$11:$B$1000, 'Felling&amp;Restocking'!$B186, 'Felling&amp;Restocking'!$H$11:$H$1000, 'Felling&amp;Restocking'!$H186)</f>
        <v>1</v>
      </c>
      <c r="O186" s="338">
        <f>IF(OR('Felling&amp;Restocking'!H186=0,'Felling&amp;Restocking'!H186=""),0,1)</f>
        <v>1</v>
      </c>
      <c r="P186" s="339">
        <f>SUM('Felling&amp;Restocking'!O186+'Felling&amp;Restocking'!P186)</f>
        <v>355.92000000000007</v>
      </c>
      <c r="S186" s="341">
        <f>IF(AND(O186&lt;&gt;0,P186&lt;&gt;0,'Felling&amp;Restocking'!G186&lt;&gt;0,AA186="",AC186=""),1,0)</f>
        <v>0</v>
      </c>
      <c r="T186" s="342">
        <f>IF(OR('Felling&amp;Restocking'!G186=0,'Felling&amp;Restocking'!G186=""),"",SUM('Felling&amp;Restocking'!O186/P186)*'Felling&amp;Restocking'!G186)</f>
        <v>0</v>
      </c>
      <c r="U186" s="343">
        <f>IF(OR('Felling&amp;Restocking'!G186=0,'Felling&amp;Restocking'!G186=""),"",SUM('Felling&amp;Restocking'!P186/P186)*'Felling&amp;Restocking'!G186)</f>
        <v>11.86</v>
      </c>
      <c r="V186" s="344">
        <f>IF(CONCATENATE('Felling&amp;Restocking'!U186&amp;'Felling&amp;Restocking'!W186&amp;'Felling&amp;Restocking'!Y186&amp;'Felling&amp;Restocking'!AA186&amp;'Felling&amp;Restocking'!AC186)="",0,1)</f>
        <v>0</v>
      </c>
      <c r="W186" s="345">
        <f>IF(OR(OR(TRIM('Felling&amp;Restocking'!H186)="T",TRIM('Felling&amp;Restocking'!H186)="DF",TRIM('Felling&amp;Restocking'!H186)="OS"),O186=0),0,1)</f>
        <v>0</v>
      </c>
      <c r="X186" s="345">
        <f>IF(OR('Felling&amp;Restocking'!$S186="",OR('Felling&amp;Restocking'!$S186=0,'Felling&amp;Restocking'!$S186="N/A")),0,1)</f>
        <v>0</v>
      </c>
      <c r="Y186" s="333" t="str">
        <f t="shared" si="22"/>
        <v/>
      </c>
      <c r="Z186" s="333" t="str">
        <f t="shared" si="23"/>
        <v/>
      </c>
      <c r="AA186" s="334" t="str">
        <f t="shared" si="24"/>
        <v>pedunculate/common oak,beech,woody shrubs,mixed broadleaves</v>
      </c>
      <c r="AC186" s="333" t="str">
        <f t="shared" si="25"/>
        <v/>
      </c>
      <c r="AE186" s="333" t="str">
        <f t="shared" si="26"/>
        <v>1</v>
      </c>
      <c r="AF186" s="346" t="str">
        <f>IF('Felling&amp;Restocking'!I186="","",IFERROR(VLOOKUP( 'Felling&amp;Restocking'!I186,SpeciesList[],2,FALSE),"," &amp; 'Felling&amp;Restocking'!I186))</f>
        <v>pedunculate/common oak</v>
      </c>
      <c r="AG186" s="333" t="str">
        <f>IF('Felling&amp;Restocking'!I186="","",VLOOKUP( 'Felling&amp;Restocking'!I186,SpeciesList[],4,FALSE))</f>
        <v>B</v>
      </c>
      <c r="AH186" s="333" t="str">
        <f>IF('Felling&amp;Restocking'!J186="","",IFERROR("," &amp; VLOOKUP( 'Felling&amp;Restocking'!J186,SpeciesList[],2,FALSE),"," &amp; 'Felling&amp;Restocking'!J186))</f>
        <v>,beech</v>
      </c>
      <c r="AI186" s="333" t="str">
        <f>IF('Felling&amp;Restocking'!J186="","",VLOOKUP( 'Felling&amp;Restocking'!J186,SpeciesList[],4,FALSE))</f>
        <v>B</v>
      </c>
      <c r="AJ186" s="333" t="str">
        <f>IF('Felling&amp;Restocking'!K186="","",IFERROR("," &amp; VLOOKUP( 'Felling&amp;Restocking'!K186,SpeciesList[],2,FALSE),"," &amp; 'Felling&amp;Restocking'!K186))</f>
        <v>,woody shrubs</v>
      </c>
      <c r="AK186" s="333" t="str">
        <f>IF('Felling&amp;Restocking'!K186="","",VLOOKUP( 'Felling&amp;Restocking'!K186,SpeciesList[],4,FALSE))</f>
        <v>B</v>
      </c>
      <c r="AL186" s="333" t="str">
        <f>IF('Felling&amp;Restocking'!L186="","",IFERROR("," &amp; VLOOKUP( 'Felling&amp;Restocking'!L186,SpeciesList[],2,FALSE),"," &amp; 'Felling&amp;Restocking'!L186))</f>
        <v>,mixed broadleaves</v>
      </c>
      <c r="AM186" s="333" t="str">
        <f>IF('Felling&amp;Restocking'!L186="","",VLOOKUP( 'Felling&amp;Restocking'!L186,SpeciesList[],4,FALSE))</f>
        <v>B</v>
      </c>
      <c r="AN186" s="333" t="str">
        <f>IF('Felling&amp;Restocking'!M186="","",IFERROR("," &amp; VLOOKUP( 'Felling&amp;Restocking'!M186,SpeciesList[],2,FALSE),"," &amp; 'Felling&amp;Restocking'!M186))</f>
        <v/>
      </c>
      <c r="AO186" s="333" t="str">
        <f>IF('Felling&amp;Restocking'!M186="","",VLOOKUP( 'Felling&amp;Restocking'!M186,SpeciesList[],4,FALSE))</f>
        <v/>
      </c>
      <c r="AP186" s="333" t="str">
        <f>IF('Felling&amp;Restocking'!N186="","",IFERROR("," &amp; VLOOKUP( 'Felling&amp;Restocking'!N186,SpeciesList[],2,FALSE),"," &amp; 'Felling&amp;Restocking'!N186))</f>
        <v/>
      </c>
      <c r="AQ186" s="333" t="str">
        <f>IF('Felling&amp;Restocking'!N186="","",VLOOKUP( 'Felling&amp;Restocking'!N186,SpeciesList[],4,FALSE))</f>
        <v/>
      </c>
      <c r="AS186" s="346"/>
      <c r="AT186" s="333" t="str">
        <f>IF('Sub-Cpt Record'!A186&lt;&gt;"",CONCATENATE('Sub-Cpt Record'!A186,'Sub-Cpt Record'!B186,'Sub-Cpt Record'!C186),"")</f>
        <v>LS1b11.864</v>
      </c>
      <c r="AU186" s="333">
        <f t="shared" si="27"/>
        <v>1</v>
      </c>
      <c r="AV186" s="333">
        <f>IF(AT186&lt;&gt;"",'Sub-Cpt Record'!C186/CODE!AU186,0)</f>
        <v>11.864000000000001</v>
      </c>
    </row>
    <row r="187" spans="1:48" x14ac:dyDescent="0.25">
      <c r="A187" s="333" t="str">
        <f>IF('Sub-Cpt Record'!B187="",IF(OR('Sub-Cpt Record'!A187=0,'Sub-Cpt Record'!A187=""),"",'Sub-Cpt Record'!A187),CONCATENATE('Sub-Cpt Record'!A187&amp;'Sub-Cpt Record'!B187))</f>
        <v>LS1c</v>
      </c>
      <c r="B187" s="333">
        <f t="shared" si="19"/>
        <v>1</v>
      </c>
      <c r="C187" s="334" t="str">
        <f>IF('Sub-Cpt Record'!E187 = "","",'Sub-Cpt Record'!E187&amp;"  ")</f>
        <v xml:space="preserve">BE  </v>
      </c>
      <c r="D187" s="333" t="str">
        <f>IF('Sub-Cpt Record'!F187 = "","",'Sub-Cpt Record'!F187&amp;"  ")</f>
        <v xml:space="preserve">NOM  </v>
      </c>
      <c r="E187" s="333" t="str">
        <f>IF('Sub-Cpt Record'!G187 = "","",'Sub-Cpt Record'!G187&amp;"  ")</f>
        <v xml:space="preserve">HOL  </v>
      </c>
      <c r="F187" s="333" t="str">
        <f>IF('Sub-Cpt Record'!H187 = "","",'Sub-Cpt Record'!H187&amp;"  ")</f>
        <v xml:space="preserve">WCH  </v>
      </c>
      <c r="G187" s="333" t="str">
        <f>IF('Sub-Cpt Record'!I187 = "","",'Sub-Cpt Record'!I187&amp;"  ")</f>
        <v xml:space="preserve">LI  </v>
      </c>
      <c r="H187" s="333" t="str">
        <f>IF('Sub-Cpt Record'!J187 = "","",'Sub-Cpt Record'!J187&amp;"  ")</f>
        <v xml:space="preserve">MC  </v>
      </c>
      <c r="I187" s="335" t="str">
        <f t="shared" si="20"/>
        <v xml:space="preserve">BE  NOM  HOL  WCH  LI  MC  </v>
      </c>
      <c r="J187" s="333">
        <f>IF(A187&lt;&gt;"",'Sub-Cpt Record'!C187/CODE!B187,0)</f>
        <v>3.7464400000000002</v>
      </c>
      <c r="L187" s="337">
        <f t="shared" si="21"/>
        <v>1</v>
      </c>
      <c r="N187" s="338">
        <f>COUNTIFS('Felling&amp;Restocking'!$A$11:$A$1000, 'Felling&amp;Restocking'!$A187, 'Felling&amp;Restocking'!$B$11:$B$1000, 'Felling&amp;Restocking'!$B187, 'Felling&amp;Restocking'!$H$11:$H$1000, 'Felling&amp;Restocking'!$H187)</f>
        <v>1</v>
      </c>
      <c r="O187" s="338">
        <f>IF(OR('Felling&amp;Restocking'!H187=0,'Felling&amp;Restocking'!H187=""),0,1)</f>
        <v>1</v>
      </c>
      <c r="P187" s="339">
        <f>SUM('Felling&amp;Restocking'!O187+'Felling&amp;Restocking'!P187)</f>
        <v>1000</v>
      </c>
      <c r="S187" s="341">
        <f>IF(AND(O187&lt;&gt;0,P187&lt;&gt;0,'Felling&amp;Restocking'!G187&lt;&gt;0,AA187="",AC187=""),1,0)</f>
        <v>0</v>
      </c>
      <c r="T187" s="342">
        <f>IF(OR('Felling&amp;Restocking'!G187=0,'Felling&amp;Restocking'!G187=""),"",SUM('Felling&amp;Restocking'!O187/P187)*'Felling&amp;Restocking'!G187)</f>
        <v>1.2</v>
      </c>
      <c r="U187" s="343">
        <f>IF(OR('Felling&amp;Restocking'!G187=0,'Felling&amp;Restocking'!G187=""),"",SUM('Felling&amp;Restocking'!P187/P187)*'Felling&amp;Restocking'!G187)</f>
        <v>0.8</v>
      </c>
      <c r="V187" s="344">
        <f>IF(CONCATENATE('Felling&amp;Restocking'!U187&amp;'Felling&amp;Restocking'!W187&amp;'Felling&amp;Restocking'!Y187&amp;'Felling&amp;Restocking'!AA187&amp;'Felling&amp;Restocking'!AC187)="",0,1)</f>
        <v>1</v>
      </c>
      <c r="W187" s="345">
        <f>IF(OR(OR(TRIM('Felling&amp;Restocking'!H187)="T",TRIM('Felling&amp;Restocking'!H187)="DF",TRIM('Felling&amp;Restocking'!H187)="OS"),O187=0),0,1)</f>
        <v>1</v>
      </c>
      <c r="X187" s="345">
        <f>IF(OR('Felling&amp;Restocking'!$S187="",OR('Felling&amp;Restocking'!$S187=0,'Felling&amp;Restocking'!$S187="N/A")),0,1)</f>
        <v>1</v>
      </c>
      <c r="Y187" s="333">
        <f t="shared" si="22"/>
        <v>1.2</v>
      </c>
      <c r="Z187" s="333">
        <f t="shared" si="23"/>
        <v>0.8</v>
      </c>
      <c r="AA187" s="334" t="str">
        <f t="shared" si="24"/>
        <v>beech,Norway maple,holly species,wild cherry/gean,lime</v>
      </c>
      <c r="AC187" s="333" t="str">
        <f t="shared" si="25"/>
        <v>,Norway spruce</v>
      </c>
      <c r="AE187" s="333" t="str">
        <f t="shared" si="26"/>
        <v>1</v>
      </c>
      <c r="AF187" s="346" t="str">
        <f>IF('Felling&amp;Restocking'!I187="","",IFERROR(VLOOKUP( 'Felling&amp;Restocking'!I187,SpeciesList[],2,FALSE),"," &amp; 'Felling&amp;Restocking'!I187))</f>
        <v>beech</v>
      </c>
      <c r="AG187" s="333" t="str">
        <f>IF('Felling&amp;Restocking'!I187="","",VLOOKUP( 'Felling&amp;Restocking'!I187,SpeciesList[],4,FALSE))</f>
        <v>B</v>
      </c>
      <c r="AH187" s="333" t="str">
        <f>IF('Felling&amp;Restocking'!J187="","",IFERROR("," &amp; VLOOKUP( 'Felling&amp;Restocking'!J187,SpeciesList[],2,FALSE),"," &amp; 'Felling&amp;Restocking'!J187))</f>
        <v>,Norway maple</v>
      </c>
      <c r="AI187" s="333" t="str">
        <f>IF('Felling&amp;Restocking'!J187="","",VLOOKUP( 'Felling&amp;Restocking'!J187,SpeciesList[],4,FALSE))</f>
        <v>B</v>
      </c>
      <c r="AJ187" s="333" t="str">
        <f>IF('Felling&amp;Restocking'!K187="","",IFERROR("," &amp; VLOOKUP( 'Felling&amp;Restocking'!K187,SpeciesList[],2,FALSE),"," &amp; 'Felling&amp;Restocking'!K187))</f>
        <v>,holly species</v>
      </c>
      <c r="AK187" s="333" t="str">
        <f>IF('Felling&amp;Restocking'!K187="","",VLOOKUP( 'Felling&amp;Restocking'!K187,SpeciesList[],4,FALSE))</f>
        <v>B</v>
      </c>
      <c r="AL187" s="333" t="str">
        <f>IF('Felling&amp;Restocking'!L187="","",IFERROR("," &amp; VLOOKUP( 'Felling&amp;Restocking'!L187,SpeciesList[],2,FALSE),"," &amp; 'Felling&amp;Restocking'!L187))</f>
        <v>,wild cherry/gean</v>
      </c>
      <c r="AM187" s="333" t="str">
        <f>IF('Felling&amp;Restocking'!L187="","",VLOOKUP( 'Felling&amp;Restocking'!L187,SpeciesList[],4,FALSE))</f>
        <v>B</v>
      </c>
      <c r="AN187" s="333" t="str">
        <f>IF('Felling&amp;Restocking'!M187="","",IFERROR("," &amp; VLOOKUP( 'Felling&amp;Restocking'!M187,SpeciesList[],2,FALSE),"," &amp; 'Felling&amp;Restocking'!M187))</f>
        <v>,lime</v>
      </c>
      <c r="AO187" s="333" t="str">
        <f>IF('Felling&amp;Restocking'!M187="","",VLOOKUP( 'Felling&amp;Restocking'!M187,SpeciesList[],4,FALSE))</f>
        <v>B</v>
      </c>
      <c r="AP187" s="333" t="str">
        <f>IF('Felling&amp;Restocking'!N187="","",IFERROR("," &amp; VLOOKUP( 'Felling&amp;Restocking'!N187,SpeciesList[],2,FALSE),"," &amp; 'Felling&amp;Restocking'!N187))</f>
        <v>,Norway spruce</v>
      </c>
      <c r="AQ187" s="333" t="str">
        <f>IF('Felling&amp;Restocking'!N187="","",VLOOKUP( 'Felling&amp;Restocking'!N187,SpeciesList[],4,FALSE))</f>
        <v>C</v>
      </c>
      <c r="AS187" s="346"/>
      <c r="AT187" s="333" t="str">
        <f>IF('Sub-Cpt Record'!A187&lt;&gt;"",CONCATENATE('Sub-Cpt Record'!A187,'Sub-Cpt Record'!B187,'Sub-Cpt Record'!C187),"")</f>
        <v>LS1c3.74644</v>
      </c>
      <c r="AU187" s="333">
        <f t="shared" si="27"/>
        <v>1</v>
      </c>
      <c r="AV187" s="333">
        <f>IF(AT187&lt;&gt;"",'Sub-Cpt Record'!C187/CODE!AU187,0)</f>
        <v>3.7464400000000002</v>
      </c>
    </row>
    <row r="188" spans="1:48" x14ac:dyDescent="0.25">
      <c r="A188" s="333" t="str">
        <f>IF('Sub-Cpt Record'!B188="",IF(OR('Sub-Cpt Record'!A188=0,'Sub-Cpt Record'!A188=""),"",'Sub-Cpt Record'!A188),CONCATENATE('Sub-Cpt Record'!A188&amp;'Sub-Cpt Record'!B188))</f>
        <v>LS1d</v>
      </c>
      <c r="B188" s="333">
        <f t="shared" si="19"/>
        <v>1</v>
      </c>
      <c r="C188" s="334" t="str">
        <f>IF('Sub-Cpt Record'!E188 = "","",'Sub-Cpt Record'!E188&amp;"  ")</f>
        <v xml:space="preserve">POK  </v>
      </c>
      <c r="D188" s="333" t="str">
        <f>IF('Sub-Cpt Record'!F188 = "","",'Sub-Cpt Record'!F188&amp;"  ")</f>
        <v xml:space="preserve">WSH  </v>
      </c>
      <c r="E188" s="333" t="str">
        <f>IF('Sub-Cpt Record'!G188 = "","",'Sub-Cpt Record'!G188&amp;"  ")</f>
        <v/>
      </c>
      <c r="F188" s="333" t="str">
        <f>IF('Sub-Cpt Record'!H188 = "","",'Sub-Cpt Record'!H188&amp;"  ")</f>
        <v/>
      </c>
      <c r="G188" s="333" t="str">
        <f>IF('Sub-Cpt Record'!I188 = "","",'Sub-Cpt Record'!I188&amp;"  ")</f>
        <v/>
      </c>
      <c r="H188" s="333" t="str">
        <f>IF('Sub-Cpt Record'!J188 = "","",'Sub-Cpt Record'!J188&amp;"  ")</f>
        <v/>
      </c>
      <c r="I188" s="335" t="str">
        <f t="shared" si="20"/>
        <v xml:space="preserve">POK  WSH  </v>
      </c>
      <c r="J188" s="333">
        <f>IF(A188&lt;&gt;"",'Sub-Cpt Record'!C188/CODE!B188,0)</f>
        <v>3.7807400000000002</v>
      </c>
      <c r="L188" s="337">
        <f t="shared" si="21"/>
        <v>1</v>
      </c>
      <c r="N188" s="338">
        <f>COUNTIFS('Felling&amp;Restocking'!$A$11:$A$1000, 'Felling&amp;Restocking'!$A188, 'Felling&amp;Restocking'!$B$11:$B$1000, 'Felling&amp;Restocking'!$B188, 'Felling&amp;Restocking'!$H$11:$H$1000, 'Felling&amp;Restocking'!$H188)</f>
        <v>0</v>
      </c>
      <c r="O188" s="338">
        <f>IF(OR('Felling&amp;Restocking'!H188=0,'Felling&amp;Restocking'!H188=""),0,1)</f>
        <v>0</v>
      </c>
      <c r="P188" s="339">
        <f>SUM('Felling&amp;Restocking'!O188+'Felling&amp;Restocking'!P188)</f>
        <v>0</v>
      </c>
      <c r="S188" s="341">
        <f>IF(AND(O188&lt;&gt;0,P188&lt;&gt;0,'Felling&amp;Restocking'!G188&lt;&gt;0,AA188="",AC188=""),1,0)</f>
        <v>0</v>
      </c>
      <c r="T188" s="342" t="str">
        <f>IF(OR('Felling&amp;Restocking'!G188=0,'Felling&amp;Restocking'!G188=""),"",SUM('Felling&amp;Restocking'!O188/P188)*'Felling&amp;Restocking'!G188)</f>
        <v/>
      </c>
      <c r="U188" s="343" t="str">
        <f>IF(OR('Felling&amp;Restocking'!G188=0,'Felling&amp;Restocking'!G188=""),"",SUM('Felling&amp;Restocking'!P188/P188)*'Felling&amp;Restocking'!G188)</f>
        <v/>
      </c>
      <c r="V188" s="344">
        <f>IF(CONCATENATE('Felling&amp;Restocking'!U188&amp;'Felling&amp;Restocking'!W188&amp;'Felling&amp;Restocking'!Y188&amp;'Felling&amp;Restocking'!AA188&amp;'Felling&amp;Restocking'!AC188)="",0,1)</f>
        <v>0</v>
      </c>
      <c r="W188" s="345">
        <f>IF(OR(OR(TRIM('Felling&amp;Restocking'!H188)="T",TRIM('Felling&amp;Restocking'!H188)="DF",TRIM('Felling&amp;Restocking'!H188)="OS"),O188=0),0,1)</f>
        <v>0</v>
      </c>
      <c r="X188" s="345">
        <f>IF(OR('Felling&amp;Restocking'!$S188="",OR('Felling&amp;Restocking'!$S188=0,'Felling&amp;Restocking'!$S188="N/A")),0,1)</f>
        <v>0</v>
      </c>
      <c r="Y188" s="333" t="str">
        <f t="shared" si="22"/>
        <v/>
      </c>
      <c r="Z188" s="333" t="str">
        <f t="shared" si="23"/>
        <v/>
      </c>
      <c r="AA188" s="334" t="str">
        <f t="shared" si="24"/>
        <v/>
      </c>
      <c r="AC188" s="333" t="str">
        <f t="shared" si="25"/>
        <v/>
      </c>
      <c r="AE188" s="333" t="str">
        <f t="shared" si="26"/>
        <v>1</v>
      </c>
      <c r="AF188" s="346" t="str">
        <f>IF('Felling&amp;Restocking'!I188="","",IFERROR(VLOOKUP( 'Felling&amp;Restocking'!I188,SpeciesList[],2,FALSE),"," &amp; 'Felling&amp;Restocking'!I188))</f>
        <v/>
      </c>
      <c r="AG188" s="333" t="str">
        <f>IF('Felling&amp;Restocking'!I188="","",VLOOKUP( 'Felling&amp;Restocking'!I188,SpeciesList[],4,FALSE))</f>
        <v/>
      </c>
      <c r="AH188" s="333" t="str">
        <f>IF('Felling&amp;Restocking'!J188="","",IFERROR("," &amp; VLOOKUP( 'Felling&amp;Restocking'!J188,SpeciesList[],2,FALSE),"," &amp; 'Felling&amp;Restocking'!J188))</f>
        <v/>
      </c>
      <c r="AI188" s="333" t="str">
        <f>IF('Felling&amp;Restocking'!J188="","",VLOOKUP( 'Felling&amp;Restocking'!J188,SpeciesList[],4,FALSE))</f>
        <v/>
      </c>
      <c r="AJ188" s="333" t="str">
        <f>IF('Felling&amp;Restocking'!K188="","",IFERROR("," &amp; VLOOKUP( 'Felling&amp;Restocking'!K188,SpeciesList[],2,FALSE),"," &amp; 'Felling&amp;Restocking'!K188))</f>
        <v/>
      </c>
      <c r="AK188" s="333" t="str">
        <f>IF('Felling&amp;Restocking'!K188="","",VLOOKUP( 'Felling&amp;Restocking'!K188,SpeciesList[],4,FALSE))</f>
        <v/>
      </c>
      <c r="AL188" s="333" t="str">
        <f>IF('Felling&amp;Restocking'!L188="","",IFERROR("," &amp; VLOOKUP( 'Felling&amp;Restocking'!L188,SpeciesList[],2,FALSE),"," &amp; 'Felling&amp;Restocking'!L188))</f>
        <v/>
      </c>
      <c r="AM188" s="333" t="str">
        <f>IF('Felling&amp;Restocking'!L188="","",VLOOKUP( 'Felling&amp;Restocking'!L188,SpeciesList[],4,FALSE))</f>
        <v/>
      </c>
      <c r="AN188" s="333" t="str">
        <f>IF('Felling&amp;Restocking'!M188="","",IFERROR("," &amp; VLOOKUP( 'Felling&amp;Restocking'!M188,SpeciesList[],2,FALSE),"," &amp; 'Felling&amp;Restocking'!M188))</f>
        <v/>
      </c>
      <c r="AO188" s="333" t="str">
        <f>IF('Felling&amp;Restocking'!M188="","",VLOOKUP( 'Felling&amp;Restocking'!M188,SpeciesList[],4,FALSE))</f>
        <v/>
      </c>
      <c r="AP188" s="333" t="str">
        <f>IF('Felling&amp;Restocking'!N188="","",IFERROR("," &amp; VLOOKUP( 'Felling&amp;Restocking'!N188,SpeciesList[],2,FALSE),"," &amp; 'Felling&amp;Restocking'!N188))</f>
        <v/>
      </c>
      <c r="AQ188" s="333" t="str">
        <f>IF('Felling&amp;Restocking'!N188="","",VLOOKUP( 'Felling&amp;Restocking'!N188,SpeciesList[],4,FALSE))</f>
        <v/>
      </c>
      <c r="AS188" s="346"/>
      <c r="AT188" s="333" t="str">
        <f>IF('Sub-Cpt Record'!A188&lt;&gt;"",CONCATENATE('Sub-Cpt Record'!A188,'Sub-Cpt Record'!B188,'Sub-Cpt Record'!C188),"")</f>
        <v>LS1d3.78074</v>
      </c>
      <c r="AU188" s="333">
        <f t="shared" si="27"/>
        <v>1</v>
      </c>
      <c r="AV188" s="333">
        <f>IF(AT188&lt;&gt;"",'Sub-Cpt Record'!C188/CODE!AU188,0)</f>
        <v>3.7807400000000002</v>
      </c>
    </row>
    <row r="189" spans="1:48" x14ac:dyDescent="0.25">
      <c r="A189" s="333" t="str">
        <f>IF('Sub-Cpt Record'!B189="",IF(OR('Sub-Cpt Record'!A189=0,'Sub-Cpt Record'!A189=""),"",'Sub-Cpt Record'!A189),CONCATENATE('Sub-Cpt Record'!A189&amp;'Sub-Cpt Record'!B189))</f>
        <v/>
      </c>
      <c r="B189" s="333">
        <f t="shared" si="19"/>
        <v>1</v>
      </c>
      <c r="C189" s="334" t="str">
        <f>IF('Sub-Cpt Record'!E189 = "","",'Sub-Cpt Record'!E189&amp;"  ")</f>
        <v/>
      </c>
      <c r="D189" s="333" t="str">
        <f>IF('Sub-Cpt Record'!F189 = "","",'Sub-Cpt Record'!F189&amp;"  ")</f>
        <v/>
      </c>
      <c r="E189" s="333" t="str">
        <f>IF('Sub-Cpt Record'!G189 = "","",'Sub-Cpt Record'!G189&amp;"  ")</f>
        <v/>
      </c>
      <c r="F189" s="333" t="str">
        <f>IF('Sub-Cpt Record'!H189 = "","",'Sub-Cpt Record'!H189&amp;"  ")</f>
        <v/>
      </c>
      <c r="G189" s="333" t="str">
        <f>IF('Sub-Cpt Record'!I189 = "","",'Sub-Cpt Record'!I189&amp;"  ")</f>
        <v/>
      </c>
      <c r="H189" s="333" t="str">
        <f>IF('Sub-Cpt Record'!J189 = "","",'Sub-Cpt Record'!J189&amp;"  ")</f>
        <v/>
      </c>
      <c r="I189" s="335" t="str">
        <f t="shared" si="20"/>
        <v/>
      </c>
      <c r="J189" s="333">
        <f>IF(A189&lt;&gt;"",'Sub-Cpt Record'!C189/CODE!B189,0)</f>
        <v>0</v>
      </c>
      <c r="L189" s="337">
        <f t="shared" si="21"/>
        <v>1</v>
      </c>
      <c r="N189" s="338">
        <f>COUNTIFS('Felling&amp;Restocking'!$A$11:$A$1000, 'Felling&amp;Restocking'!$A189, 'Felling&amp;Restocking'!$B$11:$B$1000, 'Felling&amp;Restocking'!$B189, 'Felling&amp;Restocking'!$H$11:$H$1000, 'Felling&amp;Restocking'!$H189)</f>
        <v>0</v>
      </c>
      <c r="O189" s="338">
        <f>IF(OR('Felling&amp;Restocking'!H189=0,'Felling&amp;Restocking'!H189=""),0,1)</f>
        <v>0</v>
      </c>
      <c r="P189" s="339">
        <f>SUM('Felling&amp;Restocking'!O189+'Felling&amp;Restocking'!P189)</f>
        <v>0</v>
      </c>
      <c r="S189" s="341">
        <f>IF(AND(O189&lt;&gt;0,P189&lt;&gt;0,'Felling&amp;Restocking'!G189&lt;&gt;0,AA189="",AC189=""),1,0)</f>
        <v>0</v>
      </c>
      <c r="T189" s="342" t="str">
        <f>IF(OR('Felling&amp;Restocking'!G189=0,'Felling&amp;Restocking'!G189=""),"",SUM('Felling&amp;Restocking'!O189/P189)*'Felling&amp;Restocking'!G189)</f>
        <v/>
      </c>
      <c r="U189" s="343" t="str">
        <f>IF(OR('Felling&amp;Restocking'!G189=0,'Felling&amp;Restocking'!G189=""),"",SUM('Felling&amp;Restocking'!P189/P189)*'Felling&amp;Restocking'!G189)</f>
        <v/>
      </c>
      <c r="V189" s="344">
        <f>IF(CONCATENATE('Felling&amp;Restocking'!U189&amp;'Felling&amp;Restocking'!W189&amp;'Felling&amp;Restocking'!Y189&amp;'Felling&amp;Restocking'!AA189&amp;'Felling&amp;Restocking'!AC189)="",0,1)</f>
        <v>0</v>
      </c>
      <c r="W189" s="345">
        <f>IF(OR(OR(TRIM('Felling&amp;Restocking'!H189)="T",TRIM('Felling&amp;Restocking'!H189)="DF",TRIM('Felling&amp;Restocking'!H189)="OS"),O189=0),0,1)</f>
        <v>0</v>
      </c>
      <c r="X189" s="345">
        <f>IF(OR('Felling&amp;Restocking'!$S189="",OR('Felling&amp;Restocking'!$S189=0,'Felling&amp;Restocking'!$S189="N/A")),0,1)</f>
        <v>0</v>
      </c>
      <c r="Y189" s="333" t="str">
        <f t="shared" si="22"/>
        <v/>
      </c>
      <c r="Z189" s="333" t="str">
        <f t="shared" si="23"/>
        <v/>
      </c>
      <c r="AA189" s="334" t="str">
        <f t="shared" si="24"/>
        <v/>
      </c>
      <c r="AC189" s="333" t="str">
        <f t="shared" si="25"/>
        <v/>
      </c>
      <c r="AE189" s="333" t="str">
        <f t="shared" si="26"/>
        <v>1</v>
      </c>
      <c r="AF189" s="346" t="str">
        <f>IF('Felling&amp;Restocking'!I189="","",IFERROR(VLOOKUP( 'Felling&amp;Restocking'!I189,SpeciesList[],2,FALSE),"," &amp; 'Felling&amp;Restocking'!I189))</f>
        <v/>
      </c>
      <c r="AG189" s="333" t="str">
        <f>IF('Felling&amp;Restocking'!I189="","",VLOOKUP( 'Felling&amp;Restocking'!I189,SpeciesList[],4,FALSE))</f>
        <v/>
      </c>
      <c r="AH189" s="333" t="str">
        <f>IF('Felling&amp;Restocking'!J189="","",IFERROR("," &amp; VLOOKUP( 'Felling&amp;Restocking'!J189,SpeciesList[],2,FALSE),"," &amp; 'Felling&amp;Restocking'!J189))</f>
        <v/>
      </c>
      <c r="AI189" s="333" t="str">
        <f>IF('Felling&amp;Restocking'!J189="","",VLOOKUP( 'Felling&amp;Restocking'!J189,SpeciesList[],4,FALSE))</f>
        <v/>
      </c>
      <c r="AJ189" s="333" t="str">
        <f>IF('Felling&amp;Restocking'!K189="","",IFERROR("," &amp; VLOOKUP( 'Felling&amp;Restocking'!K189,SpeciesList[],2,FALSE),"," &amp; 'Felling&amp;Restocking'!K189))</f>
        <v/>
      </c>
      <c r="AK189" s="333" t="str">
        <f>IF('Felling&amp;Restocking'!K189="","",VLOOKUP( 'Felling&amp;Restocking'!K189,SpeciesList[],4,FALSE))</f>
        <v/>
      </c>
      <c r="AL189" s="333" t="str">
        <f>IF('Felling&amp;Restocking'!L189="","",IFERROR("," &amp; VLOOKUP( 'Felling&amp;Restocking'!L189,SpeciesList[],2,FALSE),"," &amp; 'Felling&amp;Restocking'!L189))</f>
        <v/>
      </c>
      <c r="AM189" s="333" t="str">
        <f>IF('Felling&amp;Restocking'!L189="","",VLOOKUP( 'Felling&amp;Restocking'!L189,SpeciesList[],4,FALSE))</f>
        <v/>
      </c>
      <c r="AN189" s="333" t="str">
        <f>IF('Felling&amp;Restocking'!M189="","",IFERROR("," &amp; VLOOKUP( 'Felling&amp;Restocking'!M189,SpeciesList[],2,FALSE),"," &amp; 'Felling&amp;Restocking'!M189))</f>
        <v/>
      </c>
      <c r="AO189" s="333" t="str">
        <f>IF('Felling&amp;Restocking'!M189="","",VLOOKUP( 'Felling&amp;Restocking'!M189,SpeciesList[],4,FALSE))</f>
        <v/>
      </c>
      <c r="AP189" s="333" t="str">
        <f>IF('Felling&amp;Restocking'!N189="","",IFERROR("," &amp; VLOOKUP( 'Felling&amp;Restocking'!N189,SpeciesList[],2,FALSE),"," &amp; 'Felling&amp;Restocking'!N189))</f>
        <v/>
      </c>
      <c r="AQ189" s="333" t="str">
        <f>IF('Felling&amp;Restocking'!N189="","",VLOOKUP( 'Felling&amp;Restocking'!N189,SpeciesList[],4,FALSE))</f>
        <v/>
      </c>
      <c r="AS189" s="346"/>
      <c r="AT189" s="333" t="str">
        <f>IF('Sub-Cpt Record'!A189&lt;&gt;"",CONCATENATE('Sub-Cpt Record'!A189,'Sub-Cpt Record'!B189,'Sub-Cpt Record'!C189),"")</f>
        <v/>
      </c>
      <c r="AU189" s="333">
        <f t="shared" si="27"/>
        <v>1</v>
      </c>
      <c r="AV189" s="333">
        <f>IF(AT189&lt;&gt;"",'Sub-Cpt Record'!C189/CODE!AU189,0)</f>
        <v>0</v>
      </c>
    </row>
    <row r="190" spans="1:48" x14ac:dyDescent="0.25">
      <c r="A190" s="333" t="str">
        <f>IF('Sub-Cpt Record'!B190="",IF(OR('Sub-Cpt Record'!A190=0,'Sub-Cpt Record'!A190=""),"",'Sub-Cpt Record'!A190),CONCATENATE('Sub-Cpt Record'!A190&amp;'Sub-Cpt Record'!B190))</f>
        <v>M26</v>
      </c>
      <c r="B190" s="333">
        <f t="shared" si="19"/>
        <v>1</v>
      </c>
      <c r="C190" s="334" t="str">
        <f>IF('Sub-Cpt Record'!E190 = "","",'Sub-Cpt Record'!E190&amp;"  ")</f>
        <v xml:space="preserve">AH  </v>
      </c>
      <c r="D190" s="333" t="str">
        <f>IF('Sub-Cpt Record'!F190 = "","",'Sub-Cpt Record'!F190&amp;"  ")</f>
        <v xml:space="preserve">HAZ  </v>
      </c>
      <c r="E190" s="333" t="str">
        <f>IF('Sub-Cpt Record'!G190 = "","",'Sub-Cpt Record'!G190&amp;"  ")</f>
        <v xml:space="preserve">WSH  </v>
      </c>
      <c r="F190" s="333" t="str">
        <f>IF('Sub-Cpt Record'!H190 = "","",'Sub-Cpt Record'!H190&amp;"  ")</f>
        <v/>
      </c>
      <c r="G190" s="333" t="str">
        <f>IF('Sub-Cpt Record'!I190 = "","",'Sub-Cpt Record'!I190&amp;"  ")</f>
        <v/>
      </c>
      <c r="H190" s="333" t="str">
        <f>IF('Sub-Cpt Record'!J190 = "","",'Sub-Cpt Record'!J190&amp;"  ")</f>
        <v/>
      </c>
      <c r="I190" s="335" t="str">
        <f t="shared" si="20"/>
        <v xml:space="preserve">AH  HAZ  WSH  </v>
      </c>
      <c r="J190" s="333">
        <f>IF(A190&lt;&gt;"",'Sub-Cpt Record'!C190/CODE!B190,0)</f>
        <v>3.5</v>
      </c>
      <c r="L190" s="337">
        <f t="shared" si="21"/>
        <v>1</v>
      </c>
      <c r="N190" s="338">
        <f>COUNTIFS('Felling&amp;Restocking'!$A$11:$A$1000, 'Felling&amp;Restocking'!$A190, 'Felling&amp;Restocking'!$B$11:$B$1000, 'Felling&amp;Restocking'!$B190, 'Felling&amp;Restocking'!$H$11:$H$1000, 'Felling&amp;Restocking'!$H190)</f>
        <v>0</v>
      </c>
      <c r="O190" s="338">
        <f>IF(OR('Felling&amp;Restocking'!H190=0,'Felling&amp;Restocking'!H190=""),0,1)</f>
        <v>0</v>
      </c>
      <c r="P190" s="339">
        <f>SUM('Felling&amp;Restocking'!O190+'Felling&amp;Restocking'!P190)</f>
        <v>0</v>
      </c>
      <c r="S190" s="341">
        <f>IF(AND(O190&lt;&gt;0,P190&lt;&gt;0,'Felling&amp;Restocking'!G190&lt;&gt;0,AA190="",AC190=""),1,0)</f>
        <v>0</v>
      </c>
      <c r="T190" s="342" t="str">
        <f>IF(OR('Felling&amp;Restocking'!G190=0,'Felling&amp;Restocking'!G190=""),"",SUM('Felling&amp;Restocking'!O190/P190)*'Felling&amp;Restocking'!G190)</f>
        <v/>
      </c>
      <c r="U190" s="343" t="str">
        <f>IF(OR('Felling&amp;Restocking'!G190=0,'Felling&amp;Restocking'!G190=""),"",SUM('Felling&amp;Restocking'!P190/P190)*'Felling&amp;Restocking'!G190)</f>
        <v/>
      </c>
      <c r="V190" s="344">
        <f>IF(CONCATENATE('Felling&amp;Restocking'!U190&amp;'Felling&amp;Restocking'!W190&amp;'Felling&amp;Restocking'!Y190&amp;'Felling&amp;Restocking'!AA190&amp;'Felling&amp;Restocking'!AC190)="",0,1)</f>
        <v>0</v>
      </c>
      <c r="W190" s="345">
        <f>IF(OR(OR(TRIM('Felling&amp;Restocking'!H190)="T",TRIM('Felling&amp;Restocking'!H190)="DF",TRIM('Felling&amp;Restocking'!H190)="OS"),O190=0),0,1)</f>
        <v>0</v>
      </c>
      <c r="X190" s="345">
        <f>IF(OR('Felling&amp;Restocking'!$S190="",OR('Felling&amp;Restocking'!$S190=0,'Felling&amp;Restocking'!$S190="N/A")),0,1)</f>
        <v>0</v>
      </c>
      <c r="Y190" s="333" t="str">
        <f t="shared" si="22"/>
        <v/>
      </c>
      <c r="Z190" s="333" t="str">
        <f t="shared" si="23"/>
        <v/>
      </c>
      <c r="AA190" s="334" t="str">
        <f t="shared" si="24"/>
        <v/>
      </c>
      <c r="AC190" s="333" t="str">
        <f t="shared" si="25"/>
        <v/>
      </c>
      <c r="AE190" s="333" t="str">
        <f t="shared" si="26"/>
        <v>1</v>
      </c>
      <c r="AF190" s="346" t="str">
        <f>IF('Felling&amp;Restocking'!I190="","",IFERROR(VLOOKUP( 'Felling&amp;Restocking'!I190,SpeciesList[],2,FALSE),"," &amp; 'Felling&amp;Restocking'!I190))</f>
        <v/>
      </c>
      <c r="AG190" s="333" t="str">
        <f>IF('Felling&amp;Restocking'!I190="","",VLOOKUP( 'Felling&amp;Restocking'!I190,SpeciesList[],4,FALSE))</f>
        <v/>
      </c>
      <c r="AH190" s="333" t="str">
        <f>IF('Felling&amp;Restocking'!J190="","",IFERROR("," &amp; VLOOKUP( 'Felling&amp;Restocking'!J190,SpeciesList[],2,FALSE),"," &amp; 'Felling&amp;Restocking'!J190))</f>
        <v/>
      </c>
      <c r="AI190" s="333" t="str">
        <f>IF('Felling&amp;Restocking'!J190="","",VLOOKUP( 'Felling&amp;Restocking'!J190,SpeciesList[],4,FALSE))</f>
        <v/>
      </c>
      <c r="AJ190" s="333" t="str">
        <f>IF('Felling&amp;Restocking'!K190="","",IFERROR("," &amp; VLOOKUP( 'Felling&amp;Restocking'!K190,SpeciesList[],2,FALSE),"," &amp; 'Felling&amp;Restocking'!K190))</f>
        <v/>
      </c>
      <c r="AK190" s="333" t="str">
        <f>IF('Felling&amp;Restocking'!K190="","",VLOOKUP( 'Felling&amp;Restocking'!K190,SpeciesList[],4,FALSE))</f>
        <v/>
      </c>
      <c r="AL190" s="333" t="str">
        <f>IF('Felling&amp;Restocking'!L190="","",IFERROR("," &amp; VLOOKUP( 'Felling&amp;Restocking'!L190,SpeciesList[],2,FALSE),"," &amp; 'Felling&amp;Restocking'!L190))</f>
        <v/>
      </c>
      <c r="AM190" s="333" t="str">
        <f>IF('Felling&amp;Restocking'!L190="","",VLOOKUP( 'Felling&amp;Restocking'!L190,SpeciesList[],4,FALSE))</f>
        <v/>
      </c>
      <c r="AN190" s="333" t="str">
        <f>IF('Felling&amp;Restocking'!M190="","",IFERROR("," &amp; VLOOKUP( 'Felling&amp;Restocking'!M190,SpeciesList[],2,FALSE),"," &amp; 'Felling&amp;Restocking'!M190))</f>
        <v/>
      </c>
      <c r="AO190" s="333" t="str">
        <f>IF('Felling&amp;Restocking'!M190="","",VLOOKUP( 'Felling&amp;Restocking'!M190,SpeciesList[],4,FALSE))</f>
        <v/>
      </c>
      <c r="AP190" s="333" t="str">
        <f>IF('Felling&amp;Restocking'!N190="","",IFERROR("," &amp; VLOOKUP( 'Felling&amp;Restocking'!N190,SpeciesList[],2,FALSE),"," &amp; 'Felling&amp;Restocking'!N190))</f>
        <v/>
      </c>
      <c r="AQ190" s="333" t="str">
        <f>IF('Felling&amp;Restocking'!N190="","",VLOOKUP( 'Felling&amp;Restocking'!N190,SpeciesList[],4,FALSE))</f>
        <v/>
      </c>
      <c r="AS190" s="346"/>
      <c r="AT190" s="333" t="str">
        <f>IF('Sub-Cpt Record'!A190&lt;&gt;"",CONCATENATE('Sub-Cpt Record'!A190,'Sub-Cpt Record'!B190,'Sub-Cpt Record'!C190),"")</f>
        <v>M263.5</v>
      </c>
      <c r="AU190" s="333">
        <f t="shared" si="27"/>
        <v>1</v>
      </c>
      <c r="AV190" s="333">
        <f>IF(AT190&lt;&gt;"",'Sub-Cpt Record'!C190/CODE!AU190,0)</f>
        <v>3.5</v>
      </c>
    </row>
    <row r="191" spans="1:48" x14ac:dyDescent="0.25">
      <c r="A191" s="333" t="str">
        <f>IF('Sub-Cpt Record'!B191="",IF(OR('Sub-Cpt Record'!A191=0,'Sub-Cpt Record'!A191=""),"",'Sub-Cpt Record'!A191),CONCATENATE('Sub-Cpt Record'!A191&amp;'Sub-Cpt Record'!B191))</f>
        <v>M1</v>
      </c>
      <c r="B191" s="333">
        <f t="shared" si="19"/>
        <v>1</v>
      </c>
      <c r="C191" s="334" t="str">
        <f>IF('Sub-Cpt Record'!E191 = "","",'Sub-Cpt Record'!E191&amp;"  ")</f>
        <v xml:space="preserve">WSH  </v>
      </c>
      <c r="D191" s="333" t="str">
        <f>IF('Sub-Cpt Record'!F191 = "","",'Sub-Cpt Record'!F191&amp;"  ")</f>
        <v xml:space="preserve">SYC  </v>
      </c>
      <c r="E191" s="333" t="str">
        <f>IF('Sub-Cpt Record'!G191 = "","",'Sub-Cpt Record'!G191&amp;"  ")</f>
        <v xml:space="preserve">FM  </v>
      </c>
      <c r="F191" s="333" t="str">
        <f>IF('Sub-Cpt Record'!H191 = "","",'Sub-Cpt Record'!H191&amp;"  ")</f>
        <v xml:space="preserve">AH  </v>
      </c>
      <c r="G191" s="333" t="str">
        <f>IF('Sub-Cpt Record'!I191 = "","",'Sub-Cpt Record'!I191&amp;"  ")</f>
        <v xml:space="preserve">EM  </v>
      </c>
      <c r="H191" s="333" t="str">
        <f>IF('Sub-Cpt Record'!J191 = "","",'Sub-Cpt Record'!J191&amp;"  ")</f>
        <v/>
      </c>
      <c r="I191" s="335" t="str">
        <f t="shared" si="20"/>
        <v xml:space="preserve">WSH  SYC  FM  AH  EM  </v>
      </c>
      <c r="J191" s="333">
        <f>IF(A191&lt;&gt;"",'Sub-Cpt Record'!C191/CODE!B191,0)</f>
        <v>0.66278899999999996</v>
      </c>
      <c r="L191" s="337">
        <f t="shared" si="21"/>
        <v>1</v>
      </c>
      <c r="N191" s="338">
        <f>COUNTIFS('Felling&amp;Restocking'!$A$11:$A$1000, 'Felling&amp;Restocking'!$A191, 'Felling&amp;Restocking'!$B$11:$B$1000, 'Felling&amp;Restocking'!$B191, 'Felling&amp;Restocking'!$H$11:$H$1000, 'Felling&amp;Restocking'!$H191)</f>
        <v>0</v>
      </c>
      <c r="O191" s="338">
        <f>IF(OR('Felling&amp;Restocking'!H191=0,'Felling&amp;Restocking'!H191=""),0,1)</f>
        <v>0</v>
      </c>
      <c r="P191" s="339">
        <f>SUM('Felling&amp;Restocking'!O191+'Felling&amp;Restocking'!P191)</f>
        <v>0</v>
      </c>
      <c r="S191" s="341">
        <f>IF(AND(O191&lt;&gt;0,P191&lt;&gt;0,'Felling&amp;Restocking'!G191&lt;&gt;0,AA191="",AC191=""),1,0)</f>
        <v>0</v>
      </c>
      <c r="T191" s="342" t="str">
        <f>IF(OR('Felling&amp;Restocking'!G191=0,'Felling&amp;Restocking'!G191=""),"",SUM('Felling&amp;Restocking'!O191/P191)*'Felling&amp;Restocking'!G191)</f>
        <v/>
      </c>
      <c r="U191" s="343" t="str">
        <f>IF(OR('Felling&amp;Restocking'!G191=0,'Felling&amp;Restocking'!G191=""),"",SUM('Felling&amp;Restocking'!P191/P191)*'Felling&amp;Restocking'!G191)</f>
        <v/>
      </c>
      <c r="V191" s="344">
        <f>IF(CONCATENATE('Felling&amp;Restocking'!U191&amp;'Felling&amp;Restocking'!W191&amp;'Felling&amp;Restocking'!Y191&amp;'Felling&amp;Restocking'!AA191&amp;'Felling&amp;Restocking'!AC191)="",0,1)</f>
        <v>0</v>
      </c>
      <c r="W191" s="345">
        <f>IF(OR(OR(TRIM('Felling&amp;Restocking'!H191)="T",TRIM('Felling&amp;Restocking'!H191)="DF",TRIM('Felling&amp;Restocking'!H191)="OS"),O191=0),0,1)</f>
        <v>0</v>
      </c>
      <c r="X191" s="345">
        <f>IF(OR('Felling&amp;Restocking'!$S191="",OR('Felling&amp;Restocking'!$S191=0,'Felling&amp;Restocking'!$S191="N/A")),0,1)</f>
        <v>0</v>
      </c>
      <c r="Y191" s="333" t="str">
        <f t="shared" si="22"/>
        <v/>
      </c>
      <c r="Z191" s="333" t="str">
        <f t="shared" si="23"/>
        <v/>
      </c>
      <c r="AA191" s="334" t="str">
        <f t="shared" si="24"/>
        <v/>
      </c>
      <c r="AC191" s="333" t="str">
        <f t="shared" si="25"/>
        <v/>
      </c>
      <c r="AE191" s="333" t="str">
        <f t="shared" si="26"/>
        <v>1</v>
      </c>
      <c r="AF191" s="346" t="str">
        <f>IF('Felling&amp;Restocking'!I191="","",IFERROR(VLOOKUP( 'Felling&amp;Restocking'!I191,SpeciesList[],2,FALSE),"," &amp; 'Felling&amp;Restocking'!I191))</f>
        <v/>
      </c>
      <c r="AG191" s="333" t="str">
        <f>IF('Felling&amp;Restocking'!I191="","",VLOOKUP( 'Felling&amp;Restocking'!I191,SpeciesList[],4,FALSE))</f>
        <v/>
      </c>
      <c r="AH191" s="333" t="str">
        <f>IF('Felling&amp;Restocking'!J191="","",IFERROR("," &amp; VLOOKUP( 'Felling&amp;Restocking'!J191,SpeciesList[],2,FALSE),"," &amp; 'Felling&amp;Restocking'!J191))</f>
        <v/>
      </c>
      <c r="AI191" s="333" t="str">
        <f>IF('Felling&amp;Restocking'!J191="","",VLOOKUP( 'Felling&amp;Restocking'!J191,SpeciesList[],4,FALSE))</f>
        <v/>
      </c>
      <c r="AJ191" s="333" t="str">
        <f>IF('Felling&amp;Restocking'!K191="","",IFERROR("," &amp; VLOOKUP( 'Felling&amp;Restocking'!K191,SpeciesList[],2,FALSE),"," &amp; 'Felling&amp;Restocking'!K191))</f>
        <v/>
      </c>
      <c r="AK191" s="333" t="str">
        <f>IF('Felling&amp;Restocking'!K191="","",VLOOKUP( 'Felling&amp;Restocking'!K191,SpeciesList[],4,FALSE))</f>
        <v/>
      </c>
      <c r="AL191" s="333" t="str">
        <f>IF('Felling&amp;Restocking'!L191="","",IFERROR("," &amp; VLOOKUP( 'Felling&amp;Restocking'!L191,SpeciesList[],2,FALSE),"," &amp; 'Felling&amp;Restocking'!L191))</f>
        <v/>
      </c>
      <c r="AM191" s="333" t="str">
        <f>IF('Felling&amp;Restocking'!L191="","",VLOOKUP( 'Felling&amp;Restocking'!L191,SpeciesList[],4,FALSE))</f>
        <v/>
      </c>
      <c r="AN191" s="333" t="str">
        <f>IF('Felling&amp;Restocking'!M191="","",IFERROR("," &amp; VLOOKUP( 'Felling&amp;Restocking'!M191,SpeciesList[],2,FALSE),"," &amp; 'Felling&amp;Restocking'!M191))</f>
        <v/>
      </c>
      <c r="AO191" s="333" t="str">
        <f>IF('Felling&amp;Restocking'!M191="","",VLOOKUP( 'Felling&amp;Restocking'!M191,SpeciesList[],4,FALSE))</f>
        <v/>
      </c>
      <c r="AP191" s="333" t="str">
        <f>IF('Felling&amp;Restocking'!N191="","",IFERROR("," &amp; VLOOKUP( 'Felling&amp;Restocking'!N191,SpeciesList[],2,FALSE),"," &amp; 'Felling&amp;Restocking'!N191))</f>
        <v/>
      </c>
      <c r="AQ191" s="333" t="str">
        <f>IF('Felling&amp;Restocking'!N191="","",VLOOKUP( 'Felling&amp;Restocking'!N191,SpeciesList[],4,FALSE))</f>
        <v/>
      </c>
      <c r="AS191" s="346"/>
      <c r="AT191" s="333" t="str">
        <f>IF('Sub-Cpt Record'!A191&lt;&gt;"",CONCATENATE('Sub-Cpt Record'!A191,'Sub-Cpt Record'!B191,'Sub-Cpt Record'!C191),"")</f>
        <v>M10.662789</v>
      </c>
      <c r="AU191" s="333">
        <f t="shared" si="27"/>
        <v>1</v>
      </c>
      <c r="AV191" s="333">
        <f>IF(AT191&lt;&gt;"",'Sub-Cpt Record'!C191/CODE!AU191,0)</f>
        <v>0.66278899999999996</v>
      </c>
    </row>
    <row r="192" spans="1:48" x14ac:dyDescent="0.25">
      <c r="A192" s="333" t="str">
        <f>IF('Sub-Cpt Record'!B192="",IF(OR('Sub-Cpt Record'!A192=0,'Sub-Cpt Record'!A192=""),"",'Sub-Cpt Record'!A192),CONCATENATE('Sub-Cpt Record'!A192&amp;'Sub-Cpt Record'!B192))</f>
        <v>M2</v>
      </c>
      <c r="B192" s="333">
        <f t="shared" si="19"/>
        <v>1</v>
      </c>
      <c r="C192" s="334" t="str">
        <f>IF('Sub-Cpt Record'!E192 = "","",'Sub-Cpt Record'!E192&amp;"  ")</f>
        <v xml:space="preserve">AH  </v>
      </c>
      <c r="D192" s="333" t="str">
        <f>IF('Sub-Cpt Record'!F192 = "","",'Sub-Cpt Record'!F192&amp;"  ")</f>
        <v xml:space="preserve">WSH  </v>
      </c>
      <c r="E192" s="333" t="str">
        <f>IF('Sub-Cpt Record'!G192 = "","",'Sub-Cpt Record'!G192&amp;"  ")</f>
        <v xml:space="preserve">FM  </v>
      </c>
      <c r="F192" s="333" t="str">
        <f>IF('Sub-Cpt Record'!H192 = "","",'Sub-Cpt Record'!H192&amp;"  ")</f>
        <v xml:space="preserve">SYC  </v>
      </c>
      <c r="G192" s="333" t="str">
        <f>IF('Sub-Cpt Record'!I192 = "","",'Sub-Cpt Record'!I192&amp;"  ")</f>
        <v xml:space="preserve">POK  </v>
      </c>
      <c r="H192" s="333" t="str">
        <f>IF('Sub-Cpt Record'!J192 = "","",'Sub-Cpt Record'!J192&amp;"  ")</f>
        <v/>
      </c>
      <c r="I192" s="335" t="str">
        <f t="shared" si="20"/>
        <v xml:space="preserve">AH  WSH  FM  SYC  POK  </v>
      </c>
      <c r="J192" s="333">
        <f>IF(A192&lt;&gt;"",'Sub-Cpt Record'!C192/CODE!B192,0)</f>
        <v>4.8231299999999999</v>
      </c>
      <c r="L192" s="337">
        <f t="shared" si="21"/>
        <v>1</v>
      </c>
      <c r="N192" s="338">
        <f>COUNTIFS('Felling&amp;Restocking'!$A$11:$A$1000, 'Felling&amp;Restocking'!$A192, 'Felling&amp;Restocking'!$B$11:$B$1000, 'Felling&amp;Restocking'!$B192, 'Felling&amp;Restocking'!$H$11:$H$1000, 'Felling&amp;Restocking'!$H192)</f>
        <v>1</v>
      </c>
      <c r="O192" s="338">
        <f>IF(OR('Felling&amp;Restocking'!H192=0,'Felling&amp;Restocking'!H192=""),0,1)</f>
        <v>1</v>
      </c>
      <c r="P192" s="339">
        <f>SUM('Felling&amp;Restocking'!O192+'Felling&amp;Restocking'!P192)</f>
        <v>434.08169999999996</v>
      </c>
      <c r="S192" s="341">
        <f>IF(AND(O192&lt;&gt;0,P192&lt;&gt;0,'Felling&amp;Restocking'!G192&lt;&gt;0,AA192="",AC192=""),1,0)</f>
        <v>0</v>
      </c>
      <c r="T192" s="342">
        <f>IF(OR('Felling&amp;Restocking'!G192=0,'Felling&amp;Restocking'!G192=""),"",SUM('Felling&amp;Restocking'!O192/P192)*'Felling&amp;Restocking'!G192)</f>
        <v>0</v>
      </c>
      <c r="U192" s="343">
        <f>IF(OR('Felling&amp;Restocking'!G192=0,'Felling&amp;Restocking'!G192=""),"",SUM('Felling&amp;Restocking'!P192/P192)*'Felling&amp;Restocking'!G192)</f>
        <v>2.411565</v>
      </c>
      <c r="V192" s="344">
        <f>IF(CONCATENATE('Felling&amp;Restocking'!U192&amp;'Felling&amp;Restocking'!W192&amp;'Felling&amp;Restocking'!Y192&amp;'Felling&amp;Restocking'!AA192&amp;'Felling&amp;Restocking'!AC192)="",0,1)</f>
        <v>0</v>
      </c>
      <c r="W192" s="345">
        <f>IF(OR(OR(TRIM('Felling&amp;Restocking'!H192)="T",TRIM('Felling&amp;Restocking'!H192)="DF",TRIM('Felling&amp;Restocking'!H192)="OS"),O192=0),0,1)</f>
        <v>0</v>
      </c>
      <c r="X192" s="345">
        <f>IF(OR('Felling&amp;Restocking'!$S192="",OR('Felling&amp;Restocking'!$S192=0,'Felling&amp;Restocking'!$S192="N/A")),0,1)</f>
        <v>0</v>
      </c>
      <c r="Y192" s="333" t="str">
        <f t="shared" si="22"/>
        <v/>
      </c>
      <c r="Z192" s="333" t="str">
        <f t="shared" si="23"/>
        <v/>
      </c>
      <c r="AA192" s="334" t="str">
        <f t="shared" si="24"/>
        <v>ash,woody shrubs,field maple,sycamore,pedunculate/common oak</v>
      </c>
      <c r="AC192" s="333" t="str">
        <f t="shared" si="25"/>
        <v/>
      </c>
      <c r="AE192" s="333" t="str">
        <f t="shared" si="26"/>
        <v>1</v>
      </c>
      <c r="AF192" s="346" t="str">
        <f>IF('Felling&amp;Restocking'!I192="","",IFERROR(VLOOKUP( 'Felling&amp;Restocking'!I192,SpeciesList[],2,FALSE),"," &amp; 'Felling&amp;Restocking'!I192))</f>
        <v>ash</v>
      </c>
      <c r="AG192" s="333" t="str">
        <f>IF('Felling&amp;Restocking'!I192="","",VLOOKUP( 'Felling&amp;Restocking'!I192,SpeciesList[],4,FALSE))</f>
        <v>B</v>
      </c>
      <c r="AH192" s="333" t="str">
        <f>IF('Felling&amp;Restocking'!J192="","",IFERROR("," &amp; VLOOKUP( 'Felling&amp;Restocking'!J192,SpeciesList[],2,FALSE),"," &amp; 'Felling&amp;Restocking'!J192))</f>
        <v>,woody shrubs</v>
      </c>
      <c r="AI192" s="333" t="str">
        <f>IF('Felling&amp;Restocking'!J192="","",VLOOKUP( 'Felling&amp;Restocking'!J192,SpeciesList[],4,FALSE))</f>
        <v>B</v>
      </c>
      <c r="AJ192" s="333" t="str">
        <f>IF('Felling&amp;Restocking'!K192="","",IFERROR("," &amp; VLOOKUP( 'Felling&amp;Restocking'!K192,SpeciesList[],2,FALSE),"," &amp; 'Felling&amp;Restocking'!K192))</f>
        <v>,field maple</v>
      </c>
      <c r="AK192" s="333" t="str">
        <f>IF('Felling&amp;Restocking'!K192="","",VLOOKUP( 'Felling&amp;Restocking'!K192,SpeciesList[],4,FALSE))</f>
        <v>B</v>
      </c>
      <c r="AL192" s="333" t="str">
        <f>IF('Felling&amp;Restocking'!L192="","",IFERROR("," &amp; VLOOKUP( 'Felling&amp;Restocking'!L192,SpeciesList[],2,FALSE),"," &amp; 'Felling&amp;Restocking'!L192))</f>
        <v>,sycamore</v>
      </c>
      <c r="AM192" s="333" t="str">
        <f>IF('Felling&amp;Restocking'!L192="","",VLOOKUP( 'Felling&amp;Restocking'!L192,SpeciesList[],4,FALSE))</f>
        <v>B</v>
      </c>
      <c r="AN192" s="333" t="str">
        <f>IF('Felling&amp;Restocking'!M192="","",IFERROR("," &amp; VLOOKUP( 'Felling&amp;Restocking'!M192,SpeciesList[],2,FALSE),"," &amp; 'Felling&amp;Restocking'!M192))</f>
        <v>,pedunculate/common oak</v>
      </c>
      <c r="AO192" s="333" t="str">
        <f>IF('Felling&amp;Restocking'!M192="","",VLOOKUP( 'Felling&amp;Restocking'!M192,SpeciesList[],4,FALSE))</f>
        <v>B</v>
      </c>
      <c r="AP192" s="333" t="str">
        <f>IF('Felling&amp;Restocking'!N192="","",IFERROR("," &amp; VLOOKUP( 'Felling&amp;Restocking'!N192,SpeciesList[],2,FALSE),"," &amp; 'Felling&amp;Restocking'!N192))</f>
        <v/>
      </c>
      <c r="AQ192" s="333" t="str">
        <f>IF('Felling&amp;Restocking'!N192="","",VLOOKUP( 'Felling&amp;Restocking'!N192,SpeciesList[],4,FALSE))</f>
        <v/>
      </c>
      <c r="AS192" s="346"/>
      <c r="AT192" s="333" t="str">
        <f>IF('Sub-Cpt Record'!A192&lt;&gt;"",CONCATENATE('Sub-Cpt Record'!A192,'Sub-Cpt Record'!B192,'Sub-Cpt Record'!C192),"")</f>
        <v>M24.82313</v>
      </c>
      <c r="AU192" s="333">
        <f t="shared" si="27"/>
        <v>1</v>
      </c>
      <c r="AV192" s="333">
        <f>IF(AT192&lt;&gt;"",'Sub-Cpt Record'!C192/CODE!AU192,0)</f>
        <v>4.8231299999999999</v>
      </c>
    </row>
    <row r="193" spans="1:48" x14ac:dyDescent="0.25">
      <c r="A193" s="333" t="str">
        <f>IF('Sub-Cpt Record'!B193="",IF(OR('Sub-Cpt Record'!A193=0,'Sub-Cpt Record'!A193=""),"",'Sub-Cpt Record'!A193),CONCATENATE('Sub-Cpt Record'!A193&amp;'Sub-Cpt Record'!B193))</f>
        <v>M3</v>
      </c>
      <c r="B193" s="333">
        <f t="shared" si="19"/>
        <v>1</v>
      </c>
      <c r="C193" s="334" t="str">
        <f>IF('Sub-Cpt Record'!E193 = "","",'Sub-Cpt Record'!E193&amp;"  ")</f>
        <v xml:space="preserve">AH  </v>
      </c>
      <c r="D193" s="333" t="str">
        <f>IF('Sub-Cpt Record'!F193 = "","",'Sub-Cpt Record'!F193&amp;"  ")</f>
        <v xml:space="preserve">SYC  </v>
      </c>
      <c r="E193" s="333" t="str">
        <f>IF('Sub-Cpt Record'!G193 = "","",'Sub-Cpt Record'!G193&amp;"  ")</f>
        <v xml:space="preserve">WSH  </v>
      </c>
      <c r="F193" s="333" t="str">
        <f>IF('Sub-Cpt Record'!H193 = "","",'Sub-Cpt Record'!H193&amp;"  ")</f>
        <v/>
      </c>
      <c r="G193" s="333" t="str">
        <f>IF('Sub-Cpt Record'!I193 = "","",'Sub-Cpt Record'!I193&amp;"  ")</f>
        <v/>
      </c>
      <c r="H193" s="333" t="str">
        <f>IF('Sub-Cpt Record'!J193 = "","",'Sub-Cpt Record'!J193&amp;"  ")</f>
        <v/>
      </c>
      <c r="I193" s="335" t="str">
        <f t="shared" si="20"/>
        <v xml:space="preserve">AH  SYC  WSH  </v>
      </c>
      <c r="J193" s="333">
        <f>IF(A193&lt;&gt;"",'Sub-Cpt Record'!C193/CODE!B193,0)</f>
        <v>1.3662000000000001</v>
      </c>
      <c r="L193" s="337">
        <f t="shared" si="21"/>
        <v>1</v>
      </c>
      <c r="N193" s="338">
        <f>COUNTIFS('Felling&amp;Restocking'!$A$11:$A$1000, 'Felling&amp;Restocking'!$A193, 'Felling&amp;Restocking'!$B$11:$B$1000, 'Felling&amp;Restocking'!$B193, 'Felling&amp;Restocking'!$H$11:$H$1000, 'Felling&amp;Restocking'!$H193)</f>
        <v>0</v>
      </c>
      <c r="O193" s="338">
        <f>IF(OR('Felling&amp;Restocking'!H193=0,'Felling&amp;Restocking'!H193=""),0,1)</f>
        <v>0</v>
      </c>
      <c r="P193" s="339">
        <f>SUM('Felling&amp;Restocking'!O193+'Felling&amp;Restocking'!P193)</f>
        <v>0</v>
      </c>
      <c r="S193" s="341">
        <f>IF(AND(O193&lt;&gt;0,P193&lt;&gt;0,'Felling&amp;Restocking'!G193&lt;&gt;0,AA193="",AC193=""),1,0)</f>
        <v>0</v>
      </c>
      <c r="T193" s="342" t="str">
        <f>IF(OR('Felling&amp;Restocking'!G193=0,'Felling&amp;Restocking'!G193=""),"",SUM('Felling&amp;Restocking'!O193/P193)*'Felling&amp;Restocking'!G193)</f>
        <v/>
      </c>
      <c r="U193" s="343" t="str">
        <f>IF(OR('Felling&amp;Restocking'!G193=0,'Felling&amp;Restocking'!G193=""),"",SUM('Felling&amp;Restocking'!P193/P193)*'Felling&amp;Restocking'!G193)</f>
        <v/>
      </c>
      <c r="V193" s="344">
        <f>IF(CONCATENATE('Felling&amp;Restocking'!U193&amp;'Felling&amp;Restocking'!W193&amp;'Felling&amp;Restocking'!Y193&amp;'Felling&amp;Restocking'!AA193&amp;'Felling&amp;Restocking'!AC193)="",0,1)</f>
        <v>0</v>
      </c>
      <c r="W193" s="345">
        <f>IF(OR(OR(TRIM('Felling&amp;Restocking'!H193)="T",TRIM('Felling&amp;Restocking'!H193)="DF",TRIM('Felling&amp;Restocking'!H193)="OS"),O193=0),0,1)</f>
        <v>0</v>
      </c>
      <c r="X193" s="345">
        <f>IF(OR('Felling&amp;Restocking'!$S193="",OR('Felling&amp;Restocking'!$S193=0,'Felling&amp;Restocking'!$S193="N/A")),0,1)</f>
        <v>0</v>
      </c>
      <c r="Y193" s="333" t="str">
        <f t="shared" si="22"/>
        <v/>
      </c>
      <c r="Z193" s="333" t="str">
        <f t="shared" si="23"/>
        <v/>
      </c>
      <c r="AA193" s="334" t="str">
        <f t="shared" si="24"/>
        <v/>
      </c>
      <c r="AC193" s="333" t="str">
        <f t="shared" si="25"/>
        <v/>
      </c>
      <c r="AE193" s="333" t="str">
        <f t="shared" si="26"/>
        <v>1</v>
      </c>
      <c r="AF193" s="346" t="str">
        <f>IF('Felling&amp;Restocking'!I193="","",IFERROR(VLOOKUP( 'Felling&amp;Restocking'!I193,SpeciesList[],2,FALSE),"," &amp; 'Felling&amp;Restocking'!I193))</f>
        <v/>
      </c>
      <c r="AG193" s="333" t="str">
        <f>IF('Felling&amp;Restocking'!I193="","",VLOOKUP( 'Felling&amp;Restocking'!I193,SpeciesList[],4,FALSE))</f>
        <v/>
      </c>
      <c r="AH193" s="333" t="str">
        <f>IF('Felling&amp;Restocking'!J193="","",IFERROR("," &amp; VLOOKUP( 'Felling&amp;Restocking'!J193,SpeciesList[],2,FALSE),"," &amp; 'Felling&amp;Restocking'!J193))</f>
        <v/>
      </c>
      <c r="AI193" s="333" t="str">
        <f>IF('Felling&amp;Restocking'!J193="","",VLOOKUP( 'Felling&amp;Restocking'!J193,SpeciesList[],4,FALSE))</f>
        <v/>
      </c>
      <c r="AJ193" s="333" t="str">
        <f>IF('Felling&amp;Restocking'!K193="","",IFERROR("," &amp; VLOOKUP( 'Felling&amp;Restocking'!K193,SpeciesList[],2,FALSE),"," &amp; 'Felling&amp;Restocking'!K193))</f>
        <v/>
      </c>
      <c r="AK193" s="333" t="str">
        <f>IF('Felling&amp;Restocking'!K193="","",VLOOKUP( 'Felling&amp;Restocking'!K193,SpeciesList[],4,FALSE))</f>
        <v/>
      </c>
      <c r="AL193" s="333" t="str">
        <f>IF('Felling&amp;Restocking'!L193="","",IFERROR("," &amp; VLOOKUP( 'Felling&amp;Restocking'!L193,SpeciesList[],2,FALSE),"," &amp; 'Felling&amp;Restocking'!L193))</f>
        <v/>
      </c>
      <c r="AM193" s="333" t="str">
        <f>IF('Felling&amp;Restocking'!L193="","",VLOOKUP( 'Felling&amp;Restocking'!L193,SpeciesList[],4,FALSE))</f>
        <v/>
      </c>
      <c r="AN193" s="333" t="str">
        <f>IF('Felling&amp;Restocking'!M193="","",IFERROR("," &amp; VLOOKUP( 'Felling&amp;Restocking'!M193,SpeciesList[],2,FALSE),"," &amp; 'Felling&amp;Restocking'!M193))</f>
        <v/>
      </c>
      <c r="AO193" s="333" t="str">
        <f>IF('Felling&amp;Restocking'!M193="","",VLOOKUP( 'Felling&amp;Restocking'!M193,SpeciesList[],4,FALSE))</f>
        <v/>
      </c>
      <c r="AP193" s="333" t="str">
        <f>IF('Felling&amp;Restocking'!N193="","",IFERROR("," &amp; VLOOKUP( 'Felling&amp;Restocking'!N193,SpeciesList[],2,FALSE),"," &amp; 'Felling&amp;Restocking'!N193))</f>
        <v/>
      </c>
      <c r="AQ193" s="333" t="str">
        <f>IF('Felling&amp;Restocking'!N193="","",VLOOKUP( 'Felling&amp;Restocking'!N193,SpeciesList[],4,FALSE))</f>
        <v/>
      </c>
      <c r="AS193" s="346"/>
      <c r="AT193" s="333" t="str">
        <f>IF('Sub-Cpt Record'!A193&lt;&gt;"",CONCATENATE('Sub-Cpt Record'!A193,'Sub-Cpt Record'!B193,'Sub-Cpt Record'!C193),"")</f>
        <v>M31.3662</v>
      </c>
      <c r="AU193" s="333">
        <f t="shared" si="27"/>
        <v>1</v>
      </c>
      <c r="AV193" s="333">
        <f>IF(AT193&lt;&gt;"",'Sub-Cpt Record'!C193/CODE!AU193,0)</f>
        <v>1.3662000000000001</v>
      </c>
    </row>
    <row r="194" spans="1:48" x14ac:dyDescent="0.25">
      <c r="A194" s="333" t="str">
        <f>IF('Sub-Cpt Record'!B194="",IF(OR('Sub-Cpt Record'!A194=0,'Sub-Cpt Record'!A194=""),"",'Sub-Cpt Record'!A194),CONCATENATE('Sub-Cpt Record'!A194&amp;'Sub-Cpt Record'!B194))</f>
        <v>M4</v>
      </c>
      <c r="B194" s="333">
        <f t="shared" si="19"/>
        <v>1</v>
      </c>
      <c r="C194" s="334" t="str">
        <f>IF('Sub-Cpt Record'!E194 = "","",'Sub-Cpt Record'!E194&amp;"  ")</f>
        <v xml:space="preserve">POK  </v>
      </c>
      <c r="D194" s="333" t="str">
        <f>IF('Sub-Cpt Record'!F194 = "","",'Sub-Cpt Record'!F194&amp;"  ")</f>
        <v xml:space="preserve">AH  </v>
      </c>
      <c r="E194" s="333" t="str">
        <f>IF('Sub-Cpt Record'!G194 = "","",'Sub-Cpt Record'!G194&amp;"  ")</f>
        <v xml:space="preserve">SYC  </v>
      </c>
      <c r="F194" s="333" t="str">
        <f>IF('Sub-Cpt Record'!H194 = "","",'Sub-Cpt Record'!H194&amp;"  ")</f>
        <v xml:space="preserve">HAZ  </v>
      </c>
      <c r="G194" s="333" t="str">
        <f>IF('Sub-Cpt Record'!I194 = "","",'Sub-Cpt Record'!I194&amp;"  ")</f>
        <v xml:space="preserve">HOL  </v>
      </c>
      <c r="H194" s="333" t="str">
        <f>IF('Sub-Cpt Record'!J194 = "","",'Sub-Cpt Record'!J194&amp;"  ")</f>
        <v/>
      </c>
      <c r="I194" s="335" t="str">
        <f t="shared" si="20"/>
        <v xml:space="preserve">POK  AH  SYC  HAZ  HOL  </v>
      </c>
      <c r="J194" s="333">
        <f>IF(A194&lt;&gt;"",'Sub-Cpt Record'!C194/CODE!B194,0)</f>
        <v>1.9420599999999999</v>
      </c>
      <c r="L194" s="337">
        <f t="shared" si="21"/>
        <v>1</v>
      </c>
      <c r="N194" s="338">
        <f>COUNTIFS('Felling&amp;Restocking'!$A$11:$A$1000, 'Felling&amp;Restocking'!$A194, 'Felling&amp;Restocking'!$B$11:$B$1000, 'Felling&amp;Restocking'!$B194, 'Felling&amp;Restocking'!$H$11:$H$1000, 'Felling&amp;Restocking'!$H194)</f>
        <v>0</v>
      </c>
      <c r="O194" s="338">
        <f>IF(OR('Felling&amp;Restocking'!H194=0,'Felling&amp;Restocking'!H194=""),0,1)</f>
        <v>0</v>
      </c>
      <c r="P194" s="339">
        <f>SUM('Felling&amp;Restocking'!O194+'Felling&amp;Restocking'!P194)</f>
        <v>0</v>
      </c>
      <c r="S194" s="341">
        <f>IF(AND(O194&lt;&gt;0,P194&lt;&gt;0,'Felling&amp;Restocking'!G194&lt;&gt;0,AA194="",AC194=""),1,0)</f>
        <v>0</v>
      </c>
      <c r="T194" s="342" t="str">
        <f>IF(OR('Felling&amp;Restocking'!G194=0,'Felling&amp;Restocking'!G194=""),"",SUM('Felling&amp;Restocking'!O194/P194)*'Felling&amp;Restocking'!G194)</f>
        <v/>
      </c>
      <c r="U194" s="343" t="str">
        <f>IF(OR('Felling&amp;Restocking'!G194=0,'Felling&amp;Restocking'!G194=""),"",SUM('Felling&amp;Restocking'!P194/P194)*'Felling&amp;Restocking'!G194)</f>
        <v/>
      </c>
      <c r="V194" s="344">
        <f>IF(CONCATENATE('Felling&amp;Restocking'!U194&amp;'Felling&amp;Restocking'!W194&amp;'Felling&amp;Restocking'!Y194&amp;'Felling&amp;Restocking'!AA194&amp;'Felling&amp;Restocking'!AC194)="",0,1)</f>
        <v>0</v>
      </c>
      <c r="W194" s="345">
        <f>IF(OR(OR(TRIM('Felling&amp;Restocking'!H194)="T",TRIM('Felling&amp;Restocking'!H194)="DF",TRIM('Felling&amp;Restocking'!H194)="OS"),O194=0),0,1)</f>
        <v>0</v>
      </c>
      <c r="X194" s="345">
        <f>IF(OR('Felling&amp;Restocking'!$S194="",OR('Felling&amp;Restocking'!$S194=0,'Felling&amp;Restocking'!$S194="N/A")),0,1)</f>
        <v>0</v>
      </c>
      <c r="Y194" s="333" t="str">
        <f t="shared" si="22"/>
        <v/>
      </c>
      <c r="Z194" s="333" t="str">
        <f t="shared" si="23"/>
        <v/>
      </c>
      <c r="AA194" s="334" t="str">
        <f t="shared" si="24"/>
        <v/>
      </c>
      <c r="AC194" s="333" t="str">
        <f t="shared" si="25"/>
        <v/>
      </c>
      <c r="AE194" s="333" t="str">
        <f t="shared" si="26"/>
        <v>1</v>
      </c>
      <c r="AF194" s="346" t="str">
        <f>IF('Felling&amp;Restocking'!I194="","",IFERROR(VLOOKUP( 'Felling&amp;Restocking'!I194,SpeciesList[],2,FALSE),"," &amp; 'Felling&amp;Restocking'!I194))</f>
        <v/>
      </c>
      <c r="AG194" s="333" t="str">
        <f>IF('Felling&amp;Restocking'!I194="","",VLOOKUP( 'Felling&amp;Restocking'!I194,SpeciesList[],4,FALSE))</f>
        <v/>
      </c>
      <c r="AH194" s="333" t="str">
        <f>IF('Felling&amp;Restocking'!J194="","",IFERROR("," &amp; VLOOKUP( 'Felling&amp;Restocking'!J194,SpeciesList[],2,FALSE),"," &amp; 'Felling&amp;Restocking'!J194))</f>
        <v/>
      </c>
      <c r="AI194" s="333" t="str">
        <f>IF('Felling&amp;Restocking'!J194="","",VLOOKUP( 'Felling&amp;Restocking'!J194,SpeciesList[],4,FALSE))</f>
        <v/>
      </c>
      <c r="AJ194" s="333" t="str">
        <f>IF('Felling&amp;Restocking'!K194="","",IFERROR("," &amp; VLOOKUP( 'Felling&amp;Restocking'!K194,SpeciesList[],2,FALSE),"," &amp; 'Felling&amp;Restocking'!K194))</f>
        <v/>
      </c>
      <c r="AK194" s="333" t="str">
        <f>IF('Felling&amp;Restocking'!K194="","",VLOOKUP( 'Felling&amp;Restocking'!K194,SpeciesList[],4,FALSE))</f>
        <v/>
      </c>
      <c r="AL194" s="333" t="str">
        <f>IF('Felling&amp;Restocking'!L194="","",IFERROR("," &amp; VLOOKUP( 'Felling&amp;Restocking'!L194,SpeciesList[],2,FALSE),"," &amp; 'Felling&amp;Restocking'!L194))</f>
        <v/>
      </c>
      <c r="AM194" s="333" t="str">
        <f>IF('Felling&amp;Restocking'!L194="","",VLOOKUP( 'Felling&amp;Restocking'!L194,SpeciesList[],4,FALSE))</f>
        <v/>
      </c>
      <c r="AN194" s="333" t="str">
        <f>IF('Felling&amp;Restocking'!M194="","",IFERROR("," &amp; VLOOKUP( 'Felling&amp;Restocking'!M194,SpeciesList[],2,FALSE),"," &amp; 'Felling&amp;Restocking'!M194))</f>
        <v/>
      </c>
      <c r="AO194" s="333" t="str">
        <f>IF('Felling&amp;Restocking'!M194="","",VLOOKUP( 'Felling&amp;Restocking'!M194,SpeciesList[],4,FALSE))</f>
        <v/>
      </c>
      <c r="AP194" s="333" t="str">
        <f>IF('Felling&amp;Restocking'!N194="","",IFERROR("," &amp; VLOOKUP( 'Felling&amp;Restocking'!N194,SpeciesList[],2,FALSE),"," &amp; 'Felling&amp;Restocking'!N194))</f>
        <v/>
      </c>
      <c r="AQ194" s="333" t="str">
        <f>IF('Felling&amp;Restocking'!N194="","",VLOOKUP( 'Felling&amp;Restocking'!N194,SpeciesList[],4,FALSE))</f>
        <v/>
      </c>
      <c r="AS194" s="346"/>
      <c r="AT194" s="333" t="str">
        <f>IF('Sub-Cpt Record'!A194&lt;&gt;"",CONCATENATE('Sub-Cpt Record'!A194,'Sub-Cpt Record'!B194,'Sub-Cpt Record'!C194),"")</f>
        <v>M41.94206</v>
      </c>
      <c r="AU194" s="333">
        <f t="shared" si="27"/>
        <v>1</v>
      </c>
      <c r="AV194" s="333">
        <f>IF(AT194&lt;&gt;"",'Sub-Cpt Record'!C194/CODE!AU194,0)</f>
        <v>1.9420599999999999</v>
      </c>
    </row>
    <row r="195" spans="1:48" x14ac:dyDescent="0.25">
      <c r="A195" s="333" t="str">
        <f>IF('Sub-Cpt Record'!B195="",IF(OR('Sub-Cpt Record'!A195=0,'Sub-Cpt Record'!A195=""),"",'Sub-Cpt Record'!A195),CONCATENATE('Sub-Cpt Record'!A195&amp;'Sub-Cpt Record'!B195))</f>
        <v>M5</v>
      </c>
      <c r="B195" s="333">
        <f t="shared" si="19"/>
        <v>1</v>
      </c>
      <c r="C195" s="334" t="str">
        <f>IF('Sub-Cpt Record'!E195 = "","",'Sub-Cpt Record'!E195&amp;"  ")</f>
        <v xml:space="preserve">FM  </v>
      </c>
      <c r="D195" s="333" t="str">
        <f>IF('Sub-Cpt Record'!F195 = "","",'Sub-Cpt Record'!F195&amp;"  ")</f>
        <v xml:space="preserve">POK  </v>
      </c>
      <c r="E195" s="333" t="str">
        <f>IF('Sub-Cpt Record'!G195 = "","",'Sub-Cpt Record'!G195&amp;"  ")</f>
        <v xml:space="preserve">HOL  </v>
      </c>
      <c r="F195" s="333" t="str">
        <f>IF('Sub-Cpt Record'!H195 = "","",'Sub-Cpt Record'!H195&amp;"  ")</f>
        <v xml:space="preserve">WSH  </v>
      </c>
      <c r="G195" s="333" t="str">
        <f>IF('Sub-Cpt Record'!I195 = "","",'Sub-Cpt Record'!I195&amp;"  ")</f>
        <v/>
      </c>
      <c r="H195" s="333" t="str">
        <f>IF('Sub-Cpt Record'!J195 = "","",'Sub-Cpt Record'!J195&amp;"  ")</f>
        <v/>
      </c>
      <c r="I195" s="335" t="str">
        <f t="shared" si="20"/>
        <v xml:space="preserve">FM  POK  HOL  WSH  </v>
      </c>
      <c r="J195" s="333">
        <f>IF(A195&lt;&gt;"",'Sub-Cpt Record'!C195/CODE!B195,0)</f>
        <v>0.87630200000000003</v>
      </c>
      <c r="L195" s="337">
        <f t="shared" si="21"/>
        <v>1</v>
      </c>
      <c r="N195" s="338">
        <f>COUNTIFS('Felling&amp;Restocking'!$A$11:$A$1000, 'Felling&amp;Restocking'!$A195, 'Felling&amp;Restocking'!$B$11:$B$1000, 'Felling&amp;Restocking'!$B195, 'Felling&amp;Restocking'!$H$11:$H$1000, 'Felling&amp;Restocking'!$H195)</f>
        <v>0</v>
      </c>
      <c r="O195" s="338">
        <f>IF(OR('Felling&amp;Restocking'!H195=0,'Felling&amp;Restocking'!H195=""),0,1)</f>
        <v>0</v>
      </c>
      <c r="P195" s="339">
        <f>SUM('Felling&amp;Restocking'!O195+'Felling&amp;Restocking'!P195)</f>
        <v>0</v>
      </c>
      <c r="S195" s="341">
        <f>IF(AND(O195&lt;&gt;0,P195&lt;&gt;0,'Felling&amp;Restocking'!G195&lt;&gt;0,AA195="",AC195=""),1,0)</f>
        <v>0</v>
      </c>
      <c r="T195" s="342" t="str">
        <f>IF(OR('Felling&amp;Restocking'!G195=0,'Felling&amp;Restocking'!G195=""),"",SUM('Felling&amp;Restocking'!O195/P195)*'Felling&amp;Restocking'!G195)</f>
        <v/>
      </c>
      <c r="U195" s="343" t="str">
        <f>IF(OR('Felling&amp;Restocking'!G195=0,'Felling&amp;Restocking'!G195=""),"",SUM('Felling&amp;Restocking'!P195/P195)*'Felling&amp;Restocking'!G195)</f>
        <v/>
      </c>
      <c r="V195" s="344">
        <f>IF(CONCATENATE('Felling&amp;Restocking'!U195&amp;'Felling&amp;Restocking'!W195&amp;'Felling&amp;Restocking'!Y195&amp;'Felling&amp;Restocking'!AA195&amp;'Felling&amp;Restocking'!AC195)="",0,1)</f>
        <v>0</v>
      </c>
      <c r="W195" s="345">
        <f>IF(OR(OR(TRIM('Felling&amp;Restocking'!H195)="T",TRIM('Felling&amp;Restocking'!H195)="DF",TRIM('Felling&amp;Restocking'!H195)="OS"),O195=0),0,1)</f>
        <v>0</v>
      </c>
      <c r="X195" s="345">
        <f>IF(OR('Felling&amp;Restocking'!$S195="",OR('Felling&amp;Restocking'!$S195=0,'Felling&amp;Restocking'!$S195="N/A")),0,1)</f>
        <v>0</v>
      </c>
      <c r="Y195" s="333" t="str">
        <f t="shared" si="22"/>
        <v/>
      </c>
      <c r="Z195" s="333" t="str">
        <f t="shared" si="23"/>
        <v/>
      </c>
      <c r="AA195" s="334" t="str">
        <f t="shared" si="24"/>
        <v/>
      </c>
      <c r="AC195" s="333" t="str">
        <f t="shared" si="25"/>
        <v/>
      </c>
      <c r="AE195" s="333" t="str">
        <f t="shared" si="26"/>
        <v>1</v>
      </c>
      <c r="AF195" s="346" t="str">
        <f>IF('Felling&amp;Restocking'!I195="","",IFERROR(VLOOKUP( 'Felling&amp;Restocking'!I195,SpeciesList[],2,FALSE),"," &amp; 'Felling&amp;Restocking'!I195))</f>
        <v/>
      </c>
      <c r="AG195" s="333" t="str">
        <f>IF('Felling&amp;Restocking'!I195="","",VLOOKUP( 'Felling&amp;Restocking'!I195,SpeciesList[],4,FALSE))</f>
        <v/>
      </c>
      <c r="AH195" s="333" t="str">
        <f>IF('Felling&amp;Restocking'!J195="","",IFERROR("," &amp; VLOOKUP( 'Felling&amp;Restocking'!J195,SpeciesList[],2,FALSE),"," &amp; 'Felling&amp;Restocking'!J195))</f>
        <v/>
      </c>
      <c r="AI195" s="333" t="str">
        <f>IF('Felling&amp;Restocking'!J195="","",VLOOKUP( 'Felling&amp;Restocking'!J195,SpeciesList[],4,FALSE))</f>
        <v/>
      </c>
      <c r="AJ195" s="333" t="str">
        <f>IF('Felling&amp;Restocking'!K195="","",IFERROR("," &amp; VLOOKUP( 'Felling&amp;Restocking'!K195,SpeciesList[],2,FALSE),"," &amp; 'Felling&amp;Restocking'!K195))</f>
        <v/>
      </c>
      <c r="AK195" s="333" t="str">
        <f>IF('Felling&amp;Restocking'!K195="","",VLOOKUP( 'Felling&amp;Restocking'!K195,SpeciesList[],4,FALSE))</f>
        <v/>
      </c>
      <c r="AL195" s="333" t="str">
        <f>IF('Felling&amp;Restocking'!L195="","",IFERROR("," &amp; VLOOKUP( 'Felling&amp;Restocking'!L195,SpeciesList[],2,FALSE),"," &amp; 'Felling&amp;Restocking'!L195))</f>
        <v/>
      </c>
      <c r="AM195" s="333" t="str">
        <f>IF('Felling&amp;Restocking'!L195="","",VLOOKUP( 'Felling&amp;Restocking'!L195,SpeciesList[],4,FALSE))</f>
        <v/>
      </c>
      <c r="AN195" s="333" t="str">
        <f>IF('Felling&amp;Restocking'!M195="","",IFERROR("," &amp; VLOOKUP( 'Felling&amp;Restocking'!M195,SpeciesList[],2,FALSE),"," &amp; 'Felling&amp;Restocking'!M195))</f>
        <v/>
      </c>
      <c r="AO195" s="333" t="str">
        <f>IF('Felling&amp;Restocking'!M195="","",VLOOKUP( 'Felling&amp;Restocking'!M195,SpeciesList[],4,FALSE))</f>
        <v/>
      </c>
      <c r="AP195" s="333" t="str">
        <f>IF('Felling&amp;Restocking'!N195="","",IFERROR("," &amp; VLOOKUP( 'Felling&amp;Restocking'!N195,SpeciesList[],2,FALSE),"," &amp; 'Felling&amp;Restocking'!N195))</f>
        <v/>
      </c>
      <c r="AQ195" s="333" t="str">
        <f>IF('Felling&amp;Restocking'!N195="","",VLOOKUP( 'Felling&amp;Restocking'!N195,SpeciesList[],4,FALSE))</f>
        <v/>
      </c>
      <c r="AS195" s="346"/>
      <c r="AT195" s="333" t="str">
        <f>IF('Sub-Cpt Record'!A195&lt;&gt;"",CONCATENATE('Sub-Cpt Record'!A195,'Sub-Cpt Record'!B195,'Sub-Cpt Record'!C195),"")</f>
        <v>M50.876302</v>
      </c>
      <c r="AU195" s="333">
        <f t="shared" si="27"/>
        <v>1</v>
      </c>
      <c r="AV195" s="333">
        <f>IF(AT195&lt;&gt;"",'Sub-Cpt Record'!C195/CODE!AU195,0)</f>
        <v>0.87630200000000003</v>
      </c>
    </row>
    <row r="196" spans="1:48" x14ac:dyDescent="0.25">
      <c r="A196" s="333" t="str">
        <f>IF('Sub-Cpt Record'!B196="",IF(OR('Sub-Cpt Record'!A196=0,'Sub-Cpt Record'!A196=""),"",'Sub-Cpt Record'!A196),CONCATENATE('Sub-Cpt Record'!A196&amp;'Sub-Cpt Record'!B196))</f>
        <v>M6</v>
      </c>
      <c r="B196" s="333">
        <f t="shared" si="19"/>
        <v>1</v>
      </c>
      <c r="C196" s="334" t="str">
        <f>IF('Sub-Cpt Record'!E196 = "","",'Sub-Cpt Record'!E196&amp;"  ")</f>
        <v xml:space="preserve">HOL  </v>
      </c>
      <c r="D196" s="333" t="str">
        <f>IF('Sub-Cpt Record'!F196 = "","",'Sub-Cpt Record'!F196&amp;"  ")</f>
        <v xml:space="preserve">POK  </v>
      </c>
      <c r="E196" s="333" t="str">
        <f>IF('Sub-Cpt Record'!G196 = "","",'Sub-Cpt Record'!G196&amp;"  ")</f>
        <v xml:space="preserve">SYC  </v>
      </c>
      <c r="F196" s="333" t="str">
        <f>IF('Sub-Cpt Record'!H196 = "","",'Sub-Cpt Record'!H196&amp;"  ")</f>
        <v xml:space="preserve">AH  </v>
      </c>
      <c r="G196" s="333" t="str">
        <f>IF('Sub-Cpt Record'!I196 = "","",'Sub-Cpt Record'!I196&amp;"  ")</f>
        <v xml:space="preserve">HOL  </v>
      </c>
      <c r="H196" s="333" t="str">
        <f>IF('Sub-Cpt Record'!J196 = "","",'Sub-Cpt Record'!J196&amp;"  ")</f>
        <v xml:space="preserve">WCH  </v>
      </c>
      <c r="I196" s="335" t="str">
        <f t="shared" si="20"/>
        <v xml:space="preserve">HOL  POK  SYC  AH  HOL  WCH  </v>
      </c>
      <c r="J196" s="333">
        <f>IF(A196&lt;&gt;"",'Sub-Cpt Record'!C196/CODE!B196,0)</f>
        <v>0.56831399999999999</v>
      </c>
      <c r="L196" s="337">
        <f t="shared" si="21"/>
        <v>1</v>
      </c>
      <c r="N196" s="338">
        <f>COUNTIFS('Felling&amp;Restocking'!$A$11:$A$1000, 'Felling&amp;Restocking'!$A196, 'Felling&amp;Restocking'!$B$11:$B$1000, 'Felling&amp;Restocking'!$B196, 'Felling&amp;Restocking'!$H$11:$H$1000, 'Felling&amp;Restocking'!$H196)</f>
        <v>0</v>
      </c>
      <c r="O196" s="338">
        <f>IF(OR('Felling&amp;Restocking'!H196=0,'Felling&amp;Restocking'!H196=""),0,1)</f>
        <v>0</v>
      </c>
      <c r="P196" s="339">
        <f>SUM('Felling&amp;Restocking'!O196+'Felling&amp;Restocking'!P196)</f>
        <v>0</v>
      </c>
      <c r="S196" s="341">
        <f>IF(AND(O196&lt;&gt;0,P196&lt;&gt;0,'Felling&amp;Restocking'!G196&lt;&gt;0,AA196="",AC196=""),1,0)</f>
        <v>0</v>
      </c>
      <c r="T196" s="342" t="str">
        <f>IF(OR('Felling&amp;Restocking'!G196=0,'Felling&amp;Restocking'!G196=""),"",SUM('Felling&amp;Restocking'!O196/P196)*'Felling&amp;Restocking'!G196)</f>
        <v/>
      </c>
      <c r="U196" s="343" t="str">
        <f>IF(OR('Felling&amp;Restocking'!G196=0,'Felling&amp;Restocking'!G196=""),"",SUM('Felling&amp;Restocking'!P196/P196)*'Felling&amp;Restocking'!G196)</f>
        <v/>
      </c>
      <c r="V196" s="344">
        <f>IF(CONCATENATE('Felling&amp;Restocking'!U196&amp;'Felling&amp;Restocking'!W196&amp;'Felling&amp;Restocking'!Y196&amp;'Felling&amp;Restocking'!AA196&amp;'Felling&amp;Restocking'!AC196)="",0,1)</f>
        <v>0</v>
      </c>
      <c r="W196" s="345">
        <f>IF(OR(OR(TRIM('Felling&amp;Restocking'!H196)="T",TRIM('Felling&amp;Restocking'!H196)="DF",TRIM('Felling&amp;Restocking'!H196)="OS"),O196=0),0,1)</f>
        <v>0</v>
      </c>
      <c r="X196" s="345">
        <f>IF(OR('Felling&amp;Restocking'!$S196="",OR('Felling&amp;Restocking'!$S196=0,'Felling&amp;Restocking'!$S196="N/A")),0,1)</f>
        <v>0</v>
      </c>
      <c r="Y196" s="333" t="str">
        <f t="shared" si="22"/>
        <v/>
      </c>
      <c r="Z196" s="333" t="str">
        <f t="shared" si="23"/>
        <v/>
      </c>
      <c r="AA196" s="334" t="str">
        <f t="shared" si="24"/>
        <v/>
      </c>
      <c r="AC196" s="333" t="str">
        <f t="shared" si="25"/>
        <v/>
      </c>
      <c r="AE196" s="333" t="str">
        <f t="shared" si="26"/>
        <v>1</v>
      </c>
      <c r="AF196" s="346" t="str">
        <f>IF('Felling&amp;Restocking'!I196="","",IFERROR(VLOOKUP( 'Felling&amp;Restocking'!I196,SpeciesList[],2,FALSE),"," &amp; 'Felling&amp;Restocking'!I196))</f>
        <v/>
      </c>
      <c r="AG196" s="333" t="str">
        <f>IF('Felling&amp;Restocking'!I196="","",VLOOKUP( 'Felling&amp;Restocking'!I196,SpeciesList[],4,FALSE))</f>
        <v/>
      </c>
      <c r="AH196" s="333" t="str">
        <f>IF('Felling&amp;Restocking'!J196="","",IFERROR("," &amp; VLOOKUP( 'Felling&amp;Restocking'!J196,SpeciesList[],2,FALSE),"," &amp; 'Felling&amp;Restocking'!J196))</f>
        <v/>
      </c>
      <c r="AI196" s="333" t="str">
        <f>IF('Felling&amp;Restocking'!J196="","",VLOOKUP( 'Felling&amp;Restocking'!J196,SpeciesList[],4,FALSE))</f>
        <v/>
      </c>
      <c r="AJ196" s="333" t="str">
        <f>IF('Felling&amp;Restocking'!K196="","",IFERROR("," &amp; VLOOKUP( 'Felling&amp;Restocking'!K196,SpeciesList[],2,FALSE),"," &amp; 'Felling&amp;Restocking'!K196))</f>
        <v/>
      </c>
      <c r="AK196" s="333" t="str">
        <f>IF('Felling&amp;Restocking'!K196="","",VLOOKUP( 'Felling&amp;Restocking'!K196,SpeciesList[],4,FALSE))</f>
        <v/>
      </c>
      <c r="AL196" s="333" t="str">
        <f>IF('Felling&amp;Restocking'!L196="","",IFERROR("," &amp; VLOOKUP( 'Felling&amp;Restocking'!L196,SpeciesList[],2,FALSE),"," &amp; 'Felling&amp;Restocking'!L196))</f>
        <v/>
      </c>
      <c r="AM196" s="333" t="str">
        <f>IF('Felling&amp;Restocking'!L196="","",VLOOKUP( 'Felling&amp;Restocking'!L196,SpeciesList[],4,FALSE))</f>
        <v/>
      </c>
      <c r="AN196" s="333" t="str">
        <f>IF('Felling&amp;Restocking'!M196="","",IFERROR("," &amp; VLOOKUP( 'Felling&amp;Restocking'!M196,SpeciesList[],2,FALSE),"," &amp; 'Felling&amp;Restocking'!M196))</f>
        <v/>
      </c>
      <c r="AO196" s="333" t="str">
        <f>IF('Felling&amp;Restocking'!M196="","",VLOOKUP( 'Felling&amp;Restocking'!M196,SpeciesList[],4,FALSE))</f>
        <v/>
      </c>
      <c r="AP196" s="333" t="str">
        <f>IF('Felling&amp;Restocking'!N196="","",IFERROR("," &amp; VLOOKUP( 'Felling&amp;Restocking'!N196,SpeciesList[],2,FALSE),"," &amp; 'Felling&amp;Restocking'!N196))</f>
        <v/>
      </c>
      <c r="AQ196" s="333" t="str">
        <f>IF('Felling&amp;Restocking'!N196="","",VLOOKUP( 'Felling&amp;Restocking'!N196,SpeciesList[],4,FALSE))</f>
        <v/>
      </c>
      <c r="AS196" s="346"/>
      <c r="AT196" s="333" t="str">
        <f>IF('Sub-Cpt Record'!A196&lt;&gt;"",CONCATENATE('Sub-Cpt Record'!A196,'Sub-Cpt Record'!B196,'Sub-Cpt Record'!C196),"")</f>
        <v>M60.568314</v>
      </c>
      <c r="AU196" s="333">
        <f t="shared" si="27"/>
        <v>1</v>
      </c>
      <c r="AV196" s="333">
        <f>IF(AT196&lt;&gt;"",'Sub-Cpt Record'!C196/CODE!AU196,0)</f>
        <v>0.56831399999999999</v>
      </c>
    </row>
    <row r="197" spans="1:48" x14ac:dyDescent="0.25">
      <c r="A197" s="333" t="str">
        <f>IF('Sub-Cpt Record'!B197="",IF(OR('Sub-Cpt Record'!A197=0,'Sub-Cpt Record'!A197=""),"",'Sub-Cpt Record'!A197),CONCATENATE('Sub-Cpt Record'!A197&amp;'Sub-Cpt Record'!B197))</f>
        <v>M7</v>
      </c>
      <c r="B197" s="333">
        <f t="shared" si="19"/>
        <v>1</v>
      </c>
      <c r="C197" s="334" t="str">
        <f>IF('Sub-Cpt Record'!E197 = "","",'Sub-Cpt Record'!E197&amp;"  ")</f>
        <v xml:space="preserve">POK  </v>
      </c>
      <c r="D197" s="333" t="str">
        <f>IF('Sub-Cpt Record'!F197 = "","",'Sub-Cpt Record'!F197&amp;"  ")</f>
        <v xml:space="preserve">PSP  </v>
      </c>
      <c r="E197" s="333" t="str">
        <f>IF('Sub-Cpt Record'!G197 = "","",'Sub-Cpt Record'!G197&amp;"  ")</f>
        <v xml:space="preserve">AH  </v>
      </c>
      <c r="F197" s="333" t="str">
        <f>IF('Sub-Cpt Record'!H197 = "","",'Sub-Cpt Record'!H197&amp;"  ")</f>
        <v xml:space="preserve">MB  </v>
      </c>
      <c r="G197" s="333" t="str">
        <f>IF('Sub-Cpt Record'!I197 = "","",'Sub-Cpt Record'!I197&amp;"  ")</f>
        <v/>
      </c>
      <c r="H197" s="333" t="str">
        <f>IF('Sub-Cpt Record'!J197 = "","",'Sub-Cpt Record'!J197&amp;"  ")</f>
        <v/>
      </c>
      <c r="I197" s="335" t="str">
        <f t="shared" si="20"/>
        <v xml:space="preserve">POK  PSP  AH  MB  </v>
      </c>
      <c r="J197" s="333">
        <f>IF(A197&lt;&gt;"",'Sub-Cpt Record'!C197/CODE!B197,0)</f>
        <v>2.7284700000000002</v>
      </c>
      <c r="L197" s="337">
        <f t="shared" si="21"/>
        <v>1</v>
      </c>
      <c r="N197" s="338">
        <f>COUNTIFS('Felling&amp;Restocking'!$A$11:$A$1000, 'Felling&amp;Restocking'!$A197, 'Felling&amp;Restocking'!$B$11:$B$1000, 'Felling&amp;Restocking'!$B197, 'Felling&amp;Restocking'!$H$11:$H$1000, 'Felling&amp;Restocking'!$H197)</f>
        <v>0</v>
      </c>
      <c r="O197" s="338">
        <f>IF(OR('Felling&amp;Restocking'!H197=0,'Felling&amp;Restocking'!H197=""),0,1)</f>
        <v>0</v>
      </c>
      <c r="P197" s="339">
        <f>SUM('Felling&amp;Restocking'!O197+'Felling&amp;Restocking'!P197)</f>
        <v>0</v>
      </c>
      <c r="S197" s="341">
        <f>IF(AND(O197&lt;&gt;0,P197&lt;&gt;0,'Felling&amp;Restocking'!G197&lt;&gt;0,AA197="",AC197=""),1,0)</f>
        <v>0</v>
      </c>
      <c r="T197" s="342" t="str">
        <f>IF(OR('Felling&amp;Restocking'!G197=0,'Felling&amp;Restocking'!G197=""),"",SUM('Felling&amp;Restocking'!O197/P197)*'Felling&amp;Restocking'!G197)</f>
        <v/>
      </c>
      <c r="U197" s="343" t="str">
        <f>IF(OR('Felling&amp;Restocking'!G197=0,'Felling&amp;Restocking'!G197=""),"",SUM('Felling&amp;Restocking'!P197/P197)*'Felling&amp;Restocking'!G197)</f>
        <v/>
      </c>
      <c r="V197" s="344">
        <f>IF(CONCATENATE('Felling&amp;Restocking'!U197&amp;'Felling&amp;Restocking'!W197&amp;'Felling&amp;Restocking'!Y197&amp;'Felling&amp;Restocking'!AA197&amp;'Felling&amp;Restocking'!AC197)="",0,1)</f>
        <v>0</v>
      </c>
      <c r="W197" s="345">
        <f>IF(OR(OR(TRIM('Felling&amp;Restocking'!H197)="T",TRIM('Felling&amp;Restocking'!H197)="DF",TRIM('Felling&amp;Restocking'!H197)="OS"),O197=0),0,1)</f>
        <v>0</v>
      </c>
      <c r="X197" s="345">
        <f>IF(OR('Felling&amp;Restocking'!$S197="",OR('Felling&amp;Restocking'!$S197=0,'Felling&amp;Restocking'!$S197="N/A")),0,1)</f>
        <v>0</v>
      </c>
      <c r="Y197" s="333" t="str">
        <f t="shared" si="22"/>
        <v/>
      </c>
      <c r="Z197" s="333" t="str">
        <f t="shared" si="23"/>
        <v/>
      </c>
      <c r="AA197" s="334" t="str">
        <f t="shared" si="24"/>
        <v/>
      </c>
      <c r="AC197" s="333" t="str">
        <f t="shared" si="25"/>
        <v/>
      </c>
      <c r="AE197" s="333" t="str">
        <f t="shared" si="26"/>
        <v>1</v>
      </c>
      <c r="AF197" s="346" t="str">
        <f>IF('Felling&amp;Restocking'!I197="","",IFERROR(VLOOKUP( 'Felling&amp;Restocking'!I197,SpeciesList[],2,FALSE),"," &amp; 'Felling&amp;Restocking'!I197))</f>
        <v/>
      </c>
      <c r="AG197" s="333" t="str">
        <f>IF('Felling&amp;Restocking'!I197="","",VLOOKUP( 'Felling&amp;Restocking'!I197,SpeciesList[],4,FALSE))</f>
        <v/>
      </c>
      <c r="AH197" s="333" t="str">
        <f>IF('Felling&amp;Restocking'!J197="","",IFERROR("," &amp; VLOOKUP( 'Felling&amp;Restocking'!J197,SpeciesList[],2,FALSE),"," &amp; 'Felling&amp;Restocking'!J197))</f>
        <v/>
      </c>
      <c r="AI197" s="333" t="str">
        <f>IF('Felling&amp;Restocking'!J197="","",VLOOKUP( 'Felling&amp;Restocking'!J197,SpeciesList[],4,FALSE))</f>
        <v/>
      </c>
      <c r="AJ197" s="333" t="str">
        <f>IF('Felling&amp;Restocking'!K197="","",IFERROR("," &amp; VLOOKUP( 'Felling&amp;Restocking'!K197,SpeciesList[],2,FALSE),"," &amp; 'Felling&amp;Restocking'!K197))</f>
        <v/>
      </c>
      <c r="AK197" s="333" t="str">
        <f>IF('Felling&amp;Restocking'!K197="","",VLOOKUP( 'Felling&amp;Restocking'!K197,SpeciesList[],4,FALSE))</f>
        <v/>
      </c>
      <c r="AL197" s="333" t="str">
        <f>IF('Felling&amp;Restocking'!L197="","",IFERROR("," &amp; VLOOKUP( 'Felling&amp;Restocking'!L197,SpeciesList[],2,FALSE),"," &amp; 'Felling&amp;Restocking'!L197))</f>
        <v/>
      </c>
      <c r="AM197" s="333" t="str">
        <f>IF('Felling&amp;Restocking'!L197="","",VLOOKUP( 'Felling&amp;Restocking'!L197,SpeciesList[],4,FALSE))</f>
        <v/>
      </c>
      <c r="AN197" s="333" t="str">
        <f>IF('Felling&amp;Restocking'!M197="","",IFERROR("," &amp; VLOOKUP( 'Felling&amp;Restocking'!M197,SpeciesList[],2,FALSE),"," &amp; 'Felling&amp;Restocking'!M197))</f>
        <v/>
      </c>
      <c r="AO197" s="333" t="str">
        <f>IF('Felling&amp;Restocking'!M197="","",VLOOKUP( 'Felling&amp;Restocking'!M197,SpeciesList[],4,FALSE))</f>
        <v/>
      </c>
      <c r="AP197" s="333" t="str">
        <f>IF('Felling&amp;Restocking'!N197="","",IFERROR("," &amp; VLOOKUP( 'Felling&amp;Restocking'!N197,SpeciesList[],2,FALSE),"," &amp; 'Felling&amp;Restocking'!N197))</f>
        <v/>
      </c>
      <c r="AQ197" s="333" t="str">
        <f>IF('Felling&amp;Restocking'!N197="","",VLOOKUP( 'Felling&amp;Restocking'!N197,SpeciesList[],4,FALSE))</f>
        <v/>
      </c>
      <c r="AS197" s="346"/>
      <c r="AT197" s="333" t="str">
        <f>IF('Sub-Cpt Record'!A197&lt;&gt;"",CONCATENATE('Sub-Cpt Record'!A197,'Sub-Cpt Record'!B197,'Sub-Cpt Record'!C197),"")</f>
        <v>M72.72847</v>
      </c>
      <c r="AU197" s="333">
        <f t="shared" si="27"/>
        <v>1</v>
      </c>
      <c r="AV197" s="333">
        <f>IF(AT197&lt;&gt;"",'Sub-Cpt Record'!C197/CODE!AU197,0)</f>
        <v>2.7284700000000002</v>
      </c>
    </row>
    <row r="198" spans="1:48" x14ac:dyDescent="0.25">
      <c r="A198" s="333" t="str">
        <f>IF('Sub-Cpt Record'!B198="",IF(OR('Sub-Cpt Record'!A198=0,'Sub-Cpt Record'!A198=""),"",'Sub-Cpt Record'!A198),CONCATENATE('Sub-Cpt Record'!A198&amp;'Sub-Cpt Record'!B198))</f>
        <v>M8</v>
      </c>
      <c r="B198" s="333">
        <f t="shared" si="19"/>
        <v>1</v>
      </c>
      <c r="C198" s="334" t="str">
        <f>IF('Sub-Cpt Record'!E198 = "","",'Sub-Cpt Record'!E198&amp;"  ")</f>
        <v xml:space="preserve">BPO  </v>
      </c>
      <c r="D198" s="333" t="str">
        <f>IF('Sub-Cpt Record'!F198 = "","",'Sub-Cpt Record'!F198&amp;"  ")</f>
        <v xml:space="preserve">AH  </v>
      </c>
      <c r="E198" s="333" t="str">
        <f>IF('Sub-Cpt Record'!G198 = "","",'Sub-Cpt Record'!G198&amp;"  ")</f>
        <v xml:space="preserve">WSH  </v>
      </c>
      <c r="F198" s="333" t="str">
        <f>IF('Sub-Cpt Record'!H198 = "","",'Sub-Cpt Record'!H198&amp;"  ")</f>
        <v/>
      </c>
      <c r="G198" s="333" t="str">
        <f>IF('Sub-Cpt Record'!I198 = "","",'Sub-Cpt Record'!I198&amp;"  ")</f>
        <v/>
      </c>
      <c r="H198" s="333" t="str">
        <f>IF('Sub-Cpt Record'!J198 = "","",'Sub-Cpt Record'!J198&amp;"  ")</f>
        <v/>
      </c>
      <c r="I198" s="335" t="str">
        <f t="shared" si="20"/>
        <v xml:space="preserve">BPO  AH  WSH  </v>
      </c>
      <c r="J198" s="333">
        <f>IF(A198&lt;&gt;"",'Sub-Cpt Record'!C198/CODE!B198,0)</f>
        <v>0.13</v>
      </c>
      <c r="L198" s="337">
        <f t="shared" si="21"/>
        <v>1</v>
      </c>
      <c r="N198" s="338">
        <f>COUNTIFS('Felling&amp;Restocking'!$A$11:$A$1000, 'Felling&amp;Restocking'!$A198, 'Felling&amp;Restocking'!$B$11:$B$1000, 'Felling&amp;Restocking'!$B198, 'Felling&amp;Restocking'!$H$11:$H$1000, 'Felling&amp;Restocking'!$H198)</f>
        <v>0</v>
      </c>
      <c r="O198" s="338">
        <f>IF(OR('Felling&amp;Restocking'!H198=0,'Felling&amp;Restocking'!H198=""),0,1)</f>
        <v>0</v>
      </c>
      <c r="P198" s="339">
        <f>SUM('Felling&amp;Restocking'!O198+'Felling&amp;Restocking'!P198)</f>
        <v>0</v>
      </c>
      <c r="S198" s="341">
        <f>IF(AND(O198&lt;&gt;0,P198&lt;&gt;0,'Felling&amp;Restocking'!G198&lt;&gt;0,AA198="",AC198=""),1,0)</f>
        <v>0</v>
      </c>
      <c r="T198" s="342" t="str">
        <f>IF(OR('Felling&amp;Restocking'!G198=0,'Felling&amp;Restocking'!G198=""),"",SUM('Felling&amp;Restocking'!O198/P198)*'Felling&amp;Restocking'!G198)</f>
        <v/>
      </c>
      <c r="U198" s="343" t="str">
        <f>IF(OR('Felling&amp;Restocking'!G198=0,'Felling&amp;Restocking'!G198=""),"",SUM('Felling&amp;Restocking'!P198/P198)*'Felling&amp;Restocking'!G198)</f>
        <v/>
      </c>
      <c r="V198" s="344">
        <f>IF(CONCATENATE('Felling&amp;Restocking'!U198&amp;'Felling&amp;Restocking'!W198&amp;'Felling&amp;Restocking'!Y198&amp;'Felling&amp;Restocking'!AA198&amp;'Felling&amp;Restocking'!AC198)="",0,1)</f>
        <v>0</v>
      </c>
      <c r="W198" s="345">
        <f>IF(OR(OR(TRIM('Felling&amp;Restocking'!H198)="T",TRIM('Felling&amp;Restocking'!H198)="DF",TRIM('Felling&amp;Restocking'!H198)="OS"),O198=0),0,1)</f>
        <v>0</v>
      </c>
      <c r="X198" s="345">
        <f>IF(OR('Felling&amp;Restocking'!$S198="",OR('Felling&amp;Restocking'!$S198=0,'Felling&amp;Restocking'!$S198="N/A")),0,1)</f>
        <v>0</v>
      </c>
      <c r="Y198" s="333" t="str">
        <f t="shared" si="22"/>
        <v/>
      </c>
      <c r="Z198" s="333" t="str">
        <f t="shared" si="23"/>
        <v/>
      </c>
      <c r="AA198" s="334" t="str">
        <f t="shared" si="24"/>
        <v/>
      </c>
      <c r="AC198" s="333" t="str">
        <f t="shared" si="25"/>
        <v/>
      </c>
      <c r="AE198" s="333" t="str">
        <f t="shared" si="26"/>
        <v>1</v>
      </c>
      <c r="AF198" s="346" t="str">
        <f>IF('Felling&amp;Restocking'!I198="","",IFERROR(VLOOKUP( 'Felling&amp;Restocking'!I198,SpeciesList[],2,FALSE),"," &amp; 'Felling&amp;Restocking'!I198))</f>
        <v/>
      </c>
      <c r="AG198" s="333" t="str">
        <f>IF('Felling&amp;Restocking'!I198="","",VLOOKUP( 'Felling&amp;Restocking'!I198,SpeciesList[],4,FALSE))</f>
        <v/>
      </c>
      <c r="AH198" s="333" t="str">
        <f>IF('Felling&amp;Restocking'!J198="","",IFERROR("," &amp; VLOOKUP( 'Felling&amp;Restocking'!J198,SpeciesList[],2,FALSE),"," &amp; 'Felling&amp;Restocking'!J198))</f>
        <v/>
      </c>
      <c r="AI198" s="333" t="str">
        <f>IF('Felling&amp;Restocking'!J198="","",VLOOKUP( 'Felling&amp;Restocking'!J198,SpeciesList[],4,FALSE))</f>
        <v/>
      </c>
      <c r="AJ198" s="333" t="str">
        <f>IF('Felling&amp;Restocking'!K198="","",IFERROR("," &amp; VLOOKUP( 'Felling&amp;Restocking'!K198,SpeciesList[],2,FALSE),"," &amp; 'Felling&amp;Restocking'!K198))</f>
        <v/>
      </c>
      <c r="AK198" s="333" t="str">
        <f>IF('Felling&amp;Restocking'!K198="","",VLOOKUP( 'Felling&amp;Restocking'!K198,SpeciesList[],4,FALSE))</f>
        <v/>
      </c>
      <c r="AL198" s="333" t="str">
        <f>IF('Felling&amp;Restocking'!L198="","",IFERROR("," &amp; VLOOKUP( 'Felling&amp;Restocking'!L198,SpeciesList[],2,FALSE),"," &amp; 'Felling&amp;Restocking'!L198))</f>
        <v/>
      </c>
      <c r="AM198" s="333" t="str">
        <f>IF('Felling&amp;Restocking'!L198="","",VLOOKUP( 'Felling&amp;Restocking'!L198,SpeciesList[],4,FALSE))</f>
        <v/>
      </c>
      <c r="AN198" s="333" t="str">
        <f>IF('Felling&amp;Restocking'!M198="","",IFERROR("," &amp; VLOOKUP( 'Felling&amp;Restocking'!M198,SpeciesList[],2,FALSE),"," &amp; 'Felling&amp;Restocking'!M198))</f>
        <v/>
      </c>
      <c r="AO198" s="333" t="str">
        <f>IF('Felling&amp;Restocking'!M198="","",VLOOKUP( 'Felling&amp;Restocking'!M198,SpeciesList[],4,FALSE))</f>
        <v/>
      </c>
      <c r="AP198" s="333" t="str">
        <f>IF('Felling&amp;Restocking'!N198="","",IFERROR("," &amp; VLOOKUP( 'Felling&amp;Restocking'!N198,SpeciesList[],2,FALSE),"," &amp; 'Felling&amp;Restocking'!N198))</f>
        <v/>
      </c>
      <c r="AQ198" s="333" t="str">
        <f>IF('Felling&amp;Restocking'!N198="","",VLOOKUP( 'Felling&amp;Restocking'!N198,SpeciesList[],4,FALSE))</f>
        <v/>
      </c>
      <c r="AS198" s="346"/>
      <c r="AT198" s="333" t="str">
        <f>IF('Sub-Cpt Record'!A198&lt;&gt;"",CONCATENATE('Sub-Cpt Record'!A198,'Sub-Cpt Record'!B198,'Sub-Cpt Record'!C198),"")</f>
        <v>M80.13</v>
      </c>
      <c r="AU198" s="333">
        <f t="shared" si="27"/>
        <v>1</v>
      </c>
      <c r="AV198" s="333">
        <f>IF(AT198&lt;&gt;"",'Sub-Cpt Record'!C198/CODE!AU198,0)</f>
        <v>0.13</v>
      </c>
    </row>
    <row r="199" spans="1:48" x14ac:dyDescent="0.25">
      <c r="A199" s="333" t="str">
        <f>IF('Sub-Cpt Record'!B199="",IF(OR('Sub-Cpt Record'!A199=0,'Sub-Cpt Record'!A199=""),"",'Sub-Cpt Record'!A199),CONCATENATE('Sub-Cpt Record'!A199&amp;'Sub-Cpt Record'!B199))</f>
        <v>M9</v>
      </c>
      <c r="B199" s="333">
        <f t="shared" si="19"/>
        <v>1</v>
      </c>
      <c r="C199" s="334" t="str">
        <f>IF('Sub-Cpt Record'!E199 = "","",'Sub-Cpt Record'!E199&amp;"  ")</f>
        <v xml:space="preserve">WWL  </v>
      </c>
      <c r="D199" s="333" t="str">
        <f>IF('Sub-Cpt Record'!F199 = "","",'Sub-Cpt Record'!F199&amp;"  ")</f>
        <v xml:space="preserve">BPO  </v>
      </c>
      <c r="E199" s="333" t="str">
        <f>IF('Sub-Cpt Record'!G199 = "","",'Sub-Cpt Record'!G199&amp;"  ")</f>
        <v xml:space="preserve">WSH  </v>
      </c>
      <c r="F199" s="333" t="str">
        <f>IF('Sub-Cpt Record'!H199 = "","",'Sub-Cpt Record'!H199&amp;"  ")</f>
        <v/>
      </c>
      <c r="G199" s="333" t="str">
        <f>IF('Sub-Cpt Record'!I199 = "","",'Sub-Cpt Record'!I199&amp;"  ")</f>
        <v/>
      </c>
      <c r="H199" s="333" t="str">
        <f>IF('Sub-Cpt Record'!J199 = "","",'Sub-Cpt Record'!J199&amp;"  ")</f>
        <v/>
      </c>
      <c r="I199" s="335" t="str">
        <f t="shared" si="20"/>
        <v xml:space="preserve">WWL  BPO  WSH  </v>
      </c>
      <c r="J199" s="333">
        <f>IF(A199&lt;&gt;"",'Sub-Cpt Record'!C199/CODE!B199,0)</f>
        <v>0.42106199999999999</v>
      </c>
      <c r="L199" s="337">
        <f t="shared" si="21"/>
        <v>1</v>
      </c>
      <c r="N199" s="338">
        <f>COUNTIFS('Felling&amp;Restocking'!$A$11:$A$1000, 'Felling&amp;Restocking'!$A199, 'Felling&amp;Restocking'!$B$11:$B$1000, 'Felling&amp;Restocking'!$B199, 'Felling&amp;Restocking'!$H$11:$H$1000, 'Felling&amp;Restocking'!$H199)</f>
        <v>0</v>
      </c>
      <c r="O199" s="338">
        <f>IF(OR('Felling&amp;Restocking'!H199=0,'Felling&amp;Restocking'!H199=""),0,1)</f>
        <v>0</v>
      </c>
      <c r="P199" s="339">
        <f>SUM('Felling&amp;Restocking'!O199+'Felling&amp;Restocking'!P199)</f>
        <v>0</v>
      </c>
      <c r="S199" s="341">
        <f>IF(AND(O199&lt;&gt;0,P199&lt;&gt;0,'Felling&amp;Restocking'!G199&lt;&gt;0,AA199="",AC199=""),1,0)</f>
        <v>0</v>
      </c>
      <c r="T199" s="342" t="str">
        <f>IF(OR('Felling&amp;Restocking'!G199=0,'Felling&amp;Restocking'!G199=""),"",SUM('Felling&amp;Restocking'!O199/P199)*'Felling&amp;Restocking'!G199)</f>
        <v/>
      </c>
      <c r="U199" s="343" t="str">
        <f>IF(OR('Felling&amp;Restocking'!G199=0,'Felling&amp;Restocking'!G199=""),"",SUM('Felling&amp;Restocking'!P199/P199)*'Felling&amp;Restocking'!G199)</f>
        <v/>
      </c>
      <c r="V199" s="344">
        <f>IF(CONCATENATE('Felling&amp;Restocking'!U199&amp;'Felling&amp;Restocking'!W199&amp;'Felling&amp;Restocking'!Y199&amp;'Felling&amp;Restocking'!AA199&amp;'Felling&amp;Restocking'!AC199)="",0,1)</f>
        <v>0</v>
      </c>
      <c r="W199" s="345">
        <f>IF(OR(OR(TRIM('Felling&amp;Restocking'!H199)="T",TRIM('Felling&amp;Restocking'!H199)="DF",TRIM('Felling&amp;Restocking'!H199)="OS"),O199=0),0,1)</f>
        <v>0</v>
      </c>
      <c r="X199" s="345">
        <f>IF(OR('Felling&amp;Restocking'!$S199="",OR('Felling&amp;Restocking'!$S199=0,'Felling&amp;Restocking'!$S199="N/A")),0,1)</f>
        <v>0</v>
      </c>
      <c r="Y199" s="333" t="str">
        <f t="shared" si="22"/>
        <v/>
      </c>
      <c r="Z199" s="333" t="str">
        <f t="shared" si="23"/>
        <v/>
      </c>
      <c r="AA199" s="334" t="str">
        <f t="shared" si="24"/>
        <v/>
      </c>
      <c r="AC199" s="333" t="str">
        <f t="shared" si="25"/>
        <v/>
      </c>
      <c r="AE199" s="333" t="str">
        <f t="shared" si="26"/>
        <v>1</v>
      </c>
      <c r="AF199" s="346" t="str">
        <f>IF('Felling&amp;Restocking'!I199="","",IFERROR(VLOOKUP( 'Felling&amp;Restocking'!I199,SpeciesList[],2,FALSE),"," &amp; 'Felling&amp;Restocking'!I199))</f>
        <v/>
      </c>
      <c r="AG199" s="333" t="str">
        <f>IF('Felling&amp;Restocking'!I199="","",VLOOKUP( 'Felling&amp;Restocking'!I199,SpeciesList[],4,FALSE))</f>
        <v/>
      </c>
      <c r="AH199" s="333" t="str">
        <f>IF('Felling&amp;Restocking'!J199="","",IFERROR("," &amp; VLOOKUP( 'Felling&amp;Restocking'!J199,SpeciesList[],2,FALSE),"," &amp; 'Felling&amp;Restocking'!J199))</f>
        <v/>
      </c>
      <c r="AI199" s="333" t="str">
        <f>IF('Felling&amp;Restocking'!J199="","",VLOOKUP( 'Felling&amp;Restocking'!J199,SpeciesList[],4,FALSE))</f>
        <v/>
      </c>
      <c r="AJ199" s="333" t="str">
        <f>IF('Felling&amp;Restocking'!K199="","",IFERROR("," &amp; VLOOKUP( 'Felling&amp;Restocking'!K199,SpeciesList[],2,FALSE),"," &amp; 'Felling&amp;Restocking'!K199))</f>
        <v/>
      </c>
      <c r="AK199" s="333" t="str">
        <f>IF('Felling&amp;Restocking'!K199="","",VLOOKUP( 'Felling&amp;Restocking'!K199,SpeciesList[],4,FALSE))</f>
        <v/>
      </c>
      <c r="AL199" s="333" t="str">
        <f>IF('Felling&amp;Restocking'!L199="","",IFERROR("," &amp; VLOOKUP( 'Felling&amp;Restocking'!L199,SpeciesList[],2,FALSE),"," &amp; 'Felling&amp;Restocking'!L199))</f>
        <v/>
      </c>
      <c r="AM199" s="333" t="str">
        <f>IF('Felling&amp;Restocking'!L199="","",VLOOKUP( 'Felling&amp;Restocking'!L199,SpeciesList[],4,FALSE))</f>
        <v/>
      </c>
      <c r="AN199" s="333" t="str">
        <f>IF('Felling&amp;Restocking'!M199="","",IFERROR("," &amp; VLOOKUP( 'Felling&amp;Restocking'!M199,SpeciesList[],2,FALSE),"," &amp; 'Felling&amp;Restocking'!M199))</f>
        <v/>
      </c>
      <c r="AO199" s="333" t="str">
        <f>IF('Felling&amp;Restocking'!M199="","",VLOOKUP( 'Felling&amp;Restocking'!M199,SpeciesList[],4,FALSE))</f>
        <v/>
      </c>
      <c r="AP199" s="333" t="str">
        <f>IF('Felling&amp;Restocking'!N199="","",IFERROR("," &amp; VLOOKUP( 'Felling&amp;Restocking'!N199,SpeciesList[],2,FALSE),"," &amp; 'Felling&amp;Restocking'!N199))</f>
        <v/>
      </c>
      <c r="AQ199" s="333" t="str">
        <f>IF('Felling&amp;Restocking'!N199="","",VLOOKUP( 'Felling&amp;Restocking'!N199,SpeciesList[],4,FALSE))</f>
        <v/>
      </c>
      <c r="AS199" s="346"/>
      <c r="AT199" s="333" t="str">
        <f>IF('Sub-Cpt Record'!A199&lt;&gt;"",CONCATENATE('Sub-Cpt Record'!A199,'Sub-Cpt Record'!B199,'Sub-Cpt Record'!C199),"")</f>
        <v>M90.421062</v>
      </c>
      <c r="AU199" s="333">
        <f t="shared" si="27"/>
        <v>1</v>
      </c>
      <c r="AV199" s="333">
        <f>IF(AT199&lt;&gt;"",'Sub-Cpt Record'!C199/CODE!AU199,0)</f>
        <v>0.42106199999999999</v>
      </c>
    </row>
    <row r="200" spans="1:48" x14ac:dyDescent="0.25">
      <c r="A200" s="333" t="str">
        <f>IF('Sub-Cpt Record'!B200="",IF(OR('Sub-Cpt Record'!A200=0,'Sub-Cpt Record'!A200=""),"",'Sub-Cpt Record'!A200),CONCATENATE('Sub-Cpt Record'!A200&amp;'Sub-Cpt Record'!B200))</f>
        <v>M10</v>
      </c>
      <c r="B200" s="333">
        <f t="shared" si="19"/>
        <v>1</v>
      </c>
      <c r="C200" s="334" t="str">
        <f>IF('Sub-Cpt Record'!E200 = "","",'Sub-Cpt Record'!E200&amp;"  ")</f>
        <v xml:space="preserve">WWL  </v>
      </c>
      <c r="D200" s="333" t="str">
        <f>IF('Sub-Cpt Record'!F200 = "","",'Sub-Cpt Record'!F200&amp;"  ")</f>
        <v xml:space="preserve">AR  </v>
      </c>
      <c r="E200" s="333" t="str">
        <f>IF('Sub-Cpt Record'!G200 = "","",'Sub-Cpt Record'!G200&amp;"  ")</f>
        <v/>
      </c>
      <c r="F200" s="333" t="str">
        <f>IF('Sub-Cpt Record'!H200 = "","",'Sub-Cpt Record'!H200&amp;"  ")</f>
        <v/>
      </c>
      <c r="G200" s="333" t="str">
        <f>IF('Sub-Cpt Record'!I200 = "","",'Sub-Cpt Record'!I200&amp;"  ")</f>
        <v/>
      </c>
      <c r="H200" s="333" t="str">
        <f>IF('Sub-Cpt Record'!J200 = "","",'Sub-Cpt Record'!J200&amp;"  ")</f>
        <v/>
      </c>
      <c r="I200" s="335" t="str">
        <f t="shared" si="20"/>
        <v xml:space="preserve">WWL  AR  </v>
      </c>
      <c r="J200" s="333">
        <f>IF(A200&lt;&gt;"",'Sub-Cpt Record'!C200/CODE!B200,0)</f>
        <v>0.122074</v>
      </c>
      <c r="L200" s="337">
        <f t="shared" si="21"/>
        <v>1</v>
      </c>
      <c r="N200" s="338">
        <f>COUNTIFS('Felling&amp;Restocking'!$A$11:$A$1000, 'Felling&amp;Restocking'!$A200, 'Felling&amp;Restocking'!$B$11:$B$1000, 'Felling&amp;Restocking'!$B200, 'Felling&amp;Restocking'!$H$11:$H$1000, 'Felling&amp;Restocking'!$H200)</f>
        <v>0</v>
      </c>
      <c r="O200" s="338">
        <f>IF(OR('Felling&amp;Restocking'!H200=0,'Felling&amp;Restocking'!H200=""),0,1)</f>
        <v>0</v>
      </c>
      <c r="P200" s="339">
        <f>SUM('Felling&amp;Restocking'!O200+'Felling&amp;Restocking'!P200)</f>
        <v>0</v>
      </c>
      <c r="S200" s="341">
        <f>IF(AND(O200&lt;&gt;0,P200&lt;&gt;0,'Felling&amp;Restocking'!G200&lt;&gt;0,AA200="",AC200=""),1,0)</f>
        <v>0</v>
      </c>
      <c r="T200" s="342" t="str">
        <f>IF(OR('Felling&amp;Restocking'!G200=0,'Felling&amp;Restocking'!G200=""),"",SUM('Felling&amp;Restocking'!O200/P200)*'Felling&amp;Restocking'!G200)</f>
        <v/>
      </c>
      <c r="U200" s="343" t="str">
        <f>IF(OR('Felling&amp;Restocking'!G200=0,'Felling&amp;Restocking'!G200=""),"",SUM('Felling&amp;Restocking'!P200/P200)*'Felling&amp;Restocking'!G200)</f>
        <v/>
      </c>
      <c r="V200" s="344">
        <f>IF(CONCATENATE('Felling&amp;Restocking'!U200&amp;'Felling&amp;Restocking'!W200&amp;'Felling&amp;Restocking'!Y200&amp;'Felling&amp;Restocking'!AA200&amp;'Felling&amp;Restocking'!AC200)="",0,1)</f>
        <v>0</v>
      </c>
      <c r="W200" s="345">
        <f>IF(OR(OR(TRIM('Felling&amp;Restocking'!H200)="T",TRIM('Felling&amp;Restocking'!H200)="DF",TRIM('Felling&amp;Restocking'!H200)="OS"),O200=0),0,1)</f>
        <v>0</v>
      </c>
      <c r="X200" s="345">
        <f>IF(OR('Felling&amp;Restocking'!$S200="",OR('Felling&amp;Restocking'!$S200=0,'Felling&amp;Restocking'!$S200="N/A")),0,1)</f>
        <v>0</v>
      </c>
      <c r="Y200" s="333" t="str">
        <f t="shared" si="22"/>
        <v/>
      </c>
      <c r="Z200" s="333" t="str">
        <f t="shared" si="23"/>
        <v/>
      </c>
      <c r="AA200" s="334" t="str">
        <f t="shared" si="24"/>
        <v/>
      </c>
      <c r="AC200" s="333" t="str">
        <f t="shared" si="25"/>
        <v/>
      </c>
      <c r="AE200" s="333" t="str">
        <f t="shared" si="26"/>
        <v>1</v>
      </c>
      <c r="AF200" s="346" t="str">
        <f>IF('Felling&amp;Restocking'!I200="","",IFERROR(VLOOKUP( 'Felling&amp;Restocking'!I200,SpeciesList[],2,FALSE),"," &amp; 'Felling&amp;Restocking'!I200))</f>
        <v/>
      </c>
      <c r="AG200" s="333" t="str">
        <f>IF('Felling&amp;Restocking'!I200="","",VLOOKUP( 'Felling&amp;Restocking'!I200,SpeciesList[],4,FALSE))</f>
        <v/>
      </c>
      <c r="AH200" s="333" t="str">
        <f>IF('Felling&amp;Restocking'!J200="","",IFERROR("," &amp; VLOOKUP( 'Felling&amp;Restocking'!J200,SpeciesList[],2,FALSE),"," &amp; 'Felling&amp;Restocking'!J200))</f>
        <v/>
      </c>
      <c r="AI200" s="333" t="str">
        <f>IF('Felling&amp;Restocking'!J200="","",VLOOKUP( 'Felling&amp;Restocking'!J200,SpeciesList[],4,FALSE))</f>
        <v/>
      </c>
      <c r="AJ200" s="333" t="str">
        <f>IF('Felling&amp;Restocking'!K200="","",IFERROR("," &amp; VLOOKUP( 'Felling&amp;Restocking'!K200,SpeciesList[],2,FALSE),"," &amp; 'Felling&amp;Restocking'!K200))</f>
        <v/>
      </c>
      <c r="AK200" s="333" t="str">
        <f>IF('Felling&amp;Restocking'!K200="","",VLOOKUP( 'Felling&amp;Restocking'!K200,SpeciesList[],4,FALSE))</f>
        <v/>
      </c>
      <c r="AL200" s="333" t="str">
        <f>IF('Felling&amp;Restocking'!L200="","",IFERROR("," &amp; VLOOKUP( 'Felling&amp;Restocking'!L200,SpeciesList[],2,FALSE),"," &amp; 'Felling&amp;Restocking'!L200))</f>
        <v/>
      </c>
      <c r="AM200" s="333" t="str">
        <f>IF('Felling&amp;Restocking'!L200="","",VLOOKUP( 'Felling&amp;Restocking'!L200,SpeciesList[],4,FALSE))</f>
        <v/>
      </c>
      <c r="AN200" s="333" t="str">
        <f>IF('Felling&amp;Restocking'!M200="","",IFERROR("," &amp; VLOOKUP( 'Felling&amp;Restocking'!M200,SpeciesList[],2,FALSE),"," &amp; 'Felling&amp;Restocking'!M200))</f>
        <v/>
      </c>
      <c r="AO200" s="333" t="str">
        <f>IF('Felling&amp;Restocking'!M200="","",VLOOKUP( 'Felling&amp;Restocking'!M200,SpeciesList[],4,FALSE))</f>
        <v/>
      </c>
      <c r="AP200" s="333" t="str">
        <f>IF('Felling&amp;Restocking'!N200="","",IFERROR("," &amp; VLOOKUP( 'Felling&amp;Restocking'!N200,SpeciesList[],2,FALSE),"," &amp; 'Felling&amp;Restocking'!N200))</f>
        <v/>
      </c>
      <c r="AQ200" s="333" t="str">
        <f>IF('Felling&amp;Restocking'!N200="","",VLOOKUP( 'Felling&amp;Restocking'!N200,SpeciesList[],4,FALSE))</f>
        <v/>
      </c>
      <c r="AS200" s="346"/>
      <c r="AT200" s="333" t="str">
        <f>IF('Sub-Cpt Record'!A200&lt;&gt;"",CONCATENATE('Sub-Cpt Record'!A200,'Sub-Cpt Record'!B200,'Sub-Cpt Record'!C200),"")</f>
        <v>M100.122074</v>
      </c>
      <c r="AU200" s="333">
        <f t="shared" si="27"/>
        <v>1</v>
      </c>
      <c r="AV200" s="333">
        <f>IF(AT200&lt;&gt;"",'Sub-Cpt Record'!C200/CODE!AU200,0)</f>
        <v>0.122074</v>
      </c>
    </row>
    <row r="201" spans="1:48" x14ac:dyDescent="0.25">
      <c r="A201" s="333" t="str">
        <f>IF('Sub-Cpt Record'!B201="",IF(OR('Sub-Cpt Record'!A201=0,'Sub-Cpt Record'!A201=""),"",'Sub-Cpt Record'!A201),CONCATENATE('Sub-Cpt Record'!A201&amp;'Sub-Cpt Record'!B201))</f>
        <v>M11</v>
      </c>
      <c r="B201" s="333">
        <f t="shared" si="19"/>
        <v>1</v>
      </c>
      <c r="C201" s="334" t="str">
        <f>IF('Sub-Cpt Record'!E201 = "","",'Sub-Cpt Record'!E201&amp;"  ")</f>
        <v xml:space="preserve">AH  </v>
      </c>
      <c r="D201" s="333" t="str">
        <f>IF('Sub-Cpt Record'!F201 = "","",'Sub-Cpt Record'!F201&amp;"  ")</f>
        <v xml:space="preserve">AR  </v>
      </c>
      <c r="E201" s="333" t="str">
        <f>IF('Sub-Cpt Record'!G201 = "","",'Sub-Cpt Record'!G201&amp;"  ")</f>
        <v xml:space="preserve">POK  </v>
      </c>
      <c r="F201" s="333" t="str">
        <f>IF('Sub-Cpt Record'!H201 = "","",'Sub-Cpt Record'!H201&amp;"  ")</f>
        <v xml:space="preserve">GWL  </v>
      </c>
      <c r="G201" s="333" t="str">
        <f>IF('Sub-Cpt Record'!I201 = "","",'Sub-Cpt Record'!I201&amp;"  ")</f>
        <v xml:space="preserve">SYC  </v>
      </c>
      <c r="H201" s="333" t="str">
        <f>IF('Sub-Cpt Record'!J201 = "","",'Sub-Cpt Record'!J201&amp;"  ")</f>
        <v xml:space="preserve">WPO  </v>
      </c>
      <c r="I201" s="335" t="str">
        <f t="shared" si="20"/>
        <v xml:space="preserve">AH  AR  POK  GWL  SYC  WPO  </v>
      </c>
      <c r="J201" s="333">
        <f>IF(A201&lt;&gt;"",'Sub-Cpt Record'!C201/CODE!B201,0)</f>
        <v>0.20331299999999999</v>
      </c>
      <c r="L201" s="337">
        <f t="shared" si="21"/>
        <v>1</v>
      </c>
      <c r="N201" s="338">
        <f>COUNTIFS('Felling&amp;Restocking'!$A$11:$A$1000, 'Felling&amp;Restocking'!$A201, 'Felling&amp;Restocking'!$B$11:$B$1000, 'Felling&amp;Restocking'!$B201, 'Felling&amp;Restocking'!$H$11:$H$1000, 'Felling&amp;Restocking'!$H201)</f>
        <v>0</v>
      </c>
      <c r="O201" s="338">
        <f>IF(OR('Felling&amp;Restocking'!H201=0,'Felling&amp;Restocking'!H201=""),0,1)</f>
        <v>0</v>
      </c>
      <c r="P201" s="339">
        <f>SUM('Felling&amp;Restocking'!O201+'Felling&amp;Restocking'!P201)</f>
        <v>0</v>
      </c>
      <c r="S201" s="341">
        <f>IF(AND(O201&lt;&gt;0,P201&lt;&gt;0,'Felling&amp;Restocking'!G201&lt;&gt;0,AA201="",AC201=""),1,0)</f>
        <v>0</v>
      </c>
      <c r="T201" s="342" t="str">
        <f>IF(OR('Felling&amp;Restocking'!G201=0,'Felling&amp;Restocking'!G201=""),"",SUM('Felling&amp;Restocking'!O201/P201)*'Felling&amp;Restocking'!G201)</f>
        <v/>
      </c>
      <c r="U201" s="343" t="str">
        <f>IF(OR('Felling&amp;Restocking'!G201=0,'Felling&amp;Restocking'!G201=""),"",SUM('Felling&amp;Restocking'!P201/P201)*'Felling&amp;Restocking'!G201)</f>
        <v/>
      </c>
      <c r="V201" s="344">
        <f>IF(CONCATENATE('Felling&amp;Restocking'!U201&amp;'Felling&amp;Restocking'!W201&amp;'Felling&amp;Restocking'!Y201&amp;'Felling&amp;Restocking'!AA201&amp;'Felling&amp;Restocking'!AC201)="",0,1)</f>
        <v>0</v>
      </c>
      <c r="W201" s="345">
        <f>IF(OR(OR(TRIM('Felling&amp;Restocking'!H201)="T",TRIM('Felling&amp;Restocking'!H201)="DF",TRIM('Felling&amp;Restocking'!H201)="OS"),O201=0),0,1)</f>
        <v>0</v>
      </c>
      <c r="X201" s="345">
        <f>IF(OR('Felling&amp;Restocking'!$S201="",OR('Felling&amp;Restocking'!$S201=0,'Felling&amp;Restocking'!$S201="N/A")),0,1)</f>
        <v>0</v>
      </c>
      <c r="Y201" s="333" t="str">
        <f t="shared" si="22"/>
        <v/>
      </c>
      <c r="Z201" s="333" t="str">
        <f t="shared" si="23"/>
        <v/>
      </c>
      <c r="AA201" s="334" t="str">
        <f t="shared" si="24"/>
        <v/>
      </c>
      <c r="AC201" s="333" t="str">
        <f t="shared" si="25"/>
        <v/>
      </c>
      <c r="AE201" s="333" t="str">
        <f t="shared" si="26"/>
        <v>1</v>
      </c>
      <c r="AF201" s="346" t="str">
        <f>IF('Felling&amp;Restocking'!I201="","",IFERROR(VLOOKUP( 'Felling&amp;Restocking'!I201,SpeciesList[],2,FALSE),"," &amp; 'Felling&amp;Restocking'!I201))</f>
        <v/>
      </c>
      <c r="AG201" s="333" t="str">
        <f>IF('Felling&amp;Restocking'!I201="","",VLOOKUP( 'Felling&amp;Restocking'!I201,SpeciesList[],4,FALSE))</f>
        <v/>
      </c>
      <c r="AH201" s="333" t="str">
        <f>IF('Felling&amp;Restocking'!J201="","",IFERROR("," &amp; VLOOKUP( 'Felling&amp;Restocking'!J201,SpeciesList[],2,FALSE),"," &amp; 'Felling&amp;Restocking'!J201))</f>
        <v/>
      </c>
      <c r="AI201" s="333" t="str">
        <f>IF('Felling&amp;Restocking'!J201="","",VLOOKUP( 'Felling&amp;Restocking'!J201,SpeciesList[],4,FALSE))</f>
        <v/>
      </c>
      <c r="AJ201" s="333" t="str">
        <f>IF('Felling&amp;Restocking'!K201="","",IFERROR("," &amp; VLOOKUP( 'Felling&amp;Restocking'!K201,SpeciesList[],2,FALSE),"," &amp; 'Felling&amp;Restocking'!K201))</f>
        <v/>
      </c>
      <c r="AK201" s="333" t="str">
        <f>IF('Felling&amp;Restocking'!K201="","",VLOOKUP( 'Felling&amp;Restocking'!K201,SpeciesList[],4,FALSE))</f>
        <v/>
      </c>
      <c r="AL201" s="333" t="str">
        <f>IF('Felling&amp;Restocking'!L201="","",IFERROR("," &amp; VLOOKUP( 'Felling&amp;Restocking'!L201,SpeciesList[],2,FALSE),"," &amp; 'Felling&amp;Restocking'!L201))</f>
        <v/>
      </c>
      <c r="AM201" s="333" t="str">
        <f>IF('Felling&amp;Restocking'!L201="","",VLOOKUP( 'Felling&amp;Restocking'!L201,SpeciesList[],4,FALSE))</f>
        <v/>
      </c>
      <c r="AN201" s="333" t="str">
        <f>IF('Felling&amp;Restocking'!M201="","",IFERROR("," &amp; VLOOKUP( 'Felling&amp;Restocking'!M201,SpeciesList[],2,FALSE),"," &amp; 'Felling&amp;Restocking'!M201))</f>
        <v/>
      </c>
      <c r="AO201" s="333" t="str">
        <f>IF('Felling&amp;Restocking'!M201="","",VLOOKUP( 'Felling&amp;Restocking'!M201,SpeciesList[],4,FALSE))</f>
        <v/>
      </c>
      <c r="AP201" s="333" t="str">
        <f>IF('Felling&amp;Restocking'!N201="","",IFERROR("," &amp; VLOOKUP( 'Felling&amp;Restocking'!N201,SpeciesList[],2,FALSE),"," &amp; 'Felling&amp;Restocking'!N201))</f>
        <v/>
      </c>
      <c r="AQ201" s="333" t="str">
        <f>IF('Felling&amp;Restocking'!N201="","",VLOOKUP( 'Felling&amp;Restocking'!N201,SpeciesList[],4,FALSE))</f>
        <v/>
      </c>
      <c r="AS201" s="346"/>
      <c r="AT201" s="333" t="str">
        <f>IF('Sub-Cpt Record'!A201&lt;&gt;"",CONCATENATE('Sub-Cpt Record'!A201,'Sub-Cpt Record'!B201,'Sub-Cpt Record'!C201),"")</f>
        <v>M110.203313</v>
      </c>
      <c r="AU201" s="333">
        <f t="shared" si="27"/>
        <v>1</v>
      </c>
      <c r="AV201" s="333">
        <f>IF(AT201&lt;&gt;"",'Sub-Cpt Record'!C201/CODE!AU201,0)</f>
        <v>0.20331299999999999</v>
      </c>
    </row>
    <row r="202" spans="1:48" x14ac:dyDescent="0.25">
      <c r="A202" s="333" t="str">
        <f>IF('Sub-Cpt Record'!B202="",IF(OR('Sub-Cpt Record'!A202=0,'Sub-Cpt Record'!A202=""),"",'Sub-Cpt Record'!A202),CONCATENATE('Sub-Cpt Record'!A202&amp;'Sub-Cpt Record'!B202))</f>
        <v>M12</v>
      </c>
      <c r="B202" s="333">
        <f t="shared" si="19"/>
        <v>1</v>
      </c>
      <c r="C202" s="334" t="str">
        <f>IF('Sub-Cpt Record'!E202 = "","",'Sub-Cpt Record'!E202&amp;"  ")</f>
        <v xml:space="preserve">POK  </v>
      </c>
      <c r="D202" s="333" t="str">
        <f>IF('Sub-Cpt Record'!F202 = "","",'Sub-Cpt Record'!F202&amp;"  ")</f>
        <v xml:space="preserve">HAZ  </v>
      </c>
      <c r="E202" s="333" t="str">
        <f>IF('Sub-Cpt Record'!G202 = "","",'Sub-Cpt Record'!G202&amp;"  ")</f>
        <v xml:space="preserve">AH  </v>
      </c>
      <c r="F202" s="333" t="str">
        <f>IF('Sub-Cpt Record'!H202 = "","",'Sub-Cpt Record'!H202&amp;"  ")</f>
        <v xml:space="preserve">WSH  </v>
      </c>
      <c r="G202" s="333" t="str">
        <f>IF('Sub-Cpt Record'!I202 = "","",'Sub-Cpt Record'!I202&amp;"  ")</f>
        <v xml:space="preserve">SYC  </v>
      </c>
      <c r="H202" s="333" t="str">
        <f>IF('Sub-Cpt Record'!J202 = "","",'Sub-Cpt Record'!J202&amp;"  ")</f>
        <v xml:space="preserve">HOL  </v>
      </c>
      <c r="I202" s="335" t="str">
        <f t="shared" si="20"/>
        <v xml:space="preserve">POK  HAZ  AH  WSH  SYC  HOL  </v>
      </c>
      <c r="J202" s="333">
        <f>IF(A202&lt;&gt;"",'Sub-Cpt Record'!C202/CODE!B202,0)</f>
        <v>5.05</v>
      </c>
      <c r="L202" s="337">
        <f t="shared" si="21"/>
        <v>1</v>
      </c>
      <c r="N202" s="338">
        <f>COUNTIFS('Felling&amp;Restocking'!$A$11:$A$1000, 'Felling&amp;Restocking'!$A202, 'Felling&amp;Restocking'!$B$11:$B$1000, 'Felling&amp;Restocking'!$B202, 'Felling&amp;Restocking'!$H$11:$H$1000, 'Felling&amp;Restocking'!$H202)</f>
        <v>1</v>
      </c>
      <c r="O202" s="338">
        <f>IF(OR('Felling&amp;Restocking'!H202=0,'Felling&amp;Restocking'!H202=""),0,1)</f>
        <v>1</v>
      </c>
      <c r="P202" s="339">
        <f>SUM('Felling&amp;Restocking'!O202+'Felling&amp;Restocking'!P202)</f>
        <v>444.60000000000008</v>
      </c>
      <c r="S202" s="341">
        <f>IF(AND(O202&lt;&gt;0,P202&lt;&gt;0,'Felling&amp;Restocking'!G202&lt;&gt;0,AA202="",AC202=""),1,0)</f>
        <v>0</v>
      </c>
      <c r="T202" s="342">
        <f>IF(OR('Felling&amp;Restocking'!G202=0,'Felling&amp;Restocking'!G202=""),"",SUM('Felling&amp;Restocking'!O202/P202)*'Felling&amp;Restocking'!G202)</f>
        <v>0</v>
      </c>
      <c r="U202" s="343">
        <f>IF(OR('Felling&amp;Restocking'!G202=0,'Felling&amp;Restocking'!G202=""),"",SUM('Felling&amp;Restocking'!P202/P202)*'Felling&amp;Restocking'!G202)</f>
        <v>4.9400000000000004</v>
      </c>
      <c r="V202" s="344">
        <f>IF(CONCATENATE('Felling&amp;Restocking'!U202&amp;'Felling&amp;Restocking'!W202&amp;'Felling&amp;Restocking'!Y202&amp;'Felling&amp;Restocking'!AA202&amp;'Felling&amp;Restocking'!AC202)="",0,1)</f>
        <v>0</v>
      </c>
      <c r="W202" s="345">
        <f>IF(OR(OR(TRIM('Felling&amp;Restocking'!H202)="T",TRIM('Felling&amp;Restocking'!H202)="DF",TRIM('Felling&amp;Restocking'!H202)="OS"),O202=0),0,1)</f>
        <v>0</v>
      </c>
      <c r="X202" s="345">
        <f>IF(OR('Felling&amp;Restocking'!$S202="",OR('Felling&amp;Restocking'!$S202=0,'Felling&amp;Restocking'!$S202="N/A")),0,1)</f>
        <v>0</v>
      </c>
      <c r="Y202" s="333" t="str">
        <f t="shared" si="22"/>
        <v/>
      </c>
      <c r="Z202" s="333" t="str">
        <f t="shared" si="23"/>
        <v/>
      </c>
      <c r="AA202" s="334" t="str">
        <f t="shared" si="24"/>
        <v>pedunculate/common oak,hazel,ash,woody shrubs,sycamore,holly species</v>
      </c>
      <c r="AC202" s="333" t="str">
        <f t="shared" si="25"/>
        <v/>
      </c>
      <c r="AE202" s="333" t="str">
        <f t="shared" si="26"/>
        <v>1</v>
      </c>
      <c r="AF202" s="346" t="str">
        <f>IF('Felling&amp;Restocking'!I202="","",IFERROR(VLOOKUP( 'Felling&amp;Restocking'!I202,SpeciesList[],2,FALSE),"," &amp; 'Felling&amp;Restocking'!I202))</f>
        <v>pedunculate/common oak</v>
      </c>
      <c r="AG202" s="333" t="str">
        <f>IF('Felling&amp;Restocking'!I202="","",VLOOKUP( 'Felling&amp;Restocking'!I202,SpeciesList[],4,FALSE))</f>
        <v>B</v>
      </c>
      <c r="AH202" s="333" t="str">
        <f>IF('Felling&amp;Restocking'!J202="","",IFERROR("," &amp; VLOOKUP( 'Felling&amp;Restocking'!J202,SpeciesList[],2,FALSE),"," &amp; 'Felling&amp;Restocking'!J202))</f>
        <v>,hazel</v>
      </c>
      <c r="AI202" s="333" t="str">
        <f>IF('Felling&amp;Restocking'!J202="","",VLOOKUP( 'Felling&amp;Restocking'!J202,SpeciesList[],4,FALSE))</f>
        <v>B</v>
      </c>
      <c r="AJ202" s="333" t="str">
        <f>IF('Felling&amp;Restocking'!K202="","",IFERROR("," &amp; VLOOKUP( 'Felling&amp;Restocking'!K202,SpeciesList[],2,FALSE),"," &amp; 'Felling&amp;Restocking'!K202))</f>
        <v>,ash</v>
      </c>
      <c r="AK202" s="333" t="str">
        <f>IF('Felling&amp;Restocking'!K202="","",VLOOKUP( 'Felling&amp;Restocking'!K202,SpeciesList[],4,FALSE))</f>
        <v>B</v>
      </c>
      <c r="AL202" s="333" t="str">
        <f>IF('Felling&amp;Restocking'!L202="","",IFERROR("," &amp; VLOOKUP( 'Felling&amp;Restocking'!L202,SpeciesList[],2,FALSE),"," &amp; 'Felling&amp;Restocking'!L202))</f>
        <v>,woody shrubs</v>
      </c>
      <c r="AM202" s="333" t="str">
        <f>IF('Felling&amp;Restocking'!L202="","",VLOOKUP( 'Felling&amp;Restocking'!L202,SpeciesList[],4,FALSE))</f>
        <v>B</v>
      </c>
      <c r="AN202" s="333" t="str">
        <f>IF('Felling&amp;Restocking'!M202="","",IFERROR("," &amp; VLOOKUP( 'Felling&amp;Restocking'!M202,SpeciesList[],2,FALSE),"," &amp; 'Felling&amp;Restocking'!M202))</f>
        <v>,sycamore</v>
      </c>
      <c r="AO202" s="333" t="str">
        <f>IF('Felling&amp;Restocking'!M202="","",VLOOKUP( 'Felling&amp;Restocking'!M202,SpeciesList[],4,FALSE))</f>
        <v>B</v>
      </c>
      <c r="AP202" s="333" t="str">
        <f>IF('Felling&amp;Restocking'!N202="","",IFERROR("," &amp; VLOOKUP( 'Felling&amp;Restocking'!N202,SpeciesList[],2,FALSE),"," &amp; 'Felling&amp;Restocking'!N202))</f>
        <v>,holly species</v>
      </c>
      <c r="AQ202" s="333" t="str">
        <f>IF('Felling&amp;Restocking'!N202="","",VLOOKUP( 'Felling&amp;Restocking'!N202,SpeciesList[],4,FALSE))</f>
        <v>B</v>
      </c>
      <c r="AS202" s="346"/>
      <c r="AT202" s="333" t="str">
        <f>IF('Sub-Cpt Record'!A202&lt;&gt;"",CONCATENATE('Sub-Cpt Record'!A202,'Sub-Cpt Record'!B202,'Sub-Cpt Record'!C202),"")</f>
        <v>M125.05</v>
      </c>
      <c r="AU202" s="333">
        <f t="shared" si="27"/>
        <v>1</v>
      </c>
      <c r="AV202" s="333">
        <f>IF(AT202&lt;&gt;"",'Sub-Cpt Record'!C202/CODE!AU202,0)</f>
        <v>5.05</v>
      </c>
    </row>
    <row r="203" spans="1:48" x14ac:dyDescent="0.25">
      <c r="A203" s="333" t="str">
        <f>IF('Sub-Cpt Record'!B203="",IF(OR('Sub-Cpt Record'!A203=0,'Sub-Cpt Record'!A203=""),"",'Sub-Cpt Record'!A203),CONCATENATE('Sub-Cpt Record'!A203&amp;'Sub-Cpt Record'!B203))</f>
        <v>M13</v>
      </c>
      <c r="B203" s="333">
        <f t="shared" si="19"/>
        <v>1</v>
      </c>
      <c r="C203" s="334" t="str">
        <f>IF('Sub-Cpt Record'!E203 = "","",'Sub-Cpt Record'!E203&amp;"  ")</f>
        <v xml:space="preserve">POK  </v>
      </c>
      <c r="D203" s="333" t="str">
        <f>IF('Sub-Cpt Record'!F203 = "","",'Sub-Cpt Record'!F203&amp;"  ")</f>
        <v xml:space="preserve">WSH  </v>
      </c>
      <c r="E203" s="333" t="str">
        <f>IF('Sub-Cpt Record'!G203 = "","",'Sub-Cpt Record'!G203&amp;"  ")</f>
        <v/>
      </c>
      <c r="F203" s="333" t="str">
        <f>IF('Sub-Cpt Record'!H203 = "","",'Sub-Cpt Record'!H203&amp;"  ")</f>
        <v/>
      </c>
      <c r="G203" s="333" t="str">
        <f>IF('Sub-Cpt Record'!I203 = "","",'Sub-Cpt Record'!I203&amp;"  ")</f>
        <v/>
      </c>
      <c r="H203" s="333" t="str">
        <f>IF('Sub-Cpt Record'!J203 = "","",'Sub-Cpt Record'!J203&amp;"  ")</f>
        <v/>
      </c>
      <c r="I203" s="335" t="str">
        <f t="shared" si="20"/>
        <v xml:space="preserve">POK  WSH  </v>
      </c>
      <c r="J203" s="333">
        <f>IF(A203&lt;&gt;"",'Sub-Cpt Record'!C203/CODE!B203,0)</f>
        <v>0.84865100000000004</v>
      </c>
      <c r="L203" s="337">
        <f t="shared" si="21"/>
        <v>1</v>
      </c>
      <c r="N203" s="338">
        <f>COUNTIFS('Felling&amp;Restocking'!$A$11:$A$1000, 'Felling&amp;Restocking'!$A203, 'Felling&amp;Restocking'!$B$11:$B$1000, 'Felling&amp;Restocking'!$B203, 'Felling&amp;Restocking'!$H$11:$H$1000, 'Felling&amp;Restocking'!$H203)</f>
        <v>0</v>
      </c>
      <c r="O203" s="338">
        <f>IF(OR('Felling&amp;Restocking'!H203=0,'Felling&amp;Restocking'!H203=""),0,1)</f>
        <v>0</v>
      </c>
      <c r="P203" s="339">
        <f>SUM('Felling&amp;Restocking'!O203+'Felling&amp;Restocking'!P203)</f>
        <v>0</v>
      </c>
      <c r="S203" s="341">
        <f>IF(AND(O203&lt;&gt;0,P203&lt;&gt;0,'Felling&amp;Restocking'!G203&lt;&gt;0,AA203="",AC203=""),1,0)</f>
        <v>0</v>
      </c>
      <c r="T203" s="342" t="str">
        <f>IF(OR('Felling&amp;Restocking'!G203=0,'Felling&amp;Restocking'!G203=""),"",SUM('Felling&amp;Restocking'!O203/P203)*'Felling&amp;Restocking'!G203)</f>
        <v/>
      </c>
      <c r="U203" s="343" t="str">
        <f>IF(OR('Felling&amp;Restocking'!G203=0,'Felling&amp;Restocking'!G203=""),"",SUM('Felling&amp;Restocking'!P203/P203)*'Felling&amp;Restocking'!G203)</f>
        <v/>
      </c>
      <c r="V203" s="344">
        <f>IF(CONCATENATE('Felling&amp;Restocking'!U203&amp;'Felling&amp;Restocking'!W203&amp;'Felling&amp;Restocking'!Y203&amp;'Felling&amp;Restocking'!AA203&amp;'Felling&amp;Restocking'!AC203)="",0,1)</f>
        <v>0</v>
      </c>
      <c r="W203" s="345">
        <f>IF(OR(OR(TRIM('Felling&amp;Restocking'!H203)="T",TRIM('Felling&amp;Restocking'!H203)="DF",TRIM('Felling&amp;Restocking'!H203)="OS"),O203=0),0,1)</f>
        <v>0</v>
      </c>
      <c r="X203" s="345">
        <f>IF(OR('Felling&amp;Restocking'!$S203="",OR('Felling&amp;Restocking'!$S203=0,'Felling&amp;Restocking'!$S203="N/A")),0,1)</f>
        <v>0</v>
      </c>
      <c r="Y203" s="333" t="str">
        <f t="shared" si="22"/>
        <v/>
      </c>
      <c r="Z203" s="333" t="str">
        <f t="shared" si="23"/>
        <v/>
      </c>
      <c r="AA203" s="334" t="str">
        <f t="shared" si="24"/>
        <v/>
      </c>
      <c r="AC203" s="333" t="str">
        <f t="shared" si="25"/>
        <v/>
      </c>
      <c r="AE203" s="333" t="str">
        <f t="shared" si="26"/>
        <v>1</v>
      </c>
      <c r="AF203" s="346" t="str">
        <f>IF('Felling&amp;Restocking'!I203="","",IFERROR(VLOOKUP( 'Felling&amp;Restocking'!I203,SpeciesList[],2,FALSE),"," &amp; 'Felling&amp;Restocking'!I203))</f>
        <v/>
      </c>
      <c r="AG203" s="333" t="str">
        <f>IF('Felling&amp;Restocking'!I203="","",VLOOKUP( 'Felling&amp;Restocking'!I203,SpeciesList[],4,FALSE))</f>
        <v/>
      </c>
      <c r="AH203" s="333" t="str">
        <f>IF('Felling&amp;Restocking'!J203="","",IFERROR("," &amp; VLOOKUP( 'Felling&amp;Restocking'!J203,SpeciesList[],2,FALSE),"," &amp; 'Felling&amp;Restocking'!J203))</f>
        <v/>
      </c>
      <c r="AI203" s="333" t="str">
        <f>IF('Felling&amp;Restocking'!J203="","",VLOOKUP( 'Felling&amp;Restocking'!J203,SpeciesList[],4,FALSE))</f>
        <v/>
      </c>
      <c r="AJ203" s="333" t="str">
        <f>IF('Felling&amp;Restocking'!K203="","",IFERROR("," &amp; VLOOKUP( 'Felling&amp;Restocking'!K203,SpeciesList[],2,FALSE),"," &amp; 'Felling&amp;Restocking'!K203))</f>
        <v/>
      </c>
      <c r="AK203" s="333" t="str">
        <f>IF('Felling&amp;Restocking'!K203="","",VLOOKUP( 'Felling&amp;Restocking'!K203,SpeciesList[],4,FALSE))</f>
        <v/>
      </c>
      <c r="AL203" s="333" t="str">
        <f>IF('Felling&amp;Restocking'!L203="","",IFERROR("," &amp; VLOOKUP( 'Felling&amp;Restocking'!L203,SpeciesList[],2,FALSE),"," &amp; 'Felling&amp;Restocking'!L203))</f>
        <v/>
      </c>
      <c r="AM203" s="333" t="str">
        <f>IF('Felling&amp;Restocking'!L203="","",VLOOKUP( 'Felling&amp;Restocking'!L203,SpeciesList[],4,FALSE))</f>
        <v/>
      </c>
      <c r="AN203" s="333" t="str">
        <f>IF('Felling&amp;Restocking'!M203="","",IFERROR("," &amp; VLOOKUP( 'Felling&amp;Restocking'!M203,SpeciesList[],2,FALSE),"," &amp; 'Felling&amp;Restocking'!M203))</f>
        <v/>
      </c>
      <c r="AO203" s="333" t="str">
        <f>IF('Felling&amp;Restocking'!M203="","",VLOOKUP( 'Felling&amp;Restocking'!M203,SpeciesList[],4,FALSE))</f>
        <v/>
      </c>
      <c r="AP203" s="333" t="str">
        <f>IF('Felling&amp;Restocking'!N203="","",IFERROR("," &amp; VLOOKUP( 'Felling&amp;Restocking'!N203,SpeciesList[],2,FALSE),"," &amp; 'Felling&amp;Restocking'!N203))</f>
        <v/>
      </c>
      <c r="AQ203" s="333" t="str">
        <f>IF('Felling&amp;Restocking'!N203="","",VLOOKUP( 'Felling&amp;Restocking'!N203,SpeciesList[],4,FALSE))</f>
        <v/>
      </c>
      <c r="AS203" s="346"/>
      <c r="AT203" s="333" t="str">
        <f>IF('Sub-Cpt Record'!A203&lt;&gt;"",CONCATENATE('Sub-Cpt Record'!A203,'Sub-Cpt Record'!B203,'Sub-Cpt Record'!C203),"")</f>
        <v>M130.848651</v>
      </c>
      <c r="AU203" s="333">
        <f t="shared" si="27"/>
        <v>1</v>
      </c>
      <c r="AV203" s="333">
        <f>IF(AT203&lt;&gt;"",'Sub-Cpt Record'!C203/CODE!AU203,0)</f>
        <v>0.84865100000000004</v>
      </c>
    </row>
    <row r="204" spans="1:48" x14ac:dyDescent="0.25">
      <c r="A204" s="333" t="str">
        <f>IF('Sub-Cpt Record'!B204="",IF(OR('Sub-Cpt Record'!A204=0,'Sub-Cpt Record'!A204=""),"",'Sub-Cpt Record'!A204),CONCATENATE('Sub-Cpt Record'!A204&amp;'Sub-Cpt Record'!B204))</f>
        <v>M14a</v>
      </c>
      <c r="B204" s="333">
        <f t="shared" ref="B204:B267" si="28">IF($A204="",1,COUNTIFS($A$11:$A$1000, $A204))</f>
        <v>1</v>
      </c>
      <c r="C204" s="334" t="str">
        <f>IF('Sub-Cpt Record'!E204 = "","",'Sub-Cpt Record'!E204&amp;"  ")</f>
        <v xml:space="preserve">POK  </v>
      </c>
      <c r="D204" s="333" t="str">
        <f>IF('Sub-Cpt Record'!F204 = "","",'Sub-Cpt Record'!F204&amp;"  ")</f>
        <v xml:space="preserve">BI  </v>
      </c>
      <c r="E204" s="333" t="str">
        <f>IF('Sub-Cpt Record'!G204 = "","",'Sub-Cpt Record'!G204&amp;"  ")</f>
        <v xml:space="preserve">HAZ  </v>
      </c>
      <c r="F204" s="333" t="str">
        <f>IF('Sub-Cpt Record'!H204 = "","",'Sub-Cpt Record'!H204&amp;"  ")</f>
        <v xml:space="preserve">BE  </v>
      </c>
      <c r="G204" s="333" t="str">
        <f>IF('Sub-Cpt Record'!I204 = "","",'Sub-Cpt Record'!I204&amp;"  ")</f>
        <v/>
      </c>
      <c r="H204" s="333" t="str">
        <f>IF('Sub-Cpt Record'!J204 = "","",'Sub-Cpt Record'!J204&amp;"  ")</f>
        <v/>
      </c>
      <c r="I204" s="335" t="str">
        <f t="shared" ref="I204:I267" si="29">CONCATENATE(C204&amp;D204&amp;E204&amp;F204&amp;G204&amp;H204)</f>
        <v xml:space="preserve">POK  BI  HAZ  BE  </v>
      </c>
      <c r="J204" s="333">
        <f>IF(A204&lt;&gt;"",'Sub-Cpt Record'!C204/CODE!B204,0)</f>
        <v>4.8023600000000002</v>
      </c>
      <c r="L204" s="337">
        <f t="shared" ref="L204:L267" si="30">IF(A204="",IF(L205=1,1,""),1)</f>
        <v>1</v>
      </c>
      <c r="N204" s="338">
        <f>COUNTIFS('Felling&amp;Restocking'!$A$11:$A$1000, 'Felling&amp;Restocking'!$A204, 'Felling&amp;Restocking'!$B$11:$B$1000, 'Felling&amp;Restocking'!$B204, 'Felling&amp;Restocking'!$H$11:$H$1000, 'Felling&amp;Restocking'!$H204)</f>
        <v>1</v>
      </c>
      <c r="O204" s="338">
        <f>IF(OR('Felling&amp;Restocking'!H204=0,'Felling&amp;Restocking'!H204=""),0,1)</f>
        <v>1</v>
      </c>
      <c r="P204" s="339">
        <f>SUM('Felling&amp;Restocking'!O204+'Felling&amp;Restocking'!P204)</f>
        <v>360.17700000000002</v>
      </c>
      <c r="S204" s="341">
        <f>IF(AND(O204&lt;&gt;0,P204&lt;&gt;0,'Felling&amp;Restocking'!G204&lt;&gt;0,AA204="",AC204=""),1,0)</f>
        <v>0</v>
      </c>
      <c r="T204" s="342">
        <f>IF(OR('Felling&amp;Restocking'!G204=0,'Felling&amp;Restocking'!G204=""),"",SUM('Felling&amp;Restocking'!O204/P204)*'Felling&amp;Restocking'!G204)</f>
        <v>0</v>
      </c>
      <c r="U204" s="343">
        <f>IF(OR('Felling&amp;Restocking'!G204=0,'Felling&amp;Restocking'!G204=""),"",SUM('Felling&amp;Restocking'!P204/P204)*'Felling&amp;Restocking'!G204)</f>
        <v>4.8023600000000002</v>
      </c>
      <c r="V204" s="344">
        <f>IF(CONCATENATE('Felling&amp;Restocking'!U204&amp;'Felling&amp;Restocking'!W204&amp;'Felling&amp;Restocking'!Y204&amp;'Felling&amp;Restocking'!AA204&amp;'Felling&amp;Restocking'!AC204)="",0,1)</f>
        <v>0</v>
      </c>
      <c r="W204" s="345">
        <f>IF(OR(OR(TRIM('Felling&amp;Restocking'!H204)="T",TRIM('Felling&amp;Restocking'!H204)="DF",TRIM('Felling&amp;Restocking'!H204)="OS"),O204=0),0,1)</f>
        <v>0</v>
      </c>
      <c r="X204" s="345">
        <f>IF(OR('Felling&amp;Restocking'!$S204="",OR('Felling&amp;Restocking'!$S204=0,'Felling&amp;Restocking'!$S204="N/A")),0,1)</f>
        <v>0</v>
      </c>
      <c r="Y204" s="333" t="str">
        <f t="shared" ref="Y204:Y267" si="31">IF(W204=1,T204,"")</f>
        <v/>
      </c>
      <c r="Z204" s="333" t="str">
        <f t="shared" ref="Z204:Z267" si="32">IF(W204=1,U204,"")</f>
        <v/>
      </c>
      <c r="AA204" s="334" t="str">
        <f t="shared" ref="AA204:AA267" si="33">CONCATENATE(IF(AND(AG204="B",AF204&lt;&gt;""),AF204,""),IF(AND(AI204="B",AH204&lt;&gt;""),AH204,""),IF(AND(AK204="B",AJ204&lt;&gt;""),AJ204,""),IF(AND(AM204="B",AL204&lt;&gt;""),AL204,""),IF(AND(AO204="B",AN204&lt;&gt;""),AN204,""),IF(AND(AQ204="B",AP204&lt;&gt;""),AP204,""))</f>
        <v>pedunculate/common oak,birch (downy/silver),hazel,beech</v>
      </c>
      <c r="AC204" s="333" t="str">
        <f t="shared" ref="AC204:AC267" si="34">CONCATENATE(IF(AND(AG204="C",AF204&lt;&gt;""),AF204,""),IF(AND(AI204="C",AH204&lt;&gt;""),AH204,""),IF(AND(AK204="C",AJ204&lt;&gt;""),AJ204,""),IF(AND(AM204="C",AL204&lt;&gt;""),AL204,""),IF(AND(AO204="C",AN204&lt;&gt;""),AN204,""),IF(AND(AQ204="C",AP204&lt;&gt;""),AP204,""))</f>
        <v/>
      </c>
      <c r="AE204" s="333" t="str">
        <f t="shared" ref="AE204:AE267" si="35">CONCATENATE(IF(AS204="","",AS204),IF(AU204="","",AU204),IF(AW204="","",AW204),IF(AY204="","",AY204),IF(BA204="","",BA204),IF(BC204="","",BC204))</f>
        <v>1</v>
      </c>
      <c r="AF204" s="346" t="str">
        <f>IF('Felling&amp;Restocking'!I204="","",IFERROR(VLOOKUP( 'Felling&amp;Restocking'!I204,SpeciesList[],2,FALSE),"," &amp; 'Felling&amp;Restocking'!I204))</f>
        <v>pedunculate/common oak</v>
      </c>
      <c r="AG204" s="333" t="str">
        <f>IF('Felling&amp;Restocking'!I204="","",VLOOKUP( 'Felling&amp;Restocking'!I204,SpeciesList[],4,FALSE))</f>
        <v>B</v>
      </c>
      <c r="AH204" s="333" t="str">
        <f>IF('Felling&amp;Restocking'!J204="","",IFERROR("," &amp; VLOOKUP( 'Felling&amp;Restocking'!J204,SpeciesList[],2,FALSE),"," &amp; 'Felling&amp;Restocking'!J204))</f>
        <v>,birch (downy/silver)</v>
      </c>
      <c r="AI204" s="333" t="str">
        <f>IF('Felling&amp;Restocking'!J204="","",VLOOKUP( 'Felling&amp;Restocking'!J204,SpeciesList[],4,FALSE))</f>
        <v>B</v>
      </c>
      <c r="AJ204" s="333" t="str">
        <f>IF('Felling&amp;Restocking'!K204="","",IFERROR("," &amp; VLOOKUP( 'Felling&amp;Restocking'!K204,SpeciesList[],2,FALSE),"," &amp; 'Felling&amp;Restocking'!K204))</f>
        <v>,hazel</v>
      </c>
      <c r="AK204" s="333" t="str">
        <f>IF('Felling&amp;Restocking'!K204="","",VLOOKUP( 'Felling&amp;Restocking'!K204,SpeciesList[],4,FALSE))</f>
        <v>B</v>
      </c>
      <c r="AL204" s="333" t="str">
        <f>IF('Felling&amp;Restocking'!L204="","",IFERROR("," &amp; VLOOKUP( 'Felling&amp;Restocking'!L204,SpeciesList[],2,FALSE),"," &amp; 'Felling&amp;Restocking'!L204))</f>
        <v>,beech</v>
      </c>
      <c r="AM204" s="333" t="str">
        <f>IF('Felling&amp;Restocking'!L204="","",VLOOKUP( 'Felling&amp;Restocking'!L204,SpeciesList[],4,FALSE))</f>
        <v>B</v>
      </c>
      <c r="AN204" s="333" t="str">
        <f>IF('Felling&amp;Restocking'!M204="","",IFERROR("," &amp; VLOOKUP( 'Felling&amp;Restocking'!M204,SpeciesList[],2,FALSE),"," &amp; 'Felling&amp;Restocking'!M204))</f>
        <v/>
      </c>
      <c r="AO204" s="333" t="str">
        <f>IF('Felling&amp;Restocking'!M204="","",VLOOKUP( 'Felling&amp;Restocking'!M204,SpeciesList[],4,FALSE))</f>
        <v/>
      </c>
      <c r="AP204" s="333" t="str">
        <f>IF('Felling&amp;Restocking'!N204="","",IFERROR("," &amp; VLOOKUP( 'Felling&amp;Restocking'!N204,SpeciesList[],2,FALSE),"," &amp; 'Felling&amp;Restocking'!N204))</f>
        <v/>
      </c>
      <c r="AQ204" s="333" t="str">
        <f>IF('Felling&amp;Restocking'!N204="","",VLOOKUP( 'Felling&amp;Restocking'!N204,SpeciesList[],4,FALSE))</f>
        <v/>
      </c>
      <c r="AS204" s="346"/>
      <c r="AT204" s="333" t="str">
        <f>IF('Sub-Cpt Record'!A204&lt;&gt;"",CONCATENATE('Sub-Cpt Record'!A204,'Sub-Cpt Record'!B204,'Sub-Cpt Record'!C204),"")</f>
        <v>M14a4.80236</v>
      </c>
      <c r="AU204" s="333">
        <f t="shared" ref="AU204:AU267" si="36">IF($AT204="",1,COUNTIFS($AT$11:$AT$1000, $AT204))</f>
        <v>1</v>
      </c>
      <c r="AV204" s="333">
        <f>IF(AT204&lt;&gt;"",'Sub-Cpt Record'!C204/CODE!AU204,0)</f>
        <v>4.8023600000000002</v>
      </c>
    </row>
    <row r="205" spans="1:48" x14ac:dyDescent="0.25">
      <c r="A205" s="333" t="str">
        <f>IF('Sub-Cpt Record'!B205="",IF(OR('Sub-Cpt Record'!A205=0,'Sub-Cpt Record'!A205=""),"",'Sub-Cpt Record'!A205),CONCATENATE('Sub-Cpt Record'!A205&amp;'Sub-Cpt Record'!B205))</f>
        <v>M14b</v>
      </c>
      <c r="B205" s="333">
        <f t="shared" si="28"/>
        <v>1</v>
      </c>
      <c r="C205" s="334" t="str">
        <f>IF('Sub-Cpt Record'!E205 = "","",'Sub-Cpt Record'!E205&amp;"  ")</f>
        <v xml:space="preserve">POK  </v>
      </c>
      <c r="D205" s="333" t="str">
        <f>IF('Sub-Cpt Record'!F205 = "","",'Sub-Cpt Record'!F205&amp;"  ")</f>
        <v xml:space="preserve">BI  </v>
      </c>
      <c r="E205" s="333" t="str">
        <f>IF('Sub-Cpt Record'!G205 = "","",'Sub-Cpt Record'!G205&amp;"  ")</f>
        <v xml:space="preserve">HAZ  </v>
      </c>
      <c r="F205" s="333" t="str">
        <f>IF('Sub-Cpt Record'!H205 = "","",'Sub-Cpt Record'!H205&amp;"  ")</f>
        <v xml:space="preserve">BE  </v>
      </c>
      <c r="G205" s="333" t="str">
        <f>IF('Sub-Cpt Record'!I205 = "","",'Sub-Cpt Record'!I205&amp;"  ")</f>
        <v/>
      </c>
      <c r="H205" s="333" t="str">
        <f>IF('Sub-Cpt Record'!J205 = "","",'Sub-Cpt Record'!J205&amp;"  ")</f>
        <v/>
      </c>
      <c r="I205" s="335" t="str">
        <f t="shared" si="29"/>
        <v xml:space="preserve">POK  BI  HAZ  BE  </v>
      </c>
      <c r="J205" s="333">
        <f>IF(A205&lt;&gt;"",'Sub-Cpt Record'!C205/CODE!B205,0)</f>
        <v>2.6773699999999998</v>
      </c>
      <c r="L205" s="337">
        <f t="shared" si="30"/>
        <v>1</v>
      </c>
      <c r="N205" s="338">
        <f>COUNTIFS('Felling&amp;Restocking'!$A$11:$A$1000, 'Felling&amp;Restocking'!$A205, 'Felling&amp;Restocking'!$B$11:$B$1000, 'Felling&amp;Restocking'!$B205, 'Felling&amp;Restocking'!$H$11:$H$1000, 'Felling&amp;Restocking'!$H205)</f>
        <v>1</v>
      </c>
      <c r="O205" s="338">
        <f>IF(OR('Felling&amp;Restocking'!H205=0,'Felling&amp;Restocking'!H205=""),0,1)</f>
        <v>1</v>
      </c>
      <c r="P205" s="339">
        <f>SUM('Felling&amp;Restocking'!O205+'Felling&amp;Restocking'!P205)</f>
        <v>160.64219999999997</v>
      </c>
      <c r="S205" s="341">
        <f>IF(AND(O205&lt;&gt;0,P205&lt;&gt;0,'Felling&amp;Restocking'!G205&lt;&gt;0,AA205="",AC205=""),1,0)</f>
        <v>0</v>
      </c>
      <c r="T205" s="342">
        <f>IF(OR('Felling&amp;Restocking'!G205=0,'Felling&amp;Restocking'!G205=""),"",SUM('Felling&amp;Restocking'!O205/P205)*'Felling&amp;Restocking'!G205)</f>
        <v>0</v>
      </c>
      <c r="U205" s="343">
        <f>IF(OR('Felling&amp;Restocking'!G205=0,'Felling&amp;Restocking'!G205=""),"",SUM('Felling&amp;Restocking'!P205/P205)*'Felling&amp;Restocking'!G205)</f>
        <v>2.6773699999999998</v>
      </c>
      <c r="V205" s="344">
        <f>IF(CONCATENATE('Felling&amp;Restocking'!U205&amp;'Felling&amp;Restocking'!W205&amp;'Felling&amp;Restocking'!Y205&amp;'Felling&amp;Restocking'!AA205&amp;'Felling&amp;Restocking'!AC205)="",0,1)</f>
        <v>0</v>
      </c>
      <c r="W205" s="345">
        <f>IF(OR(OR(TRIM('Felling&amp;Restocking'!H205)="T",TRIM('Felling&amp;Restocking'!H205)="DF",TRIM('Felling&amp;Restocking'!H205)="OS"),O205=0),0,1)</f>
        <v>0</v>
      </c>
      <c r="X205" s="345">
        <f>IF(OR('Felling&amp;Restocking'!$S205="",OR('Felling&amp;Restocking'!$S205=0,'Felling&amp;Restocking'!$S205="N/A")),0,1)</f>
        <v>0</v>
      </c>
      <c r="Y205" s="333" t="str">
        <f t="shared" si="31"/>
        <v/>
      </c>
      <c r="Z205" s="333" t="str">
        <f t="shared" si="32"/>
        <v/>
      </c>
      <c r="AA205" s="334" t="str">
        <f t="shared" si="33"/>
        <v>pedunculate/common oak,birch (downy/silver),hazel,beech</v>
      </c>
      <c r="AC205" s="333" t="str">
        <f t="shared" si="34"/>
        <v/>
      </c>
      <c r="AE205" s="333" t="str">
        <f t="shared" si="35"/>
        <v>1</v>
      </c>
      <c r="AF205" s="346" t="str">
        <f>IF('Felling&amp;Restocking'!I205="","",IFERROR(VLOOKUP( 'Felling&amp;Restocking'!I205,SpeciesList[],2,FALSE),"," &amp; 'Felling&amp;Restocking'!I205))</f>
        <v>pedunculate/common oak</v>
      </c>
      <c r="AG205" s="333" t="str">
        <f>IF('Felling&amp;Restocking'!I205="","",VLOOKUP( 'Felling&amp;Restocking'!I205,SpeciesList[],4,FALSE))</f>
        <v>B</v>
      </c>
      <c r="AH205" s="333" t="str">
        <f>IF('Felling&amp;Restocking'!J205="","",IFERROR("," &amp; VLOOKUP( 'Felling&amp;Restocking'!J205,SpeciesList[],2,FALSE),"," &amp; 'Felling&amp;Restocking'!J205))</f>
        <v>,birch (downy/silver)</v>
      </c>
      <c r="AI205" s="333" t="str">
        <f>IF('Felling&amp;Restocking'!J205="","",VLOOKUP( 'Felling&amp;Restocking'!J205,SpeciesList[],4,FALSE))</f>
        <v>B</v>
      </c>
      <c r="AJ205" s="333" t="str">
        <f>IF('Felling&amp;Restocking'!K205="","",IFERROR("," &amp; VLOOKUP( 'Felling&amp;Restocking'!K205,SpeciesList[],2,FALSE),"," &amp; 'Felling&amp;Restocking'!K205))</f>
        <v>,hazel</v>
      </c>
      <c r="AK205" s="333" t="str">
        <f>IF('Felling&amp;Restocking'!K205="","",VLOOKUP( 'Felling&amp;Restocking'!K205,SpeciesList[],4,FALSE))</f>
        <v>B</v>
      </c>
      <c r="AL205" s="333" t="str">
        <f>IF('Felling&amp;Restocking'!L205="","",IFERROR("," &amp; VLOOKUP( 'Felling&amp;Restocking'!L205,SpeciesList[],2,FALSE),"," &amp; 'Felling&amp;Restocking'!L205))</f>
        <v>,beech</v>
      </c>
      <c r="AM205" s="333" t="str">
        <f>IF('Felling&amp;Restocking'!L205="","",VLOOKUP( 'Felling&amp;Restocking'!L205,SpeciesList[],4,FALSE))</f>
        <v>B</v>
      </c>
      <c r="AN205" s="333" t="str">
        <f>IF('Felling&amp;Restocking'!M205="","",IFERROR("," &amp; VLOOKUP( 'Felling&amp;Restocking'!M205,SpeciesList[],2,FALSE),"," &amp; 'Felling&amp;Restocking'!M205))</f>
        <v/>
      </c>
      <c r="AO205" s="333" t="str">
        <f>IF('Felling&amp;Restocking'!M205="","",VLOOKUP( 'Felling&amp;Restocking'!M205,SpeciesList[],4,FALSE))</f>
        <v/>
      </c>
      <c r="AP205" s="333" t="str">
        <f>IF('Felling&amp;Restocking'!N205="","",IFERROR("," &amp; VLOOKUP( 'Felling&amp;Restocking'!N205,SpeciesList[],2,FALSE),"," &amp; 'Felling&amp;Restocking'!N205))</f>
        <v/>
      </c>
      <c r="AQ205" s="333" t="str">
        <f>IF('Felling&amp;Restocking'!N205="","",VLOOKUP( 'Felling&amp;Restocking'!N205,SpeciesList[],4,FALSE))</f>
        <v/>
      </c>
      <c r="AS205" s="346"/>
      <c r="AT205" s="333" t="str">
        <f>IF('Sub-Cpt Record'!A205&lt;&gt;"",CONCATENATE('Sub-Cpt Record'!A205,'Sub-Cpt Record'!B205,'Sub-Cpt Record'!C205),"")</f>
        <v>M14b2.67737</v>
      </c>
      <c r="AU205" s="333">
        <f t="shared" si="36"/>
        <v>1</v>
      </c>
      <c r="AV205" s="333">
        <f>IF(AT205&lt;&gt;"",'Sub-Cpt Record'!C205/CODE!AU205,0)</f>
        <v>2.6773699999999998</v>
      </c>
    </row>
    <row r="206" spans="1:48" x14ac:dyDescent="0.25">
      <c r="A206" s="333" t="str">
        <f>IF('Sub-Cpt Record'!B206="",IF(OR('Sub-Cpt Record'!A206=0,'Sub-Cpt Record'!A206=""),"",'Sub-Cpt Record'!A206),CONCATENATE('Sub-Cpt Record'!A206&amp;'Sub-Cpt Record'!B206))</f>
        <v>M14c</v>
      </c>
      <c r="B206" s="333">
        <f t="shared" si="28"/>
        <v>1</v>
      </c>
      <c r="C206" s="334" t="str">
        <f>IF('Sub-Cpt Record'!E206 = "","",'Sub-Cpt Record'!E206&amp;"  ")</f>
        <v xml:space="preserve">POK  </v>
      </c>
      <c r="D206" s="333" t="str">
        <f>IF('Sub-Cpt Record'!F206 = "","",'Sub-Cpt Record'!F206&amp;"  ")</f>
        <v xml:space="preserve">BI  </v>
      </c>
      <c r="E206" s="333" t="str">
        <f>IF('Sub-Cpt Record'!G206 = "","",'Sub-Cpt Record'!G206&amp;"  ")</f>
        <v xml:space="preserve">HAZ  </v>
      </c>
      <c r="F206" s="333" t="str">
        <f>IF('Sub-Cpt Record'!H206 = "","",'Sub-Cpt Record'!H206&amp;"  ")</f>
        <v xml:space="preserve">WCH  </v>
      </c>
      <c r="G206" s="333" t="str">
        <f>IF('Sub-Cpt Record'!I206 = "","",'Sub-Cpt Record'!I206&amp;"  ")</f>
        <v xml:space="preserve">WSH  </v>
      </c>
      <c r="H206" s="333" t="str">
        <f>IF('Sub-Cpt Record'!J206 = "","",'Sub-Cpt Record'!J206&amp;"  ")</f>
        <v/>
      </c>
      <c r="I206" s="335" t="str">
        <f t="shared" si="29"/>
        <v xml:space="preserve">POK  BI  HAZ  WCH  WSH  </v>
      </c>
      <c r="J206" s="333">
        <f>IF(A206&lt;&gt;"",'Sub-Cpt Record'!C206/CODE!B206,0)</f>
        <v>4.2097600000000002</v>
      </c>
      <c r="L206" s="337">
        <f t="shared" si="30"/>
        <v>1</v>
      </c>
      <c r="N206" s="338">
        <f>COUNTIFS('Felling&amp;Restocking'!$A$11:$A$1000, 'Felling&amp;Restocking'!$A206, 'Felling&amp;Restocking'!$B$11:$B$1000, 'Felling&amp;Restocking'!$B206, 'Felling&amp;Restocking'!$H$11:$H$1000, 'Felling&amp;Restocking'!$H206)</f>
        <v>0</v>
      </c>
      <c r="O206" s="338">
        <f>IF(OR('Felling&amp;Restocking'!H206=0,'Felling&amp;Restocking'!H206=""),0,1)</f>
        <v>0</v>
      </c>
      <c r="P206" s="339">
        <f>SUM('Felling&amp;Restocking'!O206+'Felling&amp;Restocking'!P206)</f>
        <v>0</v>
      </c>
      <c r="S206" s="341">
        <f>IF(AND(O206&lt;&gt;0,P206&lt;&gt;0,'Felling&amp;Restocking'!G206&lt;&gt;0,AA206="",AC206=""),1,0)</f>
        <v>0</v>
      </c>
      <c r="T206" s="342" t="str">
        <f>IF(OR('Felling&amp;Restocking'!G206=0,'Felling&amp;Restocking'!G206=""),"",SUM('Felling&amp;Restocking'!O206/P206)*'Felling&amp;Restocking'!G206)</f>
        <v/>
      </c>
      <c r="U206" s="343" t="str">
        <f>IF(OR('Felling&amp;Restocking'!G206=0,'Felling&amp;Restocking'!G206=""),"",SUM('Felling&amp;Restocking'!P206/P206)*'Felling&amp;Restocking'!G206)</f>
        <v/>
      </c>
      <c r="V206" s="344">
        <f>IF(CONCATENATE('Felling&amp;Restocking'!U206&amp;'Felling&amp;Restocking'!W206&amp;'Felling&amp;Restocking'!Y206&amp;'Felling&amp;Restocking'!AA206&amp;'Felling&amp;Restocking'!AC206)="",0,1)</f>
        <v>0</v>
      </c>
      <c r="W206" s="345">
        <f>IF(OR(OR(TRIM('Felling&amp;Restocking'!H206)="T",TRIM('Felling&amp;Restocking'!H206)="DF",TRIM('Felling&amp;Restocking'!H206)="OS"),O206=0),0,1)</f>
        <v>0</v>
      </c>
      <c r="X206" s="345">
        <f>IF(OR('Felling&amp;Restocking'!$S206="",OR('Felling&amp;Restocking'!$S206=0,'Felling&amp;Restocking'!$S206="N/A")),0,1)</f>
        <v>0</v>
      </c>
      <c r="Y206" s="333" t="str">
        <f t="shared" si="31"/>
        <v/>
      </c>
      <c r="Z206" s="333" t="str">
        <f t="shared" si="32"/>
        <v/>
      </c>
      <c r="AA206" s="334" t="str">
        <f t="shared" si="33"/>
        <v/>
      </c>
      <c r="AC206" s="333" t="str">
        <f t="shared" si="34"/>
        <v/>
      </c>
      <c r="AE206" s="333" t="str">
        <f t="shared" si="35"/>
        <v>1</v>
      </c>
      <c r="AF206" s="346" t="str">
        <f>IF('Felling&amp;Restocking'!I206="","",IFERROR(VLOOKUP( 'Felling&amp;Restocking'!I206,SpeciesList[],2,FALSE),"," &amp; 'Felling&amp;Restocking'!I206))</f>
        <v/>
      </c>
      <c r="AG206" s="333" t="str">
        <f>IF('Felling&amp;Restocking'!I206="","",VLOOKUP( 'Felling&amp;Restocking'!I206,SpeciesList[],4,FALSE))</f>
        <v/>
      </c>
      <c r="AH206" s="333" t="str">
        <f>IF('Felling&amp;Restocking'!J206="","",IFERROR("," &amp; VLOOKUP( 'Felling&amp;Restocking'!J206,SpeciesList[],2,FALSE),"," &amp; 'Felling&amp;Restocking'!J206))</f>
        <v/>
      </c>
      <c r="AI206" s="333" t="str">
        <f>IF('Felling&amp;Restocking'!J206="","",VLOOKUP( 'Felling&amp;Restocking'!J206,SpeciesList[],4,FALSE))</f>
        <v/>
      </c>
      <c r="AJ206" s="333" t="str">
        <f>IF('Felling&amp;Restocking'!K206="","",IFERROR("," &amp; VLOOKUP( 'Felling&amp;Restocking'!K206,SpeciesList[],2,FALSE),"," &amp; 'Felling&amp;Restocking'!K206))</f>
        <v/>
      </c>
      <c r="AK206" s="333" t="str">
        <f>IF('Felling&amp;Restocking'!K206="","",VLOOKUP( 'Felling&amp;Restocking'!K206,SpeciesList[],4,FALSE))</f>
        <v/>
      </c>
      <c r="AL206" s="333" t="str">
        <f>IF('Felling&amp;Restocking'!L206="","",IFERROR("," &amp; VLOOKUP( 'Felling&amp;Restocking'!L206,SpeciesList[],2,FALSE),"," &amp; 'Felling&amp;Restocking'!L206))</f>
        <v/>
      </c>
      <c r="AM206" s="333" t="str">
        <f>IF('Felling&amp;Restocking'!L206="","",VLOOKUP( 'Felling&amp;Restocking'!L206,SpeciesList[],4,FALSE))</f>
        <v/>
      </c>
      <c r="AN206" s="333" t="str">
        <f>IF('Felling&amp;Restocking'!M206="","",IFERROR("," &amp; VLOOKUP( 'Felling&amp;Restocking'!M206,SpeciesList[],2,FALSE),"," &amp; 'Felling&amp;Restocking'!M206))</f>
        <v/>
      </c>
      <c r="AO206" s="333" t="str">
        <f>IF('Felling&amp;Restocking'!M206="","",VLOOKUP( 'Felling&amp;Restocking'!M206,SpeciesList[],4,FALSE))</f>
        <v/>
      </c>
      <c r="AP206" s="333" t="str">
        <f>IF('Felling&amp;Restocking'!N206="","",IFERROR("," &amp; VLOOKUP( 'Felling&amp;Restocking'!N206,SpeciesList[],2,FALSE),"," &amp; 'Felling&amp;Restocking'!N206))</f>
        <v/>
      </c>
      <c r="AQ206" s="333" t="str">
        <f>IF('Felling&amp;Restocking'!N206="","",VLOOKUP( 'Felling&amp;Restocking'!N206,SpeciesList[],4,FALSE))</f>
        <v/>
      </c>
      <c r="AS206" s="346"/>
      <c r="AT206" s="333" t="str">
        <f>IF('Sub-Cpt Record'!A206&lt;&gt;"",CONCATENATE('Sub-Cpt Record'!A206,'Sub-Cpt Record'!B206,'Sub-Cpt Record'!C206),"")</f>
        <v>M14c4.20976</v>
      </c>
      <c r="AU206" s="333">
        <f t="shared" si="36"/>
        <v>1</v>
      </c>
      <c r="AV206" s="333">
        <f>IF(AT206&lt;&gt;"",'Sub-Cpt Record'!C206/CODE!AU206,0)</f>
        <v>4.2097600000000002</v>
      </c>
    </row>
    <row r="207" spans="1:48" x14ac:dyDescent="0.25">
      <c r="A207" s="333" t="str">
        <f>IF('Sub-Cpt Record'!B207="",IF(OR('Sub-Cpt Record'!A207=0,'Sub-Cpt Record'!A207=""),"",'Sub-Cpt Record'!A207),CONCATENATE('Sub-Cpt Record'!A207&amp;'Sub-Cpt Record'!B207))</f>
        <v>M14d</v>
      </c>
      <c r="B207" s="333">
        <f t="shared" si="28"/>
        <v>1</v>
      </c>
      <c r="C207" s="334" t="str">
        <f>IF('Sub-Cpt Record'!E207 = "","",'Sub-Cpt Record'!E207&amp;"  ")</f>
        <v xml:space="preserve">SYC  </v>
      </c>
      <c r="D207" s="333" t="str">
        <f>IF('Sub-Cpt Record'!F207 = "","",'Sub-Cpt Record'!F207&amp;"  ")</f>
        <v xml:space="preserve">POK  </v>
      </c>
      <c r="E207" s="333" t="str">
        <f>IF('Sub-Cpt Record'!G207 = "","",'Sub-Cpt Record'!G207&amp;"  ")</f>
        <v xml:space="preserve">HAZ  </v>
      </c>
      <c r="F207" s="333" t="str">
        <f>IF('Sub-Cpt Record'!H207 = "","",'Sub-Cpt Record'!H207&amp;"  ")</f>
        <v xml:space="preserve">AH  </v>
      </c>
      <c r="G207" s="333" t="str">
        <f>IF('Sub-Cpt Record'!I207 = "","",'Sub-Cpt Record'!I207&amp;"  ")</f>
        <v/>
      </c>
      <c r="H207" s="333" t="str">
        <f>IF('Sub-Cpt Record'!J207 = "","",'Sub-Cpt Record'!J207&amp;"  ")</f>
        <v/>
      </c>
      <c r="I207" s="335" t="str">
        <f t="shared" si="29"/>
        <v xml:space="preserve">SYC  POK  HAZ  AH  </v>
      </c>
      <c r="J207" s="333">
        <f>IF(A207&lt;&gt;"",'Sub-Cpt Record'!C207/CODE!B207,0)</f>
        <v>1.2242500000000001</v>
      </c>
      <c r="L207" s="337">
        <f t="shared" si="30"/>
        <v>1</v>
      </c>
      <c r="N207" s="338">
        <f>COUNTIFS('Felling&amp;Restocking'!$A$11:$A$1000, 'Felling&amp;Restocking'!$A207, 'Felling&amp;Restocking'!$B$11:$B$1000, 'Felling&amp;Restocking'!$B207, 'Felling&amp;Restocking'!$H$11:$H$1000, 'Felling&amp;Restocking'!$H207)</f>
        <v>1</v>
      </c>
      <c r="O207" s="338">
        <f>IF(OR('Felling&amp;Restocking'!H207=0,'Felling&amp;Restocking'!H207=""),0,1)</f>
        <v>1</v>
      </c>
      <c r="P207" s="339">
        <f>SUM('Felling&amp;Restocking'!O207+'Felling&amp;Restocking'!P207)</f>
        <v>61.212500000000006</v>
      </c>
      <c r="S207" s="341">
        <f>IF(AND(O207&lt;&gt;0,P207&lt;&gt;0,'Felling&amp;Restocking'!G207&lt;&gt;0,AA207="",AC207=""),1,0)</f>
        <v>0</v>
      </c>
      <c r="T207" s="342">
        <f>IF(OR('Felling&amp;Restocking'!G207=0,'Felling&amp;Restocking'!G207=""),"",SUM('Felling&amp;Restocking'!O207/P207)*'Felling&amp;Restocking'!G207)</f>
        <v>0</v>
      </c>
      <c r="U207" s="343">
        <f>IF(OR('Felling&amp;Restocking'!G207=0,'Felling&amp;Restocking'!G207=""),"",SUM('Felling&amp;Restocking'!P207/P207)*'Felling&amp;Restocking'!G207)</f>
        <v>1.2242500000000001</v>
      </c>
      <c r="V207" s="344">
        <f>IF(CONCATENATE('Felling&amp;Restocking'!U207&amp;'Felling&amp;Restocking'!W207&amp;'Felling&amp;Restocking'!Y207&amp;'Felling&amp;Restocking'!AA207&amp;'Felling&amp;Restocking'!AC207)="",0,1)</f>
        <v>0</v>
      </c>
      <c r="W207" s="345">
        <f>IF(OR(OR(TRIM('Felling&amp;Restocking'!H207)="T",TRIM('Felling&amp;Restocking'!H207)="DF",TRIM('Felling&amp;Restocking'!H207)="OS"),O207=0),0,1)</f>
        <v>0</v>
      </c>
      <c r="X207" s="345">
        <f>IF(OR('Felling&amp;Restocking'!$S207="",OR('Felling&amp;Restocking'!$S207=0,'Felling&amp;Restocking'!$S207="N/A")),0,1)</f>
        <v>0</v>
      </c>
      <c r="Y207" s="333" t="str">
        <f t="shared" si="31"/>
        <v/>
      </c>
      <c r="Z207" s="333" t="str">
        <f t="shared" si="32"/>
        <v/>
      </c>
      <c r="AA207" s="334" t="str">
        <f t="shared" si="33"/>
        <v>sycamore,pedunculate/common oak,hazel,ash</v>
      </c>
      <c r="AC207" s="333" t="str">
        <f t="shared" si="34"/>
        <v/>
      </c>
      <c r="AE207" s="333" t="str">
        <f t="shared" si="35"/>
        <v>1</v>
      </c>
      <c r="AF207" s="346" t="str">
        <f>IF('Felling&amp;Restocking'!I207="","",IFERROR(VLOOKUP( 'Felling&amp;Restocking'!I207,SpeciesList[],2,FALSE),"," &amp; 'Felling&amp;Restocking'!I207))</f>
        <v>sycamore</v>
      </c>
      <c r="AG207" s="333" t="str">
        <f>IF('Felling&amp;Restocking'!I207="","",VLOOKUP( 'Felling&amp;Restocking'!I207,SpeciesList[],4,FALSE))</f>
        <v>B</v>
      </c>
      <c r="AH207" s="333" t="str">
        <f>IF('Felling&amp;Restocking'!J207="","",IFERROR("," &amp; VLOOKUP( 'Felling&amp;Restocking'!J207,SpeciesList[],2,FALSE),"," &amp; 'Felling&amp;Restocking'!J207))</f>
        <v>,pedunculate/common oak</v>
      </c>
      <c r="AI207" s="333" t="str">
        <f>IF('Felling&amp;Restocking'!J207="","",VLOOKUP( 'Felling&amp;Restocking'!J207,SpeciesList[],4,FALSE))</f>
        <v>B</v>
      </c>
      <c r="AJ207" s="333" t="str">
        <f>IF('Felling&amp;Restocking'!K207="","",IFERROR("," &amp; VLOOKUP( 'Felling&amp;Restocking'!K207,SpeciesList[],2,FALSE),"," &amp; 'Felling&amp;Restocking'!K207))</f>
        <v>,hazel</v>
      </c>
      <c r="AK207" s="333" t="str">
        <f>IF('Felling&amp;Restocking'!K207="","",VLOOKUP( 'Felling&amp;Restocking'!K207,SpeciesList[],4,FALSE))</f>
        <v>B</v>
      </c>
      <c r="AL207" s="333" t="str">
        <f>IF('Felling&amp;Restocking'!L207="","",IFERROR("," &amp; VLOOKUP( 'Felling&amp;Restocking'!L207,SpeciesList[],2,FALSE),"," &amp; 'Felling&amp;Restocking'!L207))</f>
        <v>,ash</v>
      </c>
      <c r="AM207" s="333" t="str">
        <f>IF('Felling&amp;Restocking'!L207="","",VLOOKUP( 'Felling&amp;Restocking'!L207,SpeciesList[],4,FALSE))</f>
        <v>B</v>
      </c>
      <c r="AN207" s="333" t="str">
        <f>IF('Felling&amp;Restocking'!M207="","",IFERROR("," &amp; VLOOKUP( 'Felling&amp;Restocking'!M207,SpeciesList[],2,FALSE),"," &amp; 'Felling&amp;Restocking'!M207))</f>
        <v/>
      </c>
      <c r="AO207" s="333" t="str">
        <f>IF('Felling&amp;Restocking'!M207="","",VLOOKUP( 'Felling&amp;Restocking'!M207,SpeciesList[],4,FALSE))</f>
        <v/>
      </c>
      <c r="AP207" s="333" t="str">
        <f>IF('Felling&amp;Restocking'!N207="","",IFERROR("," &amp; VLOOKUP( 'Felling&amp;Restocking'!N207,SpeciesList[],2,FALSE),"," &amp; 'Felling&amp;Restocking'!N207))</f>
        <v/>
      </c>
      <c r="AQ207" s="333" t="str">
        <f>IF('Felling&amp;Restocking'!N207="","",VLOOKUP( 'Felling&amp;Restocking'!N207,SpeciesList[],4,FALSE))</f>
        <v/>
      </c>
      <c r="AS207" s="346"/>
      <c r="AT207" s="333" t="str">
        <f>IF('Sub-Cpt Record'!A207&lt;&gt;"",CONCATENATE('Sub-Cpt Record'!A207,'Sub-Cpt Record'!B207,'Sub-Cpt Record'!C207),"")</f>
        <v>M14d1.22425</v>
      </c>
      <c r="AU207" s="333">
        <f t="shared" si="36"/>
        <v>1</v>
      </c>
      <c r="AV207" s="333">
        <f>IF(AT207&lt;&gt;"",'Sub-Cpt Record'!C207/CODE!AU207,0)</f>
        <v>1.2242500000000001</v>
      </c>
    </row>
    <row r="208" spans="1:48" x14ac:dyDescent="0.25">
      <c r="A208" s="333" t="str">
        <f>IF('Sub-Cpt Record'!B208="",IF(OR('Sub-Cpt Record'!A208=0,'Sub-Cpt Record'!A208=""),"",'Sub-Cpt Record'!A208),CONCATENATE('Sub-Cpt Record'!A208&amp;'Sub-Cpt Record'!B208))</f>
        <v>M15</v>
      </c>
      <c r="B208" s="333">
        <f t="shared" si="28"/>
        <v>1</v>
      </c>
      <c r="C208" s="334" t="str">
        <f>IF('Sub-Cpt Record'!E208 = "","",'Sub-Cpt Record'!E208&amp;"  ")</f>
        <v xml:space="preserve">BI  </v>
      </c>
      <c r="D208" s="333" t="str">
        <f>IF('Sub-Cpt Record'!F208 = "","",'Sub-Cpt Record'!F208&amp;"  ")</f>
        <v xml:space="preserve">POK  </v>
      </c>
      <c r="E208" s="333" t="str">
        <f>IF('Sub-Cpt Record'!G208 = "","",'Sub-Cpt Record'!G208&amp;"  ")</f>
        <v xml:space="preserve">AH  </v>
      </c>
      <c r="F208" s="333" t="str">
        <f>IF('Sub-Cpt Record'!H208 = "","",'Sub-Cpt Record'!H208&amp;"  ")</f>
        <v xml:space="preserve">HCH  </v>
      </c>
      <c r="G208" s="333" t="str">
        <f>IF('Sub-Cpt Record'!I208 = "","",'Sub-Cpt Record'!I208&amp;"  ")</f>
        <v xml:space="preserve">GWL  </v>
      </c>
      <c r="H208" s="333" t="str">
        <f>IF('Sub-Cpt Record'!J208 = "","",'Sub-Cpt Record'!J208&amp;"  ")</f>
        <v xml:space="preserve">WSH  </v>
      </c>
      <c r="I208" s="335" t="str">
        <f t="shared" si="29"/>
        <v xml:space="preserve">BI  POK  AH  HCH  GWL  WSH  </v>
      </c>
      <c r="J208" s="333">
        <f>IF(A208&lt;&gt;"",'Sub-Cpt Record'!C208/CODE!B208,0)</f>
        <v>7.6698000000000004</v>
      </c>
      <c r="L208" s="337">
        <f t="shared" si="30"/>
        <v>1</v>
      </c>
      <c r="N208" s="338">
        <f>COUNTIFS('Felling&amp;Restocking'!$A$11:$A$1000, 'Felling&amp;Restocking'!$A208, 'Felling&amp;Restocking'!$B$11:$B$1000, 'Felling&amp;Restocking'!$B208, 'Felling&amp;Restocking'!$H$11:$H$1000, 'Felling&amp;Restocking'!$H208)</f>
        <v>1</v>
      </c>
      <c r="O208" s="338">
        <f>IF(OR('Felling&amp;Restocking'!H208=0,'Felling&amp;Restocking'!H208=""),0,1)</f>
        <v>1</v>
      </c>
      <c r="P208" s="339">
        <f>SUM('Felling&amp;Restocking'!O208+'Felling&amp;Restocking'!P208)</f>
        <v>153.39600000000002</v>
      </c>
      <c r="S208" s="341">
        <f>IF(AND(O208&lt;&gt;0,P208&lt;&gt;0,'Felling&amp;Restocking'!G208&lt;&gt;0,AA208="",AC208=""),1,0)</f>
        <v>0</v>
      </c>
      <c r="T208" s="342">
        <f>IF(OR('Felling&amp;Restocking'!G208=0,'Felling&amp;Restocking'!G208=""),"",SUM('Felling&amp;Restocking'!O208/P208)*'Felling&amp;Restocking'!G208)</f>
        <v>0</v>
      </c>
      <c r="U208" s="343">
        <f>IF(OR('Felling&amp;Restocking'!G208=0,'Felling&amp;Restocking'!G208=""),"",SUM('Felling&amp;Restocking'!P208/P208)*'Felling&amp;Restocking'!G208)</f>
        <v>7.67</v>
      </c>
      <c r="V208" s="344">
        <f>IF(CONCATENATE('Felling&amp;Restocking'!U208&amp;'Felling&amp;Restocking'!W208&amp;'Felling&amp;Restocking'!Y208&amp;'Felling&amp;Restocking'!AA208&amp;'Felling&amp;Restocking'!AC208)="",0,1)</f>
        <v>0</v>
      </c>
      <c r="W208" s="345">
        <f>IF(OR(OR(TRIM('Felling&amp;Restocking'!H208)="T",TRIM('Felling&amp;Restocking'!H208)="DF",TRIM('Felling&amp;Restocking'!H208)="OS"),O208=0),0,1)</f>
        <v>0</v>
      </c>
      <c r="X208" s="345">
        <f>IF(OR('Felling&amp;Restocking'!$S208="",OR('Felling&amp;Restocking'!$S208=0,'Felling&amp;Restocking'!$S208="N/A")),0,1)</f>
        <v>0</v>
      </c>
      <c r="Y208" s="333" t="str">
        <f t="shared" si="31"/>
        <v/>
      </c>
      <c r="Z208" s="333" t="str">
        <f t="shared" si="32"/>
        <v/>
      </c>
      <c r="AA208" s="334" t="str">
        <f t="shared" si="33"/>
        <v>birch (downy/silver),pedunculate/common oak,ash,horse chestnut,goat willow,woody shrubs</v>
      </c>
      <c r="AC208" s="333" t="str">
        <f t="shared" si="34"/>
        <v/>
      </c>
      <c r="AE208" s="333" t="str">
        <f t="shared" si="35"/>
        <v>1</v>
      </c>
      <c r="AF208" s="346" t="str">
        <f>IF('Felling&amp;Restocking'!I208="","",IFERROR(VLOOKUP( 'Felling&amp;Restocking'!I208,SpeciesList[],2,FALSE),"," &amp; 'Felling&amp;Restocking'!I208))</f>
        <v>birch (downy/silver)</v>
      </c>
      <c r="AG208" s="333" t="str">
        <f>IF('Felling&amp;Restocking'!I208="","",VLOOKUP( 'Felling&amp;Restocking'!I208,SpeciesList[],4,FALSE))</f>
        <v>B</v>
      </c>
      <c r="AH208" s="333" t="str">
        <f>IF('Felling&amp;Restocking'!J208="","",IFERROR("," &amp; VLOOKUP( 'Felling&amp;Restocking'!J208,SpeciesList[],2,FALSE),"," &amp; 'Felling&amp;Restocking'!J208))</f>
        <v>,pedunculate/common oak</v>
      </c>
      <c r="AI208" s="333" t="str">
        <f>IF('Felling&amp;Restocking'!J208="","",VLOOKUP( 'Felling&amp;Restocking'!J208,SpeciesList[],4,FALSE))</f>
        <v>B</v>
      </c>
      <c r="AJ208" s="333" t="str">
        <f>IF('Felling&amp;Restocking'!K208="","",IFERROR("," &amp; VLOOKUP( 'Felling&amp;Restocking'!K208,SpeciesList[],2,FALSE),"," &amp; 'Felling&amp;Restocking'!K208))</f>
        <v>,ash</v>
      </c>
      <c r="AK208" s="333" t="str">
        <f>IF('Felling&amp;Restocking'!K208="","",VLOOKUP( 'Felling&amp;Restocking'!K208,SpeciesList[],4,FALSE))</f>
        <v>B</v>
      </c>
      <c r="AL208" s="333" t="str">
        <f>IF('Felling&amp;Restocking'!L208="","",IFERROR("," &amp; VLOOKUP( 'Felling&amp;Restocking'!L208,SpeciesList[],2,FALSE),"," &amp; 'Felling&amp;Restocking'!L208))</f>
        <v>,horse chestnut</v>
      </c>
      <c r="AM208" s="333" t="str">
        <f>IF('Felling&amp;Restocking'!L208="","",VLOOKUP( 'Felling&amp;Restocking'!L208,SpeciesList[],4,FALSE))</f>
        <v>B</v>
      </c>
      <c r="AN208" s="333" t="str">
        <f>IF('Felling&amp;Restocking'!M208="","",IFERROR("," &amp; VLOOKUP( 'Felling&amp;Restocking'!M208,SpeciesList[],2,FALSE),"," &amp; 'Felling&amp;Restocking'!M208))</f>
        <v>,goat willow</v>
      </c>
      <c r="AO208" s="333" t="str">
        <f>IF('Felling&amp;Restocking'!M208="","",VLOOKUP( 'Felling&amp;Restocking'!M208,SpeciesList[],4,FALSE))</f>
        <v>B</v>
      </c>
      <c r="AP208" s="333" t="str">
        <f>IF('Felling&amp;Restocking'!N208="","",IFERROR("," &amp; VLOOKUP( 'Felling&amp;Restocking'!N208,SpeciesList[],2,FALSE),"," &amp; 'Felling&amp;Restocking'!N208))</f>
        <v>,woody shrubs</v>
      </c>
      <c r="AQ208" s="333" t="str">
        <f>IF('Felling&amp;Restocking'!N208="","",VLOOKUP( 'Felling&amp;Restocking'!N208,SpeciesList[],4,FALSE))</f>
        <v>B</v>
      </c>
      <c r="AS208" s="346"/>
      <c r="AT208" s="333" t="str">
        <f>IF('Sub-Cpt Record'!A208&lt;&gt;"",CONCATENATE('Sub-Cpt Record'!A208,'Sub-Cpt Record'!B208,'Sub-Cpt Record'!C208),"")</f>
        <v>M157.6698</v>
      </c>
      <c r="AU208" s="333">
        <f t="shared" si="36"/>
        <v>1</v>
      </c>
      <c r="AV208" s="333">
        <f>IF(AT208&lt;&gt;"",'Sub-Cpt Record'!C208/CODE!AU208,0)</f>
        <v>7.6698000000000004</v>
      </c>
    </row>
    <row r="209" spans="1:48" x14ac:dyDescent="0.25">
      <c r="A209" s="333" t="str">
        <f>IF('Sub-Cpt Record'!B209="",IF(OR('Sub-Cpt Record'!A209=0,'Sub-Cpt Record'!A209=""),"",'Sub-Cpt Record'!A209),CONCATENATE('Sub-Cpt Record'!A209&amp;'Sub-Cpt Record'!B209))</f>
        <v>M16</v>
      </c>
      <c r="B209" s="333">
        <f t="shared" si="28"/>
        <v>1</v>
      </c>
      <c r="C209" s="334" t="str">
        <f>IF('Sub-Cpt Record'!E209 = "","",'Sub-Cpt Record'!E209&amp;"  ")</f>
        <v xml:space="preserve">POK  </v>
      </c>
      <c r="D209" s="333" t="str">
        <f>IF('Sub-Cpt Record'!F209 = "","",'Sub-Cpt Record'!F209&amp;"  ")</f>
        <v xml:space="preserve">HAZ  </v>
      </c>
      <c r="E209" s="333" t="str">
        <f>IF('Sub-Cpt Record'!G209 = "","",'Sub-Cpt Record'!G209&amp;"  ")</f>
        <v xml:space="preserve">SYC  </v>
      </c>
      <c r="F209" s="333" t="str">
        <f>IF('Sub-Cpt Record'!H209 = "","",'Sub-Cpt Record'!H209&amp;"  ")</f>
        <v xml:space="preserve">WSH  </v>
      </c>
      <c r="G209" s="333" t="str">
        <f>IF('Sub-Cpt Record'!I209 = "","",'Sub-Cpt Record'!I209&amp;"  ")</f>
        <v/>
      </c>
      <c r="H209" s="333" t="str">
        <f>IF('Sub-Cpt Record'!J209 = "","",'Sub-Cpt Record'!J209&amp;"  ")</f>
        <v/>
      </c>
      <c r="I209" s="335" t="str">
        <f t="shared" si="29"/>
        <v xml:space="preserve">POK  HAZ  SYC  WSH  </v>
      </c>
      <c r="J209" s="333">
        <f>IF(A209&lt;&gt;"",'Sub-Cpt Record'!C209/CODE!B209,0)</f>
        <v>5.3799599999999996</v>
      </c>
      <c r="L209" s="337">
        <f t="shared" si="30"/>
        <v>1</v>
      </c>
      <c r="N209" s="338">
        <f>COUNTIFS('Felling&amp;Restocking'!$A$11:$A$1000, 'Felling&amp;Restocking'!$A209, 'Felling&amp;Restocking'!$B$11:$B$1000, 'Felling&amp;Restocking'!$B209, 'Felling&amp;Restocking'!$H$11:$H$1000, 'Felling&amp;Restocking'!$H209)</f>
        <v>0</v>
      </c>
      <c r="O209" s="338">
        <f>IF(OR('Felling&amp;Restocking'!H209=0,'Felling&amp;Restocking'!H209=""),0,1)</f>
        <v>0</v>
      </c>
      <c r="P209" s="339">
        <f>SUM('Felling&amp;Restocking'!O209+'Felling&amp;Restocking'!P209)</f>
        <v>0</v>
      </c>
      <c r="S209" s="341">
        <f>IF(AND(O209&lt;&gt;0,P209&lt;&gt;0,'Felling&amp;Restocking'!G209&lt;&gt;0,AA209="",AC209=""),1,0)</f>
        <v>0</v>
      </c>
      <c r="T209" s="342" t="str">
        <f>IF(OR('Felling&amp;Restocking'!G209=0,'Felling&amp;Restocking'!G209=""),"",SUM('Felling&amp;Restocking'!O209/P209)*'Felling&amp;Restocking'!G209)</f>
        <v/>
      </c>
      <c r="U209" s="343" t="str">
        <f>IF(OR('Felling&amp;Restocking'!G209=0,'Felling&amp;Restocking'!G209=""),"",SUM('Felling&amp;Restocking'!P209/P209)*'Felling&amp;Restocking'!G209)</f>
        <v/>
      </c>
      <c r="V209" s="344">
        <f>IF(CONCATENATE('Felling&amp;Restocking'!U209&amp;'Felling&amp;Restocking'!W209&amp;'Felling&amp;Restocking'!Y209&amp;'Felling&amp;Restocking'!AA209&amp;'Felling&amp;Restocking'!AC209)="",0,1)</f>
        <v>0</v>
      </c>
      <c r="W209" s="345">
        <f>IF(OR(OR(TRIM('Felling&amp;Restocking'!H209)="T",TRIM('Felling&amp;Restocking'!H209)="DF",TRIM('Felling&amp;Restocking'!H209)="OS"),O209=0),0,1)</f>
        <v>0</v>
      </c>
      <c r="X209" s="345">
        <f>IF(OR('Felling&amp;Restocking'!$S209="",OR('Felling&amp;Restocking'!$S209=0,'Felling&amp;Restocking'!$S209="N/A")),0,1)</f>
        <v>0</v>
      </c>
      <c r="Y209" s="333" t="str">
        <f t="shared" si="31"/>
        <v/>
      </c>
      <c r="Z209" s="333" t="str">
        <f t="shared" si="32"/>
        <v/>
      </c>
      <c r="AA209" s="334" t="str">
        <f t="shared" si="33"/>
        <v/>
      </c>
      <c r="AC209" s="333" t="str">
        <f t="shared" si="34"/>
        <v/>
      </c>
      <c r="AE209" s="333" t="str">
        <f t="shared" si="35"/>
        <v>1</v>
      </c>
      <c r="AF209" s="346" t="str">
        <f>IF('Felling&amp;Restocking'!I209="","",IFERROR(VLOOKUP( 'Felling&amp;Restocking'!I209,SpeciesList[],2,FALSE),"," &amp; 'Felling&amp;Restocking'!I209))</f>
        <v/>
      </c>
      <c r="AG209" s="333" t="str">
        <f>IF('Felling&amp;Restocking'!I209="","",VLOOKUP( 'Felling&amp;Restocking'!I209,SpeciesList[],4,FALSE))</f>
        <v/>
      </c>
      <c r="AH209" s="333" t="str">
        <f>IF('Felling&amp;Restocking'!J209="","",IFERROR("," &amp; VLOOKUP( 'Felling&amp;Restocking'!J209,SpeciesList[],2,FALSE),"," &amp; 'Felling&amp;Restocking'!J209))</f>
        <v/>
      </c>
      <c r="AI209" s="333" t="str">
        <f>IF('Felling&amp;Restocking'!J209="","",VLOOKUP( 'Felling&amp;Restocking'!J209,SpeciesList[],4,FALSE))</f>
        <v/>
      </c>
      <c r="AJ209" s="333" t="str">
        <f>IF('Felling&amp;Restocking'!K209="","",IFERROR("," &amp; VLOOKUP( 'Felling&amp;Restocking'!K209,SpeciesList[],2,FALSE),"," &amp; 'Felling&amp;Restocking'!K209))</f>
        <v/>
      </c>
      <c r="AK209" s="333" t="str">
        <f>IF('Felling&amp;Restocking'!K209="","",VLOOKUP( 'Felling&amp;Restocking'!K209,SpeciesList[],4,FALSE))</f>
        <v/>
      </c>
      <c r="AL209" s="333" t="str">
        <f>IF('Felling&amp;Restocking'!L209="","",IFERROR("," &amp; VLOOKUP( 'Felling&amp;Restocking'!L209,SpeciesList[],2,FALSE),"," &amp; 'Felling&amp;Restocking'!L209))</f>
        <v/>
      </c>
      <c r="AM209" s="333" t="str">
        <f>IF('Felling&amp;Restocking'!L209="","",VLOOKUP( 'Felling&amp;Restocking'!L209,SpeciesList[],4,FALSE))</f>
        <v/>
      </c>
      <c r="AN209" s="333" t="str">
        <f>IF('Felling&amp;Restocking'!M209="","",IFERROR("," &amp; VLOOKUP( 'Felling&amp;Restocking'!M209,SpeciesList[],2,FALSE),"," &amp; 'Felling&amp;Restocking'!M209))</f>
        <v/>
      </c>
      <c r="AO209" s="333" t="str">
        <f>IF('Felling&amp;Restocking'!M209="","",VLOOKUP( 'Felling&amp;Restocking'!M209,SpeciesList[],4,FALSE))</f>
        <v/>
      </c>
      <c r="AP209" s="333" t="str">
        <f>IF('Felling&amp;Restocking'!N209="","",IFERROR("," &amp; VLOOKUP( 'Felling&amp;Restocking'!N209,SpeciesList[],2,FALSE),"," &amp; 'Felling&amp;Restocking'!N209))</f>
        <v/>
      </c>
      <c r="AQ209" s="333" t="str">
        <f>IF('Felling&amp;Restocking'!N209="","",VLOOKUP( 'Felling&amp;Restocking'!N209,SpeciesList[],4,FALSE))</f>
        <v/>
      </c>
      <c r="AS209" s="346"/>
      <c r="AT209" s="333" t="str">
        <f>IF('Sub-Cpt Record'!A209&lt;&gt;"",CONCATENATE('Sub-Cpt Record'!A209,'Sub-Cpt Record'!B209,'Sub-Cpt Record'!C209),"")</f>
        <v>M165.37996</v>
      </c>
      <c r="AU209" s="333">
        <f t="shared" si="36"/>
        <v>1</v>
      </c>
      <c r="AV209" s="333">
        <f>IF(AT209&lt;&gt;"",'Sub-Cpt Record'!C209/CODE!AU209,0)</f>
        <v>5.3799599999999996</v>
      </c>
    </row>
    <row r="210" spans="1:48" x14ac:dyDescent="0.25">
      <c r="A210" s="333" t="str">
        <f>IF('Sub-Cpt Record'!B210="",IF(OR('Sub-Cpt Record'!A210=0,'Sub-Cpt Record'!A210=""),"",'Sub-Cpt Record'!A210),CONCATENATE('Sub-Cpt Record'!A210&amp;'Sub-Cpt Record'!B210))</f>
        <v>M17</v>
      </c>
      <c r="B210" s="333">
        <f t="shared" si="28"/>
        <v>1</v>
      </c>
      <c r="C210" s="334" t="str">
        <f>IF('Sub-Cpt Record'!E210 = "","",'Sub-Cpt Record'!E210&amp;"  ")</f>
        <v xml:space="preserve">POK  </v>
      </c>
      <c r="D210" s="333" t="str">
        <f>IF('Sub-Cpt Record'!F210 = "","",'Sub-Cpt Record'!F210&amp;"  ")</f>
        <v xml:space="preserve">WSH  </v>
      </c>
      <c r="E210" s="333" t="str">
        <f>IF('Sub-Cpt Record'!G210 = "","",'Sub-Cpt Record'!G210&amp;"  ")</f>
        <v/>
      </c>
      <c r="F210" s="333" t="str">
        <f>IF('Sub-Cpt Record'!H210 = "","",'Sub-Cpt Record'!H210&amp;"  ")</f>
        <v/>
      </c>
      <c r="G210" s="333" t="str">
        <f>IF('Sub-Cpt Record'!I210 = "","",'Sub-Cpt Record'!I210&amp;"  ")</f>
        <v/>
      </c>
      <c r="H210" s="333" t="str">
        <f>IF('Sub-Cpt Record'!J210 = "","",'Sub-Cpt Record'!J210&amp;"  ")</f>
        <v/>
      </c>
      <c r="I210" s="335" t="str">
        <f t="shared" si="29"/>
        <v xml:space="preserve">POK  WSH  </v>
      </c>
      <c r="J210" s="333">
        <f>IF(A210&lt;&gt;"",'Sub-Cpt Record'!C210/CODE!B210,0)</f>
        <v>0.800145</v>
      </c>
      <c r="L210" s="337">
        <f t="shared" si="30"/>
        <v>1</v>
      </c>
      <c r="N210" s="338">
        <f>COUNTIFS('Felling&amp;Restocking'!$A$11:$A$1000, 'Felling&amp;Restocking'!$A210, 'Felling&amp;Restocking'!$B$11:$B$1000, 'Felling&amp;Restocking'!$B210, 'Felling&amp;Restocking'!$H$11:$H$1000, 'Felling&amp;Restocking'!$H210)</f>
        <v>0</v>
      </c>
      <c r="O210" s="338">
        <f>IF(OR('Felling&amp;Restocking'!H210=0,'Felling&amp;Restocking'!H210=""),0,1)</f>
        <v>0</v>
      </c>
      <c r="P210" s="339">
        <f>SUM('Felling&amp;Restocking'!O210+'Felling&amp;Restocking'!P210)</f>
        <v>0</v>
      </c>
      <c r="S210" s="341">
        <f>IF(AND(O210&lt;&gt;0,P210&lt;&gt;0,'Felling&amp;Restocking'!G210&lt;&gt;0,AA210="",AC210=""),1,0)</f>
        <v>0</v>
      </c>
      <c r="T210" s="342" t="str">
        <f>IF(OR('Felling&amp;Restocking'!G210=0,'Felling&amp;Restocking'!G210=""),"",SUM('Felling&amp;Restocking'!O210/P210)*'Felling&amp;Restocking'!G210)</f>
        <v/>
      </c>
      <c r="U210" s="343" t="str">
        <f>IF(OR('Felling&amp;Restocking'!G210=0,'Felling&amp;Restocking'!G210=""),"",SUM('Felling&amp;Restocking'!P210/P210)*'Felling&amp;Restocking'!G210)</f>
        <v/>
      </c>
      <c r="V210" s="344">
        <f>IF(CONCATENATE('Felling&amp;Restocking'!U210&amp;'Felling&amp;Restocking'!W210&amp;'Felling&amp;Restocking'!Y210&amp;'Felling&amp;Restocking'!AA210&amp;'Felling&amp;Restocking'!AC210)="",0,1)</f>
        <v>0</v>
      </c>
      <c r="W210" s="345">
        <f>IF(OR(OR(TRIM('Felling&amp;Restocking'!H210)="T",TRIM('Felling&amp;Restocking'!H210)="DF",TRIM('Felling&amp;Restocking'!H210)="OS"),O210=0),0,1)</f>
        <v>0</v>
      </c>
      <c r="X210" s="345">
        <f>IF(OR('Felling&amp;Restocking'!$S210="",OR('Felling&amp;Restocking'!$S210=0,'Felling&amp;Restocking'!$S210="N/A")),0,1)</f>
        <v>0</v>
      </c>
      <c r="Y210" s="333" t="str">
        <f t="shared" si="31"/>
        <v/>
      </c>
      <c r="Z210" s="333" t="str">
        <f t="shared" si="32"/>
        <v/>
      </c>
      <c r="AA210" s="334" t="str">
        <f t="shared" si="33"/>
        <v/>
      </c>
      <c r="AC210" s="333" t="str">
        <f t="shared" si="34"/>
        <v/>
      </c>
      <c r="AE210" s="333" t="str">
        <f t="shared" si="35"/>
        <v>1</v>
      </c>
      <c r="AF210" s="346" t="str">
        <f>IF('Felling&amp;Restocking'!I210="","",IFERROR(VLOOKUP( 'Felling&amp;Restocking'!I210,SpeciesList[],2,FALSE),"," &amp; 'Felling&amp;Restocking'!I210))</f>
        <v/>
      </c>
      <c r="AG210" s="333" t="str">
        <f>IF('Felling&amp;Restocking'!I210="","",VLOOKUP( 'Felling&amp;Restocking'!I210,SpeciesList[],4,FALSE))</f>
        <v/>
      </c>
      <c r="AH210" s="333" t="str">
        <f>IF('Felling&amp;Restocking'!J210="","",IFERROR("," &amp; VLOOKUP( 'Felling&amp;Restocking'!J210,SpeciesList[],2,FALSE),"," &amp; 'Felling&amp;Restocking'!J210))</f>
        <v/>
      </c>
      <c r="AI210" s="333" t="str">
        <f>IF('Felling&amp;Restocking'!J210="","",VLOOKUP( 'Felling&amp;Restocking'!J210,SpeciesList[],4,FALSE))</f>
        <v/>
      </c>
      <c r="AJ210" s="333" t="str">
        <f>IF('Felling&amp;Restocking'!K210="","",IFERROR("," &amp; VLOOKUP( 'Felling&amp;Restocking'!K210,SpeciesList[],2,FALSE),"," &amp; 'Felling&amp;Restocking'!K210))</f>
        <v/>
      </c>
      <c r="AK210" s="333" t="str">
        <f>IF('Felling&amp;Restocking'!K210="","",VLOOKUP( 'Felling&amp;Restocking'!K210,SpeciesList[],4,FALSE))</f>
        <v/>
      </c>
      <c r="AL210" s="333" t="str">
        <f>IF('Felling&amp;Restocking'!L210="","",IFERROR("," &amp; VLOOKUP( 'Felling&amp;Restocking'!L210,SpeciesList[],2,FALSE),"," &amp; 'Felling&amp;Restocking'!L210))</f>
        <v/>
      </c>
      <c r="AM210" s="333" t="str">
        <f>IF('Felling&amp;Restocking'!L210="","",VLOOKUP( 'Felling&amp;Restocking'!L210,SpeciesList[],4,FALSE))</f>
        <v/>
      </c>
      <c r="AN210" s="333" t="str">
        <f>IF('Felling&amp;Restocking'!M210="","",IFERROR("," &amp; VLOOKUP( 'Felling&amp;Restocking'!M210,SpeciesList[],2,FALSE),"," &amp; 'Felling&amp;Restocking'!M210))</f>
        <v/>
      </c>
      <c r="AO210" s="333" t="str">
        <f>IF('Felling&amp;Restocking'!M210="","",VLOOKUP( 'Felling&amp;Restocking'!M210,SpeciesList[],4,FALSE))</f>
        <v/>
      </c>
      <c r="AP210" s="333" t="str">
        <f>IF('Felling&amp;Restocking'!N210="","",IFERROR("," &amp; VLOOKUP( 'Felling&amp;Restocking'!N210,SpeciesList[],2,FALSE),"," &amp; 'Felling&amp;Restocking'!N210))</f>
        <v/>
      </c>
      <c r="AQ210" s="333" t="str">
        <f>IF('Felling&amp;Restocking'!N210="","",VLOOKUP( 'Felling&amp;Restocking'!N210,SpeciesList[],4,FALSE))</f>
        <v/>
      </c>
      <c r="AS210" s="346"/>
      <c r="AT210" s="333" t="str">
        <f>IF('Sub-Cpt Record'!A210&lt;&gt;"",CONCATENATE('Sub-Cpt Record'!A210,'Sub-Cpt Record'!B210,'Sub-Cpt Record'!C210),"")</f>
        <v>M170.800145</v>
      </c>
      <c r="AU210" s="333">
        <f t="shared" si="36"/>
        <v>1</v>
      </c>
      <c r="AV210" s="333">
        <f>IF(AT210&lt;&gt;"",'Sub-Cpt Record'!C210/CODE!AU210,0)</f>
        <v>0.800145</v>
      </c>
    </row>
    <row r="211" spans="1:48" x14ac:dyDescent="0.25">
      <c r="A211" s="333" t="str">
        <f>IF('Sub-Cpt Record'!B211="",IF(OR('Sub-Cpt Record'!A211=0,'Sub-Cpt Record'!A211=""),"",'Sub-Cpt Record'!A211),CONCATENATE('Sub-Cpt Record'!A211&amp;'Sub-Cpt Record'!B211))</f>
        <v>M18</v>
      </c>
      <c r="B211" s="333">
        <f t="shared" si="28"/>
        <v>1</v>
      </c>
      <c r="C211" s="334" t="str">
        <f>IF('Sub-Cpt Record'!E211 = "","",'Sub-Cpt Record'!E211&amp;"  ")</f>
        <v xml:space="preserve">POK  </v>
      </c>
      <c r="D211" s="333" t="str">
        <f>IF('Sub-Cpt Record'!F211 = "","",'Sub-Cpt Record'!F211&amp;"  ")</f>
        <v xml:space="preserve">GWL  </v>
      </c>
      <c r="E211" s="333" t="str">
        <f>IF('Sub-Cpt Record'!G211 = "","",'Sub-Cpt Record'!G211&amp;"  ")</f>
        <v xml:space="preserve">EM  </v>
      </c>
      <c r="F211" s="333" t="str">
        <f>IF('Sub-Cpt Record'!H211 = "","",'Sub-Cpt Record'!H211&amp;"  ")</f>
        <v xml:space="preserve">AH  </v>
      </c>
      <c r="G211" s="333" t="str">
        <f>IF('Sub-Cpt Record'!I211 = "","",'Sub-Cpt Record'!I211&amp;"  ")</f>
        <v/>
      </c>
      <c r="H211" s="333" t="str">
        <f>IF('Sub-Cpt Record'!J211 = "","",'Sub-Cpt Record'!J211&amp;"  ")</f>
        <v/>
      </c>
      <c r="I211" s="335" t="str">
        <f t="shared" si="29"/>
        <v xml:space="preserve">POK  GWL  EM  AH  </v>
      </c>
      <c r="J211" s="333">
        <f>IF(A211&lt;&gt;"",'Sub-Cpt Record'!C211/CODE!B211,0)</f>
        <v>1.5940000000000001</v>
      </c>
      <c r="L211" s="337">
        <f t="shared" si="30"/>
        <v>1</v>
      </c>
      <c r="N211" s="338">
        <f>COUNTIFS('Felling&amp;Restocking'!$A$11:$A$1000, 'Felling&amp;Restocking'!$A211, 'Felling&amp;Restocking'!$B$11:$B$1000, 'Felling&amp;Restocking'!$B211, 'Felling&amp;Restocking'!$H$11:$H$1000, 'Felling&amp;Restocking'!$H211)</f>
        <v>0</v>
      </c>
      <c r="O211" s="338">
        <f>IF(OR('Felling&amp;Restocking'!H211=0,'Felling&amp;Restocking'!H211=""),0,1)</f>
        <v>0</v>
      </c>
      <c r="P211" s="339">
        <f>SUM('Felling&amp;Restocking'!O211+'Felling&amp;Restocking'!P211)</f>
        <v>0</v>
      </c>
      <c r="S211" s="341">
        <f>IF(AND(O211&lt;&gt;0,P211&lt;&gt;0,'Felling&amp;Restocking'!G211&lt;&gt;0,AA211="",AC211=""),1,0)</f>
        <v>0</v>
      </c>
      <c r="T211" s="342" t="str">
        <f>IF(OR('Felling&amp;Restocking'!G211=0,'Felling&amp;Restocking'!G211=""),"",SUM('Felling&amp;Restocking'!O211/P211)*'Felling&amp;Restocking'!G211)</f>
        <v/>
      </c>
      <c r="U211" s="343" t="str">
        <f>IF(OR('Felling&amp;Restocking'!G211=0,'Felling&amp;Restocking'!G211=""),"",SUM('Felling&amp;Restocking'!P211/P211)*'Felling&amp;Restocking'!G211)</f>
        <v/>
      </c>
      <c r="V211" s="344">
        <f>IF(CONCATENATE('Felling&amp;Restocking'!U211&amp;'Felling&amp;Restocking'!W211&amp;'Felling&amp;Restocking'!Y211&amp;'Felling&amp;Restocking'!AA211&amp;'Felling&amp;Restocking'!AC211)="",0,1)</f>
        <v>0</v>
      </c>
      <c r="W211" s="345">
        <f>IF(OR(OR(TRIM('Felling&amp;Restocking'!H211)="T",TRIM('Felling&amp;Restocking'!H211)="DF",TRIM('Felling&amp;Restocking'!H211)="OS"),O211=0),0,1)</f>
        <v>0</v>
      </c>
      <c r="X211" s="345">
        <f>IF(OR('Felling&amp;Restocking'!$S211="",OR('Felling&amp;Restocking'!$S211=0,'Felling&amp;Restocking'!$S211="N/A")),0,1)</f>
        <v>0</v>
      </c>
      <c r="Y211" s="333" t="str">
        <f t="shared" si="31"/>
        <v/>
      </c>
      <c r="Z211" s="333" t="str">
        <f t="shared" si="32"/>
        <v/>
      </c>
      <c r="AA211" s="334" t="str">
        <f t="shared" si="33"/>
        <v/>
      </c>
      <c r="AC211" s="333" t="str">
        <f t="shared" si="34"/>
        <v/>
      </c>
      <c r="AE211" s="333" t="str">
        <f t="shared" si="35"/>
        <v>1</v>
      </c>
      <c r="AF211" s="346" t="str">
        <f>IF('Felling&amp;Restocking'!I211="","",IFERROR(VLOOKUP( 'Felling&amp;Restocking'!I211,SpeciesList[],2,FALSE),"," &amp; 'Felling&amp;Restocking'!I211))</f>
        <v/>
      </c>
      <c r="AG211" s="333" t="str">
        <f>IF('Felling&amp;Restocking'!I211="","",VLOOKUP( 'Felling&amp;Restocking'!I211,SpeciesList[],4,FALSE))</f>
        <v/>
      </c>
      <c r="AH211" s="333" t="str">
        <f>IF('Felling&amp;Restocking'!J211="","",IFERROR("," &amp; VLOOKUP( 'Felling&amp;Restocking'!J211,SpeciesList[],2,FALSE),"," &amp; 'Felling&amp;Restocking'!J211))</f>
        <v/>
      </c>
      <c r="AI211" s="333" t="str">
        <f>IF('Felling&amp;Restocking'!J211="","",VLOOKUP( 'Felling&amp;Restocking'!J211,SpeciesList[],4,FALSE))</f>
        <v/>
      </c>
      <c r="AJ211" s="333" t="str">
        <f>IF('Felling&amp;Restocking'!K211="","",IFERROR("," &amp; VLOOKUP( 'Felling&amp;Restocking'!K211,SpeciesList[],2,FALSE),"," &amp; 'Felling&amp;Restocking'!K211))</f>
        <v/>
      </c>
      <c r="AK211" s="333" t="str">
        <f>IF('Felling&amp;Restocking'!K211="","",VLOOKUP( 'Felling&amp;Restocking'!K211,SpeciesList[],4,FALSE))</f>
        <v/>
      </c>
      <c r="AL211" s="333" t="str">
        <f>IF('Felling&amp;Restocking'!L211="","",IFERROR("," &amp; VLOOKUP( 'Felling&amp;Restocking'!L211,SpeciesList[],2,FALSE),"," &amp; 'Felling&amp;Restocking'!L211))</f>
        <v/>
      </c>
      <c r="AM211" s="333" t="str">
        <f>IF('Felling&amp;Restocking'!L211="","",VLOOKUP( 'Felling&amp;Restocking'!L211,SpeciesList[],4,FALSE))</f>
        <v/>
      </c>
      <c r="AN211" s="333" t="str">
        <f>IF('Felling&amp;Restocking'!M211="","",IFERROR("," &amp; VLOOKUP( 'Felling&amp;Restocking'!M211,SpeciesList[],2,FALSE),"," &amp; 'Felling&amp;Restocking'!M211))</f>
        <v/>
      </c>
      <c r="AO211" s="333" t="str">
        <f>IF('Felling&amp;Restocking'!M211="","",VLOOKUP( 'Felling&amp;Restocking'!M211,SpeciesList[],4,FALSE))</f>
        <v/>
      </c>
      <c r="AP211" s="333" t="str">
        <f>IF('Felling&amp;Restocking'!N211="","",IFERROR("," &amp; VLOOKUP( 'Felling&amp;Restocking'!N211,SpeciesList[],2,FALSE),"," &amp; 'Felling&amp;Restocking'!N211))</f>
        <v/>
      </c>
      <c r="AQ211" s="333" t="str">
        <f>IF('Felling&amp;Restocking'!N211="","",VLOOKUP( 'Felling&amp;Restocking'!N211,SpeciesList[],4,FALSE))</f>
        <v/>
      </c>
      <c r="AS211" s="346"/>
      <c r="AT211" s="333" t="str">
        <f>IF('Sub-Cpt Record'!A211&lt;&gt;"",CONCATENATE('Sub-Cpt Record'!A211,'Sub-Cpt Record'!B211,'Sub-Cpt Record'!C211),"")</f>
        <v>M181.594</v>
      </c>
      <c r="AU211" s="333">
        <f t="shared" si="36"/>
        <v>1</v>
      </c>
      <c r="AV211" s="333">
        <f>IF(AT211&lt;&gt;"",'Sub-Cpt Record'!C211/CODE!AU211,0)</f>
        <v>1.5940000000000001</v>
      </c>
    </row>
    <row r="212" spans="1:48" x14ac:dyDescent="0.25">
      <c r="A212" s="333" t="str">
        <f>IF('Sub-Cpt Record'!B212="",IF(OR('Sub-Cpt Record'!A212=0,'Sub-Cpt Record'!A212=""),"",'Sub-Cpt Record'!A212),CONCATENATE('Sub-Cpt Record'!A212&amp;'Sub-Cpt Record'!B212))</f>
        <v>M19</v>
      </c>
      <c r="B212" s="333">
        <f t="shared" si="28"/>
        <v>1</v>
      </c>
      <c r="C212" s="334" t="str">
        <f>IF('Sub-Cpt Record'!E212 = "","",'Sub-Cpt Record'!E212&amp;"  ")</f>
        <v xml:space="preserve">NOM  </v>
      </c>
      <c r="D212" s="333" t="str">
        <f>IF('Sub-Cpt Record'!F212 = "","",'Sub-Cpt Record'!F212&amp;"  ")</f>
        <v xml:space="preserve">BE  </v>
      </c>
      <c r="E212" s="333" t="str">
        <f>IF('Sub-Cpt Record'!G212 = "","",'Sub-Cpt Record'!G212&amp;"  ")</f>
        <v xml:space="preserve">EM  </v>
      </c>
      <c r="F212" s="333" t="str">
        <f>IF('Sub-Cpt Record'!H212 = "","",'Sub-Cpt Record'!H212&amp;"  ")</f>
        <v xml:space="preserve">POK  </v>
      </c>
      <c r="G212" s="333" t="str">
        <f>IF('Sub-Cpt Record'!I212 = "","",'Sub-Cpt Record'!I212&amp;"  ")</f>
        <v/>
      </c>
      <c r="H212" s="333" t="str">
        <f>IF('Sub-Cpt Record'!J212 = "","",'Sub-Cpt Record'!J212&amp;"  ")</f>
        <v/>
      </c>
      <c r="I212" s="335" t="str">
        <f t="shared" si="29"/>
        <v xml:space="preserve">NOM  BE  EM  POK  </v>
      </c>
      <c r="J212" s="333">
        <f>IF(A212&lt;&gt;"",'Sub-Cpt Record'!C212/CODE!B212,0)</f>
        <v>11.9168</v>
      </c>
      <c r="L212" s="337">
        <f t="shared" si="30"/>
        <v>1</v>
      </c>
      <c r="N212" s="338">
        <f>COUNTIFS('Felling&amp;Restocking'!$A$11:$A$1000, 'Felling&amp;Restocking'!$A212, 'Felling&amp;Restocking'!$B$11:$B$1000, 'Felling&amp;Restocking'!$B212, 'Felling&amp;Restocking'!$H$11:$H$1000, 'Felling&amp;Restocking'!$H212)</f>
        <v>1</v>
      </c>
      <c r="O212" s="338">
        <f>IF(OR('Felling&amp;Restocking'!H212=0,'Felling&amp;Restocking'!H212=""),0,1)</f>
        <v>1</v>
      </c>
      <c r="P212" s="339">
        <f>SUM('Felling&amp;Restocking'!O212+'Felling&amp;Restocking'!P212)</f>
        <v>214.50239999999997</v>
      </c>
      <c r="S212" s="341">
        <f>IF(AND(O212&lt;&gt;0,P212&lt;&gt;0,'Felling&amp;Restocking'!G212&lt;&gt;0,AA212="",AC212=""),1,0)</f>
        <v>0</v>
      </c>
      <c r="T212" s="342">
        <f>IF(OR('Felling&amp;Restocking'!G212=0,'Felling&amp;Restocking'!G212=""),"",SUM('Felling&amp;Restocking'!O212/P212)*'Felling&amp;Restocking'!G212)</f>
        <v>0</v>
      </c>
      <c r="U212" s="343">
        <f>IF(OR('Felling&amp;Restocking'!G212=0,'Felling&amp;Restocking'!G212=""),"",SUM('Felling&amp;Restocking'!P212/P212)*'Felling&amp;Restocking'!G212)</f>
        <v>11.92</v>
      </c>
      <c r="V212" s="344">
        <f>IF(CONCATENATE('Felling&amp;Restocking'!U212&amp;'Felling&amp;Restocking'!W212&amp;'Felling&amp;Restocking'!Y212&amp;'Felling&amp;Restocking'!AA212&amp;'Felling&amp;Restocking'!AC212)="",0,1)</f>
        <v>0</v>
      </c>
      <c r="W212" s="345">
        <f>IF(OR(OR(TRIM('Felling&amp;Restocking'!H212)="T",TRIM('Felling&amp;Restocking'!H212)="DF",TRIM('Felling&amp;Restocking'!H212)="OS"),O212=0),0,1)</f>
        <v>0</v>
      </c>
      <c r="X212" s="345">
        <f>IF(OR('Felling&amp;Restocking'!$S212="",OR('Felling&amp;Restocking'!$S212=0,'Felling&amp;Restocking'!$S212="N/A")),0,1)</f>
        <v>0</v>
      </c>
      <c r="Y212" s="333" t="str">
        <f t="shared" si="31"/>
        <v/>
      </c>
      <c r="Z212" s="333" t="str">
        <f t="shared" si="32"/>
        <v/>
      </c>
      <c r="AA212" s="334" t="str">
        <f t="shared" si="33"/>
        <v>Norway maple,beech,elm,pedunculate/common oak</v>
      </c>
      <c r="AC212" s="333" t="str">
        <f t="shared" si="34"/>
        <v/>
      </c>
      <c r="AE212" s="333" t="str">
        <f t="shared" si="35"/>
        <v>1</v>
      </c>
      <c r="AF212" s="346" t="str">
        <f>IF('Felling&amp;Restocking'!I212="","",IFERROR(VLOOKUP( 'Felling&amp;Restocking'!I212,SpeciesList[],2,FALSE),"," &amp; 'Felling&amp;Restocking'!I212))</f>
        <v>Norway maple</v>
      </c>
      <c r="AG212" s="333" t="str">
        <f>IF('Felling&amp;Restocking'!I212="","",VLOOKUP( 'Felling&amp;Restocking'!I212,SpeciesList[],4,FALSE))</f>
        <v>B</v>
      </c>
      <c r="AH212" s="333" t="str">
        <f>IF('Felling&amp;Restocking'!J212="","",IFERROR("," &amp; VLOOKUP( 'Felling&amp;Restocking'!J212,SpeciesList[],2,FALSE),"," &amp; 'Felling&amp;Restocking'!J212))</f>
        <v>,beech</v>
      </c>
      <c r="AI212" s="333" t="str">
        <f>IF('Felling&amp;Restocking'!J212="","",VLOOKUP( 'Felling&amp;Restocking'!J212,SpeciesList[],4,FALSE))</f>
        <v>B</v>
      </c>
      <c r="AJ212" s="333" t="str">
        <f>IF('Felling&amp;Restocking'!K212="","",IFERROR("," &amp; VLOOKUP( 'Felling&amp;Restocking'!K212,SpeciesList[],2,FALSE),"," &amp; 'Felling&amp;Restocking'!K212))</f>
        <v>,elm</v>
      </c>
      <c r="AK212" s="333" t="str">
        <f>IF('Felling&amp;Restocking'!K212="","",VLOOKUP( 'Felling&amp;Restocking'!K212,SpeciesList[],4,FALSE))</f>
        <v>B</v>
      </c>
      <c r="AL212" s="333" t="str">
        <f>IF('Felling&amp;Restocking'!L212="","",IFERROR("," &amp; VLOOKUP( 'Felling&amp;Restocking'!L212,SpeciesList[],2,FALSE),"," &amp; 'Felling&amp;Restocking'!L212))</f>
        <v>,pedunculate/common oak</v>
      </c>
      <c r="AM212" s="333" t="str">
        <f>IF('Felling&amp;Restocking'!L212="","",VLOOKUP( 'Felling&amp;Restocking'!L212,SpeciesList[],4,FALSE))</f>
        <v>B</v>
      </c>
      <c r="AN212" s="333" t="str">
        <f>IF('Felling&amp;Restocking'!M212="","",IFERROR("," &amp; VLOOKUP( 'Felling&amp;Restocking'!M212,SpeciesList[],2,FALSE),"," &amp; 'Felling&amp;Restocking'!M212))</f>
        <v/>
      </c>
      <c r="AO212" s="333" t="str">
        <f>IF('Felling&amp;Restocking'!M212="","",VLOOKUP( 'Felling&amp;Restocking'!M212,SpeciesList[],4,FALSE))</f>
        <v/>
      </c>
      <c r="AP212" s="333" t="str">
        <f>IF('Felling&amp;Restocking'!N212="","",IFERROR("," &amp; VLOOKUP( 'Felling&amp;Restocking'!N212,SpeciesList[],2,FALSE),"," &amp; 'Felling&amp;Restocking'!N212))</f>
        <v/>
      </c>
      <c r="AQ212" s="333" t="str">
        <f>IF('Felling&amp;Restocking'!N212="","",VLOOKUP( 'Felling&amp;Restocking'!N212,SpeciesList[],4,FALSE))</f>
        <v/>
      </c>
      <c r="AS212" s="346"/>
      <c r="AT212" s="333" t="str">
        <f>IF('Sub-Cpt Record'!A212&lt;&gt;"",CONCATENATE('Sub-Cpt Record'!A212,'Sub-Cpt Record'!B212,'Sub-Cpt Record'!C212),"")</f>
        <v>M1911.9168</v>
      </c>
      <c r="AU212" s="333">
        <f t="shared" si="36"/>
        <v>1</v>
      </c>
      <c r="AV212" s="333">
        <f>IF(AT212&lt;&gt;"",'Sub-Cpt Record'!C212/CODE!AU212,0)</f>
        <v>11.9168</v>
      </c>
    </row>
    <row r="213" spans="1:48" x14ac:dyDescent="0.25">
      <c r="A213" s="333" t="str">
        <f>IF('Sub-Cpt Record'!B213="",IF(OR('Sub-Cpt Record'!A213=0,'Sub-Cpt Record'!A213=""),"",'Sub-Cpt Record'!A213),CONCATENATE('Sub-Cpt Record'!A213&amp;'Sub-Cpt Record'!B213))</f>
        <v>M20</v>
      </c>
      <c r="B213" s="333">
        <f t="shared" si="28"/>
        <v>1</v>
      </c>
      <c r="C213" s="334" t="str">
        <f>IF('Sub-Cpt Record'!E213 = "","",'Sub-Cpt Record'!E213&amp;"  ")</f>
        <v xml:space="preserve">HAZ  </v>
      </c>
      <c r="D213" s="333" t="str">
        <f>IF('Sub-Cpt Record'!F213 = "","",'Sub-Cpt Record'!F213&amp;"  ")</f>
        <v xml:space="preserve">AH  </v>
      </c>
      <c r="E213" s="333" t="str">
        <f>IF('Sub-Cpt Record'!G213 = "","",'Sub-Cpt Record'!G213&amp;"  ")</f>
        <v xml:space="preserve">POK  </v>
      </c>
      <c r="F213" s="333" t="str">
        <f>IF('Sub-Cpt Record'!H213 = "","",'Sub-Cpt Record'!H213&amp;"  ")</f>
        <v xml:space="preserve">SYC  </v>
      </c>
      <c r="G213" s="333" t="str">
        <f>IF('Sub-Cpt Record'!I213 = "","",'Sub-Cpt Record'!I213&amp;"  ")</f>
        <v xml:space="preserve">EM  </v>
      </c>
      <c r="H213" s="333" t="str">
        <f>IF('Sub-Cpt Record'!J213 = "","",'Sub-Cpt Record'!J213&amp;"  ")</f>
        <v xml:space="preserve">NOM  </v>
      </c>
      <c r="I213" s="335" t="str">
        <f t="shared" si="29"/>
        <v xml:space="preserve">HAZ  AH  POK  SYC  EM  NOM  </v>
      </c>
      <c r="J213" s="333">
        <f>IF(A213&lt;&gt;"",'Sub-Cpt Record'!C213/CODE!B213,0)</f>
        <v>3.0655999999999999</v>
      </c>
      <c r="L213" s="337">
        <f t="shared" si="30"/>
        <v>1</v>
      </c>
      <c r="N213" s="338">
        <f>COUNTIFS('Felling&amp;Restocking'!$A$11:$A$1000, 'Felling&amp;Restocking'!$A213, 'Felling&amp;Restocking'!$B$11:$B$1000, 'Felling&amp;Restocking'!$B213, 'Felling&amp;Restocking'!$H$11:$H$1000, 'Felling&amp;Restocking'!$H213)</f>
        <v>1</v>
      </c>
      <c r="O213" s="338">
        <f>IF(OR('Felling&amp;Restocking'!H213=0,'Felling&amp;Restocking'!H213=""),0,1)</f>
        <v>1</v>
      </c>
      <c r="P213" s="339">
        <f>SUM('Felling&amp;Restocking'!O213+'Felling&amp;Restocking'!P213)</f>
        <v>55.180800000000005</v>
      </c>
      <c r="S213" s="341">
        <f>IF(AND(O213&lt;&gt;0,P213&lt;&gt;0,'Felling&amp;Restocking'!G213&lt;&gt;0,AA213="",AC213=""),1,0)</f>
        <v>0</v>
      </c>
      <c r="T213" s="342">
        <f>IF(OR('Felling&amp;Restocking'!G213=0,'Felling&amp;Restocking'!G213=""),"",SUM('Felling&amp;Restocking'!O213/P213)*'Felling&amp;Restocking'!G213)</f>
        <v>0</v>
      </c>
      <c r="U213" s="343">
        <f>IF(OR('Felling&amp;Restocking'!G213=0,'Felling&amp;Restocking'!G213=""),"",SUM('Felling&amp;Restocking'!P213/P213)*'Felling&amp;Restocking'!G213)</f>
        <v>3.07</v>
      </c>
      <c r="V213" s="344">
        <f>IF(CONCATENATE('Felling&amp;Restocking'!U213&amp;'Felling&amp;Restocking'!W213&amp;'Felling&amp;Restocking'!Y213&amp;'Felling&amp;Restocking'!AA213&amp;'Felling&amp;Restocking'!AC213)="",0,1)</f>
        <v>0</v>
      </c>
      <c r="W213" s="345">
        <f>IF(OR(OR(TRIM('Felling&amp;Restocking'!H213)="T",TRIM('Felling&amp;Restocking'!H213)="DF",TRIM('Felling&amp;Restocking'!H213)="OS"),O213=0),0,1)</f>
        <v>0</v>
      </c>
      <c r="X213" s="345">
        <f>IF(OR('Felling&amp;Restocking'!$S213="",OR('Felling&amp;Restocking'!$S213=0,'Felling&amp;Restocking'!$S213="N/A")),0,1)</f>
        <v>0</v>
      </c>
      <c r="Y213" s="333" t="str">
        <f t="shared" si="31"/>
        <v/>
      </c>
      <c r="Z213" s="333" t="str">
        <f t="shared" si="32"/>
        <v/>
      </c>
      <c r="AA213" s="334" t="str">
        <f t="shared" si="33"/>
        <v>hazel,ash,pedunculate/common oak,sycamore,elm,Norway maple</v>
      </c>
      <c r="AC213" s="333" t="str">
        <f t="shared" si="34"/>
        <v/>
      </c>
      <c r="AE213" s="333" t="str">
        <f t="shared" si="35"/>
        <v>1</v>
      </c>
      <c r="AF213" s="346" t="str">
        <f>IF('Felling&amp;Restocking'!I213="","",IFERROR(VLOOKUP( 'Felling&amp;Restocking'!I213,SpeciesList[],2,FALSE),"," &amp; 'Felling&amp;Restocking'!I213))</f>
        <v>hazel</v>
      </c>
      <c r="AG213" s="333" t="str">
        <f>IF('Felling&amp;Restocking'!I213="","",VLOOKUP( 'Felling&amp;Restocking'!I213,SpeciesList[],4,FALSE))</f>
        <v>B</v>
      </c>
      <c r="AH213" s="333" t="str">
        <f>IF('Felling&amp;Restocking'!J213="","",IFERROR("," &amp; VLOOKUP( 'Felling&amp;Restocking'!J213,SpeciesList[],2,FALSE),"," &amp; 'Felling&amp;Restocking'!J213))</f>
        <v>,ash</v>
      </c>
      <c r="AI213" s="333" t="str">
        <f>IF('Felling&amp;Restocking'!J213="","",VLOOKUP( 'Felling&amp;Restocking'!J213,SpeciesList[],4,FALSE))</f>
        <v>B</v>
      </c>
      <c r="AJ213" s="333" t="str">
        <f>IF('Felling&amp;Restocking'!K213="","",IFERROR("," &amp; VLOOKUP( 'Felling&amp;Restocking'!K213,SpeciesList[],2,FALSE),"," &amp; 'Felling&amp;Restocking'!K213))</f>
        <v>,pedunculate/common oak</v>
      </c>
      <c r="AK213" s="333" t="str">
        <f>IF('Felling&amp;Restocking'!K213="","",VLOOKUP( 'Felling&amp;Restocking'!K213,SpeciesList[],4,FALSE))</f>
        <v>B</v>
      </c>
      <c r="AL213" s="333" t="str">
        <f>IF('Felling&amp;Restocking'!L213="","",IFERROR("," &amp; VLOOKUP( 'Felling&amp;Restocking'!L213,SpeciesList[],2,FALSE),"," &amp; 'Felling&amp;Restocking'!L213))</f>
        <v>,sycamore</v>
      </c>
      <c r="AM213" s="333" t="str">
        <f>IF('Felling&amp;Restocking'!L213="","",VLOOKUP( 'Felling&amp;Restocking'!L213,SpeciesList[],4,FALSE))</f>
        <v>B</v>
      </c>
      <c r="AN213" s="333" t="str">
        <f>IF('Felling&amp;Restocking'!M213="","",IFERROR("," &amp; VLOOKUP( 'Felling&amp;Restocking'!M213,SpeciesList[],2,FALSE),"," &amp; 'Felling&amp;Restocking'!M213))</f>
        <v>,elm</v>
      </c>
      <c r="AO213" s="333" t="str">
        <f>IF('Felling&amp;Restocking'!M213="","",VLOOKUP( 'Felling&amp;Restocking'!M213,SpeciesList[],4,FALSE))</f>
        <v>B</v>
      </c>
      <c r="AP213" s="333" t="str">
        <f>IF('Felling&amp;Restocking'!N213="","",IFERROR("," &amp; VLOOKUP( 'Felling&amp;Restocking'!N213,SpeciesList[],2,FALSE),"," &amp; 'Felling&amp;Restocking'!N213))</f>
        <v>,Norway maple</v>
      </c>
      <c r="AQ213" s="333" t="str">
        <f>IF('Felling&amp;Restocking'!N213="","",VLOOKUP( 'Felling&amp;Restocking'!N213,SpeciesList[],4,FALSE))</f>
        <v>B</v>
      </c>
      <c r="AS213" s="346"/>
      <c r="AT213" s="333" t="str">
        <f>IF('Sub-Cpt Record'!A213&lt;&gt;"",CONCATENATE('Sub-Cpt Record'!A213,'Sub-Cpt Record'!B213,'Sub-Cpt Record'!C213),"")</f>
        <v>M203.0656</v>
      </c>
      <c r="AU213" s="333">
        <f t="shared" si="36"/>
        <v>1</v>
      </c>
      <c r="AV213" s="333">
        <f>IF(AT213&lt;&gt;"",'Sub-Cpt Record'!C213/CODE!AU213,0)</f>
        <v>3.0655999999999999</v>
      </c>
    </row>
    <row r="214" spans="1:48" x14ac:dyDescent="0.25">
      <c r="A214" s="333" t="str">
        <f>IF('Sub-Cpt Record'!B214="",IF(OR('Sub-Cpt Record'!A214=0,'Sub-Cpt Record'!A214=""),"",'Sub-Cpt Record'!A214),CONCATENATE('Sub-Cpt Record'!A214&amp;'Sub-Cpt Record'!B214))</f>
        <v>M21a</v>
      </c>
      <c r="B214" s="333">
        <f t="shared" si="28"/>
        <v>1</v>
      </c>
      <c r="C214" s="334" t="str">
        <f>IF('Sub-Cpt Record'!E214 = "","",'Sub-Cpt Record'!E214&amp;"  ")</f>
        <v xml:space="preserve">POK  </v>
      </c>
      <c r="D214" s="333" t="str">
        <f>IF('Sub-Cpt Record'!F214 = "","",'Sub-Cpt Record'!F214&amp;"  ")</f>
        <v xml:space="preserve">WSH  </v>
      </c>
      <c r="E214" s="333" t="str">
        <f>IF('Sub-Cpt Record'!G214 = "","",'Sub-Cpt Record'!G214&amp;"  ")</f>
        <v xml:space="preserve">EM  </v>
      </c>
      <c r="F214" s="333" t="str">
        <f>IF('Sub-Cpt Record'!H214 = "","",'Sub-Cpt Record'!H214&amp;"  ")</f>
        <v xml:space="preserve">LI  </v>
      </c>
      <c r="G214" s="333" t="str">
        <f>IF('Sub-Cpt Record'!I214 = "","",'Sub-Cpt Record'!I214&amp;"  ")</f>
        <v xml:space="preserve">SYC  </v>
      </c>
      <c r="H214" s="333" t="str">
        <f>IF('Sub-Cpt Record'!J214 = "","",'Sub-Cpt Record'!J214&amp;"  ")</f>
        <v xml:space="preserve">AH  </v>
      </c>
      <c r="I214" s="335" t="str">
        <f t="shared" si="29"/>
        <v xml:space="preserve">POK  WSH  EM  LI  SYC  AH  </v>
      </c>
      <c r="J214" s="333">
        <f>IF(A214&lt;&gt;"",'Sub-Cpt Record'!C214/CODE!B214,0)</f>
        <v>8.0092800000000004</v>
      </c>
      <c r="L214" s="337">
        <f t="shared" si="30"/>
        <v>1</v>
      </c>
      <c r="N214" s="338">
        <f>COUNTIFS('Felling&amp;Restocking'!$A$11:$A$1000, 'Felling&amp;Restocking'!$A214, 'Felling&amp;Restocking'!$B$11:$B$1000, 'Felling&amp;Restocking'!$B214, 'Felling&amp;Restocking'!$H$11:$H$1000, 'Felling&amp;Restocking'!$H214)</f>
        <v>1</v>
      </c>
      <c r="O214" s="338">
        <f>IF(OR('Felling&amp;Restocking'!H214=0,'Felling&amp;Restocking'!H214=""),0,1)</f>
        <v>1</v>
      </c>
      <c r="P214" s="339">
        <f>SUM('Felling&amp;Restocking'!O214+'Felling&amp;Restocking'!P214)</f>
        <v>240.27840000000003</v>
      </c>
      <c r="S214" s="341">
        <f>IF(AND(O214&lt;&gt;0,P214&lt;&gt;0,'Felling&amp;Restocking'!G214&lt;&gt;0,AA214="",AC214=""),1,0)</f>
        <v>0</v>
      </c>
      <c r="T214" s="342">
        <f>IF(OR('Felling&amp;Restocking'!G214=0,'Felling&amp;Restocking'!G214=""),"",SUM('Felling&amp;Restocking'!O214/P214)*'Felling&amp;Restocking'!G214)</f>
        <v>0</v>
      </c>
      <c r="U214" s="343">
        <f>IF(OR('Felling&amp;Restocking'!G214=0,'Felling&amp;Restocking'!G214=""),"",SUM('Felling&amp;Restocking'!P214/P214)*'Felling&amp;Restocking'!G214)</f>
        <v>8.01</v>
      </c>
      <c r="V214" s="344">
        <f>IF(CONCATENATE('Felling&amp;Restocking'!U214&amp;'Felling&amp;Restocking'!W214&amp;'Felling&amp;Restocking'!Y214&amp;'Felling&amp;Restocking'!AA214&amp;'Felling&amp;Restocking'!AC214)="",0,1)</f>
        <v>0</v>
      </c>
      <c r="W214" s="345">
        <f>IF(OR(OR(TRIM('Felling&amp;Restocking'!H214)="T",TRIM('Felling&amp;Restocking'!H214)="DF",TRIM('Felling&amp;Restocking'!H214)="OS"),O214=0),0,1)</f>
        <v>0</v>
      </c>
      <c r="X214" s="345">
        <f>IF(OR('Felling&amp;Restocking'!$S214="",OR('Felling&amp;Restocking'!$S214=0,'Felling&amp;Restocking'!$S214="N/A")),0,1)</f>
        <v>0</v>
      </c>
      <c r="Y214" s="333" t="str">
        <f t="shared" si="31"/>
        <v/>
      </c>
      <c r="Z214" s="333" t="str">
        <f t="shared" si="32"/>
        <v/>
      </c>
      <c r="AA214" s="334" t="str">
        <f t="shared" si="33"/>
        <v>pedunculate/common oak,woody shrubs,elm,lime,sycamore,ash</v>
      </c>
      <c r="AC214" s="333" t="str">
        <f t="shared" si="34"/>
        <v/>
      </c>
      <c r="AE214" s="333" t="str">
        <f t="shared" si="35"/>
        <v>1</v>
      </c>
      <c r="AF214" s="346" t="str">
        <f>IF('Felling&amp;Restocking'!I214="","",IFERROR(VLOOKUP( 'Felling&amp;Restocking'!I214,SpeciesList[],2,FALSE),"," &amp; 'Felling&amp;Restocking'!I214))</f>
        <v>pedunculate/common oak</v>
      </c>
      <c r="AG214" s="333" t="str">
        <f>IF('Felling&amp;Restocking'!I214="","",VLOOKUP( 'Felling&amp;Restocking'!I214,SpeciesList[],4,FALSE))</f>
        <v>B</v>
      </c>
      <c r="AH214" s="333" t="str">
        <f>IF('Felling&amp;Restocking'!J214="","",IFERROR("," &amp; VLOOKUP( 'Felling&amp;Restocking'!J214,SpeciesList[],2,FALSE),"," &amp; 'Felling&amp;Restocking'!J214))</f>
        <v>,woody shrubs</v>
      </c>
      <c r="AI214" s="333" t="str">
        <f>IF('Felling&amp;Restocking'!J214="","",VLOOKUP( 'Felling&amp;Restocking'!J214,SpeciesList[],4,FALSE))</f>
        <v>B</v>
      </c>
      <c r="AJ214" s="333" t="str">
        <f>IF('Felling&amp;Restocking'!K214="","",IFERROR("," &amp; VLOOKUP( 'Felling&amp;Restocking'!K214,SpeciesList[],2,FALSE),"," &amp; 'Felling&amp;Restocking'!K214))</f>
        <v>,elm</v>
      </c>
      <c r="AK214" s="333" t="str">
        <f>IF('Felling&amp;Restocking'!K214="","",VLOOKUP( 'Felling&amp;Restocking'!K214,SpeciesList[],4,FALSE))</f>
        <v>B</v>
      </c>
      <c r="AL214" s="333" t="str">
        <f>IF('Felling&amp;Restocking'!L214="","",IFERROR("," &amp; VLOOKUP( 'Felling&amp;Restocking'!L214,SpeciesList[],2,FALSE),"," &amp; 'Felling&amp;Restocking'!L214))</f>
        <v>,lime</v>
      </c>
      <c r="AM214" s="333" t="str">
        <f>IF('Felling&amp;Restocking'!L214="","",VLOOKUP( 'Felling&amp;Restocking'!L214,SpeciesList[],4,FALSE))</f>
        <v>B</v>
      </c>
      <c r="AN214" s="333" t="str">
        <f>IF('Felling&amp;Restocking'!M214="","",IFERROR("," &amp; VLOOKUP( 'Felling&amp;Restocking'!M214,SpeciesList[],2,FALSE),"," &amp; 'Felling&amp;Restocking'!M214))</f>
        <v>,sycamore</v>
      </c>
      <c r="AO214" s="333" t="str">
        <f>IF('Felling&amp;Restocking'!M214="","",VLOOKUP( 'Felling&amp;Restocking'!M214,SpeciesList[],4,FALSE))</f>
        <v>B</v>
      </c>
      <c r="AP214" s="333" t="str">
        <f>IF('Felling&amp;Restocking'!N214="","",IFERROR("," &amp; VLOOKUP( 'Felling&amp;Restocking'!N214,SpeciesList[],2,FALSE),"," &amp; 'Felling&amp;Restocking'!N214))</f>
        <v>,ash</v>
      </c>
      <c r="AQ214" s="333" t="str">
        <f>IF('Felling&amp;Restocking'!N214="","",VLOOKUP( 'Felling&amp;Restocking'!N214,SpeciesList[],4,FALSE))</f>
        <v>B</v>
      </c>
      <c r="AS214" s="346"/>
      <c r="AT214" s="333" t="str">
        <f>IF('Sub-Cpt Record'!A214&lt;&gt;"",CONCATENATE('Sub-Cpt Record'!A214,'Sub-Cpt Record'!B214,'Sub-Cpt Record'!C214),"")</f>
        <v>M21a8.00928</v>
      </c>
      <c r="AU214" s="333">
        <f t="shared" si="36"/>
        <v>1</v>
      </c>
      <c r="AV214" s="333">
        <f>IF(AT214&lt;&gt;"",'Sub-Cpt Record'!C214/CODE!AU214,0)</f>
        <v>8.0092800000000004</v>
      </c>
    </row>
    <row r="215" spans="1:48" x14ac:dyDescent="0.25">
      <c r="A215" s="333" t="str">
        <f>IF('Sub-Cpt Record'!B215="",IF(OR('Sub-Cpt Record'!A215=0,'Sub-Cpt Record'!A215=""),"",'Sub-Cpt Record'!A215),CONCATENATE('Sub-Cpt Record'!A215&amp;'Sub-Cpt Record'!B215))</f>
        <v>M21b</v>
      </c>
      <c r="B215" s="333">
        <f t="shared" si="28"/>
        <v>1</v>
      </c>
      <c r="C215" s="334" t="str">
        <f>IF('Sub-Cpt Record'!E215 = "","",'Sub-Cpt Record'!E215&amp;"  ")</f>
        <v xml:space="preserve">AH  </v>
      </c>
      <c r="D215" s="333" t="str">
        <f>IF('Sub-Cpt Record'!F215 = "","",'Sub-Cpt Record'!F215&amp;"  ")</f>
        <v xml:space="preserve">HAZ  </v>
      </c>
      <c r="E215" s="333" t="str">
        <f>IF('Sub-Cpt Record'!G215 = "","",'Sub-Cpt Record'!G215&amp;"  ")</f>
        <v xml:space="preserve">BE  </v>
      </c>
      <c r="F215" s="333" t="str">
        <f>IF('Sub-Cpt Record'!H215 = "","",'Sub-Cpt Record'!H215&amp;"  ")</f>
        <v xml:space="preserve">XOK  </v>
      </c>
      <c r="G215" s="333" t="str">
        <f>IF('Sub-Cpt Record'!I215 = "","",'Sub-Cpt Record'!I215&amp;"  ")</f>
        <v xml:space="preserve">WSH  </v>
      </c>
      <c r="H215" s="333" t="str">
        <f>IF('Sub-Cpt Record'!J215 = "","",'Sub-Cpt Record'!J215&amp;"  ")</f>
        <v xml:space="preserve">MB  </v>
      </c>
      <c r="I215" s="335" t="str">
        <f t="shared" si="29"/>
        <v xml:space="preserve">AH  HAZ  BE  XOK  WSH  MB  </v>
      </c>
      <c r="J215" s="333">
        <f>IF(A215&lt;&gt;"",'Sub-Cpt Record'!C215/CODE!B215,0)</f>
        <v>7.4212499999999997</v>
      </c>
      <c r="L215" s="337">
        <f t="shared" si="30"/>
        <v>1</v>
      </c>
      <c r="N215" s="338">
        <f>COUNTIFS('Felling&amp;Restocking'!$A$11:$A$1000, 'Felling&amp;Restocking'!$A215, 'Felling&amp;Restocking'!$B$11:$B$1000, 'Felling&amp;Restocking'!$B215, 'Felling&amp;Restocking'!$H$11:$H$1000, 'Felling&amp;Restocking'!$H215)</f>
        <v>1</v>
      </c>
      <c r="O215" s="338">
        <f>IF(OR('Felling&amp;Restocking'!H215=0,'Felling&amp;Restocking'!H215=""),0,1)</f>
        <v>1</v>
      </c>
      <c r="P215" s="339">
        <f>SUM('Felling&amp;Restocking'!O215+'Felling&amp;Restocking'!P215)</f>
        <v>259.74375000000003</v>
      </c>
      <c r="S215" s="341">
        <f>IF(AND(O215&lt;&gt;0,P215&lt;&gt;0,'Felling&amp;Restocking'!G215&lt;&gt;0,AA215="",AC215=""),1,0)</f>
        <v>0</v>
      </c>
      <c r="T215" s="342">
        <f>IF(OR('Felling&amp;Restocking'!G215=0,'Felling&amp;Restocking'!G215=""),"",SUM('Felling&amp;Restocking'!O215/P215)*'Felling&amp;Restocking'!G215)</f>
        <v>0</v>
      </c>
      <c r="U215" s="343">
        <f>IF(OR('Felling&amp;Restocking'!G215=0,'Felling&amp;Restocking'!G215=""),"",SUM('Felling&amp;Restocking'!P215/P215)*'Felling&amp;Restocking'!G215)</f>
        <v>7.42</v>
      </c>
      <c r="V215" s="344">
        <f>IF(CONCATENATE('Felling&amp;Restocking'!U215&amp;'Felling&amp;Restocking'!W215&amp;'Felling&amp;Restocking'!Y215&amp;'Felling&amp;Restocking'!AA215&amp;'Felling&amp;Restocking'!AC215)="",0,1)</f>
        <v>0</v>
      </c>
      <c r="W215" s="345">
        <f>IF(OR(OR(TRIM('Felling&amp;Restocking'!H215)="T",TRIM('Felling&amp;Restocking'!H215)="DF",TRIM('Felling&amp;Restocking'!H215)="OS"),O215=0),0,1)</f>
        <v>0</v>
      </c>
      <c r="X215" s="345">
        <f>IF(OR('Felling&amp;Restocking'!$S215="",OR('Felling&amp;Restocking'!$S215=0,'Felling&amp;Restocking'!$S215="N/A")),0,1)</f>
        <v>0</v>
      </c>
      <c r="Y215" s="333" t="str">
        <f t="shared" si="31"/>
        <v/>
      </c>
      <c r="Z215" s="333" t="str">
        <f t="shared" si="32"/>
        <v/>
      </c>
      <c r="AA215" s="334" t="str">
        <f t="shared" si="33"/>
        <v>ash,hazel,beech,other oak spp,woody shrubs,mixed broadleaves</v>
      </c>
      <c r="AC215" s="333" t="str">
        <f t="shared" si="34"/>
        <v/>
      </c>
      <c r="AE215" s="333" t="str">
        <f t="shared" si="35"/>
        <v>1</v>
      </c>
      <c r="AF215" s="346" t="str">
        <f>IF('Felling&amp;Restocking'!I215="","",IFERROR(VLOOKUP( 'Felling&amp;Restocking'!I215,SpeciesList[],2,FALSE),"," &amp; 'Felling&amp;Restocking'!I215))</f>
        <v>ash</v>
      </c>
      <c r="AG215" s="333" t="str">
        <f>IF('Felling&amp;Restocking'!I215="","",VLOOKUP( 'Felling&amp;Restocking'!I215,SpeciesList[],4,FALSE))</f>
        <v>B</v>
      </c>
      <c r="AH215" s="333" t="str">
        <f>IF('Felling&amp;Restocking'!J215="","",IFERROR("," &amp; VLOOKUP( 'Felling&amp;Restocking'!J215,SpeciesList[],2,FALSE),"," &amp; 'Felling&amp;Restocking'!J215))</f>
        <v>,hazel</v>
      </c>
      <c r="AI215" s="333" t="str">
        <f>IF('Felling&amp;Restocking'!J215="","",VLOOKUP( 'Felling&amp;Restocking'!J215,SpeciesList[],4,FALSE))</f>
        <v>B</v>
      </c>
      <c r="AJ215" s="333" t="str">
        <f>IF('Felling&amp;Restocking'!K215="","",IFERROR("," &amp; VLOOKUP( 'Felling&amp;Restocking'!K215,SpeciesList[],2,FALSE),"," &amp; 'Felling&amp;Restocking'!K215))</f>
        <v>,beech</v>
      </c>
      <c r="AK215" s="333" t="str">
        <f>IF('Felling&amp;Restocking'!K215="","",VLOOKUP( 'Felling&amp;Restocking'!K215,SpeciesList[],4,FALSE))</f>
        <v>B</v>
      </c>
      <c r="AL215" s="333" t="str">
        <f>IF('Felling&amp;Restocking'!L215="","",IFERROR("," &amp; VLOOKUP( 'Felling&amp;Restocking'!L215,SpeciesList[],2,FALSE),"," &amp; 'Felling&amp;Restocking'!L215))</f>
        <v>,other oak spp</v>
      </c>
      <c r="AM215" s="333" t="str">
        <f>IF('Felling&amp;Restocking'!L215="","",VLOOKUP( 'Felling&amp;Restocking'!L215,SpeciesList[],4,FALSE))</f>
        <v>B</v>
      </c>
      <c r="AN215" s="333" t="str">
        <f>IF('Felling&amp;Restocking'!M215="","",IFERROR("," &amp; VLOOKUP( 'Felling&amp;Restocking'!M215,SpeciesList[],2,FALSE),"," &amp; 'Felling&amp;Restocking'!M215))</f>
        <v>,woody shrubs</v>
      </c>
      <c r="AO215" s="333" t="str">
        <f>IF('Felling&amp;Restocking'!M215="","",VLOOKUP( 'Felling&amp;Restocking'!M215,SpeciesList[],4,FALSE))</f>
        <v>B</v>
      </c>
      <c r="AP215" s="333" t="str">
        <f>IF('Felling&amp;Restocking'!N215="","",IFERROR("," &amp; VLOOKUP( 'Felling&amp;Restocking'!N215,SpeciesList[],2,FALSE),"," &amp; 'Felling&amp;Restocking'!N215))</f>
        <v>,mixed broadleaves</v>
      </c>
      <c r="AQ215" s="333" t="str">
        <f>IF('Felling&amp;Restocking'!N215="","",VLOOKUP( 'Felling&amp;Restocking'!N215,SpeciesList[],4,FALSE))</f>
        <v>B</v>
      </c>
      <c r="AS215" s="346"/>
      <c r="AT215" s="333" t="str">
        <f>IF('Sub-Cpt Record'!A215&lt;&gt;"",CONCATENATE('Sub-Cpt Record'!A215,'Sub-Cpt Record'!B215,'Sub-Cpt Record'!C215),"")</f>
        <v>M21b7.42125</v>
      </c>
      <c r="AU215" s="333">
        <f t="shared" si="36"/>
        <v>1</v>
      </c>
      <c r="AV215" s="333">
        <f>IF(AT215&lt;&gt;"",'Sub-Cpt Record'!C215/CODE!AU215,0)</f>
        <v>7.4212499999999997</v>
      </c>
    </row>
    <row r="216" spans="1:48" x14ac:dyDescent="0.25">
      <c r="A216" s="333" t="str">
        <f>IF('Sub-Cpt Record'!B216="",IF(OR('Sub-Cpt Record'!A216=0,'Sub-Cpt Record'!A216=""),"",'Sub-Cpt Record'!A216),CONCATENATE('Sub-Cpt Record'!A216&amp;'Sub-Cpt Record'!B216))</f>
        <v>M21c</v>
      </c>
      <c r="B216" s="333">
        <f t="shared" si="28"/>
        <v>1</v>
      </c>
      <c r="C216" s="334" t="str">
        <f>IF('Sub-Cpt Record'!E216 = "","",'Sub-Cpt Record'!E216&amp;"  ")</f>
        <v xml:space="preserve">SYC  </v>
      </c>
      <c r="D216" s="333" t="str">
        <f>IF('Sub-Cpt Record'!F216 = "","",'Sub-Cpt Record'!F216&amp;"  ")</f>
        <v xml:space="preserve">BI  </v>
      </c>
      <c r="E216" s="333" t="str">
        <f>IF('Sub-Cpt Record'!G216 = "","",'Sub-Cpt Record'!G216&amp;"  ")</f>
        <v xml:space="preserve">WSH  </v>
      </c>
      <c r="F216" s="333" t="str">
        <f>IF('Sub-Cpt Record'!H216 = "","",'Sub-Cpt Record'!H216&amp;"  ")</f>
        <v xml:space="preserve">POK  </v>
      </c>
      <c r="G216" s="333" t="str">
        <f>IF('Sub-Cpt Record'!I216 = "","",'Sub-Cpt Record'!I216&amp;"  ")</f>
        <v xml:space="preserve">AH  </v>
      </c>
      <c r="H216" s="333" t="str">
        <f>IF('Sub-Cpt Record'!J216 = "","",'Sub-Cpt Record'!J216&amp;"  ")</f>
        <v xml:space="preserve">LI  </v>
      </c>
      <c r="I216" s="335" t="str">
        <f t="shared" si="29"/>
        <v xml:space="preserve">SYC  BI  WSH  POK  AH  LI  </v>
      </c>
      <c r="J216" s="333">
        <f>IF(A216&lt;&gt;"",'Sub-Cpt Record'!C216/CODE!B216,0)</f>
        <v>24.604900000000001</v>
      </c>
      <c r="L216" s="337">
        <f t="shared" si="30"/>
        <v>1</v>
      </c>
      <c r="N216" s="338">
        <f>COUNTIFS('Felling&amp;Restocking'!$A$11:$A$1000, 'Felling&amp;Restocking'!$A216, 'Felling&amp;Restocking'!$B$11:$B$1000, 'Felling&amp;Restocking'!$B216, 'Felling&amp;Restocking'!$H$11:$H$1000, 'Felling&amp;Restocking'!$H216)</f>
        <v>1</v>
      </c>
      <c r="O216" s="338">
        <f>IF(OR('Felling&amp;Restocking'!H216=0,'Felling&amp;Restocking'!H216=""),0,1)</f>
        <v>1</v>
      </c>
      <c r="P216" s="339">
        <f>SUM('Felling&amp;Restocking'!O216+'Felling&amp;Restocking'!P216)</f>
        <v>861.17150000000004</v>
      </c>
      <c r="S216" s="341">
        <f>IF(AND(O216&lt;&gt;0,P216&lt;&gt;0,'Felling&amp;Restocking'!G216&lt;&gt;0,AA216="",AC216=""),1,0)</f>
        <v>0</v>
      </c>
      <c r="T216" s="342">
        <f>IF(OR('Felling&amp;Restocking'!G216=0,'Felling&amp;Restocking'!G216=""),"",SUM('Felling&amp;Restocking'!O216/P216)*'Felling&amp;Restocking'!G216)</f>
        <v>0</v>
      </c>
      <c r="U216" s="343">
        <f>IF(OR('Felling&amp;Restocking'!G216=0,'Felling&amp;Restocking'!G216=""),"",SUM('Felling&amp;Restocking'!P216/P216)*'Felling&amp;Restocking'!G216)</f>
        <v>24.6</v>
      </c>
      <c r="V216" s="344">
        <f>IF(CONCATENATE('Felling&amp;Restocking'!U216&amp;'Felling&amp;Restocking'!W216&amp;'Felling&amp;Restocking'!Y216&amp;'Felling&amp;Restocking'!AA216&amp;'Felling&amp;Restocking'!AC216)="",0,1)</f>
        <v>0</v>
      </c>
      <c r="W216" s="345">
        <f>IF(OR(OR(TRIM('Felling&amp;Restocking'!H216)="T",TRIM('Felling&amp;Restocking'!H216)="DF",TRIM('Felling&amp;Restocking'!H216)="OS"),O216=0),0,1)</f>
        <v>0</v>
      </c>
      <c r="X216" s="345">
        <f>IF(OR('Felling&amp;Restocking'!$S216="",OR('Felling&amp;Restocking'!$S216=0,'Felling&amp;Restocking'!$S216="N/A")),0,1)</f>
        <v>0</v>
      </c>
      <c r="Y216" s="333" t="str">
        <f t="shared" si="31"/>
        <v/>
      </c>
      <c r="Z216" s="333" t="str">
        <f t="shared" si="32"/>
        <v/>
      </c>
      <c r="AA216" s="334" t="str">
        <f t="shared" si="33"/>
        <v>sycamore,birch (downy/silver),woody shrubs,pedunculate/common oak,ash,lime</v>
      </c>
      <c r="AC216" s="333" t="str">
        <f t="shared" si="34"/>
        <v/>
      </c>
      <c r="AE216" s="333" t="str">
        <f t="shared" si="35"/>
        <v>1</v>
      </c>
      <c r="AF216" s="346" t="str">
        <f>IF('Felling&amp;Restocking'!I216="","",IFERROR(VLOOKUP( 'Felling&amp;Restocking'!I216,SpeciesList[],2,FALSE),"," &amp; 'Felling&amp;Restocking'!I216))</f>
        <v>sycamore</v>
      </c>
      <c r="AG216" s="333" t="str">
        <f>IF('Felling&amp;Restocking'!I216="","",VLOOKUP( 'Felling&amp;Restocking'!I216,SpeciesList[],4,FALSE))</f>
        <v>B</v>
      </c>
      <c r="AH216" s="333" t="str">
        <f>IF('Felling&amp;Restocking'!J216="","",IFERROR("," &amp; VLOOKUP( 'Felling&amp;Restocking'!J216,SpeciesList[],2,FALSE),"," &amp; 'Felling&amp;Restocking'!J216))</f>
        <v>,birch (downy/silver)</v>
      </c>
      <c r="AI216" s="333" t="str">
        <f>IF('Felling&amp;Restocking'!J216="","",VLOOKUP( 'Felling&amp;Restocking'!J216,SpeciesList[],4,FALSE))</f>
        <v>B</v>
      </c>
      <c r="AJ216" s="333" t="str">
        <f>IF('Felling&amp;Restocking'!K216="","",IFERROR("," &amp; VLOOKUP( 'Felling&amp;Restocking'!K216,SpeciesList[],2,FALSE),"," &amp; 'Felling&amp;Restocking'!K216))</f>
        <v>,woody shrubs</v>
      </c>
      <c r="AK216" s="333" t="str">
        <f>IF('Felling&amp;Restocking'!K216="","",VLOOKUP( 'Felling&amp;Restocking'!K216,SpeciesList[],4,FALSE))</f>
        <v>B</v>
      </c>
      <c r="AL216" s="333" t="str">
        <f>IF('Felling&amp;Restocking'!L216="","",IFERROR("," &amp; VLOOKUP( 'Felling&amp;Restocking'!L216,SpeciesList[],2,FALSE),"," &amp; 'Felling&amp;Restocking'!L216))</f>
        <v>,pedunculate/common oak</v>
      </c>
      <c r="AM216" s="333" t="str">
        <f>IF('Felling&amp;Restocking'!L216="","",VLOOKUP( 'Felling&amp;Restocking'!L216,SpeciesList[],4,FALSE))</f>
        <v>B</v>
      </c>
      <c r="AN216" s="333" t="str">
        <f>IF('Felling&amp;Restocking'!M216="","",IFERROR("," &amp; VLOOKUP( 'Felling&amp;Restocking'!M216,SpeciesList[],2,FALSE),"," &amp; 'Felling&amp;Restocking'!M216))</f>
        <v>,ash</v>
      </c>
      <c r="AO216" s="333" t="str">
        <f>IF('Felling&amp;Restocking'!M216="","",VLOOKUP( 'Felling&amp;Restocking'!M216,SpeciesList[],4,FALSE))</f>
        <v>B</v>
      </c>
      <c r="AP216" s="333" t="str">
        <f>IF('Felling&amp;Restocking'!N216="","",IFERROR("," &amp; VLOOKUP( 'Felling&amp;Restocking'!N216,SpeciesList[],2,FALSE),"," &amp; 'Felling&amp;Restocking'!N216))</f>
        <v>,lime</v>
      </c>
      <c r="AQ216" s="333" t="str">
        <f>IF('Felling&amp;Restocking'!N216="","",VLOOKUP( 'Felling&amp;Restocking'!N216,SpeciesList[],4,FALSE))</f>
        <v>B</v>
      </c>
      <c r="AS216" s="346"/>
      <c r="AT216" s="333" t="str">
        <f>IF('Sub-Cpt Record'!A216&lt;&gt;"",CONCATENATE('Sub-Cpt Record'!A216,'Sub-Cpt Record'!B216,'Sub-Cpt Record'!C216),"")</f>
        <v>M21c24.6049</v>
      </c>
      <c r="AU216" s="333">
        <f t="shared" si="36"/>
        <v>1</v>
      </c>
      <c r="AV216" s="333">
        <f>IF(AT216&lt;&gt;"",'Sub-Cpt Record'!C216/CODE!AU216,0)</f>
        <v>24.604900000000001</v>
      </c>
    </row>
    <row r="217" spans="1:48" x14ac:dyDescent="0.25">
      <c r="A217" s="333" t="str">
        <f>IF('Sub-Cpt Record'!B217="",IF(OR('Sub-Cpt Record'!A217=0,'Sub-Cpt Record'!A217=""),"",'Sub-Cpt Record'!A217),CONCATENATE('Sub-Cpt Record'!A217&amp;'Sub-Cpt Record'!B217))</f>
        <v>M21d</v>
      </c>
      <c r="B217" s="333">
        <f t="shared" si="28"/>
        <v>1</v>
      </c>
      <c r="C217" s="334" t="str">
        <f>IF('Sub-Cpt Record'!E217 = "","",'Sub-Cpt Record'!E217&amp;"  ")</f>
        <v xml:space="preserve">SYC  </v>
      </c>
      <c r="D217" s="333" t="str">
        <f>IF('Sub-Cpt Record'!F217 = "","",'Sub-Cpt Record'!F217&amp;"  ")</f>
        <v xml:space="preserve">EM  </v>
      </c>
      <c r="E217" s="333" t="str">
        <f>IF('Sub-Cpt Record'!G217 = "","",'Sub-Cpt Record'!G217&amp;"  ")</f>
        <v xml:space="preserve">POK  </v>
      </c>
      <c r="F217" s="333" t="str">
        <f>IF('Sub-Cpt Record'!H217 = "","",'Sub-Cpt Record'!H217&amp;"  ")</f>
        <v xml:space="preserve">AH  </v>
      </c>
      <c r="G217" s="333" t="str">
        <f>IF('Sub-Cpt Record'!I217 = "","",'Sub-Cpt Record'!I217&amp;"  ")</f>
        <v xml:space="preserve">XOK  </v>
      </c>
      <c r="H217" s="333" t="str">
        <f>IF('Sub-Cpt Record'!J217 = "","",'Sub-Cpt Record'!J217&amp;"  ")</f>
        <v xml:space="preserve">WSH  </v>
      </c>
      <c r="I217" s="335" t="str">
        <f t="shared" si="29"/>
        <v xml:space="preserve">SYC  EM  POK  AH  XOK  WSH  </v>
      </c>
      <c r="J217" s="333">
        <f>IF(A217&lt;&gt;"",'Sub-Cpt Record'!C217/CODE!B217,0)</f>
        <v>11.635899999999999</v>
      </c>
      <c r="L217" s="337">
        <f t="shared" si="30"/>
        <v>1</v>
      </c>
      <c r="N217" s="338">
        <f>COUNTIFS('Felling&amp;Restocking'!$A$11:$A$1000, 'Felling&amp;Restocking'!$A217, 'Felling&amp;Restocking'!$B$11:$B$1000, 'Felling&amp;Restocking'!$B217, 'Felling&amp;Restocking'!$H$11:$H$1000, 'Felling&amp;Restocking'!$H217)</f>
        <v>1</v>
      </c>
      <c r="O217" s="338">
        <f>IF(OR('Felling&amp;Restocking'!H217=0,'Felling&amp;Restocking'!H217=""),0,1)</f>
        <v>1</v>
      </c>
      <c r="P217" s="339">
        <f>SUM('Felling&amp;Restocking'!O217+'Felling&amp;Restocking'!P217)</f>
        <v>333</v>
      </c>
      <c r="S217" s="341">
        <f>IF(AND(O217&lt;&gt;0,P217&lt;&gt;0,'Felling&amp;Restocking'!G217&lt;&gt;0,AA217="",AC217=""),1,0)</f>
        <v>0</v>
      </c>
      <c r="T217" s="342">
        <f>IF(OR('Felling&amp;Restocking'!G217=0,'Felling&amp;Restocking'!G217=""),"",SUM('Felling&amp;Restocking'!O217/P217)*'Felling&amp;Restocking'!G217)</f>
        <v>0</v>
      </c>
      <c r="U217" s="343">
        <f>IF(OR('Felling&amp;Restocking'!G217=0,'Felling&amp;Restocking'!G217=""),"",SUM('Felling&amp;Restocking'!P217/P217)*'Felling&amp;Restocking'!G217)</f>
        <v>11.1</v>
      </c>
      <c r="V217" s="344">
        <f>IF(CONCATENATE('Felling&amp;Restocking'!U217&amp;'Felling&amp;Restocking'!W217&amp;'Felling&amp;Restocking'!Y217&amp;'Felling&amp;Restocking'!AA217&amp;'Felling&amp;Restocking'!AC217)="",0,1)</f>
        <v>0</v>
      </c>
      <c r="W217" s="345">
        <f>IF(OR(OR(TRIM('Felling&amp;Restocking'!H217)="T",TRIM('Felling&amp;Restocking'!H217)="DF",TRIM('Felling&amp;Restocking'!H217)="OS"),O217=0),0,1)</f>
        <v>0</v>
      </c>
      <c r="X217" s="345">
        <f>IF(OR('Felling&amp;Restocking'!$S217="",OR('Felling&amp;Restocking'!$S217=0,'Felling&amp;Restocking'!$S217="N/A")),0,1)</f>
        <v>0</v>
      </c>
      <c r="Y217" s="333" t="str">
        <f t="shared" si="31"/>
        <v/>
      </c>
      <c r="Z217" s="333" t="str">
        <f t="shared" si="32"/>
        <v/>
      </c>
      <c r="AA217" s="334" t="str">
        <f t="shared" si="33"/>
        <v>sycamore,elm,pedunculate/common oak,ash,other oak spp,woody shrubs</v>
      </c>
      <c r="AC217" s="333" t="str">
        <f t="shared" si="34"/>
        <v/>
      </c>
      <c r="AE217" s="333" t="str">
        <f t="shared" si="35"/>
        <v>1</v>
      </c>
      <c r="AF217" s="346" t="str">
        <f>IF('Felling&amp;Restocking'!I217="","",IFERROR(VLOOKUP( 'Felling&amp;Restocking'!I217,SpeciesList[],2,FALSE),"," &amp; 'Felling&amp;Restocking'!I217))</f>
        <v>sycamore</v>
      </c>
      <c r="AG217" s="333" t="str">
        <f>IF('Felling&amp;Restocking'!I217="","",VLOOKUP( 'Felling&amp;Restocking'!I217,SpeciesList[],4,FALSE))</f>
        <v>B</v>
      </c>
      <c r="AH217" s="333" t="str">
        <f>IF('Felling&amp;Restocking'!J217="","",IFERROR("," &amp; VLOOKUP( 'Felling&amp;Restocking'!J217,SpeciesList[],2,FALSE),"," &amp; 'Felling&amp;Restocking'!J217))</f>
        <v>,elm</v>
      </c>
      <c r="AI217" s="333" t="str">
        <f>IF('Felling&amp;Restocking'!J217="","",VLOOKUP( 'Felling&amp;Restocking'!J217,SpeciesList[],4,FALSE))</f>
        <v>B</v>
      </c>
      <c r="AJ217" s="333" t="str">
        <f>IF('Felling&amp;Restocking'!K217="","",IFERROR("," &amp; VLOOKUP( 'Felling&amp;Restocking'!K217,SpeciesList[],2,FALSE),"," &amp; 'Felling&amp;Restocking'!K217))</f>
        <v>,pedunculate/common oak</v>
      </c>
      <c r="AK217" s="333" t="str">
        <f>IF('Felling&amp;Restocking'!K217="","",VLOOKUP( 'Felling&amp;Restocking'!K217,SpeciesList[],4,FALSE))</f>
        <v>B</v>
      </c>
      <c r="AL217" s="333" t="str">
        <f>IF('Felling&amp;Restocking'!L217="","",IFERROR("," &amp; VLOOKUP( 'Felling&amp;Restocking'!L217,SpeciesList[],2,FALSE),"," &amp; 'Felling&amp;Restocking'!L217))</f>
        <v>,ash</v>
      </c>
      <c r="AM217" s="333" t="str">
        <f>IF('Felling&amp;Restocking'!L217="","",VLOOKUP( 'Felling&amp;Restocking'!L217,SpeciesList[],4,FALSE))</f>
        <v>B</v>
      </c>
      <c r="AN217" s="333" t="str">
        <f>IF('Felling&amp;Restocking'!M217="","",IFERROR("," &amp; VLOOKUP( 'Felling&amp;Restocking'!M217,SpeciesList[],2,FALSE),"," &amp; 'Felling&amp;Restocking'!M217))</f>
        <v>,other oak spp</v>
      </c>
      <c r="AO217" s="333" t="str">
        <f>IF('Felling&amp;Restocking'!M217="","",VLOOKUP( 'Felling&amp;Restocking'!M217,SpeciesList[],4,FALSE))</f>
        <v>B</v>
      </c>
      <c r="AP217" s="333" t="str">
        <f>IF('Felling&amp;Restocking'!N217="","",IFERROR("," &amp; VLOOKUP( 'Felling&amp;Restocking'!N217,SpeciesList[],2,FALSE),"," &amp; 'Felling&amp;Restocking'!N217))</f>
        <v>,woody shrubs</v>
      </c>
      <c r="AQ217" s="333" t="str">
        <f>IF('Felling&amp;Restocking'!N217="","",VLOOKUP( 'Felling&amp;Restocking'!N217,SpeciesList[],4,FALSE))</f>
        <v>B</v>
      </c>
      <c r="AS217" s="346"/>
      <c r="AT217" s="333" t="str">
        <f>IF('Sub-Cpt Record'!A217&lt;&gt;"",CONCATENATE('Sub-Cpt Record'!A217,'Sub-Cpt Record'!B217,'Sub-Cpt Record'!C217),"")</f>
        <v>M21d11.6359</v>
      </c>
      <c r="AU217" s="333">
        <f t="shared" si="36"/>
        <v>1</v>
      </c>
      <c r="AV217" s="333">
        <f>IF(AT217&lt;&gt;"",'Sub-Cpt Record'!C217/CODE!AU217,0)</f>
        <v>11.635899999999999</v>
      </c>
    </row>
    <row r="218" spans="1:48" x14ac:dyDescent="0.25">
      <c r="A218" s="333" t="str">
        <f>IF('Sub-Cpt Record'!B218="",IF(OR('Sub-Cpt Record'!A218=0,'Sub-Cpt Record'!A218=""),"",'Sub-Cpt Record'!A218),CONCATENATE('Sub-Cpt Record'!A218&amp;'Sub-Cpt Record'!B218))</f>
        <v>M21e</v>
      </c>
      <c r="B218" s="333">
        <f t="shared" si="28"/>
        <v>1</v>
      </c>
      <c r="C218" s="334" t="str">
        <f>IF('Sub-Cpt Record'!E218 = "","",'Sub-Cpt Record'!E218&amp;"  ")</f>
        <v xml:space="preserve">POK  </v>
      </c>
      <c r="D218" s="333" t="str">
        <f>IF('Sub-Cpt Record'!F218 = "","",'Sub-Cpt Record'!F218&amp;"  ")</f>
        <v xml:space="preserve">SP  </v>
      </c>
      <c r="E218" s="333" t="str">
        <f>IF('Sub-Cpt Record'!G218 = "","",'Sub-Cpt Record'!G218&amp;"  ")</f>
        <v xml:space="preserve">BE  </v>
      </c>
      <c r="F218" s="333" t="str">
        <f>IF('Sub-Cpt Record'!H218 = "","",'Sub-Cpt Record'!H218&amp;"  ")</f>
        <v xml:space="preserve">BI  </v>
      </c>
      <c r="G218" s="333" t="str">
        <f>IF('Sub-Cpt Record'!I218 = "","",'Sub-Cpt Record'!I218&amp;"  ")</f>
        <v xml:space="preserve">WSH  </v>
      </c>
      <c r="H218" s="333" t="str">
        <f>IF('Sub-Cpt Record'!J218 = "","",'Sub-Cpt Record'!J218&amp;"  ")</f>
        <v xml:space="preserve">MB  </v>
      </c>
      <c r="I218" s="335" t="str">
        <f t="shared" si="29"/>
        <v xml:space="preserve">POK  SP  BE  BI  WSH  MB  </v>
      </c>
      <c r="J218" s="333">
        <f>IF(A218&lt;&gt;"",'Sub-Cpt Record'!C218/CODE!B218,0)</f>
        <v>2.9066999999999998</v>
      </c>
      <c r="L218" s="337">
        <f t="shared" si="30"/>
        <v>1</v>
      </c>
      <c r="N218" s="338">
        <f>COUNTIFS('Felling&amp;Restocking'!$A$11:$A$1000, 'Felling&amp;Restocking'!$A218, 'Felling&amp;Restocking'!$B$11:$B$1000, 'Felling&amp;Restocking'!$B218, 'Felling&amp;Restocking'!$H$11:$H$1000, 'Felling&amp;Restocking'!$H218)</f>
        <v>0</v>
      </c>
      <c r="O218" s="338">
        <f>IF(OR('Felling&amp;Restocking'!H218=0,'Felling&amp;Restocking'!H218=""),0,1)</f>
        <v>0</v>
      </c>
      <c r="P218" s="339">
        <f>SUM('Felling&amp;Restocking'!O218+'Felling&amp;Restocking'!P218)</f>
        <v>0</v>
      </c>
      <c r="S218" s="341">
        <f>IF(AND(O218&lt;&gt;0,P218&lt;&gt;0,'Felling&amp;Restocking'!G218&lt;&gt;0,AA218="",AC218=""),1,0)</f>
        <v>0</v>
      </c>
      <c r="T218" s="342" t="str">
        <f>IF(OR('Felling&amp;Restocking'!G218=0,'Felling&amp;Restocking'!G218=""),"",SUM('Felling&amp;Restocking'!O218/P218)*'Felling&amp;Restocking'!G218)</f>
        <v/>
      </c>
      <c r="U218" s="343" t="str">
        <f>IF(OR('Felling&amp;Restocking'!G218=0,'Felling&amp;Restocking'!G218=""),"",SUM('Felling&amp;Restocking'!P218/P218)*'Felling&amp;Restocking'!G218)</f>
        <v/>
      </c>
      <c r="V218" s="344">
        <f>IF(CONCATENATE('Felling&amp;Restocking'!U218&amp;'Felling&amp;Restocking'!W218&amp;'Felling&amp;Restocking'!Y218&amp;'Felling&amp;Restocking'!AA218&amp;'Felling&amp;Restocking'!AC218)="",0,1)</f>
        <v>0</v>
      </c>
      <c r="W218" s="345">
        <f>IF(OR(OR(TRIM('Felling&amp;Restocking'!H218)="T",TRIM('Felling&amp;Restocking'!H218)="DF",TRIM('Felling&amp;Restocking'!H218)="OS"),O218=0),0,1)</f>
        <v>0</v>
      </c>
      <c r="X218" s="345">
        <f>IF(OR('Felling&amp;Restocking'!$S218="",OR('Felling&amp;Restocking'!$S218=0,'Felling&amp;Restocking'!$S218="N/A")),0,1)</f>
        <v>0</v>
      </c>
      <c r="Y218" s="333" t="str">
        <f t="shared" si="31"/>
        <v/>
      </c>
      <c r="Z218" s="333" t="str">
        <f t="shared" si="32"/>
        <v/>
      </c>
      <c r="AA218" s="334" t="str">
        <f t="shared" si="33"/>
        <v/>
      </c>
      <c r="AC218" s="333" t="str">
        <f t="shared" si="34"/>
        <v/>
      </c>
      <c r="AE218" s="333" t="str">
        <f t="shared" si="35"/>
        <v>1</v>
      </c>
      <c r="AF218" s="346" t="str">
        <f>IF('Felling&amp;Restocking'!I218="","",IFERROR(VLOOKUP( 'Felling&amp;Restocking'!I218,SpeciesList[],2,FALSE),"," &amp; 'Felling&amp;Restocking'!I218))</f>
        <v/>
      </c>
      <c r="AG218" s="333" t="str">
        <f>IF('Felling&amp;Restocking'!I218="","",VLOOKUP( 'Felling&amp;Restocking'!I218,SpeciesList[],4,FALSE))</f>
        <v/>
      </c>
      <c r="AH218" s="333" t="str">
        <f>IF('Felling&amp;Restocking'!J218="","",IFERROR("," &amp; VLOOKUP( 'Felling&amp;Restocking'!J218,SpeciesList[],2,FALSE),"," &amp; 'Felling&amp;Restocking'!J218))</f>
        <v/>
      </c>
      <c r="AI218" s="333" t="str">
        <f>IF('Felling&amp;Restocking'!J218="","",VLOOKUP( 'Felling&amp;Restocking'!J218,SpeciesList[],4,FALSE))</f>
        <v/>
      </c>
      <c r="AJ218" s="333" t="str">
        <f>IF('Felling&amp;Restocking'!K218="","",IFERROR("," &amp; VLOOKUP( 'Felling&amp;Restocking'!K218,SpeciesList[],2,FALSE),"," &amp; 'Felling&amp;Restocking'!K218))</f>
        <v/>
      </c>
      <c r="AK218" s="333" t="str">
        <f>IF('Felling&amp;Restocking'!K218="","",VLOOKUP( 'Felling&amp;Restocking'!K218,SpeciesList[],4,FALSE))</f>
        <v/>
      </c>
      <c r="AL218" s="333" t="str">
        <f>IF('Felling&amp;Restocking'!L218="","",IFERROR("," &amp; VLOOKUP( 'Felling&amp;Restocking'!L218,SpeciesList[],2,FALSE),"," &amp; 'Felling&amp;Restocking'!L218))</f>
        <v/>
      </c>
      <c r="AM218" s="333" t="str">
        <f>IF('Felling&amp;Restocking'!L218="","",VLOOKUP( 'Felling&amp;Restocking'!L218,SpeciesList[],4,FALSE))</f>
        <v/>
      </c>
      <c r="AN218" s="333" t="str">
        <f>IF('Felling&amp;Restocking'!M218="","",IFERROR("," &amp; VLOOKUP( 'Felling&amp;Restocking'!M218,SpeciesList[],2,FALSE),"," &amp; 'Felling&amp;Restocking'!M218))</f>
        <v/>
      </c>
      <c r="AO218" s="333" t="str">
        <f>IF('Felling&amp;Restocking'!M218="","",VLOOKUP( 'Felling&amp;Restocking'!M218,SpeciesList[],4,FALSE))</f>
        <v/>
      </c>
      <c r="AP218" s="333" t="str">
        <f>IF('Felling&amp;Restocking'!N218="","",IFERROR("," &amp; VLOOKUP( 'Felling&amp;Restocking'!N218,SpeciesList[],2,FALSE),"," &amp; 'Felling&amp;Restocking'!N218))</f>
        <v/>
      </c>
      <c r="AQ218" s="333" t="str">
        <f>IF('Felling&amp;Restocking'!N218="","",VLOOKUP( 'Felling&amp;Restocking'!N218,SpeciesList[],4,FALSE))</f>
        <v/>
      </c>
      <c r="AS218" s="346"/>
      <c r="AT218" s="333" t="str">
        <f>IF('Sub-Cpt Record'!A218&lt;&gt;"",CONCATENATE('Sub-Cpt Record'!A218,'Sub-Cpt Record'!B218,'Sub-Cpt Record'!C218),"")</f>
        <v>M21e2.9067</v>
      </c>
      <c r="AU218" s="333">
        <f t="shared" si="36"/>
        <v>1</v>
      </c>
      <c r="AV218" s="333">
        <f>IF(AT218&lt;&gt;"",'Sub-Cpt Record'!C218/CODE!AU218,0)</f>
        <v>2.9066999999999998</v>
      </c>
    </row>
    <row r="219" spans="1:48" x14ac:dyDescent="0.25">
      <c r="A219" s="333" t="str">
        <f>IF('Sub-Cpt Record'!B219="",IF(OR('Sub-Cpt Record'!A219=0,'Sub-Cpt Record'!A219=""),"",'Sub-Cpt Record'!A219),CONCATENATE('Sub-Cpt Record'!A219&amp;'Sub-Cpt Record'!B219))</f>
        <v>M21f</v>
      </c>
      <c r="B219" s="333">
        <f t="shared" si="28"/>
        <v>1</v>
      </c>
      <c r="C219" s="334" t="str">
        <f>IF('Sub-Cpt Record'!E219 = "","",'Sub-Cpt Record'!E219&amp;"  ")</f>
        <v xml:space="preserve">AH  </v>
      </c>
      <c r="D219" s="333" t="str">
        <f>IF('Sub-Cpt Record'!F219 = "","",'Sub-Cpt Record'!F219&amp;"  ")</f>
        <v xml:space="preserve">POK  </v>
      </c>
      <c r="E219" s="333" t="str">
        <f>IF('Sub-Cpt Record'!G219 = "","",'Sub-Cpt Record'!G219&amp;"  ")</f>
        <v xml:space="preserve">XOK  </v>
      </c>
      <c r="F219" s="333" t="str">
        <f>IF('Sub-Cpt Record'!H219 = "","",'Sub-Cpt Record'!H219&amp;"  ")</f>
        <v xml:space="preserve">WSH  </v>
      </c>
      <c r="G219" s="333" t="str">
        <f>IF('Sub-Cpt Record'!I219 = "","",'Sub-Cpt Record'!I219&amp;"  ")</f>
        <v xml:space="preserve">HBM  </v>
      </c>
      <c r="H219" s="333" t="str">
        <f>IF('Sub-Cpt Record'!J219 = "","",'Sub-Cpt Record'!J219&amp;"  ")</f>
        <v xml:space="preserve">SYC  </v>
      </c>
      <c r="I219" s="335" t="str">
        <f t="shared" si="29"/>
        <v xml:space="preserve">AH  POK  XOK  WSH  HBM  SYC  </v>
      </c>
      <c r="J219" s="333">
        <f>IF(A219&lt;&gt;"",'Sub-Cpt Record'!C219/CODE!B219,0)</f>
        <v>3.1238100000000002</v>
      </c>
      <c r="L219" s="337">
        <f t="shared" si="30"/>
        <v>1</v>
      </c>
      <c r="N219" s="338">
        <f>COUNTIFS('Felling&amp;Restocking'!$A$11:$A$1000, 'Felling&amp;Restocking'!$A219, 'Felling&amp;Restocking'!$B$11:$B$1000, 'Felling&amp;Restocking'!$B219, 'Felling&amp;Restocking'!$H$11:$H$1000, 'Felling&amp;Restocking'!$H219)</f>
        <v>0</v>
      </c>
      <c r="O219" s="338">
        <f>IF(OR('Felling&amp;Restocking'!H219=0,'Felling&amp;Restocking'!H219=""),0,1)</f>
        <v>0</v>
      </c>
      <c r="P219" s="339">
        <f>SUM('Felling&amp;Restocking'!O219+'Felling&amp;Restocking'!P219)</f>
        <v>0</v>
      </c>
      <c r="S219" s="341">
        <f>IF(AND(O219&lt;&gt;0,P219&lt;&gt;0,'Felling&amp;Restocking'!G219&lt;&gt;0,AA219="",AC219=""),1,0)</f>
        <v>0</v>
      </c>
      <c r="T219" s="342" t="str">
        <f>IF(OR('Felling&amp;Restocking'!G219=0,'Felling&amp;Restocking'!G219=""),"",SUM('Felling&amp;Restocking'!O219/P219)*'Felling&amp;Restocking'!G219)</f>
        <v/>
      </c>
      <c r="U219" s="343" t="str">
        <f>IF(OR('Felling&amp;Restocking'!G219=0,'Felling&amp;Restocking'!G219=""),"",SUM('Felling&amp;Restocking'!P219/P219)*'Felling&amp;Restocking'!G219)</f>
        <v/>
      </c>
      <c r="V219" s="344">
        <f>IF(CONCATENATE('Felling&amp;Restocking'!U219&amp;'Felling&amp;Restocking'!W219&amp;'Felling&amp;Restocking'!Y219&amp;'Felling&amp;Restocking'!AA219&amp;'Felling&amp;Restocking'!AC219)="",0,1)</f>
        <v>0</v>
      </c>
      <c r="W219" s="345">
        <f>IF(OR(OR(TRIM('Felling&amp;Restocking'!H219)="T",TRIM('Felling&amp;Restocking'!H219)="DF",TRIM('Felling&amp;Restocking'!H219)="OS"),O219=0),0,1)</f>
        <v>0</v>
      </c>
      <c r="X219" s="345">
        <f>IF(OR('Felling&amp;Restocking'!$S219="",OR('Felling&amp;Restocking'!$S219=0,'Felling&amp;Restocking'!$S219="N/A")),0,1)</f>
        <v>0</v>
      </c>
      <c r="Y219" s="333" t="str">
        <f t="shared" si="31"/>
        <v/>
      </c>
      <c r="Z219" s="333" t="str">
        <f t="shared" si="32"/>
        <v/>
      </c>
      <c r="AA219" s="334" t="str">
        <f t="shared" si="33"/>
        <v/>
      </c>
      <c r="AC219" s="333" t="str">
        <f t="shared" si="34"/>
        <v/>
      </c>
      <c r="AE219" s="333" t="str">
        <f t="shared" si="35"/>
        <v>1</v>
      </c>
      <c r="AF219" s="346" t="str">
        <f>IF('Felling&amp;Restocking'!I219="","",IFERROR(VLOOKUP( 'Felling&amp;Restocking'!I219,SpeciesList[],2,FALSE),"," &amp; 'Felling&amp;Restocking'!I219))</f>
        <v/>
      </c>
      <c r="AG219" s="333" t="str">
        <f>IF('Felling&amp;Restocking'!I219="","",VLOOKUP( 'Felling&amp;Restocking'!I219,SpeciesList[],4,FALSE))</f>
        <v/>
      </c>
      <c r="AH219" s="333" t="str">
        <f>IF('Felling&amp;Restocking'!J219="","",IFERROR("," &amp; VLOOKUP( 'Felling&amp;Restocking'!J219,SpeciesList[],2,FALSE),"," &amp; 'Felling&amp;Restocking'!J219))</f>
        <v/>
      </c>
      <c r="AI219" s="333" t="str">
        <f>IF('Felling&amp;Restocking'!J219="","",VLOOKUP( 'Felling&amp;Restocking'!J219,SpeciesList[],4,FALSE))</f>
        <v/>
      </c>
      <c r="AJ219" s="333" t="str">
        <f>IF('Felling&amp;Restocking'!K219="","",IFERROR("," &amp; VLOOKUP( 'Felling&amp;Restocking'!K219,SpeciesList[],2,FALSE),"," &amp; 'Felling&amp;Restocking'!K219))</f>
        <v/>
      </c>
      <c r="AK219" s="333" t="str">
        <f>IF('Felling&amp;Restocking'!K219="","",VLOOKUP( 'Felling&amp;Restocking'!K219,SpeciesList[],4,FALSE))</f>
        <v/>
      </c>
      <c r="AL219" s="333" t="str">
        <f>IF('Felling&amp;Restocking'!L219="","",IFERROR("," &amp; VLOOKUP( 'Felling&amp;Restocking'!L219,SpeciesList[],2,FALSE),"," &amp; 'Felling&amp;Restocking'!L219))</f>
        <v/>
      </c>
      <c r="AM219" s="333" t="str">
        <f>IF('Felling&amp;Restocking'!L219="","",VLOOKUP( 'Felling&amp;Restocking'!L219,SpeciesList[],4,FALSE))</f>
        <v/>
      </c>
      <c r="AN219" s="333" t="str">
        <f>IF('Felling&amp;Restocking'!M219="","",IFERROR("," &amp; VLOOKUP( 'Felling&amp;Restocking'!M219,SpeciesList[],2,FALSE),"," &amp; 'Felling&amp;Restocking'!M219))</f>
        <v/>
      </c>
      <c r="AO219" s="333" t="str">
        <f>IF('Felling&amp;Restocking'!M219="","",VLOOKUP( 'Felling&amp;Restocking'!M219,SpeciesList[],4,FALSE))</f>
        <v/>
      </c>
      <c r="AP219" s="333" t="str">
        <f>IF('Felling&amp;Restocking'!N219="","",IFERROR("," &amp; VLOOKUP( 'Felling&amp;Restocking'!N219,SpeciesList[],2,FALSE),"," &amp; 'Felling&amp;Restocking'!N219))</f>
        <v/>
      </c>
      <c r="AQ219" s="333" t="str">
        <f>IF('Felling&amp;Restocking'!N219="","",VLOOKUP( 'Felling&amp;Restocking'!N219,SpeciesList[],4,FALSE))</f>
        <v/>
      </c>
      <c r="AS219" s="346"/>
      <c r="AT219" s="333" t="str">
        <f>IF('Sub-Cpt Record'!A219&lt;&gt;"",CONCATENATE('Sub-Cpt Record'!A219,'Sub-Cpt Record'!B219,'Sub-Cpt Record'!C219),"")</f>
        <v>M21f3.12381</v>
      </c>
      <c r="AU219" s="333">
        <f t="shared" si="36"/>
        <v>1</v>
      </c>
      <c r="AV219" s="333">
        <f>IF(AT219&lt;&gt;"",'Sub-Cpt Record'!C219/CODE!AU219,0)</f>
        <v>3.1238100000000002</v>
      </c>
    </row>
    <row r="220" spans="1:48" x14ac:dyDescent="0.25">
      <c r="A220" s="333" t="str">
        <f>IF('Sub-Cpt Record'!B220="",IF(OR('Sub-Cpt Record'!A220=0,'Sub-Cpt Record'!A220=""),"",'Sub-Cpt Record'!A220),CONCATENATE('Sub-Cpt Record'!A220&amp;'Sub-Cpt Record'!B220))</f>
        <v>M22</v>
      </c>
      <c r="B220" s="333">
        <f t="shared" si="28"/>
        <v>1</v>
      </c>
      <c r="C220" s="334" t="str">
        <f>IF('Sub-Cpt Record'!E220 = "","",'Sub-Cpt Record'!E220&amp;"  ")</f>
        <v xml:space="preserve">NOM  </v>
      </c>
      <c r="D220" s="333" t="str">
        <f>IF('Sub-Cpt Record'!F220 = "","",'Sub-Cpt Record'!F220&amp;"  ")</f>
        <v xml:space="preserve">FM  </v>
      </c>
      <c r="E220" s="333" t="str">
        <f>IF('Sub-Cpt Record'!G220 = "","",'Sub-Cpt Record'!G220&amp;"  ")</f>
        <v xml:space="preserve">HAZ  </v>
      </c>
      <c r="F220" s="333" t="str">
        <f>IF('Sub-Cpt Record'!H220 = "","",'Sub-Cpt Record'!H220&amp;"  ")</f>
        <v xml:space="preserve">POK  </v>
      </c>
      <c r="G220" s="333" t="str">
        <f>IF('Sub-Cpt Record'!I220 = "","",'Sub-Cpt Record'!I220&amp;"  ")</f>
        <v xml:space="preserve">AH  </v>
      </c>
      <c r="H220" s="333" t="str">
        <f>IF('Sub-Cpt Record'!J220 = "","",'Sub-Cpt Record'!J220&amp;"  ")</f>
        <v/>
      </c>
      <c r="I220" s="335" t="str">
        <f t="shared" si="29"/>
        <v xml:space="preserve">NOM  FM  HAZ  POK  AH  </v>
      </c>
      <c r="J220" s="333">
        <f>IF(A220&lt;&gt;"",'Sub-Cpt Record'!C220/CODE!B220,0)</f>
        <v>0.102341</v>
      </c>
      <c r="L220" s="337">
        <f t="shared" si="30"/>
        <v>1</v>
      </c>
      <c r="N220" s="338">
        <f>COUNTIFS('Felling&amp;Restocking'!$A$11:$A$1000, 'Felling&amp;Restocking'!$A220, 'Felling&amp;Restocking'!$B$11:$B$1000, 'Felling&amp;Restocking'!$B220, 'Felling&amp;Restocking'!$H$11:$H$1000, 'Felling&amp;Restocking'!$H220)</f>
        <v>0</v>
      </c>
      <c r="O220" s="338">
        <f>IF(OR('Felling&amp;Restocking'!H220=0,'Felling&amp;Restocking'!H220=""),0,1)</f>
        <v>0</v>
      </c>
      <c r="P220" s="339">
        <f>SUM('Felling&amp;Restocking'!O220+'Felling&amp;Restocking'!P220)</f>
        <v>0</v>
      </c>
      <c r="S220" s="341">
        <f>IF(AND(O220&lt;&gt;0,P220&lt;&gt;0,'Felling&amp;Restocking'!G220&lt;&gt;0,AA220="",AC220=""),1,0)</f>
        <v>0</v>
      </c>
      <c r="T220" s="342" t="str">
        <f>IF(OR('Felling&amp;Restocking'!G220=0,'Felling&amp;Restocking'!G220=""),"",SUM('Felling&amp;Restocking'!O220/P220)*'Felling&amp;Restocking'!G220)</f>
        <v/>
      </c>
      <c r="U220" s="343" t="str">
        <f>IF(OR('Felling&amp;Restocking'!G220=0,'Felling&amp;Restocking'!G220=""),"",SUM('Felling&amp;Restocking'!P220/P220)*'Felling&amp;Restocking'!G220)</f>
        <v/>
      </c>
      <c r="V220" s="344">
        <f>IF(CONCATENATE('Felling&amp;Restocking'!U220&amp;'Felling&amp;Restocking'!W220&amp;'Felling&amp;Restocking'!Y220&amp;'Felling&amp;Restocking'!AA220&amp;'Felling&amp;Restocking'!AC220)="",0,1)</f>
        <v>0</v>
      </c>
      <c r="W220" s="345">
        <f>IF(OR(OR(TRIM('Felling&amp;Restocking'!H220)="T",TRIM('Felling&amp;Restocking'!H220)="DF",TRIM('Felling&amp;Restocking'!H220)="OS"),O220=0),0,1)</f>
        <v>0</v>
      </c>
      <c r="X220" s="345">
        <f>IF(OR('Felling&amp;Restocking'!$S220="",OR('Felling&amp;Restocking'!$S220=0,'Felling&amp;Restocking'!$S220="N/A")),0,1)</f>
        <v>0</v>
      </c>
      <c r="Y220" s="333" t="str">
        <f t="shared" si="31"/>
        <v/>
      </c>
      <c r="Z220" s="333" t="str">
        <f t="shared" si="32"/>
        <v/>
      </c>
      <c r="AA220" s="334" t="str">
        <f t="shared" si="33"/>
        <v/>
      </c>
      <c r="AC220" s="333" t="str">
        <f t="shared" si="34"/>
        <v/>
      </c>
      <c r="AE220" s="333" t="str">
        <f t="shared" si="35"/>
        <v>1</v>
      </c>
      <c r="AF220" s="346" t="str">
        <f>IF('Felling&amp;Restocking'!I220="","",IFERROR(VLOOKUP( 'Felling&amp;Restocking'!I220,SpeciesList[],2,FALSE),"," &amp; 'Felling&amp;Restocking'!I220))</f>
        <v/>
      </c>
      <c r="AG220" s="333" t="str">
        <f>IF('Felling&amp;Restocking'!I220="","",VLOOKUP( 'Felling&amp;Restocking'!I220,SpeciesList[],4,FALSE))</f>
        <v/>
      </c>
      <c r="AH220" s="333" t="str">
        <f>IF('Felling&amp;Restocking'!J220="","",IFERROR("," &amp; VLOOKUP( 'Felling&amp;Restocking'!J220,SpeciesList[],2,FALSE),"," &amp; 'Felling&amp;Restocking'!J220))</f>
        <v/>
      </c>
      <c r="AI220" s="333" t="str">
        <f>IF('Felling&amp;Restocking'!J220="","",VLOOKUP( 'Felling&amp;Restocking'!J220,SpeciesList[],4,FALSE))</f>
        <v/>
      </c>
      <c r="AJ220" s="333" t="str">
        <f>IF('Felling&amp;Restocking'!K220="","",IFERROR("," &amp; VLOOKUP( 'Felling&amp;Restocking'!K220,SpeciesList[],2,FALSE),"," &amp; 'Felling&amp;Restocking'!K220))</f>
        <v/>
      </c>
      <c r="AK220" s="333" t="str">
        <f>IF('Felling&amp;Restocking'!K220="","",VLOOKUP( 'Felling&amp;Restocking'!K220,SpeciesList[],4,FALSE))</f>
        <v/>
      </c>
      <c r="AL220" s="333" t="str">
        <f>IF('Felling&amp;Restocking'!L220="","",IFERROR("," &amp; VLOOKUP( 'Felling&amp;Restocking'!L220,SpeciesList[],2,FALSE),"," &amp; 'Felling&amp;Restocking'!L220))</f>
        <v/>
      </c>
      <c r="AM220" s="333" t="str">
        <f>IF('Felling&amp;Restocking'!L220="","",VLOOKUP( 'Felling&amp;Restocking'!L220,SpeciesList[],4,FALSE))</f>
        <v/>
      </c>
      <c r="AN220" s="333" t="str">
        <f>IF('Felling&amp;Restocking'!M220="","",IFERROR("," &amp; VLOOKUP( 'Felling&amp;Restocking'!M220,SpeciesList[],2,FALSE),"," &amp; 'Felling&amp;Restocking'!M220))</f>
        <v/>
      </c>
      <c r="AO220" s="333" t="str">
        <f>IF('Felling&amp;Restocking'!M220="","",VLOOKUP( 'Felling&amp;Restocking'!M220,SpeciesList[],4,FALSE))</f>
        <v/>
      </c>
      <c r="AP220" s="333" t="str">
        <f>IF('Felling&amp;Restocking'!N220="","",IFERROR("," &amp; VLOOKUP( 'Felling&amp;Restocking'!N220,SpeciesList[],2,FALSE),"," &amp; 'Felling&amp;Restocking'!N220))</f>
        <v/>
      </c>
      <c r="AQ220" s="333" t="str">
        <f>IF('Felling&amp;Restocking'!N220="","",VLOOKUP( 'Felling&amp;Restocking'!N220,SpeciesList[],4,FALSE))</f>
        <v/>
      </c>
      <c r="AS220" s="346"/>
      <c r="AT220" s="333" t="str">
        <f>IF('Sub-Cpt Record'!A220&lt;&gt;"",CONCATENATE('Sub-Cpt Record'!A220,'Sub-Cpt Record'!B220,'Sub-Cpt Record'!C220),"")</f>
        <v>M220.102341</v>
      </c>
      <c r="AU220" s="333">
        <f t="shared" si="36"/>
        <v>1</v>
      </c>
      <c r="AV220" s="333">
        <f>IF(AT220&lt;&gt;"",'Sub-Cpt Record'!C220/CODE!AU220,0)</f>
        <v>0.102341</v>
      </c>
    </row>
    <row r="221" spans="1:48" x14ac:dyDescent="0.25">
      <c r="A221" s="333" t="str">
        <f>IF('Sub-Cpt Record'!B221="",IF(OR('Sub-Cpt Record'!A221=0,'Sub-Cpt Record'!A221=""),"",'Sub-Cpt Record'!A221),CONCATENATE('Sub-Cpt Record'!A221&amp;'Sub-Cpt Record'!B221))</f>
        <v>M23</v>
      </c>
      <c r="B221" s="333">
        <f t="shared" si="28"/>
        <v>1</v>
      </c>
      <c r="C221" s="334" t="str">
        <f>IF('Sub-Cpt Record'!E221 = "","",'Sub-Cpt Record'!E221&amp;"  ")</f>
        <v xml:space="preserve">AR  </v>
      </c>
      <c r="D221" s="333" t="str">
        <f>IF('Sub-Cpt Record'!F221 = "","",'Sub-Cpt Record'!F221&amp;"  ")</f>
        <v xml:space="preserve">BE  </v>
      </c>
      <c r="E221" s="333" t="str">
        <f>IF('Sub-Cpt Record'!G221 = "","",'Sub-Cpt Record'!G221&amp;"  ")</f>
        <v xml:space="preserve">AH  </v>
      </c>
      <c r="F221" s="333" t="str">
        <f>IF('Sub-Cpt Record'!H221 = "","",'Sub-Cpt Record'!H221&amp;"  ")</f>
        <v xml:space="preserve">POK  </v>
      </c>
      <c r="G221" s="333" t="str">
        <f>IF('Sub-Cpt Record'!I221 = "","",'Sub-Cpt Record'!I221&amp;"  ")</f>
        <v xml:space="preserve">YEW  </v>
      </c>
      <c r="H221" s="333" t="str">
        <f>IF('Sub-Cpt Record'!J221 = "","",'Sub-Cpt Record'!J221&amp;"  ")</f>
        <v xml:space="preserve">WSH  </v>
      </c>
      <c r="I221" s="335" t="str">
        <f t="shared" si="29"/>
        <v xml:space="preserve">AR  BE  AH  POK  YEW  WSH  </v>
      </c>
      <c r="J221" s="333">
        <f>IF(A221&lt;&gt;"",'Sub-Cpt Record'!C221/CODE!B221,0)</f>
        <v>1.1317999999999999</v>
      </c>
      <c r="L221" s="337">
        <f t="shared" si="30"/>
        <v>1</v>
      </c>
      <c r="N221" s="338">
        <f>COUNTIFS('Felling&amp;Restocking'!$A$11:$A$1000, 'Felling&amp;Restocking'!$A221, 'Felling&amp;Restocking'!$B$11:$B$1000, 'Felling&amp;Restocking'!$B221, 'Felling&amp;Restocking'!$H$11:$H$1000, 'Felling&amp;Restocking'!$H221)</f>
        <v>1</v>
      </c>
      <c r="O221" s="338">
        <f>IF(OR('Felling&amp;Restocking'!H221=0,'Felling&amp;Restocking'!H221=""),0,1)</f>
        <v>1</v>
      </c>
      <c r="P221" s="339">
        <f>SUM('Felling&amp;Restocking'!O221+'Felling&amp;Restocking'!P221)</f>
        <v>27.163200000000003</v>
      </c>
      <c r="S221" s="341">
        <f>IF(AND(O221&lt;&gt;0,P221&lt;&gt;0,'Felling&amp;Restocking'!G221&lt;&gt;0,AA221="",AC221=""),1,0)</f>
        <v>0</v>
      </c>
      <c r="T221" s="342">
        <f>IF(OR('Felling&amp;Restocking'!G221=0,'Felling&amp;Restocking'!G221=""),"",SUM('Felling&amp;Restocking'!O221/P221)*'Felling&amp;Restocking'!G221)</f>
        <v>0</v>
      </c>
      <c r="U221" s="343">
        <f>IF(OR('Felling&amp;Restocking'!G221=0,'Felling&amp;Restocking'!G221=""),"",SUM('Felling&amp;Restocking'!P221/P221)*'Felling&amp;Restocking'!G221)</f>
        <v>0.22636000000000001</v>
      </c>
      <c r="V221" s="344">
        <f>IF(CONCATENATE('Felling&amp;Restocking'!U221&amp;'Felling&amp;Restocking'!W221&amp;'Felling&amp;Restocking'!Y221&amp;'Felling&amp;Restocking'!AA221&amp;'Felling&amp;Restocking'!AC221)="",0,1)</f>
        <v>1</v>
      </c>
      <c r="W221" s="345">
        <f>IF(OR(OR(TRIM('Felling&amp;Restocking'!H221)="T",TRIM('Felling&amp;Restocking'!H221)="DF",TRIM('Felling&amp;Restocking'!H221)="OS"),O221=0),0,1)</f>
        <v>1</v>
      </c>
      <c r="X221" s="345">
        <f>IF(OR('Felling&amp;Restocking'!$S221="",OR('Felling&amp;Restocking'!$S221=0,'Felling&amp;Restocking'!$S221="N/A")),0,1)</f>
        <v>1</v>
      </c>
      <c r="Y221" s="333">
        <f t="shared" si="31"/>
        <v>0</v>
      </c>
      <c r="Z221" s="333">
        <f t="shared" si="32"/>
        <v>0.22636000000000001</v>
      </c>
      <c r="AA221" s="334" t="str">
        <f t="shared" si="33"/>
        <v>alder</v>
      </c>
      <c r="AC221" s="333" t="str">
        <f t="shared" si="34"/>
        <v/>
      </c>
      <c r="AE221" s="333" t="str">
        <f t="shared" si="35"/>
        <v>1</v>
      </c>
      <c r="AF221" s="346" t="str">
        <f>IF('Felling&amp;Restocking'!I221="","",IFERROR(VLOOKUP( 'Felling&amp;Restocking'!I221,SpeciesList[],2,FALSE),"," &amp; 'Felling&amp;Restocking'!I221))</f>
        <v>alder</v>
      </c>
      <c r="AG221" s="333" t="str">
        <f>IF('Felling&amp;Restocking'!I221="","",VLOOKUP( 'Felling&amp;Restocking'!I221,SpeciesList[],4,FALSE))</f>
        <v>B</v>
      </c>
      <c r="AH221" s="333" t="str">
        <f>IF('Felling&amp;Restocking'!J221="","",IFERROR("," &amp; VLOOKUP( 'Felling&amp;Restocking'!J221,SpeciesList[],2,FALSE),"," &amp; 'Felling&amp;Restocking'!J221))</f>
        <v/>
      </c>
      <c r="AI221" s="333" t="str">
        <f>IF('Felling&amp;Restocking'!J221="","",VLOOKUP( 'Felling&amp;Restocking'!J221,SpeciesList[],4,FALSE))</f>
        <v/>
      </c>
      <c r="AJ221" s="333" t="str">
        <f>IF('Felling&amp;Restocking'!K221="","",IFERROR("," &amp; VLOOKUP( 'Felling&amp;Restocking'!K221,SpeciesList[],2,FALSE),"," &amp; 'Felling&amp;Restocking'!K221))</f>
        <v/>
      </c>
      <c r="AK221" s="333" t="str">
        <f>IF('Felling&amp;Restocking'!K221="","",VLOOKUP( 'Felling&amp;Restocking'!K221,SpeciesList[],4,FALSE))</f>
        <v/>
      </c>
      <c r="AL221" s="333" t="str">
        <f>IF('Felling&amp;Restocking'!L221="","",IFERROR("," &amp; VLOOKUP( 'Felling&amp;Restocking'!L221,SpeciesList[],2,FALSE),"," &amp; 'Felling&amp;Restocking'!L221))</f>
        <v/>
      </c>
      <c r="AM221" s="333" t="str">
        <f>IF('Felling&amp;Restocking'!L221="","",VLOOKUP( 'Felling&amp;Restocking'!L221,SpeciesList[],4,FALSE))</f>
        <v/>
      </c>
      <c r="AN221" s="333" t="str">
        <f>IF('Felling&amp;Restocking'!M221="","",IFERROR("," &amp; VLOOKUP( 'Felling&amp;Restocking'!M221,SpeciesList[],2,FALSE),"," &amp; 'Felling&amp;Restocking'!M221))</f>
        <v/>
      </c>
      <c r="AO221" s="333" t="str">
        <f>IF('Felling&amp;Restocking'!M221="","",VLOOKUP( 'Felling&amp;Restocking'!M221,SpeciesList[],4,FALSE))</f>
        <v/>
      </c>
      <c r="AP221" s="333" t="str">
        <f>IF('Felling&amp;Restocking'!N221="","",IFERROR("," &amp; VLOOKUP( 'Felling&amp;Restocking'!N221,SpeciesList[],2,FALSE),"," &amp; 'Felling&amp;Restocking'!N221))</f>
        <v/>
      </c>
      <c r="AQ221" s="333" t="str">
        <f>IF('Felling&amp;Restocking'!N221="","",VLOOKUP( 'Felling&amp;Restocking'!N221,SpeciesList[],4,FALSE))</f>
        <v/>
      </c>
      <c r="AS221" s="346"/>
      <c r="AT221" s="333" t="str">
        <f>IF('Sub-Cpt Record'!A221&lt;&gt;"",CONCATENATE('Sub-Cpt Record'!A221,'Sub-Cpt Record'!B221,'Sub-Cpt Record'!C221),"")</f>
        <v>M231.1318</v>
      </c>
      <c r="AU221" s="333">
        <f t="shared" si="36"/>
        <v>1</v>
      </c>
      <c r="AV221" s="333">
        <f>IF(AT221&lt;&gt;"",'Sub-Cpt Record'!C221/CODE!AU221,0)</f>
        <v>1.1317999999999999</v>
      </c>
    </row>
    <row r="222" spans="1:48" x14ac:dyDescent="0.25">
      <c r="A222" s="333" t="str">
        <f>IF('Sub-Cpt Record'!B222="",IF(OR('Sub-Cpt Record'!A222=0,'Sub-Cpt Record'!A222=""),"",'Sub-Cpt Record'!A222),CONCATENATE('Sub-Cpt Record'!A222&amp;'Sub-Cpt Record'!B222))</f>
        <v>M24a</v>
      </c>
      <c r="B222" s="333">
        <f t="shared" si="28"/>
        <v>1</v>
      </c>
      <c r="C222" s="334" t="str">
        <f>IF('Sub-Cpt Record'!E222 = "","",'Sub-Cpt Record'!E222&amp;"  ")</f>
        <v xml:space="preserve">AH  </v>
      </c>
      <c r="D222" s="333" t="str">
        <f>IF('Sub-Cpt Record'!F222 = "","",'Sub-Cpt Record'!F222&amp;"  ")</f>
        <v xml:space="preserve">SYC  </v>
      </c>
      <c r="E222" s="333" t="str">
        <f>IF('Sub-Cpt Record'!G222 = "","",'Sub-Cpt Record'!G222&amp;"  ")</f>
        <v xml:space="preserve">PSP  </v>
      </c>
      <c r="F222" s="333" t="str">
        <f>IF('Sub-Cpt Record'!H222 = "","",'Sub-Cpt Record'!H222&amp;"  ")</f>
        <v xml:space="preserve">HAW  </v>
      </c>
      <c r="G222" s="333" t="str">
        <f>IF('Sub-Cpt Record'!I222 = "","",'Sub-Cpt Record'!I222&amp;"  ")</f>
        <v xml:space="preserve">BI  </v>
      </c>
      <c r="H222" s="333" t="str">
        <f>IF('Sub-Cpt Record'!J222 = "","",'Sub-Cpt Record'!J222&amp;"  ")</f>
        <v xml:space="preserve">POK  </v>
      </c>
      <c r="I222" s="335" t="str">
        <f t="shared" si="29"/>
        <v xml:space="preserve">AH  SYC  PSP  HAW  BI  POK  </v>
      </c>
      <c r="J222" s="333">
        <f>IF(A222&lt;&gt;"",'Sub-Cpt Record'!C222/CODE!B222,0)</f>
        <v>5.8397699999999997</v>
      </c>
      <c r="L222" s="337">
        <f t="shared" si="30"/>
        <v>1</v>
      </c>
      <c r="N222" s="338">
        <f>COUNTIFS('Felling&amp;Restocking'!$A$11:$A$1000, 'Felling&amp;Restocking'!$A222, 'Felling&amp;Restocking'!$B$11:$B$1000, 'Felling&amp;Restocking'!$B222, 'Felling&amp;Restocking'!$H$11:$H$1000, 'Felling&amp;Restocking'!$H222)</f>
        <v>0</v>
      </c>
      <c r="O222" s="338">
        <f>IF(OR('Felling&amp;Restocking'!H222=0,'Felling&amp;Restocking'!H222=""),0,1)</f>
        <v>0</v>
      </c>
      <c r="P222" s="339">
        <f>SUM('Felling&amp;Restocking'!O222+'Felling&amp;Restocking'!P222)</f>
        <v>0</v>
      </c>
      <c r="S222" s="341">
        <f>IF(AND(O222&lt;&gt;0,P222&lt;&gt;0,'Felling&amp;Restocking'!G222&lt;&gt;0,AA222="",AC222=""),1,0)</f>
        <v>0</v>
      </c>
      <c r="T222" s="342" t="str">
        <f>IF(OR('Felling&amp;Restocking'!G222=0,'Felling&amp;Restocking'!G222=""),"",SUM('Felling&amp;Restocking'!O222/P222)*'Felling&amp;Restocking'!G222)</f>
        <v/>
      </c>
      <c r="U222" s="343" t="str">
        <f>IF(OR('Felling&amp;Restocking'!G222=0,'Felling&amp;Restocking'!G222=""),"",SUM('Felling&amp;Restocking'!P222/P222)*'Felling&amp;Restocking'!G222)</f>
        <v/>
      </c>
      <c r="V222" s="344">
        <f>IF(CONCATENATE('Felling&amp;Restocking'!U222&amp;'Felling&amp;Restocking'!W222&amp;'Felling&amp;Restocking'!Y222&amp;'Felling&amp;Restocking'!AA222&amp;'Felling&amp;Restocking'!AC222)="",0,1)</f>
        <v>0</v>
      </c>
      <c r="W222" s="345">
        <f>IF(OR(OR(TRIM('Felling&amp;Restocking'!H222)="T",TRIM('Felling&amp;Restocking'!H222)="DF",TRIM('Felling&amp;Restocking'!H222)="OS"),O222=0),0,1)</f>
        <v>0</v>
      </c>
      <c r="X222" s="345">
        <f>IF(OR('Felling&amp;Restocking'!$S222="",OR('Felling&amp;Restocking'!$S222=0,'Felling&amp;Restocking'!$S222="N/A")),0,1)</f>
        <v>0</v>
      </c>
      <c r="Y222" s="333" t="str">
        <f t="shared" si="31"/>
        <v/>
      </c>
      <c r="Z222" s="333" t="str">
        <f t="shared" si="32"/>
        <v/>
      </c>
      <c r="AA222" s="334" t="str">
        <f t="shared" si="33"/>
        <v/>
      </c>
      <c r="AC222" s="333" t="str">
        <f t="shared" si="34"/>
        <v/>
      </c>
      <c r="AE222" s="333" t="str">
        <f t="shared" si="35"/>
        <v>1</v>
      </c>
      <c r="AF222" s="346" t="str">
        <f>IF('Felling&amp;Restocking'!I222="","",IFERROR(VLOOKUP( 'Felling&amp;Restocking'!I222,SpeciesList[],2,FALSE),"," &amp; 'Felling&amp;Restocking'!I222))</f>
        <v/>
      </c>
      <c r="AG222" s="333" t="str">
        <f>IF('Felling&amp;Restocking'!I222="","",VLOOKUP( 'Felling&amp;Restocking'!I222,SpeciesList[],4,FALSE))</f>
        <v/>
      </c>
      <c r="AH222" s="333" t="str">
        <f>IF('Felling&amp;Restocking'!J222="","",IFERROR("," &amp; VLOOKUP( 'Felling&amp;Restocking'!J222,SpeciesList[],2,FALSE),"," &amp; 'Felling&amp;Restocking'!J222))</f>
        <v/>
      </c>
      <c r="AI222" s="333" t="str">
        <f>IF('Felling&amp;Restocking'!J222="","",VLOOKUP( 'Felling&amp;Restocking'!J222,SpeciesList[],4,FALSE))</f>
        <v/>
      </c>
      <c r="AJ222" s="333" t="str">
        <f>IF('Felling&amp;Restocking'!K222="","",IFERROR("," &amp; VLOOKUP( 'Felling&amp;Restocking'!K222,SpeciesList[],2,FALSE),"," &amp; 'Felling&amp;Restocking'!K222))</f>
        <v/>
      </c>
      <c r="AK222" s="333" t="str">
        <f>IF('Felling&amp;Restocking'!K222="","",VLOOKUP( 'Felling&amp;Restocking'!K222,SpeciesList[],4,FALSE))</f>
        <v/>
      </c>
      <c r="AL222" s="333" t="str">
        <f>IF('Felling&amp;Restocking'!L222="","",IFERROR("," &amp; VLOOKUP( 'Felling&amp;Restocking'!L222,SpeciesList[],2,FALSE),"," &amp; 'Felling&amp;Restocking'!L222))</f>
        <v/>
      </c>
      <c r="AM222" s="333" t="str">
        <f>IF('Felling&amp;Restocking'!L222="","",VLOOKUP( 'Felling&amp;Restocking'!L222,SpeciesList[],4,FALSE))</f>
        <v/>
      </c>
      <c r="AN222" s="333" t="str">
        <f>IF('Felling&amp;Restocking'!M222="","",IFERROR("," &amp; VLOOKUP( 'Felling&amp;Restocking'!M222,SpeciesList[],2,FALSE),"," &amp; 'Felling&amp;Restocking'!M222))</f>
        <v/>
      </c>
      <c r="AO222" s="333" t="str">
        <f>IF('Felling&amp;Restocking'!M222="","",VLOOKUP( 'Felling&amp;Restocking'!M222,SpeciesList[],4,FALSE))</f>
        <v/>
      </c>
      <c r="AP222" s="333" t="str">
        <f>IF('Felling&amp;Restocking'!N222="","",IFERROR("," &amp; VLOOKUP( 'Felling&amp;Restocking'!N222,SpeciesList[],2,FALSE),"," &amp; 'Felling&amp;Restocking'!N222))</f>
        <v/>
      </c>
      <c r="AQ222" s="333" t="str">
        <f>IF('Felling&amp;Restocking'!N222="","",VLOOKUP( 'Felling&amp;Restocking'!N222,SpeciesList[],4,FALSE))</f>
        <v/>
      </c>
      <c r="AS222" s="346"/>
      <c r="AT222" s="333" t="str">
        <f>IF('Sub-Cpt Record'!A222&lt;&gt;"",CONCATENATE('Sub-Cpt Record'!A222,'Sub-Cpt Record'!B222,'Sub-Cpt Record'!C222),"")</f>
        <v>M24a5.83977</v>
      </c>
      <c r="AU222" s="333">
        <f t="shared" si="36"/>
        <v>1</v>
      </c>
      <c r="AV222" s="333">
        <f>IF(AT222&lt;&gt;"",'Sub-Cpt Record'!C222/CODE!AU222,0)</f>
        <v>5.8397699999999997</v>
      </c>
    </row>
    <row r="223" spans="1:48" x14ac:dyDescent="0.25">
      <c r="A223" s="333" t="str">
        <f>IF('Sub-Cpt Record'!B223="",IF(OR('Sub-Cpt Record'!A223=0,'Sub-Cpt Record'!A223=""),"",'Sub-Cpt Record'!A223),CONCATENATE('Sub-Cpt Record'!A223&amp;'Sub-Cpt Record'!B223))</f>
        <v>M24b</v>
      </c>
      <c r="B223" s="333">
        <f t="shared" si="28"/>
        <v>1</v>
      </c>
      <c r="C223" s="334" t="str">
        <f>IF('Sub-Cpt Record'!E223 = "","",'Sub-Cpt Record'!E223&amp;"  ")</f>
        <v xml:space="preserve">AH  </v>
      </c>
      <c r="D223" s="333" t="str">
        <f>IF('Sub-Cpt Record'!F223 = "","",'Sub-Cpt Record'!F223&amp;"  ")</f>
        <v xml:space="preserve">WSH  </v>
      </c>
      <c r="E223" s="333" t="str">
        <f>IF('Sub-Cpt Record'!G223 = "","",'Sub-Cpt Record'!G223&amp;"  ")</f>
        <v xml:space="preserve">POK  </v>
      </c>
      <c r="F223" s="333" t="str">
        <f>IF('Sub-Cpt Record'!H223 = "","",'Sub-Cpt Record'!H223&amp;"  ")</f>
        <v xml:space="preserve">SYC  </v>
      </c>
      <c r="G223" s="333" t="str">
        <f>IF('Sub-Cpt Record'!I223 = "","",'Sub-Cpt Record'!I223&amp;"  ")</f>
        <v/>
      </c>
      <c r="H223" s="333" t="str">
        <f>IF('Sub-Cpt Record'!J223 = "","",'Sub-Cpt Record'!J223&amp;"  ")</f>
        <v/>
      </c>
      <c r="I223" s="335" t="str">
        <f t="shared" si="29"/>
        <v xml:space="preserve">AH  WSH  POK  SYC  </v>
      </c>
      <c r="J223" s="333">
        <f>IF(A223&lt;&gt;"",'Sub-Cpt Record'!C223/CODE!B223,0)</f>
        <v>13.2865</v>
      </c>
      <c r="L223" s="337">
        <f t="shared" si="30"/>
        <v>1</v>
      </c>
      <c r="N223" s="338">
        <f>COUNTIFS('Felling&amp;Restocking'!$A$11:$A$1000, 'Felling&amp;Restocking'!$A223, 'Felling&amp;Restocking'!$B$11:$B$1000, 'Felling&amp;Restocking'!$B223, 'Felling&amp;Restocking'!$H$11:$H$1000, 'Felling&amp;Restocking'!$H223)</f>
        <v>1</v>
      </c>
      <c r="O223" s="338">
        <f>IF(OR('Felling&amp;Restocking'!H223=0,'Felling&amp;Restocking'!H223=""),0,1)</f>
        <v>1</v>
      </c>
      <c r="P223" s="339">
        <f>SUM('Felling&amp;Restocking'!O223+'Felling&amp;Restocking'!P223)</f>
        <v>239.15700000000004</v>
      </c>
      <c r="S223" s="341">
        <f>IF(AND(O223&lt;&gt;0,P223&lt;&gt;0,'Felling&amp;Restocking'!G223&lt;&gt;0,AA223="",AC223=""),1,0)</f>
        <v>0</v>
      </c>
      <c r="T223" s="342">
        <f>IF(OR('Felling&amp;Restocking'!G223=0,'Felling&amp;Restocking'!G223=""),"",SUM('Felling&amp;Restocking'!O223/P223)*'Felling&amp;Restocking'!G223)</f>
        <v>0</v>
      </c>
      <c r="U223" s="343">
        <f>IF(OR('Felling&amp;Restocking'!G223=0,'Felling&amp;Restocking'!G223=""),"",SUM('Felling&amp;Restocking'!P223/P223)*'Felling&amp;Restocking'!G223)</f>
        <v>13.29</v>
      </c>
      <c r="V223" s="344">
        <f>IF(CONCATENATE('Felling&amp;Restocking'!U223&amp;'Felling&amp;Restocking'!W223&amp;'Felling&amp;Restocking'!Y223&amp;'Felling&amp;Restocking'!AA223&amp;'Felling&amp;Restocking'!AC223)="",0,1)</f>
        <v>0</v>
      </c>
      <c r="W223" s="345">
        <f>IF(OR(OR(TRIM('Felling&amp;Restocking'!H223)="T",TRIM('Felling&amp;Restocking'!H223)="DF",TRIM('Felling&amp;Restocking'!H223)="OS"),O223=0),0,1)</f>
        <v>0</v>
      </c>
      <c r="X223" s="345">
        <f>IF(OR('Felling&amp;Restocking'!$S223="",OR('Felling&amp;Restocking'!$S223=0,'Felling&amp;Restocking'!$S223="N/A")),0,1)</f>
        <v>0</v>
      </c>
      <c r="Y223" s="333" t="str">
        <f t="shared" si="31"/>
        <v/>
      </c>
      <c r="Z223" s="333" t="str">
        <f t="shared" si="32"/>
        <v/>
      </c>
      <c r="AA223" s="334" t="str">
        <f t="shared" si="33"/>
        <v>ash,woody shrubs,pedunculate/common oak,sycamore</v>
      </c>
      <c r="AC223" s="333" t="str">
        <f t="shared" si="34"/>
        <v/>
      </c>
      <c r="AE223" s="333" t="str">
        <f t="shared" si="35"/>
        <v>1</v>
      </c>
      <c r="AF223" s="346" t="str">
        <f>IF('Felling&amp;Restocking'!I223="","",IFERROR(VLOOKUP( 'Felling&amp;Restocking'!I223,SpeciesList[],2,FALSE),"," &amp; 'Felling&amp;Restocking'!I223))</f>
        <v>ash</v>
      </c>
      <c r="AG223" s="333" t="str">
        <f>IF('Felling&amp;Restocking'!I223="","",VLOOKUP( 'Felling&amp;Restocking'!I223,SpeciesList[],4,FALSE))</f>
        <v>B</v>
      </c>
      <c r="AH223" s="333" t="str">
        <f>IF('Felling&amp;Restocking'!J223="","",IFERROR("," &amp; VLOOKUP( 'Felling&amp;Restocking'!J223,SpeciesList[],2,FALSE),"," &amp; 'Felling&amp;Restocking'!J223))</f>
        <v>,woody shrubs</v>
      </c>
      <c r="AI223" s="333" t="str">
        <f>IF('Felling&amp;Restocking'!J223="","",VLOOKUP( 'Felling&amp;Restocking'!J223,SpeciesList[],4,FALSE))</f>
        <v>B</v>
      </c>
      <c r="AJ223" s="333" t="str">
        <f>IF('Felling&amp;Restocking'!K223="","",IFERROR("," &amp; VLOOKUP( 'Felling&amp;Restocking'!K223,SpeciesList[],2,FALSE),"," &amp; 'Felling&amp;Restocking'!K223))</f>
        <v>,pedunculate/common oak</v>
      </c>
      <c r="AK223" s="333" t="str">
        <f>IF('Felling&amp;Restocking'!K223="","",VLOOKUP( 'Felling&amp;Restocking'!K223,SpeciesList[],4,FALSE))</f>
        <v>B</v>
      </c>
      <c r="AL223" s="333" t="str">
        <f>IF('Felling&amp;Restocking'!L223="","",IFERROR("," &amp; VLOOKUP( 'Felling&amp;Restocking'!L223,SpeciesList[],2,FALSE),"," &amp; 'Felling&amp;Restocking'!L223))</f>
        <v>,sycamore</v>
      </c>
      <c r="AM223" s="333" t="str">
        <f>IF('Felling&amp;Restocking'!L223="","",VLOOKUP( 'Felling&amp;Restocking'!L223,SpeciesList[],4,FALSE))</f>
        <v>B</v>
      </c>
      <c r="AN223" s="333" t="str">
        <f>IF('Felling&amp;Restocking'!M223="","",IFERROR("," &amp; VLOOKUP( 'Felling&amp;Restocking'!M223,SpeciesList[],2,FALSE),"," &amp; 'Felling&amp;Restocking'!M223))</f>
        <v/>
      </c>
      <c r="AO223" s="333" t="str">
        <f>IF('Felling&amp;Restocking'!M223="","",VLOOKUP( 'Felling&amp;Restocking'!M223,SpeciesList[],4,FALSE))</f>
        <v/>
      </c>
      <c r="AP223" s="333" t="str">
        <f>IF('Felling&amp;Restocking'!N223="","",IFERROR("," &amp; VLOOKUP( 'Felling&amp;Restocking'!N223,SpeciesList[],2,FALSE),"," &amp; 'Felling&amp;Restocking'!N223))</f>
        <v/>
      </c>
      <c r="AQ223" s="333" t="str">
        <f>IF('Felling&amp;Restocking'!N223="","",VLOOKUP( 'Felling&amp;Restocking'!N223,SpeciesList[],4,FALSE))</f>
        <v/>
      </c>
      <c r="AS223" s="346"/>
      <c r="AT223" s="333" t="str">
        <f>IF('Sub-Cpt Record'!A223&lt;&gt;"",CONCATENATE('Sub-Cpt Record'!A223,'Sub-Cpt Record'!B223,'Sub-Cpt Record'!C223),"")</f>
        <v>M24b13.2865</v>
      </c>
      <c r="AU223" s="333">
        <f t="shared" si="36"/>
        <v>1</v>
      </c>
      <c r="AV223" s="333">
        <f>IF(AT223&lt;&gt;"",'Sub-Cpt Record'!C223/CODE!AU223,0)</f>
        <v>13.2865</v>
      </c>
    </row>
    <row r="224" spans="1:48" x14ac:dyDescent="0.25">
      <c r="A224" s="333" t="str">
        <f>IF('Sub-Cpt Record'!B224="",IF(OR('Sub-Cpt Record'!A224=0,'Sub-Cpt Record'!A224=""),"",'Sub-Cpt Record'!A224),CONCATENATE('Sub-Cpt Record'!A224&amp;'Sub-Cpt Record'!B224))</f>
        <v>M24c</v>
      </c>
      <c r="B224" s="333">
        <f t="shared" si="28"/>
        <v>1</v>
      </c>
      <c r="C224" s="334" t="str">
        <f>IF('Sub-Cpt Record'!E224 = "","",'Sub-Cpt Record'!E224&amp;"  ")</f>
        <v xml:space="preserve">AH  </v>
      </c>
      <c r="D224" s="333" t="str">
        <f>IF('Sub-Cpt Record'!F224 = "","",'Sub-Cpt Record'!F224&amp;"  ")</f>
        <v xml:space="preserve">SYC  </v>
      </c>
      <c r="E224" s="333" t="str">
        <f>IF('Sub-Cpt Record'!G224 = "","",'Sub-Cpt Record'!G224&amp;"  ")</f>
        <v/>
      </c>
      <c r="F224" s="333" t="str">
        <f>IF('Sub-Cpt Record'!H224 = "","",'Sub-Cpt Record'!H224&amp;"  ")</f>
        <v/>
      </c>
      <c r="G224" s="333" t="str">
        <f>IF('Sub-Cpt Record'!I224 = "","",'Sub-Cpt Record'!I224&amp;"  ")</f>
        <v/>
      </c>
      <c r="H224" s="333" t="str">
        <f>IF('Sub-Cpt Record'!J224 = "","",'Sub-Cpt Record'!J224&amp;"  ")</f>
        <v/>
      </c>
      <c r="I224" s="335" t="str">
        <f t="shared" si="29"/>
        <v xml:space="preserve">AH  SYC  </v>
      </c>
      <c r="J224" s="333">
        <f>IF(A224&lt;&gt;"",'Sub-Cpt Record'!C224/CODE!B224,0)</f>
        <v>5.4077500000000001</v>
      </c>
      <c r="L224" s="337">
        <f t="shared" si="30"/>
        <v>1</v>
      </c>
      <c r="N224" s="338">
        <f>COUNTIFS('Felling&amp;Restocking'!$A$11:$A$1000, 'Felling&amp;Restocking'!$A224, 'Felling&amp;Restocking'!$B$11:$B$1000, 'Felling&amp;Restocking'!$B224, 'Felling&amp;Restocking'!$H$11:$H$1000, 'Felling&amp;Restocking'!$H224)</f>
        <v>0</v>
      </c>
      <c r="O224" s="338">
        <f>IF(OR('Felling&amp;Restocking'!H224=0,'Felling&amp;Restocking'!H224=""),0,1)</f>
        <v>0</v>
      </c>
      <c r="P224" s="339">
        <f>SUM('Felling&amp;Restocking'!O224+'Felling&amp;Restocking'!P224)</f>
        <v>0</v>
      </c>
      <c r="S224" s="341">
        <f>IF(AND(O224&lt;&gt;0,P224&lt;&gt;0,'Felling&amp;Restocking'!G224&lt;&gt;0,AA224="",AC224=""),1,0)</f>
        <v>0</v>
      </c>
      <c r="T224" s="342" t="str">
        <f>IF(OR('Felling&amp;Restocking'!G224=0,'Felling&amp;Restocking'!G224=""),"",SUM('Felling&amp;Restocking'!O224/P224)*'Felling&amp;Restocking'!G224)</f>
        <v/>
      </c>
      <c r="U224" s="343" t="str">
        <f>IF(OR('Felling&amp;Restocking'!G224=0,'Felling&amp;Restocking'!G224=""),"",SUM('Felling&amp;Restocking'!P224/P224)*'Felling&amp;Restocking'!G224)</f>
        <v/>
      </c>
      <c r="V224" s="344">
        <f>IF(CONCATENATE('Felling&amp;Restocking'!U224&amp;'Felling&amp;Restocking'!W224&amp;'Felling&amp;Restocking'!Y224&amp;'Felling&amp;Restocking'!AA224&amp;'Felling&amp;Restocking'!AC224)="",0,1)</f>
        <v>0</v>
      </c>
      <c r="W224" s="345">
        <f>IF(OR(OR(TRIM('Felling&amp;Restocking'!H224)="T",TRIM('Felling&amp;Restocking'!H224)="DF",TRIM('Felling&amp;Restocking'!H224)="OS"),O224=0),0,1)</f>
        <v>0</v>
      </c>
      <c r="X224" s="345">
        <f>IF(OR('Felling&amp;Restocking'!$S224="",OR('Felling&amp;Restocking'!$S224=0,'Felling&amp;Restocking'!$S224="N/A")),0,1)</f>
        <v>0</v>
      </c>
      <c r="Y224" s="333" t="str">
        <f t="shared" si="31"/>
        <v/>
      </c>
      <c r="Z224" s="333" t="str">
        <f t="shared" si="32"/>
        <v/>
      </c>
      <c r="AA224" s="334" t="str">
        <f t="shared" si="33"/>
        <v/>
      </c>
      <c r="AC224" s="333" t="str">
        <f t="shared" si="34"/>
        <v/>
      </c>
      <c r="AE224" s="333" t="str">
        <f t="shared" si="35"/>
        <v>1</v>
      </c>
      <c r="AF224" s="346" t="str">
        <f>IF('Felling&amp;Restocking'!I224="","",IFERROR(VLOOKUP( 'Felling&amp;Restocking'!I224,SpeciesList[],2,FALSE),"," &amp; 'Felling&amp;Restocking'!I224))</f>
        <v/>
      </c>
      <c r="AG224" s="333" t="str">
        <f>IF('Felling&amp;Restocking'!I224="","",VLOOKUP( 'Felling&amp;Restocking'!I224,SpeciesList[],4,FALSE))</f>
        <v/>
      </c>
      <c r="AH224" s="333" t="str">
        <f>IF('Felling&amp;Restocking'!J224="","",IFERROR("," &amp; VLOOKUP( 'Felling&amp;Restocking'!J224,SpeciesList[],2,FALSE),"," &amp; 'Felling&amp;Restocking'!J224))</f>
        <v/>
      </c>
      <c r="AI224" s="333" t="str">
        <f>IF('Felling&amp;Restocking'!J224="","",VLOOKUP( 'Felling&amp;Restocking'!J224,SpeciesList[],4,FALSE))</f>
        <v/>
      </c>
      <c r="AJ224" s="333" t="str">
        <f>IF('Felling&amp;Restocking'!K224="","",IFERROR("," &amp; VLOOKUP( 'Felling&amp;Restocking'!K224,SpeciesList[],2,FALSE),"," &amp; 'Felling&amp;Restocking'!K224))</f>
        <v/>
      </c>
      <c r="AK224" s="333" t="str">
        <f>IF('Felling&amp;Restocking'!K224="","",VLOOKUP( 'Felling&amp;Restocking'!K224,SpeciesList[],4,FALSE))</f>
        <v/>
      </c>
      <c r="AL224" s="333" t="str">
        <f>IF('Felling&amp;Restocking'!L224="","",IFERROR("," &amp; VLOOKUP( 'Felling&amp;Restocking'!L224,SpeciesList[],2,FALSE),"," &amp; 'Felling&amp;Restocking'!L224))</f>
        <v/>
      </c>
      <c r="AM224" s="333" t="str">
        <f>IF('Felling&amp;Restocking'!L224="","",VLOOKUP( 'Felling&amp;Restocking'!L224,SpeciesList[],4,FALSE))</f>
        <v/>
      </c>
      <c r="AN224" s="333" t="str">
        <f>IF('Felling&amp;Restocking'!M224="","",IFERROR("," &amp; VLOOKUP( 'Felling&amp;Restocking'!M224,SpeciesList[],2,FALSE),"," &amp; 'Felling&amp;Restocking'!M224))</f>
        <v/>
      </c>
      <c r="AO224" s="333" t="str">
        <f>IF('Felling&amp;Restocking'!M224="","",VLOOKUP( 'Felling&amp;Restocking'!M224,SpeciesList[],4,FALSE))</f>
        <v/>
      </c>
      <c r="AP224" s="333" t="str">
        <f>IF('Felling&amp;Restocking'!N224="","",IFERROR("," &amp; VLOOKUP( 'Felling&amp;Restocking'!N224,SpeciesList[],2,FALSE),"," &amp; 'Felling&amp;Restocking'!N224))</f>
        <v/>
      </c>
      <c r="AQ224" s="333" t="str">
        <f>IF('Felling&amp;Restocking'!N224="","",VLOOKUP( 'Felling&amp;Restocking'!N224,SpeciesList[],4,FALSE))</f>
        <v/>
      </c>
      <c r="AS224" s="346"/>
      <c r="AT224" s="333" t="str">
        <f>IF('Sub-Cpt Record'!A224&lt;&gt;"",CONCATENATE('Sub-Cpt Record'!A224,'Sub-Cpt Record'!B224,'Sub-Cpt Record'!C224),"")</f>
        <v>M24c5.40775</v>
      </c>
      <c r="AU224" s="333">
        <f t="shared" si="36"/>
        <v>1</v>
      </c>
      <c r="AV224" s="333">
        <f>IF(AT224&lt;&gt;"",'Sub-Cpt Record'!C224/CODE!AU224,0)</f>
        <v>5.4077500000000001</v>
      </c>
    </row>
    <row r="225" spans="1:48" x14ac:dyDescent="0.25">
      <c r="A225" s="333" t="str">
        <f>IF('Sub-Cpt Record'!B225="",IF(OR('Sub-Cpt Record'!A225=0,'Sub-Cpt Record'!A225=""),"",'Sub-Cpt Record'!A225),CONCATENATE('Sub-Cpt Record'!A225&amp;'Sub-Cpt Record'!B225))</f>
        <v>M24d</v>
      </c>
      <c r="B225" s="333">
        <f t="shared" si="28"/>
        <v>1</v>
      </c>
      <c r="C225" s="334" t="str">
        <f>IF('Sub-Cpt Record'!E225 = "","",'Sub-Cpt Record'!E225&amp;"  ")</f>
        <v xml:space="preserve">SYC  </v>
      </c>
      <c r="D225" s="333" t="str">
        <f>IF('Sub-Cpt Record'!F225 = "","",'Sub-Cpt Record'!F225&amp;"  ")</f>
        <v xml:space="preserve">AH  </v>
      </c>
      <c r="E225" s="333" t="str">
        <f>IF('Sub-Cpt Record'!G225 = "","",'Sub-Cpt Record'!G225&amp;"  ")</f>
        <v xml:space="preserve">POK  </v>
      </c>
      <c r="F225" s="333" t="str">
        <f>IF('Sub-Cpt Record'!H225 = "","",'Sub-Cpt Record'!H225&amp;"  ")</f>
        <v/>
      </c>
      <c r="G225" s="333" t="str">
        <f>IF('Sub-Cpt Record'!I225 = "","",'Sub-Cpt Record'!I225&amp;"  ")</f>
        <v/>
      </c>
      <c r="H225" s="333" t="str">
        <f>IF('Sub-Cpt Record'!J225 = "","",'Sub-Cpt Record'!J225&amp;"  ")</f>
        <v/>
      </c>
      <c r="I225" s="335" t="str">
        <f t="shared" si="29"/>
        <v xml:space="preserve">SYC  AH  POK  </v>
      </c>
      <c r="J225" s="333">
        <f>IF(A225&lt;&gt;"",'Sub-Cpt Record'!C225/CODE!B225,0)</f>
        <v>3.7556699999999998</v>
      </c>
      <c r="L225" s="337">
        <f t="shared" si="30"/>
        <v>1</v>
      </c>
      <c r="N225" s="338">
        <f>COUNTIFS('Felling&amp;Restocking'!$A$11:$A$1000, 'Felling&amp;Restocking'!$A225, 'Felling&amp;Restocking'!$B$11:$B$1000, 'Felling&amp;Restocking'!$B225, 'Felling&amp;Restocking'!$H$11:$H$1000, 'Felling&amp;Restocking'!$H225)</f>
        <v>0</v>
      </c>
      <c r="O225" s="338">
        <f>IF(OR('Felling&amp;Restocking'!H225=0,'Felling&amp;Restocking'!H225=""),0,1)</f>
        <v>0</v>
      </c>
      <c r="P225" s="339">
        <f>SUM('Felling&amp;Restocking'!O225+'Felling&amp;Restocking'!P225)</f>
        <v>0</v>
      </c>
      <c r="S225" s="341">
        <f>IF(AND(O225&lt;&gt;0,P225&lt;&gt;0,'Felling&amp;Restocking'!G225&lt;&gt;0,AA225="",AC225=""),1,0)</f>
        <v>0</v>
      </c>
      <c r="T225" s="342" t="str">
        <f>IF(OR('Felling&amp;Restocking'!G225=0,'Felling&amp;Restocking'!G225=""),"",SUM('Felling&amp;Restocking'!O225/P225)*'Felling&amp;Restocking'!G225)</f>
        <v/>
      </c>
      <c r="U225" s="343" t="str">
        <f>IF(OR('Felling&amp;Restocking'!G225=0,'Felling&amp;Restocking'!G225=""),"",SUM('Felling&amp;Restocking'!P225/P225)*'Felling&amp;Restocking'!G225)</f>
        <v/>
      </c>
      <c r="V225" s="344">
        <f>IF(CONCATENATE('Felling&amp;Restocking'!U225&amp;'Felling&amp;Restocking'!W225&amp;'Felling&amp;Restocking'!Y225&amp;'Felling&amp;Restocking'!AA225&amp;'Felling&amp;Restocking'!AC225)="",0,1)</f>
        <v>0</v>
      </c>
      <c r="W225" s="345">
        <f>IF(OR(OR(TRIM('Felling&amp;Restocking'!H225)="T",TRIM('Felling&amp;Restocking'!H225)="DF",TRIM('Felling&amp;Restocking'!H225)="OS"),O225=0),0,1)</f>
        <v>0</v>
      </c>
      <c r="X225" s="345">
        <f>IF(OR('Felling&amp;Restocking'!$S225="",OR('Felling&amp;Restocking'!$S225=0,'Felling&amp;Restocking'!$S225="N/A")),0,1)</f>
        <v>0</v>
      </c>
      <c r="Y225" s="333" t="str">
        <f t="shared" si="31"/>
        <v/>
      </c>
      <c r="Z225" s="333" t="str">
        <f t="shared" si="32"/>
        <v/>
      </c>
      <c r="AA225" s="334" t="str">
        <f t="shared" si="33"/>
        <v/>
      </c>
      <c r="AC225" s="333" t="str">
        <f t="shared" si="34"/>
        <v/>
      </c>
      <c r="AE225" s="333" t="str">
        <f t="shared" si="35"/>
        <v>1</v>
      </c>
      <c r="AF225" s="346" t="str">
        <f>IF('Felling&amp;Restocking'!I225="","",IFERROR(VLOOKUP( 'Felling&amp;Restocking'!I225,SpeciesList[],2,FALSE),"," &amp; 'Felling&amp;Restocking'!I225))</f>
        <v/>
      </c>
      <c r="AG225" s="333" t="str">
        <f>IF('Felling&amp;Restocking'!I225="","",VLOOKUP( 'Felling&amp;Restocking'!I225,SpeciesList[],4,FALSE))</f>
        <v/>
      </c>
      <c r="AH225" s="333" t="str">
        <f>IF('Felling&amp;Restocking'!J225="","",IFERROR("," &amp; VLOOKUP( 'Felling&amp;Restocking'!J225,SpeciesList[],2,FALSE),"," &amp; 'Felling&amp;Restocking'!J225))</f>
        <v/>
      </c>
      <c r="AI225" s="333" t="str">
        <f>IF('Felling&amp;Restocking'!J225="","",VLOOKUP( 'Felling&amp;Restocking'!J225,SpeciesList[],4,FALSE))</f>
        <v/>
      </c>
      <c r="AJ225" s="333" t="str">
        <f>IF('Felling&amp;Restocking'!K225="","",IFERROR("," &amp; VLOOKUP( 'Felling&amp;Restocking'!K225,SpeciesList[],2,FALSE),"," &amp; 'Felling&amp;Restocking'!K225))</f>
        <v/>
      </c>
      <c r="AK225" s="333" t="str">
        <f>IF('Felling&amp;Restocking'!K225="","",VLOOKUP( 'Felling&amp;Restocking'!K225,SpeciesList[],4,FALSE))</f>
        <v/>
      </c>
      <c r="AL225" s="333" t="str">
        <f>IF('Felling&amp;Restocking'!L225="","",IFERROR("," &amp; VLOOKUP( 'Felling&amp;Restocking'!L225,SpeciesList[],2,FALSE),"," &amp; 'Felling&amp;Restocking'!L225))</f>
        <v/>
      </c>
      <c r="AM225" s="333" t="str">
        <f>IF('Felling&amp;Restocking'!L225="","",VLOOKUP( 'Felling&amp;Restocking'!L225,SpeciesList[],4,FALSE))</f>
        <v/>
      </c>
      <c r="AN225" s="333" t="str">
        <f>IF('Felling&amp;Restocking'!M225="","",IFERROR("," &amp; VLOOKUP( 'Felling&amp;Restocking'!M225,SpeciesList[],2,FALSE),"," &amp; 'Felling&amp;Restocking'!M225))</f>
        <v/>
      </c>
      <c r="AO225" s="333" t="str">
        <f>IF('Felling&amp;Restocking'!M225="","",VLOOKUP( 'Felling&amp;Restocking'!M225,SpeciesList[],4,FALSE))</f>
        <v/>
      </c>
      <c r="AP225" s="333" t="str">
        <f>IF('Felling&amp;Restocking'!N225="","",IFERROR("," &amp; VLOOKUP( 'Felling&amp;Restocking'!N225,SpeciesList[],2,FALSE),"," &amp; 'Felling&amp;Restocking'!N225))</f>
        <v/>
      </c>
      <c r="AQ225" s="333" t="str">
        <f>IF('Felling&amp;Restocking'!N225="","",VLOOKUP( 'Felling&amp;Restocking'!N225,SpeciesList[],4,FALSE))</f>
        <v/>
      </c>
      <c r="AS225" s="346"/>
      <c r="AT225" s="333" t="str">
        <f>IF('Sub-Cpt Record'!A225&lt;&gt;"",CONCATENATE('Sub-Cpt Record'!A225,'Sub-Cpt Record'!B225,'Sub-Cpt Record'!C225),"")</f>
        <v>M24d3.75567</v>
      </c>
      <c r="AU225" s="333">
        <f t="shared" si="36"/>
        <v>1</v>
      </c>
      <c r="AV225" s="333">
        <f>IF(AT225&lt;&gt;"",'Sub-Cpt Record'!C225/CODE!AU225,0)</f>
        <v>3.7556699999999998</v>
      </c>
    </row>
    <row r="226" spans="1:48" x14ac:dyDescent="0.25">
      <c r="A226" s="333" t="str">
        <f>IF('Sub-Cpt Record'!B226="",IF(OR('Sub-Cpt Record'!A226=0,'Sub-Cpt Record'!A226=""),"",'Sub-Cpt Record'!A226),CONCATENATE('Sub-Cpt Record'!A226&amp;'Sub-Cpt Record'!B226))</f>
        <v>M25</v>
      </c>
      <c r="B226" s="333">
        <f t="shared" si="28"/>
        <v>1</v>
      </c>
      <c r="C226" s="334" t="str">
        <f>IF('Sub-Cpt Record'!E226 = "","",'Sub-Cpt Record'!E226&amp;"  ")</f>
        <v xml:space="preserve">SYC  </v>
      </c>
      <c r="D226" s="333" t="str">
        <f>IF('Sub-Cpt Record'!F226 = "","",'Sub-Cpt Record'!F226&amp;"  ")</f>
        <v xml:space="preserve">WSH  </v>
      </c>
      <c r="E226" s="333" t="str">
        <f>IF('Sub-Cpt Record'!G226 = "","",'Sub-Cpt Record'!G226&amp;"  ")</f>
        <v xml:space="preserve">EM  </v>
      </c>
      <c r="F226" s="333" t="str">
        <f>IF('Sub-Cpt Record'!H226 = "","",'Sub-Cpt Record'!H226&amp;"  ")</f>
        <v xml:space="preserve">POK  </v>
      </c>
      <c r="G226" s="333" t="str">
        <f>IF('Sub-Cpt Record'!I226 = "","",'Sub-Cpt Record'!I226&amp;"  ")</f>
        <v xml:space="preserve">HOL  </v>
      </c>
      <c r="H226" s="333" t="str">
        <f>IF('Sub-Cpt Record'!J226 = "","",'Sub-Cpt Record'!J226&amp;"  ")</f>
        <v xml:space="preserve">NOM  </v>
      </c>
      <c r="I226" s="335" t="str">
        <f t="shared" si="29"/>
        <v xml:space="preserve">SYC  WSH  EM  POK  HOL  NOM  </v>
      </c>
      <c r="J226" s="333">
        <f>IF(A226&lt;&gt;"",'Sub-Cpt Record'!C226/CODE!B226,0)</f>
        <v>2.5143800000000001</v>
      </c>
      <c r="L226" s="337">
        <f t="shared" si="30"/>
        <v>1</v>
      </c>
      <c r="N226" s="338">
        <f>COUNTIFS('Felling&amp;Restocking'!$A$11:$A$1000, 'Felling&amp;Restocking'!$A226, 'Felling&amp;Restocking'!$B$11:$B$1000, 'Felling&amp;Restocking'!$B226, 'Felling&amp;Restocking'!$H$11:$H$1000, 'Felling&amp;Restocking'!$H226)</f>
        <v>0</v>
      </c>
      <c r="O226" s="338">
        <f>IF(OR('Felling&amp;Restocking'!H226=0,'Felling&amp;Restocking'!H226=""),0,1)</f>
        <v>0</v>
      </c>
      <c r="P226" s="339">
        <f>SUM('Felling&amp;Restocking'!O226+'Felling&amp;Restocking'!P226)</f>
        <v>0</v>
      </c>
      <c r="S226" s="341">
        <f>IF(AND(O226&lt;&gt;0,P226&lt;&gt;0,'Felling&amp;Restocking'!G226&lt;&gt;0,AA226="",AC226=""),1,0)</f>
        <v>0</v>
      </c>
      <c r="T226" s="342" t="str">
        <f>IF(OR('Felling&amp;Restocking'!G226=0,'Felling&amp;Restocking'!G226=""),"",SUM('Felling&amp;Restocking'!O226/P226)*'Felling&amp;Restocking'!G226)</f>
        <v/>
      </c>
      <c r="U226" s="343" t="str">
        <f>IF(OR('Felling&amp;Restocking'!G226=0,'Felling&amp;Restocking'!G226=""),"",SUM('Felling&amp;Restocking'!P226/P226)*'Felling&amp;Restocking'!G226)</f>
        <v/>
      </c>
      <c r="V226" s="344">
        <f>IF(CONCATENATE('Felling&amp;Restocking'!U226&amp;'Felling&amp;Restocking'!W226&amp;'Felling&amp;Restocking'!Y226&amp;'Felling&amp;Restocking'!AA226&amp;'Felling&amp;Restocking'!AC226)="",0,1)</f>
        <v>0</v>
      </c>
      <c r="W226" s="345">
        <f>IF(OR(OR(TRIM('Felling&amp;Restocking'!H226)="T",TRIM('Felling&amp;Restocking'!H226)="DF",TRIM('Felling&amp;Restocking'!H226)="OS"),O226=0),0,1)</f>
        <v>0</v>
      </c>
      <c r="X226" s="345">
        <f>IF(OR('Felling&amp;Restocking'!$S226="",OR('Felling&amp;Restocking'!$S226=0,'Felling&amp;Restocking'!$S226="N/A")),0,1)</f>
        <v>0</v>
      </c>
      <c r="Y226" s="333" t="str">
        <f t="shared" si="31"/>
        <v/>
      </c>
      <c r="Z226" s="333" t="str">
        <f t="shared" si="32"/>
        <v/>
      </c>
      <c r="AA226" s="334" t="str">
        <f t="shared" si="33"/>
        <v/>
      </c>
      <c r="AC226" s="333" t="str">
        <f t="shared" si="34"/>
        <v/>
      </c>
      <c r="AE226" s="333" t="str">
        <f t="shared" si="35"/>
        <v>1</v>
      </c>
      <c r="AF226" s="346" t="str">
        <f>IF('Felling&amp;Restocking'!I226="","",IFERROR(VLOOKUP( 'Felling&amp;Restocking'!I226,SpeciesList[],2,FALSE),"," &amp; 'Felling&amp;Restocking'!I226))</f>
        <v/>
      </c>
      <c r="AG226" s="333" t="str">
        <f>IF('Felling&amp;Restocking'!I226="","",VLOOKUP( 'Felling&amp;Restocking'!I226,SpeciesList[],4,FALSE))</f>
        <v/>
      </c>
      <c r="AH226" s="333" t="str">
        <f>IF('Felling&amp;Restocking'!J226="","",IFERROR("," &amp; VLOOKUP( 'Felling&amp;Restocking'!J226,SpeciesList[],2,FALSE),"," &amp; 'Felling&amp;Restocking'!J226))</f>
        <v/>
      </c>
      <c r="AI226" s="333" t="str">
        <f>IF('Felling&amp;Restocking'!J226="","",VLOOKUP( 'Felling&amp;Restocking'!J226,SpeciesList[],4,FALSE))</f>
        <v/>
      </c>
      <c r="AJ226" s="333" t="str">
        <f>IF('Felling&amp;Restocking'!K226="","",IFERROR("," &amp; VLOOKUP( 'Felling&amp;Restocking'!K226,SpeciesList[],2,FALSE),"," &amp; 'Felling&amp;Restocking'!K226))</f>
        <v/>
      </c>
      <c r="AK226" s="333" t="str">
        <f>IF('Felling&amp;Restocking'!K226="","",VLOOKUP( 'Felling&amp;Restocking'!K226,SpeciesList[],4,FALSE))</f>
        <v/>
      </c>
      <c r="AL226" s="333" t="str">
        <f>IF('Felling&amp;Restocking'!L226="","",IFERROR("," &amp; VLOOKUP( 'Felling&amp;Restocking'!L226,SpeciesList[],2,FALSE),"," &amp; 'Felling&amp;Restocking'!L226))</f>
        <v/>
      </c>
      <c r="AM226" s="333" t="str">
        <f>IF('Felling&amp;Restocking'!L226="","",VLOOKUP( 'Felling&amp;Restocking'!L226,SpeciesList[],4,FALSE))</f>
        <v/>
      </c>
      <c r="AN226" s="333" t="str">
        <f>IF('Felling&amp;Restocking'!M226="","",IFERROR("," &amp; VLOOKUP( 'Felling&amp;Restocking'!M226,SpeciesList[],2,FALSE),"," &amp; 'Felling&amp;Restocking'!M226))</f>
        <v/>
      </c>
      <c r="AO226" s="333" t="str">
        <f>IF('Felling&amp;Restocking'!M226="","",VLOOKUP( 'Felling&amp;Restocking'!M226,SpeciesList[],4,FALSE))</f>
        <v/>
      </c>
      <c r="AP226" s="333" t="str">
        <f>IF('Felling&amp;Restocking'!N226="","",IFERROR("," &amp; VLOOKUP( 'Felling&amp;Restocking'!N226,SpeciesList[],2,FALSE),"," &amp; 'Felling&amp;Restocking'!N226))</f>
        <v/>
      </c>
      <c r="AQ226" s="333" t="str">
        <f>IF('Felling&amp;Restocking'!N226="","",VLOOKUP( 'Felling&amp;Restocking'!N226,SpeciesList[],4,FALSE))</f>
        <v/>
      </c>
      <c r="AS226" s="346"/>
      <c r="AT226" s="333" t="str">
        <f>IF('Sub-Cpt Record'!A226&lt;&gt;"",CONCATENATE('Sub-Cpt Record'!A226,'Sub-Cpt Record'!B226,'Sub-Cpt Record'!C226),"")</f>
        <v>M252.51438</v>
      </c>
      <c r="AU226" s="333">
        <f t="shared" si="36"/>
        <v>1</v>
      </c>
      <c r="AV226" s="333">
        <f>IF(AT226&lt;&gt;"",'Sub-Cpt Record'!C226/CODE!AU226,0)</f>
        <v>2.5143800000000001</v>
      </c>
    </row>
    <row r="227" spans="1:48" x14ac:dyDescent="0.25">
      <c r="A227" s="333" t="str">
        <f>IF('Sub-Cpt Record'!B227="",IF(OR('Sub-Cpt Record'!A227=0,'Sub-Cpt Record'!A227=""),"",'Sub-Cpt Record'!A227),CONCATENATE('Sub-Cpt Record'!A227&amp;'Sub-Cpt Record'!B227))</f>
        <v/>
      </c>
      <c r="B227" s="333">
        <f t="shared" si="28"/>
        <v>1</v>
      </c>
      <c r="C227" s="334" t="str">
        <f>IF('Sub-Cpt Record'!E227 = "","",'Sub-Cpt Record'!E227&amp;"  ")</f>
        <v/>
      </c>
      <c r="D227" s="333" t="str">
        <f>IF('Sub-Cpt Record'!F227 = "","",'Sub-Cpt Record'!F227&amp;"  ")</f>
        <v/>
      </c>
      <c r="E227" s="333" t="str">
        <f>IF('Sub-Cpt Record'!G227 = "","",'Sub-Cpt Record'!G227&amp;"  ")</f>
        <v/>
      </c>
      <c r="F227" s="333" t="str">
        <f>IF('Sub-Cpt Record'!H227 = "","",'Sub-Cpt Record'!H227&amp;"  ")</f>
        <v/>
      </c>
      <c r="G227" s="333" t="str">
        <f>IF('Sub-Cpt Record'!I227 = "","",'Sub-Cpt Record'!I227&amp;"  ")</f>
        <v/>
      </c>
      <c r="H227" s="333" t="str">
        <f>IF('Sub-Cpt Record'!J227 = "","",'Sub-Cpt Record'!J227&amp;"  ")</f>
        <v/>
      </c>
      <c r="I227" s="335" t="str">
        <f t="shared" si="29"/>
        <v/>
      </c>
      <c r="J227" s="333">
        <f>IF(A227&lt;&gt;"",'Sub-Cpt Record'!C227/CODE!B227,0)</f>
        <v>0</v>
      </c>
      <c r="L227" s="337">
        <f t="shared" si="30"/>
        <v>1</v>
      </c>
      <c r="N227" s="338">
        <f>COUNTIFS('Felling&amp;Restocking'!$A$11:$A$1000, 'Felling&amp;Restocking'!$A227, 'Felling&amp;Restocking'!$B$11:$B$1000, 'Felling&amp;Restocking'!$B227, 'Felling&amp;Restocking'!$H$11:$H$1000, 'Felling&amp;Restocking'!$H227)</f>
        <v>0</v>
      </c>
      <c r="O227" s="338">
        <f>IF(OR('Felling&amp;Restocking'!H227=0,'Felling&amp;Restocking'!H227=""),0,1)</f>
        <v>0</v>
      </c>
      <c r="P227" s="339">
        <f>SUM('Felling&amp;Restocking'!O227+'Felling&amp;Restocking'!P227)</f>
        <v>0</v>
      </c>
      <c r="S227" s="341">
        <f>IF(AND(O227&lt;&gt;0,P227&lt;&gt;0,'Felling&amp;Restocking'!G227&lt;&gt;0,AA227="",AC227=""),1,0)</f>
        <v>0</v>
      </c>
      <c r="T227" s="342" t="str">
        <f>IF(OR('Felling&amp;Restocking'!G227=0,'Felling&amp;Restocking'!G227=""),"",SUM('Felling&amp;Restocking'!O227/P227)*'Felling&amp;Restocking'!G227)</f>
        <v/>
      </c>
      <c r="U227" s="343" t="str">
        <f>IF(OR('Felling&amp;Restocking'!G227=0,'Felling&amp;Restocking'!G227=""),"",SUM('Felling&amp;Restocking'!P227/P227)*'Felling&amp;Restocking'!G227)</f>
        <v/>
      </c>
      <c r="V227" s="344">
        <f>IF(CONCATENATE('Felling&amp;Restocking'!U227&amp;'Felling&amp;Restocking'!W227&amp;'Felling&amp;Restocking'!Y227&amp;'Felling&amp;Restocking'!AA227&amp;'Felling&amp;Restocking'!AC227)="",0,1)</f>
        <v>0</v>
      </c>
      <c r="W227" s="345">
        <f>IF(OR(OR(TRIM('Felling&amp;Restocking'!H227)="T",TRIM('Felling&amp;Restocking'!H227)="DF",TRIM('Felling&amp;Restocking'!H227)="OS"),O227=0),0,1)</f>
        <v>0</v>
      </c>
      <c r="X227" s="345">
        <f>IF(OR('Felling&amp;Restocking'!$S227="",OR('Felling&amp;Restocking'!$S227=0,'Felling&amp;Restocking'!$S227="N/A")),0,1)</f>
        <v>0</v>
      </c>
      <c r="Y227" s="333" t="str">
        <f t="shared" si="31"/>
        <v/>
      </c>
      <c r="Z227" s="333" t="str">
        <f t="shared" si="32"/>
        <v/>
      </c>
      <c r="AA227" s="334" t="str">
        <f t="shared" si="33"/>
        <v/>
      </c>
      <c r="AC227" s="333" t="str">
        <f t="shared" si="34"/>
        <v/>
      </c>
      <c r="AE227" s="333" t="str">
        <f t="shared" si="35"/>
        <v>1</v>
      </c>
      <c r="AF227" s="346" t="str">
        <f>IF('Felling&amp;Restocking'!I227="","",IFERROR(VLOOKUP( 'Felling&amp;Restocking'!I227,SpeciesList[],2,FALSE),"," &amp; 'Felling&amp;Restocking'!I227))</f>
        <v/>
      </c>
      <c r="AG227" s="333" t="str">
        <f>IF('Felling&amp;Restocking'!I227="","",VLOOKUP( 'Felling&amp;Restocking'!I227,SpeciesList[],4,FALSE))</f>
        <v/>
      </c>
      <c r="AH227" s="333" t="str">
        <f>IF('Felling&amp;Restocking'!J227="","",IFERROR("," &amp; VLOOKUP( 'Felling&amp;Restocking'!J227,SpeciesList[],2,FALSE),"," &amp; 'Felling&amp;Restocking'!J227))</f>
        <v/>
      </c>
      <c r="AI227" s="333" t="str">
        <f>IF('Felling&amp;Restocking'!J227="","",VLOOKUP( 'Felling&amp;Restocking'!J227,SpeciesList[],4,FALSE))</f>
        <v/>
      </c>
      <c r="AJ227" s="333" t="str">
        <f>IF('Felling&amp;Restocking'!K227="","",IFERROR("," &amp; VLOOKUP( 'Felling&amp;Restocking'!K227,SpeciesList[],2,FALSE),"," &amp; 'Felling&amp;Restocking'!K227))</f>
        <v/>
      </c>
      <c r="AK227" s="333" t="str">
        <f>IF('Felling&amp;Restocking'!K227="","",VLOOKUP( 'Felling&amp;Restocking'!K227,SpeciesList[],4,FALSE))</f>
        <v/>
      </c>
      <c r="AL227" s="333" t="str">
        <f>IF('Felling&amp;Restocking'!L227="","",IFERROR("," &amp; VLOOKUP( 'Felling&amp;Restocking'!L227,SpeciesList[],2,FALSE),"," &amp; 'Felling&amp;Restocking'!L227))</f>
        <v/>
      </c>
      <c r="AM227" s="333" t="str">
        <f>IF('Felling&amp;Restocking'!L227="","",VLOOKUP( 'Felling&amp;Restocking'!L227,SpeciesList[],4,FALSE))</f>
        <v/>
      </c>
      <c r="AN227" s="333" t="str">
        <f>IF('Felling&amp;Restocking'!M227="","",IFERROR("," &amp; VLOOKUP( 'Felling&amp;Restocking'!M227,SpeciesList[],2,FALSE),"," &amp; 'Felling&amp;Restocking'!M227))</f>
        <v/>
      </c>
      <c r="AO227" s="333" t="str">
        <f>IF('Felling&amp;Restocking'!M227="","",VLOOKUP( 'Felling&amp;Restocking'!M227,SpeciesList[],4,FALSE))</f>
        <v/>
      </c>
      <c r="AP227" s="333" t="str">
        <f>IF('Felling&amp;Restocking'!N227="","",IFERROR("," &amp; VLOOKUP( 'Felling&amp;Restocking'!N227,SpeciesList[],2,FALSE),"," &amp; 'Felling&amp;Restocking'!N227))</f>
        <v/>
      </c>
      <c r="AQ227" s="333" t="str">
        <f>IF('Felling&amp;Restocking'!N227="","",VLOOKUP( 'Felling&amp;Restocking'!N227,SpeciesList[],4,FALSE))</f>
        <v/>
      </c>
      <c r="AS227" s="346"/>
      <c r="AT227" s="333" t="str">
        <f>IF('Sub-Cpt Record'!A227&lt;&gt;"",CONCATENATE('Sub-Cpt Record'!A227,'Sub-Cpt Record'!B227,'Sub-Cpt Record'!C227),"")</f>
        <v/>
      </c>
      <c r="AU227" s="333">
        <f t="shared" si="36"/>
        <v>1</v>
      </c>
      <c r="AV227" s="333">
        <f>IF(AT227&lt;&gt;"",'Sub-Cpt Record'!C227/CODE!AU227,0)</f>
        <v>0</v>
      </c>
    </row>
    <row r="228" spans="1:48" x14ac:dyDescent="0.25">
      <c r="A228" s="333" t="str">
        <f>IF('Sub-Cpt Record'!B228="",IF(OR('Sub-Cpt Record'!A228=0,'Sub-Cpt Record'!A228=""),"",'Sub-Cpt Record'!A228),CONCATENATE('Sub-Cpt Record'!A228&amp;'Sub-Cpt Record'!B228))</f>
        <v>W1</v>
      </c>
      <c r="B228" s="333">
        <f t="shared" si="28"/>
        <v>1</v>
      </c>
      <c r="C228" s="334" t="str">
        <f>IF('Sub-Cpt Record'!E228 = "","",'Sub-Cpt Record'!E228&amp;"  ")</f>
        <v xml:space="preserve">AH  </v>
      </c>
      <c r="D228" s="333" t="str">
        <f>IF('Sub-Cpt Record'!F228 = "","",'Sub-Cpt Record'!F228&amp;"  ")</f>
        <v xml:space="preserve">YEW  </v>
      </c>
      <c r="E228" s="333" t="str">
        <f>IF('Sub-Cpt Record'!G228 = "","",'Sub-Cpt Record'!G228&amp;"  ")</f>
        <v xml:space="preserve">HAW  </v>
      </c>
      <c r="F228" s="333" t="str">
        <f>IF('Sub-Cpt Record'!H228 = "","",'Sub-Cpt Record'!H228&amp;"  ")</f>
        <v xml:space="preserve">POK  </v>
      </c>
      <c r="G228" s="333" t="str">
        <f>IF('Sub-Cpt Record'!I228 = "","",'Sub-Cpt Record'!I228&amp;"  ")</f>
        <v/>
      </c>
      <c r="H228" s="333" t="str">
        <f>IF('Sub-Cpt Record'!J228 = "","",'Sub-Cpt Record'!J228&amp;"  ")</f>
        <v/>
      </c>
      <c r="I228" s="335" t="str">
        <f t="shared" si="29"/>
        <v xml:space="preserve">AH  YEW  HAW  POK  </v>
      </c>
      <c r="J228" s="333">
        <f>IF(A228&lt;&gt;"",'Sub-Cpt Record'!C228/CODE!B228,0)</f>
        <v>7.2316399999999996</v>
      </c>
      <c r="L228" s="337">
        <f t="shared" si="30"/>
        <v>1</v>
      </c>
      <c r="N228" s="338">
        <f>COUNTIFS('Felling&amp;Restocking'!$A$11:$A$1000, 'Felling&amp;Restocking'!$A228, 'Felling&amp;Restocking'!$B$11:$B$1000, 'Felling&amp;Restocking'!$B228, 'Felling&amp;Restocking'!$H$11:$H$1000, 'Felling&amp;Restocking'!$H228)</f>
        <v>0</v>
      </c>
      <c r="O228" s="338">
        <f>IF(OR('Felling&amp;Restocking'!H228=0,'Felling&amp;Restocking'!H228=""),0,1)</f>
        <v>0</v>
      </c>
      <c r="P228" s="339">
        <f>SUM('Felling&amp;Restocking'!O228+'Felling&amp;Restocking'!P228)</f>
        <v>0</v>
      </c>
      <c r="S228" s="341">
        <f>IF(AND(O228&lt;&gt;0,P228&lt;&gt;0,'Felling&amp;Restocking'!G228&lt;&gt;0,AA228="",AC228=""),1,0)</f>
        <v>0</v>
      </c>
      <c r="T228" s="342" t="str">
        <f>IF(OR('Felling&amp;Restocking'!G228=0,'Felling&amp;Restocking'!G228=""),"",SUM('Felling&amp;Restocking'!O228/P228)*'Felling&amp;Restocking'!G228)</f>
        <v/>
      </c>
      <c r="U228" s="343" t="str">
        <f>IF(OR('Felling&amp;Restocking'!G228=0,'Felling&amp;Restocking'!G228=""),"",SUM('Felling&amp;Restocking'!P228/P228)*'Felling&amp;Restocking'!G228)</f>
        <v/>
      </c>
      <c r="V228" s="344">
        <f>IF(CONCATENATE('Felling&amp;Restocking'!U228&amp;'Felling&amp;Restocking'!W228&amp;'Felling&amp;Restocking'!Y228&amp;'Felling&amp;Restocking'!AA228&amp;'Felling&amp;Restocking'!AC228)="",0,1)</f>
        <v>0</v>
      </c>
      <c r="W228" s="345">
        <f>IF(OR(OR(TRIM('Felling&amp;Restocking'!H228)="T",TRIM('Felling&amp;Restocking'!H228)="DF",TRIM('Felling&amp;Restocking'!H228)="OS"),O228=0),0,1)</f>
        <v>0</v>
      </c>
      <c r="X228" s="345">
        <f>IF(OR('Felling&amp;Restocking'!$S228="",OR('Felling&amp;Restocking'!$S228=0,'Felling&amp;Restocking'!$S228="N/A")),0,1)</f>
        <v>0</v>
      </c>
      <c r="Y228" s="333" t="str">
        <f t="shared" si="31"/>
        <v/>
      </c>
      <c r="Z228" s="333" t="str">
        <f t="shared" si="32"/>
        <v/>
      </c>
      <c r="AA228" s="334" t="str">
        <f t="shared" si="33"/>
        <v/>
      </c>
      <c r="AC228" s="333" t="str">
        <f t="shared" si="34"/>
        <v/>
      </c>
      <c r="AE228" s="333" t="str">
        <f t="shared" si="35"/>
        <v>1</v>
      </c>
      <c r="AF228" s="346" t="str">
        <f>IF('Felling&amp;Restocking'!I228="","",IFERROR(VLOOKUP( 'Felling&amp;Restocking'!I228,SpeciesList[],2,FALSE),"," &amp; 'Felling&amp;Restocking'!I228))</f>
        <v/>
      </c>
      <c r="AG228" s="333" t="str">
        <f>IF('Felling&amp;Restocking'!I228="","",VLOOKUP( 'Felling&amp;Restocking'!I228,SpeciesList[],4,FALSE))</f>
        <v/>
      </c>
      <c r="AH228" s="333" t="str">
        <f>IF('Felling&amp;Restocking'!J228="","",IFERROR("," &amp; VLOOKUP( 'Felling&amp;Restocking'!J228,SpeciesList[],2,FALSE),"," &amp; 'Felling&amp;Restocking'!J228))</f>
        <v/>
      </c>
      <c r="AI228" s="333" t="str">
        <f>IF('Felling&amp;Restocking'!J228="","",VLOOKUP( 'Felling&amp;Restocking'!J228,SpeciesList[],4,FALSE))</f>
        <v/>
      </c>
      <c r="AJ228" s="333" t="str">
        <f>IF('Felling&amp;Restocking'!K228="","",IFERROR("," &amp; VLOOKUP( 'Felling&amp;Restocking'!K228,SpeciesList[],2,FALSE),"," &amp; 'Felling&amp;Restocking'!K228))</f>
        <v/>
      </c>
      <c r="AK228" s="333" t="str">
        <f>IF('Felling&amp;Restocking'!K228="","",VLOOKUP( 'Felling&amp;Restocking'!K228,SpeciesList[],4,FALSE))</f>
        <v/>
      </c>
      <c r="AL228" s="333" t="str">
        <f>IF('Felling&amp;Restocking'!L228="","",IFERROR("," &amp; VLOOKUP( 'Felling&amp;Restocking'!L228,SpeciesList[],2,FALSE),"," &amp; 'Felling&amp;Restocking'!L228))</f>
        <v/>
      </c>
      <c r="AM228" s="333" t="str">
        <f>IF('Felling&amp;Restocking'!L228="","",VLOOKUP( 'Felling&amp;Restocking'!L228,SpeciesList[],4,FALSE))</f>
        <v/>
      </c>
      <c r="AN228" s="333" t="str">
        <f>IF('Felling&amp;Restocking'!M228="","",IFERROR("," &amp; VLOOKUP( 'Felling&amp;Restocking'!M228,SpeciesList[],2,FALSE),"," &amp; 'Felling&amp;Restocking'!M228))</f>
        <v/>
      </c>
      <c r="AO228" s="333" t="str">
        <f>IF('Felling&amp;Restocking'!M228="","",VLOOKUP( 'Felling&amp;Restocking'!M228,SpeciesList[],4,FALSE))</f>
        <v/>
      </c>
      <c r="AP228" s="333" t="str">
        <f>IF('Felling&amp;Restocking'!N228="","",IFERROR("," &amp; VLOOKUP( 'Felling&amp;Restocking'!N228,SpeciesList[],2,FALSE),"," &amp; 'Felling&amp;Restocking'!N228))</f>
        <v/>
      </c>
      <c r="AQ228" s="333" t="str">
        <f>IF('Felling&amp;Restocking'!N228="","",VLOOKUP( 'Felling&amp;Restocking'!N228,SpeciesList[],4,FALSE))</f>
        <v/>
      </c>
      <c r="AS228" s="346"/>
      <c r="AT228" s="333" t="str">
        <f>IF('Sub-Cpt Record'!A228&lt;&gt;"",CONCATENATE('Sub-Cpt Record'!A228,'Sub-Cpt Record'!B228,'Sub-Cpt Record'!C228),"")</f>
        <v>W17.23164</v>
      </c>
      <c r="AU228" s="333">
        <f t="shared" si="36"/>
        <v>1</v>
      </c>
      <c r="AV228" s="333">
        <f>IF(AT228&lt;&gt;"",'Sub-Cpt Record'!C228/CODE!AU228,0)</f>
        <v>7.2316399999999996</v>
      </c>
    </row>
    <row r="229" spans="1:48" x14ac:dyDescent="0.25">
      <c r="A229" s="333" t="str">
        <f>IF('Sub-Cpt Record'!B229="",IF(OR('Sub-Cpt Record'!A229=0,'Sub-Cpt Record'!A229=""),"",'Sub-Cpt Record'!A229),CONCATENATE('Sub-Cpt Record'!A229&amp;'Sub-Cpt Record'!B229))</f>
        <v/>
      </c>
      <c r="B229" s="333">
        <f t="shared" si="28"/>
        <v>1</v>
      </c>
      <c r="C229" s="334" t="str">
        <f>IF('Sub-Cpt Record'!E229 = "","",'Sub-Cpt Record'!E229&amp;"  ")</f>
        <v/>
      </c>
      <c r="D229" s="333" t="str">
        <f>IF('Sub-Cpt Record'!F229 = "","",'Sub-Cpt Record'!F229&amp;"  ")</f>
        <v/>
      </c>
      <c r="E229" s="333" t="str">
        <f>IF('Sub-Cpt Record'!G229 = "","",'Sub-Cpt Record'!G229&amp;"  ")</f>
        <v/>
      </c>
      <c r="F229" s="333" t="str">
        <f>IF('Sub-Cpt Record'!H229 = "","",'Sub-Cpt Record'!H229&amp;"  ")</f>
        <v/>
      </c>
      <c r="G229" s="333" t="str">
        <f>IF('Sub-Cpt Record'!I229 = "","",'Sub-Cpt Record'!I229&amp;"  ")</f>
        <v/>
      </c>
      <c r="H229" s="333" t="str">
        <f>IF('Sub-Cpt Record'!J229 = "","",'Sub-Cpt Record'!J229&amp;"  ")</f>
        <v/>
      </c>
      <c r="I229" s="335" t="str">
        <f t="shared" si="29"/>
        <v/>
      </c>
      <c r="J229" s="333">
        <f>IF(A229&lt;&gt;"",'Sub-Cpt Record'!C229/CODE!B229,0)</f>
        <v>0</v>
      </c>
      <c r="L229" s="337">
        <f t="shared" si="30"/>
        <v>1</v>
      </c>
      <c r="N229" s="338">
        <f>COUNTIFS('Felling&amp;Restocking'!$A$11:$A$1000, 'Felling&amp;Restocking'!$A229, 'Felling&amp;Restocking'!$B$11:$B$1000, 'Felling&amp;Restocking'!$B229, 'Felling&amp;Restocking'!$H$11:$H$1000, 'Felling&amp;Restocking'!$H229)</f>
        <v>0</v>
      </c>
      <c r="O229" s="338">
        <f>IF(OR('Felling&amp;Restocking'!H229=0,'Felling&amp;Restocking'!H229=""),0,1)</f>
        <v>0</v>
      </c>
      <c r="P229" s="339">
        <f>SUM('Felling&amp;Restocking'!O229+'Felling&amp;Restocking'!P229)</f>
        <v>0</v>
      </c>
      <c r="S229" s="341">
        <f>IF(AND(O229&lt;&gt;0,P229&lt;&gt;0,'Felling&amp;Restocking'!G229&lt;&gt;0,AA229="",AC229=""),1,0)</f>
        <v>0</v>
      </c>
      <c r="T229" s="342" t="str">
        <f>IF(OR('Felling&amp;Restocking'!G229=0,'Felling&amp;Restocking'!G229=""),"",SUM('Felling&amp;Restocking'!O229/P229)*'Felling&amp;Restocking'!G229)</f>
        <v/>
      </c>
      <c r="U229" s="343" t="str">
        <f>IF(OR('Felling&amp;Restocking'!G229=0,'Felling&amp;Restocking'!G229=""),"",SUM('Felling&amp;Restocking'!P229/P229)*'Felling&amp;Restocking'!G229)</f>
        <v/>
      </c>
      <c r="V229" s="344">
        <f>IF(CONCATENATE('Felling&amp;Restocking'!U229&amp;'Felling&amp;Restocking'!W229&amp;'Felling&amp;Restocking'!Y229&amp;'Felling&amp;Restocking'!AA229&amp;'Felling&amp;Restocking'!AC229)="",0,1)</f>
        <v>0</v>
      </c>
      <c r="W229" s="345">
        <f>IF(OR(OR(TRIM('Felling&amp;Restocking'!H229)="T",TRIM('Felling&amp;Restocking'!H229)="DF",TRIM('Felling&amp;Restocking'!H229)="OS"),O229=0),0,1)</f>
        <v>0</v>
      </c>
      <c r="X229" s="345">
        <f>IF(OR('Felling&amp;Restocking'!$S229="",OR('Felling&amp;Restocking'!$S229=0,'Felling&amp;Restocking'!$S229="N/A")),0,1)</f>
        <v>0</v>
      </c>
      <c r="Y229" s="333" t="str">
        <f t="shared" si="31"/>
        <v/>
      </c>
      <c r="Z229" s="333" t="str">
        <f t="shared" si="32"/>
        <v/>
      </c>
      <c r="AA229" s="334" t="str">
        <f t="shared" si="33"/>
        <v/>
      </c>
      <c r="AC229" s="333" t="str">
        <f t="shared" si="34"/>
        <v/>
      </c>
      <c r="AE229" s="333" t="str">
        <f t="shared" si="35"/>
        <v>1</v>
      </c>
      <c r="AF229" s="346" t="str">
        <f>IF('Felling&amp;Restocking'!I229="","",IFERROR(VLOOKUP( 'Felling&amp;Restocking'!I229,SpeciesList[],2,FALSE),"," &amp; 'Felling&amp;Restocking'!I229))</f>
        <v/>
      </c>
      <c r="AG229" s="333" t="str">
        <f>IF('Felling&amp;Restocking'!I229="","",VLOOKUP( 'Felling&amp;Restocking'!I229,SpeciesList[],4,FALSE))</f>
        <v/>
      </c>
      <c r="AH229" s="333" t="str">
        <f>IF('Felling&amp;Restocking'!J229="","",IFERROR("," &amp; VLOOKUP( 'Felling&amp;Restocking'!J229,SpeciesList[],2,FALSE),"," &amp; 'Felling&amp;Restocking'!J229))</f>
        <v/>
      </c>
      <c r="AI229" s="333" t="str">
        <f>IF('Felling&amp;Restocking'!J229="","",VLOOKUP( 'Felling&amp;Restocking'!J229,SpeciesList[],4,FALSE))</f>
        <v/>
      </c>
      <c r="AJ229" s="333" t="str">
        <f>IF('Felling&amp;Restocking'!K229="","",IFERROR("," &amp; VLOOKUP( 'Felling&amp;Restocking'!K229,SpeciesList[],2,FALSE),"," &amp; 'Felling&amp;Restocking'!K229))</f>
        <v/>
      </c>
      <c r="AK229" s="333" t="str">
        <f>IF('Felling&amp;Restocking'!K229="","",VLOOKUP( 'Felling&amp;Restocking'!K229,SpeciesList[],4,FALSE))</f>
        <v/>
      </c>
      <c r="AL229" s="333" t="str">
        <f>IF('Felling&amp;Restocking'!L229="","",IFERROR("," &amp; VLOOKUP( 'Felling&amp;Restocking'!L229,SpeciesList[],2,FALSE),"," &amp; 'Felling&amp;Restocking'!L229))</f>
        <v/>
      </c>
      <c r="AM229" s="333" t="str">
        <f>IF('Felling&amp;Restocking'!L229="","",VLOOKUP( 'Felling&amp;Restocking'!L229,SpeciesList[],4,FALSE))</f>
        <v/>
      </c>
      <c r="AN229" s="333" t="str">
        <f>IF('Felling&amp;Restocking'!M229="","",IFERROR("," &amp; VLOOKUP( 'Felling&amp;Restocking'!M229,SpeciesList[],2,FALSE),"," &amp; 'Felling&amp;Restocking'!M229))</f>
        <v/>
      </c>
      <c r="AO229" s="333" t="str">
        <f>IF('Felling&amp;Restocking'!M229="","",VLOOKUP( 'Felling&amp;Restocking'!M229,SpeciesList[],4,FALSE))</f>
        <v/>
      </c>
      <c r="AP229" s="333" t="str">
        <f>IF('Felling&amp;Restocking'!N229="","",IFERROR("," &amp; VLOOKUP( 'Felling&amp;Restocking'!N229,SpeciesList[],2,FALSE),"," &amp; 'Felling&amp;Restocking'!N229))</f>
        <v/>
      </c>
      <c r="AQ229" s="333" t="str">
        <f>IF('Felling&amp;Restocking'!N229="","",VLOOKUP( 'Felling&amp;Restocking'!N229,SpeciesList[],4,FALSE))</f>
        <v/>
      </c>
      <c r="AS229" s="346"/>
      <c r="AT229" s="333" t="str">
        <f>IF('Sub-Cpt Record'!A229&lt;&gt;"",CONCATENATE('Sub-Cpt Record'!A229,'Sub-Cpt Record'!B229,'Sub-Cpt Record'!C229),"")</f>
        <v/>
      </c>
      <c r="AU229" s="333">
        <f t="shared" si="36"/>
        <v>1</v>
      </c>
      <c r="AV229" s="333">
        <f>IF(AT229&lt;&gt;"",'Sub-Cpt Record'!C229/CODE!AU229,0)</f>
        <v>0</v>
      </c>
    </row>
    <row r="230" spans="1:48" x14ac:dyDescent="0.25">
      <c r="A230" s="333" t="str">
        <f>IF('Sub-Cpt Record'!B230="",IF(OR('Sub-Cpt Record'!A230=0,'Sub-Cpt Record'!A230=""),"",'Sub-Cpt Record'!A230),CONCATENATE('Sub-Cpt Record'!A230&amp;'Sub-Cpt Record'!B230))</f>
        <v>WA1</v>
      </c>
      <c r="B230" s="333">
        <f t="shared" si="28"/>
        <v>1</v>
      </c>
      <c r="C230" s="334" t="str">
        <f>IF('Sub-Cpt Record'!E230 = "","",'Sub-Cpt Record'!E230&amp;"  ")</f>
        <v xml:space="preserve">WSH  </v>
      </c>
      <c r="D230" s="333" t="str">
        <f>IF('Sub-Cpt Record'!F230 = "","",'Sub-Cpt Record'!F230&amp;"  ")</f>
        <v xml:space="preserve">GWL  </v>
      </c>
      <c r="E230" s="333" t="str">
        <f>IF('Sub-Cpt Record'!G230 = "","",'Sub-Cpt Record'!G230&amp;"  ")</f>
        <v xml:space="preserve">SYC  </v>
      </c>
      <c r="F230" s="333" t="str">
        <f>IF('Sub-Cpt Record'!H230 = "","",'Sub-Cpt Record'!H230&amp;"  ")</f>
        <v xml:space="preserve">AH  </v>
      </c>
      <c r="G230" s="333" t="str">
        <f>IF('Sub-Cpt Record'!I230 = "","",'Sub-Cpt Record'!I230&amp;"  ")</f>
        <v xml:space="preserve">EL  </v>
      </c>
      <c r="H230" s="333" t="str">
        <f>IF('Sub-Cpt Record'!J230 = "","",'Sub-Cpt Record'!J230&amp;"  ")</f>
        <v xml:space="preserve">BE  </v>
      </c>
      <c r="I230" s="335" t="str">
        <f t="shared" si="29"/>
        <v xml:space="preserve">WSH  GWL  SYC  AH  EL  BE  </v>
      </c>
      <c r="J230" s="333">
        <f>IF(A230&lt;&gt;"",'Sub-Cpt Record'!C230/CODE!B230,0)</f>
        <v>1.96895</v>
      </c>
      <c r="L230" s="337">
        <f t="shared" si="30"/>
        <v>1</v>
      </c>
      <c r="N230" s="338">
        <f>COUNTIFS('Felling&amp;Restocking'!$A$11:$A$1000, 'Felling&amp;Restocking'!$A230, 'Felling&amp;Restocking'!$B$11:$B$1000, 'Felling&amp;Restocking'!$B230, 'Felling&amp;Restocking'!$H$11:$H$1000, 'Felling&amp;Restocking'!$H230)</f>
        <v>0</v>
      </c>
      <c r="O230" s="338">
        <f>IF(OR('Felling&amp;Restocking'!H230=0,'Felling&amp;Restocking'!H230=""),0,1)</f>
        <v>0</v>
      </c>
      <c r="P230" s="339">
        <f>SUM('Felling&amp;Restocking'!O230+'Felling&amp;Restocking'!P230)</f>
        <v>0</v>
      </c>
      <c r="S230" s="341">
        <f>IF(AND(O230&lt;&gt;0,P230&lt;&gt;0,'Felling&amp;Restocking'!G230&lt;&gt;0,AA230="",AC230=""),1,0)</f>
        <v>0</v>
      </c>
      <c r="T230" s="342" t="str">
        <f>IF(OR('Felling&amp;Restocking'!G230=0,'Felling&amp;Restocking'!G230=""),"",SUM('Felling&amp;Restocking'!O230/P230)*'Felling&amp;Restocking'!G230)</f>
        <v/>
      </c>
      <c r="U230" s="343" t="str">
        <f>IF(OR('Felling&amp;Restocking'!G230=0,'Felling&amp;Restocking'!G230=""),"",SUM('Felling&amp;Restocking'!P230/P230)*'Felling&amp;Restocking'!G230)</f>
        <v/>
      </c>
      <c r="V230" s="344">
        <f>IF(CONCATENATE('Felling&amp;Restocking'!U230&amp;'Felling&amp;Restocking'!W230&amp;'Felling&amp;Restocking'!Y230&amp;'Felling&amp;Restocking'!AA230&amp;'Felling&amp;Restocking'!AC230)="",0,1)</f>
        <v>0</v>
      </c>
      <c r="W230" s="345">
        <f>IF(OR(OR(TRIM('Felling&amp;Restocking'!H230)="T",TRIM('Felling&amp;Restocking'!H230)="DF",TRIM('Felling&amp;Restocking'!H230)="OS"),O230=0),0,1)</f>
        <v>0</v>
      </c>
      <c r="X230" s="345">
        <f>IF(OR('Felling&amp;Restocking'!$S230="",OR('Felling&amp;Restocking'!$S230=0,'Felling&amp;Restocking'!$S230="N/A")),0,1)</f>
        <v>0</v>
      </c>
      <c r="Y230" s="333" t="str">
        <f t="shared" si="31"/>
        <v/>
      </c>
      <c r="Z230" s="333" t="str">
        <f t="shared" si="32"/>
        <v/>
      </c>
      <c r="AA230" s="334" t="str">
        <f t="shared" si="33"/>
        <v/>
      </c>
      <c r="AC230" s="333" t="str">
        <f t="shared" si="34"/>
        <v/>
      </c>
      <c r="AE230" s="333" t="str">
        <f t="shared" si="35"/>
        <v>1</v>
      </c>
      <c r="AF230" s="346" t="str">
        <f>IF('Felling&amp;Restocking'!I230="","",IFERROR(VLOOKUP( 'Felling&amp;Restocking'!I230,SpeciesList[],2,FALSE),"," &amp; 'Felling&amp;Restocking'!I230))</f>
        <v/>
      </c>
      <c r="AG230" s="333" t="str">
        <f>IF('Felling&amp;Restocking'!I230="","",VLOOKUP( 'Felling&amp;Restocking'!I230,SpeciesList[],4,FALSE))</f>
        <v/>
      </c>
      <c r="AH230" s="333" t="str">
        <f>IF('Felling&amp;Restocking'!J230="","",IFERROR("," &amp; VLOOKUP( 'Felling&amp;Restocking'!J230,SpeciesList[],2,FALSE),"," &amp; 'Felling&amp;Restocking'!J230))</f>
        <v/>
      </c>
      <c r="AI230" s="333" t="str">
        <f>IF('Felling&amp;Restocking'!J230="","",VLOOKUP( 'Felling&amp;Restocking'!J230,SpeciesList[],4,FALSE))</f>
        <v/>
      </c>
      <c r="AJ230" s="333" t="str">
        <f>IF('Felling&amp;Restocking'!K230="","",IFERROR("," &amp; VLOOKUP( 'Felling&amp;Restocking'!K230,SpeciesList[],2,FALSE),"," &amp; 'Felling&amp;Restocking'!K230))</f>
        <v/>
      </c>
      <c r="AK230" s="333" t="str">
        <f>IF('Felling&amp;Restocking'!K230="","",VLOOKUP( 'Felling&amp;Restocking'!K230,SpeciesList[],4,FALSE))</f>
        <v/>
      </c>
      <c r="AL230" s="333" t="str">
        <f>IF('Felling&amp;Restocking'!L230="","",IFERROR("," &amp; VLOOKUP( 'Felling&amp;Restocking'!L230,SpeciesList[],2,FALSE),"," &amp; 'Felling&amp;Restocking'!L230))</f>
        <v/>
      </c>
      <c r="AM230" s="333" t="str">
        <f>IF('Felling&amp;Restocking'!L230="","",VLOOKUP( 'Felling&amp;Restocking'!L230,SpeciesList[],4,FALSE))</f>
        <v/>
      </c>
      <c r="AN230" s="333" t="str">
        <f>IF('Felling&amp;Restocking'!M230="","",IFERROR("," &amp; VLOOKUP( 'Felling&amp;Restocking'!M230,SpeciesList[],2,FALSE),"," &amp; 'Felling&amp;Restocking'!M230))</f>
        <v/>
      </c>
      <c r="AO230" s="333" t="str">
        <f>IF('Felling&amp;Restocking'!M230="","",VLOOKUP( 'Felling&amp;Restocking'!M230,SpeciesList[],4,FALSE))</f>
        <v/>
      </c>
      <c r="AP230" s="333" t="str">
        <f>IF('Felling&amp;Restocking'!N230="","",IFERROR("," &amp; VLOOKUP( 'Felling&amp;Restocking'!N230,SpeciesList[],2,FALSE),"," &amp; 'Felling&amp;Restocking'!N230))</f>
        <v/>
      </c>
      <c r="AQ230" s="333" t="str">
        <f>IF('Felling&amp;Restocking'!N230="","",VLOOKUP( 'Felling&amp;Restocking'!N230,SpeciesList[],4,FALSE))</f>
        <v/>
      </c>
      <c r="AS230" s="346"/>
      <c r="AT230" s="333" t="str">
        <f>IF('Sub-Cpt Record'!A230&lt;&gt;"",CONCATENATE('Sub-Cpt Record'!A230,'Sub-Cpt Record'!B230,'Sub-Cpt Record'!C230),"")</f>
        <v>WA11.96895</v>
      </c>
      <c r="AU230" s="333">
        <f t="shared" si="36"/>
        <v>1</v>
      </c>
      <c r="AV230" s="333">
        <f>IF(AT230&lt;&gt;"",'Sub-Cpt Record'!C230/CODE!AU230,0)</f>
        <v>1.96895</v>
      </c>
    </row>
    <row r="231" spans="1:48" x14ac:dyDescent="0.25">
      <c r="A231" s="333" t="str">
        <f>IF('Sub-Cpt Record'!B231="",IF(OR('Sub-Cpt Record'!A231=0,'Sub-Cpt Record'!A231=""),"",'Sub-Cpt Record'!A231),CONCATENATE('Sub-Cpt Record'!A231&amp;'Sub-Cpt Record'!B231))</f>
        <v>WA2a</v>
      </c>
      <c r="B231" s="333">
        <f t="shared" si="28"/>
        <v>1</v>
      </c>
      <c r="C231" s="334" t="str">
        <f>IF('Sub-Cpt Record'!E231 = "","",'Sub-Cpt Record'!E231&amp;"  ")</f>
        <v xml:space="preserve">HAZ  </v>
      </c>
      <c r="D231" s="333" t="str">
        <f>IF('Sub-Cpt Record'!F231 = "","",'Sub-Cpt Record'!F231&amp;"  ")</f>
        <v xml:space="preserve">YEW  </v>
      </c>
      <c r="E231" s="333" t="str">
        <f>IF('Sub-Cpt Record'!G231 = "","",'Sub-Cpt Record'!G231&amp;"  ")</f>
        <v xml:space="preserve">WHI  </v>
      </c>
      <c r="F231" s="333" t="str">
        <f>IF('Sub-Cpt Record'!H231 = "","",'Sub-Cpt Record'!H231&amp;"  ")</f>
        <v/>
      </c>
      <c r="G231" s="333" t="str">
        <f>IF('Sub-Cpt Record'!I231 = "","",'Sub-Cpt Record'!I231&amp;"  ")</f>
        <v/>
      </c>
      <c r="H231" s="333" t="str">
        <f>IF('Sub-Cpt Record'!J231 = "","",'Sub-Cpt Record'!J231&amp;"  ")</f>
        <v/>
      </c>
      <c r="I231" s="335" t="str">
        <f t="shared" si="29"/>
        <v xml:space="preserve">HAZ  YEW  WHI  </v>
      </c>
      <c r="J231" s="333">
        <f>IF(A231&lt;&gt;"",'Sub-Cpt Record'!C231/CODE!B231,0)</f>
        <v>9.7977600000000002</v>
      </c>
      <c r="L231" s="337">
        <f t="shared" si="30"/>
        <v>1</v>
      </c>
      <c r="N231" s="338">
        <f>COUNTIFS('Felling&amp;Restocking'!$A$11:$A$1000, 'Felling&amp;Restocking'!$A231, 'Felling&amp;Restocking'!$B$11:$B$1000, 'Felling&amp;Restocking'!$B231, 'Felling&amp;Restocking'!$H$11:$H$1000, 'Felling&amp;Restocking'!$H231)</f>
        <v>0</v>
      </c>
      <c r="O231" s="338">
        <f>IF(OR('Felling&amp;Restocking'!H231=0,'Felling&amp;Restocking'!H231=""),0,1)</f>
        <v>0</v>
      </c>
      <c r="P231" s="339">
        <f>SUM('Felling&amp;Restocking'!O231+'Felling&amp;Restocking'!P231)</f>
        <v>0</v>
      </c>
      <c r="S231" s="341">
        <f>IF(AND(O231&lt;&gt;0,P231&lt;&gt;0,'Felling&amp;Restocking'!G231&lt;&gt;0,AA231="",AC231=""),1,0)</f>
        <v>0</v>
      </c>
      <c r="T231" s="342" t="str">
        <f>IF(OR('Felling&amp;Restocking'!G231=0,'Felling&amp;Restocking'!G231=""),"",SUM('Felling&amp;Restocking'!O231/P231)*'Felling&amp;Restocking'!G231)</f>
        <v/>
      </c>
      <c r="U231" s="343" t="str">
        <f>IF(OR('Felling&amp;Restocking'!G231=0,'Felling&amp;Restocking'!G231=""),"",SUM('Felling&amp;Restocking'!P231/P231)*'Felling&amp;Restocking'!G231)</f>
        <v/>
      </c>
      <c r="V231" s="344">
        <f>IF(CONCATENATE('Felling&amp;Restocking'!U231&amp;'Felling&amp;Restocking'!W231&amp;'Felling&amp;Restocking'!Y231&amp;'Felling&amp;Restocking'!AA231&amp;'Felling&amp;Restocking'!AC231)="",0,1)</f>
        <v>0</v>
      </c>
      <c r="W231" s="345">
        <f>IF(OR(OR(TRIM('Felling&amp;Restocking'!H231)="T",TRIM('Felling&amp;Restocking'!H231)="DF",TRIM('Felling&amp;Restocking'!H231)="OS"),O231=0),0,1)</f>
        <v>0</v>
      </c>
      <c r="X231" s="345">
        <f>IF(OR('Felling&amp;Restocking'!$S231="",OR('Felling&amp;Restocking'!$S231=0,'Felling&amp;Restocking'!$S231="N/A")),0,1)</f>
        <v>0</v>
      </c>
      <c r="Y231" s="333" t="str">
        <f t="shared" si="31"/>
        <v/>
      </c>
      <c r="Z231" s="333" t="str">
        <f t="shared" si="32"/>
        <v/>
      </c>
      <c r="AA231" s="334" t="str">
        <f t="shared" si="33"/>
        <v/>
      </c>
      <c r="AC231" s="333" t="str">
        <f t="shared" si="34"/>
        <v/>
      </c>
      <c r="AE231" s="333" t="str">
        <f t="shared" si="35"/>
        <v>1</v>
      </c>
      <c r="AF231" s="346" t="str">
        <f>IF('Felling&amp;Restocking'!I231="","",IFERROR(VLOOKUP( 'Felling&amp;Restocking'!I231,SpeciesList[],2,FALSE),"," &amp; 'Felling&amp;Restocking'!I231))</f>
        <v/>
      </c>
      <c r="AG231" s="333" t="str">
        <f>IF('Felling&amp;Restocking'!I231="","",VLOOKUP( 'Felling&amp;Restocking'!I231,SpeciesList[],4,FALSE))</f>
        <v/>
      </c>
      <c r="AH231" s="333" t="str">
        <f>IF('Felling&amp;Restocking'!J231="","",IFERROR("," &amp; VLOOKUP( 'Felling&amp;Restocking'!J231,SpeciesList[],2,FALSE),"," &amp; 'Felling&amp;Restocking'!J231))</f>
        <v/>
      </c>
      <c r="AI231" s="333" t="str">
        <f>IF('Felling&amp;Restocking'!J231="","",VLOOKUP( 'Felling&amp;Restocking'!J231,SpeciesList[],4,FALSE))</f>
        <v/>
      </c>
      <c r="AJ231" s="333" t="str">
        <f>IF('Felling&amp;Restocking'!K231="","",IFERROR("," &amp; VLOOKUP( 'Felling&amp;Restocking'!K231,SpeciesList[],2,FALSE),"," &amp; 'Felling&amp;Restocking'!K231))</f>
        <v/>
      </c>
      <c r="AK231" s="333" t="str">
        <f>IF('Felling&amp;Restocking'!K231="","",VLOOKUP( 'Felling&amp;Restocking'!K231,SpeciesList[],4,FALSE))</f>
        <v/>
      </c>
      <c r="AL231" s="333" t="str">
        <f>IF('Felling&amp;Restocking'!L231="","",IFERROR("," &amp; VLOOKUP( 'Felling&amp;Restocking'!L231,SpeciesList[],2,FALSE),"," &amp; 'Felling&amp;Restocking'!L231))</f>
        <v/>
      </c>
      <c r="AM231" s="333" t="str">
        <f>IF('Felling&amp;Restocking'!L231="","",VLOOKUP( 'Felling&amp;Restocking'!L231,SpeciesList[],4,FALSE))</f>
        <v/>
      </c>
      <c r="AN231" s="333" t="str">
        <f>IF('Felling&amp;Restocking'!M231="","",IFERROR("," &amp; VLOOKUP( 'Felling&amp;Restocking'!M231,SpeciesList[],2,FALSE),"," &amp; 'Felling&amp;Restocking'!M231))</f>
        <v/>
      </c>
      <c r="AO231" s="333" t="str">
        <f>IF('Felling&amp;Restocking'!M231="","",VLOOKUP( 'Felling&amp;Restocking'!M231,SpeciesList[],4,FALSE))</f>
        <v/>
      </c>
      <c r="AP231" s="333" t="str">
        <f>IF('Felling&amp;Restocking'!N231="","",IFERROR("," &amp; VLOOKUP( 'Felling&amp;Restocking'!N231,SpeciesList[],2,FALSE),"," &amp; 'Felling&amp;Restocking'!N231))</f>
        <v/>
      </c>
      <c r="AQ231" s="333" t="str">
        <f>IF('Felling&amp;Restocking'!N231="","",VLOOKUP( 'Felling&amp;Restocking'!N231,SpeciesList[],4,FALSE))</f>
        <v/>
      </c>
      <c r="AS231" s="346"/>
      <c r="AT231" s="333" t="str">
        <f>IF('Sub-Cpt Record'!A231&lt;&gt;"",CONCATENATE('Sub-Cpt Record'!A231,'Sub-Cpt Record'!B231,'Sub-Cpt Record'!C231),"")</f>
        <v>WA2a9.79776</v>
      </c>
      <c r="AU231" s="333">
        <f t="shared" si="36"/>
        <v>1</v>
      </c>
      <c r="AV231" s="333">
        <f>IF(AT231&lt;&gt;"",'Sub-Cpt Record'!C231/CODE!AU231,0)</f>
        <v>9.7977600000000002</v>
      </c>
    </row>
    <row r="232" spans="1:48" x14ac:dyDescent="0.25">
      <c r="A232" s="333" t="str">
        <f>IF('Sub-Cpt Record'!B232="",IF(OR('Sub-Cpt Record'!A232=0,'Sub-Cpt Record'!A232=""),"",'Sub-Cpt Record'!A232),CONCATENATE('Sub-Cpt Record'!A232&amp;'Sub-Cpt Record'!B232))</f>
        <v>WA2b</v>
      </c>
      <c r="B232" s="333">
        <f t="shared" si="28"/>
        <v>1</v>
      </c>
      <c r="C232" s="334" t="str">
        <f>IF('Sub-Cpt Record'!E232 = "","",'Sub-Cpt Record'!E232&amp;"  ")</f>
        <v xml:space="preserve">WSH  </v>
      </c>
      <c r="D232" s="333" t="str">
        <f>IF('Sub-Cpt Record'!F232 = "","",'Sub-Cpt Record'!F232&amp;"  ")</f>
        <v xml:space="preserve">YEW  </v>
      </c>
      <c r="E232" s="333" t="str">
        <f>IF('Sub-Cpt Record'!G232 = "","",'Sub-Cpt Record'!G232&amp;"  ")</f>
        <v xml:space="preserve">BE  </v>
      </c>
      <c r="F232" s="333" t="str">
        <f>IF('Sub-Cpt Record'!H232 = "","",'Sub-Cpt Record'!H232&amp;"  ")</f>
        <v xml:space="preserve">POK  </v>
      </c>
      <c r="G232" s="333" t="str">
        <f>IF('Sub-Cpt Record'!I232 = "","",'Sub-Cpt Record'!I232&amp;"  ")</f>
        <v xml:space="preserve">SP  </v>
      </c>
      <c r="H232" s="333" t="str">
        <f>IF('Sub-Cpt Record'!J232 = "","",'Sub-Cpt Record'!J232&amp;"  ")</f>
        <v/>
      </c>
      <c r="I232" s="335" t="str">
        <f t="shared" si="29"/>
        <v xml:space="preserve">WSH  YEW  BE  POK  SP  </v>
      </c>
      <c r="J232" s="333">
        <f>IF(A232&lt;&gt;"",'Sub-Cpt Record'!C232/CODE!B232,0)</f>
        <v>8.9450500000000002</v>
      </c>
      <c r="L232" s="337">
        <f t="shared" si="30"/>
        <v>1</v>
      </c>
      <c r="N232" s="338">
        <f>COUNTIFS('Felling&amp;Restocking'!$A$11:$A$1000, 'Felling&amp;Restocking'!$A232, 'Felling&amp;Restocking'!$B$11:$B$1000, 'Felling&amp;Restocking'!$B232, 'Felling&amp;Restocking'!$H$11:$H$1000, 'Felling&amp;Restocking'!$H232)</f>
        <v>1</v>
      </c>
      <c r="O232" s="338">
        <f>IF(OR('Felling&amp;Restocking'!H232=0,'Felling&amp;Restocking'!H232=""),0,1)</f>
        <v>1</v>
      </c>
      <c r="P232" s="339">
        <f>SUM('Felling&amp;Restocking'!O232+'Felling&amp;Restocking'!P232)</f>
        <v>117</v>
      </c>
      <c r="S232" s="341">
        <f>IF(AND(O232&lt;&gt;0,P232&lt;&gt;0,'Felling&amp;Restocking'!G232&lt;&gt;0,AA232="",AC232=""),1,0)</f>
        <v>0</v>
      </c>
      <c r="T232" s="342">
        <f>IF(OR('Felling&amp;Restocking'!G232=0,'Felling&amp;Restocking'!G232=""),"",SUM('Felling&amp;Restocking'!O232/P232)*'Felling&amp;Restocking'!G232)</f>
        <v>2.34</v>
      </c>
      <c r="U232" s="343">
        <f>IF(OR('Felling&amp;Restocking'!G232=0,'Felling&amp;Restocking'!G232=""),"",SUM('Felling&amp;Restocking'!P232/P232)*'Felling&amp;Restocking'!G232)</f>
        <v>5.46</v>
      </c>
      <c r="V232" s="344">
        <f>IF(CONCATENATE('Felling&amp;Restocking'!U232&amp;'Felling&amp;Restocking'!W232&amp;'Felling&amp;Restocking'!Y232&amp;'Felling&amp;Restocking'!AA232&amp;'Felling&amp;Restocking'!AC232)="",0,1)</f>
        <v>0</v>
      </c>
      <c r="W232" s="345">
        <f>IF(OR(OR(TRIM('Felling&amp;Restocking'!H232)="T",TRIM('Felling&amp;Restocking'!H232)="DF",TRIM('Felling&amp;Restocking'!H232)="OS"),O232=0),0,1)</f>
        <v>0</v>
      </c>
      <c r="X232" s="345">
        <f>IF(OR('Felling&amp;Restocking'!$S232="",OR('Felling&amp;Restocking'!$S232=0,'Felling&amp;Restocking'!$S232="N/A")),0,1)</f>
        <v>0</v>
      </c>
      <c r="Y232" s="333" t="str">
        <f t="shared" si="31"/>
        <v/>
      </c>
      <c r="Z232" s="333" t="str">
        <f t="shared" si="32"/>
        <v/>
      </c>
      <c r="AA232" s="334" t="str">
        <f t="shared" si="33"/>
        <v>woody shrubs,beech,pedunculate/common oak</v>
      </c>
      <c r="AC232" s="333" t="str">
        <f t="shared" si="34"/>
        <v>,yew,Scots pine</v>
      </c>
      <c r="AE232" s="333" t="str">
        <f t="shared" si="35"/>
        <v>1</v>
      </c>
      <c r="AF232" s="346" t="str">
        <f>IF('Felling&amp;Restocking'!I232="","",IFERROR(VLOOKUP( 'Felling&amp;Restocking'!I232,SpeciesList[],2,FALSE),"," &amp; 'Felling&amp;Restocking'!I232))</f>
        <v>woody shrubs</v>
      </c>
      <c r="AG232" s="333" t="str">
        <f>IF('Felling&amp;Restocking'!I232="","",VLOOKUP( 'Felling&amp;Restocking'!I232,SpeciesList[],4,FALSE))</f>
        <v>B</v>
      </c>
      <c r="AH232" s="333" t="str">
        <f>IF('Felling&amp;Restocking'!J232="","",IFERROR("," &amp; VLOOKUP( 'Felling&amp;Restocking'!J232,SpeciesList[],2,FALSE),"," &amp; 'Felling&amp;Restocking'!J232))</f>
        <v>,yew</v>
      </c>
      <c r="AI232" s="333" t="str">
        <f>IF('Felling&amp;Restocking'!J232="","",VLOOKUP( 'Felling&amp;Restocking'!J232,SpeciesList[],4,FALSE))</f>
        <v>C</v>
      </c>
      <c r="AJ232" s="333" t="str">
        <f>IF('Felling&amp;Restocking'!K232="","",IFERROR("," &amp; VLOOKUP( 'Felling&amp;Restocking'!K232,SpeciesList[],2,FALSE),"," &amp; 'Felling&amp;Restocking'!K232))</f>
        <v>,beech</v>
      </c>
      <c r="AK232" s="333" t="str">
        <f>IF('Felling&amp;Restocking'!K232="","",VLOOKUP( 'Felling&amp;Restocking'!K232,SpeciesList[],4,FALSE))</f>
        <v>B</v>
      </c>
      <c r="AL232" s="333" t="str">
        <f>IF('Felling&amp;Restocking'!L232="","",IFERROR("," &amp; VLOOKUP( 'Felling&amp;Restocking'!L232,SpeciesList[],2,FALSE),"," &amp; 'Felling&amp;Restocking'!L232))</f>
        <v>,pedunculate/common oak</v>
      </c>
      <c r="AM232" s="333" t="str">
        <f>IF('Felling&amp;Restocking'!L232="","",VLOOKUP( 'Felling&amp;Restocking'!L232,SpeciesList[],4,FALSE))</f>
        <v>B</v>
      </c>
      <c r="AN232" s="333" t="str">
        <f>IF('Felling&amp;Restocking'!M232="","",IFERROR("," &amp; VLOOKUP( 'Felling&amp;Restocking'!M232,SpeciesList[],2,FALSE),"," &amp; 'Felling&amp;Restocking'!M232))</f>
        <v>,Scots pine</v>
      </c>
      <c r="AO232" s="333" t="str">
        <f>IF('Felling&amp;Restocking'!M232="","",VLOOKUP( 'Felling&amp;Restocking'!M232,SpeciesList[],4,FALSE))</f>
        <v>C</v>
      </c>
      <c r="AP232" s="333" t="str">
        <f>IF('Felling&amp;Restocking'!N232="","",IFERROR("," &amp; VLOOKUP( 'Felling&amp;Restocking'!N232,SpeciesList[],2,FALSE),"," &amp; 'Felling&amp;Restocking'!N232))</f>
        <v/>
      </c>
      <c r="AQ232" s="333" t="str">
        <f>IF('Felling&amp;Restocking'!N232="","",VLOOKUP( 'Felling&amp;Restocking'!N232,SpeciesList[],4,FALSE))</f>
        <v/>
      </c>
      <c r="AS232" s="346"/>
      <c r="AT232" s="333" t="str">
        <f>IF('Sub-Cpt Record'!A232&lt;&gt;"",CONCATENATE('Sub-Cpt Record'!A232,'Sub-Cpt Record'!B232,'Sub-Cpt Record'!C232),"")</f>
        <v>WA2b8.94505</v>
      </c>
      <c r="AU232" s="333">
        <f t="shared" si="36"/>
        <v>1</v>
      </c>
      <c r="AV232" s="333">
        <f>IF(AT232&lt;&gt;"",'Sub-Cpt Record'!C232/CODE!AU232,0)</f>
        <v>8.9450500000000002</v>
      </c>
    </row>
    <row r="233" spans="1:48" x14ac:dyDescent="0.25">
      <c r="A233" s="333" t="str">
        <f>IF('Sub-Cpt Record'!B233="",IF(OR('Sub-Cpt Record'!A233=0,'Sub-Cpt Record'!A233=""),"",'Sub-Cpt Record'!A233),CONCATENATE('Sub-Cpt Record'!A233&amp;'Sub-Cpt Record'!B233))</f>
        <v>WA2c</v>
      </c>
      <c r="B233" s="333">
        <f t="shared" si="28"/>
        <v>1</v>
      </c>
      <c r="C233" s="334" t="str">
        <f>IF('Sub-Cpt Record'!E233 = "","",'Sub-Cpt Record'!E233&amp;"  ")</f>
        <v xml:space="preserve">HAZ  </v>
      </c>
      <c r="D233" s="333" t="str">
        <f>IF('Sub-Cpt Record'!F233 = "","",'Sub-Cpt Record'!F233&amp;"  ")</f>
        <v xml:space="preserve">BE  </v>
      </c>
      <c r="E233" s="333" t="str">
        <f>IF('Sub-Cpt Record'!G233 = "","",'Sub-Cpt Record'!G233&amp;"  ")</f>
        <v xml:space="preserve">YEW  </v>
      </c>
      <c r="F233" s="333" t="str">
        <f>IF('Sub-Cpt Record'!H233 = "","",'Sub-Cpt Record'!H233&amp;"  ")</f>
        <v xml:space="preserve">SP  </v>
      </c>
      <c r="G233" s="333" t="str">
        <f>IF('Sub-Cpt Record'!I233 = "","",'Sub-Cpt Record'!I233&amp;"  ")</f>
        <v/>
      </c>
      <c r="H233" s="333" t="str">
        <f>IF('Sub-Cpt Record'!J233 = "","",'Sub-Cpt Record'!J233&amp;"  ")</f>
        <v/>
      </c>
      <c r="I233" s="335" t="str">
        <f t="shared" si="29"/>
        <v xml:space="preserve">HAZ  BE  YEW  SP  </v>
      </c>
      <c r="J233" s="333">
        <f>IF(A233&lt;&gt;"",'Sub-Cpt Record'!C233/CODE!B233,0)</f>
        <v>1.7755000000000001</v>
      </c>
      <c r="L233" s="337">
        <f t="shared" si="30"/>
        <v>1</v>
      </c>
      <c r="N233" s="338">
        <f>COUNTIFS('Felling&amp;Restocking'!$A$11:$A$1000, 'Felling&amp;Restocking'!$A233, 'Felling&amp;Restocking'!$B$11:$B$1000, 'Felling&amp;Restocking'!$B233, 'Felling&amp;Restocking'!$H$11:$H$1000, 'Felling&amp;Restocking'!$H233)</f>
        <v>0</v>
      </c>
      <c r="O233" s="338">
        <f>IF(OR('Felling&amp;Restocking'!H233=0,'Felling&amp;Restocking'!H233=""),0,1)</f>
        <v>0</v>
      </c>
      <c r="P233" s="339">
        <f>SUM('Felling&amp;Restocking'!O233+'Felling&amp;Restocking'!P233)</f>
        <v>0</v>
      </c>
      <c r="S233" s="341">
        <f>IF(AND(O233&lt;&gt;0,P233&lt;&gt;0,'Felling&amp;Restocking'!G233&lt;&gt;0,AA233="",AC233=""),1,0)</f>
        <v>0</v>
      </c>
      <c r="T233" s="342" t="str">
        <f>IF(OR('Felling&amp;Restocking'!G233=0,'Felling&amp;Restocking'!G233=""),"",SUM('Felling&amp;Restocking'!O233/P233)*'Felling&amp;Restocking'!G233)</f>
        <v/>
      </c>
      <c r="U233" s="343" t="str">
        <f>IF(OR('Felling&amp;Restocking'!G233=0,'Felling&amp;Restocking'!G233=""),"",SUM('Felling&amp;Restocking'!P233/P233)*'Felling&amp;Restocking'!G233)</f>
        <v/>
      </c>
      <c r="V233" s="344">
        <f>IF(CONCATENATE('Felling&amp;Restocking'!U233&amp;'Felling&amp;Restocking'!W233&amp;'Felling&amp;Restocking'!Y233&amp;'Felling&amp;Restocking'!AA233&amp;'Felling&amp;Restocking'!AC233)="",0,1)</f>
        <v>0</v>
      </c>
      <c r="W233" s="345">
        <f>IF(OR(OR(TRIM('Felling&amp;Restocking'!H233)="T",TRIM('Felling&amp;Restocking'!H233)="DF",TRIM('Felling&amp;Restocking'!H233)="OS"),O233=0),0,1)</f>
        <v>0</v>
      </c>
      <c r="X233" s="345">
        <f>IF(OR('Felling&amp;Restocking'!$S233="",OR('Felling&amp;Restocking'!$S233=0,'Felling&amp;Restocking'!$S233="N/A")),0,1)</f>
        <v>0</v>
      </c>
      <c r="Y233" s="333" t="str">
        <f t="shared" si="31"/>
        <v/>
      </c>
      <c r="Z233" s="333" t="str">
        <f t="shared" si="32"/>
        <v/>
      </c>
      <c r="AA233" s="334" t="str">
        <f t="shared" si="33"/>
        <v/>
      </c>
      <c r="AC233" s="333" t="str">
        <f t="shared" si="34"/>
        <v/>
      </c>
      <c r="AE233" s="333" t="str">
        <f t="shared" si="35"/>
        <v>1</v>
      </c>
      <c r="AF233" s="346" t="str">
        <f>IF('Felling&amp;Restocking'!I233="","",IFERROR(VLOOKUP( 'Felling&amp;Restocking'!I233,SpeciesList[],2,FALSE),"," &amp; 'Felling&amp;Restocking'!I233))</f>
        <v/>
      </c>
      <c r="AG233" s="333" t="str">
        <f>IF('Felling&amp;Restocking'!I233="","",VLOOKUP( 'Felling&amp;Restocking'!I233,SpeciesList[],4,FALSE))</f>
        <v/>
      </c>
      <c r="AH233" s="333" t="str">
        <f>IF('Felling&amp;Restocking'!J233="","",IFERROR("," &amp; VLOOKUP( 'Felling&amp;Restocking'!J233,SpeciesList[],2,FALSE),"," &amp; 'Felling&amp;Restocking'!J233))</f>
        <v/>
      </c>
      <c r="AI233" s="333" t="str">
        <f>IF('Felling&amp;Restocking'!J233="","",VLOOKUP( 'Felling&amp;Restocking'!J233,SpeciesList[],4,FALSE))</f>
        <v/>
      </c>
      <c r="AJ233" s="333" t="str">
        <f>IF('Felling&amp;Restocking'!K233="","",IFERROR("," &amp; VLOOKUP( 'Felling&amp;Restocking'!K233,SpeciesList[],2,FALSE),"," &amp; 'Felling&amp;Restocking'!K233))</f>
        <v/>
      </c>
      <c r="AK233" s="333" t="str">
        <f>IF('Felling&amp;Restocking'!K233="","",VLOOKUP( 'Felling&amp;Restocking'!K233,SpeciesList[],4,FALSE))</f>
        <v/>
      </c>
      <c r="AL233" s="333" t="str">
        <f>IF('Felling&amp;Restocking'!L233="","",IFERROR("," &amp; VLOOKUP( 'Felling&amp;Restocking'!L233,SpeciesList[],2,FALSE),"," &amp; 'Felling&amp;Restocking'!L233))</f>
        <v/>
      </c>
      <c r="AM233" s="333" t="str">
        <f>IF('Felling&amp;Restocking'!L233="","",VLOOKUP( 'Felling&amp;Restocking'!L233,SpeciesList[],4,FALSE))</f>
        <v/>
      </c>
      <c r="AN233" s="333" t="str">
        <f>IF('Felling&amp;Restocking'!M233="","",IFERROR("," &amp; VLOOKUP( 'Felling&amp;Restocking'!M233,SpeciesList[],2,FALSE),"," &amp; 'Felling&amp;Restocking'!M233))</f>
        <v/>
      </c>
      <c r="AO233" s="333" t="str">
        <f>IF('Felling&amp;Restocking'!M233="","",VLOOKUP( 'Felling&amp;Restocking'!M233,SpeciesList[],4,FALSE))</f>
        <v/>
      </c>
      <c r="AP233" s="333" t="str">
        <f>IF('Felling&amp;Restocking'!N233="","",IFERROR("," &amp; VLOOKUP( 'Felling&amp;Restocking'!N233,SpeciesList[],2,FALSE),"," &amp; 'Felling&amp;Restocking'!N233))</f>
        <v/>
      </c>
      <c r="AQ233" s="333" t="str">
        <f>IF('Felling&amp;Restocking'!N233="","",VLOOKUP( 'Felling&amp;Restocking'!N233,SpeciesList[],4,FALSE))</f>
        <v/>
      </c>
      <c r="AS233" s="346"/>
      <c r="AT233" s="333" t="str">
        <f>IF('Sub-Cpt Record'!A233&lt;&gt;"",CONCATENATE('Sub-Cpt Record'!A233,'Sub-Cpt Record'!B233,'Sub-Cpt Record'!C233),"")</f>
        <v>WA2c1.7755</v>
      </c>
      <c r="AU233" s="333">
        <f t="shared" si="36"/>
        <v>1</v>
      </c>
      <c r="AV233" s="333">
        <f>IF(AT233&lt;&gt;"",'Sub-Cpt Record'!C233/CODE!AU233,0)</f>
        <v>1.7755000000000001</v>
      </c>
    </row>
    <row r="234" spans="1:48" x14ac:dyDescent="0.25">
      <c r="A234" s="333" t="str">
        <f>IF('Sub-Cpt Record'!B234="",IF(OR('Sub-Cpt Record'!A234=0,'Sub-Cpt Record'!A234=""),"",'Sub-Cpt Record'!A234),CONCATENATE('Sub-Cpt Record'!A234&amp;'Sub-Cpt Record'!B234))</f>
        <v>WA2d</v>
      </c>
      <c r="B234" s="333">
        <f t="shared" si="28"/>
        <v>1</v>
      </c>
      <c r="C234" s="334" t="str">
        <f>IF('Sub-Cpt Record'!E234 = "","",'Sub-Cpt Record'!E234&amp;"  ")</f>
        <v xml:space="preserve">BE  </v>
      </c>
      <c r="D234" s="333" t="str">
        <f>IF('Sub-Cpt Record'!F234 = "","",'Sub-Cpt Record'!F234&amp;"  ")</f>
        <v xml:space="preserve">AH  </v>
      </c>
      <c r="E234" s="333" t="str">
        <f>IF('Sub-Cpt Record'!G234 = "","",'Sub-Cpt Record'!G234&amp;"  ")</f>
        <v xml:space="preserve">HL  </v>
      </c>
      <c r="F234" s="333" t="str">
        <f>IF('Sub-Cpt Record'!H234 = "","",'Sub-Cpt Record'!H234&amp;"  ")</f>
        <v/>
      </c>
      <c r="G234" s="333" t="str">
        <f>IF('Sub-Cpt Record'!I234 = "","",'Sub-Cpt Record'!I234&amp;"  ")</f>
        <v/>
      </c>
      <c r="H234" s="333" t="str">
        <f>IF('Sub-Cpt Record'!J234 = "","",'Sub-Cpt Record'!J234&amp;"  ")</f>
        <v/>
      </c>
      <c r="I234" s="335" t="str">
        <f t="shared" si="29"/>
        <v xml:space="preserve">BE  AH  HL  </v>
      </c>
      <c r="J234" s="333">
        <f>IF(A234&lt;&gt;"",'Sub-Cpt Record'!C234/CODE!B234,0)</f>
        <v>1.8394299999999999</v>
      </c>
      <c r="L234" s="337">
        <f t="shared" si="30"/>
        <v>1</v>
      </c>
      <c r="N234" s="338">
        <f>COUNTIFS('Felling&amp;Restocking'!$A$11:$A$1000, 'Felling&amp;Restocking'!$A234, 'Felling&amp;Restocking'!$B$11:$B$1000, 'Felling&amp;Restocking'!$B234, 'Felling&amp;Restocking'!$H$11:$H$1000, 'Felling&amp;Restocking'!$H234)</f>
        <v>1</v>
      </c>
      <c r="O234" s="338">
        <f>IF(OR('Felling&amp;Restocking'!H234=0,'Felling&amp;Restocking'!H234=""),0,1)</f>
        <v>1</v>
      </c>
      <c r="P234" s="339">
        <f>SUM('Felling&amp;Restocking'!O234+'Felling&amp;Restocking'!P234)</f>
        <v>44.8</v>
      </c>
      <c r="S234" s="341">
        <f>IF(AND(O234&lt;&gt;0,P234&lt;&gt;0,'Felling&amp;Restocking'!G234&lt;&gt;0,AA234="",AC234=""),1,0)</f>
        <v>0</v>
      </c>
      <c r="T234" s="342">
        <f>IF(OR('Felling&amp;Restocking'!G234=0,'Felling&amp;Restocking'!G234=""),"",SUM('Felling&amp;Restocking'!O234/P234)*'Felling&amp;Restocking'!G234)</f>
        <v>0.48</v>
      </c>
      <c r="U234" s="343">
        <f>IF(OR('Felling&amp;Restocking'!G234=0,'Felling&amp;Restocking'!G234=""),"",SUM('Felling&amp;Restocking'!P234/P234)*'Felling&amp;Restocking'!G234)</f>
        <v>0</v>
      </c>
      <c r="V234" s="344">
        <f>IF(CONCATENATE('Felling&amp;Restocking'!U234&amp;'Felling&amp;Restocking'!W234&amp;'Felling&amp;Restocking'!Y234&amp;'Felling&amp;Restocking'!AA234&amp;'Felling&amp;Restocking'!AC234)="",0,1)</f>
        <v>1</v>
      </c>
      <c r="W234" s="345">
        <f>IF(OR(OR(TRIM('Felling&amp;Restocking'!H234)="T",TRIM('Felling&amp;Restocking'!H234)="DF",TRIM('Felling&amp;Restocking'!H234)="OS"),O234=0),0,1)</f>
        <v>1</v>
      </c>
      <c r="X234" s="345">
        <f>IF(OR('Felling&amp;Restocking'!$S234="",OR('Felling&amp;Restocking'!$S234=0,'Felling&amp;Restocking'!$S234="N/A")),0,1)</f>
        <v>1</v>
      </c>
      <c r="Y234" s="333">
        <f t="shared" si="31"/>
        <v>0.48</v>
      </c>
      <c r="Z234" s="333">
        <f t="shared" si="32"/>
        <v>0</v>
      </c>
      <c r="AA234" s="334" t="str">
        <f t="shared" si="33"/>
        <v/>
      </c>
      <c r="AC234" s="333" t="str">
        <f t="shared" si="34"/>
        <v>,hybrid larch</v>
      </c>
      <c r="AE234" s="333" t="str">
        <f t="shared" si="35"/>
        <v>1</v>
      </c>
      <c r="AF234" s="346" t="str">
        <f>IF('Felling&amp;Restocking'!I234="","",IFERROR(VLOOKUP( 'Felling&amp;Restocking'!I234,SpeciesList[],2,FALSE),"," &amp; 'Felling&amp;Restocking'!I234))</f>
        <v/>
      </c>
      <c r="AG234" s="333" t="str">
        <f>IF('Felling&amp;Restocking'!I234="","",VLOOKUP( 'Felling&amp;Restocking'!I234,SpeciesList[],4,FALSE))</f>
        <v/>
      </c>
      <c r="AH234" s="333" t="str">
        <f>IF('Felling&amp;Restocking'!J234="","",IFERROR("," &amp; VLOOKUP( 'Felling&amp;Restocking'!J234,SpeciesList[],2,FALSE),"," &amp; 'Felling&amp;Restocking'!J234))</f>
        <v/>
      </c>
      <c r="AI234" s="333" t="str">
        <f>IF('Felling&amp;Restocking'!J234="","",VLOOKUP( 'Felling&amp;Restocking'!J234,SpeciesList[],4,FALSE))</f>
        <v/>
      </c>
      <c r="AJ234" s="333" t="str">
        <f>IF('Felling&amp;Restocking'!K234="","",IFERROR("," &amp; VLOOKUP( 'Felling&amp;Restocking'!K234,SpeciesList[],2,FALSE),"," &amp; 'Felling&amp;Restocking'!K234))</f>
        <v>,hybrid larch</v>
      </c>
      <c r="AK234" s="333" t="str">
        <f>IF('Felling&amp;Restocking'!K234="","",VLOOKUP( 'Felling&amp;Restocking'!K234,SpeciesList[],4,FALSE))</f>
        <v>C</v>
      </c>
      <c r="AL234" s="333" t="str">
        <f>IF('Felling&amp;Restocking'!L234="","",IFERROR("," &amp; VLOOKUP( 'Felling&amp;Restocking'!L234,SpeciesList[],2,FALSE),"," &amp; 'Felling&amp;Restocking'!L234))</f>
        <v/>
      </c>
      <c r="AM234" s="333" t="str">
        <f>IF('Felling&amp;Restocking'!L234="","",VLOOKUP( 'Felling&amp;Restocking'!L234,SpeciesList[],4,FALSE))</f>
        <v/>
      </c>
      <c r="AN234" s="333" t="str">
        <f>IF('Felling&amp;Restocking'!M234="","",IFERROR("," &amp; VLOOKUP( 'Felling&amp;Restocking'!M234,SpeciesList[],2,FALSE),"," &amp; 'Felling&amp;Restocking'!M234))</f>
        <v/>
      </c>
      <c r="AO234" s="333" t="str">
        <f>IF('Felling&amp;Restocking'!M234="","",VLOOKUP( 'Felling&amp;Restocking'!M234,SpeciesList[],4,FALSE))</f>
        <v/>
      </c>
      <c r="AP234" s="333" t="str">
        <f>IF('Felling&amp;Restocking'!N234="","",IFERROR("," &amp; VLOOKUP( 'Felling&amp;Restocking'!N234,SpeciesList[],2,FALSE),"," &amp; 'Felling&amp;Restocking'!N234))</f>
        <v/>
      </c>
      <c r="AQ234" s="333" t="str">
        <f>IF('Felling&amp;Restocking'!N234="","",VLOOKUP( 'Felling&amp;Restocking'!N234,SpeciesList[],4,FALSE))</f>
        <v/>
      </c>
      <c r="AS234" s="346"/>
      <c r="AT234" s="333" t="str">
        <f>IF('Sub-Cpt Record'!A234&lt;&gt;"",CONCATENATE('Sub-Cpt Record'!A234,'Sub-Cpt Record'!B234,'Sub-Cpt Record'!C234),"")</f>
        <v>WA2d1.83943</v>
      </c>
      <c r="AU234" s="333">
        <f t="shared" si="36"/>
        <v>1</v>
      </c>
      <c r="AV234" s="333">
        <f>IF(AT234&lt;&gt;"",'Sub-Cpt Record'!C234/CODE!AU234,0)</f>
        <v>1.8394299999999999</v>
      </c>
    </row>
    <row r="235" spans="1:48" x14ac:dyDescent="0.25">
      <c r="A235" s="333" t="str">
        <f>IF('Sub-Cpt Record'!B235="",IF(OR('Sub-Cpt Record'!A235=0,'Sub-Cpt Record'!A235=""),"",'Sub-Cpt Record'!A235),CONCATENATE('Sub-Cpt Record'!A235&amp;'Sub-Cpt Record'!B235))</f>
        <v>WA3</v>
      </c>
      <c r="B235" s="333">
        <f t="shared" si="28"/>
        <v>1</v>
      </c>
      <c r="C235" s="334" t="str">
        <f>IF('Sub-Cpt Record'!E235 = "","",'Sub-Cpt Record'!E235&amp;"  ")</f>
        <v xml:space="preserve">AH  </v>
      </c>
      <c r="D235" s="333" t="str">
        <f>IF('Sub-Cpt Record'!F235 = "","",'Sub-Cpt Record'!F235&amp;"  ")</f>
        <v xml:space="preserve">BE  </v>
      </c>
      <c r="E235" s="333" t="str">
        <f>IF('Sub-Cpt Record'!G235 = "","",'Sub-Cpt Record'!G235&amp;"  ")</f>
        <v xml:space="preserve">POK  </v>
      </c>
      <c r="F235" s="333" t="str">
        <f>IF('Sub-Cpt Record'!H235 = "","",'Sub-Cpt Record'!H235&amp;"  ")</f>
        <v xml:space="preserve">FM  </v>
      </c>
      <c r="G235" s="333" t="str">
        <f>IF('Sub-Cpt Record'!I235 = "","",'Sub-Cpt Record'!I235&amp;"  ")</f>
        <v xml:space="preserve">MC  </v>
      </c>
      <c r="H235" s="333" t="str">
        <f>IF('Sub-Cpt Record'!J235 = "","",'Sub-Cpt Record'!J235&amp;"  ")</f>
        <v xml:space="preserve">YEW  </v>
      </c>
      <c r="I235" s="335" t="str">
        <f t="shared" si="29"/>
        <v xml:space="preserve">AH  BE  POK  FM  MC  YEW  </v>
      </c>
      <c r="J235" s="333">
        <f>IF(A235&lt;&gt;"",'Sub-Cpt Record'!C235/CODE!B235,0)</f>
        <v>12.8421</v>
      </c>
      <c r="L235" s="337">
        <f t="shared" si="30"/>
        <v>1</v>
      </c>
      <c r="N235" s="338">
        <f>COUNTIFS('Felling&amp;Restocking'!$A$11:$A$1000, 'Felling&amp;Restocking'!$A235, 'Felling&amp;Restocking'!$B$11:$B$1000, 'Felling&amp;Restocking'!$B235, 'Felling&amp;Restocking'!$H$11:$H$1000, 'Felling&amp;Restocking'!$H235)</f>
        <v>1</v>
      </c>
      <c r="O235" s="338">
        <f>IF(OR('Felling&amp;Restocking'!H235=0,'Felling&amp;Restocking'!H235=""),0,1)</f>
        <v>1</v>
      </c>
      <c r="P235" s="339">
        <f>SUM('Felling&amp;Restocking'!O235+'Felling&amp;Restocking'!P235)</f>
        <v>256.84200000000004</v>
      </c>
      <c r="S235" s="341">
        <f>IF(AND(O235&lt;&gt;0,P235&lt;&gt;0,'Felling&amp;Restocking'!G235&lt;&gt;0,AA235="",AC235=""),1,0)</f>
        <v>0</v>
      </c>
      <c r="T235" s="342">
        <f>IF(OR('Felling&amp;Restocking'!G235=0,'Felling&amp;Restocking'!G235=""),"",SUM('Felling&amp;Restocking'!O235/P235)*'Felling&amp;Restocking'!G235)</f>
        <v>12.84</v>
      </c>
      <c r="U235" s="343">
        <f>IF(OR('Felling&amp;Restocking'!G235=0,'Felling&amp;Restocking'!G235=""),"",SUM('Felling&amp;Restocking'!P235/P235)*'Felling&amp;Restocking'!G235)</f>
        <v>0</v>
      </c>
      <c r="V235" s="344">
        <f>IF(CONCATENATE('Felling&amp;Restocking'!U235&amp;'Felling&amp;Restocking'!W235&amp;'Felling&amp;Restocking'!Y235&amp;'Felling&amp;Restocking'!AA235&amp;'Felling&amp;Restocking'!AC235)="",0,1)</f>
        <v>0</v>
      </c>
      <c r="W235" s="345">
        <f>IF(OR(OR(TRIM('Felling&amp;Restocking'!H235)="T",TRIM('Felling&amp;Restocking'!H235)="DF",TRIM('Felling&amp;Restocking'!H235)="OS"),O235=0),0,1)</f>
        <v>0</v>
      </c>
      <c r="X235" s="345">
        <f>IF(OR('Felling&amp;Restocking'!$S235="",OR('Felling&amp;Restocking'!$S235=0,'Felling&amp;Restocking'!$S235="N/A")),0,1)</f>
        <v>0</v>
      </c>
      <c r="Y235" s="333" t="str">
        <f t="shared" si="31"/>
        <v/>
      </c>
      <c r="Z235" s="333" t="str">
        <f t="shared" si="32"/>
        <v/>
      </c>
      <c r="AA235" s="334" t="str">
        <f t="shared" si="33"/>
        <v/>
      </c>
      <c r="AC235" s="333" t="str">
        <f t="shared" si="34"/>
        <v>,mixed conifers</v>
      </c>
      <c r="AE235" s="333" t="str">
        <f t="shared" si="35"/>
        <v>1</v>
      </c>
      <c r="AF235" s="346" t="str">
        <f>IF('Felling&amp;Restocking'!I235="","",IFERROR(VLOOKUP( 'Felling&amp;Restocking'!I235,SpeciesList[],2,FALSE),"," &amp; 'Felling&amp;Restocking'!I235))</f>
        <v/>
      </c>
      <c r="AG235" s="333" t="str">
        <f>IF('Felling&amp;Restocking'!I235="","",VLOOKUP( 'Felling&amp;Restocking'!I235,SpeciesList[],4,FALSE))</f>
        <v/>
      </c>
      <c r="AH235" s="333" t="str">
        <f>IF('Felling&amp;Restocking'!J235="","",IFERROR("," &amp; VLOOKUP( 'Felling&amp;Restocking'!J235,SpeciesList[],2,FALSE),"," &amp; 'Felling&amp;Restocking'!J235))</f>
        <v/>
      </c>
      <c r="AI235" s="333" t="str">
        <f>IF('Felling&amp;Restocking'!J235="","",VLOOKUP( 'Felling&amp;Restocking'!J235,SpeciesList[],4,FALSE))</f>
        <v/>
      </c>
      <c r="AJ235" s="333" t="str">
        <f>IF('Felling&amp;Restocking'!K235="","",IFERROR("," &amp; VLOOKUP( 'Felling&amp;Restocking'!K235,SpeciesList[],2,FALSE),"," &amp; 'Felling&amp;Restocking'!K235))</f>
        <v/>
      </c>
      <c r="AK235" s="333" t="str">
        <f>IF('Felling&amp;Restocking'!K235="","",VLOOKUP( 'Felling&amp;Restocking'!K235,SpeciesList[],4,FALSE))</f>
        <v/>
      </c>
      <c r="AL235" s="333" t="str">
        <f>IF('Felling&amp;Restocking'!L235="","",IFERROR("," &amp; VLOOKUP( 'Felling&amp;Restocking'!L235,SpeciesList[],2,FALSE),"," &amp; 'Felling&amp;Restocking'!L235))</f>
        <v/>
      </c>
      <c r="AM235" s="333" t="str">
        <f>IF('Felling&amp;Restocking'!L235="","",VLOOKUP( 'Felling&amp;Restocking'!L235,SpeciesList[],4,FALSE))</f>
        <v/>
      </c>
      <c r="AN235" s="333" t="str">
        <f>IF('Felling&amp;Restocking'!M235="","",IFERROR("," &amp; VLOOKUP( 'Felling&amp;Restocking'!M235,SpeciesList[],2,FALSE),"," &amp; 'Felling&amp;Restocking'!M235))</f>
        <v>,mixed conifers</v>
      </c>
      <c r="AO235" s="333" t="str">
        <f>IF('Felling&amp;Restocking'!M235="","",VLOOKUP( 'Felling&amp;Restocking'!M235,SpeciesList[],4,FALSE))</f>
        <v>C</v>
      </c>
      <c r="AP235" s="333" t="str">
        <f>IF('Felling&amp;Restocking'!N235="","",IFERROR("," &amp; VLOOKUP( 'Felling&amp;Restocking'!N235,SpeciesList[],2,FALSE),"," &amp; 'Felling&amp;Restocking'!N235))</f>
        <v/>
      </c>
      <c r="AQ235" s="333" t="str">
        <f>IF('Felling&amp;Restocking'!N235="","",VLOOKUP( 'Felling&amp;Restocking'!N235,SpeciesList[],4,FALSE))</f>
        <v/>
      </c>
      <c r="AS235" s="346"/>
      <c r="AT235" s="333" t="str">
        <f>IF('Sub-Cpt Record'!A235&lt;&gt;"",CONCATENATE('Sub-Cpt Record'!A235,'Sub-Cpt Record'!B235,'Sub-Cpt Record'!C235),"")</f>
        <v>WA312.8421</v>
      </c>
      <c r="AU235" s="333">
        <f t="shared" si="36"/>
        <v>1</v>
      </c>
      <c r="AV235" s="333">
        <f>IF(AT235&lt;&gt;"",'Sub-Cpt Record'!C235/CODE!AU235,0)</f>
        <v>12.8421</v>
      </c>
    </row>
    <row r="236" spans="1:48" x14ac:dyDescent="0.25">
      <c r="A236" s="333" t="str">
        <f>IF('Sub-Cpt Record'!B236="",IF(OR('Sub-Cpt Record'!A236=0,'Sub-Cpt Record'!A236=""),"",'Sub-Cpt Record'!A236),CONCATENATE('Sub-Cpt Record'!A236&amp;'Sub-Cpt Record'!B236))</f>
        <v>WA4a</v>
      </c>
      <c r="B236" s="333">
        <f t="shared" si="28"/>
        <v>1</v>
      </c>
      <c r="C236" s="334" t="str">
        <f>IF('Sub-Cpt Record'!E236 = "","",'Sub-Cpt Record'!E236&amp;"  ")</f>
        <v xml:space="preserve">BE  </v>
      </c>
      <c r="D236" s="333" t="str">
        <f>IF('Sub-Cpt Record'!F236 = "","",'Sub-Cpt Record'!F236&amp;"  ")</f>
        <v xml:space="preserve">AH  </v>
      </c>
      <c r="E236" s="333" t="str">
        <f>IF('Sub-Cpt Record'!G236 = "","",'Sub-Cpt Record'!G236&amp;"  ")</f>
        <v xml:space="preserve">SYC  </v>
      </c>
      <c r="F236" s="333" t="str">
        <f>IF('Sub-Cpt Record'!H236 = "","",'Sub-Cpt Record'!H236&amp;"  ")</f>
        <v xml:space="preserve">WCH  </v>
      </c>
      <c r="G236" s="333" t="str">
        <f>IF('Sub-Cpt Record'!I236 = "","",'Sub-Cpt Record'!I236&amp;"  ")</f>
        <v/>
      </c>
      <c r="H236" s="333" t="str">
        <f>IF('Sub-Cpt Record'!J236 = "","",'Sub-Cpt Record'!J236&amp;"  ")</f>
        <v/>
      </c>
      <c r="I236" s="335" t="str">
        <f t="shared" si="29"/>
        <v xml:space="preserve">BE  AH  SYC  WCH  </v>
      </c>
      <c r="J236" s="333">
        <f>IF(A236&lt;&gt;"",'Sub-Cpt Record'!C236/CODE!B236,0)</f>
        <v>6.8582299999999998</v>
      </c>
      <c r="L236" s="337">
        <f t="shared" si="30"/>
        <v>1</v>
      </c>
      <c r="N236" s="338">
        <f>COUNTIFS('Felling&amp;Restocking'!$A$11:$A$1000, 'Felling&amp;Restocking'!$A236, 'Felling&amp;Restocking'!$B$11:$B$1000, 'Felling&amp;Restocking'!$B236, 'Felling&amp;Restocking'!$H$11:$H$1000, 'Felling&amp;Restocking'!$H236)</f>
        <v>1</v>
      </c>
      <c r="O236" s="338">
        <f>IF(OR('Felling&amp;Restocking'!H236=0,'Felling&amp;Restocking'!H236=""),0,1)</f>
        <v>1</v>
      </c>
      <c r="P236" s="339">
        <f>SUM('Felling&amp;Restocking'!O236+'Felling&amp;Restocking'!P236)</f>
        <v>240.03805</v>
      </c>
      <c r="S236" s="341">
        <f>IF(AND(O236&lt;&gt;0,P236&lt;&gt;0,'Felling&amp;Restocking'!G236&lt;&gt;0,AA236="",AC236=""),1,0)</f>
        <v>0</v>
      </c>
      <c r="T236" s="342">
        <f>IF(OR('Felling&amp;Restocking'!G236=0,'Felling&amp;Restocking'!G236=""),"",SUM('Felling&amp;Restocking'!O236/P236)*'Felling&amp;Restocking'!G236)</f>
        <v>0</v>
      </c>
      <c r="U236" s="343">
        <f>IF(OR('Felling&amp;Restocking'!G236=0,'Felling&amp;Restocking'!G236=""),"",SUM('Felling&amp;Restocking'!P236/P236)*'Felling&amp;Restocking'!G236)</f>
        <v>6.86</v>
      </c>
      <c r="V236" s="344">
        <f>IF(CONCATENATE('Felling&amp;Restocking'!U236&amp;'Felling&amp;Restocking'!W236&amp;'Felling&amp;Restocking'!Y236&amp;'Felling&amp;Restocking'!AA236&amp;'Felling&amp;Restocking'!AC236)="",0,1)</f>
        <v>0</v>
      </c>
      <c r="W236" s="345">
        <f>IF(OR(OR(TRIM('Felling&amp;Restocking'!H236)="T",TRIM('Felling&amp;Restocking'!H236)="DF",TRIM('Felling&amp;Restocking'!H236)="OS"),O236=0),0,1)</f>
        <v>0</v>
      </c>
      <c r="X236" s="345">
        <f>IF(OR('Felling&amp;Restocking'!$S236="",OR('Felling&amp;Restocking'!$S236=0,'Felling&amp;Restocking'!$S236="N/A")),0,1)</f>
        <v>0</v>
      </c>
      <c r="Y236" s="333" t="str">
        <f t="shared" si="31"/>
        <v/>
      </c>
      <c r="Z236" s="333" t="str">
        <f t="shared" si="32"/>
        <v/>
      </c>
      <c r="AA236" s="334" t="str">
        <f t="shared" si="33"/>
        <v>beech,ash,sycamore,wild cherry/gean</v>
      </c>
      <c r="AC236" s="333" t="str">
        <f t="shared" si="34"/>
        <v/>
      </c>
      <c r="AE236" s="333" t="str">
        <f t="shared" si="35"/>
        <v>1</v>
      </c>
      <c r="AF236" s="346" t="str">
        <f>IF('Felling&amp;Restocking'!I236="","",IFERROR(VLOOKUP( 'Felling&amp;Restocking'!I236,SpeciesList[],2,FALSE),"," &amp; 'Felling&amp;Restocking'!I236))</f>
        <v>beech</v>
      </c>
      <c r="AG236" s="333" t="str">
        <f>IF('Felling&amp;Restocking'!I236="","",VLOOKUP( 'Felling&amp;Restocking'!I236,SpeciesList[],4,FALSE))</f>
        <v>B</v>
      </c>
      <c r="AH236" s="333" t="str">
        <f>IF('Felling&amp;Restocking'!J236="","",IFERROR("," &amp; VLOOKUP( 'Felling&amp;Restocking'!J236,SpeciesList[],2,FALSE),"," &amp; 'Felling&amp;Restocking'!J236))</f>
        <v>,ash</v>
      </c>
      <c r="AI236" s="333" t="str">
        <f>IF('Felling&amp;Restocking'!J236="","",VLOOKUP( 'Felling&amp;Restocking'!J236,SpeciesList[],4,FALSE))</f>
        <v>B</v>
      </c>
      <c r="AJ236" s="333" t="str">
        <f>IF('Felling&amp;Restocking'!K236="","",IFERROR("," &amp; VLOOKUP( 'Felling&amp;Restocking'!K236,SpeciesList[],2,FALSE),"," &amp; 'Felling&amp;Restocking'!K236))</f>
        <v>,sycamore</v>
      </c>
      <c r="AK236" s="333" t="str">
        <f>IF('Felling&amp;Restocking'!K236="","",VLOOKUP( 'Felling&amp;Restocking'!K236,SpeciesList[],4,FALSE))</f>
        <v>B</v>
      </c>
      <c r="AL236" s="333" t="str">
        <f>IF('Felling&amp;Restocking'!L236="","",IFERROR("," &amp; VLOOKUP( 'Felling&amp;Restocking'!L236,SpeciesList[],2,FALSE),"," &amp; 'Felling&amp;Restocking'!L236))</f>
        <v>,wild cherry/gean</v>
      </c>
      <c r="AM236" s="333" t="str">
        <f>IF('Felling&amp;Restocking'!L236="","",VLOOKUP( 'Felling&amp;Restocking'!L236,SpeciesList[],4,FALSE))</f>
        <v>B</v>
      </c>
      <c r="AN236" s="333" t="str">
        <f>IF('Felling&amp;Restocking'!M236="","",IFERROR("," &amp; VLOOKUP( 'Felling&amp;Restocking'!M236,SpeciesList[],2,FALSE),"," &amp; 'Felling&amp;Restocking'!M236))</f>
        <v/>
      </c>
      <c r="AO236" s="333" t="str">
        <f>IF('Felling&amp;Restocking'!M236="","",VLOOKUP( 'Felling&amp;Restocking'!M236,SpeciesList[],4,FALSE))</f>
        <v/>
      </c>
      <c r="AP236" s="333" t="str">
        <f>IF('Felling&amp;Restocking'!N236="","",IFERROR("," &amp; VLOOKUP( 'Felling&amp;Restocking'!N236,SpeciesList[],2,FALSE),"," &amp; 'Felling&amp;Restocking'!N236))</f>
        <v/>
      </c>
      <c r="AQ236" s="333" t="str">
        <f>IF('Felling&amp;Restocking'!N236="","",VLOOKUP( 'Felling&amp;Restocking'!N236,SpeciesList[],4,FALSE))</f>
        <v/>
      </c>
      <c r="AS236" s="346"/>
      <c r="AT236" s="333" t="str">
        <f>IF('Sub-Cpt Record'!A236&lt;&gt;"",CONCATENATE('Sub-Cpt Record'!A236,'Sub-Cpt Record'!B236,'Sub-Cpt Record'!C236),"")</f>
        <v>WA4a6.85823</v>
      </c>
      <c r="AU236" s="333">
        <f t="shared" si="36"/>
        <v>1</v>
      </c>
      <c r="AV236" s="333">
        <f>IF(AT236&lt;&gt;"",'Sub-Cpt Record'!C236/CODE!AU236,0)</f>
        <v>6.8582299999999998</v>
      </c>
    </row>
    <row r="237" spans="1:48" x14ac:dyDescent="0.25">
      <c r="A237" s="333" t="str">
        <f>IF('Sub-Cpt Record'!B237="",IF(OR('Sub-Cpt Record'!A237=0,'Sub-Cpt Record'!A237=""),"",'Sub-Cpt Record'!A237),CONCATENATE('Sub-Cpt Record'!A237&amp;'Sub-Cpt Record'!B237))</f>
        <v>WA4b</v>
      </c>
      <c r="B237" s="333">
        <f t="shared" si="28"/>
        <v>1</v>
      </c>
      <c r="C237" s="334" t="str">
        <f>IF('Sub-Cpt Record'!E237 = "","",'Sub-Cpt Record'!E237&amp;"  ")</f>
        <v xml:space="preserve">BE  </v>
      </c>
      <c r="D237" s="333" t="str">
        <f>IF('Sub-Cpt Record'!F237 = "","",'Sub-Cpt Record'!F237&amp;"  ")</f>
        <v xml:space="preserve">HOL  </v>
      </c>
      <c r="E237" s="333" t="str">
        <f>IF('Sub-Cpt Record'!G237 = "","",'Sub-Cpt Record'!G237&amp;"  ")</f>
        <v/>
      </c>
      <c r="F237" s="333" t="str">
        <f>IF('Sub-Cpt Record'!H237 = "","",'Sub-Cpt Record'!H237&amp;"  ")</f>
        <v/>
      </c>
      <c r="G237" s="333" t="str">
        <f>IF('Sub-Cpt Record'!I237 = "","",'Sub-Cpt Record'!I237&amp;"  ")</f>
        <v/>
      </c>
      <c r="H237" s="333" t="str">
        <f>IF('Sub-Cpt Record'!J237 = "","",'Sub-Cpt Record'!J237&amp;"  ")</f>
        <v/>
      </c>
      <c r="I237" s="335" t="str">
        <f t="shared" si="29"/>
        <v xml:space="preserve">BE  HOL  </v>
      </c>
      <c r="J237" s="333">
        <f>IF(A237&lt;&gt;"",'Sub-Cpt Record'!C237/CODE!B237,0)</f>
        <v>8.9762599999999999</v>
      </c>
      <c r="L237" s="337">
        <f t="shared" si="30"/>
        <v>1</v>
      </c>
      <c r="N237" s="338">
        <f>COUNTIFS('Felling&amp;Restocking'!$A$11:$A$1000, 'Felling&amp;Restocking'!$A237, 'Felling&amp;Restocking'!$B$11:$B$1000, 'Felling&amp;Restocking'!$B237, 'Felling&amp;Restocking'!$H$11:$H$1000, 'Felling&amp;Restocking'!$H237)</f>
        <v>1</v>
      </c>
      <c r="O237" s="338">
        <f>IF(OR('Felling&amp;Restocking'!H237=0,'Felling&amp;Restocking'!H237=""),0,1)</f>
        <v>1</v>
      </c>
      <c r="P237" s="339">
        <f>SUM('Felling&amp;Restocking'!O237+'Felling&amp;Restocking'!P237)</f>
        <v>359.05040000000002</v>
      </c>
      <c r="S237" s="341">
        <f>IF(AND(O237&lt;&gt;0,P237&lt;&gt;0,'Felling&amp;Restocking'!G237&lt;&gt;0,AA237="",AC237=""),1,0)</f>
        <v>0</v>
      </c>
      <c r="T237" s="342">
        <f>IF(OR('Felling&amp;Restocking'!G237=0,'Felling&amp;Restocking'!G237=""),"",SUM('Felling&amp;Restocking'!O237/P237)*'Felling&amp;Restocking'!G237)</f>
        <v>0</v>
      </c>
      <c r="U237" s="343">
        <f>IF(OR('Felling&amp;Restocking'!G237=0,'Felling&amp;Restocking'!G237=""),"",SUM('Felling&amp;Restocking'!P237/P237)*'Felling&amp;Restocking'!G237)</f>
        <v>8.98</v>
      </c>
      <c r="V237" s="344">
        <f>IF(CONCATENATE('Felling&amp;Restocking'!U237&amp;'Felling&amp;Restocking'!W237&amp;'Felling&amp;Restocking'!Y237&amp;'Felling&amp;Restocking'!AA237&amp;'Felling&amp;Restocking'!AC237)="",0,1)</f>
        <v>0</v>
      </c>
      <c r="W237" s="345">
        <f>IF(OR(OR(TRIM('Felling&amp;Restocking'!H237)="T",TRIM('Felling&amp;Restocking'!H237)="DF",TRIM('Felling&amp;Restocking'!H237)="OS"),O237=0),0,1)</f>
        <v>0</v>
      </c>
      <c r="X237" s="345">
        <f>IF(OR('Felling&amp;Restocking'!$S237="",OR('Felling&amp;Restocking'!$S237=0,'Felling&amp;Restocking'!$S237="N/A")),0,1)</f>
        <v>0</v>
      </c>
      <c r="Y237" s="333" t="str">
        <f t="shared" si="31"/>
        <v/>
      </c>
      <c r="Z237" s="333" t="str">
        <f t="shared" si="32"/>
        <v/>
      </c>
      <c r="AA237" s="334" t="str">
        <f t="shared" si="33"/>
        <v>beech,holly species</v>
      </c>
      <c r="AC237" s="333" t="str">
        <f t="shared" si="34"/>
        <v/>
      </c>
      <c r="AE237" s="333" t="str">
        <f t="shared" si="35"/>
        <v>1</v>
      </c>
      <c r="AF237" s="346" t="str">
        <f>IF('Felling&amp;Restocking'!I237="","",IFERROR(VLOOKUP( 'Felling&amp;Restocking'!I237,SpeciesList[],2,FALSE),"," &amp; 'Felling&amp;Restocking'!I237))</f>
        <v>beech</v>
      </c>
      <c r="AG237" s="333" t="str">
        <f>IF('Felling&amp;Restocking'!I237="","",VLOOKUP( 'Felling&amp;Restocking'!I237,SpeciesList[],4,FALSE))</f>
        <v>B</v>
      </c>
      <c r="AH237" s="333" t="str">
        <f>IF('Felling&amp;Restocking'!J237="","",IFERROR("," &amp; VLOOKUP( 'Felling&amp;Restocking'!J237,SpeciesList[],2,FALSE),"," &amp; 'Felling&amp;Restocking'!J237))</f>
        <v>,holly species</v>
      </c>
      <c r="AI237" s="333" t="str">
        <f>IF('Felling&amp;Restocking'!J237="","",VLOOKUP( 'Felling&amp;Restocking'!J237,SpeciesList[],4,FALSE))</f>
        <v>B</v>
      </c>
      <c r="AJ237" s="333" t="str">
        <f>IF('Felling&amp;Restocking'!K237="","",IFERROR("," &amp; VLOOKUP( 'Felling&amp;Restocking'!K237,SpeciesList[],2,FALSE),"," &amp; 'Felling&amp;Restocking'!K237))</f>
        <v/>
      </c>
      <c r="AK237" s="333" t="str">
        <f>IF('Felling&amp;Restocking'!K237="","",VLOOKUP( 'Felling&amp;Restocking'!K237,SpeciesList[],4,FALSE))</f>
        <v/>
      </c>
      <c r="AL237" s="333" t="str">
        <f>IF('Felling&amp;Restocking'!L237="","",IFERROR("," &amp; VLOOKUP( 'Felling&amp;Restocking'!L237,SpeciesList[],2,FALSE),"," &amp; 'Felling&amp;Restocking'!L237))</f>
        <v/>
      </c>
      <c r="AM237" s="333" t="str">
        <f>IF('Felling&amp;Restocking'!L237="","",VLOOKUP( 'Felling&amp;Restocking'!L237,SpeciesList[],4,FALSE))</f>
        <v/>
      </c>
      <c r="AN237" s="333" t="str">
        <f>IF('Felling&amp;Restocking'!M237="","",IFERROR("," &amp; VLOOKUP( 'Felling&amp;Restocking'!M237,SpeciesList[],2,FALSE),"," &amp; 'Felling&amp;Restocking'!M237))</f>
        <v/>
      </c>
      <c r="AO237" s="333" t="str">
        <f>IF('Felling&amp;Restocking'!M237="","",VLOOKUP( 'Felling&amp;Restocking'!M237,SpeciesList[],4,FALSE))</f>
        <v/>
      </c>
      <c r="AP237" s="333" t="str">
        <f>IF('Felling&amp;Restocking'!N237="","",IFERROR("," &amp; VLOOKUP( 'Felling&amp;Restocking'!N237,SpeciesList[],2,FALSE),"," &amp; 'Felling&amp;Restocking'!N237))</f>
        <v/>
      </c>
      <c r="AQ237" s="333" t="str">
        <f>IF('Felling&amp;Restocking'!N237="","",VLOOKUP( 'Felling&amp;Restocking'!N237,SpeciesList[],4,FALSE))</f>
        <v/>
      </c>
      <c r="AS237" s="346"/>
      <c r="AT237" s="333" t="str">
        <f>IF('Sub-Cpt Record'!A237&lt;&gt;"",CONCATENATE('Sub-Cpt Record'!A237,'Sub-Cpt Record'!B237,'Sub-Cpt Record'!C237),"")</f>
        <v>WA4b8.97626</v>
      </c>
      <c r="AU237" s="333">
        <f t="shared" si="36"/>
        <v>1</v>
      </c>
      <c r="AV237" s="333">
        <f>IF(AT237&lt;&gt;"",'Sub-Cpt Record'!C237/CODE!AU237,0)</f>
        <v>8.9762599999999999</v>
      </c>
    </row>
    <row r="238" spans="1:48" x14ac:dyDescent="0.25">
      <c r="A238" s="333" t="str">
        <f>IF('Sub-Cpt Record'!B238="",IF(OR('Sub-Cpt Record'!A238=0,'Sub-Cpt Record'!A238=""),"",'Sub-Cpt Record'!A238),CONCATENATE('Sub-Cpt Record'!A238&amp;'Sub-Cpt Record'!B238))</f>
        <v>WA4c</v>
      </c>
      <c r="B238" s="333">
        <f t="shared" si="28"/>
        <v>1</v>
      </c>
      <c r="C238" s="334" t="str">
        <f>IF('Sub-Cpt Record'!E238 = "","",'Sub-Cpt Record'!E238&amp;"  ")</f>
        <v xml:space="preserve">BE  </v>
      </c>
      <c r="D238" s="333" t="str">
        <f>IF('Sub-Cpt Record'!F238 = "","",'Sub-Cpt Record'!F238&amp;"  ")</f>
        <v xml:space="preserve">HOL  </v>
      </c>
      <c r="E238" s="333" t="str">
        <f>IF('Sub-Cpt Record'!G238 = "","",'Sub-Cpt Record'!G238&amp;"  ")</f>
        <v/>
      </c>
      <c r="F238" s="333" t="str">
        <f>IF('Sub-Cpt Record'!H238 = "","",'Sub-Cpt Record'!H238&amp;"  ")</f>
        <v/>
      </c>
      <c r="G238" s="333" t="str">
        <f>IF('Sub-Cpt Record'!I238 = "","",'Sub-Cpt Record'!I238&amp;"  ")</f>
        <v/>
      </c>
      <c r="H238" s="333" t="str">
        <f>IF('Sub-Cpt Record'!J238 = "","",'Sub-Cpt Record'!J238&amp;"  ")</f>
        <v/>
      </c>
      <c r="I238" s="335" t="str">
        <f t="shared" si="29"/>
        <v xml:space="preserve">BE  HOL  </v>
      </c>
      <c r="J238" s="333">
        <f>IF(A238&lt;&gt;"",'Sub-Cpt Record'!C238/CODE!B238,0)</f>
        <v>14.582599999999999</v>
      </c>
      <c r="L238" s="337">
        <f t="shared" si="30"/>
        <v>1</v>
      </c>
      <c r="N238" s="338">
        <f>COUNTIFS('Felling&amp;Restocking'!$A$11:$A$1000, 'Felling&amp;Restocking'!$A238, 'Felling&amp;Restocking'!$B$11:$B$1000, 'Felling&amp;Restocking'!$B238, 'Felling&amp;Restocking'!$H$11:$H$1000, 'Felling&amp;Restocking'!$H238)</f>
        <v>1</v>
      </c>
      <c r="O238" s="338">
        <f>IF(OR('Felling&amp;Restocking'!H238=0,'Felling&amp;Restocking'!H238=""),0,1)</f>
        <v>1</v>
      </c>
      <c r="P238" s="339">
        <f>SUM('Felling&amp;Restocking'!O238+'Felling&amp;Restocking'!P238)</f>
        <v>583.30399999999997</v>
      </c>
      <c r="S238" s="341">
        <f>IF(AND(O238&lt;&gt;0,P238&lt;&gt;0,'Felling&amp;Restocking'!G238&lt;&gt;0,AA238="",AC238=""),1,0)</f>
        <v>0</v>
      </c>
      <c r="T238" s="342">
        <f>IF(OR('Felling&amp;Restocking'!G238=0,'Felling&amp;Restocking'!G238=""),"",SUM('Felling&amp;Restocking'!O238/P238)*'Felling&amp;Restocking'!G238)</f>
        <v>0</v>
      </c>
      <c r="U238" s="343">
        <f>IF(OR('Felling&amp;Restocking'!G238=0,'Felling&amp;Restocking'!G238=""),"",SUM('Felling&amp;Restocking'!P238/P238)*'Felling&amp;Restocking'!G238)</f>
        <v>14.58</v>
      </c>
      <c r="V238" s="344">
        <f>IF(CONCATENATE('Felling&amp;Restocking'!U238&amp;'Felling&amp;Restocking'!W238&amp;'Felling&amp;Restocking'!Y238&amp;'Felling&amp;Restocking'!AA238&amp;'Felling&amp;Restocking'!AC238)="",0,1)</f>
        <v>0</v>
      </c>
      <c r="W238" s="345">
        <f>IF(OR(OR(TRIM('Felling&amp;Restocking'!H238)="T",TRIM('Felling&amp;Restocking'!H238)="DF",TRIM('Felling&amp;Restocking'!H238)="OS"),O238=0),0,1)</f>
        <v>0</v>
      </c>
      <c r="X238" s="345">
        <f>IF(OR('Felling&amp;Restocking'!$S238="",OR('Felling&amp;Restocking'!$S238=0,'Felling&amp;Restocking'!$S238="N/A")),0,1)</f>
        <v>0</v>
      </c>
      <c r="Y238" s="333" t="str">
        <f t="shared" si="31"/>
        <v/>
      </c>
      <c r="Z238" s="333" t="str">
        <f t="shared" si="32"/>
        <v/>
      </c>
      <c r="AA238" s="334" t="str">
        <f t="shared" si="33"/>
        <v>beech,holly species</v>
      </c>
      <c r="AC238" s="333" t="str">
        <f t="shared" si="34"/>
        <v/>
      </c>
      <c r="AE238" s="333" t="str">
        <f t="shared" si="35"/>
        <v>1</v>
      </c>
      <c r="AF238" s="346" t="str">
        <f>IF('Felling&amp;Restocking'!I238="","",IFERROR(VLOOKUP( 'Felling&amp;Restocking'!I238,SpeciesList[],2,FALSE),"," &amp; 'Felling&amp;Restocking'!I238))</f>
        <v>beech</v>
      </c>
      <c r="AG238" s="333" t="str">
        <f>IF('Felling&amp;Restocking'!I238="","",VLOOKUP( 'Felling&amp;Restocking'!I238,SpeciesList[],4,FALSE))</f>
        <v>B</v>
      </c>
      <c r="AH238" s="333" t="str">
        <f>IF('Felling&amp;Restocking'!J238="","",IFERROR("," &amp; VLOOKUP( 'Felling&amp;Restocking'!J238,SpeciesList[],2,FALSE),"," &amp; 'Felling&amp;Restocking'!J238))</f>
        <v>,holly species</v>
      </c>
      <c r="AI238" s="333" t="str">
        <f>IF('Felling&amp;Restocking'!J238="","",VLOOKUP( 'Felling&amp;Restocking'!J238,SpeciesList[],4,FALSE))</f>
        <v>B</v>
      </c>
      <c r="AJ238" s="333" t="str">
        <f>IF('Felling&amp;Restocking'!K238="","",IFERROR("," &amp; VLOOKUP( 'Felling&amp;Restocking'!K238,SpeciesList[],2,FALSE),"," &amp; 'Felling&amp;Restocking'!K238))</f>
        <v/>
      </c>
      <c r="AK238" s="333" t="str">
        <f>IF('Felling&amp;Restocking'!K238="","",VLOOKUP( 'Felling&amp;Restocking'!K238,SpeciesList[],4,FALSE))</f>
        <v/>
      </c>
      <c r="AL238" s="333" t="str">
        <f>IF('Felling&amp;Restocking'!L238="","",IFERROR("," &amp; VLOOKUP( 'Felling&amp;Restocking'!L238,SpeciesList[],2,FALSE),"," &amp; 'Felling&amp;Restocking'!L238))</f>
        <v/>
      </c>
      <c r="AM238" s="333" t="str">
        <f>IF('Felling&amp;Restocking'!L238="","",VLOOKUP( 'Felling&amp;Restocking'!L238,SpeciesList[],4,FALSE))</f>
        <v/>
      </c>
      <c r="AN238" s="333" t="str">
        <f>IF('Felling&amp;Restocking'!M238="","",IFERROR("," &amp; VLOOKUP( 'Felling&amp;Restocking'!M238,SpeciesList[],2,FALSE),"," &amp; 'Felling&amp;Restocking'!M238))</f>
        <v/>
      </c>
      <c r="AO238" s="333" t="str">
        <f>IF('Felling&amp;Restocking'!M238="","",VLOOKUP( 'Felling&amp;Restocking'!M238,SpeciesList[],4,FALSE))</f>
        <v/>
      </c>
      <c r="AP238" s="333" t="str">
        <f>IF('Felling&amp;Restocking'!N238="","",IFERROR("," &amp; VLOOKUP( 'Felling&amp;Restocking'!N238,SpeciesList[],2,FALSE),"," &amp; 'Felling&amp;Restocking'!N238))</f>
        <v/>
      </c>
      <c r="AQ238" s="333" t="str">
        <f>IF('Felling&amp;Restocking'!N238="","",VLOOKUP( 'Felling&amp;Restocking'!N238,SpeciesList[],4,FALSE))</f>
        <v/>
      </c>
      <c r="AS238" s="346"/>
      <c r="AT238" s="333" t="str">
        <f>IF('Sub-Cpt Record'!A238&lt;&gt;"",CONCATENATE('Sub-Cpt Record'!A238,'Sub-Cpt Record'!B238,'Sub-Cpt Record'!C238),"")</f>
        <v>WA4c14.5826</v>
      </c>
      <c r="AU238" s="333">
        <f t="shared" si="36"/>
        <v>1</v>
      </c>
      <c r="AV238" s="333">
        <f>IF(AT238&lt;&gt;"",'Sub-Cpt Record'!C238/CODE!AU238,0)</f>
        <v>14.582599999999999</v>
      </c>
    </row>
    <row r="239" spans="1:48" x14ac:dyDescent="0.25">
      <c r="A239" s="333" t="str">
        <f>IF('Sub-Cpt Record'!B239="",IF(OR('Sub-Cpt Record'!A239=0,'Sub-Cpt Record'!A239=""),"",'Sub-Cpt Record'!A239),CONCATENATE('Sub-Cpt Record'!A239&amp;'Sub-Cpt Record'!B239))</f>
        <v>WA5</v>
      </c>
      <c r="B239" s="333">
        <f t="shared" si="28"/>
        <v>1</v>
      </c>
      <c r="C239" s="334" t="str">
        <f>IF('Sub-Cpt Record'!E239 = "","",'Sub-Cpt Record'!E239&amp;"  ")</f>
        <v xml:space="preserve">BE  </v>
      </c>
      <c r="D239" s="333" t="str">
        <f>IF('Sub-Cpt Record'!F239 = "","",'Sub-Cpt Record'!F239&amp;"  ")</f>
        <v xml:space="preserve">SYC  </v>
      </c>
      <c r="E239" s="333" t="str">
        <f>IF('Sub-Cpt Record'!G239 = "","",'Sub-Cpt Record'!G239&amp;"  ")</f>
        <v xml:space="preserve">AH  </v>
      </c>
      <c r="F239" s="333" t="str">
        <f>IF('Sub-Cpt Record'!H239 = "","",'Sub-Cpt Record'!H239&amp;"  ")</f>
        <v xml:space="preserve">HOL  </v>
      </c>
      <c r="G239" s="333" t="str">
        <f>IF('Sub-Cpt Record'!I239 = "","",'Sub-Cpt Record'!I239&amp;"  ")</f>
        <v/>
      </c>
      <c r="H239" s="333" t="str">
        <f>IF('Sub-Cpt Record'!J239 = "","",'Sub-Cpt Record'!J239&amp;"  ")</f>
        <v/>
      </c>
      <c r="I239" s="335" t="str">
        <f t="shared" si="29"/>
        <v xml:space="preserve">BE  SYC  AH  HOL  </v>
      </c>
      <c r="J239" s="333">
        <f>IF(A239&lt;&gt;"",'Sub-Cpt Record'!C239/CODE!B239,0)</f>
        <v>18.52</v>
      </c>
      <c r="L239" s="337">
        <f t="shared" si="30"/>
        <v>1</v>
      </c>
      <c r="N239" s="338">
        <f>COUNTIFS('Felling&amp;Restocking'!$A$11:$A$1000, 'Felling&amp;Restocking'!$A239, 'Felling&amp;Restocking'!$B$11:$B$1000, 'Felling&amp;Restocking'!$B239, 'Felling&amp;Restocking'!$H$11:$H$1000, 'Felling&amp;Restocking'!$H239)</f>
        <v>0</v>
      </c>
      <c r="O239" s="338">
        <f>IF(OR('Felling&amp;Restocking'!H239=0,'Felling&amp;Restocking'!H239=""),0,1)</f>
        <v>0</v>
      </c>
      <c r="P239" s="339">
        <f>SUM('Felling&amp;Restocking'!O239+'Felling&amp;Restocking'!P239)</f>
        <v>0</v>
      </c>
      <c r="S239" s="341">
        <f>IF(AND(O239&lt;&gt;0,P239&lt;&gt;0,'Felling&amp;Restocking'!G239&lt;&gt;0,AA239="",AC239=""),1,0)</f>
        <v>0</v>
      </c>
      <c r="T239" s="342" t="str">
        <f>IF(OR('Felling&amp;Restocking'!G239=0,'Felling&amp;Restocking'!G239=""),"",SUM('Felling&amp;Restocking'!O239/P239)*'Felling&amp;Restocking'!G239)</f>
        <v/>
      </c>
      <c r="U239" s="343" t="str">
        <f>IF(OR('Felling&amp;Restocking'!G239=0,'Felling&amp;Restocking'!G239=""),"",SUM('Felling&amp;Restocking'!P239/P239)*'Felling&amp;Restocking'!G239)</f>
        <v/>
      </c>
      <c r="V239" s="344">
        <f>IF(CONCATENATE('Felling&amp;Restocking'!U239&amp;'Felling&amp;Restocking'!W239&amp;'Felling&amp;Restocking'!Y239&amp;'Felling&amp;Restocking'!AA239&amp;'Felling&amp;Restocking'!AC239)="",0,1)</f>
        <v>0</v>
      </c>
      <c r="W239" s="345">
        <f>IF(OR(OR(TRIM('Felling&amp;Restocking'!H239)="T",TRIM('Felling&amp;Restocking'!H239)="DF",TRIM('Felling&amp;Restocking'!H239)="OS"),O239=0),0,1)</f>
        <v>0</v>
      </c>
      <c r="X239" s="345">
        <f>IF(OR('Felling&amp;Restocking'!$S239="",OR('Felling&amp;Restocking'!$S239=0,'Felling&amp;Restocking'!$S239="N/A")),0,1)</f>
        <v>0</v>
      </c>
      <c r="Y239" s="333" t="str">
        <f t="shared" si="31"/>
        <v/>
      </c>
      <c r="Z239" s="333" t="str">
        <f t="shared" si="32"/>
        <v/>
      </c>
      <c r="AA239" s="334" t="str">
        <f t="shared" si="33"/>
        <v/>
      </c>
      <c r="AC239" s="333" t="str">
        <f t="shared" si="34"/>
        <v/>
      </c>
      <c r="AE239" s="333" t="str">
        <f t="shared" si="35"/>
        <v>1</v>
      </c>
      <c r="AF239" s="346" t="str">
        <f>IF('Felling&amp;Restocking'!I239="","",IFERROR(VLOOKUP( 'Felling&amp;Restocking'!I239,SpeciesList[],2,FALSE),"," &amp; 'Felling&amp;Restocking'!I239))</f>
        <v/>
      </c>
      <c r="AG239" s="333" t="str">
        <f>IF('Felling&amp;Restocking'!I239="","",VLOOKUP( 'Felling&amp;Restocking'!I239,SpeciesList[],4,FALSE))</f>
        <v/>
      </c>
      <c r="AH239" s="333" t="str">
        <f>IF('Felling&amp;Restocking'!J239="","",IFERROR("," &amp; VLOOKUP( 'Felling&amp;Restocking'!J239,SpeciesList[],2,FALSE),"," &amp; 'Felling&amp;Restocking'!J239))</f>
        <v/>
      </c>
      <c r="AI239" s="333" t="str">
        <f>IF('Felling&amp;Restocking'!J239="","",VLOOKUP( 'Felling&amp;Restocking'!J239,SpeciesList[],4,FALSE))</f>
        <v/>
      </c>
      <c r="AJ239" s="333" t="str">
        <f>IF('Felling&amp;Restocking'!K239="","",IFERROR("," &amp; VLOOKUP( 'Felling&amp;Restocking'!K239,SpeciesList[],2,FALSE),"," &amp; 'Felling&amp;Restocking'!K239))</f>
        <v/>
      </c>
      <c r="AK239" s="333" t="str">
        <f>IF('Felling&amp;Restocking'!K239="","",VLOOKUP( 'Felling&amp;Restocking'!K239,SpeciesList[],4,FALSE))</f>
        <v/>
      </c>
      <c r="AL239" s="333" t="str">
        <f>IF('Felling&amp;Restocking'!L239="","",IFERROR("," &amp; VLOOKUP( 'Felling&amp;Restocking'!L239,SpeciesList[],2,FALSE),"," &amp; 'Felling&amp;Restocking'!L239))</f>
        <v/>
      </c>
      <c r="AM239" s="333" t="str">
        <f>IF('Felling&amp;Restocking'!L239="","",VLOOKUP( 'Felling&amp;Restocking'!L239,SpeciesList[],4,FALSE))</f>
        <v/>
      </c>
      <c r="AN239" s="333" t="str">
        <f>IF('Felling&amp;Restocking'!M239="","",IFERROR("," &amp; VLOOKUP( 'Felling&amp;Restocking'!M239,SpeciesList[],2,FALSE),"," &amp; 'Felling&amp;Restocking'!M239))</f>
        <v/>
      </c>
      <c r="AO239" s="333" t="str">
        <f>IF('Felling&amp;Restocking'!M239="","",VLOOKUP( 'Felling&amp;Restocking'!M239,SpeciesList[],4,FALSE))</f>
        <v/>
      </c>
      <c r="AP239" s="333" t="str">
        <f>IF('Felling&amp;Restocking'!N239="","",IFERROR("," &amp; VLOOKUP( 'Felling&amp;Restocking'!N239,SpeciesList[],2,FALSE),"," &amp; 'Felling&amp;Restocking'!N239))</f>
        <v/>
      </c>
      <c r="AQ239" s="333" t="str">
        <f>IF('Felling&amp;Restocking'!N239="","",VLOOKUP( 'Felling&amp;Restocking'!N239,SpeciesList[],4,FALSE))</f>
        <v/>
      </c>
      <c r="AS239" s="346"/>
      <c r="AT239" s="333" t="str">
        <f>IF('Sub-Cpt Record'!A239&lt;&gt;"",CONCATENATE('Sub-Cpt Record'!A239,'Sub-Cpt Record'!B239,'Sub-Cpt Record'!C239),"")</f>
        <v>WA518.52</v>
      </c>
      <c r="AU239" s="333">
        <f t="shared" si="36"/>
        <v>1</v>
      </c>
      <c r="AV239" s="333">
        <f>IF(AT239&lt;&gt;"",'Sub-Cpt Record'!C239/CODE!AU239,0)</f>
        <v>18.52</v>
      </c>
    </row>
    <row r="240" spans="1:48" x14ac:dyDescent="0.25">
      <c r="A240" s="333" t="str">
        <f>IF('Sub-Cpt Record'!B240="",IF(OR('Sub-Cpt Record'!A240=0,'Sub-Cpt Record'!A240=""),"",'Sub-Cpt Record'!A240),CONCATENATE('Sub-Cpt Record'!A240&amp;'Sub-Cpt Record'!B240))</f>
        <v/>
      </c>
      <c r="B240" s="333">
        <f t="shared" si="28"/>
        <v>1</v>
      </c>
      <c r="C240" s="334" t="str">
        <f>IF('Sub-Cpt Record'!E240 = "","",'Sub-Cpt Record'!E240&amp;"  ")</f>
        <v/>
      </c>
      <c r="D240" s="333" t="str">
        <f>IF('Sub-Cpt Record'!F240 = "","",'Sub-Cpt Record'!F240&amp;"  ")</f>
        <v/>
      </c>
      <c r="E240" s="333" t="str">
        <f>IF('Sub-Cpt Record'!G240 = "","",'Sub-Cpt Record'!G240&amp;"  ")</f>
        <v/>
      </c>
      <c r="F240" s="333" t="str">
        <f>IF('Sub-Cpt Record'!H240 = "","",'Sub-Cpt Record'!H240&amp;"  ")</f>
        <v/>
      </c>
      <c r="G240" s="333" t="str">
        <f>IF('Sub-Cpt Record'!I240 = "","",'Sub-Cpt Record'!I240&amp;"  ")</f>
        <v/>
      </c>
      <c r="H240" s="333" t="str">
        <f>IF('Sub-Cpt Record'!J240 = "","",'Sub-Cpt Record'!J240&amp;"  ")</f>
        <v/>
      </c>
      <c r="I240" s="335" t="str">
        <f t="shared" si="29"/>
        <v/>
      </c>
      <c r="J240" s="333">
        <f>IF(A240&lt;&gt;"",'Sub-Cpt Record'!C240/CODE!B240,0)</f>
        <v>0</v>
      </c>
      <c r="L240" s="337" t="str">
        <f t="shared" si="30"/>
        <v/>
      </c>
      <c r="N240" s="338">
        <f>COUNTIFS('Felling&amp;Restocking'!$A$11:$A$1000, 'Felling&amp;Restocking'!$A240, 'Felling&amp;Restocking'!$B$11:$B$1000, 'Felling&amp;Restocking'!$B240, 'Felling&amp;Restocking'!$H$11:$H$1000, 'Felling&amp;Restocking'!$H240)</f>
        <v>0</v>
      </c>
      <c r="O240" s="338">
        <f>IF(OR('Felling&amp;Restocking'!H240=0,'Felling&amp;Restocking'!H240=""),0,1)</f>
        <v>0</v>
      </c>
      <c r="P240" s="339">
        <f>SUM('Felling&amp;Restocking'!O240+'Felling&amp;Restocking'!P240)</f>
        <v>0</v>
      </c>
      <c r="S240" s="341">
        <f>IF(AND(O240&lt;&gt;0,P240&lt;&gt;0,'Felling&amp;Restocking'!G240&lt;&gt;0,AA240="",AC240=""),1,0)</f>
        <v>0</v>
      </c>
      <c r="T240" s="342" t="str">
        <f>IF(OR('Felling&amp;Restocking'!G240=0,'Felling&amp;Restocking'!G240=""),"",SUM('Felling&amp;Restocking'!O240/P240)*'Felling&amp;Restocking'!G240)</f>
        <v/>
      </c>
      <c r="U240" s="343" t="str">
        <f>IF(OR('Felling&amp;Restocking'!G240=0,'Felling&amp;Restocking'!G240=""),"",SUM('Felling&amp;Restocking'!P240/P240)*'Felling&amp;Restocking'!G240)</f>
        <v/>
      </c>
      <c r="V240" s="344">
        <f>IF(CONCATENATE('Felling&amp;Restocking'!U240&amp;'Felling&amp;Restocking'!W240&amp;'Felling&amp;Restocking'!Y240&amp;'Felling&amp;Restocking'!AA240&amp;'Felling&amp;Restocking'!AC240)="",0,1)</f>
        <v>0</v>
      </c>
      <c r="W240" s="345">
        <f>IF(OR(OR(TRIM('Felling&amp;Restocking'!H240)="T",TRIM('Felling&amp;Restocking'!H240)="DF",TRIM('Felling&amp;Restocking'!H240)="OS"),O240=0),0,1)</f>
        <v>0</v>
      </c>
      <c r="X240" s="345">
        <f>IF(OR('Felling&amp;Restocking'!$S240="",OR('Felling&amp;Restocking'!$S240=0,'Felling&amp;Restocking'!$S240="N/A")),0,1)</f>
        <v>0</v>
      </c>
      <c r="Y240" s="333" t="str">
        <f t="shared" si="31"/>
        <v/>
      </c>
      <c r="Z240" s="333" t="str">
        <f t="shared" si="32"/>
        <v/>
      </c>
      <c r="AA240" s="334" t="str">
        <f t="shared" si="33"/>
        <v/>
      </c>
      <c r="AC240" s="333" t="str">
        <f t="shared" si="34"/>
        <v/>
      </c>
      <c r="AE240" s="333" t="str">
        <f t="shared" si="35"/>
        <v>1</v>
      </c>
      <c r="AF240" s="346" t="str">
        <f>IF('Felling&amp;Restocking'!I240="","",IFERROR(VLOOKUP( 'Felling&amp;Restocking'!I240,SpeciesList[],2,FALSE),"," &amp; 'Felling&amp;Restocking'!I240))</f>
        <v/>
      </c>
      <c r="AG240" s="333" t="str">
        <f>IF('Felling&amp;Restocking'!I240="","",VLOOKUP( 'Felling&amp;Restocking'!I240,SpeciesList[],4,FALSE))</f>
        <v/>
      </c>
      <c r="AH240" s="333" t="str">
        <f>IF('Felling&amp;Restocking'!J240="","",IFERROR("," &amp; VLOOKUP( 'Felling&amp;Restocking'!J240,SpeciesList[],2,FALSE),"," &amp; 'Felling&amp;Restocking'!J240))</f>
        <v/>
      </c>
      <c r="AI240" s="333" t="str">
        <f>IF('Felling&amp;Restocking'!J240="","",VLOOKUP( 'Felling&amp;Restocking'!J240,SpeciesList[],4,FALSE))</f>
        <v/>
      </c>
      <c r="AJ240" s="333" t="str">
        <f>IF('Felling&amp;Restocking'!K240="","",IFERROR("," &amp; VLOOKUP( 'Felling&amp;Restocking'!K240,SpeciesList[],2,FALSE),"," &amp; 'Felling&amp;Restocking'!K240))</f>
        <v/>
      </c>
      <c r="AK240" s="333" t="str">
        <f>IF('Felling&amp;Restocking'!K240="","",VLOOKUP( 'Felling&amp;Restocking'!K240,SpeciesList[],4,FALSE))</f>
        <v/>
      </c>
      <c r="AL240" s="333" t="str">
        <f>IF('Felling&amp;Restocking'!L240="","",IFERROR("," &amp; VLOOKUP( 'Felling&amp;Restocking'!L240,SpeciesList[],2,FALSE),"," &amp; 'Felling&amp;Restocking'!L240))</f>
        <v/>
      </c>
      <c r="AM240" s="333" t="str">
        <f>IF('Felling&amp;Restocking'!L240="","",VLOOKUP( 'Felling&amp;Restocking'!L240,SpeciesList[],4,FALSE))</f>
        <v/>
      </c>
      <c r="AN240" s="333" t="str">
        <f>IF('Felling&amp;Restocking'!M240="","",IFERROR("," &amp; VLOOKUP( 'Felling&amp;Restocking'!M240,SpeciesList[],2,FALSE),"," &amp; 'Felling&amp;Restocking'!M240))</f>
        <v/>
      </c>
      <c r="AO240" s="333" t="str">
        <f>IF('Felling&amp;Restocking'!M240="","",VLOOKUP( 'Felling&amp;Restocking'!M240,SpeciesList[],4,FALSE))</f>
        <v/>
      </c>
      <c r="AP240" s="333" t="str">
        <f>IF('Felling&amp;Restocking'!N240="","",IFERROR("," &amp; VLOOKUP( 'Felling&amp;Restocking'!N240,SpeciesList[],2,FALSE),"," &amp; 'Felling&amp;Restocking'!N240))</f>
        <v/>
      </c>
      <c r="AQ240" s="333" t="str">
        <f>IF('Felling&amp;Restocking'!N240="","",VLOOKUP( 'Felling&amp;Restocking'!N240,SpeciesList[],4,FALSE))</f>
        <v/>
      </c>
      <c r="AS240" s="346"/>
      <c r="AT240" s="333" t="str">
        <f>IF('Sub-Cpt Record'!A240&lt;&gt;"",CONCATENATE('Sub-Cpt Record'!A240,'Sub-Cpt Record'!B240,'Sub-Cpt Record'!C240),"")</f>
        <v/>
      </c>
      <c r="AU240" s="333">
        <f t="shared" si="36"/>
        <v>1</v>
      </c>
      <c r="AV240" s="333">
        <f>IF(AT240&lt;&gt;"",'Sub-Cpt Record'!C240/CODE!AU240,0)</f>
        <v>0</v>
      </c>
    </row>
    <row r="241" spans="1:48" x14ac:dyDescent="0.25">
      <c r="A241" s="333" t="str">
        <f>IF('Sub-Cpt Record'!B241="",IF(OR('Sub-Cpt Record'!A241=0,'Sub-Cpt Record'!A241=""),"",'Sub-Cpt Record'!A241),CONCATENATE('Sub-Cpt Record'!A241&amp;'Sub-Cpt Record'!B241))</f>
        <v/>
      </c>
      <c r="B241" s="333">
        <f t="shared" si="28"/>
        <v>1</v>
      </c>
      <c r="C241" s="334" t="str">
        <f>IF('Sub-Cpt Record'!E241 = "","",'Sub-Cpt Record'!E241&amp;"  ")</f>
        <v/>
      </c>
      <c r="D241" s="333" t="str">
        <f>IF('Sub-Cpt Record'!F241 = "","",'Sub-Cpt Record'!F241&amp;"  ")</f>
        <v/>
      </c>
      <c r="E241" s="333" t="str">
        <f>IF('Sub-Cpt Record'!G241 = "","",'Sub-Cpt Record'!G241&amp;"  ")</f>
        <v/>
      </c>
      <c r="F241" s="333" t="str">
        <f>IF('Sub-Cpt Record'!H241 = "","",'Sub-Cpt Record'!H241&amp;"  ")</f>
        <v/>
      </c>
      <c r="G241" s="333" t="str">
        <f>IF('Sub-Cpt Record'!I241 = "","",'Sub-Cpt Record'!I241&amp;"  ")</f>
        <v/>
      </c>
      <c r="H241" s="333" t="str">
        <f>IF('Sub-Cpt Record'!J241 = "","",'Sub-Cpt Record'!J241&amp;"  ")</f>
        <v/>
      </c>
      <c r="I241" s="335" t="str">
        <f t="shared" si="29"/>
        <v/>
      </c>
      <c r="J241" s="333">
        <f>IF(A241&lt;&gt;"",'Sub-Cpt Record'!C241/CODE!B241,0)</f>
        <v>0</v>
      </c>
      <c r="L241" s="337" t="str">
        <f t="shared" si="30"/>
        <v/>
      </c>
      <c r="N241" s="338">
        <f>COUNTIFS('Felling&amp;Restocking'!$A$11:$A$1000, 'Felling&amp;Restocking'!$A241, 'Felling&amp;Restocking'!$B$11:$B$1000, 'Felling&amp;Restocking'!$B241, 'Felling&amp;Restocking'!$H$11:$H$1000, 'Felling&amp;Restocking'!$H241)</f>
        <v>0</v>
      </c>
      <c r="O241" s="338">
        <f>IF(OR('Felling&amp;Restocking'!H241=0,'Felling&amp;Restocking'!H241=""),0,1)</f>
        <v>0</v>
      </c>
      <c r="P241" s="339">
        <f>SUM('Felling&amp;Restocking'!O241+'Felling&amp;Restocking'!P241)</f>
        <v>0</v>
      </c>
      <c r="S241" s="341">
        <f>IF(AND(O241&lt;&gt;0,P241&lt;&gt;0,'Felling&amp;Restocking'!G241&lt;&gt;0,AA241="",AC241=""),1,0)</f>
        <v>0</v>
      </c>
      <c r="T241" s="342" t="str">
        <f>IF(OR('Felling&amp;Restocking'!G241=0,'Felling&amp;Restocking'!G241=""),"",SUM('Felling&amp;Restocking'!O241/P241)*'Felling&amp;Restocking'!G241)</f>
        <v/>
      </c>
      <c r="U241" s="343" t="str">
        <f>IF(OR('Felling&amp;Restocking'!G241=0,'Felling&amp;Restocking'!G241=""),"",SUM('Felling&amp;Restocking'!P241/P241)*'Felling&amp;Restocking'!G241)</f>
        <v/>
      </c>
      <c r="V241" s="344">
        <f>IF(CONCATENATE('Felling&amp;Restocking'!U241&amp;'Felling&amp;Restocking'!W241&amp;'Felling&amp;Restocking'!Y241&amp;'Felling&amp;Restocking'!AA241&amp;'Felling&amp;Restocking'!AC241)="",0,1)</f>
        <v>0</v>
      </c>
      <c r="W241" s="345">
        <f>IF(OR(OR(TRIM('Felling&amp;Restocking'!H241)="T",TRIM('Felling&amp;Restocking'!H241)="DF",TRIM('Felling&amp;Restocking'!H241)="OS"),O241=0),0,1)</f>
        <v>0</v>
      </c>
      <c r="X241" s="345">
        <f>IF(OR('Felling&amp;Restocking'!$S241="",OR('Felling&amp;Restocking'!$S241=0,'Felling&amp;Restocking'!$S241="N/A")),0,1)</f>
        <v>0</v>
      </c>
      <c r="Y241" s="333" t="str">
        <f t="shared" si="31"/>
        <v/>
      </c>
      <c r="Z241" s="333" t="str">
        <f t="shared" si="32"/>
        <v/>
      </c>
      <c r="AA241" s="334" t="str">
        <f t="shared" si="33"/>
        <v/>
      </c>
      <c r="AC241" s="333" t="str">
        <f t="shared" si="34"/>
        <v/>
      </c>
      <c r="AE241" s="333" t="str">
        <f t="shared" si="35"/>
        <v>1</v>
      </c>
      <c r="AF241" s="346" t="str">
        <f>IF('Felling&amp;Restocking'!I241="","",IFERROR(VLOOKUP( 'Felling&amp;Restocking'!I241,SpeciesList[],2,FALSE),"," &amp; 'Felling&amp;Restocking'!I241))</f>
        <v/>
      </c>
      <c r="AG241" s="333" t="str">
        <f>IF('Felling&amp;Restocking'!I241="","",VLOOKUP( 'Felling&amp;Restocking'!I241,SpeciesList[],4,FALSE))</f>
        <v/>
      </c>
      <c r="AH241" s="333" t="str">
        <f>IF('Felling&amp;Restocking'!J241="","",IFERROR("," &amp; VLOOKUP( 'Felling&amp;Restocking'!J241,SpeciesList[],2,FALSE),"," &amp; 'Felling&amp;Restocking'!J241))</f>
        <v/>
      </c>
      <c r="AI241" s="333" t="str">
        <f>IF('Felling&amp;Restocking'!J241="","",VLOOKUP( 'Felling&amp;Restocking'!J241,SpeciesList[],4,FALSE))</f>
        <v/>
      </c>
      <c r="AJ241" s="333" t="str">
        <f>IF('Felling&amp;Restocking'!K241="","",IFERROR("," &amp; VLOOKUP( 'Felling&amp;Restocking'!K241,SpeciesList[],2,FALSE),"," &amp; 'Felling&amp;Restocking'!K241))</f>
        <v/>
      </c>
      <c r="AK241" s="333" t="str">
        <f>IF('Felling&amp;Restocking'!K241="","",VLOOKUP( 'Felling&amp;Restocking'!K241,SpeciesList[],4,FALSE))</f>
        <v/>
      </c>
      <c r="AL241" s="333" t="str">
        <f>IF('Felling&amp;Restocking'!L241="","",IFERROR("," &amp; VLOOKUP( 'Felling&amp;Restocking'!L241,SpeciesList[],2,FALSE),"," &amp; 'Felling&amp;Restocking'!L241))</f>
        <v/>
      </c>
      <c r="AM241" s="333" t="str">
        <f>IF('Felling&amp;Restocking'!L241="","",VLOOKUP( 'Felling&amp;Restocking'!L241,SpeciesList[],4,FALSE))</f>
        <v/>
      </c>
      <c r="AN241" s="333" t="str">
        <f>IF('Felling&amp;Restocking'!M241="","",IFERROR("," &amp; VLOOKUP( 'Felling&amp;Restocking'!M241,SpeciesList[],2,FALSE),"," &amp; 'Felling&amp;Restocking'!M241))</f>
        <v/>
      </c>
      <c r="AO241" s="333" t="str">
        <f>IF('Felling&amp;Restocking'!M241="","",VLOOKUP( 'Felling&amp;Restocking'!M241,SpeciesList[],4,FALSE))</f>
        <v/>
      </c>
      <c r="AP241" s="333" t="str">
        <f>IF('Felling&amp;Restocking'!N241="","",IFERROR("," &amp; VLOOKUP( 'Felling&amp;Restocking'!N241,SpeciesList[],2,FALSE),"," &amp; 'Felling&amp;Restocking'!N241))</f>
        <v/>
      </c>
      <c r="AQ241" s="333" t="str">
        <f>IF('Felling&amp;Restocking'!N241="","",VLOOKUP( 'Felling&amp;Restocking'!N241,SpeciesList[],4,FALSE))</f>
        <v/>
      </c>
      <c r="AS241" s="346"/>
      <c r="AT241" s="333" t="str">
        <f>IF('Sub-Cpt Record'!A241&lt;&gt;"",CONCATENATE('Sub-Cpt Record'!A241,'Sub-Cpt Record'!B241,'Sub-Cpt Record'!C241),"")</f>
        <v/>
      </c>
      <c r="AU241" s="333">
        <f t="shared" si="36"/>
        <v>1</v>
      </c>
      <c r="AV241" s="333">
        <f>IF(AT241&lt;&gt;"",'Sub-Cpt Record'!C241/CODE!AU241,0)</f>
        <v>0</v>
      </c>
    </row>
    <row r="242" spans="1:48" x14ac:dyDescent="0.25">
      <c r="A242" s="333" t="str">
        <f>IF('Sub-Cpt Record'!B242="",IF(OR('Sub-Cpt Record'!A242=0,'Sub-Cpt Record'!A242=""),"",'Sub-Cpt Record'!A242),CONCATENATE('Sub-Cpt Record'!A242&amp;'Sub-Cpt Record'!B242))</f>
        <v/>
      </c>
      <c r="B242" s="333">
        <f t="shared" si="28"/>
        <v>1</v>
      </c>
      <c r="C242" s="334" t="str">
        <f>IF('Sub-Cpt Record'!E242 = "","",'Sub-Cpt Record'!E242&amp;"  ")</f>
        <v/>
      </c>
      <c r="D242" s="333" t="str">
        <f>IF('Sub-Cpt Record'!F242 = "","",'Sub-Cpt Record'!F242&amp;"  ")</f>
        <v/>
      </c>
      <c r="E242" s="333" t="str">
        <f>IF('Sub-Cpt Record'!G242 = "","",'Sub-Cpt Record'!G242&amp;"  ")</f>
        <v/>
      </c>
      <c r="F242" s="333" t="str">
        <f>IF('Sub-Cpt Record'!H242 = "","",'Sub-Cpt Record'!H242&amp;"  ")</f>
        <v/>
      </c>
      <c r="G242" s="333" t="str">
        <f>IF('Sub-Cpt Record'!I242 = "","",'Sub-Cpt Record'!I242&amp;"  ")</f>
        <v/>
      </c>
      <c r="H242" s="333" t="str">
        <f>IF('Sub-Cpt Record'!J242 = "","",'Sub-Cpt Record'!J242&amp;"  ")</f>
        <v/>
      </c>
      <c r="I242" s="335" t="str">
        <f t="shared" si="29"/>
        <v/>
      </c>
      <c r="J242" s="333">
        <f>IF(A242&lt;&gt;"",'Sub-Cpt Record'!C242/CODE!B242,0)</f>
        <v>0</v>
      </c>
      <c r="L242" s="337" t="str">
        <f t="shared" si="30"/>
        <v/>
      </c>
      <c r="N242" s="338">
        <f>COUNTIFS('Felling&amp;Restocking'!$A$11:$A$1000, 'Felling&amp;Restocking'!$A242, 'Felling&amp;Restocking'!$B$11:$B$1000, 'Felling&amp;Restocking'!$B242, 'Felling&amp;Restocking'!$H$11:$H$1000, 'Felling&amp;Restocking'!$H242)</f>
        <v>0</v>
      </c>
      <c r="O242" s="338">
        <f>IF(OR('Felling&amp;Restocking'!H242=0,'Felling&amp;Restocking'!H242=""),0,1)</f>
        <v>0</v>
      </c>
      <c r="P242" s="339">
        <f>SUM('Felling&amp;Restocking'!O242+'Felling&amp;Restocking'!P242)</f>
        <v>0</v>
      </c>
      <c r="S242" s="341">
        <f>IF(AND(O242&lt;&gt;0,P242&lt;&gt;0,'Felling&amp;Restocking'!G242&lt;&gt;0,AA242="",AC242=""),1,0)</f>
        <v>0</v>
      </c>
      <c r="T242" s="342" t="str">
        <f>IF(OR('Felling&amp;Restocking'!G242=0,'Felling&amp;Restocking'!G242=""),"",SUM('Felling&amp;Restocking'!O242/P242)*'Felling&amp;Restocking'!G242)</f>
        <v/>
      </c>
      <c r="U242" s="343" t="str">
        <f>IF(OR('Felling&amp;Restocking'!G242=0,'Felling&amp;Restocking'!G242=""),"",SUM('Felling&amp;Restocking'!P242/P242)*'Felling&amp;Restocking'!G242)</f>
        <v/>
      </c>
      <c r="V242" s="344">
        <f>IF(CONCATENATE('Felling&amp;Restocking'!U242&amp;'Felling&amp;Restocking'!W242&amp;'Felling&amp;Restocking'!Y242&amp;'Felling&amp;Restocking'!AA242&amp;'Felling&amp;Restocking'!AC242)="",0,1)</f>
        <v>0</v>
      </c>
      <c r="W242" s="345">
        <f>IF(OR(OR(TRIM('Felling&amp;Restocking'!H242)="T",TRIM('Felling&amp;Restocking'!H242)="DF",TRIM('Felling&amp;Restocking'!H242)="OS"),O242=0),0,1)</f>
        <v>0</v>
      </c>
      <c r="X242" s="345">
        <f>IF(OR('Felling&amp;Restocking'!$S242="",OR('Felling&amp;Restocking'!$S242=0,'Felling&amp;Restocking'!$S242="N/A")),0,1)</f>
        <v>0</v>
      </c>
      <c r="Y242" s="333" t="str">
        <f t="shared" si="31"/>
        <v/>
      </c>
      <c r="Z242" s="333" t="str">
        <f t="shared" si="32"/>
        <v/>
      </c>
      <c r="AA242" s="334" t="str">
        <f t="shared" si="33"/>
        <v/>
      </c>
      <c r="AC242" s="333" t="str">
        <f t="shared" si="34"/>
        <v/>
      </c>
      <c r="AE242" s="333" t="str">
        <f t="shared" si="35"/>
        <v>1</v>
      </c>
      <c r="AF242" s="346" t="str">
        <f>IF('Felling&amp;Restocking'!I242="","",IFERROR(VLOOKUP( 'Felling&amp;Restocking'!I242,SpeciesList[],2,FALSE),"," &amp; 'Felling&amp;Restocking'!I242))</f>
        <v/>
      </c>
      <c r="AG242" s="333" t="str">
        <f>IF('Felling&amp;Restocking'!I242="","",VLOOKUP( 'Felling&amp;Restocking'!I242,SpeciesList[],4,FALSE))</f>
        <v/>
      </c>
      <c r="AH242" s="333" t="str">
        <f>IF('Felling&amp;Restocking'!J242="","",IFERROR("," &amp; VLOOKUP( 'Felling&amp;Restocking'!J242,SpeciesList[],2,FALSE),"," &amp; 'Felling&amp;Restocking'!J242))</f>
        <v/>
      </c>
      <c r="AI242" s="333" t="str">
        <f>IF('Felling&amp;Restocking'!J242="","",VLOOKUP( 'Felling&amp;Restocking'!J242,SpeciesList[],4,FALSE))</f>
        <v/>
      </c>
      <c r="AJ242" s="333" t="str">
        <f>IF('Felling&amp;Restocking'!K242="","",IFERROR("," &amp; VLOOKUP( 'Felling&amp;Restocking'!K242,SpeciesList[],2,FALSE),"," &amp; 'Felling&amp;Restocking'!K242))</f>
        <v/>
      </c>
      <c r="AK242" s="333" t="str">
        <f>IF('Felling&amp;Restocking'!K242="","",VLOOKUP( 'Felling&amp;Restocking'!K242,SpeciesList[],4,FALSE))</f>
        <v/>
      </c>
      <c r="AL242" s="333" t="str">
        <f>IF('Felling&amp;Restocking'!L242="","",IFERROR("," &amp; VLOOKUP( 'Felling&amp;Restocking'!L242,SpeciesList[],2,FALSE),"," &amp; 'Felling&amp;Restocking'!L242))</f>
        <v/>
      </c>
      <c r="AM242" s="333" t="str">
        <f>IF('Felling&amp;Restocking'!L242="","",VLOOKUP( 'Felling&amp;Restocking'!L242,SpeciesList[],4,FALSE))</f>
        <v/>
      </c>
      <c r="AN242" s="333" t="str">
        <f>IF('Felling&amp;Restocking'!M242="","",IFERROR("," &amp; VLOOKUP( 'Felling&amp;Restocking'!M242,SpeciesList[],2,FALSE),"," &amp; 'Felling&amp;Restocking'!M242))</f>
        <v/>
      </c>
      <c r="AO242" s="333" t="str">
        <f>IF('Felling&amp;Restocking'!M242="","",VLOOKUP( 'Felling&amp;Restocking'!M242,SpeciesList[],4,FALSE))</f>
        <v/>
      </c>
      <c r="AP242" s="333" t="str">
        <f>IF('Felling&amp;Restocking'!N242="","",IFERROR("," &amp; VLOOKUP( 'Felling&amp;Restocking'!N242,SpeciesList[],2,FALSE),"," &amp; 'Felling&amp;Restocking'!N242))</f>
        <v/>
      </c>
      <c r="AQ242" s="333" t="str">
        <f>IF('Felling&amp;Restocking'!N242="","",VLOOKUP( 'Felling&amp;Restocking'!N242,SpeciesList[],4,FALSE))</f>
        <v/>
      </c>
      <c r="AS242" s="346"/>
      <c r="AT242" s="333" t="str">
        <f>IF('Sub-Cpt Record'!A242&lt;&gt;"",CONCATENATE('Sub-Cpt Record'!A242,'Sub-Cpt Record'!B242,'Sub-Cpt Record'!C242),"")</f>
        <v/>
      </c>
      <c r="AU242" s="333">
        <f t="shared" si="36"/>
        <v>1</v>
      </c>
      <c r="AV242" s="333">
        <f>IF(AT242&lt;&gt;"",'Sub-Cpt Record'!C242/CODE!AU242,0)</f>
        <v>0</v>
      </c>
    </row>
    <row r="243" spans="1:48" x14ac:dyDescent="0.25">
      <c r="A243" s="333" t="str">
        <f>IF('Sub-Cpt Record'!B243="",IF(OR('Sub-Cpt Record'!A243=0,'Sub-Cpt Record'!A243=""),"",'Sub-Cpt Record'!A243),CONCATENATE('Sub-Cpt Record'!A243&amp;'Sub-Cpt Record'!B243))</f>
        <v/>
      </c>
      <c r="B243" s="333">
        <f t="shared" si="28"/>
        <v>1</v>
      </c>
      <c r="C243" s="334" t="str">
        <f>IF('Sub-Cpt Record'!E243 = "","",'Sub-Cpt Record'!E243&amp;"  ")</f>
        <v/>
      </c>
      <c r="D243" s="333" t="str">
        <f>IF('Sub-Cpt Record'!F243 = "","",'Sub-Cpt Record'!F243&amp;"  ")</f>
        <v/>
      </c>
      <c r="E243" s="333" t="str">
        <f>IF('Sub-Cpt Record'!G243 = "","",'Sub-Cpt Record'!G243&amp;"  ")</f>
        <v/>
      </c>
      <c r="F243" s="333" t="str">
        <f>IF('Sub-Cpt Record'!H243 = "","",'Sub-Cpt Record'!H243&amp;"  ")</f>
        <v/>
      </c>
      <c r="G243" s="333" t="str">
        <f>IF('Sub-Cpt Record'!I243 = "","",'Sub-Cpt Record'!I243&amp;"  ")</f>
        <v/>
      </c>
      <c r="H243" s="333" t="str">
        <f>IF('Sub-Cpt Record'!J243 = "","",'Sub-Cpt Record'!J243&amp;"  ")</f>
        <v/>
      </c>
      <c r="I243" s="335" t="str">
        <f t="shared" si="29"/>
        <v/>
      </c>
      <c r="J243" s="333">
        <f>IF(A243&lt;&gt;"",'Sub-Cpt Record'!C243/CODE!B243,0)</f>
        <v>0</v>
      </c>
      <c r="L243" s="337" t="str">
        <f t="shared" si="30"/>
        <v/>
      </c>
      <c r="N243" s="338">
        <f>COUNTIFS('Felling&amp;Restocking'!$A$11:$A$1000, 'Felling&amp;Restocking'!$A243, 'Felling&amp;Restocking'!$B$11:$B$1000, 'Felling&amp;Restocking'!$B243, 'Felling&amp;Restocking'!$H$11:$H$1000, 'Felling&amp;Restocking'!$H243)</f>
        <v>0</v>
      </c>
      <c r="O243" s="338">
        <f>IF(OR('Felling&amp;Restocking'!H243=0,'Felling&amp;Restocking'!H243=""),0,1)</f>
        <v>0</v>
      </c>
      <c r="P243" s="339">
        <f>SUM('Felling&amp;Restocking'!O243+'Felling&amp;Restocking'!P243)</f>
        <v>0</v>
      </c>
      <c r="S243" s="341">
        <f>IF(AND(O243&lt;&gt;0,P243&lt;&gt;0,'Felling&amp;Restocking'!G243&lt;&gt;0,AA243="",AC243=""),1,0)</f>
        <v>0</v>
      </c>
      <c r="T243" s="342" t="str">
        <f>IF(OR('Felling&amp;Restocking'!G243=0,'Felling&amp;Restocking'!G243=""),"",SUM('Felling&amp;Restocking'!O243/P243)*'Felling&amp;Restocking'!G243)</f>
        <v/>
      </c>
      <c r="U243" s="343" t="str">
        <f>IF(OR('Felling&amp;Restocking'!G243=0,'Felling&amp;Restocking'!G243=""),"",SUM('Felling&amp;Restocking'!P243/P243)*'Felling&amp;Restocking'!G243)</f>
        <v/>
      </c>
      <c r="V243" s="344">
        <f>IF(CONCATENATE('Felling&amp;Restocking'!U243&amp;'Felling&amp;Restocking'!W243&amp;'Felling&amp;Restocking'!Y243&amp;'Felling&amp;Restocking'!AA243&amp;'Felling&amp;Restocking'!AC243)="",0,1)</f>
        <v>0</v>
      </c>
      <c r="W243" s="345">
        <f>IF(OR(OR(TRIM('Felling&amp;Restocking'!H243)="T",TRIM('Felling&amp;Restocking'!H243)="DF",TRIM('Felling&amp;Restocking'!H243)="OS"),O243=0),0,1)</f>
        <v>0</v>
      </c>
      <c r="X243" s="345">
        <f>IF(OR('Felling&amp;Restocking'!$S243="",OR('Felling&amp;Restocking'!$S243=0,'Felling&amp;Restocking'!$S243="N/A")),0,1)</f>
        <v>0</v>
      </c>
      <c r="Y243" s="333" t="str">
        <f t="shared" si="31"/>
        <v/>
      </c>
      <c r="Z243" s="333" t="str">
        <f t="shared" si="32"/>
        <v/>
      </c>
      <c r="AA243" s="334" t="str">
        <f t="shared" si="33"/>
        <v/>
      </c>
      <c r="AC243" s="333" t="str">
        <f t="shared" si="34"/>
        <v/>
      </c>
      <c r="AE243" s="333" t="str">
        <f t="shared" si="35"/>
        <v>1</v>
      </c>
      <c r="AF243" s="346" t="str">
        <f>IF('Felling&amp;Restocking'!I243="","",IFERROR(VLOOKUP( 'Felling&amp;Restocking'!I243,SpeciesList[],2,FALSE),"," &amp; 'Felling&amp;Restocking'!I243))</f>
        <v/>
      </c>
      <c r="AG243" s="333" t="str">
        <f>IF('Felling&amp;Restocking'!I243="","",VLOOKUP( 'Felling&amp;Restocking'!I243,SpeciesList[],4,FALSE))</f>
        <v/>
      </c>
      <c r="AH243" s="333" t="str">
        <f>IF('Felling&amp;Restocking'!J243="","",IFERROR("," &amp; VLOOKUP( 'Felling&amp;Restocking'!J243,SpeciesList[],2,FALSE),"," &amp; 'Felling&amp;Restocking'!J243))</f>
        <v/>
      </c>
      <c r="AI243" s="333" t="str">
        <f>IF('Felling&amp;Restocking'!J243="","",VLOOKUP( 'Felling&amp;Restocking'!J243,SpeciesList[],4,FALSE))</f>
        <v/>
      </c>
      <c r="AJ243" s="333" t="str">
        <f>IF('Felling&amp;Restocking'!K243="","",IFERROR("," &amp; VLOOKUP( 'Felling&amp;Restocking'!K243,SpeciesList[],2,FALSE),"," &amp; 'Felling&amp;Restocking'!K243))</f>
        <v/>
      </c>
      <c r="AK243" s="333" t="str">
        <f>IF('Felling&amp;Restocking'!K243="","",VLOOKUP( 'Felling&amp;Restocking'!K243,SpeciesList[],4,FALSE))</f>
        <v/>
      </c>
      <c r="AL243" s="333" t="str">
        <f>IF('Felling&amp;Restocking'!L243="","",IFERROR("," &amp; VLOOKUP( 'Felling&amp;Restocking'!L243,SpeciesList[],2,FALSE),"," &amp; 'Felling&amp;Restocking'!L243))</f>
        <v/>
      </c>
      <c r="AM243" s="333" t="str">
        <f>IF('Felling&amp;Restocking'!L243="","",VLOOKUP( 'Felling&amp;Restocking'!L243,SpeciesList[],4,FALSE))</f>
        <v/>
      </c>
      <c r="AN243" s="333" t="str">
        <f>IF('Felling&amp;Restocking'!M243="","",IFERROR("," &amp; VLOOKUP( 'Felling&amp;Restocking'!M243,SpeciesList[],2,FALSE),"," &amp; 'Felling&amp;Restocking'!M243))</f>
        <v/>
      </c>
      <c r="AO243" s="333" t="str">
        <f>IF('Felling&amp;Restocking'!M243="","",VLOOKUP( 'Felling&amp;Restocking'!M243,SpeciesList[],4,FALSE))</f>
        <v/>
      </c>
      <c r="AP243" s="333" t="str">
        <f>IF('Felling&amp;Restocking'!N243="","",IFERROR("," &amp; VLOOKUP( 'Felling&amp;Restocking'!N243,SpeciesList[],2,FALSE),"," &amp; 'Felling&amp;Restocking'!N243))</f>
        <v/>
      </c>
      <c r="AQ243" s="333" t="str">
        <f>IF('Felling&amp;Restocking'!N243="","",VLOOKUP( 'Felling&amp;Restocking'!N243,SpeciesList[],4,FALSE))</f>
        <v/>
      </c>
      <c r="AS243" s="346"/>
      <c r="AT243" s="333" t="str">
        <f>IF('Sub-Cpt Record'!A243&lt;&gt;"",CONCATENATE('Sub-Cpt Record'!A243,'Sub-Cpt Record'!B243,'Sub-Cpt Record'!C243),"")</f>
        <v/>
      </c>
      <c r="AU243" s="333">
        <f t="shared" si="36"/>
        <v>1</v>
      </c>
      <c r="AV243" s="333">
        <f>IF(AT243&lt;&gt;"",'Sub-Cpt Record'!C243/CODE!AU243,0)</f>
        <v>0</v>
      </c>
    </row>
    <row r="244" spans="1:48" x14ac:dyDescent="0.25">
      <c r="A244" s="333" t="str">
        <f>IF('Sub-Cpt Record'!B244="",IF(OR('Sub-Cpt Record'!A244=0,'Sub-Cpt Record'!A244=""),"",'Sub-Cpt Record'!A244),CONCATENATE('Sub-Cpt Record'!A244&amp;'Sub-Cpt Record'!B244))</f>
        <v/>
      </c>
      <c r="B244" s="333">
        <f t="shared" si="28"/>
        <v>1</v>
      </c>
      <c r="C244" s="334" t="str">
        <f>IF('Sub-Cpt Record'!E244 = "","",'Sub-Cpt Record'!E244&amp;"  ")</f>
        <v/>
      </c>
      <c r="D244" s="333" t="str">
        <f>IF('Sub-Cpt Record'!F244 = "","",'Sub-Cpt Record'!F244&amp;"  ")</f>
        <v/>
      </c>
      <c r="E244" s="333" t="str">
        <f>IF('Sub-Cpt Record'!G244 = "","",'Sub-Cpt Record'!G244&amp;"  ")</f>
        <v/>
      </c>
      <c r="F244" s="333" t="str">
        <f>IF('Sub-Cpt Record'!H244 = "","",'Sub-Cpt Record'!H244&amp;"  ")</f>
        <v/>
      </c>
      <c r="G244" s="333" t="str">
        <f>IF('Sub-Cpt Record'!I244 = "","",'Sub-Cpt Record'!I244&amp;"  ")</f>
        <v/>
      </c>
      <c r="H244" s="333" t="str">
        <f>IF('Sub-Cpt Record'!J244 = "","",'Sub-Cpt Record'!J244&amp;"  ")</f>
        <v/>
      </c>
      <c r="I244" s="335" t="str">
        <f t="shared" si="29"/>
        <v/>
      </c>
      <c r="J244" s="333">
        <f>IF(A244&lt;&gt;"",'Sub-Cpt Record'!C244/CODE!B244,0)</f>
        <v>0</v>
      </c>
      <c r="L244" s="337" t="str">
        <f t="shared" si="30"/>
        <v/>
      </c>
      <c r="N244" s="338">
        <f>COUNTIFS('Felling&amp;Restocking'!$A$11:$A$1000, 'Felling&amp;Restocking'!$A244, 'Felling&amp;Restocking'!$B$11:$B$1000, 'Felling&amp;Restocking'!$B244, 'Felling&amp;Restocking'!$H$11:$H$1000, 'Felling&amp;Restocking'!$H244)</f>
        <v>0</v>
      </c>
      <c r="O244" s="338">
        <f>IF(OR('Felling&amp;Restocking'!H244=0,'Felling&amp;Restocking'!H244=""),0,1)</f>
        <v>0</v>
      </c>
      <c r="P244" s="339">
        <f>SUM('Felling&amp;Restocking'!O244+'Felling&amp;Restocking'!P244)</f>
        <v>0</v>
      </c>
      <c r="S244" s="341">
        <f>IF(AND(O244&lt;&gt;0,P244&lt;&gt;0,'Felling&amp;Restocking'!G244&lt;&gt;0,AA244="",AC244=""),1,0)</f>
        <v>0</v>
      </c>
      <c r="T244" s="342" t="str">
        <f>IF(OR('Felling&amp;Restocking'!G244=0,'Felling&amp;Restocking'!G244=""),"",SUM('Felling&amp;Restocking'!O244/P244)*'Felling&amp;Restocking'!G244)</f>
        <v/>
      </c>
      <c r="U244" s="343" t="str">
        <f>IF(OR('Felling&amp;Restocking'!G244=0,'Felling&amp;Restocking'!G244=""),"",SUM('Felling&amp;Restocking'!P244/P244)*'Felling&amp;Restocking'!G244)</f>
        <v/>
      </c>
      <c r="V244" s="344">
        <f>IF(CONCATENATE('Felling&amp;Restocking'!U244&amp;'Felling&amp;Restocking'!W244&amp;'Felling&amp;Restocking'!Y244&amp;'Felling&amp;Restocking'!AA244&amp;'Felling&amp;Restocking'!AC244)="",0,1)</f>
        <v>0</v>
      </c>
      <c r="W244" s="345">
        <f>IF(OR(OR(TRIM('Felling&amp;Restocking'!H244)="T",TRIM('Felling&amp;Restocking'!H244)="DF",TRIM('Felling&amp;Restocking'!H244)="OS"),O244=0),0,1)</f>
        <v>0</v>
      </c>
      <c r="X244" s="345">
        <f>IF(OR('Felling&amp;Restocking'!$S244="",OR('Felling&amp;Restocking'!$S244=0,'Felling&amp;Restocking'!$S244="N/A")),0,1)</f>
        <v>0</v>
      </c>
      <c r="Y244" s="333" t="str">
        <f t="shared" si="31"/>
        <v/>
      </c>
      <c r="Z244" s="333" t="str">
        <f t="shared" si="32"/>
        <v/>
      </c>
      <c r="AA244" s="334" t="str">
        <f t="shared" si="33"/>
        <v/>
      </c>
      <c r="AC244" s="333" t="str">
        <f t="shared" si="34"/>
        <v/>
      </c>
      <c r="AE244" s="333" t="str">
        <f t="shared" si="35"/>
        <v>1</v>
      </c>
      <c r="AF244" s="346" t="str">
        <f>IF('Felling&amp;Restocking'!I244="","",IFERROR(VLOOKUP( 'Felling&amp;Restocking'!I244,SpeciesList[],2,FALSE),"," &amp; 'Felling&amp;Restocking'!I244))</f>
        <v/>
      </c>
      <c r="AG244" s="333" t="str">
        <f>IF('Felling&amp;Restocking'!I244="","",VLOOKUP( 'Felling&amp;Restocking'!I244,SpeciesList[],4,FALSE))</f>
        <v/>
      </c>
      <c r="AH244" s="333" t="str">
        <f>IF('Felling&amp;Restocking'!J244="","",IFERROR("," &amp; VLOOKUP( 'Felling&amp;Restocking'!J244,SpeciesList[],2,FALSE),"," &amp; 'Felling&amp;Restocking'!J244))</f>
        <v/>
      </c>
      <c r="AI244" s="333" t="str">
        <f>IF('Felling&amp;Restocking'!J244="","",VLOOKUP( 'Felling&amp;Restocking'!J244,SpeciesList[],4,FALSE))</f>
        <v/>
      </c>
      <c r="AJ244" s="333" t="str">
        <f>IF('Felling&amp;Restocking'!K244="","",IFERROR("," &amp; VLOOKUP( 'Felling&amp;Restocking'!K244,SpeciesList[],2,FALSE),"," &amp; 'Felling&amp;Restocking'!K244))</f>
        <v/>
      </c>
      <c r="AK244" s="333" t="str">
        <f>IF('Felling&amp;Restocking'!K244="","",VLOOKUP( 'Felling&amp;Restocking'!K244,SpeciesList[],4,FALSE))</f>
        <v/>
      </c>
      <c r="AL244" s="333" t="str">
        <f>IF('Felling&amp;Restocking'!L244="","",IFERROR("," &amp; VLOOKUP( 'Felling&amp;Restocking'!L244,SpeciesList[],2,FALSE),"," &amp; 'Felling&amp;Restocking'!L244))</f>
        <v/>
      </c>
      <c r="AM244" s="333" t="str">
        <f>IF('Felling&amp;Restocking'!L244="","",VLOOKUP( 'Felling&amp;Restocking'!L244,SpeciesList[],4,FALSE))</f>
        <v/>
      </c>
      <c r="AN244" s="333" t="str">
        <f>IF('Felling&amp;Restocking'!M244="","",IFERROR("," &amp; VLOOKUP( 'Felling&amp;Restocking'!M244,SpeciesList[],2,FALSE),"," &amp; 'Felling&amp;Restocking'!M244))</f>
        <v/>
      </c>
      <c r="AO244" s="333" t="str">
        <f>IF('Felling&amp;Restocking'!M244="","",VLOOKUP( 'Felling&amp;Restocking'!M244,SpeciesList[],4,FALSE))</f>
        <v/>
      </c>
      <c r="AP244" s="333" t="str">
        <f>IF('Felling&amp;Restocking'!N244="","",IFERROR("," &amp; VLOOKUP( 'Felling&amp;Restocking'!N244,SpeciesList[],2,FALSE),"," &amp; 'Felling&amp;Restocking'!N244))</f>
        <v/>
      </c>
      <c r="AQ244" s="333" t="str">
        <f>IF('Felling&amp;Restocking'!N244="","",VLOOKUP( 'Felling&amp;Restocking'!N244,SpeciesList[],4,FALSE))</f>
        <v/>
      </c>
      <c r="AS244" s="346"/>
      <c r="AT244" s="333" t="str">
        <f>IF('Sub-Cpt Record'!A244&lt;&gt;"",CONCATENATE('Sub-Cpt Record'!A244,'Sub-Cpt Record'!B244,'Sub-Cpt Record'!C244),"")</f>
        <v/>
      </c>
      <c r="AU244" s="333">
        <f t="shared" si="36"/>
        <v>1</v>
      </c>
      <c r="AV244" s="333">
        <f>IF(AT244&lt;&gt;"",'Sub-Cpt Record'!C244/CODE!AU244,0)</f>
        <v>0</v>
      </c>
    </row>
    <row r="245" spans="1:48" x14ac:dyDescent="0.25">
      <c r="A245" s="333" t="str">
        <f>IF('Sub-Cpt Record'!B245="",IF(OR('Sub-Cpt Record'!A245=0,'Sub-Cpt Record'!A245=""),"",'Sub-Cpt Record'!A245),CONCATENATE('Sub-Cpt Record'!A245&amp;'Sub-Cpt Record'!B245))</f>
        <v/>
      </c>
      <c r="B245" s="333">
        <f t="shared" si="28"/>
        <v>1</v>
      </c>
      <c r="C245" s="334" t="str">
        <f>IF('Sub-Cpt Record'!E245 = "","",'Sub-Cpt Record'!E245&amp;"  ")</f>
        <v/>
      </c>
      <c r="D245" s="333" t="str">
        <f>IF('Sub-Cpt Record'!F245 = "","",'Sub-Cpt Record'!F245&amp;"  ")</f>
        <v/>
      </c>
      <c r="E245" s="333" t="str">
        <f>IF('Sub-Cpt Record'!G245 = "","",'Sub-Cpt Record'!G245&amp;"  ")</f>
        <v/>
      </c>
      <c r="F245" s="333" t="str">
        <f>IF('Sub-Cpt Record'!H245 = "","",'Sub-Cpt Record'!H245&amp;"  ")</f>
        <v/>
      </c>
      <c r="G245" s="333" t="str">
        <f>IF('Sub-Cpt Record'!I245 = "","",'Sub-Cpt Record'!I245&amp;"  ")</f>
        <v/>
      </c>
      <c r="H245" s="333" t="str">
        <f>IF('Sub-Cpt Record'!J245 = "","",'Sub-Cpt Record'!J245&amp;"  ")</f>
        <v/>
      </c>
      <c r="I245" s="335" t="str">
        <f t="shared" si="29"/>
        <v/>
      </c>
      <c r="J245" s="333">
        <f>IF(A245&lt;&gt;"",'Sub-Cpt Record'!C245/CODE!B245,0)</f>
        <v>0</v>
      </c>
      <c r="L245" s="337" t="str">
        <f t="shared" si="30"/>
        <v/>
      </c>
      <c r="N245" s="338">
        <f>COUNTIFS('Felling&amp;Restocking'!$A$11:$A$1000, 'Felling&amp;Restocking'!$A245, 'Felling&amp;Restocking'!$B$11:$B$1000, 'Felling&amp;Restocking'!$B245, 'Felling&amp;Restocking'!$H$11:$H$1000, 'Felling&amp;Restocking'!$H245)</f>
        <v>0</v>
      </c>
      <c r="O245" s="338">
        <f>IF(OR('Felling&amp;Restocking'!H245=0,'Felling&amp;Restocking'!H245=""),0,1)</f>
        <v>0</v>
      </c>
      <c r="P245" s="339">
        <f>SUM('Felling&amp;Restocking'!O245+'Felling&amp;Restocking'!P245)</f>
        <v>0</v>
      </c>
      <c r="S245" s="341">
        <f>IF(AND(O245&lt;&gt;0,P245&lt;&gt;0,'Felling&amp;Restocking'!G245&lt;&gt;0,AA245="",AC245=""),1,0)</f>
        <v>0</v>
      </c>
      <c r="T245" s="342" t="str">
        <f>IF(OR('Felling&amp;Restocking'!G245=0,'Felling&amp;Restocking'!G245=""),"",SUM('Felling&amp;Restocking'!O245/P245)*'Felling&amp;Restocking'!G245)</f>
        <v/>
      </c>
      <c r="U245" s="343" t="str">
        <f>IF(OR('Felling&amp;Restocking'!G245=0,'Felling&amp;Restocking'!G245=""),"",SUM('Felling&amp;Restocking'!P245/P245)*'Felling&amp;Restocking'!G245)</f>
        <v/>
      </c>
      <c r="V245" s="344">
        <f>IF(CONCATENATE('Felling&amp;Restocking'!U245&amp;'Felling&amp;Restocking'!W245&amp;'Felling&amp;Restocking'!Y245&amp;'Felling&amp;Restocking'!AA245&amp;'Felling&amp;Restocking'!AC245)="",0,1)</f>
        <v>0</v>
      </c>
      <c r="W245" s="345">
        <f>IF(OR(OR(TRIM('Felling&amp;Restocking'!H245)="T",TRIM('Felling&amp;Restocking'!H245)="DF",TRIM('Felling&amp;Restocking'!H245)="OS"),O245=0),0,1)</f>
        <v>0</v>
      </c>
      <c r="X245" s="345">
        <f>IF(OR('Felling&amp;Restocking'!$S245="",OR('Felling&amp;Restocking'!$S245=0,'Felling&amp;Restocking'!$S245="N/A")),0,1)</f>
        <v>0</v>
      </c>
      <c r="Y245" s="333" t="str">
        <f t="shared" si="31"/>
        <v/>
      </c>
      <c r="Z245" s="333" t="str">
        <f t="shared" si="32"/>
        <v/>
      </c>
      <c r="AA245" s="334" t="str">
        <f t="shared" si="33"/>
        <v/>
      </c>
      <c r="AC245" s="333" t="str">
        <f t="shared" si="34"/>
        <v/>
      </c>
      <c r="AE245" s="333" t="str">
        <f t="shared" si="35"/>
        <v>1</v>
      </c>
      <c r="AF245" s="346" t="str">
        <f>IF('Felling&amp;Restocking'!I245="","",IFERROR(VLOOKUP( 'Felling&amp;Restocking'!I245,SpeciesList[],2,FALSE),"," &amp; 'Felling&amp;Restocking'!I245))</f>
        <v/>
      </c>
      <c r="AG245" s="333" t="str">
        <f>IF('Felling&amp;Restocking'!I245="","",VLOOKUP( 'Felling&amp;Restocking'!I245,SpeciesList[],4,FALSE))</f>
        <v/>
      </c>
      <c r="AH245" s="333" t="str">
        <f>IF('Felling&amp;Restocking'!J245="","",IFERROR("," &amp; VLOOKUP( 'Felling&amp;Restocking'!J245,SpeciesList[],2,FALSE),"," &amp; 'Felling&amp;Restocking'!J245))</f>
        <v/>
      </c>
      <c r="AI245" s="333" t="str">
        <f>IF('Felling&amp;Restocking'!J245="","",VLOOKUP( 'Felling&amp;Restocking'!J245,SpeciesList[],4,FALSE))</f>
        <v/>
      </c>
      <c r="AJ245" s="333" t="str">
        <f>IF('Felling&amp;Restocking'!K245="","",IFERROR("," &amp; VLOOKUP( 'Felling&amp;Restocking'!K245,SpeciesList[],2,FALSE),"," &amp; 'Felling&amp;Restocking'!K245))</f>
        <v/>
      </c>
      <c r="AK245" s="333" t="str">
        <f>IF('Felling&amp;Restocking'!K245="","",VLOOKUP( 'Felling&amp;Restocking'!K245,SpeciesList[],4,FALSE))</f>
        <v/>
      </c>
      <c r="AL245" s="333" t="str">
        <f>IF('Felling&amp;Restocking'!L245="","",IFERROR("," &amp; VLOOKUP( 'Felling&amp;Restocking'!L245,SpeciesList[],2,FALSE),"," &amp; 'Felling&amp;Restocking'!L245))</f>
        <v/>
      </c>
      <c r="AM245" s="333" t="str">
        <f>IF('Felling&amp;Restocking'!L245="","",VLOOKUP( 'Felling&amp;Restocking'!L245,SpeciesList[],4,FALSE))</f>
        <v/>
      </c>
      <c r="AN245" s="333" t="str">
        <f>IF('Felling&amp;Restocking'!M245="","",IFERROR("," &amp; VLOOKUP( 'Felling&amp;Restocking'!M245,SpeciesList[],2,FALSE),"," &amp; 'Felling&amp;Restocking'!M245))</f>
        <v/>
      </c>
      <c r="AO245" s="333" t="str">
        <f>IF('Felling&amp;Restocking'!M245="","",VLOOKUP( 'Felling&amp;Restocking'!M245,SpeciesList[],4,FALSE))</f>
        <v/>
      </c>
      <c r="AP245" s="333" t="str">
        <f>IF('Felling&amp;Restocking'!N245="","",IFERROR("," &amp; VLOOKUP( 'Felling&amp;Restocking'!N245,SpeciesList[],2,FALSE),"," &amp; 'Felling&amp;Restocking'!N245))</f>
        <v/>
      </c>
      <c r="AQ245" s="333" t="str">
        <f>IF('Felling&amp;Restocking'!N245="","",VLOOKUP( 'Felling&amp;Restocking'!N245,SpeciesList[],4,FALSE))</f>
        <v/>
      </c>
      <c r="AS245" s="346"/>
      <c r="AT245" s="333" t="str">
        <f>IF('Sub-Cpt Record'!A245&lt;&gt;"",CONCATENATE('Sub-Cpt Record'!A245,'Sub-Cpt Record'!B245,'Sub-Cpt Record'!C245),"")</f>
        <v/>
      </c>
      <c r="AU245" s="333">
        <f t="shared" si="36"/>
        <v>1</v>
      </c>
      <c r="AV245" s="333">
        <f>IF(AT245&lt;&gt;"",'Sub-Cpt Record'!C245/CODE!AU245,0)</f>
        <v>0</v>
      </c>
    </row>
    <row r="246" spans="1:48" x14ac:dyDescent="0.25">
      <c r="A246" s="333" t="str">
        <f>IF('Sub-Cpt Record'!B246="",IF(OR('Sub-Cpt Record'!A246=0,'Sub-Cpt Record'!A246=""),"",'Sub-Cpt Record'!A246),CONCATENATE('Sub-Cpt Record'!A246&amp;'Sub-Cpt Record'!B246))</f>
        <v/>
      </c>
      <c r="B246" s="333">
        <f t="shared" si="28"/>
        <v>1</v>
      </c>
      <c r="C246" s="334" t="str">
        <f>IF('Sub-Cpt Record'!E246 = "","",'Sub-Cpt Record'!E246&amp;"  ")</f>
        <v/>
      </c>
      <c r="D246" s="333" t="str">
        <f>IF('Sub-Cpt Record'!F246 = "","",'Sub-Cpt Record'!F246&amp;"  ")</f>
        <v/>
      </c>
      <c r="E246" s="333" t="str">
        <f>IF('Sub-Cpt Record'!G246 = "","",'Sub-Cpt Record'!G246&amp;"  ")</f>
        <v/>
      </c>
      <c r="F246" s="333" t="str">
        <f>IF('Sub-Cpt Record'!H246 = "","",'Sub-Cpt Record'!H246&amp;"  ")</f>
        <v/>
      </c>
      <c r="G246" s="333" t="str">
        <f>IF('Sub-Cpt Record'!I246 = "","",'Sub-Cpt Record'!I246&amp;"  ")</f>
        <v/>
      </c>
      <c r="H246" s="333" t="str">
        <f>IF('Sub-Cpt Record'!J246 = "","",'Sub-Cpt Record'!J246&amp;"  ")</f>
        <v/>
      </c>
      <c r="I246" s="335" t="str">
        <f t="shared" si="29"/>
        <v/>
      </c>
      <c r="J246" s="333">
        <f>IF(A246&lt;&gt;"",'Sub-Cpt Record'!C246/CODE!B246,0)</f>
        <v>0</v>
      </c>
      <c r="L246" s="337" t="str">
        <f t="shared" si="30"/>
        <v/>
      </c>
      <c r="N246" s="338">
        <f>COUNTIFS('Felling&amp;Restocking'!$A$11:$A$1000, 'Felling&amp;Restocking'!$A246, 'Felling&amp;Restocking'!$B$11:$B$1000, 'Felling&amp;Restocking'!$B246, 'Felling&amp;Restocking'!$H$11:$H$1000, 'Felling&amp;Restocking'!$H246)</f>
        <v>0</v>
      </c>
      <c r="O246" s="338">
        <f>IF(OR('Felling&amp;Restocking'!H246=0,'Felling&amp;Restocking'!H246=""),0,1)</f>
        <v>0</v>
      </c>
      <c r="P246" s="339">
        <f>SUM('Felling&amp;Restocking'!O246+'Felling&amp;Restocking'!P246)</f>
        <v>0</v>
      </c>
      <c r="S246" s="341">
        <f>IF(AND(O246&lt;&gt;0,P246&lt;&gt;0,'Felling&amp;Restocking'!G246&lt;&gt;0,AA246="",AC246=""),1,0)</f>
        <v>0</v>
      </c>
      <c r="T246" s="342" t="str">
        <f>IF(OR('Felling&amp;Restocking'!G246=0,'Felling&amp;Restocking'!G246=""),"",SUM('Felling&amp;Restocking'!O246/P246)*'Felling&amp;Restocking'!G246)</f>
        <v/>
      </c>
      <c r="U246" s="343" t="str">
        <f>IF(OR('Felling&amp;Restocking'!G246=0,'Felling&amp;Restocking'!G246=""),"",SUM('Felling&amp;Restocking'!P246/P246)*'Felling&amp;Restocking'!G246)</f>
        <v/>
      </c>
      <c r="V246" s="344">
        <f>IF(CONCATENATE('Felling&amp;Restocking'!U246&amp;'Felling&amp;Restocking'!W246&amp;'Felling&amp;Restocking'!Y246&amp;'Felling&amp;Restocking'!AA246&amp;'Felling&amp;Restocking'!AC246)="",0,1)</f>
        <v>0</v>
      </c>
      <c r="W246" s="345">
        <f>IF(OR(OR(TRIM('Felling&amp;Restocking'!H246)="T",TRIM('Felling&amp;Restocking'!H246)="DF",TRIM('Felling&amp;Restocking'!H246)="OS"),O246=0),0,1)</f>
        <v>0</v>
      </c>
      <c r="X246" s="345">
        <f>IF(OR('Felling&amp;Restocking'!$S246="",OR('Felling&amp;Restocking'!$S246=0,'Felling&amp;Restocking'!$S246="N/A")),0,1)</f>
        <v>0</v>
      </c>
      <c r="Y246" s="333" t="str">
        <f t="shared" si="31"/>
        <v/>
      </c>
      <c r="Z246" s="333" t="str">
        <f t="shared" si="32"/>
        <v/>
      </c>
      <c r="AA246" s="334" t="str">
        <f t="shared" si="33"/>
        <v/>
      </c>
      <c r="AC246" s="333" t="str">
        <f t="shared" si="34"/>
        <v/>
      </c>
      <c r="AE246" s="333" t="str">
        <f t="shared" si="35"/>
        <v>1</v>
      </c>
      <c r="AF246" s="346" t="str">
        <f>IF('Felling&amp;Restocking'!I246="","",IFERROR(VLOOKUP( 'Felling&amp;Restocking'!I246,SpeciesList[],2,FALSE),"," &amp; 'Felling&amp;Restocking'!I246))</f>
        <v/>
      </c>
      <c r="AG246" s="333" t="str">
        <f>IF('Felling&amp;Restocking'!I246="","",VLOOKUP( 'Felling&amp;Restocking'!I246,SpeciesList[],4,FALSE))</f>
        <v/>
      </c>
      <c r="AH246" s="333" t="str">
        <f>IF('Felling&amp;Restocking'!J246="","",IFERROR("," &amp; VLOOKUP( 'Felling&amp;Restocking'!J246,SpeciesList[],2,FALSE),"," &amp; 'Felling&amp;Restocking'!J246))</f>
        <v/>
      </c>
      <c r="AI246" s="333" t="str">
        <f>IF('Felling&amp;Restocking'!J246="","",VLOOKUP( 'Felling&amp;Restocking'!J246,SpeciesList[],4,FALSE))</f>
        <v/>
      </c>
      <c r="AJ246" s="333" t="str">
        <f>IF('Felling&amp;Restocking'!K246="","",IFERROR("," &amp; VLOOKUP( 'Felling&amp;Restocking'!K246,SpeciesList[],2,FALSE),"," &amp; 'Felling&amp;Restocking'!K246))</f>
        <v/>
      </c>
      <c r="AK246" s="333" t="str">
        <f>IF('Felling&amp;Restocking'!K246="","",VLOOKUP( 'Felling&amp;Restocking'!K246,SpeciesList[],4,FALSE))</f>
        <v/>
      </c>
      <c r="AL246" s="333" t="str">
        <f>IF('Felling&amp;Restocking'!L246="","",IFERROR("," &amp; VLOOKUP( 'Felling&amp;Restocking'!L246,SpeciesList[],2,FALSE),"," &amp; 'Felling&amp;Restocking'!L246))</f>
        <v/>
      </c>
      <c r="AM246" s="333" t="str">
        <f>IF('Felling&amp;Restocking'!L246="","",VLOOKUP( 'Felling&amp;Restocking'!L246,SpeciesList[],4,FALSE))</f>
        <v/>
      </c>
      <c r="AN246" s="333" t="str">
        <f>IF('Felling&amp;Restocking'!M246="","",IFERROR("," &amp; VLOOKUP( 'Felling&amp;Restocking'!M246,SpeciesList[],2,FALSE),"," &amp; 'Felling&amp;Restocking'!M246))</f>
        <v/>
      </c>
      <c r="AO246" s="333" t="str">
        <f>IF('Felling&amp;Restocking'!M246="","",VLOOKUP( 'Felling&amp;Restocking'!M246,SpeciesList[],4,FALSE))</f>
        <v/>
      </c>
      <c r="AP246" s="333" t="str">
        <f>IF('Felling&amp;Restocking'!N246="","",IFERROR("," &amp; VLOOKUP( 'Felling&amp;Restocking'!N246,SpeciesList[],2,FALSE),"," &amp; 'Felling&amp;Restocking'!N246))</f>
        <v/>
      </c>
      <c r="AQ246" s="333" t="str">
        <f>IF('Felling&amp;Restocking'!N246="","",VLOOKUP( 'Felling&amp;Restocking'!N246,SpeciesList[],4,FALSE))</f>
        <v/>
      </c>
      <c r="AS246" s="346"/>
      <c r="AT246" s="333" t="str">
        <f>IF('Sub-Cpt Record'!A246&lt;&gt;"",CONCATENATE('Sub-Cpt Record'!A246,'Sub-Cpt Record'!B246,'Sub-Cpt Record'!C246),"")</f>
        <v/>
      </c>
      <c r="AU246" s="333">
        <f t="shared" si="36"/>
        <v>1</v>
      </c>
      <c r="AV246" s="333">
        <f>IF(AT246&lt;&gt;"",'Sub-Cpt Record'!C246/CODE!AU246,0)</f>
        <v>0</v>
      </c>
    </row>
    <row r="247" spans="1:48" x14ac:dyDescent="0.25">
      <c r="A247" s="333" t="str">
        <f>IF('Sub-Cpt Record'!B247="",IF(OR('Sub-Cpt Record'!A247=0,'Sub-Cpt Record'!A247=""),"",'Sub-Cpt Record'!A247),CONCATENATE('Sub-Cpt Record'!A247&amp;'Sub-Cpt Record'!B247))</f>
        <v/>
      </c>
      <c r="B247" s="333">
        <f t="shared" si="28"/>
        <v>1</v>
      </c>
      <c r="C247" s="334" t="str">
        <f>IF('Sub-Cpt Record'!E247 = "","",'Sub-Cpt Record'!E247&amp;"  ")</f>
        <v/>
      </c>
      <c r="D247" s="333" t="str">
        <f>IF('Sub-Cpt Record'!F247 = "","",'Sub-Cpt Record'!F247&amp;"  ")</f>
        <v/>
      </c>
      <c r="E247" s="333" t="str">
        <f>IF('Sub-Cpt Record'!G247 = "","",'Sub-Cpt Record'!G247&amp;"  ")</f>
        <v/>
      </c>
      <c r="F247" s="333" t="str">
        <f>IF('Sub-Cpt Record'!H247 = "","",'Sub-Cpt Record'!H247&amp;"  ")</f>
        <v/>
      </c>
      <c r="G247" s="333" t="str">
        <f>IF('Sub-Cpt Record'!I247 = "","",'Sub-Cpt Record'!I247&amp;"  ")</f>
        <v/>
      </c>
      <c r="H247" s="333" t="str">
        <f>IF('Sub-Cpt Record'!J247 = "","",'Sub-Cpt Record'!J247&amp;"  ")</f>
        <v/>
      </c>
      <c r="I247" s="335" t="str">
        <f t="shared" si="29"/>
        <v/>
      </c>
      <c r="J247" s="333">
        <f>IF(A247&lt;&gt;"",'Sub-Cpt Record'!C247/CODE!B247,0)</f>
        <v>0</v>
      </c>
      <c r="L247" s="337" t="str">
        <f t="shared" si="30"/>
        <v/>
      </c>
      <c r="N247" s="338">
        <f>COUNTIFS('Felling&amp;Restocking'!$A$11:$A$1000, 'Felling&amp;Restocking'!$A247, 'Felling&amp;Restocking'!$B$11:$B$1000, 'Felling&amp;Restocking'!$B247, 'Felling&amp;Restocking'!$H$11:$H$1000, 'Felling&amp;Restocking'!$H247)</f>
        <v>0</v>
      </c>
      <c r="O247" s="338">
        <f>IF(OR('Felling&amp;Restocking'!H247=0,'Felling&amp;Restocking'!H247=""),0,1)</f>
        <v>0</v>
      </c>
      <c r="P247" s="339">
        <f>SUM('Felling&amp;Restocking'!O247+'Felling&amp;Restocking'!P247)</f>
        <v>0</v>
      </c>
      <c r="S247" s="341">
        <f>IF(AND(O247&lt;&gt;0,P247&lt;&gt;0,'Felling&amp;Restocking'!G247&lt;&gt;0,AA247="",AC247=""),1,0)</f>
        <v>0</v>
      </c>
      <c r="T247" s="342" t="str">
        <f>IF(OR('Felling&amp;Restocking'!G247=0,'Felling&amp;Restocking'!G247=""),"",SUM('Felling&amp;Restocking'!O247/P247)*'Felling&amp;Restocking'!G247)</f>
        <v/>
      </c>
      <c r="U247" s="343" t="str">
        <f>IF(OR('Felling&amp;Restocking'!G247=0,'Felling&amp;Restocking'!G247=""),"",SUM('Felling&amp;Restocking'!P247/P247)*'Felling&amp;Restocking'!G247)</f>
        <v/>
      </c>
      <c r="V247" s="344">
        <f>IF(CONCATENATE('Felling&amp;Restocking'!U247&amp;'Felling&amp;Restocking'!W247&amp;'Felling&amp;Restocking'!Y247&amp;'Felling&amp;Restocking'!AA247&amp;'Felling&amp;Restocking'!AC247)="",0,1)</f>
        <v>0</v>
      </c>
      <c r="W247" s="345">
        <f>IF(OR(OR(TRIM('Felling&amp;Restocking'!H247)="T",TRIM('Felling&amp;Restocking'!H247)="DF",TRIM('Felling&amp;Restocking'!H247)="OS"),O247=0),0,1)</f>
        <v>0</v>
      </c>
      <c r="X247" s="345">
        <f>IF(OR('Felling&amp;Restocking'!$S247="",OR('Felling&amp;Restocking'!$S247=0,'Felling&amp;Restocking'!$S247="N/A")),0,1)</f>
        <v>0</v>
      </c>
      <c r="Y247" s="333" t="str">
        <f t="shared" si="31"/>
        <v/>
      </c>
      <c r="Z247" s="333" t="str">
        <f t="shared" si="32"/>
        <v/>
      </c>
      <c r="AA247" s="334" t="str">
        <f t="shared" si="33"/>
        <v/>
      </c>
      <c r="AC247" s="333" t="str">
        <f t="shared" si="34"/>
        <v/>
      </c>
      <c r="AE247" s="333" t="str">
        <f t="shared" si="35"/>
        <v>1</v>
      </c>
      <c r="AF247" s="346" t="str">
        <f>IF('Felling&amp;Restocking'!I247="","",IFERROR(VLOOKUP( 'Felling&amp;Restocking'!I247,SpeciesList[],2,FALSE),"," &amp; 'Felling&amp;Restocking'!I247))</f>
        <v/>
      </c>
      <c r="AG247" s="333" t="str">
        <f>IF('Felling&amp;Restocking'!I247="","",VLOOKUP( 'Felling&amp;Restocking'!I247,SpeciesList[],4,FALSE))</f>
        <v/>
      </c>
      <c r="AH247" s="333" t="str">
        <f>IF('Felling&amp;Restocking'!J247="","",IFERROR("," &amp; VLOOKUP( 'Felling&amp;Restocking'!J247,SpeciesList[],2,FALSE),"," &amp; 'Felling&amp;Restocking'!J247))</f>
        <v/>
      </c>
      <c r="AI247" s="333" t="str">
        <f>IF('Felling&amp;Restocking'!J247="","",VLOOKUP( 'Felling&amp;Restocking'!J247,SpeciesList[],4,FALSE))</f>
        <v/>
      </c>
      <c r="AJ247" s="333" t="str">
        <f>IF('Felling&amp;Restocking'!K247="","",IFERROR("," &amp; VLOOKUP( 'Felling&amp;Restocking'!K247,SpeciesList[],2,FALSE),"," &amp; 'Felling&amp;Restocking'!K247))</f>
        <v/>
      </c>
      <c r="AK247" s="333" t="str">
        <f>IF('Felling&amp;Restocking'!K247="","",VLOOKUP( 'Felling&amp;Restocking'!K247,SpeciesList[],4,FALSE))</f>
        <v/>
      </c>
      <c r="AL247" s="333" t="str">
        <f>IF('Felling&amp;Restocking'!L247="","",IFERROR("," &amp; VLOOKUP( 'Felling&amp;Restocking'!L247,SpeciesList[],2,FALSE),"," &amp; 'Felling&amp;Restocking'!L247))</f>
        <v/>
      </c>
      <c r="AM247" s="333" t="str">
        <f>IF('Felling&amp;Restocking'!L247="","",VLOOKUP( 'Felling&amp;Restocking'!L247,SpeciesList[],4,FALSE))</f>
        <v/>
      </c>
      <c r="AN247" s="333" t="str">
        <f>IF('Felling&amp;Restocking'!M247="","",IFERROR("," &amp; VLOOKUP( 'Felling&amp;Restocking'!M247,SpeciesList[],2,FALSE),"," &amp; 'Felling&amp;Restocking'!M247))</f>
        <v/>
      </c>
      <c r="AO247" s="333" t="str">
        <f>IF('Felling&amp;Restocking'!M247="","",VLOOKUP( 'Felling&amp;Restocking'!M247,SpeciesList[],4,FALSE))</f>
        <v/>
      </c>
      <c r="AP247" s="333" t="str">
        <f>IF('Felling&amp;Restocking'!N247="","",IFERROR("," &amp; VLOOKUP( 'Felling&amp;Restocking'!N247,SpeciesList[],2,FALSE),"," &amp; 'Felling&amp;Restocking'!N247))</f>
        <v/>
      </c>
      <c r="AQ247" s="333" t="str">
        <f>IF('Felling&amp;Restocking'!N247="","",VLOOKUP( 'Felling&amp;Restocking'!N247,SpeciesList[],4,FALSE))</f>
        <v/>
      </c>
      <c r="AS247" s="346"/>
      <c r="AT247" s="333" t="str">
        <f>IF('Sub-Cpt Record'!A247&lt;&gt;"",CONCATENATE('Sub-Cpt Record'!A247,'Sub-Cpt Record'!B247,'Sub-Cpt Record'!C247),"")</f>
        <v/>
      </c>
      <c r="AU247" s="333">
        <f t="shared" si="36"/>
        <v>1</v>
      </c>
      <c r="AV247" s="333">
        <f>IF(AT247&lt;&gt;"",'Sub-Cpt Record'!C247/CODE!AU247,0)</f>
        <v>0</v>
      </c>
    </row>
    <row r="248" spans="1:48" x14ac:dyDescent="0.25">
      <c r="A248" s="333" t="str">
        <f>IF('Sub-Cpt Record'!B248="",IF(OR('Sub-Cpt Record'!A248=0,'Sub-Cpt Record'!A248=""),"",'Sub-Cpt Record'!A248),CONCATENATE('Sub-Cpt Record'!A248&amp;'Sub-Cpt Record'!B248))</f>
        <v/>
      </c>
      <c r="B248" s="333">
        <f t="shared" si="28"/>
        <v>1</v>
      </c>
      <c r="C248" s="334" t="str">
        <f>IF('Sub-Cpt Record'!E248 = "","",'Sub-Cpt Record'!E248&amp;"  ")</f>
        <v/>
      </c>
      <c r="D248" s="333" t="str">
        <f>IF('Sub-Cpt Record'!F248 = "","",'Sub-Cpt Record'!F248&amp;"  ")</f>
        <v/>
      </c>
      <c r="E248" s="333" t="str">
        <f>IF('Sub-Cpt Record'!G248 = "","",'Sub-Cpt Record'!G248&amp;"  ")</f>
        <v/>
      </c>
      <c r="F248" s="333" t="str">
        <f>IF('Sub-Cpt Record'!H248 = "","",'Sub-Cpt Record'!H248&amp;"  ")</f>
        <v/>
      </c>
      <c r="G248" s="333" t="str">
        <f>IF('Sub-Cpt Record'!I248 = "","",'Sub-Cpt Record'!I248&amp;"  ")</f>
        <v/>
      </c>
      <c r="H248" s="333" t="str">
        <f>IF('Sub-Cpt Record'!J248 = "","",'Sub-Cpt Record'!J248&amp;"  ")</f>
        <v/>
      </c>
      <c r="I248" s="335" t="str">
        <f t="shared" si="29"/>
        <v/>
      </c>
      <c r="J248" s="333">
        <f>IF(A248&lt;&gt;"",'Sub-Cpt Record'!C248/CODE!B248,0)</f>
        <v>0</v>
      </c>
      <c r="L248" s="337" t="str">
        <f t="shared" si="30"/>
        <v/>
      </c>
      <c r="N248" s="338">
        <f>COUNTIFS('Felling&amp;Restocking'!$A$11:$A$1000, 'Felling&amp;Restocking'!$A248, 'Felling&amp;Restocking'!$B$11:$B$1000, 'Felling&amp;Restocking'!$B248, 'Felling&amp;Restocking'!$H$11:$H$1000, 'Felling&amp;Restocking'!$H248)</f>
        <v>0</v>
      </c>
      <c r="O248" s="338">
        <f>IF(OR('Felling&amp;Restocking'!H248=0,'Felling&amp;Restocking'!H248=""),0,1)</f>
        <v>0</v>
      </c>
      <c r="P248" s="339">
        <f>SUM('Felling&amp;Restocking'!O248+'Felling&amp;Restocking'!P248)</f>
        <v>0</v>
      </c>
      <c r="S248" s="341">
        <f>IF(AND(O248&lt;&gt;0,P248&lt;&gt;0,'Felling&amp;Restocking'!G248&lt;&gt;0,AA248="",AC248=""),1,0)</f>
        <v>0</v>
      </c>
      <c r="T248" s="342" t="str">
        <f>IF(OR('Felling&amp;Restocking'!G248=0,'Felling&amp;Restocking'!G248=""),"",SUM('Felling&amp;Restocking'!O248/P248)*'Felling&amp;Restocking'!G248)</f>
        <v/>
      </c>
      <c r="U248" s="343" t="str">
        <f>IF(OR('Felling&amp;Restocking'!G248=0,'Felling&amp;Restocking'!G248=""),"",SUM('Felling&amp;Restocking'!P248/P248)*'Felling&amp;Restocking'!G248)</f>
        <v/>
      </c>
      <c r="V248" s="344">
        <f>IF(CONCATENATE('Felling&amp;Restocking'!U248&amp;'Felling&amp;Restocking'!W248&amp;'Felling&amp;Restocking'!Y248&amp;'Felling&amp;Restocking'!AA248&amp;'Felling&amp;Restocking'!AC248)="",0,1)</f>
        <v>0</v>
      </c>
      <c r="W248" s="345">
        <f>IF(OR(OR(TRIM('Felling&amp;Restocking'!H248)="T",TRIM('Felling&amp;Restocking'!H248)="DF",TRIM('Felling&amp;Restocking'!H248)="OS"),O248=0),0,1)</f>
        <v>0</v>
      </c>
      <c r="X248" s="345">
        <f>IF(OR('Felling&amp;Restocking'!$S248="",OR('Felling&amp;Restocking'!$S248=0,'Felling&amp;Restocking'!$S248="N/A")),0,1)</f>
        <v>0</v>
      </c>
      <c r="Y248" s="333" t="str">
        <f t="shared" si="31"/>
        <v/>
      </c>
      <c r="Z248" s="333" t="str">
        <f t="shared" si="32"/>
        <v/>
      </c>
      <c r="AA248" s="334" t="str">
        <f t="shared" si="33"/>
        <v/>
      </c>
      <c r="AC248" s="333" t="str">
        <f t="shared" si="34"/>
        <v/>
      </c>
      <c r="AE248" s="333" t="str">
        <f t="shared" si="35"/>
        <v>1</v>
      </c>
      <c r="AF248" s="346" t="str">
        <f>IF('Felling&amp;Restocking'!I248="","",IFERROR(VLOOKUP( 'Felling&amp;Restocking'!I248,SpeciesList[],2,FALSE),"," &amp; 'Felling&amp;Restocking'!I248))</f>
        <v/>
      </c>
      <c r="AG248" s="333" t="str">
        <f>IF('Felling&amp;Restocking'!I248="","",VLOOKUP( 'Felling&amp;Restocking'!I248,SpeciesList[],4,FALSE))</f>
        <v/>
      </c>
      <c r="AH248" s="333" t="str">
        <f>IF('Felling&amp;Restocking'!J248="","",IFERROR("," &amp; VLOOKUP( 'Felling&amp;Restocking'!J248,SpeciesList[],2,FALSE),"," &amp; 'Felling&amp;Restocking'!J248))</f>
        <v/>
      </c>
      <c r="AI248" s="333" t="str">
        <f>IF('Felling&amp;Restocking'!J248="","",VLOOKUP( 'Felling&amp;Restocking'!J248,SpeciesList[],4,FALSE))</f>
        <v/>
      </c>
      <c r="AJ248" s="333" t="str">
        <f>IF('Felling&amp;Restocking'!K248="","",IFERROR("," &amp; VLOOKUP( 'Felling&amp;Restocking'!K248,SpeciesList[],2,FALSE),"," &amp; 'Felling&amp;Restocking'!K248))</f>
        <v/>
      </c>
      <c r="AK248" s="333" t="str">
        <f>IF('Felling&amp;Restocking'!K248="","",VLOOKUP( 'Felling&amp;Restocking'!K248,SpeciesList[],4,FALSE))</f>
        <v/>
      </c>
      <c r="AL248" s="333" t="str">
        <f>IF('Felling&amp;Restocking'!L248="","",IFERROR("," &amp; VLOOKUP( 'Felling&amp;Restocking'!L248,SpeciesList[],2,FALSE),"," &amp; 'Felling&amp;Restocking'!L248))</f>
        <v/>
      </c>
      <c r="AM248" s="333" t="str">
        <f>IF('Felling&amp;Restocking'!L248="","",VLOOKUP( 'Felling&amp;Restocking'!L248,SpeciesList[],4,FALSE))</f>
        <v/>
      </c>
      <c r="AN248" s="333" t="str">
        <f>IF('Felling&amp;Restocking'!M248="","",IFERROR("," &amp; VLOOKUP( 'Felling&amp;Restocking'!M248,SpeciesList[],2,FALSE),"," &amp; 'Felling&amp;Restocking'!M248))</f>
        <v/>
      </c>
      <c r="AO248" s="333" t="str">
        <f>IF('Felling&amp;Restocking'!M248="","",VLOOKUP( 'Felling&amp;Restocking'!M248,SpeciesList[],4,FALSE))</f>
        <v/>
      </c>
      <c r="AP248" s="333" t="str">
        <f>IF('Felling&amp;Restocking'!N248="","",IFERROR("," &amp; VLOOKUP( 'Felling&amp;Restocking'!N248,SpeciesList[],2,FALSE),"," &amp; 'Felling&amp;Restocking'!N248))</f>
        <v/>
      </c>
      <c r="AQ248" s="333" t="str">
        <f>IF('Felling&amp;Restocking'!N248="","",VLOOKUP( 'Felling&amp;Restocking'!N248,SpeciesList[],4,FALSE))</f>
        <v/>
      </c>
      <c r="AS248" s="346"/>
      <c r="AT248" s="333" t="str">
        <f>IF('Sub-Cpt Record'!A248&lt;&gt;"",CONCATENATE('Sub-Cpt Record'!A248,'Sub-Cpt Record'!B248,'Sub-Cpt Record'!C248),"")</f>
        <v/>
      </c>
      <c r="AU248" s="333">
        <f t="shared" si="36"/>
        <v>1</v>
      </c>
      <c r="AV248" s="333">
        <f>IF(AT248&lt;&gt;"",'Sub-Cpt Record'!C248/CODE!AU248,0)</f>
        <v>0</v>
      </c>
    </row>
    <row r="249" spans="1:48" x14ac:dyDescent="0.25">
      <c r="A249" s="333" t="str">
        <f>IF('Sub-Cpt Record'!B249="",IF(OR('Sub-Cpt Record'!A249=0,'Sub-Cpt Record'!A249=""),"",'Sub-Cpt Record'!A249),CONCATENATE('Sub-Cpt Record'!A249&amp;'Sub-Cpt Record'!B249))</f>
        <v/>
      </c>
      <c r="B249" s="333">
        <f t="shared" si="28"/>
        <v>1</v>
      </c>
      <c r="C249" s="334" t="str">
        <f>IF('Sub-Cpt Record'!E249 = "","",'Sub-Cpt Record'!E249&amp;"  ")</f>
        <v/>
      </c>
      <c r="D249" s="333" t="str">
        <f>IF('Sub-Cpt Record'!F249 = "","",'Sub-Cpt Record'!F249&amp;"  ")</f>
        <v/>
      </c>
      <c r="E249" s="333" t="str">
        <f>IF('Sub-Cpt Record'!G249 = "","",'Sub-Cpt Record'!G249&amp;"  ")</f>
        <v/>
      </c>
      <c r="F249" s="333" t="str">
        <f>IF('Sub-Cpt Record'!H249 = "","",'Sub-Cpt Record'!H249&amp;"  ")</f>
        <v/>
      </c>
      <c r="G249" s="333" t="str">
        <f>IF('Sub-Cpt Record'!I249 = "","",'Sub-Cpt Record'!I249&amp;"  ")</f>
        <v/>
      </c>
      <c r="H249" s="333" t="str">
        <f>IF('Sub-Cpt Record'!J249 = "","",'Sub-Cpt Record'!J249&amp;"  ")</f>
        <v/>
      </c>
      <c r="I249" s="335" t="str">
        <f t="shared" si="29"/>
        <v/>
      </c>
      <c r="J249" s="333">
        <f>IF(A249&lt;&gt;"",'Sub-Cpt Record'!C249/CODE!B249,0)</f>
        <v>0</v>
      </c>
      <c r="L249" s="337" t="str">
        <f t="shared" si="30"/>
        <v/>
      </c>
      <c r="N249" s="338">
        <f>COUNTIFS('Felling&amp;Restocking'!$A$11:$A$1000, 'Felling&amp;Restocking'!$A249, 'Felling&amp;Restocking'!$B$11:$B$1000, 'Felling&amp;Restocking'!$B249, 'Felling&amp;Restocking'!$H$11:$H$1000, 'Felling&amp;Restocking'!$H249)</f>
        <v>0</v>
      </c>
      <c r="O249" s="338">
        <f>IF(OR('Felling&amp;Restocking'!H249=0,'Felling&amp;Restocking'!H249=""),0,1)</f>
        <v>0</v>
      </c>
      <c r="P249" s="339">
        <f>SUM('Felling&amp;Restocking'!O249+'Felling&amp;Restocking'!P249)</f>
        <v>0</v>
      </c>
      <c r="S249" s="341">
        <f>IF(AND(O249&lt;&gt;0,P249&lt;&gt;0,'Felling&amp;Restocking'!G249&lt;&gt;0,AA249="",AC249=""),1,0)</f>
        <v>0</v>
      </c>
      <c r="T249" s="342" t="str">
        <f>IF(OR('Felling&amp;Restocking'!G249=0,'Felling&amp;Restocking'!G249=""),"",SUM('Felling&amp;Restocking'!O249/P249)*'Felling&amp;Restocking'!G249)</f>
        <v/>
      </c>
      <c r="U249" s="343" t="str">
        <f>IF(OR('Felling&amp;Restocking'!G249=0,'Felling&amp;Restocking'!G249=""),"",SUM('Felling&amp;Restocking'!P249/P249)*'Felling&amp;Restocking'!G249)</f>
        <v/>
      </c>
      <c r="V249" s="344">
        <f>IF(CONCATENATE('Felling&amp;Restocking'!U249&amp;'Felling&amp;Restocking'!W249&amp;'Felling&amp;Restocking'!Y249&amp;'Felling&amp;Restocking'!AA249&amp;'Felling&amp;Restocking'!AC249)="",0,1)</f>
        <v>0</v>
      </c>
      <c r="W249" s="345">
        <f>IF(OR(OR(TRIM('Felling&amp;Restocking'!H249)="T",TRIM('Felling&amp;Restocking'!H249)="DF",TRIM('Felling&amp;Restocking'!H249)="OS"),O249=0),0,1)</f>
        <v>0</v>
      </c>
      <c r="X249" s="345">
        <f>IF(OR('Felling&amp;Restocking'!$S249="",OR('Felling&amp;Restocking'!$S249=0,'Felling&amp;Restocking'!$S249="N/A")),0,1)</f>
        <v>0</v>
      </c>
      <c r="Y249" s="333" t="str">
        <f t="shared" si="31"/>
        <v/>
      </c>
      <c r="Z249" s="333" t="str">
        <f t="shared" si="32"/>
        <v/>
      </c>
      <c r="AA249" s="334" t="str">
        <f t="shared" si="33"/>
        <v/>
      </c>
      <c r="AC249" s="333" t="str">
        <f t="shared" si="34"/>
        <v/>
      </c>
      <c r="AE249" s="333" t="str">
        <f t="shared" si="35"/>
        <v>1</v>
      </c>
      <c r="AF249" s="346" t="str">
        <f>IF('Felling&amp;Restocking'!I249="","",IFERROR(VLOOKUP( 'Felling&amp;Restocking'!I249,SpeciesList[],2,FALSE),"," &amp; 'Felling&amp;Restocking'!I249))</f>
        <v/>
      </c>
      <c r="AG249" s="333" t="str">
        <f>IF('Felling&amp;Restocking'!I249="","",VLOOKUP( 'Felling&amp;Restocking'!I249,SpeciesList[],4,FALSE))</f>
        <v/>
      </c>
      <c r="AH249" s="333" t="str">
        <f>IF('Felling&amp;Restocking'!J249="","",IFERROR("," &amp; VLOOKUP( 'Felling&amp;Restocking'!J249,SpeciesList[],2,FALSE),"," &amp; 'Felling&amp;Restocking'!J249))</f>
        <v/>
      </c>
      <c r="AI249" s="333" t="str">
        <f>IF('Felling&amp;Restocking'!J249="","",VLOOKUP( 'Felling&amp;Restocking'!J249,SpeciesList[],4,FALSE))</f>
        <v/>
      </c>
      <c r="AJ249" s="333" t="str">
        <f>IF('Felling&amp;Restocking'!K249="","",IFERROR("," &amp; VLOOKUP( 'Felling&amp;Restocking'!K249,SpeciesList[],2,FALSE),"," &amp; 'Felling&amp;Restocking'!K249))</f>
        <v/>
      </c>
      <c r="AK249" s="333" t="str">
        <f>IF('Felling&amp;Restocking'!K249="","",VLOOKUP( 'Felling&amp;Restocking'!K249,SpeciesList[],4,FALSE))</f>
        <v/>
      </c>
      <c r="AL249" s="333" t="str">
        <f>IF('Felling&amp;Restocking'!L249="","",IFERROR("," &amp; VLOOKUP( 'Felling&amp;Restocking'!L249,SpeciesList[],2,FALSE),"," &amp; 'Felling&amp;Restocking'!L249))</f>
        <v/>
      </c>
      <c r="AM249" s="333" t="str">
        <f>IF('Felling&amp;Restocking'!L249="","",VLOOKUP( 'Felling&amp;Restocking'!L249,SpeciesList[],4,FALSE))</f>
        <v/>
      </c>
      <c r="AN249" s="333" t="str">
        <f>IF('Felling&amp;Restocking'!M249="","",IFERROR("," &amp; VLOOKUP( 'Felling&amp;Restocking'!M249,SpeciesList[],2,FALSE),"," &amp; 'Felling&amp;Restocking'!M249))</f>
        <v/>
      </c>
      <c r="AO249" s="333" t="str">
        <f>IF('Felling&amp;Restocking'!M249="","",VLOOKUP( 'Felling&amp;Restocking'!M249,SpeciesList[],4,FALSE))</f>
        <v/>
      </c>
      <c r="AP249" s="333" t="str">
        <f>IF('Felling&amp;Restocking'!N249="","",IFERROR("," &amp; VLOOKUP( 'Felling&amp;Restocking'!N249,SpeciesList[],2,FALSE),"," &amp; 'Felling&amp;Restocking'!N249))</f>
        <v/>
      </c>
      <c r="AQ249" s="333" t="str">
        <f>IF('Felling&amp;Restocking'!N249="","",VLOOKUP( 'Felling&amp;Restocking'!N249,SpeciesList[],4,FALSE))</f>
        <v/>
      </c>
      <c r="AS249" s="346"/>
      <c r="AT249" s="333" t="str">
        <f>IF('Sub-Cpt Record'!A249&lt;&gt;"",CONCATENATE('Sub-Cpt Record'!A249,'Sub-Cpt Record'!B249,'Sub-Cpt Record'!C249),"")</f>
        <v/>
      </c>
      <c r="AU249" s="333">
        <f t="shared" si="36"/>
        <v>1</v>
      </c>
      <c r="AV249" s="333">
        <f>IF(AT249&lt;&gt;"",'Sub-Cpt Record'!C249/CODE!AU249,0)</f>
        <v>0</v>
      </c>
    </row>
    <row r="250" spans="1:48" x14ac:dyDescent="0.25">
      <c r="A250" s="333" t="str">
        <f>IF('Sub-Cpt Record'!B250="",IF(OR('Sub-Cpt Record'!A250=0,'Sub-Cpt Record'!A250=""),"",'Sub-Cpt Record'!A250),CONCATENATE('Sub-Cpt Record'!A250&amp;'Sub-Cpt Record'!B250))</f>
        <v/>
      </c>
      <c r="B250" s="333">
        <f t="shared" si="28"/>
        <v>1</v>
      </c>
      <c r="C250" s="334" t="str">
        <f>IF('Sub-Cpt Record'!E250 = "","",'Sub-Cpt Record'!E250&amp;"  ")</f>
        <v/>
      </c>
      <c r="D250" s="333" t="str">
        <f>IF('Sub-Cpt Record'!F250 = "","",'Sub-Cpt Record'!F250&amp;"  ")</f>
        <v/>
      </c>
      <c r="E250" s="333" t="str">
        <f>IF('Sub-Cpt Record'!G250 = "","",'Sub-Cpt Record'!G250&amp;"  ")</f>
        <v/>
      </c>
      <c r="F250" s="333" t="str">
        <f>IF('Sub-Cpt Record'!H250 = "","",'Sub-Cpt Record'!H250&amp;"  ")</f>
        <v/>
      </c>
      <c r="G250" s="333" t="str">
        <f>IF('Sub-Cpt Record'!I250 = "","",'Sub-Cpt Record'!I250&amp;"  ")</f>
        <v/>
      </c>
      <c r="H250" s="333" t="str">
        <f>IF('Sub-Cpt Record'!J250 = "","",'Sub-Cpt Record'!J250&amp;"  ")</f>
        <v/>
      </c>
      <c r="I250" s="335" t="str">
        <f t="shared" si="29"/>
        <v/>
      </c>
      <c r="J250" s="333">
        <f>IF(A250&lt;&gt;"",'Sub-Cpt Record'!C250/CODE!B250,0)</f>
        <v>0</v>
      </c>
      <c r="L250" s="337" t="str">
        <f t="shared" si="30"/>
        <v/>
      </c>
      <c r="N250" s="338">
        <f>COUNTIFS('Felling&amp;Restocking'!$A$11:$A$1000, 'Felling&amp;Restocking'!$A250, 'Felling&amp;Restocking'!$B$11:$B$1000, 'Felling&amp;Restocking'!$B250, 'Felling&amp;Restocking'!$H$11:$H$1000, 'Felling&amp;Restocking'!$H250)</f>
        <v>0</v>
      </c>
      <c r="O250" s="338">
        <f>IF(OR('Felling&amp;Restocking'!H250=0,'Felling&amp;Restocking'!H250=""),0,1)</f>
        <v>0</v>
      </c>
      <c r="P250" s="339">
        <f>SUM('Felling&amp;Restocking'!O250+'Felling&amp;Restocking'!P250)</f>
        <v>0</v>
      </c>
      <c r="S250" s="341">
        <f>IF(AND(O250&lt;&gt;0,P250&lt;&gt;0,'Felling&amp;Restocking'!G250&lt;&gt;0,AA250="",AC250=""),1,0)</f>
        <v>0</v>
      </c>
      <c r="T250" s="342" t="str">
        <f>IF(OR('Felling&amp;Restocking'!G250=0,'Felling&amp;Restocking'!G250=""),"",SUM('Felling&amp;Restocking'!O250/P250)*'Felling&amp;Restocking'!G250)</f>
        <v/>
      </c>
      <c r="U250" s="343" t="str">
        <f>IF(OR('Felling&amp;Restocking'!G250=0,'Felling&amp;Restocking'!G250=""),"",SUM('Felling&amp;Restocking'!P250/P250)*'Felling&amp;Restocking'!G250)</f>
        <v/>
      </c>
      <c r="V250" s="344">
        <f>IF(CONCATENATE('Felling&amp;Restocking'!U250&amp;'Felling&amp;Restocking'!W250&amp;'Felling&amp;Restocking'!Y250&amp;'Felling&amp;Restocking'!AA250&amp;'Felling&amp;Restocking'!AC250)="",0,1)</f>
        <v>0</v>
      </c>
      <c r="W250" s="345">
        <f>IF(OR(OR(TRIM('Felling&amp;Restocking'!H250)="T",TRIM('Felling&amp;Restocking'!H250)="DF",TRIM('Felling&amp;Restocking'!H250)="OS"),O250=0),0,1)</f>
        <v>0</v>
      </c>
      <c r="X250" s="345">
        <f>IF(OR('Felling&amp;Restocking'!$S250="",OR('Felling&amp;Restocking'!$S250=0,'Felling&amp;Restocking'!$S250="N/A")),0,1)</f>
        <v>0</v>
      </c>
      <c r="Y250" s="333" t="str">
        <f t="shared" si="31"/>
        <v/>
      </c>
      <c r="Z250" s="333" t="str">
        <f t="shared" si="32"/>
        <v/>
      </c>
      <c r="AA250" s="334" t="str">
        <f t="shared" si="33"/>
        <v/>
      </c>
      <c r="AC250" s="333" t="str">
        <f t="shared" si="34"/>
        <v/>
      </c>
      <c r="AE250" s="333" t="str">
        <f t="shared" si="35"/>
        <v>1</v>
      </c>
      <c r="AF250" s="346" t="str">
        <f>IF('Felling&amp;Restocking'!I250="","",IFERROR(VLOOKUP( 'Felling&amp;Restocking'!I250,SpeciesList[],2,FALSE),"," &amp; 'Felling&amp;Restocking'!I250))</f>
        <v/>
      </c>
      <c r="AG250" s="333" t="str">
        <f>IF('Felling&amp;Restocking'!I250="","",VLOOKUP( 'Felling&amp;Restocking'!I250,SpeciesList[],4,FALSE))</f>
        <v/>
      </c>
      <c r="AH250" s="333" t="str">
        <f>IF('Felling&amp;Restocking'!J250="","",IFERROR("," &amp; VLOOKUP( 'Felling&amp;Restocking'!J250,SpeciesList[],2,FALSE),"," &amp; 'Felling&amp;Restocking'!J250))</f>
        <v/>
      </c>
      <c r="AI250" s="333" t="str">
        <f>IF('Felling&amp;Restocking'!J250="","",VLOOKUP( 'Felling&amp;Restocking'!J250,SpeciesList[],4,FALSE))</f>
        <v/>
      </c>
      <c r="AJ250" s="333" t="str">
        <f>IF('Felling&amp;Restocking'!K250="","",IFERROR("," &amp; VLOOKUP( 'Felling&amp;Restocking'!K250,SpeciesList[],2,FALSE),"," &amp; 'Felling&amp;Restocking'!K250))</f>
        <v/>
      </c>
      <c r="AK250" s="333" t="str">
        <f>IF('Felling&amp;Restocking'!K250="","",VLOOKUP( 'Felling&amp;Restocking'!K250,SpeciesList[],4,FALSE))</f>
        <v/>
      </c>
      <c r="AL250" s="333" t="str">
        <f>IF('Felling&amp;Restocking'!L250="","",IFERROR("," &amp; VLOOKUP( 'Felling&amp;Restocking'!L250,SpeciesList[],2,FALSE),"," &amp; 'Felling&amp;Restocking'!L250))</f>
        <v/>
      </c>
      <c r="AM250" s="333" t="str">
        <f>IF('Felling&amp;Restocking'!L250="","",VLOOKUP( 'Felling&amp;Restocking'!L250,SpeciesList[],4,FALSE))</f>
        <v/>
      </c>
      <c r="AN250" s="333" t="str">
        <f>IF('Felling&amp;Restocking'!M250="","",IFERROR("," &amp; VLOOKUP( 'Felling&amp;Restocking'!M250,SpeciesList[],2,FALSE),"," &amp; 'Felling&amp;Restocking'!M250))</f>
        <v/>
      </c>
      <c r="AO250" s="333" t="str">
        <f>IF('Felling&amp;Restocking'!M250="","",VLOOKUP( 'Felling&amp;Restocking'!M250,SpeciesList[],4,FALSE))</f>
        <v/>
      </c>
      <c r="AP250" s="333" t="str">
        <f>IF('Felling&amp;Restocking'!N250="","",IFERROR("," &amp; VLOOKUP( 'Felling&amp;Restocking'!N250,SpeciesList[],2,FALSE),"," &amp; 'Felling&amp;Restocking'!N250))</f>
        <v/>
      </c>
      <c r="AQ250" s="333" t="str">
        <f>IF('Felling&amp;Restocking'!N250="","",VLOOKUP( 'Felling&amp;Restocking'!N250,SpeciesList[],4,FALSE))</f>
        <v/>
      </c>
      <c r="AS250" s="346"/>
      <c r="AT250" s="333" t="str">
        <f>IF('Sub-Cpt Record'!A250&lt;&gt;"",CONCATENATE('Sub-Cpt Record'!A250,'Sub-Cpt Record'!B250,'Sub-Cpt Record'!C250),"")</f>
        <v/>
      </c>
      <c r="AU250" s="333">
        <f t="shared" si="36"/>
        <v>1</v>
      </c>
      <c r="AV250" s="333">
        <f>IF(AT250&lt;&gt;"",'Sub-Cpt Record'!C250/CODE!AU250,0)</f>
        <v>0</v>
      </c>
    </row>
    <row r="251" spans="1:48" x14ac:dyDescent="0.25">
      <c r="A251" s="333" t="str">
        <f>IF('Sub-Cpt Record'!B251="",IF(OR('Sub-Cpt Record'!A251=0,'Sub-Cpt Record'!A251=""),"",'Sub-Cpt Record'!A251),CONCATENATE('Sub-Cpt Record'!A251&amp;'Sub-Cpt Record'!B251))</f>
        <v/>
      </c>
      <c r="B251" s="333">
        <f t="shared" si="28"/>
        <v>1</v>
      </c>
      <c r="C251" s="334" t="str">
        <f>IF('Sub-Cpt Record'!E251 = "","",'Sub-Cpt Record'!E251&amp;"  ")</f>
        <v/>
      </c>
      <c r="D251" s="333" t="str">
        <f>IF('Sub-Cpt Record'!F251 = "","",'Sub-Cpt Record'!F251&amp;"  ")</f>
        <v/>
      </c>
      <c r="E251" s="333" t="str">
        <f>IF('Sub-Cpt Record'!G251 = "","",'Sub-Cpt Record'!G251&amp;"  ")</f>
        <v/>
      </c>
      <c r="F251" s="333" t="str">
        <f>IF('Sub-Cpt Record'!H251 = "","",'Sub-Cpt Record'!H251&amp;"  ")</f>
        <v/>
      </c>
      <c r="G251" s="333" t="str">
        <f>IF('Sub-Cpt Record'!I251 = "","",'Sub-Cpt Record'!I251&amp;"  ")</f>
        <v/>
      </c>
      <c r="H251" s="333" t="str">
        <f>IF('Sub-Cpt Record'!J251 = "","",'Sub-Cpt Record'!J251&amp;"  ")</f>
        <v/>
      </c>
      <c r="I251" s="335" t="str">
        <f t="shared" si="29"/>
        <v/>
      </c>
      <c r="J251" s="333">
        <f>IF(A251&lt;&gt;"",'Sub-Cpt Record'!C251/CODE!B251,0)</f>
        <v>0</v>
      </c>
      <c r="L251" s="337" t="str">
        <f t="shared" si="30"/>
        <v/>
      </c>
      <c r="N251" s="338">
        <f>COUNTIFS('Felling&amp;Restocking'!$A$11:$A$1000, 'Felling&amp;Restocking'!$A251, 'Felling&amp;Restocking'!$B$11:$B$1000, 'Felling&amp;Restocking'!$B251, 'Felling&amp;Restocking'!$H$11:$H$1000, 'Felling&amp;Restocking'!$H251)</f>
        <v>0</v>
      </c>
      <c r="O251" s="338">
        <f>IF(OR('Felling&amp;Restocking'!H251=0,'Felling&amp;Restocking'!H251=""),0,1)</f>
        <v>0</v>
      </c>
      <c r="P251" s="339">
        <f>SUM('Felling&amp;Restocking'!O251+'Felling&amp;Restocking'!P251)</f>
        <v>0</v>
      </c>
      <c r="S251" s="341">
        <f>IF(AND(O251&lt;&gt;0,P251&lt;&gt;0,'Felling&amp;Restocking'!G251&lt;&gt;0,AA251="",AC251=""),1,0)</f>
        <v>0</v>
      </c>
      <c r="T251" s="342" t="str">
        <f>IF(OR('Felling&amp;Restocking'!G251=0,'Felling&amp;Restocking'!G251=""),"",SUM('Felling&amp;Restocking'!O251/P251)*'Felling&amp;Restocking'!G251)</f>
        <v/>
      </c>
      <c r="U251" s="343" t="str">
        <f>IF(OR('Felling&amp;Restocking'!G251=0,'Felling&amp;Restocking'!G251=""),"",SUM('Felling&amp;Restocking'!P251/P251)*'Felling&amp;Restocking'!G251)</f>
        <v/>
      </c>
      <c r="V251" s="344">
        <f>IF(CONCATENATE('Felling&amp;Restocking'!U251&amp;'Felling&amp;Restocking'!W251&amp;'Felling&amp;Restocking'!Y251&amp;'Felling&amp;Restocking'!AA251&amp;'Felling&amp;Restocking'!AC251)="",0,1)</f>
        <v>0</v>
      </c>
      <c r="W251" s="345">
        <f>IF(OR(OR(TRIM('Felling&amp;Restocking'!H251)="T",TRIM('Felling&amp;Restocking'!H251)="DF",TRIM('Felling&amp;Restocking'!H251)="OS"),O251=0),0,1)</f>
        <v>0</v>
      </c>
      <c r="X251" s="345">
        <f>IF(OR('Felling&amp;Restocking'!$S251="",OR('Felling&amp;Restocking'!$S251=0,'Felling&amp;Restocking'!$S251="N/A")),0,1)</f>
        <v>0</v>
      </c>
      <c r="Y251" s="333" t="str">
        <f t="shared" si="31"/>
        <v/>
      </c>
      <c r="Z251" s="333" t="str">
        <f t="shared" si="32"/>
        <v/>
      </c>
      <c r="AA251" s="334" t="str">
        <f t="shared" si="33"/>
        <v/>
      </c>
      <c r="AC251" s="333" t="str">
        <f t="shared" si="34"/>
        <v/>
      </c>
      <c r="AE251" s="333" t="str">
        <f t="shared" si="35"/>
        <v>1</v>
      </c>
      <c r="AF251" s="346" t="str">
        <f>IF('Felling&amp;Restocking'!I251="","",IFERROR(VLOOKUP( 'Felling&amp;Restocking'!I251,SpeciesList[],2,FALSE),"," &amp; 'Felling&amp;Restocking'!I251))</f>
        <v/>
      </c>
      <c r="AG251" s="333" t="str">
        <f>IF('Felling&amp;Restocking'!I251="","",VLOOKUP( 'Felling&amp;Restocking'!I251,SpeciesList[],4,FALSE))</f>
        <v/>
      </c>
      <c r="AH251" s="333" t="str">
        <f>IF('Felling&amp;Restocking'!J251="","",IFERROR("," &amp; VLOOKUP( 'Felling&amp;Restocking'!J251,SpeciesList[],2,FALSE),"," &amp; 'Felling&amp;Restocking'!J251))</f>
        <v/>
      </c>
      <c r="AI251" s="333" t="str">
        <f>IF('Felling&amp;Restocking'!J251="","",VLOOKUP( 'Felling&amp;Restocking'!J251,SpeciesList[],4,FALSE))</f>
        <v/>
      </c>
      <c r="AJ251" s="333" t="str">
        <f>IF('Felling&amp;Restocking'!K251="","",IFERROR("," &amp; VLOOKUP( 'Felling&amp;Restocking'!K251,SpeciesList[],2,FALSE),"," &amp; 'Felling&amp;Restocking'!K251))</f>
        <v/>
      </c>
      <c r="AK251" s="333" t="str">
        <f>IF('Felling&amp;Restocking'!K251="","",VLOOKUP( 'Felling&amp;Restocking'!K251,SpeciesList[],4,FALSE))</f>
        <v/>
      </c>
      <c r="AL251" s="333" t="str">
        <f>IF('Felling&amp;Restocking'!L251="","",IFERROR("," &amp; VLOOKUP( 'Felling&amp;Restocking'!L251,SpeciesList[],2,FALSE),"," &amp; 'Felling&amp;Restocking'!L251))</f>
        <v/>
      </c>
      <c r="AM251" s="333" t="str">
        <f>IF('Felling&amp;Restocking'!L251="","",VLOOKUP( 'Felling&amp;Restocking'!L251,SpeciesList[],4,FALSE))</f>
        <v/>
      </c>
      <c r="AN251" s="333" t="str">
        <f>IF('Felling&amp;Restocking'!M251="","",IFERROR("," &amp; VLOOKUP( 'Felling&amp;Restocking'!M251,SpeciesList[],2,FALSE),"," &amp; 'Felling&amp;Restocking'!M251))</f>
        <v/>
      </c>
      <c r="AO251" s="333" t="str">
        <f>IF('Felling&amp;Restocking'!M251="","",VLOOKUP( 'Felling&amp;Restocking'!M251,SpeciesList[],4,FALSE))</f>
        <v/>
      </c>
      <c r="AP251" s="333" t="str">
        <f>IF('Felling&amp;Restocking'!N251="","",IFERROR("," &amp; VLOOKUP( 'Felling&amp;Restocking'!N251,SpeciesList[],2,FALSE),"," &amp; 'Felling&amp;Restocking'!N251))</f>
        <v/>
      </c>
      <c r="AQ251" s="333" t="str">
        <f>IF('Felling&amp;Restocking'!N251="","",VLOOKUP( 'Felling&amp;Restocking'!N251,SpeciesList[],4,FALSE))</f>
        <v/>
      </c>
      <c r="AS251" s="346"/>
      <c r="AT251" s="333" t="str">
        <f>IF('Sub-Cpt Record'!A251&lt;&gt;"",CONCATENATE('Sub-Cpt Record'!A251,'Sub-Cpt Record'!B251,'Sub-Cpt Record'!C251),"")</f>
        <v/>
      </c>
      <c r="AU251" s="333">
        <f t="shared" si="36"/>
        <v>1</v>
      </c>
      <c r="AV251" s="333">
        <f>IF(AT251&lt;&gt;"",'Sub-Cpt Record'!C251/CODE!AU251,0)</f>
        <v>0</v>
      </c>
    </row>
    <row r="252" spans="1:48" x14ac:dyDescent="0.25">
      <c r="A252" s="333" t="str">
        <f>IF('Sub-Cpt Record'!B252="",IF(OR('Sub-Cpt Record'!A252=0,'Sub-Cpt Record'!A252=""),"",'Sub-Cpt Record'!A252),CONCATENATE('Sub-Cpt Record'!A252&amp;'Sub-Cpt Record'!B252))</f>
        <v/>
      </c>
      <c r="B252" s="333">
        <f t="shared" si="28"/>
        <v>1</v>
      </c>
      <c r="C252" s="334" t="str">
        <f>IF('Sub-Cpt Record'!E252 = "","",'Sub-Cpt Record'!E252&amp;"  ")</f>
        <v/>
      </c>
      <c r="D252" s="333" t="str">
        <f>IF('Sub-Cpt Record'!F252 = "","",'Sub-Cpt Record'!F252&amp;"  ")</f>
        <v/>
      </c>
      <c r="E252" s="333" t="str">
        <f>IF('Sub-Cpt Record'!G252 = "","",'Sub-Cpt Record'!G252&amp;"  ")</f>
        <v/>
      </c>
      <c r="F252" s="333" t="str">
        <f>IF('Sub-Cpt Record'!H252 = "","",'Sub-Cpt Record'!H252&amp;"  ")</f>
        <v/>
      </c>
      <c r="G252" s="333" t="str">
        <f>IF('Sub-Cpt Record'!I252 = "","",'Sub-Cpt Record'!I252&amp;"  ")</f>
        <v/>
      </c>
      <c r="H252" s="333" t="str">
        <f>IF('Sub-Cpt Record'!J252 = "","",'Sub-Cpt Record'!J252&amp;"  ")</f>
        <v/>
      </c>
      <c r="I252" s="335" t="str">
        <f t="shared" si="29"/>
        <v/>
      </c>
      <c r="J252" s="333">
        <f>IF(A252&lt;&gt;"",'Sub-Cpt Record'!C252/CODE!B252,0)</f>
        <v>0</v>
      </c>
      <c r="L252" s="337" t="str">
        <f t="shared" si="30"/>
        <v/>
      </c>
      <c r="N252" s="338">
        <f>COUNTIFS('Felling&amp;Restocking'!$A$11:$A$1000, 'Felling&amp;Restocking'!$A252, 'Felling&amp;Restocking'!$B$11:$B$1000, 'Felling&amp;Restocking'!$B252, 'Felling&amp;Restocking'!$H$11:$H$1000, 'Felling&amp;Restocking'!$H252)</f>
        <v>0</v>
      </c>
      <c r="O252" s="338">
        <f>IF(OR('Felling&amp;Restocking'!H252=0,'Felling&amp;Restocking'!H252=""),0,1)</f>
        <v>0</v>
      </c>
      <c r="P252" s="339">
        <f>SUM('Felling&amp;Restocking'!O252+'Felling&amp;Restocking'!P252)</f>
        <v>0</v>
      </c>
      <c r="S252" s="341">
        <f>IF(AND(O252&lt;&gt;0,P252&lt;&gt;0,'Felling&amp;Restocking'!G252&lt;&gt;0,AA252="",AC252=""),1,0)</f>
        <v>0</v>
      </c>
      <c r="T252" s="342" t="str">
        <f>IF(OR('Felling&amp;Restocking'!G252=0,'Felling&amp;Restocking'!G252=""),"",SUM('Felling&amp;Restocking'!O252/P252)*'Felling&amp;Restocking'!G252)</f>
        <v/>
      </c>
      <c r="U252" s="343" t="str">
        <f>IF(OR('Felling&amp;Restocking'!G252=0,'Felling&amp;Restocking'!G252=""),"",SUM('Felling&amp;Restocking'!P252/P252)*'Felling&amp;Restocking'!G252)</f>
        <v/>
      </c>
      <c r="V252" s="344">
        <f>IF(CONCATENATE('Felling&amp;Restocking'!U252&amp;'Felling&amp;Restocking'!W252&amp;'Felling&amp;Restocking'!Y252&amp;'Felling&amp;Restocking'!AA252&amp;'Felling&amp;Restocking'!AC252)="",0,1)</f>
        <v>0</v>
      </c>
      <c r="W252" s="345">
        <f>IF(OR(OR(TRIM('Felling&amp;Restocking'!H252)="T",TRIM('Felling&amp;Restocking'!H252)="DF",TRIM('Felling&amp;Restocking'!H252)="OS"),O252=0),0,1)</f>
        <v>0</v>
      </c>
      <c r="X252" s="345">
        <f>IF(OR('Felling&amp;Restocking'!$S252="",OR('Felling&amp;Restocking'!$S252=0,'Felling&amp;Restocking'!$S252="N/A")),0,1)</f>
        <v>0</v>
      </c>
      <c r="Y252" s="333" t="str">
        <f t="shared" si="31"/>
        <v/>
      </c>
      <c r="Z252" s="333" t="str">
        <f t="shared" si="32"/>
        <v/>
      </c>
      <c r="AA252" s="334" t="str">
        <f t="shared" si="33"/>
        <v/>
      </c>
      <c r="AC252" s="333" t="str">
        <f t="shared" si="34"/>
        <v/>
      </c>
      <c r="AE252" s="333" t="str">
        <f t="shared" si="35"/>
        <v>1</v>
      </c>
      <c r="AF252" s="346" t="str">
        <f>IF('Felling&amp;Restocking'!I252="","",IFERROR(VLOOKUP( 'Felling&amp;Restocking'!I252,SpeciesList[],2,FALSE),"," &amp; 'Felling&amp;Restocking'!I252))</f>
        <v/>
      </c>
      <c r="AG252" s="333" t="str">
        <f>IF('Felling&amp;Restocking'!I252="","",VLOOKUP( 'Felling&amp;Restocking'!I252,SpeciesList[],4,FALSE))</f>
        <v/>
      </c>
      <c r="AH252" s="333" t="str">
        <f>IF('Felling&amp;Restocking'!J252="","",IFERROR("," &amp; VLOOKUP( 'Felling&amp;Restocking'!J252,SpeciesList[],2,FALSE),"," &amp; 'Felling&amp;Restocking'!J252))</f>
        <v/>
      </c>
      <c r="AI252" s="333" t="str">
        <f>IF('Felling&amp;Restocking'!J252="","",VLOOKUP( 'Felling&amp;Restocking'!J252,SpeciesList[],4,FALSE))</f>
        <v/>
      </c>
      <c r="AJ252" s="333" t="str">
        <f>IF('Felling&amp;Restocking'!K252="","",IFERROR("," &amp; VLOOKUP( 'Felling&amp;Restocking'!K252,SpeciesList[],2,FALSE),"," &amp; 'Felling&amp;Restocking'!K252))</f>
        <v/>
      </c>
      <c r="AK252" s="333" t="str">
        <f>IF('Felling&amp;Restocking'!K252="","",VLOOKUP( 'Felling&amp;Restocking'!K252,SpeciesList[],4,FALSE))</f>
        <v/>
      </c>
      <c r="AL252" s="333" t="str">
        <f>IF('Felling&amp;Restocking'!L252="","",IFERROR("," &amp; VLOOKUP( 'Felling&amp;Restocking'!L252,SpeciesList[],2,FALSE),"," &amp; 'Felling&amp;Restocking'!L252))</f>
        <v/>
      </c>
      <c r="AM252" s="333" t="str">
        <f>IF('Felling&amp;Restocking'!L252="","",VLOOKUP( 'Felling&amp;Restocking'!L252,SpeciesList[],4,FALSE))</f>
        <v/>
      </c>
      <c r="AN252" s="333" t="str">
        <f>IF('Felling&amp;Restocking'!M252="","",IFERROR("," &amp; VLOOKUP( 'Felling&amp;Restocking'!M252,SpeciesList[],2,FALSE),"," &amp; 'Felling&amp;Restocking'!M252))</f>
        <v/>
      </c>
      <c r="AO252" s="333" t="str">
        <f>IF('Felling&amp;Restocking'!M252="","",VLOOKUP( 'Felling&amp;Restocking'!M252,SpeciesList[],4,FALSE))</f>
        <v/>
      </c>
      <c r="AP252" s="333" t="str">
        <f>IF('Felling&amp;Restocking'!N252="","",IFERROR("," &amp; VLOOKUP( 'Felling&amp;Restocking'!N252,SpeciesList[],2,FALSE),"," &amp; 'Felling&amp;Restocking'!N252))</f>
        <v/>
      </c>
      <c r="AQ252" s="333" t="str">
        <f>IF('Felling&amp;Restocking'!N252="","",VLOOKUP( 'Felling&amp;Restocking'!N252,SpeciesList[],4,FALSE))</f>
        <v/>
      </c>
      <c r="AS252" s="346"/>
      <c r="AT252" s="333" t="str">
        <f>IF('Sub-Cpt Record'!A252&lt;&gt;"",CONCATENATE('Sub-Cpt Record'!A252,'Sub-Cpt Record'!B252,'Sub-Cpt Record'!C252),"")</f>
        <v/>
      </c>
      <c r="AU252" s="333">
        <f t="shared" si="36"/>
        <v>1</v>
      </c>
      <c r="AV252" s="333">
        <f>IF(AT252&lt;&gt;"",'Sub-Cpt Record'!C252/CODE!AU252,0)</f>
        <v>0</v>
      </c>
    </row>
    <row r="253" spans="1:48" x14ac:dyDescent="0.25">
      <c r="A253" s="333" t="str">
        <f>IF('Sub-Cpt Record'!B253="",IF(OR('Sub-Cpt Record'!A253=0,'Sub-Cpt Record'!A253=""),"",'Sub-Cpt Record'!A253),CONCATENATE('Sub-Cpt Record'!A253&amp;'Sub-Cpt Record'!B253))</f>
        <v/>
      </c>
      <c r="B253" s="333">
        <f t="shared" si="28"/>
        <v>1</v>
      </c>
      <c r="C253" s="334" t="str">
        <f>IF('Sub-Cpt Record'!E253 = "","",'Sub-Cpt Record'!E253&amp;"  ")</f>
        <v/>
      </c>
      <c r="D253" s="333" t="str">
        <f>IF('Sub-Cpt Record'!F253 = "","",'Sub-Cpt Record'!F253&amp;"  ")</f>
        <v/>
      </c>
      <c r="E253" s="333" t="str">
        <f>IF('Sub-Cpt Record'!G253 = "","",'Sub-Cpt Record'!G253&amp;"  ")</f>
        <v/>
      </c>
      <c r="F253" s="333" t="str">
        <f>IF('Sub-Cpt Record'!H253 = "","",'Sub-Cpt Record'!H253&amp;"  ")</f>
        <v/>
      </c>
      <c r="G253" s="333" t="str">
        <f>IF('Sub-Cpt Record'!I253 = "","",'Sub-Cpt Record'!I253&amp;"  ")</f>
        <v/>
      </c>
      <c r="H253" s="333" t="str">
        <f>IF('Sub-Cpt Record'!J253 = "","",'Sub-Cpt Record'!J253&amp;"  ")</f>
        <v/>
      </c>
      <c r="I253" s="335" t="str">
        <f t="shared" si="29"/>
        <v/>
      </c>
      <c r="J253" s="333">
        <f>IF(A253&lt;&gt;"",'Sub-Cpt Record'!C253/CODE!B253,0)</f>
        <v>0</v>
      </c>
      <c r="L253" s="337" t="str">
        <f t="shared" si="30"/>
        <v/>
      </c>
      <c r="N253" s="338">
        <f>COUNTIFS('Felling&amp;Restocking'!$A$11:$A$1000, 'Felling&amp;Restocking'!$A253, 'Felling&amp;Restocking'!$B$11:$B$1000, 'Felling&amp;Restocking'!$B253, 'Felling&amp;Restocking'!$H$11:$H$1000, 'Felling&amp;Restocking'!$H253)</f>
        <v>0</v>
      </c>
      <c r="O253" s="338">
        <f>IF(OR('Felling&amp;Restocking'!H253=0,'Felling&amp;Restocking'!H253=""),0,1)</f>
        <v>0</v>
      </c>
      <c r="P253" s="339">
        <f>SUM('Felling&amp;Restocking'!O253+'Felling&amp;Restocking'!P253)</f>
        <v>0</v>
      </c>
      <c r="S253" s="341">
        <f>IF(AND(O253&lt;&gt;0,P253&lt;&gt;0,'Felling&amp;Restocking'!G253&lt;&gt;0,AA253="",AC253=""),1,0)</f>
        <v>0</v>
      </c>
      <c r="T253" s="342" t="str">
        <f>IF(OR('Felling&amp;Restocking'!G253=0,'Felling&amp;Restocking'!G253=""),"",SUM('Felling&amp;Restocking'!O253/P253)*'Felling&amp;Restocking'!G253)</f>
        <v/>
      </c>
      <c r="U253" s="343" t="str">
        <f>IF(OR('Felling&amp;Restocking'!G253=0,'Felling&amp;Restocking'!G253=""),"",SUM('Felling&amp;Restocking'!P253/P253)*'Felling&amp;Restocking'!G253)</f>
        <v/>
      </c>
      <c r="V253" s="344">
        <f>IF(CONCATENATE('Felling&amp;Restocking'!U253&amp;'Felling&amp;Restocking'!W253&amp;'Felling&amp;Restocking'!Y253&amp;'Felling&amp;Restocking'!AA253&amp;'Felling&amp;Restocking'!AC253)="",0,1)</f>
        <v>0</v>
      </c>
      <c r="W253" s="345">
        <f>IF(OR(OR(TRIM('Felling&amp;Restocking'!H253)="T",TRIM('Felling&amp;Restocking'!H253)="DF",TRIM('Felling&amp;Restocking'!H253)="OS"),O253=0),0,1)</f>
        <v>0</v>
      </c>
      <c r="X253" s="345">
        <f>IF(OR('Felling&amp;Restocking'!$S253="",OR('Felling&amp;Restocking'!$S253=0,'Felling&amp;Restocking'!$S253="N/A")),0,1)</f>
        <v>0</v>
      </c>
      <c r="Y253" s="333" t="str">
        <f t="shared" si="31"/>
        <v/>
      </c>
      <c r="Z253" s="333" t="str">
        <f t="shared" si="32"/>
        <v/>
      </c>
      <c r="AA253" s="334" t="str">
        <f t="shared" si="33"/>
        <v/>
      </c>
      <c r="AC253" s="333" t="str">
        <f t="shared" si="34"/>
        <v/>
      </c>
      <c r="AE253" s="333" t="str">
        <f t="shared" si="35"/>
        <v>1</v>
      </c>
      <c r="AF253" s="346" t="str">
        <f>IF('Felling&amp;Restocking'!I253="","",IFERROR(VLOOKUP( 'Felling&amp;Restocking'!I253,SpeciesList[],2,FALSE),"," &amp; 'Felling&amp;Restocking'!I253))</f>
        <v/>
      </c>
      <c r="AG253" s="333" t="str">
        <f>IF('Felling&amp;Restocking'!I253="","",VLOOKUP( 'Felling&amp;Restocking'!I253,SpeciesList[],4,FALSE))</f>
        <v/>
      </c>
      <c r="AH253" s="333" t="str">
        <f>IF('Felling&amp;Restocking'!J253="","",IFERROR("," &amp; VLOOKUP( 'Felling&amp;Restocking'!J253,SpeciesList[],2,FALSE),"," &amp; 'Felling&amp;Restocking'!J253))</f>
        <v/>
      </c>
      <c r="AI253" s="333" t="str">
        <f>IF('Felling&amp;Restocking'!J253="","",VLOOKUP( 'Felling&amp;Restocking'!J253,SpeciesList[],4,FALSE))</f>
        <v/>
      </c>
      <c r="AJ253" s="333" t="str">
        <f>IF('Felling&amp;Restocking'!K253="","",IFERROR("," &amp; VLOOKUP( 'Felling&amp;Restocking'!K253,SpeciesList[],2,FALSE),"," &amp; 'Felling&amp;Restocking'!K253))</f>
        <v/>
      </c>
      <c r="AK253" s="333" t="str">
        <f>IF('Felling&amp;Restocking'!K253="","",VLOOKUP( 'Felling&amp;Restocking'!K253,SpeciesList[],4,FALSE))</f>
        <v/>
      </c>
      <c r="AL253" s="333" t="str">
        <f>IF('Felling&amp;Restocking'!L253="","",IFERROR("," &amp; VLOOKUP( 'Felling&amp;Restocking'!L253,SpeciesList[],2,FALSE),"," &amp; 'Felling&amp;Restocking'!L253))</f>
        <v/>
      </c>
      <c r="AM253" s="333" t="str">
        <f>IF('Felling&amp;Restocking'!L253="","",VLOOKUP( 'Felling&amp;Restocking'!L253,SpeciesList[],4,FALSE))</f>
        <v/>
      </c>
      <c r="AN253" s="333" t="str">
        <f>IF('Felling&amp;Restocking'!M253="","",IFERROR("," &amp; VLOOKUP( 'Felling&amp;Restocking'!M253,SpeciesList[],2,FALSE),"," &amp; 'Felling&amp;Restocking'!M253))</f>
        <v/>
      </c>
      <c r="AO253" s="333" t="str">
        <f>IF('Felling&amp;Restocking'!M253="","",VLOOKUP( 'Felling&amp;Restocking'!M253,SpeciesList[],4,FALSE))</f>
        <v/>
      </c>
      <c r="AP253" s="333" t="str">
        <f>IF('Felling&amp;Restocking'!N253="","",IFERROR("," &amp; VLOOKUP( 'Felling&amp;Restocking'!N253,SpeciesList[],2,FALSE),"," &amp; 'Felling&amp;Restocking'!N253))</f>
        <v/>
      </c>
      <c r="AQ253" s="333" t="str">
        <f>IF('Felling&amp;Restocking'!N253="","",VLOOKUP( 'Felling&amp;Restocking'!N253,SpeciesList[],4,FALSE))</f>
        <v/>
      </c>
      <c r="AS253" s="346"/>
      <c r="AT253" s="333" t="str">
        <f>IF('Sub-Cpt Record'!A253&lt;&gt;"",CONCATENATE('Sub-Cpt Record'!A253,'Sub-Cpt Record'!B253,'Sub-Cpt Record'!C253),"")</f>
        <v/>
      </c>
      <c r="AU253" s="333">
        <f t="shared" si="36"/>
        <v>1</v>
      </c>
      <c r="AV253" s="333">
        <f>IF(AT253&lt;&gt;"",'Sub-Cpt Record'!C253/CODE!AU253,0)</f>
        <v>0</v>
      </c>
    </row>
    <row r="254" spans="1:48" x14ac:dyDescent="0.25">
      <c r="A254" s="333" t="str">
        <f>IF('Sub-Cpt Record'!B254="",IF(OR('Sub-Cpt Record'!A254=0,'Sub-Cpt Record'!A254=""),"",'Sub-Cpt Record'!A254),CONCATENATE('Sub-Cpt Record'!A254&amp;'Sub-Cpt Record'!B254))</f>
        <v/>
      </c>
      <c r="B254" s="333">
        <f t="shared" si="28"/>
        <v>1</v>
      </c>
      <c r="C254" s="334" t="str">
        <f>IF('Sub-Cpt Record'!E254 = "","",'Sub-Cpt Record'!E254&amp;"  ")</f>
        <v/>
      </c>
      <c r="D254" s="333" t="str">
        <f>IF('Sub-Cpt Record'!F254 = "","",'Sub-Cpt Record'!F254&amp;"  ")</f>
        <v/>
      </c>
      <c r="E254" s="333" t="str">
        <f>IF('Sub-Cpt Record'!G254 = "","",'Sub-Cpt Record'!G254&amp;"  ")</f>
        <v/>
      </c>
      <c r="F254" s="333" t="str">
        <f>IF('Sub-Cpt Record'!H254 = "","",'Sub-Cpt Record'!H254&amp;"  ")</f>
        <v/>
      </c>
      <c r="G254" s="333" t="str">
        <f>IF('Sub-Cpt Record'!I254 = "","",'Sub-Cpt Record'!I254&amp;"  ")</f>
        <v/>
      </c>
      <c r="H254" s="333" t="str">
        <f>IF('Sub-Cpt Record'!J254 = "","",'Sub-Cpt Record'!J254&amp;"  ")</f>
        <v/>
      </c>
      <c r="I254" s="335" t="str">
        <f t="shared" si="29"/>
        <v/>
      </c>
      <c r="J254" s="333">
        <f>IF(A254&lt;&gt;"",'Sub-Cpt Record'!C254/CODE!B254,0)</f>
        <v>0</v>
      </c>
      <c r="L254" s="337" t="str">
        <f t="shared" si="30"/>
        <v/>
      </c>
      <c r="N254" s="338">
        <f>COUNTIFS('Felling&amp;Restocking'!$A$11:$A$1000, 'Felling&amp;Restocking'!$A254, 'Felling&amp;Restocking'!$B$11:$B$1000, 'Felling&amp;Restocking'!$B254, 'Felling&amp;Restocking'!$H$11:$H$1000, 'Felling&amp;Restocking'!$H254)</f>
        <v>0</v>
      </c>
      <c r="O254" s="338">
        <f>IF(OR('Felling&amp;Restocking'!H254=0,'Felling&amp;Restocking'!H254=""),0,1)</f>
        <v>0</v>
      </c>
      <c r="P254" s="339">
        <f>SUM('Felling&amp;Restocking'!O254+'Felling&amp;Restocking'!P254)</f>
        <v>0</v>
      </c>
      <c r="S254" s="341">
        <f>IF(AND(O254&lt;&gt;0,P254&lt;&gt;0,'Felling&amp;Restocking'!G254&lt;&gt;0,AA254="",AC254=""),1,0)</f>
        <v>0</v>
      </c>
      <c r="T254" s="342" t="str">
        <f>IF(OR('Felling&amp;Restocking'!G254=0,'Felling&amp;Restocking'!G254=""),"",SUM('Felling&amp;Restocking'!O254/P254)*'Felling&amp;Restocking'!G254)</f>
        <v/>
      </c>
      <c r="U254" s="343" t="str">
        <f>IF(OR('Felling&amp;Restocking'!G254=0,'Felling&amp;Restocking'!G254=""),"",SUM('Felling&amp;Restocking'!P254/P254)*'Felling&amp;Restocking'!G254)</f>
        <v/>
      </c>
      <c r="V254" s="344">
        <f>IF(CONCATENATE('Felling&amp;Restocking'!U254&amp;'Felling&amp;Restocking'!W254&amp;'Felling&amp;Restocking'!Y254&amp;'Felling&amp;Restocking'!AA254&amp;'Felling&amp;Restocking'!AC254)="",0,1)</f>
        <v>0</v>
      </c>
      <c r="W254" s="345">
        <f>IF(OR(OR(TRIM('Felling&amp;Restocking'!H254)="T",TRIM('Felling&amp;Restocking'!H254)="DF",TRIM('Felling&amp;Restocking'!H254)="OS"),O254=0),0,1)</f>
        <v>0</v>
      </c>
      <c r="X254" s="345">
        <f>IF(OR('Felling&amp;Restocking'!$S254="",OR('Felling&amp;Restocking'!$S254=0,'Felling&amp;Restocking'!$S254="N/A")),0,1)</f>
        <v>0</v>
      </c>
      <c r="Y254" s="333" t="str">
        <f t="shared" si="31"/>
        <v/>
      </c>
      <c r="Z254" s="333" t="str">
        <f t="shared" si="32"/>
        <v/>
      </c>
      <c r="AA254" s="334" t="str">
        <f t="shared" si="33"/>
        <v/>
      </c>
      <c r="AC254" s="333" t="str">
        <f t="shared" si="34"/>
        <v/>
      </c>
      <c r="AE254" s="333" t="str">
        <f t="shared" si="35"/>
        <v>1</v>
      </c>
      <c r="AF254" s="346" t="str">
        <f>IF('Felling&amp;Restocking'!I254="","",IFERROR(VLOOKUP( 'Felling&amp;Restocking'!I254,SpeciesList[],2,FALSE),"," &amp; 'Felling&amp;Restocking'!I254))</f>
        <v/>
      </c>
      <c r="AG254" s="333" t="str">
        <f>IF('Felling&amp;Restocking'!I254="","",VLOOKUP( 'Felling&amp;Restocking'!I254,SpeciesList[],4,FALSE))</f>
        <v/>
      </c>
      <c r="AH254" s="333" t="str">
        <f>IF('Felling&amp;Restocking'!J254="","",IFERROR("," &amp; VLOOKUP( 'Felling&amp;Restocking'!J254,SpeciesList[],2,FALSE),"," &amp; 'Felling&amp;Restocking'!J254))</f>
        <v/>
      </c>
      <c r="AI254" s="333" t="str">
        <f>IF('Felling&amp;Restocking'!J254="","",VLOOKUP( 'Felling&amp;Restocking'!J254,SpeciesList[],4,FALSE))</f>
        <v/>
      </c>
      <c r="AJ254" s="333" t="str">
        <f>IF('Felling&amp;Restocking'!K254="","",IFERROR("," &amp; VLOOKUP( 'Felling&amp;Restocking'!K254,SpeciesList[],2,FALSE),"," &amp; 'Felling&amp;Restocking'!K254))</f>
        <v/>
      </c>
      <c r="AK254" s="333" t="str">
        <f>IF('Felling&amp;Restocking'!K254="","",VLOOKUP( 'Felling&amp;Restocking'!K254,SpeciesList[],4,FALSE))</f>
        <v/>
      </c>
      <c r="AL254" s="333" t="str">
        <f>IF('Felling&amp;Restocking'!L254="","",IFERROR("," &amp; VLOOKUP( 'Felling&amp;Restocking'!L254,SpeciesList[],2,FALSE),"," &amp; 'Felling&amp;Restocking'!L254))</f>
        <v/>
      </c>
      <c r="AM254" s="333" t="str">
        <f>IF('Felling&amp;Restocking'!L254="","",VLOOKUP( 'Felling&amp;Restocking'!L254,SpeciesList[],4,FALSE))</f>
        <v/>
      </c>
      <c r="AN254" s="333" t="str">
        <f>IF('Felling&amp;Restocking'!M254="","",IFERROR("," &amp; VLOOKUP( 'Felling&amp;Restocking'!M254,SpeciesList[],2,FALSE),"," &amp; 'Felling&amp;Restocking'!M254))</f>
        <v/>
      </c>
      <c r="AO254" s="333" t="str">
        <f>IF('Felling&amp;Restocking'!M254="","",VLOOKUP( 'Felling&amp;Restocking'!M254,SpeciesList[],4,FALSE))</f>
        <v/>
      </c>
      <c r="AP254" s="333" t="str">
        <f>IF('Felling&amp;Restocking'!N254="","",IFERROR("," &amp; VLOOKUP( 'Felling&amp;Restocking'!N254,SpeciesList[],2,FALSE),"," &amp; 'Felling&amp;Restocking'!N254))</f>
        <v/>
      </c>
      <c r="AQ254" s="333" t="str">
        <f>IF('Felling&amp;Restocking'!N254="","",VLOOKUP( 'Felling&amp;Restocking'!N254,SpeciesList[],4,FALSE))</f>
        <v/>
      </c>
      <c r="AS254" s="346"/>
      <c r="AT254" s="333" t="str">
        <f>IF('Sub-Cpt Record'!A254&lt;&gt;"",CONCATENATE('Sub-Cpt Record'!A254,'Sub-Cpt Record'!B254,'Sub-Cpt Record'!C254),"")</f>
        <v/>
      </c>
      <c r="AU254" s="333">
        <f t="shared" si="36"/>
        <v>1</v>
      </c>
      <c r="AV254" s="333">
        <f>IF(AT254&lt;&gt;"",'Sub-Cpt Record'!C254/CODE!AU254,0)</f>
        <v>0</v>
      </c>
    </row>
    <row r="255" spans="1:48" x14ac:dyDescent="0.25">
      <c r="A255" s="333" t="str">
        <f>IF('Sub-Cpt Record'!B255="",IF(OR('Sub-Cpt Record'!A255=0,'Sub-Cpt Record'!A255=""),"",'Sub-Cpt Record'!A255),CONCATENATE('Sub-Cpt Record'!A255&amp;'Sub-Cpt Record'!B255))</f>
        <v/>
      </c>
      <c r="B255" s="333">
        <f t="shared" si="28"/>
        <v>1</v>
      </c>
      <c r="C255" s="334" t="str">
        <f>IF('Sub-Cpt Record'!E255 = "","",'Sub-Cpt Record'!E255&amp;"  ")</f>
        <v/>
      </c>
      <c r="D255" s="333" t="str">
        <f>IF('Sub-Cpt Record'!F255 = "","",'Sub-Cpt Record'!F255&amp;"  ")</f>
        <v/>
      </c>
      <c r="E255" s="333" t="str">
        <f>IF('Sub-Cpt Record'!G255 = "","",'Sub-Cpt Record'!G255&amp;"  ")</f>
        <v/>
      </c>
      <c r="F255" s="333" t="str">
        <f>IF('Sub-Cpt Record'!H255 = "","",'Sub-Cpt Record'!H255&amp;"  ")</f>
        <v/>
      </c>
      <c r="G255" s="333" t="str">
        <f>IF('Sub-Cpt Record'!I255 = "","",'Sub-Cpt Record'!I255&amp;"  ")</f>
        <v/>
      </c>
      <c r="H255" s="333" t="str">
        <f>IF('Sub-Cpt Record'!J255 = "","",'Sub-Cpt Record'!J255&amp;"  ")</f>
        <v/>
      </c>
      <c r="I255" s="335" t="str">
        <f t="shared" si="29"/>
        <v/>
      </c>
      <c r="J255" s="333">
        <f>IF(A255&lt;&gt;"",'Sub-Cpt Record'!C255/CODE!B255,0)</f>
        <v>0</v>
      </c>
      <c r="L255" s="337" t="str">
        <f t="shared" si="30"/>
        <v/>
      </c>
      <c r="N255" s="338">
        <f>COUNTIFS('Felling&amp;Restocking'!$A$11:$A$1000, 'Felling&amp;Restocking'!$A255, 'Felling&amp;Restocking'!$B$11:$B$1000, 'Felling&amp;Restocking'!$B255, 'Felling&amp;Restocking'!$H$11:$H$1000, 'Felling&amp;Restocking'!$H255)</f>
        <v>0</v>
      </c>
      <c r="O255" s="338">
        <f>IF(OR('Felling&amp;Restocking'!H255=0,'Felling&amp;Restocking'!H255=""),0,1)</f>
        <v>0</v>
      </c>
      <c r="P255" s="339">
        <f>SUM('Felling&amp;Restocking'!O255+'Felling&amp;Restocking'!P255)</f>
        <v>0</v>
      </c>
      <c r="S255" s="341">
        <f>IF(AND(O255&lt;&gt;0,P255&lt;&gt;0,'Felling&amp;Restocking'!G255&lt;&gt;0,AA255="",AC255=""),1,0)</f>
        <v>0</v>
      </c>
      <c r="T255" s="342" t="str">
        <f>IF(OR('Felling&amp;Restocking'!G255=0,'Felling&amp;Restocking'!G255=""),"",SUM('Felling&amp;Restocking'!O255/P255)*'Felling&amp;Restocking'!G255)</f>
        <v/>
      </c>
      <c r="U255" s="343" t="str">
        <f>IF(OR('Felling&amp;Restocking'!G255=0,'Felling&amp;Restocking'!G255=""),"",SUM('Felling&amp;Restocking'!P255/P255)*'Felling&amp;Restocking'!G255)</f>
        <v/>
      </c>
      <c r="V255" s="344">
        <f>IF(CONCATENATE('Felling&amp;Restocking'!U255&amp;'Felling&amp;Restocking'!W255&amp;'Felling&amp;Restocking'!Y255&amp;'Felling&amp;Restocking'!AA255&amp;'Felling&amp;Restocking'!AC255)="",0,1)</f>
        <v>0</v>
      </c>
      <c r="W255" s="345">
        <f>IF(OR(OR(TRIM('Felling&amp;Restocking'!H255)="T",TRIM('Felling&amp;Restocking'!H255)="DF",TRIM('Felling&amp;Restocking'!H255)="OS"),O255=0),0,1)</f>
        <v>0</v>
      </c>
      <c r="X255" s="345">
        <f>IF(OR('Felling&amp;Restocking'!$S255="",OR('Felling&amp;Restocking'!$S255=0,'Felling&amp;Restocking'!$S255="N/A")),0,1)</f>
        <v>0</v>
      </c>
      <c r="Y255" s="333" t="str">
        <f t="shared" si="31"/>
        <v/>
      </c>
      <c r="Z255" s="333" t="str">
        <f t="shared" si="32"/>
        <v/>
      </c>
      <c r="AA255" s="334" t="str">
        <f t="shared" si="33"/>
        <v/>
      </c>
      <c r="AC255" s="333" t="str">
        <f t="shared" si="34"/>
        <v/>
      </c>
      <c r="AE255" s="333" t="str">
        <f t="shared" si="35"/>
        <v>1</v>
      </c>
      <c r="AF255" s="346" t="str">
        <f>IF('Felling&amp;Restocking'!I255="","",IFERROR(VLOOKUP( 'Felling&amp;Restocking'!I255,SpeciesList[],2,FALSE),"," &amp; 'Felling&amp;Restocking'!I255))</f>
        <v/>
      </c>
      <c r="AG255" s="333" t="str">
        <f>IF('Felling&amp;Restocking'!I255="","",VLOOKUP( 'Felling&amp;Restocking'!I255,SpeciesList[],4,FALSE))</f>
        <v/>
      </c>
      <c r="AH255" s="333" t="str">
        <f>IF('Felling&amp;Restocking'!J255="","",IFERROR("," &amp; VLOOKUP( 'Felling&amp;Restocking'!J255,SpeciesList[],2,FALSE),"," &amp; 'Felling&amp;Restocking'!J255))</f>
        <v/>
      </c>
      <c r="AI255" s="333" t="str">
        <f>IF('Felling&amp;Restocking'!J255="","",VLOOKUP( 'Felling&amp;Restocking'!J255,SpeciesList[],4,FALSE))</f>
        <v/>
      </c>
      <c r="AJ255" s="333" t="str">
        <f>IF('Felling&amp;Restocking'!K255="","",IFERROR("," &amp; VLOOKUP( 'Felling&amp;Restocking'!K255,SpeciesList[],2,FALSE),"," &amp; 'Felling&amp;Restocking'!K255))</f>
        <v/>
      </c>
      <c r="AK255" s="333" t="str">
        <f>IF('Felling&amp;Restocking'!K255="","",VLOOKUP( 'Felling&amp;Restocking'!K255,SpeciesList[],4,FALSE))</f>
        <v/>
      </c>
      <c r="AL255" s="333" t="str">
        <f>IF('Felling&amp;Restocking'!L255="","",IFERROR("," &amp; VLOOKUP( 'Felling&amp;Restocking'!L255,SpeciesList[],2,FALSE),"," &amp; 'Felling&amp;Restocking'!L255))</f>
        <v/>
      </c>
      <c r="AM255" s="333" t="str">
        <f>IF('Felling&amp;Restocking'!L255="","",VLOOKUP( 'Felling&amp;Restocking'!L255,SpeciesList[],4,FALSE))</f>
        <v/>
      </c>
      <c r="AN255" s="333" t="str">
        <f>IF('Felling&amp;Restocking'!M255="","",IFERROR("," &amp; VLOOKUP( 'Felling&amp;Restocking'!M255,SpeciesList[],2,FALSE),"," &amp; 'Felling&amp;Restocking'!M255))</f>
        <v/>
      </c>
      <c r="AO255" s="333" t="str">
        <f>IF('Felling&amp;Restocking'!M255="","",VLOOKUP( 'Felling&amp;Restocking'!M255,SpeciesList[],4,FALSE))</f>
        <v/>
      </c>
      <c r="AP255" s="333" t="str">
        <f>IF('Felling&amp;Restocking'!N255="","",IFERROR("," &amp; VLOOKUP( 'Felling&amp;Restocking'!N255,SpeciesList[],2,FALSE),"," &amp; 'Felling&amp;Restocking'!N255))</f>
        <v/>
      </c>
      <c r="AQ255" s="333" t="str">
        <f>IF('Felling&amp;Restocking'!N255="","",VLOOKUP( 'Felling&amp;Restocking'!N255,SpeciesList[],4,FALSE))</f>
        <v/>
      </c>
      <c r="AS255" s="346"/>
      <c r="AT255" s="333" t="str">
        <f>IF('Sub-Cpt Record'!A255&lt;&gt;"",CONCATENATE('Sub-Cpt Record'!A255,'Sub-Cpt Record'!B255,'Sub-Cpt Record'!C255),"")</f>
        <v/>
      </c>
      <c r="AU255" s="333">
        <f t="shared" si="36"/>
        <v>1</v>
      </c>
      <c r="AV255" s="333">
        <f>IF(AT255&lt;&gt;"",'Sub-Cpt Record'!C255/CODE!AU255,0)</f>
        <v>0</v>
      </c>
    </row>
    <row r="256" spans="1:48" x14ac:dyDescent="0.25">
      <c r="A256" s="333" t="str">
        <f>IF('Sub-Cpt Record'!B256="",IF(OR('Sub-Cpt Record'!A256=0,'Sub-Cpt Record'!A256=""),"",'Sub-Cpt Record'!A256),CONCATENATE('Sub-Cpt Record'!A256&amp;'Sub-Cpt Record'!B256))</f>
        <v/>
      </c>
      <c r="B256" s="333">
        <f t="shared" si="28"/>
        <v>1</v>
      </c>
      <c r="C256" s="334" t="str">
        <f>IF('Sub-Cpt Record'!E256 = "","",'Sub-Cpt Record'!E256&amp;"  ")</f>
        <v/>
      </c>
      <c r="D256" s="333" t="str">
        <f>IF('Sub-Cpt Record'!F256 = "","",'Sub-Cpt Record'!F256&amp;"  ")</f>
        <v/>
      </c>
      <c r="E256" s="333" t="str">
        <f>IF('Sub-Cpt Record'!G256 = "","",'Sub-Cpt Record'!G256&amp;"  ")</f>
        <v/>
      </c>
      <c r="F256" s="333" t="str">
        <f>IF('Sub-Cpt Record'!H256 = "","",'Sub-Cpt Record'!H256&amp;"  ")</f>
        <v/>
      </c>
      <c r="G256" s="333" t="str">
        <f>IF('Sub-Cpt Record'!I256 = "","",'Sub-Cpt Record'!I256&amp;"  ")</f>
        <v/>
      </c>
      <c r="H256" s="333" t="str">
        <f>IF('Sub-Cpt Record'!J256 = "","",'Sub-Cpt Record'!J256&amp;"  ")</f>
        <v/>
      </c>
      <c r="I256" s="335" t="str">
        <f t="shared" si="29"/>
        <v/>
      </c>
      <c r="J256" s="333">
        <f>IF(A256&lt;&gt;"",'Sub-Cpt Record'!C256/CODE!B256,0)</f>
        <v>0</v>
      </c>
      <c r="L256" s="337" t="str">
        <f t="shared" si="30"/>
        <v/>
      </c>
      <c r="N256" s="338">
        <f>COUNTIFS('Felling&amp;Restocking'!$A$11:$A$1000, 'Felling&amp;Restocking'!$A256, 'Felling&amp;Restocking'!$B$11:$B$1000, 'Felling&amp;Restocking'!$B256, 'Felling&amp;Restocking'!$H$11:$H$1000, 'Felling&amp;Restocking'!$H256)</f>
        <v>0</v>
      </c>
      <c r="O256" s="338">
        <f>IF(OR('Felling&amp;Restocking'!H256=0,'Felling&amp;Restocking'!H256=""),0,1)</f>
        <v>0</v>
      </c>
      <c r="P256" s="339">
        <f>SUM('Felling&amp;Restocking'!O256+'Felling&amp;Restocking'!P256)</f>
        <v>0</v>
      </c>
      <c r="S256" s="341">
        <f>IF(AND(O256&lt;&gt;0,P256&lt;&gt;0,'Felling&amp;Restocking'!G256&lt;&gt;0,AA256="",AC256=""),1,0)</f>
        <v>0</v>
      </c>
      <c r="T256" s="342" t="str">
        <f>IF(OR('Felling&amp;Restocking'!G256=0,'Felling&amp;Restocking'!G256=""),"",SUM('Felling&amp;Restocking'!O256/P256)*'Felling&amp;Restocking'!G256)</f>
        <v/>
      </c>
      <c r="U256" s="343" t="str">
        <f>IF(OR('Felling&amp;Restocking'!G256=0,'Felling&amp;Restocking'!G256=""),"",SUM('Felling&amp;Restocking'!P256/P256)*'Felling&amp;Restocking'!G256)</f>
        <v/>
      </c>
      <c r="V256" s="344">
        <f>IF(CONCATENATE('Felling&amp;Restocking'!U256&amp;'Felling&amp;Restocking'!W256&amp;'Felling&amp;Restocking'!Y256&amp;'Felling&amp;Restocking'!AA256&amp;'Felling&amp;Restocking'!AC256)="",0,1)</f>
        <v>0</v>
      </c>
      <c r="W256" s="345">
        <f>IF(OR(OR(TRIM('Felling&amp;Restocking'!H256)="T",TRIM('Felling&amp;Restocking'!H256)="DF",TRIM('Felling&amp;Restocking'!H256)="OS"),O256=0),0,1)</f>
        <v>0</v>
      </c>
      <c r="X256" s="345">
        <f>IF(OR('Felling&amp;Restocking'!$S256="",OR('Felling&amp;Restocking'!$S256=0,'Felling&amp;Restocking'!$S256="N/A")),0,1)</f>
        <v>0</v>
      </c>
      <c r="Y256" s="333" t="str">
        <f t="shared" si="31"/>
        <v/>
      </c>
      <c r="Z256" s="333" t="str">
        <f t="shared" si="32"/>
        <v/>
      </c>
      <c r="AA256" s="334" t="str">
        <f t="shared" si="33"/>
        <v/>
      </c>
      <c r="AC256" s="333" t="str">
        <f t="shared" si="34"/>
        <v/>
      </c>
      <c r="AE256" s="333" t="str">
        <f t="shared" si="35"/>
        <v>1</v>
      </c>
      <c r="AF256" s="346" t="str">
        <f>IF('Felling&amp;Restocking'!I256="","",IFERROR(VLOOKUP( 'Felling&amp;Restocking'!I256,SpeciesList[],2,FALSE),"," &amp; 'Felling&amp;Restocking'!I256))</f>
        <v/>
      </c>
      <c r="AG256" s="333" t="str">
        <f>IF('Felling&amp;Restocking'!I256="","",VLOOKUP( 'Felling&amp;Restocking'!I256,SpeciesList[],4,FALSE))</f>
        <v/>
      </c>
      <c r="AH256" s="333" t="str">
        <f>IF('Felling&amp;Restocking'!J256="","",IFERROR("," &amp; VLOOKUP( 'Felling&amp;Restocking'!J256,SpeciesList[],2,FALSE),"," &amp; 'Felling&amp;Restocking'!J256))</f>
        <v/>
      </c>
      <c r="AI256" s="333" t="str">
        <f>IF('Felling&amp;Restocking'!J256="","",VLOOKUP( 'Felling&amp;Restocking'!J256,SpeciesList[],4,FALSE))</f>
        <v/>
      </c>
      <c r="AJ256" s="333" t="str">
        <f>IF('Felling&amp;Restocking'!K256="","",IFERROR("," &amp; VLOOKUP( 'Felling&amp;Restocking'!K256,SpeciesList[],2,FALSE),"," &amp; 'Felling&amp;Restocking'!K256))</f>
        <v/>
      </c>
      <c r="AK256" s="333" t="str">
        <f>IF('Felling&amp;Restocking'!K256="","",VLOOKUP( 'Felling&amp;Restocking'!K256,SpeciesList[],4,FALSE))</f>
        <v/>
      </c>
      <c r="AL256" s="333" t="str">
        <f>IF('Felling&amp;Restocking'!L256="","",IFERROR("," &amp; VLOOKUP( 'Felling&amp;Restocking'!L256,SpeciesList[],2,FALSE),"," &amp; 'Felling&amp;Restocking'!L256))</f>
        <v/>
      </c>
      <c r="AM256" s="333" t="str">
        <f>IF('Felling&amp;Restocking'!L256="","",VLOOKUP( 'Felling&amp;Restocking'!L256,SpeciesList[],4,FALSE))</f>
        <v/>
      </c>
      <c r="AN256" s="333" t="str">
        <f>IF('Felling&amp;Restocking'!M256="","",IFERROR("," &amp; VLOOKUP( 'Felling&amp;Restocking'!M256,SpeciesList[],2,FALSE),"," &amp; 'Felling&amp;Restocking'!M256))</f>
        <v/>
      </c>
      <c r="AO256" s="333" t="str">
        <f>IF('Felling&amp;Restocking'!M256="","",VLOOKUP( 'Felling&amp;Restocking'!M256,SpeciesList[],4,FALSE))</f>
        <v/>
      </c>
      <c r="AP256" s="333" t="str">
        <f>IF('Felling&amp;Restocking'!N256="","",IFERROR("," &amp; VLOOKUP( 'Felling&amp;Restocking'!N256,SpeciesList[],2,FALSE),"," &amp; 'Felling&amp;Restocking'!N256))</f>
        <v/>
      </c>
      <c r="AQ256" s="333" t="str">
        <f>IF('Felling&amp;Restocking'!N256="","",VLOOKUP( 'Felling&amp;Restocking'!N256,SpeciesList[],4,FALSE))</f>
        <v/>
      </c>
      <c r="AS256" s="346"/>
      <c r="AT256" s="333" t="str">
        <f>IF('Sub-Cpt Record'!A256&lt;&gt;"",CONCATENATE('Sub-Cpt Record'!A256,'Sub-Cpt Record'!B256,'Sub-Cpt Record'!C256),"")</f>
        <v/>
      </c>
      <c r="AU256" s="333">
        <f t="shared" si="36"/>
        <v>1</v>
      </c>
      <c r="AV256" s="333">
        <f>IF(AT256&lt;&gt;"",'Sub-Cpt Record'!C256/CODE!AU256,0)</f>
        <v>0</v>
      </c>
    </row>
    <row r="257" spans="1:48" x14ac:dyDescent="0.25">
      <c r="A257" s="333" t="str">
        <f>IF('Sub-Cpt Record'!B257="",IF(OR('Sub-Cpt Record'!A257=0,'Sub-Cpt Record'!A257=""),"",'Sub-Cpt Record'!A257),CONCATENATE('Sub-Cpt Record'!A257&amp;'Sub-Cpt Record'!B257))</f>
        <v/>
      </c>
      <c r="B257" s="333">
        <f t="shared" si="28"/>
        <v>1</v>
      </c>
      <c r="C257" s="334" t="str">
        <f>IF('Sub-Cpt Record'!E257 = "","",'Sub-Cpt Record'!E257&amp;"  ")</f>
        <v/>
      </c>
      <c r="D257" s="333" t="str">
        <f>IF('Sub-Cpt Record'!F257 = "","",'Sub-Cpt Record'!F257&amp;"  ")</f>
        <v/>
      </c>
      <c r="E257" s="333" t="str">
        <f>IF('Sub-Cpt Record'!G257 = "","",'Sub-Cpt Record'!G257&amp;"  ")</f>
        <v/>
      </c>
      <c r="F257" s="333" t="str">
        <f>IF('Sub-Cpt Record'!H257 = "","",'Sub-Cpt Record'!H257&amp;"  ")</f>
        <v/>
      </c>
      <c r="G257" s="333" t="str">
        <f>IF('Sub-Cpt Record'!I257 = "","",'Sub-Cpt Record'!I257&amp;"  ")</f>
        <v/>
      </c>
      <c r="H257" s="333" t="str">
        <f>IF('Sub-Cpt Record'!J257 = "","",'Sub-Cpt Record'!J257&amp;"  ")</f>
        <v/>
      </c>
      <c r="I257" s="335" t="str">
        <f t="shared" si="29"/>
        <v/>
      </c>
      <c r="J257" s="333">
        <f>IF(A257&lt;&gt;"",'Sub-Cpt Record'!C257/CODE!B257,0)</f>
        <v>0</v>
      </c>
      <c r="L257" s="337" t="str">
        <f t="shared" si="30"/>
        <v/>
      </c>
      <c r="N257" s="338">
        <f>COUNTIFS('Felling&amp;Restocking'!$A$11:$A$1000, 'Felling&amp;Restocking'!$A257, 'Felling&amp;Restocking'!$B$11:$B$1000, 'Felling&amp;Restocking'!$B257, 'Felling&amp;Restocking'!$H$11:$H$1000, 'Felling&amp;Restocking'!$H257)</f>
        <v>0</v>
      </c>
      <c r="O257" s="338">
        <f>IF(OR('Felling&amp;Restocking'!H257=0,'Felling&amp;Restocking'!H257=""),0,1)</f>
        <v>0</v>
      </c>
      <c r="P257" s="339">
        <f>SUM('Felling&amp;Restocking'!O257+'Felling&amp;Restocking'!P257)</f>
        <v>0</v>
      </c>
      <c r="S257" s="341">
        <f>IF(AND(O257&lt;&gt;0,P257&lt;&gt;0,'Felling&amp;Restocking'!G257&lt;&gt;0,AA257="",AC257=""),1,0)</f>
        <v>0</v>
      </c>
      <c r="T257" s="342" t="str">
        <f>IF(OR('Felling&amp;Restocking'!G257=0,'Felling&amp;Restocking'!G257=""),"",SUM('Felling&amp;Restocking'!O257/P257)*'Felling&amp;Restocking'!G257)</f>
        <v/>
      </c>
      <c r="U257" s="343" t="str">
        <f>IF(OR('Felling&amp;Restocking'!G257=0,'Felling&amp;Restocking'!G257=""),"",SUM('Felling&amp;Restocking'!P257/P257)*'Felling&amp;Restocking'!G257)</f>
        <v/>
      </c>
      <c r="V257" s="344">
        <f>IF(CONCATENATE('Felling&amp;Restocking'!U257&amp;'Felling&amp;Restocking'!W257&amp;'Felling&amp;Restocking'!Y257&amp;'Felling&amp;Restocking'!AA257&amp;'Felling&amp;Restocking'!AC257)="",0,1)</f>
        <v>0</v>
      </c>
      <c r="W257" s="345">
        <f>IF(OR(OR(TRIM('Felling&amp;Restocking'!H257)="T",TRIM('Felling&amp;Restocking'!H257)="DF",TRIM('Felling&amp;Restocking'!H257)="OS"),O257=0),0,1)</f>
        <v>0</v>
      </c>
      <c r="X257" s="345">
        <f>IF(OR('Felling&amp;Restocking'!$S257="",OR('Felling&amp;Restocking'!$S257=0,'Felling&amp;Restocking'!$S257="N/A")),0,1)</f>
        <v>0</v>
      </c>
      <c r="Y257" s="333" t="str">
        <f t="shared" si="31"/>
        <v/>
      </c>
      <c r="Z257" s="333" t="str">
        <f t="shared" si="32"/>
        <v/>
      </c>
      <c r="AA257" s="334" t="str">
        <f t="shared" si="33"/>
        <v/>
      </c>
      <c r="AC257" s="333" t="str">
        <f t="shared" si="34"/>
        <v/>
      </c>
      <c r="AE257" s="333" t="str">
        <f t="shared" si="35"/>
        <v>1</v>
      </c>
      <c r="AF257" s="346" t="str">
        <f>IF('Felling&amp;Restocking'!I257="","",IFERROR(VLOOKUP( 'Felling&amp;Restocking'!I257,SpeciesList[],2,FALSE),"," &amp; 'Felling&amp;Restocking'!I257))</f>
        <v/>
      </c>
      <c r="AG257" s="333" t="str">
        <f>IF('Felling&amp;Restocking'!I257="","",VLOOKUP( 'Felling&amp;Restocking'!I257,SpeciesList[],4,FALSE))</f>
        <v/>
      </c>
      <c r="AH257" s="333" t="str">
        <f>IF('Felling&amp;Restocking'!J257="","",IFERROR("," &amp; VLOOKUP( 'Felling&amp;Restocking'!J257,SpeciesList[],2,FALSE),"," &amp; 'Felling&amp;Restocking'!J257))</f>
        <v/>
      </c>
      <c r="AI257" s="333" t="str">
        <f>IF('Felling&amp;Restocking'!J257="","",VLOOKUP( 'Felling&amp;Restocking'!J257,SpeciesList[],4,FALSE))</f>
        <v/>
      </c>
      <c r="AJ257" s="333" t="str">
        <f>IF('Felling&amp;Restocking'!K257="","",IFERROR("," &amp; VLOOKUP( 'Felling&amp;Restocking'!K257,SpeciesList[],2,FALSE),"," &amp; 'Felling&amp;Restocking'!K257))</f>
        <v/>
      </c>
      <c r="AK257" s="333" t="str">
        <f>IF('Felling&amp;Restocking'!K257="","",VLOOKUP( 'Felling&amp;Restocking'!K257,SpeciesList[],4,FALSE))</f>
        <v/>
      </c>
      <c r="AL257" s="333" t="str">
        <f>IF('Felling&amp;Restocking'!L257="","",IFERROR("," &amp; VLOOKUP( 'Felling&amp;Restocking'!L257,SpeciesList[],2,FALSE),"," &amp; 'Felling&amp;Restocking'!L257))</f>
        <v/>
      </c>
      <c r="AM257" s="333" t="str">
        <f>IF('Felling&amp;Restocking'!L257="","",VLOOKUP( 'Felling&amp;Restocking'!L257,SpeciesList[],4,FALSE))</f>
        <v/>
      </c>
      <c r="AN257" s="333" t="str">
        <f>IF('Felling&amp;Restocking'!M257="","",IFERROR("," &amp; VLOOKUP( 'Felling&amp;Restocking'!M257,SpeciesList[],2,FALSE),"," &amp; 'Felling&amp;Restocking'!M257))</f>
        <v/>
      </c>
      <c r="AO257" s="333" t="str">
        <f>IF('Felling&amp;Restocking'!M257="","",VLOOKUP( 'Felling&amp;Restocking'!M257,SpeciesList[],4,FALSE))</f>
        <v/>
      </c>
      <c r="AP257" s="333" t="str">
        <f>IF('Felling&amp;Restocking'!N257="","",IFERROR("," &amp; VLOOKUP( 'Felling&amp;Restocking'!N257,SpeciesList[],2,FALSE),"," &amp; 'Felling&amp;Restocking'!N257))</f>
        <v/>
      </c>
      <c r="AQ257" s="333" t="str">
        <f>IF('Felling&amp;Restocking'!N257="","",VLOOKUP( 'Felling&amp;Restocking'!N257,SpeciesList[],4,FALSE))</f>
        <v/>
      </c>
      <c r="AS257" s="346"/>
      <c r="AT257" s="333" t="str">
        <f>IF('Sub-Cpt Record'!A257&lt;&gt;"",CONCATENATE('Sub-Cpt Record'!A257,'Sub-Cpt Record'!B257,'Sub-Cpt Record'!C257),"")</f>
        <v/>
      </c>
      <c r="AU257" s="333">
        <f t="shared" si="36"/>
        <v>1</v>
      </c>
      <c r="AV257" s="333">
        <f>IF(AT257&lt;&gt;"",'Sub-Cpt Record'!C257/CODE!AU257,0)</f>
        <v>0</v>
      </c>
    </row>
    <row r="258" spans="1:48" x14ac:dyDescent="0.25">
      <c r="A258" s="333" t="str">
        <f>IF('Sub-Cpt Record'!B258="",IF(OR('Sub-Cpt Record'!A258=0,'Sub-Cpt Record'!A258=""),"",'Sub-Cpt Record'!A258),CONCATENATE('Sub-Cpt Record'!A258&amp;'Sub-Cpt Record'!B258))</f>
        <v/>
      </c>
      <c r="B258" s="333">
        <f t="shared" si="28"/>
        <v>1</v>
      </c>
      <c r="C258" s="334" t="str">
        <f>IF('Sub-Cpt Record'!E258 = "","",'Sub-Cpt Record'!E258&amp;"  ")</f>
        <v/>
      </c>
      <c r="D258" s="333" t="str">
        <f>IF('Sub-Cpt Record'!F258 = "","",'Sub-Cpt Record'!F258&amp;"  ")</f>
        <v/>
      </c>
      <c r="E258" s="333" t="str">
        <f>IF('Sub-Cpt Record'!G258 = "","",'Sub-Cpt Record'!G258&amp;"  ")</f>
        <v/>
      </c>
      <c r="F258" s="333" t="str">
        <f>IF('Sub-Cpt Record'!H258 = "","",'Sub-Cpt Record'!H258&amp;"  ")</f>
        <v/>
      </c>
      <c r="G258" s="333" t="str">
        <f>IF('Sub-Cpt Record'!I258 = "","",'Sub-Cpt Record'!I258&amp;"  ")</f>
        <v/>
      </c>
      <c r="H258" s="333" t="str">
        <f>IF('Sub-Cpt Record'!J258 = "","",'Sub-Cpt Record'!J258&amp;"  ")</f>
        <v/>
      </c>
      <c r="I258" s="335" t="str">
        <f t="shared" si="29"/>
        <v/>
      </c>
      <c r="J258" s="333">
        <f>IF(A258&lt;&gt;"",'Sub-Cpt Record'!C258/CODE!B258,0)</f>
        <v>0</v>
      </c>
      <c r="L258" s="337" t="str">
        <f t="shared" si="30"/>
        <v/>
      </c>
      <c r="N258" s="338">
        <f>COUNTIFS('Felling&amp;Restocking'!$A$11:$A$1000, 'Felling&amp;Restocking'!$A258, 'Felling&amp;Restocking'!$B$11:$B$1000, 'Felling&amp;Restocking'!$B258, 'Felling&amp;Restocking'!$H$11:$H$1000, 'Felling&amp;Restocking'!$H258)</f>
        <v>0</v>
      </c>
      <c r="O258" s="338">
        <f>IF(OR('Felling&amp;Restocking'!H258=0,'Felling&amp;Restocking'!H258=""),0,1)</f>
        <v>0</v>
      </c>
      <c r="P258" s="339">
        <f>SUM('Felling&amp;Restocking'!O258+'Felling&amp;Restocking'!P258)</f>
        <v>0</v>
      </c>
      <c r="S258" s="341">
        <f>IF(AND(O258&lt;&gt;0,P258&lt;&gt;0,'Felling&amp;Restocking'!G258&lt;&gt;0,AA258="",AC258=""),1,0)</f>
        <v>0</v>
      </c>
      <c r="T258" s="342" t="str">
        <f>IF(OR('Felling&amp;Restocking'!G258=0,'Felling&amp;Restocking'!G258=""),"",SUM('Felling&amp;Restocking'!O258/P258)*'Felling&amp;Restocking'!G258)</f>
        <v/>
      </c>
      <c r="U258" s="343" t="str">
        <f>IF(OR('Felling&amp;Restocking'!G258=0,'Felling&amp;Restocking'!G258=""),"",SUM('Felling&amp;Restocking'!P258/P258)*'Felling&amp;Restocking'!G258)</f>
        <v/>
      </c>
      <c r="V258" s="344">
        <f>IF(CONCATENATE('Felling&amp;Restocking'!U258&amp;'Felling&amp;Restocking'!W258&amp;'Felling&amp;Restocking'!Y258&amp;'Felling&amp;Restocking'!AA258&amp;'Felling&amp;Restocking'!AC258)="",0,1)</f>
        <v>0</v>
      </c>
      <c r="W258" s="345">
        <f>IF(OR(OR(TRIM('Felling&amp;Restocking'!H258)="T",TRIM('Felling&amp;Restocking'!H258)="DF",TRIM('Felling&amp;Restocking'!H258)="OS"),O258=0),0,1)</f>
        <v>0</v>
      </c>
      <c r="X258" s="345">
        <f>IF(OR('Felling&amp;Restocking'!$S258="",OR('Felling&amp;Restocking'!$S258=0,'Felling&amp;Restocking'!$S258="N/A")),0,1)</f>
        <v>0</v>
      </c>
      <c r="Y258" s="333" t="str">
        <f t="shared" si="31"/>
        <v/>
      </c>
      <c r="Z258" s="333" t="str">
        <f t="shared" si="32"/>
        <v/>
      </c>
      <c r="AA258" s="334" t="str">
        <f t="shared" si="33"/>
        <v/>
      </c>
      <c r="AC258" s="333" t="str">
        <f t="shared" si="34"/>
        <v/>
      </c>
      <c r="AE258" s="333" t="str">
        <f t="shared" si="35"/>
        <v>1</v>
      </c>
      <c r="AF258" s="346" t="str">
        <f>IF('Felling&amp;Restocking'!I258="","",IFERROR(VLOOKUP( 'Felling&amp;Restocking'!I258,SpeciesList[],2,FALSE),"," &amp; 'Felling&amp;Restocking'!I258))</f>
        <v/>
      </c>
      <c r="AG258" s="333" t="str">
        <f>IF('Felling&amp;Restocking'!I258="","",VLOOKUP( 'Felling&amp;Restocking'!I258,SpeciesList[],4,FALSE))</f>
        <v/>
      </c>
      <c r="AH258" s="333" t="str">
        <f>IF('Felling&amp;Restocking'!J258="","",IFERROR("," &amp; VLOOKUP( 'Felling&amp;Restocking'!J258,SpeciesList[],2,FALSE),"," &amp; 'Felling&amp;Restocking'!J258))</f>
        <v/>
      </c>
      <c r="AI258" s="333" t="str">
        <f>IF('Felling&amp;Restocking'!J258="","",VLOOKUP( 'Felling&amp;Restocking'!J258,SpeciesList[],4,FALSE))</f>
        <v/>
      </c>
      <c r="AJ258" s="333" t="str">
        <f>IF('Felling&amp;Restocking'!K258="","",IFERROR("," &amp; VLOOKUP( 'Felling&amp;Restocking'!K258,SpeciesList[],2,FALSE),"," &amp; 'Felling&amp;Restocking'!K258))</f>
        <v/>
      </c>
      <c r="AK258" s="333" t="str">
        <f>IF('Felling&amp;Restocking'!K258="","",VLOOKUP( 'Felling&amp;Restocking'!K258,SpeciesList[],4,FALSE))</f>
        <v/>
      </c>
      <c r="AL258" s="333" t="str">
        <f>IF('Felling&amp;Restocking'!L258="","",IFERROR("," &amp; VLOOKUP( 'Felling&amp;Restocking'!L258,SpeciesList[],2,FALSE),"," &amp; 'Felling&amp;Restocking'!L258))</f>
        <v/>
      </c>
      <c r="AM258" s="333" t="str">
        <f>IF('Felling&amp;Restocking'!L258="","",VLOOKUP( 'Felling&amp;Restocking'!L258,SpeciesList[],4,FALSE))</f>
        <v/>
      </c>
      <c r="AN258" s="333" t="str">
        <f>IF('Felling&amp;Restocking'!M258="","",IFERROR("," &amp; VLOOKUP( 'Felling&amp;Restocking'!M258,SpeciesList[],2,FALSE),"," &amp; 'Felling&amp;Restocking'!M258))</f>
        <v/>
      </c>
      <c r="AO258" s="333" t="str">
        <f>IF('Felling&amp;Restocking'!M258="","",VLOOKUP( 'Felling&amp;Restocking'!M258,SpeciesList[],4,FALSE))</f>
        <v/>
      </c>
      <c r="AP258" s="333" t="str">
        <f>IF('Felling&amp;Restocking'!N258="","",IFERROR("," &amp; VLOOKUP( 'Felling&amp;Restocking'!N258,SpeciesList[],2,FALSE),"," &amp; 'Felling&amp;Restocking'!N258))</f>
        <v/>
      </c>
      <c r="AQ258" s="333" t="str">
        <f>IF('Felling&amp;Restocking'!N258="","",VLOOKUP( 'Felling&amp;Restocking'!N258,SpeciesList[],4,FALSE))</f>
        <v/>
      </c>
      <c r="AS258" s="346"/>
      <c r="AT258" s="333" t="str">
        <f>IF('Sub-Cpt Record'!A258&lt;&gt;"",CONCATENATE('Sub-Cpt Record'!A258,'Sub-Cpt Record'!B258,'Sub-Cpt Record'!C258),"")</f>
        <v/>
      </c>
      <c r="AU258" s="333">
        <f t="shared" si="36"/>
        <v>1</v>
      </c>
      <c r="AV258" s="333">
        <f>IF(AT258&lt;&gt;"",'Sub-Cpt Record'!C258/CODE!AU258,0)</f>
        <v>0</v>
      </c>
    </row>
    <row r="259" spans="1:48" x14ac:dyDescent="0.25">
      <c r="A259" s="333" t="str">
        <f>IF('Sub-Cpt Record'!B259="",IF(OR('Sub-Cpt Record'!A259=0,'Sub-Cpt Record'!A259=""),"",'Sub-Cpt Record'!A259),CONCATENATE('Sub-Cpt Record'!A259&amp;'Sub-Cpt Record'!B259))</f>
        <v/>
      </c>
      <c r="B259" s="333">
        <f t="shared" si="28"/>
        <v>1</v>
      </c>
      <c r="C259" s="334" t="str">
        <f>IF('Sub-Cpt Record'!E259 = "","",'Sub-Cpt Record'!E259&amp;"  ")</f>
        <v/>
      </c>
      <c r="D259" s="333" t="str">
        <f>IF('Sub-Cpt Record'!F259 = "","",'Sub-Cpt Record'!F259&amp;"  ")</f>
        <v/>
      </c>
      <c r="E259" s="333" t="str">
        <f>IF('Sub-Cpt Record'!G259 = "","",'Sub-Cpt Record'!G259&amp;"  ")</f>
        <v/>
      </c>
      <c r="F259" s="333" t="str">
        <f>IF('Sub-Cpt Record'!H259 = "","",'Sub-Cpt Record'!H259&amp;"  ")</f>
        <v/>
      </c>
      <c r="G259" s="333" t="str">
        <f>IF('Sub-Cpt Record'!I259 = "","",'Sub-Cpt Record'!I259&amp;"  ")</f>
        <v/>
      </c>
      <c r="H259" s="333" t="str">
        <f>IF('Sub-Cpt Record'!J259 = "","",'Sub-Cpt Record'!J259&amp;"  ")</f>
        <v/>
      </c>
      <c r="I259" s="335" t="str">
        <f t="shared" si="29"/>
        <v/>
      </c>
      <c r="J259" s="333">
        <f>IF(A259&lt;&gt;"",'Sub-Cpt Record'!C259/CODE!B259,0)</f>
        <v>0</v>
      </c>
      <c r="L259" s="337" t="str">
        <f t="shared" si="30"/>
        <v/>
      </c>
      <c r="N259" s="338">
        <f>COUNTIFS('Felling&amp;Restocking'!$A$11:$A$1000, 'Felling&amp;Restocking'!$A259, 'Felling&amp;Restocking'!$B$11:$B$1000, 'Felling&amp;Restocking'!$B259, 'Felling&amp;Restocking'!$H$11:$H$1000, 'Felling&amp;Restocking'!$H259)</f>
        <v>0</v>
      </c>
      <c r="O259" s="338">
        <f>IF(OR('Felling&amp;Restocking'!H259=0,'Felling&amp;Restocking'!H259=""),0,1)</f>
        <v>0</v>
      </c>
      <c r="P259" s="339">
        <f>SUM('Felling&amp;Restocking'!O259+'Felling&amp;Restocking'!P259)</f>
        <v>0</v>
      </c>
      <c r="S259" s="341">
        <f>IF(AND(O259&lt;&gt;0,P259&lt;&gt;0,'Felling&amp;Restocking'!G259&lt;&gt;0,AA259="",AC259=""),1,0)</f>
        <v>0</v>
      </c>
      <c r="T259" s="342" t="str">
        <f>IF(OR('Felling&amp;Restocking'!G259=0,'Felling&amp;Restocking'!G259=""),"",SUM('Felling&amp;Restocking'!O259/P259)*'Felling&amp;Restocking'!G259)</f>
        <v/>
      </c>
      <c r="U259" s="343" t="str">
        <f>IF(OR('Felling&amp;Restocking'!G259=0,'Felling&amp;Restocking'!G259=""),"",SUM('Felling&amp;Restocking'!P259/P259)*'Felling&amp;Restocking'!G259)</f>
        <v/>
      </c>
      <c r="V259" s="344">
        <f>IF(CONCATENATE('Felling&amp;Restocking'!U259&amp;'Felling&amp;Restocking'!W259&amp;'Felling&amp;Restocking'!Y259&amp;'Felling&amp;Restocking'!AA259&amp;'Felling&amp;Restocking'!AC259)="",0,1)</f>
        <v>0</v>
      </c>
      <c r="W259" s="345">
        <f>IF(OR(OR(TRIM('Felling&amp;Restocking'!H259)="T",TRIM('Felling&amp;Restocking'!H259)="DF",TRIM('Felling&amp;Restocking'!H259)="OS"),O259=0),0,1)</f>
        <v>0</v>
      </c>
      <c r="X259" s="345">
        <f>IF(OR('Felling&amp;Restocking'!$S259="",OR('Felling&amp;Restocking'!$S259=0,'Felling&amp;Restocking'!$S259="N/A")),0,1)</f>
        <v>0</v>
      </c>
      <c r="Y259" s="333" t="str">
        <f t="shared" si="31"/>
        <v/>
      </c>
      <c r="Z259" s="333" t="str">
        <f t="shared" si="32"/>
        <v/>
      </c>
      <c r="AA259" s="334" t="str">
        <f t="shared" si="33"/>
        <v/>
      </c>
      <c r="AC259" s="333" t="str">
        <f t="shared" si="34"/>
        <v/>
      </c>
      <c r="AE259" s="333" t="str">
        <f t="shared" si="35"/>
        <v>1</v>
      </c>
      <c r="AF259" s="346" t="str">
        <f>IF('Felling&amp;Restocking'!I259="","",IFERROR(VLOOKUP( 'Felling&amp;Restocking'!I259,SpeciesList[],2,FALSE),"," &amp; 'Felling&amp;Restocking'!I259))</f>
        <v/>
      </c>
      <c r="AG259" s="333" t="str">
        <f>IF('Felling&amp;Restocking'!I259="","",VLOOKUP( 'Felling&amp;Restocking'!I259,SpeciesList[],4,FALSE))</f>
        <v/>
      </c>
      <c r="AH259" s="333" t="str">
        <f>IF('Felling&amp;Restocking'!J259="","",IFERROR("," &amp; VLOOKUP( 'Felling&amp;Restocking'!J259,SpeciesList[],2,FALSE),"," &amp; 'Felling&amp;Restocking'!J259))</f>
        <v/>
      </c>
      <c r="AI259" s="333" t="str">
        <f>IF('Felling&amp;Restocking'!J259="","",VLOOKUP( 'Felling&amp;Restocking'!J259,SpeciesList[],4,FALSE))</f>
        <v/>
      </c>
      <c r="AJ259" s="333" t="str">
        <f>IF('Felling&amp;Restocking'!K259="","",IFERROR("," &amp; VLOOKUP( 'Felling&amp;Restocking'!K259,SpeciesList[],2,FALSE),"," &amp; 'Felling&amp;Restocking'!K259))</f>
        <v/>
      </c>
      <c r="AK259" s="333" t="str">
        <f>IF('Felling&amp;Restocking'!K259="","",VLOOKUP( 'Felling&amp;Restocking'!K259,SpeciesList[],4,FALSE))</f>
        <v/>
      </c>
      <c r="AL259" s="333" t="str">
        <f>IF('Felling&amp;Restocking'!L259="","",IFERROR("," &amp; VLOOKUP( 'Felling&amp;Restocking'!L259,SpeciesList[],2,FALSE),"," &amp; 'Felling&amp;Restocking'!L259))</f>
        <v/>
      </c>
      <c r="AM259" s="333" t="str">
        <f>IF('Felling&amp;Restocking'!L259="","",VLOOKUP( 'Felling&amp;Restocking'!L259,SpeciesList[],4,FALSE))</f>
        <v/>
      </c>
      <c r="AN259" s="333" t="str">
        <f>IF('Felling&amp;Restocking'!M259="","",IFERROR("," &amp; VLOOKUP( 'Felling&amp;Restocking'!M259,SpeciesList[],2,FALSE),"," &amp; 'Felling&amp;Restocking'!M259))</f>
        <v/>
      </c>
      <c r="AO259" s="333" t="str">
        <f>IF('Felling&amp;Restocking'!M259="","",VLOOKUP( 'Felling&amp;Restocking'!M259,SpeciesList[],4,FALSE))</f>
        <v/>
      </c>
      <c r="AP259" s="333" t="str">
        <f>IF('Felling&amp;Restocking'!N259="","",IFERROR("," &amp; VLOOKUP( 'Felling&amp;Restocking'!N259,SpeciesList[],2,FALSE),"," &amp; 'Felling&amp;Restocking'!N259))</f>
        <v/>
      </c>
      <c r="AQ259" s="333" t="str">
        <f>IF('Felling&amp;Restocking'!N259="","",VLOOKUP( 'Felling&amp;Restocking'!N259,SpeciesList[],4,FALSE))</f>
        <v/>
      </c>
      <c r="AS259" s="346"/>
      <c r="AT259" s="333" t="str">
        <f>IF('Sub-Cpt Record'!A259&lt;&gt;"",CONCATENATE('Sub-Cpt Record'!A259,'Sub-Cpt Record'!B259,'Sub-Cpt Record'!C259),"")</f>
        <v/>
      </c>
      <c r="AU259" s="333">
        <f t="shared" si="36"/>
        <v>1</v>
      </c>
      <c r="AV259" s="333">
        <f>IF(AT259&lt;&gt;"",'Sub-Cpt Record'!C259/CODE!AU259,0)</f>
        <v>0</v>
      </c>
    </row>
    <row r="260" spans="1:48" x14ac:dyDescent="0.25">
      <c r="A260" s="333" t="str">
        <f>IF('Sub-Cpt Record'!B260="",IF(OR('Sub-Cpt Record'!A260=0,'Sub-Cpt Record'!A260=""),"",'Sub-Cpt Record'!A260),CONCATENATE('Sub-Cpt Record'!A260&amp;'Sub-Cpt Record'!B260))</f>
        <v/>
      </c>
      <c r="B260" s="333">
        <f t="shared" si="28"/>
        <v>1</v>
      </c>
      <c r="C260" s="334" t="str">
        <f>IF('Sub-Cpt Record'!E260 = "","",'Sub-Cpt Record'!E260&amp;"  ")</f>
        <v/>
      </c>
      <c r="D260" s="333" t="str">
        <f>IF('Sub-Cpt Record'!F260 = "","",'Sub-Cpt Record'!F260&amp;"  ")</f>
        <v/>
      </c>
      <c r="E260" s="333" t="str">
        <f>IF('Sub-Cpt Record'!G260 = "","",'Sub-Cpt Record'!G260&amp;"  ")</f>
        <v/>
      </c>
      <c r="F260" s="333" t="str">
        <f>IF('Sub-Cpt Record'!H260 = "","",'Sub-Cpt Record'!H260&amp;"  ")</f>
        <v/>
      </c>
      <c r="G260" s="333" t="str">
        <f>IF('Sub-Cpt Record'!I260 = "","",'Sub-Cpt Record'!I260&amp;"  ")</f>
        <v/>
      </c>
      <c r="H260" s="333" t="str">
        <f>IF('Sub-Cpt Record'!J260 = "","",'Sub-Cpt Record'!J260&amp;"  ")</f>
        <v/>
      </c>
      <c r="I260" s="335" t="str">
        <f t="shared" si="29"/>
        <v/>
      </c>
      <c r="J260" s="333">
        <f>IF(A260&lt;&gt;"",'Sub-Cpt Record'!C260/CODE!B260,0)</f>
        <v>0</v>
      </c>
      <c r="L260" s="337" t="str">
        <f t="shared" si="30"/>
        <v/>
      </c>
      <c r="N260" s="338">
        <f>COUNTIFS('Felling&amp;Restocking'!$A$11:$A$1000, 'Felling&amp;Restocking'!$A260, 'Felling&amp;Restocking'!$B$11:$B$1000, 'Felling&amp;Restocking'!$B260, 'Felling&amp;Restocking'!$H$11:$H$1000, 'Felling&amp;Restocking'!$H260)</f>
        <v>0</v>
      </c>
      <c r="O260" s="338">
        <f>IF(OR('Felling&amp;Restocking'!H260=0,'Felling&amp;Restocking'!H260=""),0,1)</f>
        <v>0</v>
      </c>
      <c r="P260" s="339">
        <f>SUM('Felling&amp;Restocking'!O260+'Felling&amp;Restocking'!P260)</f>
        <v>0</v>
      </c>
      <c r="S260" s="341">
        <f>IF(AND(O260&lt;&gt;0,P260&lt;&gt;0,'Felling&amp;Restocking'!G260&lt;&gt;0,AA260="",AC260=""),1,0)</f>
        <v>0</v>
      </c>
      <c r="T260" s="342" t="str">
        <f>IF(OR('Felling&amp;Restocking'!G260=0,'Felling&amp;Restocking'!G260=""),"",SUM('Felling&amp;Restocking'!O260/P260)*'Felling&amp;Restocking'!G260)</f>
        <v/>
      </c>
      <c r="U260" s="343" t="str">
        <f>IF(OR('Felling&amp;Restocking'!G260=0,'Felling&amp;Restocking'!G260=""),"",SUM('Felling&amp;Restocking'!P260/P260)*'Felling&amp;Restocking'!G260)</f>
        <v/>
      </c>
      <c r="V260" s="344">
        <f>IF(CONCATENATE('Felling&amp;Restocking'!U260&amp;'Felling&amp;Restocking'!W260&amp;'Felling&amp;Restocking'!Y260&amp;'Felling&amp;Restocking'!AA260&amp;'Felling&amp;Restocking'!AC260)="",0,1)</f>
        <v>0</v>
      </c>
      <c r="W260" s="345">
        <f>IF(OR(OR(TRIM('Felling&amp;Restocking'!H260)="T",TRIM('Felling&amp;Restocking'!H260)="DF",TRIM('Felling&amp;Restocking'!H260)="OS"),O260=0),0,1)</f>
        <v>0</v>
      </c>
      <c r="X260" s="345">
        <f>IF(OR('Felling&amp;Restocking'!$S260="",OR('Felling&amp;Restocking'!$S260=0,'Felling&amp;Restocking'!$S260="N/A")),0,1)</f>
        <v>0</v>
      </c>
      <c r="Y260" s="333" t="str">
        <f t="shared" si="31"/>
        <v/>
      </c>
      <c r="Z260" s="333" t="str">
        <f t="shared" si="32"/>
        <v/>
      </c>
      <c r="AA260" s="334" t="str">
        <f t="shared" si="33"/>
        <v/>
      </c>
      <c r="AC260" s="333" t="str">
        <f t="shared" si="34"/>
        <v/>
      </c>
      <c r="AE260" s="333" t="str">
        <f t="shared" si="35"/>
        <v>1</v>
      </c>
      <c r="AF260" s="346" t="str">
        <f>IF('Felling&amp;Restocking'!I260="","",IFERROR(VLOOKUP( 'Felling&amp;Restocking'!I260,SpeciesList[],2,FALSE),"," &amp; 'Felling&amp;Restocking'!I260))</f>
        <v/>
      </c>
      <c r="AG260" s="333" t="str">
        <f>IF('Felling&amp;Restocking'!I260="","",VLOOKUP( 'Felling&amp;Restocking'!I260,SpeciesList[],4,FALSE))</f>
        <v/>
      </c>
      <c r="AH260" s="333" t="str">
        <f>IF('Felling&amp;Restocking'!J260="","",IFERROR("," &amp; VLOOKUP( 'Felling&amp;Restocking'!J260,SpeciesList[],2,FALSE),"," &amp; 'Felling&amp;Restocking'!J260))</f>
        <v/>
      </c>
      <c r="AI260" s="333" t="str">
        <f>IF('Felling&amp;Restocking'!J260="","",VLOOKUP( 'Felling&amp;Restocking'!J260,SpeciesList[],4,FALSE))</f>
        <v/>
      </c>
      <c r="AJ260" s="333" t="str">
        <f>IF('Felling&amp;Restocking'!K260="","",IFERROR("," &amp; VLOOKUP( 'Felling&amp;Restocking'!K260,SpeciesList[],2,FALSE),"," &amp; 'Felling&amp;Restocking'!K260))</f>
        <v/>
      </c>
      <c r="AK260" s="333" t="str">
        <f>IF('Felling&amp;Restocking'!K260="","",VLOOKUP( 'Felling&amp;Restocking'!K260,SpeciesList[],4,FALSE))</f>
        <v/>
      </c>
      <c r="AL260" s="333" t="str">
        <f>IF('Felling&amp;Restocking'!L260="","",IFERROR("," &amp; VLOOKUP( 'Felling&amp;Restocking'!L260,SpeciesList[],2,FALSE),"," &amp; 'Felling&amp;Restocking'!L260))</f>
        <v/>
      </c>
      <c r="AM260" s="333" t="str">
        <f>IF('Felling&amp;Restocking'!L260="","",VLOOKUP( 'Felling&amp;Restocking'!L260,SpeciesList[],4,FALSE))</f>
        <v/>
      </c>
      <c r="AN260" s="333" t="str">
        <f>IF('Felling&amp;Restocking'!M260="","",IFERROR("," &amp; VLOOKUP( 'Felling&amp;Restocking'!M260,SpeciesList[],2,FALSE),"," &amp; 'Felling&amp;Restocking'!M260))</f>
        <v/>
      </c>
      <c r="AO260" s="333" t="str">
        <f>IF('Felling&amp;Restocking'!M260="","",VLOOKUP( 'Felling&amp;Restocking'!M260,SpeciesList[],4,FALSE))</f>
        <v/>
      </c>
      <c r="AP260" s="333" t="str">
        <f>IF('Felling&amp;Restocking'!N260="","",IFERROR("," &amp; VLOOKUP( 'Felling&amp;Restocking'!N260,SpeciesList[],2,FALSE),"," &amp; 'Felling&amp;Restocking'!N260))</f>
        <v/>
      </c>
      <c r="AQ260" s="333" t="str">
        <f>IF('Felling&amp;Restocking'!N260="","",VLOOKUP( 'Felling&amp;Restocking'!N260,SpeciesList[],4,FALSE))</f>
        <v/>
      </c>
      <c r="AS260" s="346"/>
      <c r="AT260" s="333" t="str">
        <f>IF('Sub-Cpt Record'!A260&lt;&gt;"",CONCATENATE('Sub-Cpt Record'!A260,'Sub-Cpt Record'!B260,'Sub-Cpt Record'!C260),"")</f>
        <v/>
      </c>
      <c r="AU260" s="333">
        <f t="shared" si="36"/>
        <v>1</v>
      </c>
      <c r="AV260" s="333">
        <f>IF(AT260&lt;&gt;"",'Sub-Cpt Record'!C260/CODE!AU260,0)</f>
        <v>0</v>
      </c>
    </row>
    <row r="261" spans="1:48" x14ac:dyDescent="0.25">
      <c r="A261" s="333" t="str">
        <f>IF('Sub-Cpt Record'!B261="",IF(OR('Sub-Cpt Record'!A261=0,'Sub-Cpt Record'!A261=""),"",'Sub-Cpt Record'!A261),CONCATENATE('Sub-Cpt Record'!A261&amp;'Sub-Cpt Record'!B261))</f>
        <v/>
      </c>
      <c r="B261" s="333">
        <f t="shared" si="28"/>
        <v>1</v>
      </c>
      <c r="C261" s="334" t="str">
        <f>IF('Sub-Cpt Record'!E261 = "","",'Sub-Cpt Record'!E261&amp;"  ")</f>
        <v/>
      </c>
      <c r="D261" s="333" t="str">
        <f>IF('Sub-Cpt Record'!F261 = "","",'Sub-Cpt Record'!F261&amp;"  ")</f>
        <v/>
      </c>
      <c r="E261" s="333" t="str">
        <f>IF('Sub-Cpt Record'!G261 = "","",'Sub-Cpt Record'!G261&amp;"  ")</f>
        <v/>
      </c>
      <c r="F261" s="333" t="str">
        <f>IF('Sub-Cpt Record'!H261 = "","",'Sub-Cpt Record'!H261&amp;"  ")</f>
        <v/>
      </c>
      <c r="G261" s="333" t="str">
        <f>IF('Sub-Cpt Record'!I261 = "","",'Sub-Cpt Record'!I261&amp;"  ")</f>
        <v/>
      </c>
      <c r="H261" s="333" t="str">
        <f>IF('Sub-Cpt Record'!J261 = "","",'Sub-Cpt Record'!J261&amp;"  ")</f>
        <v/>
      </c>
      <c r="I261" s="335" t="str">
        <f t="shared" si="29"/>
        <v/>
      </c>
      <c r="J261" s="333">
        <f>IF(A261&lt;&gt;"",'Sub-Cpt Record'!C261/CODE!B261,0)</f>
        <v>0</v>
      </c>
      <c r="L261" s="337" t="str">
        <f t="shared" si="30"/>
        <v/>
      </c>
      <c r="N261" s="338">
        <f>COUNTIFS('Felling&amp;Restocking'!$A$11:$A$1000, 'Felling&amp;Restocking'!$A261, 'Felling&amp;Restocking'!$B$11:$B$1000, 'Felling&amp;Restocking'!$B261, 'Felling&amp;Restocking'!$H$11:$H$1000, 'Felling&amp;Restocking'!$H261)</f>
        <v>0</v>
      </c>
      <c r="O261" s="338">
        <f>IF(OR('Felling&amp;Restocking'!H261=0,'Felling&amp;Restocking'!H261=""),0,1)</f>
        <v>0</v>
      </c>
      <c r="P261" s="339">
        <f>SUM('Felling&amp;Restocking'!O261+'Felling&amp;Restocking'!P261)</f>
        <v>0</v>
      </c>
      <c r="S261" s="341">
        <f>IF(AND(O261&lt;&gt;0,P261&lt;&gt;0,'Felling&amp;Restocking'!G261&lt;&gt;0,AA261="",AC261=""),1,0)</f>
        <v>0</v>
      </c>
      <c r="T261" s="342" t="str">
        <f>IF(OR('Felling&amp;Restocking'!G261=0,'Felling&amp;Restocking'!G261=""),"",SUM('Felling&amp;Restocking'!O261/P261)*'Felling&amp;Restocking'!G261)</f>
        <v/>
      </c>
      <c r="U261" s="343" t="str">
        <f>IF(OR('Felling&amp;Restocking'!G261=0,'Felling&amp;Restocking'!G261=""),"",SUM('Felling&amp;Restocking'!P261/P261)*'Felling&amp;Restocking'!G261)</f>
        <v/>
      </c>
      <c r="V261" s="344">
        <f>IF(CONCATENATE('Felling&amp;Restocking'!U261&amp;'Felling&amp;Restocking'!W261&amp;'Felling&amp;Restocking'!Y261&amp;'Felling&amp;Restocking'!AA261&amp;'Felling&amp;Restocking'!AC261)="",0,1)</f>
        <v>0</v>
      </c>
      <c r="W261" s="345">
        <f>IF(OR(OR(TRIM('Felling&amp;Restocking'!H261)="T",TRIM('Felling&amp;Restocking'!H261)="DF",TRIM('Felling&amp;Restocking'!H261)="OS"),O261=0),0,1)</f>
        <v>0</v>
      </c>
      <c r="X261" s="345">
        <f>IF(OR('Felling&amp;Restocking'!$S261="",OR('Felling&amp;Restocking'!$S261=0,'Felling&amp;Restocking'!$S261="N/A")),0,1)</f>
        <v>0</v>
      </c>
      <c r="Y261" s="333" t="str">
        <f t="shared" si="31"/>
        <v/>
      </c>
      <c r="Z261" s="333" t="str">
        <f t="shared" si="32"/>
        <v/>
      </c>
      <c r="AA261" s="334" t="str">
        <f t="shared" si="33"/>
        <v/>
      </c>
      <c r="AC261" s="333" t="str">
        <f t="shared" si="34"/>
        <v/>
      </c>
      <c r="AE261" s="333" t="str">
        <f t="shared" si="35"/>
        <v>1</v>
      </c>
      <c r="AF261" s="346" t="str">
        <f>IF('Felling&amp;Restocking'!I261="","",IFERROR(VLOOKUP( 'Felling&amp;Restocking'!I261,SpeciesList[],2,FALSE),"," &amp; 'Felling&amp;Restocking'!I261))</f>
        <v/>
      </c>
      <c r="AG261" s="333" t="str">
        <f>IF('Felling&amp;Restocking'!I261="","",VLOOKUP( 'Felling&amp;Restocking'!I261,SpeciesList[],4,FALSE))</f>
        <v/>
      </c>
      <c r="AH261" s="333" t="str">
        <f>IF('Felling&amp;Restocking'!J261="","",IFERROR("," &amp; VLOOKUP( 'Felling&amp;Restocking'!J261,SpeciesList[],2,FALSE),"," &amp; 'Felling&amp;Restocking'!J261))</f>
        <v/>
      </c>
      <c r="AI261" s="333" t="str">
        <f>IF('Felling&amp;Restocking'!J261="","",VLOOKUP( 'Felling&amp;Restocking'!J261,SpeciesList[],4,FALSE))</f>
        <v/>
      </c>
      <c r="AJ261" s="333" t="str">
        <f>IF('Felling&amp;Restocking'!K261="","",IFERROR("," &amp; VLOOKUP( 'Felling&amp;Restocking'!K261,SpeciesList[],2,FALSE),"," &amp; 'Felling&amp;Restocking'!K261))</f>
        <v/>
      </c>
      <c r="AK261" s="333" t="str">
        <f>IF('Felling&amp;Restocking'!K261="","",VLOOKUP( 'Felling&amp;Restocking'!K261,SpeciesList[],4,FALSE))</f>
        <v/>
      </c>
      <c r="AL261" s="333" t="str">
        <f>IF('Felling&amp;Restocking'!L261="","",IFERROR("," &amp; VLOOKUP( 'Felling&amp;Restocking'!L261,SpeciesList[],2,FALSE),"," &amp; 'Felling&amp;Restocking'!L261))</f>
        <v/>
      </c>
      <c r="AM261" s="333" t="str">
        <f>IF('Felling&amp;Restocking'!L261="","",VLOOKUP( 'Felling&amp;Restocking'!L261,SpeciesList[],4,FALSE))</f>
        <v/>
      </c>
      <c r="AN261" s="333" t="str">
        <f>IF('Felling&amp;Restocking'!M261="","",IFERROR("," &amp; VLOOKUP( 'Felling&amp;Restocking'!M261,SpeciesList[],2,FALSE),"," &amp; 'Felling&amp;Restocking'!M261))</f>
        <v/>
      </c>
      <c r="AO261" s="333" t="str">
        <f>IF('Felling&amp;Restocking'!M261="","",VLOOKUP( 'Felling&amp;Restocking'!M261,SpeciesList[],4,FALSE))</f>
        <v/>
      </c>
      <c r="AP261" s="333" t="str">
        <f>IF('Felling&amp;Restocking'!N261="","",IFERROR("," &amp; VLOOKUP( 'Felling&amp;Restocking'!N261,SpeciesList[],2,FALSE),"," &amp; 'Felling&amp;Restocking'!N261))</f>
        <v/>
      </c>
      <c r="AQ261" s="333" t="str">
        <f>IF('Felling&amp;Restocking'!N261="","",VLOOKUP( 'Felling&amp;Restocking'!N261,SpeciesList[],4,FALSE))</f>
        <v/>
      </c>
      <c r="AS261" s="346"/>
      <c r="AT261" s="333" t="str">
        <f>IF('Sub-Cpt Record'!A261&lt;&gt;"",CONCATENATE('Sub-Cpt Record'!A261,'Sub-Cpt Record'!B261,'Sub-Cpt Record'!C261),"")</f>
        <v/>
      </c>
      <c r="AU261" s="333">
        <f t="shared" si="36"/>
        <v>1</v>
      </c>
      <c r="AV261" s="333">
        <f>IF(AT261&lt;&gt;"",'Sub-Cpt Record'!C261/CODE!AU261,0)</f>
        <v>0</v>
      </c>
    </row>
    <row r="262" spans="1:48" x14ac:dyDescent="0.25">
      <c r="A262" s="333" t="str">
        <f>IF('Sub-Cpt Record'!B262="",IF(OR('Sub-Cpt Record'!A262=0,'Sub-Cpt Record'!A262=""),"",'Sub-Cpt Record'!A262),CONCATENATE('Sub-Cpt Record'!A262&amp;'Sub-Cpt Record'!B262))</f>
        <v/>
      </c>
      <c r="B262" s="333">
        <f t="shared" si="28"/>
        <v>1</v>
      </c>
      <c r="C262" s="334" t="str">
        <f>IF('Sub-Cpt Record'!E262 = "","",'Sub-Cpt Record'!E262&amp;"  ")</f>
        <v/>
      </c>
      <c r="D262" s="333" t="str">
        <f>IF('Sub-Cpt Record'!F262 = "","",'Sub-Cpt Record'!F262&amp;"  ")</f>
        <v/>
      </c>
      <c r="E262" s="333" t="str">
        <f>IF('Sub-Cpt Record'!G262 = "","",'Sub-Cpt Record'!G262&amp;"  ")</f>
        <v/>
      </c>
      <c r="F262" s="333" t="str">
        <f>IF('Sub-Cpt Record'!H262 = "","",'Sub-Cpt Record'!H262&amp;"  ")</f>
        <v/>
      </c>
      <c r="G262" s="333" t="str">
        <f>IF('Sub-Cpt Record'!I262 = "","",'Sub-Cpt Record'!I262&amp;"  ")</f>
        <v/>
      </c>
      <c r="H262" s="333" t="str">
        <f>IF('Sub-Cpt Record'!J262 = "","",'Sub-Cpt Record'!J262&amp;"  ")</f>
        <v/>
      </c>
      <c r="I262" s="335" t="str">
        <f t="shared" si="29"/>
        <v/>
      </c>
      <c r="J262" s="333">
        <f>IF(A262&lt;&gt;"",'Sub-Cpt Record'!C262/CODE!B262,0)</f>
        <v>0</v>
      </c>
      <c r="L262" s="337" t="str">
        <f t="shared" si="30"/>
        <v/>
      </c>
      <c r="N262" s="338">
        <f>COUNTIFS('Felling&amp;Restocking'!$A$11:$A$1000, 'Felling&amp;Restocking'!$A262, 'Felling&amp;Restocking'!$B$11:$B$1000, 'Felling&amp;Restocking'!$B262, 'Felling&amp;Restocking'!$H$11:$H$1000, 'Felling&amp;Restocking'!$H262)</f>
        <v>0</v>
      </c>
      <c r="O262" s="338">
        <f>IF(OR('Felling&amp;Restocking'!H262=0,'Felling&amp;Restocking'!H262=""),0,1)</f>
        <v>0</v>
      </c>
      <c r="P262" s="339">
        <f>SUM('Felling&amp;Restocking'!O262+'Felling&amp;Restocking'!P262)</f>
        <v>0</v>
      </c>
      <c r="S262" s="341">
        <f>IF(AND(O262&lt;&gt;0,P262&lt;&gt;0,'Felling&amp;Restocking'!G262&lt;&gt;0,AA262="",AC262=""),1,0)</f>
        <v>0</v>
      </c>
      <c r="T262" s="342" t="str">
        <f>IF(OR('Felling&amp;Restocking'!G262=0,'Felling&amp;Restocking'!G262=""),"",SUM('Felling&amp;Restocking'!O262/P262)*'Felling&amp;Restocking'!G262)</f>
        <v/>
      </c>
      <c r="U262" s="343" t="str">
        <f>IF(OR('Felling&amp;Restocking'!G262=0,'Felling&amp;Restocking'!G262=""),"",SUM('Felling&amp;Restocking'!P262/P262)*'Felling&amp;Restocking'!G262)</f>
        <v/>
      </c>
      <c r="V262" s="344">
        <f>IF(CONCATENATE('Felling&amp;Restocking'!U262&amp;'Felling&amp;Restocking'!W262&amp;'Felling&amp;Restocking'!Y262&amp;'Felling&amp;Restocking'!AA262&amp;'Felling&amp;Restocking'!AC262)="",0,1)</f>
        <v>0</v>
      </c>
      <c r="W262" s="345">
        <f>IF(OR(OR(TRIM('Felling&amp;Restocking'!H262)="T",TRIM('Felling&amp;Restocking'!H262)="DF",TRIM('Felling&amp;Restocking'!H262)="OS"),O262=0),0,1)</f>
        <v>0</v>
      </c>
      <c r="X262" s="345">
        <f>IF(OR('Felling&amp;Restocking'!$S262="",OR('Felling&amp;Restocking'!$S262=0,'Felling&amp;Restocking'!$S262="N/A")),0,1)</f>
        <v>0</v>
      </c>
      <c r="Y262" s="333" t="str">
        <f t="shared" si="31"/>
        <v/>
      </c>
      <c r="Z262" s="333" t="str">
        <f t="shared" si="32"/>
        <v/>
      </c>
      <c r="AA262" s="334" t="str">
        <f t="shared" si="33"/>
        <v/>
      </c>
      <c r="AC262" s="333" t="str">
        <f t="shared" si="34"/>
        <v/>
      </c>
      <c r="AE262" s="333" t="str">
        <f t="shared" si="35"/>
        <v>1</v>
      </c>
      <c r="AF262" s="346" t="str">
        <f>IF('Felling&amp;Restocking'!I262="","",IFERROR(VLOOKUP( 'Felling&amp;Restocking'!I262,SpeciesList[],2,FALSE),"," &amp; 'Felling&amp;Restocking'!I262))</f>
        <v/>
      </c>
      <c r="AG262" s="333" t="str">
        <f>IF('Felling&amp;Restocking'!I262="","",VLOOKUP( 'Felling&amp;Restocking'!I262,SpeciesList[],4,FALSE))</f>
        <v/>
      </c>
      <c r="AH262" s="333" t="str">
        <f>IF('Felling&amp;Restocking'!J262="","",IFERROR("," &amp; VLOOKUP( 'Felling&amp;Restocking'!J262,SpeciesList[],2,FALSE),"," &amp; 'Felling&amp;Restocking'!J262))</f>
        <v/>
      </c>
      <c r="AI262" s="333" t="str">
        <f>IF('Felling&amp;Restocking'!J262="","",VLOOKUP( 'Felling&amp;Restocking'!J262,SpeciesList[],4,FALSE))</f>
        <v/>
      </c>
      <c r="AJ262" s="333" t="str">
        <f>IF('Felling&amp;Restocking'!K262="","",IFERROR("," &amp; VLOOKUP( 'Felling&amp;Restocking'!K262,SpeciesList[],2,FALSE),"," &amp; 'Felling&amp;Restocking'!K262))</f>
        <v/>
      </c>
      <c r="AK262" s="333" t="str">
        <f>IF('Felling&amp;Restocking'!K262="","",VLOOKUP( 'Felling&amp;Restocking'!K262,SpeciesList[],4,FALSE))</f>
        <v/>
      </c>
      <c r="AL262" s="333" t="str">
        <f>IF('Felling&amp;Restocking'!L262="","",IFERROR("," &amp; VLOOKUP( 'Felling&amp;Restocking'!L262,SpeciesList[],2,FALSE),"," &amp; 'Felling&amp;Restocking'!L262))</f>
        <v/>
      </c>
      <c r="AM262" s="333" t="str">
        <f>IF('Felling&amp;Restocking'!L262="","",VLOOKUP( 'Felling&amp;Restocking'!L262,SpeciesList[],4,FALSE))</f>
        <v/>
      </c>
      <c r="AN262" s="333" t="str">
        <f>IF('Felling&amp;Restocking'!M262="","",IFERROR("," &amp; VLOOKUP( 'Felling&amp;Restocking'!M262,SpeciesList[],2,FALSE),"," &amp; 'Felling&amp;Restocking'!M262))</f>
        <v/>
      </c>
      <c r="AO262" s="333" t="str">
        <f>IF('Felling&amp;Restocking'!M262="","",VLOOKUP( 'Felling&amp;Restocking'!M262,SpeciesList[],4,FALSE))</f>
        <v/>
      </c>
      <c r="AP262" s="333" t="str">
        <f>IF('Felling&amp;Restocking'!N262="","",IFERROR("," &amp; VLOOKUP( 'Felling&amp;Restocking'!N262,SpeciesList[],2,FALSE),"," &amp; 'Felling&amp;Restocking'!N262))</f>
        <v/>
      </c>
      <c r="AQ262" s="333" t="str">
        <f>IF('Felling&amp;Restocking'!N262="","",VLOOKUP( 'Felling&amp;Restocking'!N262,SpeciesList[],4,FALSE))</f>
        <v/>
      </c>
      <c r="AS262" s="346"/>
      <c r="AT262" s="333" t="str">
        <f>IF('Sub-Cpt Record'!A262&lt;&gt;"",CONCATENATE('Sub-Cpt Record'!A262,'Sub-Cpt Record'!B262,'Sub-Cpt Record'!C262),"")</f>
        <v/>
      </c>
      <c r="AU262" s="333">
        <f t="shared" si="36"/>
        <v>1</v>
      </c>
      <c r="AV262" s="333">
        <f>IF(AT262&lt;&gt;"",'Sub-Cpt Record'!C262/CODE!AU262,0)</f>
        <v>0</v>
      </c>
    </row>
    <row r="263" spans="1:48" x14ac:dyDescent="0.25">
      <c r="A263" s="333" t="str">
        <f>IF('Sub-Cpt Record'!B263="",IF(OR('Sub-Cpt Record'!A263=0,'Sub-Cpt Record'!A263=""),"",'Sub-Cpt Record'!A263),CONCATENATE('Sub-Cpt Record'!A263&amp;'Sub-Cpt Record'!B263))</f>
        <v/>
      </c>
      <c r="B263" s="333">
        <f t="shared" si="28"/>
        <v>1</v>
      </c>
      <c r="C263" s="334" t="str">
        <f>IF('Sub-Cpt Record'!E263 = "","",'Sub-Cpt Record'!E263&amp;"  ")</f>
        <v/>
      </c>
      <c r="D263" s="333" t="str">
        <f>IF('Sub-Cpt Record'!F263 = "","",'Sub-Cpt Record'!F263&amp;"  ")</f>
        <v/>
      </c>
      <c r="E263" s="333" t="str">
        <f>IF('Sub-Cpt Record'!G263 = "","",'Sub-Cpt Record'!G263&amp;"  ")</f>
        <v/>
      </c>
      <c r="F263" s="333" t="str">
        <f>IF('Sub-Cpt Record'!H263 = "","",'Sub-Cpt Record'!H263&amp;"  ")</f>
        <v/>
      </c>
      <c r="G263" s="333" t="str">
        <f>IF('Sub-Cpt Record'!I263 = "","",'Sub-Cpt Record'!I263&amp;"  ")</f>
        <v/>
      </c>
      <c r="H263" s="333" t="str">
        <f>IF('Sub-Cpt Record'!J263 = "","",'Sub-Cpt Record'!J263&amp;"  ")</f>
        <v/>
      </c>
      <c r="I263" s="335" t="str">
        <f t="shared" si="29"/>
        <v/>
      </c>
      <c r="J263" s="333">
        <f>IF(A263&lt;&gt;"",'Sub-Cpt Record'!C263/CODE!B263,0)</f>
        <v>0</v>
      </c>
      <c r="L263" s="337" t="str">
        <f t="shared" si="30"/>
        <v/>
      </c>
      <c r="N263" s="338">
        <f>COUNTIFS('Felling&amp;Restocking'!$A$11:$A$1000, 'Felling&amp;Restocking'!$A263, 'Felling&amp;Restocking'!$B$11:$B$1000, 'Felling&amp;Restocking'!$B263, 'Felling&amp;Restocking'!$H$11:$H$1000, 'Felling&amp;Restocking'!$H263)</f>
        <v>0</v>
      </c>
      <c r="O263" s="338">
        <f>IF(OR('Felling&amp;Restocking'!H263=0,'Felling&amp;Restocking'!H263=""),0,1)</f>
        <v>0</v>
      </c>
      <c r="P263" s="339">
        <f>SUM('Felling&amp;Restocking'!O263+'Felling&amp;Restocking'!P263)</f>
        <v>0</v>
      </c>
      <c r="S263" s="341">
        <f>IF(AND(O263&lt;&gt;0,P263&lt;&gt;0,'Felling&amp;Restocking'!G263&lt;&gt;0,AA263="",AC263=""),1,0)</f>
        <v>0</v>
      </c>
      <c r="T263" s="342" t="str">
        <f>IF(OR('Felling&amp;Restocking'!G263=0,'Felling&amp;Restocking'!G263=""),"",SUM('Felling&amp;Restocking'!O263/P263)*'Felling&amp;Restocking'!G263)</f>
        <v/>
      </c>
      <c r="U263" s="343" t="str">
        <f>IF(OR('Felling&amp;Restocking'!G263=0,'Felling&amp;Restocking'!G263=""),"",SUM('Felling&amp;Restocking'!P263/P263)*'Felling&amp;Restocking'!G263)</f>
        <v/>
      </c>
      <c r="V263" s="344">
        <f>IF(CONCATENATE('Felling&amp;Restocking'!U263&amp;'Felling&amp;Restocking'!W263&amp;'Felling&amp;Restocking'!Y263&amp;'Felling&amp;Restocking'!AA263&amp;'Felling&amp;Restocking'!AC263)="",0,1)</f>
        <v>0</v>
      </c>
      <c r="W263" s="345">
        <f>IF(OR(OR(TRIM('Felling&amp;Restocking'!H263)="T",TRIM('Felling&amp;Restocking'!H263)="DF",TRIM('Felling&amp;Restocking'!H263)="OS"),O263=0),0,1)</f>
        <v>0</v>
      </c>
      <c r="X263" s="345">
        <f>IF(OR('Felling&amp;Restocking'!$S263="",OR('Felling&amp;Restocking'!$S263=0,'Felling&amp;Restocking'!$S263="N/A")),0,1)</f>
        <v>0</v>
      </c>
      <c r="Y263" s="333" t="str">
        <f t="shared" si="31"/>
        <v/>
      </c>
      <c r="Z263" s="333" t="str">
        <f t="shared" si="32"/>
        <v/>
      </c>
      <c r="AA263" s="334" t="str">
        <f t="shared" si="33"/>
        <v/>
      </c>
      <c r="AC263" s="333" t="str">
        <f t="shared" si="34"/>
        <v/>
      </c>
      <c r="AE263" s="333" t="str">
        <f t="shared" si="35"/>
        <v>1</v>
      </c>
      <c r="AF263" s="346" t="str">
        <f>IF('Felling&amp;Restocking'!I263="","",IFERROR(VLOOKUP( 'Felling&amp;Restocking'!I263,SpeciesList[],2,FALSE),"," &amp; 'Felling&amp;Restocking'!I263))</f>
        <v/>
      </c>
      <c r="AG263" s="333" t="str">
        <f>IF('Felling&amp;Restocking'!I263="","",VLOOKUP( 'Felling&amp;Restocking'!I263,SpeciesList[],4,FALSE))</f>
        <v/>
      </c>
      <c r="AH263" s="333" t="str">
        <f>IF('Felling&amp;Restocking'!J263="","",IFERROR("," &amp; VLOOKUP( 'Felling&amp;Restocking'!J263,SpeciesList[],2,FALSE),"," &amp; 'Felling&amp;Restocking'!J263))</f>
        <v/>
      </c>
      <c r="AI263" s="333" t="str">
        <f>IF('Felling&amp;Restocking'!J263="","",VLOOKUP( 'Felling&amp;Restocking'!J263,SpeciesList[],4,FALSE))</f>
        <v/>
      </c>
      <c r="AJ263" s="333" t="str">
        <f>IF('Felling&amp;Restocking'!K263="","",IFERROR("," &amp; VLOOKUP( 'Felling&amp;Restocking'!K263,SpeciesList[],2,FALSE),"," &amp; 'Felling&amp;Restocking'!K263))</f>
        <v/>
      </c>
      <c r="AK263" s="333" t="str">
        <f>IF('Felling&amp;Restocking'!K263="","",VLOOKUP( 'Felling&amp;Restocking'!K263,SpeciesList[],4,FALSE))</f>
        <v/>
      </c>
      <c r="AL263" s="333" t="str">
        <f>IF('Felling&amp;Restocking'!L263="","",IFERROR("," &amp; VLOOKUP( 'Felling&amp;Restocking'!L263,SpeciesList[],2,FALSE),"," &amp; 'Felling&amp;Restocking'!L263))</f>
        <v/>
      </c>
      <c r="AM263" s="333" t="str">
        <f>IF('Felling&amp;Restocking'!L263="","",VLOOKUP( 'Felling&amp;Restocking'!L263,SpeciesList[],4,FALSE))</f>
        <v/>
      </c>
      <c r="AN263" s="333" t="str">
        <f>IF('Felling&amp;Restocking'!M263="","",IFERROR("," &amp; VLOOKUP( 'Felling&amp;Restocking'!M263,SpeciesList[],2,FALSE),"," &amp; 'Felling&amp;Restocking'!M263))</f>
        <v/>
      </c>
      <c r="AO263" s="333" t="str">
        <f>IF('Felling&amp;Restocking'!M263="","",VLOOKUP( 'Felling&amp;Restocking'!M263,SpeciesList[],4,FALSE))</f>
        <v/>
      </c>
      <c r="AP263" s="333" t="str">
        <f>IF('Felling&amp;Restocking'!N263="","",IFERROR("," &amp; VLOOKUP( 'Felling&amp;Restocking'!N263,SpeciesList[],2,FALSE),"," &amp; 'Felling&amp;Restocking'!N263))</f>
        <v/>
      </c>
      <c r="AQ263" s="333" t="str">
        <f>IF('Felling&amp;Restocking'!N263="","",VLOOKUP( 'Felling&amp;Restocking'!N263,SpeciesList[],4,FALSE))</f>
        <v/>
      </c>
      <c r="AS263" s="346"/>
      <c r="AT263" s="333" t="str">
        <f>IF('Sub-Cpt Record'!A263&lt;&gt;"",CONCATENATE('Sub-Cpt Record'!A263,'Sub-Cpt Record'!B263,'Sub-Cpt Record'!C263),"")</f>
        <v/>
      </c>
      <c r="AU263" s="333">
        <f t="shared" si="36"/>
        <v>1</v>
      </c>
      <c r="AV263" s="333">
        <f>IF(AT263&lt;&gt;"",'Sub-Cpt Record'!C263/CODE!AU263,0)</f>
        <v>0</v>
      </c>
    </row>
    <row r="264" spans="1:48" x14ac:dyDescent="0.25">
      <c r="A264" s="333" t="str">
        <f>IF('Sub-Cpt Record'!B264="",IF(OR('Sub-Cpt Record'!A264=0,'Sub-Cpt Record'!A264=""),"",'Sub-Cpt Record'!A264),CONCATENATE('Sub-Cpt Record'!A264&amp;'Sub-Cpt Record'!B264))</f>
        <v/>
      </c>
      <c r="B264" s="333">
        <f t="shared" si="28"/>
        <v>1</v>
      </c>
      <c r="C264" s="334" t="str">
        <f>IF('Sub-Cpt Record'!E264 = "","",'Sub-Cpt Record'!E264&amp;"  ")</f>
        <v/>
      </c>
      <c r="D264" s="333" t="str">
        <f>IF('Sub-Cpt Record'!F264 = "","",'Sub-Cpt Record'!F264&amp;"  ")</f>
        <v/>
      </c>
      <c r="E264" s="333" t="str">
        <f>IF('Sub-Cpt Record'!G264 = "","",'Sub-Cpt Record'!G264&amp;"  ")</f>
        <v/>
      </c>
      <c r="F264" s="333" t="str">
        <f>IF('Sub-Cpt Record'!H264 = "","",'Sub-Cpt Record'!H264&amp;"  ")</f>
        <v/>
      </c>
      <c r="G264" s="333" t="str">
        <f>IF('Sub-Cpt Record'!I264 = "","",'Sub-Cpt Record'!I264&amp;"  ")</f>
        <v/>
      </c>
      <c r="H264" s="333" t="str">
        <f>IF('Sub-Cpt Record'!J264 = "","",'Sub-Cpt Record'!J264&amp;"  ")</f>
        <v/>
      </c>
      <c r="I264" s="335" t="str">
        <f t="shared" si="29"/>
        <v/>
      </c>
      <c r="J264" s="333">
        <f>IF(A264&lt;&gt;"",'Sub-Cpt Record'!C264/CODE!B264,0)</f>
        <v>0</v>
      </c>
      <c r="L264" s="337" t="str">
        <f t="shared" si="30"/>
        <v/>
      </c>
      <c r="N264" s="338">
        <f>COUNTIFS('Felling&amp;Restocking'!$A$11:$A$1000, 'Felling&amp;Restocking'!$A264, 'Felling&amp;Restocking'!$B$11:$B$1000, 'Felling&amp;Restocking'!$B264, 'Felling&amp;Restocking'!$H$11:$H$1000, 'Felling&amp;Restocking'!$H264)</f>
        <v>0</v>
      </c>
      <c r="O264" s="338">
        <f>IF(OR('Felling&amp;Restocking'!H264=0,'Felling&amp;Restocking'!H264=""),0,1)</f>
        <v>0</v>
      </c>
      <c r="P264" s="339">
        <f>SUM('Felling&amp;Restocking'!O264+'Felling&amp;Restocking'!P264)</f>
        <v>0</v>
      </c>
      <c r="S264" s="341">
        <f>IF(AND(O264&lt;&gt;0,P264&lt;&gt;0,'Felling&amp;Restocking'!G264&lt;&gt;0,AA264="",AC264=""),1,0)</f>
        <v>0</v>
      </c>
      <c r="T264" s="342" t="str">
        <f>IF(OR('Felling&amp;Restocking'!G264=0,'Felling&amp;Restocking'!G264=""),"",SUM('Felling&amp;Restocking'!O264/P264)*'Felling&amp;Restocking'!G264)</f>
        <v/>
      </c>
      <c r="U264" s="343" t="str">
        <f>IF(OR('Felling&amp;Restocking'!G264=0,'Felling&amp;Restocking'!G264=""),"",SUM('Felling&amp;Restocking'!P264/P264)*'Felling&amp;Restocking'!G264)</f>
        <v/>
      </c>
      <c r="V264" s="344">
        <f>IF(CONCATENATE('Felling&amp;Restocking'!U264&amp;'Felling&amp;Restocking'!W264&amp;'Felling&amp;Restocking'!Y264&amp;'Felling&amp;Restocking'!AA264&amp;'Felling&amp;Restocking'!AC264)="",0,1)</f>
        <v>0</v>
      </c>
      <c r="W264" s="345">
        <f>IF(OR(OR(TRIM('Felling&amp;Restocking'!H264)="T",TRIM('Felling&amp;Restocking'!H264)="DF",TRIM('Felling&amp;Restocking'!H264)="OS"),O264=0),0,1)</f>
        <v>0</v>
      </c>
      <c r="X264" s="345">
        <f>IF(OR('Felling&amp;Restocking'!$S264="",OR('Felling&amp;Restocking'!$S264=0,'Felling&amp;Restocking'!$S264="N/A")),0,1)</f>
        <v>0</v>
      </c>
      <c r="Y264" s="333" t="str">
        <f t="shared" si="31"/>
        <v/>
      </c>
      <c r="Z264" s="333" t="str">
        <f t="shared" si="32"/>
        <v/>
      </c>
      <c r="AA264" s="334" t="str">
        <f t="shared" si="33"/>
        <v/>
      </c>
      <c r="AC264" s="333" t="str">
        <f t="shared" si="34"/>
        <v/>
      </c>
      <c r="AE264" s="333" t="str">
        <f t="shared" si="35"/>
        <v>1</v>
      </c>
      <c r="AF264" s="346" t="str">
        <f>IF('Felling&amp;Restocking'!I264="","",IFERROR(VLOOKUP( 'Felling&amp;Restocking'!I264,SpeciesList[],2,FALSE),"," &amp; 'Felling&amp;Restocking'!I264))</f>
        <v/>
      </c>
      <c r="AG264" s="333" t="str">
        <f>IF('Felling&amp;Restocking'!I264="","",VLOOKUP( 'Felling&amp;Restocking'!I264,SpeciesList[],4,FALSE))</f>
        <v/>
      </c>
      <c r="AH264" s="333" t="str">
        <f>IF('Felling&amp;Restocking'!J264="","",IFERROR("," &amp; VLOOKUP( 'Felling&amp;Restocking'!J264,SpeciesList[],2,FALSE),"," &amp; 'Felling&amp;Restocking'!J264))</f>
        <v/>
      </c>
      <c r="AI264" s="333" t="str">
        <f>IF('Felling&amp;Restocking'!J264="","",VLOOKUP( 'Felling&amp;Restocking'!J264,SpeciesList[],4,FALSE))</f>
        <v/>
      </c>
      <c r="AJ264" s="333" t="str">
        <f>IF('Felling&amp;Restocking'!K264="","",IFERROR("," &amp; VLOOKUP( 'Felling&amp;Restocking'!K264,SpeciesList[],2,FALSE),"," &amp; 'Felling&amp;Restocking'!K264))</f>
        <v/>
      </c>
      <c r="AK264" s="333" t="str">
        <f>IF('Felling&amp;Restocking'!K264="","",VLOOKUP( 'Felling&amp;Restocking'!K264,SpeciesList[],4,FALSE))</f>
        <v/>
      </c>
      <c r="AL264" s="333" t="str">
        <f>IF('Felling&amp;Restocking'!L264="","",IFERROR("," &amp; VLOOKUP( 'Felling&amp;Restocking'!L264,SpeciesList[],2,FALSE),"," &amp; 'Felling&amp;Restocking'!L264))</f>
        <v/>
      </c>
      <c r="AM264" s="333" t="str">
        <f>IF('Felling&amp;Restocking'!L264="","",VLOOKUP( 'Felling&amp;Restocking'!L264,SpeciesList[],4,FALSE))</f>
        <v/>
      </c>
      <c r="AN264" s="333" t="str">
        <f>IF('Felling&amp;Restocking'!M264="","",IFERROR("," &amp; VLOOKUP( 'Felling&amp;Restocking'!M264,SpeciesList[],2,FALSE),"," &amp; 'Felling&amp;Restocking'!M264))</f>
        <v/>
      </c>
      <c r="AO264" s="333" t="str">
        <f>IF('Felling&amp;Restocking'!M264="","",VLOOKUP( 'Felling&amp;Restocking'!M264,SpeciesList[],4,FALSE))</f>
        <v/>
      </c>
      <c r="AP264" s="333" t="str">
        <f>IF('Felling&amp;Restocking'!N264="","",IFERROR("," &amp; VLOOKUP( 'Felling&amp;Restocking'!N264,SpeciesList[],2,FALSE),"," &amp; 'Felling&amp;Restocking'!N264))</f>
        <v/>
      </c>
      <c r="AQ264" s="333" t="str">
        <f>IF('Felling&amp;Restocking'!N264="","",VLOOKUP( 'Felling&amp;Restocking'!N264,SpeciesList[],4,FALSE))</f>
        <v/>
      </c>
      <c r="AS264" s="346"/>
      <c r="AT264" s="333" t="str">
        <f>IF('Sub-Cpt Record'!A264&lt;&gt;"",CONCATENATE('Sub-Cpt Record'!A264,'Sub-Cpt Record'!B264,'Sub-Cpt Record'!C264),"")</f>
        <v/>
      </c>
      <c r="AU264" s="333">
        <f t="shared" si="36"/>
        <v>1</v>
      </c>
      <c r="AV264" s="333">
        <f>IF(AT264&lt;&gt;"",'Sub-Cpt Record'!C264/CODE!AU264,0)</f>
        <v>0</v>
      </c>
    </row>
    <row r="265" spans="1:48" x14ac:dyDescent="0.25">
      <c r="A265" s="333" t="str">
        <f>IF('Sub-Cpt Record'!B265="",IF(OR('Sub-Cpt Record'!A265=0,'Sub-Cpt Record'!A265=""),"",'Sub-Cpt Record'!A265),CONCATENATE('Sub-Cpt Record'!A265&amp;'Sub-Cpt Record'!B265))</f>
        <v/>
      </c>
      <c r="B265" s="333">
        <f t="shared" si="28"/>
        <v>1</v>
      </c>
      <c r="C265" s="334" t="str">
        <f>IF('Sub-Cpt Record'!E265 = "","",'Sub-Cpt Record'!E265&amp;"  ")</f>
        <v/>
      </c>
      <c r="D265" s="333" t="str">
        <f>IF('Sub-Cpt Record'!F265 = "","",'Sub-Cpt Record'!F265&amp;"  ")</f>
        <v/>
      </c>
      <c r="E265" s="333" t="str">
        <f>IF('Sub-Cpt Record'!G265 = "","",'Sub-Cpt Record'!G265&amp;"  ")</f>
        <v/>
      </c>
      <c r="F265" s="333" t="str">
        <f>IF('Sub-Cpt Record'!H265 = "","",'Sub-Cpt Record'!H265&amp;"  ")</f>
        <v/>
      </c>
      <c r="G265" s="333" t="str">
        <f>IF('Sub-Cpt Record'!I265 = "","",'Sub-Cpt Record'!I265&amp;"  ")</f>
        <v/>
      </c>
      <c r="H265" s="333" t="str">
        <f>IF('Sub-Cpt Record'!J265 = "","",'Sub-Cpt Record'!J265&amp;"  ")</f>
        <v/>
      </c>
      <c r="I265" s="335" t="str">
        <f t="shared" si="29"/>
        <v/>
      </c>
      <c r="J265" s="333">
        <f>IF(A265&lt;&gt;"",'Sub-Cpt Record'!C265/CODE!B265,0)</f>
        <v>0</v>
      </c>
      <c r="L265" s="337" t="str">
        <f t="shared" si="30"/>
        <v/>
      </c>
      <c r="N265" s="338">
        <f>COUNTIFS('Felling&amp;Restocking'!$A$11:$A$1000, 'Felling&amp;Restocking'!$A265, 'Felling&amp;Restocking'!$B$11:$B$1000, 'Felling&amp;Restocking'!$B265, 'Felling&amp;Restocking'!$H$11:$H$1000, 'Felling&amp;Restocking'!$H265)</f>
        <v>0</v>
      </c>
      <c r="O265" s="338">
        <f>IF(OR('Felling&amp;Restocking'!H265=0,'Felling&amp;Restocking'!H265=""),0,1)</f>
        <v>0</v>
      </c>
      <c r="P265" s="339">
        <f>SUM('Felling&amp;Restocking'!O265+'Felling&amp;Restocking'!P265)</f>
        <v>0</v>
      </c>
      <c r="S265" s="341">
        <f>IF(AND(O265&lt;&gt;0,P265&lt;&gt;0,'Felling&amp;Restocking'!G265&lt;&gt;0,AA265="",AC265=""),1,0)</f>
        <v>0</v>
      </c>
      <c r="T265" s="342" t="str">
        <f>IF(OR('Felling&amp;Restocking'!G265=0,'Felling&amp;Restocking'!G265=""),"",SUM('Felling&amp;Restocking'!O265/P265)*'Felling&amp;Restocking'!G265)</f>
        <v/>
      </c>
      <c r="U265" s="343" t="str">
        <f>IF(OR('Felling&amp;Restocking'!G265=0,'Felling&amp;Restocking'!G265=""),"",SUM('Felling&amp;Restocking'!P265/P265)*'Felling&amp;Restocking'!G265)</f>
        <v/>
      </c>
      <c r="V265" s="344">
        <f>IF(CONCATENATE('Felling&amp;Restocking'!U265&amp;'Felling&amp;Restocking'!W265&amp;'Felling&amp;Restocking'!Y265&amp;'Felling&amp;Restocking'!AA265&amp;'Felling&amp;Restocking'!AC265)="",0,1)</f>
        <v>0</v>
      </c>
      <c r="W265" s="345">
        <f>IF(OR(OR(TRIM('Felling&amp;Restocking'!H265)="T",TRIM('Felling&amp;Restocking'!H265)="DF",TRIM('Felling&amp;Restocking'!H265)="OS"),O265=0),0,1)</f>
        <v>0</v>
      </c>
      <c r="X265" s="345">
        <f>IF(OR('Felling&amp;Restocking'!$S265="",OR('Felling&amp;Restocking'!$S265=0,'Felling&amp;Restocking'!$S265="N/A")),0,1)</f>
        <v>0</v>
      </c>
      <c r="Y265" s="333" t="str">
        <f t="shared" si="31"/>
        <v/>
      </c>
      <c r="Z265" s="333" t="str">
        <f t="shared" si="32"/>
        <v/>
      </c>
      <c r="AA265" s="334" t="str">
        <f t="shared" si="33"/>
        <v/>
      </c>
      <c r="AC265" s="333" t="str">
        <f t="shared" si="34"/>
        <v/>
      </c>
      <c r="AE265" s="333" t="str">
        <f t="shared" si="35"/>
        <v>1</v>
      </c>
      <c r="AF265" s="346" t="str">
        <f>IF('Felling&amp;Restocking'!I265="","",IFERROR(VLOOKUP( 'Felling&amp;Restocking'!I265,SpeciesList[],2,FALSE),"," &amp; 'Felling&amp;Restocking'!I265))</f>
        <v/>
      </c>
      <c r="AG265" s="333" t="str">
        <f>IF('Felling&amp;Restocking'!I265="","",VLOOKUP( 'Felling&amp;Restocking'!I265,SpeciesList[],4,FALSE))</f>
        <v/>
      </c>
      <c r="AH265" s="333" t="str">
        <f>IF('Felling&amp;Restocking'!J265="","",IFERROR("," &amp; VLOOKUP( 'Felling&amp;Restocking'!J265,SpeciesList[],2,FALSE),"," &amp; 'Felling&amp;Restocking'!J265))</f>
        <v/>
      </c>
      <c r="AI265" s="333" t="str">
        <f>IF('Felling&amp;Restocking'!J265="","",VLOOKUP( 'Felling&amp;Restocking'!J265,SpeciesList[],4,FALSE))</f>
        <v/>
      </c>
      <c r="AJ265" s="333" t="str">
        <f>IF('Felling&amp;Restocking'!K265="","",IFERROR("," &amp; VLOOKUP( 'Felling&amp;Restocking'!K265,SpeciesList[],2,FALSE),"," &amp; 'Felling&amp;Restocking'!K265))</f>
        <v/>
      </c>
      <c r="AK265" s="333" t="str">
        <f>IF('Felling&amp;Restocking'!K265="","",VLOOKUP( 'Felling&amp;Restocking'!K265,SpeciesList[],4,FALSE))</f>
        <v/>
      </c>
      <c r="AL265" s="333" t="str">
        <f>IF('Felling&amp;Restocking'!L265="","",IFERROR("," &amp; VLOOKUP( 'Felling&amp;Restocking'!L265,SpeciesList[],2,FALSE),"," &amp; 'Felling&amp;Restocking'!L265))</f>
        <v/>
      </c>
      <c r="AM265" s="333" t="str">
        <f>IF('Felling&amp;Restocking'!L265="","",VLOOKUP( 'Felling&amp;Restocking'!L265,SpeciesList[],4,FALSE))</f>
        <v/>
      </c>
      <c r="AN265" s="333" t="str">
        <f>IF('Felling&amp;Restocking'!M265="","",IFERROR("," &amp; VLOOKUP( 'Felling&amp;Restocking'!M265,SpeciesList[],2,FALSE),"," &amp; 'Felling&amp;Restocking'!M265))</f>
        <v/>
      </c>
      <c r="AO265" s="333" t="str">
        <f>IF('Felling&amp;Restocking'!M265="","",VLOOKUP( 'Felling&amp;Restocking'!M265,SpeciesList[],4,FALSE))</f>
        <v/>
      </c>
      <c r="AP265" s="333" t="str">
        <f>IF('Felling&amp;Restocking'!N265="","",IFERROR("," &amp; VLOOKUP( 'Felling&amp;Restocking'!N265,SpeciesList[],2,FALSE),"," &amp; 'Felling&amp;Restocking'!N265))</f>
        <v/>
      </c>
      <c r="AQ265" s="333" t="str">
        <f>IF('Felling&amp;Restocking'!N265="","",VLOOKUP( 'Felling&amp;Restocking'!N265,SpeciesList[],4,FALSE))</f>
        <v/>
      </c>
      <c r="AS265" s="346"/>
      <c r="AT265" s="333" t="str">
        <f>IF('Sub-Cpt Record'!A265&lt;&gt;"",CONCATENATE('Sub-Cpt Record'!A265,'Sub-Cpt Record'!B265,'Sub-Cpt Record'!C265),"")</f>
        <v/>
      </c>
      <c r="AU265" s="333">
        <f t="shared" si="36"/>
        <v>1</v>
      </c>
      <c r="AV265" s="333">
        <f>IF(AT265&lt;&gt;"",'Sub-Cpt Record'!C265/CODE!AU265,0)</f>
        <v>0</v>
      </c>
    </row>
    <row r="266" spans="1:48" x14ac:dyDescent="0.25">
      <c r="A266" s="333" t="str">
        <f>IF('Sub-Cpt Record'!B266="",IF(OR('Sub-Cpt Record'!A266=0,'Sub-Cpt Record'!A266=""),"",'Sub-Cpt Record'!A266),CONCATENATE('Sub-Cpt Record'!A266&amp;'Sub-Cpt Record'!B266))</f>
        <v/>
      </c>
      <c r="B266" s="333">
        <f t="shared" si="28"/>
        <v>1</v>
      </c>
      <c r="C266" s="334" t="str">
        <f>IF('Sub-Cpt Record'!E266 = "","",'Sub-Cpt Record'!E266&amp;"  ")</f>
        <v/>
      </c>
      <c r="D266" s="333" t="str">
        <f>IF('Sub-Cpt Record'!F266 = "","",'Sub-Cpt Record'!F266&amp;"  ")</f>
        <v/>
      </c>
      <c r="E266" s="333" t="str">
        <f>IF('Sub-Cpt Record'!G266 = "","",'Sub-Cpt Record'!G266&amp;"  ")</f>
        <v/>
      </c>
      <c r="F266" s="333" t="str">
        <f>IF('Sub-Cpt Record'!H266 = "","",'Sub-Cpt Record'!H266&amp;"  ")</f>
        <v/>
      </c>
      <c r="G266" s="333" t="str">
        <f>IF('Sub-Cpt Record'!I266 = "","",'Sub-Cpt Record'!I266&amp;"  ")</f>
        <v/>
      </c>
      <c r="H266" s="333" t="str">
        <f>IF('Sub-Cpt Record'!J266 = "","",'Sub-Cpt Record'!J266&amp;"  ")</f>
        <v/>
      </c>
      <c r="I266" s="335" t="str">
        <f t="shared" si="29"/>
        <v/>
      </c>
      <c r="J266" s="333">
        <f>IF(A266&lt;&gt;"",'Sub-Cpt Record'!C266/CODE!B266,0)</f>
        <v>0</v>
      </c>
      <c r="L266" s="337" t="str">
        <f t="shared" si="30"/>
        <v/>
      </c>
      <c r="N266" s="338">
        <f>COUNTIFS('Felling&amp;Restocking'!$A$11:$A$1000, 'Felling&amp;Restocking'!$A266, 'Felling&amp;Restocking'!$B$11:$B$1000, 'Felling&amp;Restocking'!$B266, 'Felling&amp;Restocking'!$H$11:$H$1000, 'Felling&amp;Restocking'!$H266)</f>
        <v>0</v>
      </c>
      <c r="O266" s="338">
        <f>IF(OR('Felling&amp;Restocking'!H266=0,'Felling&amp;Restocking'!H266=""),0,1)</f>
        <v>0</v>
      </c>
      <c r="P266" s="339">
        <f>SUM('Felling&amp;Restocking'!O266+'Felling&amp;Restocking'!P266)</f>
        <v>0</v>
      </c>
      <c r="S266" s="341">
        <f>IF(AND(O266&lt;&gt;0,P266&lt;&gt;0,'Felling&amp;Restocking'!G266&lt;&gt;0,AA266="",AC266=""),1,0)</f>
        <v>0</v>
      </c>
      <c r="T266" s="342" t="str">
        <f>IF(OR('Felling&amp;Restocking'!G266=0,'Felling&amp;Restocking'!G266=""),"",SUM('Felling&amp;Restocking'!O266/P266)*'Felling&amp;Restocking'!G266)</f>
        <v/>
      </c>
      <c r="U266" s="343" t="str">
        <f>IF(OR('Felling&amp;Restocking'!G266=0,'Felling&amp;Restocking'!G266=""),"",SUM('Felling&amp;Restocking'!P266/P266)*'Felling&amp;Restocking'!G266)</f>
        <v/>
      </c>
      <c r="V266" s="344">
        <f>IF(CONCATENATE('Felling&amp;Restocking'!U266&amp;'Felling&amp;Restocking'!W266&amp;'Felling&amp;Restocking'!Y266&amp;'Felling&amp;Restocking'!AA266&amp;'Felling&amp;Restocking'!AC266)="",0,1)</f>
        <v>0</v>
      </c>
      <c r="W266" s="345">
        <f>IF(OR(OR(TRIM('Felling&amp;Restocking'!H266)="T",TRIM('Felling&amp;Restocking'!H266)="DF",TRIM('Felling&amp;Restocking'!H266)="OS"),O266=0),0,1)</f>
        <v>0</v>
      </c>
      <c r="X266" s="345">
        <f>IF(OR('Felling&amp;Restocking'!$S266="",OR('Felling&amp;Restocking'!$S266=0,'Felling&amp;Restocking'!$S266="N/A")),0,1)</f>
        <v>0</v>
      </c>
      <c r="Y266" s="333" t="str">
        <f t="shared" si="31"/>
        <v/>
      </c>
      <c r="Z266" s="333" t="str">
        <f t="shared" si="32"/>
        <v/>
      </c>
      <c r="AA266" s="334" t="str">
        <f t="shared" si="33"/>
        <v/>
      </c>
      <c r="AC266" s="333" t="str">
        <f t="shared" si="34"/>
        <v/>
      </c>
      <c r="AE266" s="333" t="str">
        <f t="shared" si="35"/>
        <v>1</v>
      </c>
      <c r="AF266" s="346" t="str">
        <f>IF('Felling&amp;Restocking'!I266="","",IFERROR(VLOOKUP( 'Felling&amp;Restocking'!I266,SpeciesList[],2,FALSE),"," &amp; 'Felling&amp;Restocking'!I266))</f>
        <v/>
      </c>
      <c r="AG266" s="333" t="str">
        <f>IF('Felling&amp;Restocking'!I266="","",VLOOKUP( 'Felling&amp;Restocking'!I266,SpeciesList[],4,FALSE))</f>
        <v/>
      </c>
      <c r="AH266" s="333" t="str">
        <f>IF('Felling&amp;Restocking'!J266="","",IFERROR("," &amp; VLOOKUP( 'Felling&amp;Restocking'!J266,SpeciesList[],2,FALSE),"," &amp; 'Felling&amp;Restocking'!J266))</f>
        <v/>
      </c>
      <c r="AI266" s="333" t="str">
        <f>IF('Felling&amp;Restocking'!J266="","",VLOOKUP( 'Felling&amp;Restocking'!J266,SpeciesList[],4,FALSE))</f>
        <v/>
      </c>
      <c r="AJ266" s="333" t="str">
        <f>IF('Felling&amp;Restocking'!K266="","",IFERROR("," &amp; VLOOKUP( 'Felling&amp;Restocking'!K266,SpeciesList[],2,FALSE),"," &amp; 'Felling&amp;Restocking'!K266))</f>
        <v/>
      </c>
      <c r="AK266" s="333" t="str">
        <f>IF('Felling&amp;Restocking'!K266="","",VLOOKUP( 'Felling&amp;Restocking'!K266,SpeciesList[],4,FALSE))</f>
        <v/>
      </c>
      <c r="AL266" s="333" t="str">
        <f>IF('Felling&amp;Restocking'!L266="","",IFERROR("," &amp; VLOOKUP( 'Felling&amp;Restocking'!L266,SpeciesList[],2,FALSE),"," &amp; 'Felling&amp;Restocking'!L266))</f>
        <v/>
      </c>
      <c r="AM266" s="333" t="str">
        <f>IF('Felling&amp;Restocking'!L266="","",VLOOKUP( 'Felling&amp;Restocking'!L266,SpeciesList[],4,FALSE))</f>
        <v/>
      </c>
      <c r="AN266" s="333" t="str">
        <f>IF('Felling&amp;Restocking'!M266="","",IFERROR("," &amp; VLOOKUP( 'Felling&amp;Restocking'!M266,SpeciesList[],2,FALSE),"," &amp; 'Felling&amp;Restocking'!M266))</f>
        <v/>
      </c>
      <c r="AO266" s="333" t="str">
        <f>IF('Felling&amp;Restocking'!M266="","",VLOOKUP( 'Felling&amp;Restocking'!M266,SpeciesList[],4,FALSE))</f>
        <v/>
      </c>
      <c r="AP266" s="333" t="str">
        <f>IF('Felling&amp;Restocking'!N266="","",IFERROR("," &amp; VLOOKUP( 'Felling&amp;Restocking'!N266,SpeciesList[],2,FALSE),"," &amp; 'Felling&amp;Restocking'!N266))</f>
        <v/>
      </c>
      <c r="AQ266" s="333" t="str">
        <f>IF('Felling&amp;Restocking'!N266="","",VLOOKUP( 'Felling&amp;Restocking'!N266,SpeciesList[],4,FALSE))</f>
        <v/>
      </c>
      <c r="AS266" s="346"/>
      <c r="AT266" s="333" t="str">
        <f>IF('Sub-Cpt Record'!A266&lt;&gt;"",CONCATENATE('Sub-Cpt Record'!A266,'Sub-Cpt Record'!B266,'Sub-Cpt Record'!C266),"")</f>
        <v/>
      </c>
      <c r="AU266" s="333">
        <f t="shared" si="36"/>
        <v>1</v>
      </c>
      <c r="AV266" s="333">
        <f>IF(AT266&lt;&gt;"",'Sub-Cpt Record'!C266/CODE!AU266,0)</f>
        <v>0</v>
      </c>
    </row>
    <row r="267" spans="1:48" x14ac:dyDescent="0.25">
      <c r="A267" s="333" t="str">
        <f>IF('Sub-Cpt Record'!B267="",IF(OR('Sub-Cpt Record'!A267=0,'Sub-Cpt Record'!A267=""),"",'Sub-Cpt Record'!A267),CONCATENATE('Sub-Cpt Record'!A267&amp;'Sub-Cpt Record'!B267))</f>
        <v/>
      </c>
      <c r="B267" s="333">
        <f t="shared" si="28"/>
        <v>1</v>
      </c>
      <c r="C267" s="334" t="str">
        <f>IF('Sub-Cpt Record'!E267 = "","",'Sub-Cpt Record'!E267&amp;"  ")</f>
        <v/>
      </c>
      <c r="D267" s="333" t="str">
        <f>IF('Sub-Cpt Record'!F267 = "","",'Sub-Cpt Record'!F267&amp;"  ")</f>
        <v/>
      </c>
      <c r="E267" s="333" t="str">
        <f>IF('Sub-Cpt Record'!G267 = "","",'Sub-Cpt Record'!G267&amp;"  ")</f>
        <v/>
      </c>
      <c r="F267" s="333" t="str">
        <f>IF('Sub-Cpt Record'!H267 = "","",'Sub-Cpt Record'!H267&amp;"  ")</f>
        <v/>
      </c>
      <c r="G267" s="333" t="str">
        <f>IF('Sub-Cpt Record'!I267 = "","",'Sub-Cpt Record'!I267&amp;"  ")</f>
        <v/>
      </c>
      <c r="H267" s="333" t="str">
        <f>IF('Sub-Cpt Record'!J267 = "","",'Sub-Cpt Record'!J267&amp;"  ")</f>
        <v/>
      </c>
      <c r="I267" s="335" t="str">
        <f t="shared" si="29"/>
        <v/>
      </c>
      <c r="J267" s="333">
        <f>IF(A267&lt;&gt;"",'Sub-Cpt Record'!C267/CODE!B267,0)</f>
        <v>0</v>
      </c>
      <c r="L267" s="337" t="str">
        <f t="shared" si="30"/>
        <v/>
      </c>
      <c r="N267" s="338">
        <f>COUNTIFS('Felling&amp;Restocking'!$A$11:$A$1000, 'Felling&amp;Restocking'!$A267, 'Felling&amp;Restocking'!$B$11:$B$1000, 'Felling&amp;Restocking'!$B267, 'Felling&amp;Restocking'!$H$11:$H$1000, 'Felling&amp;Restocking'!$H267)</f>
        <v>0</v>
      </c>
      <c r="O267" s="338">
        <f>IF(OR('Felling&amp;Restocking'!H267=0,'Felling&amp;Restocking'!H267=""),0,1)</f>
        <v>0</v>
      </c>
      <c r="P267" s="339">
        <f>SUM('Felling&amp;Restocking'!O267+'Felling&amp;Restocking'!P267)</f>
        <v>0</v>
      </c>
      <c r="S267" s="341">
        <f>IF(AND(O267&lt;&gt;0,P267&lt;&gt;0,'Felling&amp;Restocking'!G267&lt;&gt;0,AA267="",AC267=""),1,0)</f>
        <v>0</v>
      </c>
      <c r="T267" s="342" t="str">
        <f>IF(OR('Felling&amp;Restocking'!G267=0,'Felling&amp;Restocking'!G267=""),"",SUM('Felling&amp;Restocking'!O267/P267)*'Felling&amp;Restocking'!G267)</f>
        <v/>
      </c>
      <c r="U267" s="343" t="str">
        <f>IF(OR('Felling&amp;Restocking'!G267=0,'Felling&amp;Restocking'!G267=""),"",SUM('Felling&amp;Restocking'!P267/P267)*'Felling&amp;Restocking'!G267)</f>
        <v/>
      </c>
      <c r="V267" s="344">
        <f>IF(CONCATENATE('Felling&amp;Restocking'!U267&amp;'Felling&amp;Restocking'!W267&amp;'Felling&amp;Restocking'!Y267&amp;'Felling&amp;Restocking'!AA267&amp;'Felling&amp;Restocking'!AC267)="",0,1)</f>
        <v>0</v>
      </c>
      <c r="W267" s="345">
        <f>IF(OR(OR(TRIM('Felling&amp;Restocking'!H267)="T",TRIM('Felling&amp;Restocking'!H267)="DF",TRIM('Felling&amp;Restocking'!H267)="OS"),O267=0),0,1)</f>
        <v>0</v>
      </c>
      <c r="X267" s="345">
        <f>IF(OR('Felling&amp;Restocking'!$S267="",OR('Felling&amp;Restocking'!$S267=0,'Felling&amp;Restocking'!$S267="N/A")),0,1)</f>
        <v>0</v>
      </c>
      <c r="Y267" s="333" t="str">
        <f t="shared" si="31"/>
        <v/>
      </c>
      <c r="Z267" s="333" t="str">
        <f t="shared" si="32"/>
        <v/>
      </c>
      <c r="AA267" s="334" t="str">
        <f t="shared" si="33"/>
        <v/>
      </c>
      <c r="AC267" s="333" t="str">
        <f t="shared" si="34"/>
        <v/>
      </c>
      <c r="AE267" s="333" t="str">
        <f t="shared" si="35"/>
        <v>1</v>
      </c>
      <c r="AF267" s="346" t="str">
        <f>IF('Felling&amp;Restocking'!I267="","",IFERROR(VLOOKUP( 'Felling&amp;Restocking'!I267,SpeciesList[],2,FALSE),"," &amp; 'Felling&amp;Restocking'!I267))</f>
        <v/>
      </c>
      <c r="AG267" s="333" t="str">
        <f>IF('Felling&amp;Restocking'!I267="","",VLOOKUP( 'Felling&amp;Restocking'!I267,SpeciesList[],4,FALSE))</f>
        <v/>
      </c>
      <c r="AH267" s="333" t="str">
        <f>IF('Felling&amp;Restocking'!J267="","",IFERROR("," &amp; VLOOKUP( 'Felling&amp;Restocking'!J267,SpeciesList[],2,FALSE),"," &amp; 'Felling&amp;Restocking'!J267))</f>
        <v/>
      </c>
      <c r="AI267" s="333" t="str">
        <f>IF('Felling&amp;Restocking'!J267="","",VLOOKUP( 'Felling&amp;Restocking'!J267,SpeciesList[],4,FALSE))</f>
        <v/>
      </c>
      <c r="AJ267" s="333" t="str">
        <f>IF('Felling&amp;Restocking'!K267="","",IFERROR("," &amp; VLOOKUP( 'Felling&amp;Restocking'!K267,SpeciesList[],2,FALSE),"," &amp; 'Felling&amp;Restocking'!K267))</f>
        <v/>
      </c>
      <c r="AK267" s="333" t="str">
        <f>IF('Felling&amp;Restocking'!K267="","",VLOOKUP( 'Felling&amp;Restocking'!K267,SpeciesList[],4,FALSE))</f>
        <v/>
      </c>
      <c r="AL267" s="333" t="str">
        <f>IF('Felling&amp;Restocking'!L267="","",IFERROR("," &amp; VLOOKUP( 'Felling&amp;Restocking'!L267,SpeciesList[],2,FALSE),"," &amp; 'Felling&amp;Restocking'!L267))</f>
        <v/>
      </c>
      <c r="AM267" s="333" t="str">
        <f>IF('Felling&amp;Restocking'!L267="","",VLOOKUP( 'Felling&amp;Restocking'!L267,SpeciesList[],4,FALSE))</f>
        <v/>
      </c>
      <c r="AN267" s="333" t="str">
        <f>IF('Felling&amp;Restocking'!M267="","",IFERROR("," &amp; VLOOKUP( 'Felling&amp;Restocking'!M267,SpeciesList[],2,FALSE),"," &amp; 'Felling&amp;Restocking'!M267))</f>
        <v/>
      </c>
      <c r="AO267" s="333" t="str">
        <f>IF('Felling&amp;Restocking'!M267="","",VLOOKUP( 'Felling&amp;Restocking'!M267,SpeciesList[],4,FALSE))</f>
        <v/>
      </c>
      <c r="AP267" s="333" t="str">
        <f>IF('Felling&amp;Restocking'!N267="","",IFERROR("," &amp; VLOOKUP( 'Felling&amp;Restocking'!N267,SpeciesList[],2,FALSE),"," &amp; 'Felling&amp;Restocking'!N267))</f>
        <v/>
      </c>
      <c r="AQ267" s="333" t="str">
        <f>IF('Felling&amp;Restocking'!N267="","",VLOOKUP( 'Felling&amp;Restocking'!N267,SpeciesList[],4,FALSE))</f>
        <v/>
      </c>
      <c r="AS267" s="346"/>
      <c r="AT267" s="333" t="str">
        <f>IF('Sub-Cpt Record'!A267&lt;&gt;"",CONCATENATE('Sub-Cpt Record'!A267,'Sub-Cpt Record'!B267,'Sub-Cpt Record'!C267),"")</f>
        <v/>
      </c>
      <c r="AU267" s="333">
        <f t="shared" si="36"/>
        <v>1</v>
      </c>
      <c r="AV267" s="333">
        <f>IF(AT267&lt;&gt;"",'Sub-Cpt Record'!C267/CODE!AU267,0)</f>
        <v>0</v>
      </c>
    </row>
    <row r="268" spans="1:48" x14ac:dyDescent="0.25">
      <c r="A268" s="333" t="str">
        <f>IF('Sub-Cpt Record'!B268="",IF(OR('Sub-Cpt Record'!A268=0,'Sub-Cpt Record'!A268=""),"",'Sub-Cpt Record'!A268),CONCATENATE('Sub-Cpt Record'!A268&amp;'Sub-Cpt Record'!B268))</f>
        <v/>
      </c>
      <c r="B268" s="333">
        <f t="shared" ref="B268:B331" si="37">IF($A268="",1,COUNTIFS($A$11:$A$1000, $A268))</f>
        <v>1</v>
      </c>
      <c r="C268" s="334" t="str">
        <f>IF('Sub-Cpt Record'!E268 = "","",'Sub-Cpt Record'!E268&amp;"  ")</f>
        <v/>
      </c>
      <c r="D268" s="333" t="str">
        <f>IF('Sub-Cpt Record'!F268 = "","",'Sub-Cpt Record'!F268&amp;"  ")</f>
        <v/>
      </c>
      <c r="E268" s="333" t="str">
        <f>IF('Sub-Cpt Record'!G268 = "","",'Sub-Cpt Record'!G268&amp;"  ")</f>
        <v/>
      </c>
      <c r="F268" s="333" t="str">
        <f>IF('Sub-Cpt Record'!H268 = "","",'Sub-Cpt Record'!H268&amp;"  ")</f>
        <v/>
      </c>
      <c r="G268" s="333" t="str">
        <f>IF('Sub-Cpt Record'!I268 = "","",'Sub-Cpt Record'!I268&amp;"  ")</f>
        <v/>
      </c>
      <c r="H268" s="333" t="str">
        <f>IF('Sub-Cpt Record'!J268 = "","",'Sub-Cpt Record'!J268&amp;"  ")</f>
        <v/>
      </c>
      <c r="I268" s="335" t="str">
        <f t="shared" ref="I268:I331" si="38">CONCATENATE(C268&amp;D268&amp;E268&amp;F268&amp;G268&amp;H268)</f>
        <v/>
      </c>
      <c r="J268" s="333">
        <f>IF(A268&lt;&gt;"",'Sub-Cpt Record'!C268/CODE!B268,0)</f>
        <v>0</v>
      </c>
      <c r="L268" s="337" t="str">
        <f t="shared" ref="L268:L331" si="39">IF(A268="",IF(L269=1,1,""),1)</f>
        <v/>
      </c>
      <c r="N268" s="338">
        <f>COUNTIFS('Felling&amp;Restocking'!$A$11:$A$1000, 'Felling&amp;Restocking'!$A268, 'Felling&amp;Restocking'!$B$11:$B$1000, 'Felling&amp;Restocking'!$B268, 'Felling&amp;Restocking'!$H$11:$H$1000, 'Felling&amp;Restocking'!$H268)</f>
        <v>0</v>
      </c>
      <c r="O268" s="338">
        <f>IF(OR('Felling&amp;Restocking'!H268=0,'Felling&amp;Restocking'!H268=""),0,1)</f>
        <v>0</v>
      </c>
      <c r="P268" s="339">
        <f>SUM('Felling&amp;Restocking'!O268+'Felling&amp;Restocking'!P268)</f>
        <v>0</v>
      </c>
      <c r="S268" s="341">
        <f>IF(AND(O268&lt;&gt;0,P268&lt;&gt;0,'Felling&amp;Restocking'!G268&lt;&gt;0,AA268="",AC268=""),1,0)</f>
        <v>0</v>
      </c>
      <c r="T268" s="342" t="str">
        <f>IF(OR('Felling&amp;Restocking'!G268=0,'Felling&amp;Restocking'!G268=""),"",SUM('Felling&amp;Restocking'!O268/P268)*'Felling&amp;Restocking'!G268)</f>
        <v/>
      </c>
      <c r="U268" s="343" t="str">
        <f>IF(OR('Felling&amp;Restocking'!G268=0,'Felling&amp;Restocking'!G268=""),"",SUM('Felling&amp;Restocking'!P268/P268)*'Felling&amp;Restocking'!G268)</f>
        <v/>
      </c>
      <c r="V268" s="344">
        <f>IF(CONCATENATE('Felling&amp;Restocking'!U268&amp;'Felling&amp;Restocking'!W268&amp;'Felling&amp;Restocking'!Y268&amp;'Felling&amp;Restocking'!AA268&amp;'Felling&amp;Restocking'!AC268)="",0,1)</f>
        <v>0</v>
      </c>
      <c r="W268" s="345">
        <f>IF(OR(OR(TRIM('Felling&amp;Restocking'!H268)="T",TRIM('Felling&amp;Restocking'!H268)="DF",TRIM('Felling&amp;Restocking'!H268)="OS"),O268=0),0,1)</f>
        <v>0</v>
      </c>
      <c r="X268" s="345">
        <f>IF(OR('Felling&amp;Restocking'!$S268="",OR('Felling&amp;Restocking'!$S268=0,'Felling&amp;Restocking'!$S268="N/A")),0,1)</f>
        <v>0</v>
      </c>
      <c r="Y268" s="333" t="str">
        <f t="shared" ref="Y268:Y331" si="40">IF(W268=1,T268,"")</f>
        <v/>
      </c>
      <c r="Z268" s="333" t="str">
        <f t="shared" ref="Z268:Z331" si="41">IF(W268=1,U268,"")</f>
        <v/>
      </c>
      <c r="AA268" s="334" t="str">
        <f t="shared" ref="AA268:AA331" si="42">CONCATENATE(IF(AND(AG268="B",AF268&lt;&gt;""),AF268,""),IF(AND(AI268="B",AH268&lt;&gt;""),AH268,""),IF(AND(AK268="B",AJ268&lt;&gt;""),AJ268,""),IF(AND(AM268="B",AL268&lt;&gt;""),AL268,""),IF(AND(AO268="B",AN268&lt;&gt;""),AN268,""),IF(AND(AQ268="B",AP268&lt;&gt;""),AP268,""))</f>
        <v/>
      </c>
      <c r="AC268" s="333" t="str">
        <f t="shared" ref="AC268:AC331" si="43">CONCATENATE(IF(AND(AG268="C",AF268&lt;&gt;""),AF268,""),IF(AND(AI268="C",AH268&lt;&gt;""),AH268,""),IF(AND(AK268="C",AJ268&lt;&gt;""),AJ268,""),IF(AND(AM268="C",AL268&lt;&gt;""),AL268,""),IF(AND(AO268="C",AN268&lt;&gt;""),AN268,""),IF(AND(AQ268="C",AP268&lt;&gt;""),AP268,""))</f>
        <v/>
      </c>
      <c r="AE268" s="333" t="str">
        <f t="shared" ref="AE268:AE331" si="44">CONCATENATE(IF(AS268="","",AS268),IF(AU268="","",AU268),IF(AW268="","",AW268),IF(AY268="","",AY268),IF(BA268="","",BA268),IF(BC268="","",BC268))</f>
        <v>1</v>
      </c>
      <c r="AF268" s="346" t="str">
        <f>IF('Felling&amp;Restocking'!I268="","",IFERROR(VLOOKUP( 'Felling&amp;Restocking'!I268,SpeciesList[],2,FALSE),"," &amp; 'Felling&amp;Restocking'!I268))</f>
        <v/>
      </c>
      <c r="AG268" s="333" t="str">
        <f>IF('Felling&amp;Restocking'!I268="","",VLOOKUP( 'Felling&amp;Restocking'!I268,SpeciesList[],4,FALSE))</f>
        <v/>
      </c>
      <c r="AH268" s="333" t="str">
        <f>IF('Felling&amp;Restocking'!J268="","",IFERROR("," &amp; VLOOKUP( 'Felling&amp;Restocking'!J268,SpeciesList[],2,FALSE),"," &amp; 'Felling&amp;Restocking'!J268))</f>
        <v/>
      </c>
      <c r="AI268" s="333" t="str">
        <f>IF('Felling&amp;Restocking'!J268="","",VLOOKUP( 'Felling&amp;Restocking'!J268,SpeciesList[],4,FALSE))</f>
        <v/>
      </c>
      <c r="AJ268" s="333" t="str">
        <f>IF('Felling&amp;Restocking'!K268="","",IFERROR("," &amp; VLOOKUP( 'Felling&amp;Restocking'!K268,SpeciesList[],2,FALSE),"," &amp; 'Felling&amp;Restocking'!K268))</f>
        <v/>
      </c>
      <c r="AK268" s="333" t="str">
        <f>IF('Felling&amp;Restocking'!K268="","",VLOOKUP( 'Felling&amp;Restocking'!K268,SpeciesList[],4,FALSE))</f>
        <v/>
      </c>
      <c r="AL268" s="333" t="str">
        <f>IF('Felling&amp;Restocking'!L268="","",IFERROR("," &amp; VLOOKUP( 'Felling&amp;Restocking'!L268,SpeciesList[],2,FALSE),"," &amp; 'Felling&amp;Restocking'!L268))</f>
        <v/>
      </c>
      <c r="AM268" s="333" t="str">
        <f>IF('Felling&amp;Restocking'!L268="","",VLOOKUP( 'Felling&amp;Restocking'!L268,SpeciesList[],4,FALSE))</f>
        <v/>
      </c>
      <c r="AN268" s="333" t="str">
        <f>IF('Felling&amp;Restocking'!M268="","",IFERROR("," &amp; VLOOKUP( 'Felling&amp;Restocking'!M268,SpeciesList[],2,FALSE),"," &amp; 'Felling&amp;Restocking'!M268))</f>
        <v/>
      </c>
      <c r="AO268" s="333" t="str">
        <f>IF('Felling&amp;Restocking'!M268="","",VLOOKUP( 'Felling&amp;Restocking'!M268,SpeciesList[],4,FALSE))</f>
        <v/>
      </c>
      <c r="AP268" s="333" t="str">
        <f>IF('Felling&amp;Restocking'!N268="","",IFERROR("," &amp; VLOOKUP( 'Felling&amp;Restocking'!N268,SpeciesList[],2,FALSE),"," &amp; 'Felling&amp;Restocking'!N268))</f>
        <v/>
      </c>
      <c r="AQ268" s="333" t="str">
        <f>IF('Felling&amp;Restocking'!N268="","",VLOOKUP( 'Felling&amp;Restocking'!N268,SpeciesList[],4,FALSE))</f>
        <v/>
      </c>
      <c r="AS268" s="346"/>
      <c r="AT268" s="333" t="str">
        <f>IF('Sub-Cpt Record'!A268&lt;&gt;"",CONCATENATE('Sub-Cpt Record'!A268,'Sub-Cpt Record'!B268,'Sub-Cpt Record'!C268),"")</f>
        <v/>
      </c>
      <c r="AU268" s="333">
        <f t="shared" ref="AU268:AU331" si="45">IF($AT268="",1,COUNTIFS($AT$11:$AT$1000, $AT268))</f>
        <v>1</v>
      </c>
      <c r="AV268" s="333">
        <f>IF(AT268&lt;&gt;"",'Sub-Cpt Record'!C268/CODE!AU268,0)</f>
        <v>0</v>
      </c>
    </row>
    <row r="269" spans="1:48" x14ac:dyDescent="0.25">
      <c r="A269" s="333" t="str">
        <f>IF('Sub-Cpt Record'!B269="",IF(OR('Sub-Cpt Record'!A269=0,'Sub-Cpt Record'!A269=""),"",'Sub-Cpt Record'!A269),CONCATENATE('Sub-Cpt Record'!A269&amp;'Sub-Cpt Record'!B269))</f>
        <v/>
      </c>
      <c r="B269" s="333">
        <f t="shared" si="37"/>
        <v>1</v>
      </c>
      <c r="C269" s="334" t="str">
        <f>IF('Sub-Cpt Record'!E269 = "","",'Sub-Cpt Record'!E269&amp;"  ")</f>
        <v/>
      </c>
      <c r="D269" s="333" t="str">
        <f>IF('Sub-Cpt Record'!F269 = "","",'Sub-Cpt Record'!F269&amp;"  ")</f>
        <v/>
      </c>
      <c r="E269" s="333" t="str">
        <f>IF('Sub-Cpt Record'!G269 = "","",'Sub-Cpt Record'!G269&amp;"  ")</f>
        <v/>
      </c>
      <c r="F269" s="333" t="str">
        <f>IF('Sub-Cpt Record'!H269 = "","",'Sub-Cpt Record'!H269&amp;"  ")</f>
        <v/>
      </c>
      <c r="G269" s="333" t="str">
        <f>IF('Sub-Cpt Record'!I269 = "","",'Sub-Cpt Record'!I269&amp;"  ")</f>
        <v/>
      </c>
      <c r="H269" s="333" t="str">
        <f>IF('Sub-Cpt Record'!J269 = "","",'Sub-Cpt Record'!J269&amp;"  ")</f>
        <v/>
      </c>
      <c r="I269" s="335" t="str">
        <f t="shared" si="38"/>
        <v/>
      </c>
      <c r="J269" s="333">
        <f>IF(A269&lt;&gt;"",'Sub-Cpt Record'!C269/CODE!B269,0)</f>
        <v>0</v>
      </c>
      <c r="L269" s="337" t="str">
        <f t="shared" si="39"/>
        <v/>
      </c>
      <c r="N269" s="338">
        <f>COUNTIFS('Felling&amp;Restocking'!$A$11:$A$1000, 'Felling&amp;Restocking'!$A269, 'Felling&amp;Restocking'!$B$11:$B$1000, 'Felling&amp;Restocking'!$B269, 'Felling&amp;Restocking'!$H$11:$H$1000, 'Felling&amp;Restocking'!$H269)</f>
        <v>0</v>
      </c>
      <c r="O269" s="338">
        <f>IF(OR('Felling&amp;Restocking'!H269=0,'Felling&amp;Restocking'!H269=""),0,1)</f>
        <v>0</v>
      </c>
      <c r="P269" s="339">
        <f>SUM('Felling&amp;Restocking'!O269+'Felling&amp;Restocking'!P269)</f>
        <v>0</v>
      </c>
      <c r="S269" s="341">
        <f>IF(AND(O269&lt;&gt;0,P269&lt;&gt;0,'Felling&amp;Restocking'!G269&lt;&gt;0,AA269="",AC269=""),1,0)</f>
        <v>0</v>
      </c>
      <c r="T269" s="342" t="str">
        <f>IF(OR('Felling&amp;Restocking'!G269=0,'Felling&amp;Restocking'!G269=""),"",SUM('Felling&amp;Restocking'!O269/P269)*'Felling&amp;Restocking'!G269)</f>
        <v/>
      </c>
      <c r="U269" s="343" t="str">
        <f>IF(OR('Felling&amp;Restocking'!G269=0,'Felling&amp;Restocking'!G269=""),"",SUM('Felling&amp;Restocking'!P269/P269)*'Felling&amp;Restocking'!G269)</f>
        <v/>
      </c>
      <c r="V269" s="344">
        <f>IF(CONCATENATE('Felling&amp;Restocking'!U269&amp;'Felling&amp;Restocking'!W269&amp;'Felling&amp;Restocking'!Y269&amp;'Felling&amp;Restocking'!AA269&amp;'Felling&amp;Restocking'!AC269)="",0,1)</f>
        <v>0</v>
      </c>
      <c r="W269" s="345">
        <f>IF(OR(OR(TRIM('Felling&amp;Restocking'!H269)="T",TRIM('Felling&amp;Restocking'!H269)="DF",TRIM('Felling&amp;Restocking'!H269)="OS"),O269=0),0,1)</f>
        <v>0</v>
      </c>
      <c r="X269" s="345">
        <f>IF(OR('Felling&amp;Restocking'!$S269="",OR('Felling&amp;Restocking'!$S269=0,'Felling&amp;Restocking'!$S269="N/A")),0,1)</f>
        <v>0</v>
      </c>
      <c r="Y269" s="333" t="str">
        <f t="shared" si="40"/>
        <v/>
      </c>
      <c r="Z269" s="333" t="str">
        <f t="shared" si="41"/>
        <v/>
      </c>
      <c r="AA269" s="334" t="str">
        <f t="shared" si="42"/>
        <v/>
      </c>
      <c r="AC269" s="333" t="str">
        <f t="shared" si="43"/>
        <v/>
      </c>
      <c r="AE269" s="333" t="str">
        <f t="shared" si="44"/>
        <v>1</v>
      </c>
      <c r="AF269" s="346" t="str">
        <f>IF('Felling&amp;Restocking'!I269="","",IFERROR(VLOOKUP( 'Felling&amp;Restocking'!I269,SpeciesList[],2,FALSE),"," &amp; 'Felling&amp;Restocking'!I269))</f>
        <v/>
      </c>
      <c r="AG269" s="333" t="str">
        <f>IF('Felling&amp;Restocking'!I269="","",VLOOKUP( 'Felling&amp;Restocking'!I269,SpeciesList[],4,FALSE))</f>
        <v/>
      </c>
      <c r="AH269" s="333" t="str">
        <f>IF('Felling&amp;Restocking'!J269="","",IFERROR("," &amp; VLOOKUP( 'Felling&amp;Restocking'!J269,SpeciesList[],2,FALSE),"," &amp; 'Felling&amp;Restocking'!J269))</f>
        <v/>
      </c>
      <c r="AI269" s="333" t="str">
        <f>IF('Felling&amp;Restocking'!J269="","",VLOOKUP( 'Felling&amp;Restocking'!J269,SpeciesList[],4,FALSE))</f>
        <v/>
      </c>
      <c r="AJ269" s="333" t="str">
        <f>IF('Felling&amp;Restocking'!K269="","",IFERROR("," &amp; VLOOKUP( 'Felling&amp;Restocking'!K269,SpeciesList[],2,FALSE),"," &amp; 'Felling&amp;Restocking'!K269))</f>
        <v/>
      </c>
      <c r="AK269" s="333" t="str">
        <f>IF('Felling&amp;Restocking'!K269="","",VLOOKUP( 'Felling&amp;Restocking'!K269,SpeciesList[],4,FALSE))</f>
        <v/>
      </c>
      <c r="AL269" s="333" t="str">
        <f>IF('Felling&amp;Restocking'!L269="","",IFERROR("," &amp; VLOOKUP( 'Felling&amp;Restocking'!L269,SpeciesList[],2,FALSE),"," &amp; 'Felling&amp;Restocking'!L269))</f>
        <v/>
      </c>
      <c r="AM269" s="333" t="str">
        <f>IF('Felling&amp;Restocking'!L269="","",VLOOKUP( 'Felling&amp;Restocking'!L269,SpeciesList[],4,FALSE))</f>
        <v/>
      </c>
      <c r="AN269" s="333" t="str">
        <f>IF('Felling&amp;Restocking'!M269="","",IFERROR("," &amp; VLOOKUP( 'Felling&amp;Restocking'!M269,SpeciesList[],2,FALSE),"," &amp; 'Felling&amp;Restocking'!M269))</f>
        <v/>
      </c>
      <c r="AO269" s="333" t="str">
        <f>IF('Felling&amp;Restocking'!M269="","",VLOOKUP( 'Felling&amp;Restocking'!M269,SpeciesList[],4,FALSE))</f>
        <v/>
      </c>
      <c r="AP269" s="333" t="str">
        <f>IF('Felling&amp;Restocking'!N269="","",IFERROR("," &amp; VLOOKUP( 'Felling&amp;Restocking'!N269,SpeciesList[],2,FALSE),"," &amp; 'Felling&amp;Restocking'!N269))</f>
        <v/>
      </c>
      <c r="AQ269" s="333" t="str">
        <f>IF('Felling&amp;Restocking'!N269="","",VLOOKUP( 'Felling&amp;Restocking'!N269,SpeciesList[],4,FALSE))</f>
        <v/>
      </c>
      <c r="AS269" s="346"/>
      <c r="AT269" s="333" t="str">
        <f>IF('Sub-Cpt Record'!A269&lt;&gt;"",CONCATENATE('Sub-Cpt Record'!A269,'Sub-Cpt Record'!B269,'Sub-Cpt Record'!C269),"")</f>
        <v/>
      </c>
      <c r="AU269" s="333">
        <f t="shared" si="45"/>
        <v>1</v>
      </c>
      <c r="AV269" s="333">
        <f>IF(AT269&lt;&gt;"",'Sub-Cpt Record'!C269/CODE!AU269,0)</f>
        <v>0</v>
      </c>
    </row>
    <row r="270" spans="1:48" x14ac:dyDescent="0.25">
      <c r="A270" s="333" t="str">
        <f>IF('Sub-Cpt Record'!B270="",IF(OR('Sub-Cpt Record'!A270=0,'Sub-Cpt Record'!A270=""),"",'Sub-Cpt Record'!A270),CONCATENATE('Sub-Cpt Record'!A270&amp;'Sub-Cpt Record'!B270))</f>
        <v/>
      </c>
      <c r="B270" s="333">
        <f t="shared" si="37"/>
        <v>1</v>
      </c>
      <c r="C270" s="334" t="str">
        <f>IF('Sub-Cpt Record'!E270 = "","",'Sub-Cpt Record'!E270&amp;"  ")</f>
        <v/>
      </c>
      <c r="D270" s="333" t="str">
        <f>IF('Sub-Cpt Record'!F270 = "","",'Sub-Cpt Record'!F270&amp;"  ")</f>
        <v/>
      </c>
      <c r="E270" s="333" t="str">
        <f>IF('Sub-Cpt Record'!G270 = "","",'Sub-Cpt Record'!G270&amp;"  ")</f>
        <v/>
      </c>
      <c r="F270" s="333" t="str">
        <f>IF('Sub-Cpt Record'!H270 = "","",'Sub-Cpt Record'!H270&amp;"  ")</f>
        <v/>
      </c>
      <c r="G270" s="333" t="str">
        <f>IF('Sub-Cpt Record'!I270 = "","",'Sub-Cpt Record'!I270&amp;"  ")</f>
        <v/>
      </c>
      <c r="H270" s="333" t="str">
        <f>IF('Sub-Cpt Record'!J270 = "","",'Sub-Cpt Record'!J270&amp;"  ")</f>
        <v/>
      </c>
      <c r="I270" s="335" t="str">
        <f t="shared" si="38"/>
        <v/>
      </c>
      <c r="J270" s="333">
        <f>IF(A270&lt;&gt;"",'Sub-Cpt Record'!C270/CODE!B270,0)</f>
        <v>0</v>
      </c>
      <c r="L270" s="337" t="str">
        <f t="shared" si="39"/>
        <v/>
      </c>
      <c r="N270" s="338">
        <f>COUNTIFS('Felling&amp;Restocking'!$A$11:$A$1000, 'Felling&amp;Restocking'!$A270, 'Felling&amp;Restocking'!$B$11:$B$1000, 'Felling&amp;Restocking'!$B270, 'Felling&amp;Restocking'!$H$11:$H$1000, 'Felling&amp;Restocking'!$H270)</f>
        <v>0</v>
      </c>
      <c r="O270" s="338">
        <f>IF(OR('Felling&amp;Restocking'!H270=0,'Felling&amp;Restocking'!H270=""),0,1)</f>
        <v>0</v>
      </c>
      <c r="P270" s="339">
        <f>SUM('Felling&amp;Restocking'!O270+'Felling&amp;Restocking'!P270)</f>
        <v>0</v>
      </c>
      <c r="S270" s="341">
        <f>IF(AND(O270&lt;&gt;0,P270&lt;&gt;0,'Felling&amp;Restocking'!G270&lt;&gt;0,AA270="",AC270=""),1,0)</f>
        <v>0</v>
      </c>
      <c r="T270" s="342" t="str">
        <f>IF(OR('Felling&amp;Restocking'!G270=0,'Felling&amp;Restocking'!G270=""),"",SUM('Felling&amp;Restocking'!O270/P270)*'Felling&amp;Restocking'!G270)</f>
        <v/>
      </c>
      <c r="U270" s="343" t="str">
        <f>IF(OR('Felling&amp;Restocking'!G270=0,'Felling&amp;Restocking'!G270=""),"",SUM('Felling&amp;Restocking'!P270/P270)*'Felling&amp;Restocking'!G270)</f>
        <v/>
      </c>
      <c r="V270" s="344">
        <f>IF(CONCATENATE('Felling&amp;Restocking'!U270&amp;'Felling&amp;Restocking'!W270&amp;'Felling&amp;Restocking'!Y270&amp;'Felling&amp;Restocking'!AA270&amp;'Felling&amp;Restocking'!AC270)="",0,1)</f>
        <v>0</v>
      </c>
      <c r="W270" s="345">
        <f>IF(OR(OR(TRIM('Felling&amp;Restocking'!H270)="T",TRIM('Felling&amp;Restocking'!H270)="DF",TRIM('Felling&amp;Restocking'!H270)="OS"),O270=0),0,1)</f>
        <v>0</v>
      </c>
      <c r="X270" s="345">
        <f>IF(OR('Felling&amp;Restocking'!$S270="",OR('Felling&amp;Restocking'!$S270=0,'Felling&amp;Restocking'!$S270="N/A")),0,1)</f>
        <v>0</v>
      </c>
      <c r="Y270" s="333" t="str">
        <f t="shared" si="40"/>
        <v/>
      </c>
      <c r="Z270" s="333" t="str">
        <f t="shared" si="41"/>
        <v/>
      </c>
      <c r="AA270" s="334" t="str">
        <f t="shared" si="42"/>
        <v/>
      </c>
      <c r="AC270" s="333" t="str">
        <f t="shared" si="43"/>
        <v/>
      </c>
      <c r="AE270" s="333" t="str">
        <f t="shared" si="44"/>
        <v>1</v>
      </c>
      <c r="AF270" s="346" t="str">
        <f>IF('Felling&amp;Restocking'!I270="","",IFERROR(VLOOKUP( 'Felling&amp;Restocking'!I270,SpeciesList[],2,FALSE),"," &amp; 'Felling&amp;Restocking'!I270))</f>
        <v/>
      </c>
      <c r="AG270" s="333" t="str">
        <f>IF('Felling&amp;Restocking'!I270="","",VLOOKUP( 'Felling&amp;Restocking'!I270,SpeciesList[],4,FALSE))</f>
        <v/>
      </c>
      <c r="AH270" s="333" t="str">
        <f>IF('Felling&amp;Restocking'!J270="","",IFERROR("," &amp; VLOOKUP( 'Felling&amp;Restocking'!J270,SpeciesList[],2,FALSE),"," &amp; 'Felling&amp;Restocking'!J270))</f>
        <v/>
      </c>
      <c r="AI270" s="333" t="str">
        <f>IF('Felling&amp;Restocking'!J270="","",VLOOKUP( 'Felling&amp;Restocking'!J270,SpeciesList[],4,FALSE))</f>
        <v/>
      </c>
      <c r="AJ270" s="333" t="str">
        <f>IF('Felling&amp;Restocking'!K270="","",IFERROR("," &amp; VLOOKUP( 'Felling&amp;Restocking'!K270,SpeciesList[],2,FALSE),"," &amp; 'Felling&amp;Restocking'!K270))</f>
        <v/>
      </c>
      <c r="AK270" s="333" t="str">
        <f>IF('Felling&amp;Restocking'!K270="","",VLOOKUP( 'Felling&amp;Restocking'!K270,SpeciesList[],4,FALSE))</f>
        <v/>
      </c>
      <c r="AL270" s="333" t="str">
        <f>IF('Felling&amp;Restocking'!L270="","",IFERROR("," &amp; VLOOKUP( 'Felling&amp;Restocking'!L270,SpeciesList[],2,FALSE),"," &amp; 'Felling&amp;Restocking'!L270))</f>
        <v/>
      </c>
      <c r="AM270" s="333" t="str">
        <f>IF('Felling&amp;Restocking'!L270="","",VLOOKUP( 'Felling&amp;Restocking'!L270,SpeciesList[],4,FALSE))</f>
        <v/>
      </c>
      <c r="AN270" s="333" t="str">
        <f>IF('Felling&amp;Restocking'!M270="","",IFERROR("," &amp; VLOOKUP( 'Felling&amp;Restocking'!M270,SpeciesList[],2,FALSE),"," &amp; 'Felling&amp;Restocking'!M270))</f>
        <v/>
      </c>
      <c r="AO270" s="333" t="str">
        <f>IF('Felling&amp;Restocking'!M270="","",VLOOKUP( 'Felling&amp;Restocking'!M270,SpeciesList[],4,FALSE))</f>
        <v/>
      </c>
      <c r="AP270" s="333" t="str">
        <f>IF('Felling&amp;Restocking'!N270="","",IFERROR("," &amp; VLOOKUP( 'Felling&amp;Restocking'!N270,SpeciesList[],2,FALSE),"," &amp; 'Felling&amp;Restocking'!N270))</f>
        <v/>
      </c>
      <c r="AQ270" s="333" t="str">
        <f>IF('Felling&amp;Restocking'!N270="","",VLOOKUP( 'Felling&amp;Restocking'!N270,SpeciesList[],4,FALSE))</f>
        <v/>
      </c>
      <c r="AS270" s="346"/>
      <c r="AT270" s="333" t="str">
        <f>IF('Sub-Cpt Record'!A270&lt;&gt;"",CONCATENATE('Sub-Cpt Record'!A270,'Sub-Cpt Record'!B270,'Sub-Cpt Record'!C270),"")</f>
        <v/>
      </c>
      <c r="AU270" s="333">
        <f t="shared" si="45"/>
        <v>1</v>
      </c>
      <c r="AV270" s="333">
        <f>IF(AT270&lt;&gt;"",'Sub-Cpt Record'!C270/CODE!AU270,0)</f>
        <v>0</v>
      </c>
    </row>
    <row r="271" spans="1:48" x14ac:dyDescent="0.25">
      <c r="A271" s="333" t="str">
        <f>IF('Sub-Cpt Record'!B271="",IF(OR('Sub-Cpt Record'!A271=0,'Sub-Cpt Record'!A271=""),"",'Sub-Cpt Record'!A271),CONCATENATE('Sub-Cpt Record'!A271&amp;'Sub-Cpt Record'!B271))</f>
        <v/>
      </c>
      <c r="B271" s="333">
        <f t="shared" si="37"/>
        <v>1</v>
      </c>
      <c r="C271" s="334" t="str">
        <f>IF('Sub-Cpt Record'!E271 = "","",'Sub-Cpt Record'!E271&amp;"  ")</f>
        <v/>
      </c>
      <c r="D271" s="333" t="str">
        <f>IF('Sub-Cpt Record'!F271 = "","",'Sub-Cpt Record'!F271&amp;"  ")</f>
        <v/>
      </c>
      <c r="E271" s="333" t="str">
        <f>IF('Sub-Cpt Record'!G271 = "","",'Sub-Cpt Record'!G271&amp;"  ")</f>
        <v/>
      </c>
      <c r="F271" s="333" t="str">
        <f>IF('Sub-Cpt Record'!H271 = "","",'Sub-Cpt Record'!H271&amp;"  ")</f>
        <v/>
      </c>
      <c r="G271" s="333" t="str">
        <f>IF('Sub-Cpt Record'!I271 = "","",'Sub-Cpt Record'!I271&amp;"  ")</f>
        <v/>
      </c>
      <c r="H271" s="333" t="str">
        <f>IF('Sub-Cpt Record'!J271 = "","",'Sub-Cpt Record'!J271&amp;"  ")</f>
        <v/>
      </c>
      <c r="I271" s="335" t="str">
        <f t="shared" si="38"/>
        <v/>
      </c>
      <c r="J271" s="333">
        <f>IF(A271&lt;&gt;"",'Sub-Cpt Record'!C271/CODE!B271,0)</f>
        <v>0</v>
      </c>
      <c r="L271" s="337" t="str">
        <f t="shared" si="39"/>
        <v/>
      </c>
      <c r="N271" s="338">
        <f>COUNTIFS('Felling&amp;Restocking'!$A$11:$A$1000, 'Felling&amp;Restocking'!$A271, 'Felling&amp;Restocking'!$B$11:$B$1000, 'Felling&amp;Restocking'!$B271, 'Felling&amp;Restocking'!$H$11:$H$1000, 'Felling&amp;Restocking'!$H271)</f>
        <v>0</v>
      </c>
      <c r="O271" s="338">
        <f>IF(OR('Felling&amp;Restocking'!H271=0,'Felling&amp;Restocking'!H271=""),0,1)</f>
        <v>0</v>
      </c>
      <c r="P271" s="339">
        <f>SUM('Felling&amp;Restocking'!O271+'Felling&amp;Restocking'!P271)</f>
        <v>0</v>
      </c>
      <c r="S271" s="341">
        <f>IF(AND(O271&lt;&gt;0,P271&lt;&gt;0,'Felling&amp;Restocking'!G271&lt;&gt;0,AA271="",AC271=""),1,0)</f>
        <v>0</v>
      </c>
      <c r="T271" s="342" t="str">
        <f>IF(OR('Felling&amp;Restocking'!G271=0,'Felling&amp;Restocking'!G271=""),"",SUM('Felling&amp;Restocking'!O271/P271)*'Felling&amp;Restocking'!G271)</f>
        <v/>
      </c>
      <c r="U271" s="343" t="str">
        <f>IF(OR('Felling&amp;Restocking'!G271=0,'Felling&amp;Restocking'!G271=""),"",SUM('Felling&amp;Restocking'!P271/P271)*'Felling&amp;Restocking'!G271)</f>
        <v/>
      </c>
      <c r="V271" s="344">
        <f>IF(CONCATENATE('Felling&amp;Restocking'!U271&amp;'Felling&amp;Restocking'!W271&amp;'Felling&amp;Restocking'!Y271&amp;'Felling&amp;Restocking'!AA271&amp;'Felling&amp;Restocking'!AC271)="",0,1)</f>
        <v>0</v>
      </c>
      <c r="W271" s="345">
        <f>IF(OR(OR(TRIM('Felling&amp;Restocking'!H271)="T",TRIM('Felling&amp;Restocking'!H271)="DF",TRIM('Felling&amp;Restocking'!H271)="OS"),O271=0),0,1)</f>
        <v>0</v>
      </c>
      <c r="X271" s="345">
        <f>IF(OR('Felling&amp;Restocking'!$S271="",OR('Felling&amp;Restocking'!$S271=0,'Felling&amp;Restocking'!$S271="N/A")),0,1)</f>
        <v>0</v>
      </c>
      <c r="Y271" s="333" t="str">
        <f t="shared" si="40"/>
        <v/>
      </c>
      <c r="Z271" s="333" t="str">
        <f t="shared" si="41"/>
        <v/>
      </c>
      <c r="AA271" s="334" t="str">
        <f t="shared" si="42"/>
        <v/>
      </c>
      <c r="AC271" s="333" t="str">
        <f t="shared" si="43"/>
        <v/>
      </c>
      <c r="AE271" s="333" t="str">
        <f t="shared" si="44"/>
        <v>1</v>
      </c>
      <c r="AF271" s="346" t="str">
        <f>IF('Felling&amp;Restocking'!I271="","",IFERROR(VLOOKUP( 'Felling&amp;Restocking'!I271,SpeciesList[],2,FALSE),"," &amp; 'Felling&amp;Restocking'!I271))</f>
        <v/>
      </c>
      <c r="AG271" s="333" t="str">
        <f>IF('Felling&amp;Restocking'!I271="","",VLOOKUP( 'Felling&amp;Restocking'!I271,SpeciesList[],4,FALSE))</f>
        <v/>
      </c>
      <c r="AH271" s="333" t="str">
        <f>IF('Felling&amp;Restocking'!J271="","",IFERROR("," &amp; VLOOKUP( 'Felling&amp;Restocking'!J271,SpeciesList[],2,FALSE),"," &amp; 'Felling&amp;Restocking'!J271))</f>
        <v/>
      </c>
      <c r="AI271" s="333" t="str">
        <f>IF('Felling&amp;Restocking'!J271="","",VLOOKUP( 'Felling&amp;Restocking'!J271,SpeciesList[],4,FALSE))</f>
        <v/>
      </c>
      <c r="AJ271" s="333" t="str">
        <f>IF('Felling&amp;Restocking'!K271="","",IFERROR("," &amp; VLOOKUP( 'Felling&amp;Restocking'!K271,SpeciesList[],2,FALSE),"," &amp; 'Felling&amp;Restocking'!K271))</f>
        <v/>
      </c>
      <c r="AK271" s="333" t="str">
        <f>IF('Felling&amp;Restocking'!K271="","",VLOOKUP( 'Felling&amp;Restocking'!K271,SpeciesList[],4,FALSE))</f>
        <v/>
      </c>
      <c r="AL271" s="333" t="str">
        <f>IF('Felling&amp;Restocking'!L271="","",IFERROR("," &amp; VLOOKUP( 'Felling&amp;Restocking'!L271,SpeciesList[],2,FALSE),"," &amp; 'Felling&amp;Restocking'!L271))</f>
        <v/>
      </c>
      <c r="AM271" s="333" t="str">
        <f>IF('Felling&amp;Restocking'!L271="","",VLOOKUP( 'Felling&amp;Restocking'!L271,SpeciesList[],4,FALSE))</f>
        <v/>
      </c>
      <c r="AN271" s="333" t="str">
        <f>IF('Felling&amp;Restocking'!M271="","",IFERROR("," &amp; VLOOKUP( 'Felling&amp;Restocking'!M271,SpeciesList[],2,FALSE),"," &amp; 'Felling&amp;Restocking'!M271))</f>
        <v/>
      </c>
      <c r="AO271" s="333" t="str">
        <f>IF('Felling&amp;Restocking'!M271="","",VLOOKUP( 'Felling&amp;Restocking'!M271,SpeciesList[],4,FALSE))</f>
        <v/>
      </c>
      <c r="AP271" s="333" t="str">
        <f>IF('Felling&amp;Restocking'!N271="","",IFERROR("," &amp; VLOOKUP( 'Felling&amp;Restocking'!N271,SpeciesList[],2,FALSE),"," &amp; 'Felling&amp;Restocking'!N271))</f>
        <v/>
      </c>
      <c r="AQ271" s="333" t="str">
        <f>IF('Felling&amp;Restocking'!N271="","",VLOOKUP( 'Felling&amp;Restocking'!N271,SpeciesList[],4,FALSE))</f>
        <v/>
      </c>
      <c r="AS271" s="346"/>
      <c r="AT271" s="333" t="str">
        <f>IF('Sub-Cpt Record'!A271&lt;&gt;"",CONCATENATE('Sub-Cpt Record'!A271,'Sub-Cpt Record'!B271,'Sub-Cpt Record'!C271),"")</f>
        <v/>
      </c>
      <c r="AU271" s="333">
        <f t="shared" si="45"/>
        <v>1</v>
      </c>
      <c r="AV271" s="333">
        <f>IF(AT271&lt;&gt;"",'Sub-Cpt Record'!C271/CODE!AU271,0)</f>
        <v>0</v>
      </c>
    </row>
    <row r="272" spans="1:48" x14ac:dyDescent="0.25">
      <c r="A272" s="333" t="str">
        <f>IF('Sub-Cpt Record'!B272="",IF(OR('Sub-Cpt Record'!A272=0,'Sub-Cpt Record'!A272=""),"",'Sub-Cpt Record'!A272),CONCATENATE('Sub-Cpt Record'!A272&amp;'Sub-Cpt Record'!B272))</f>
        <v/>
      </c>
      <c r="B272" s="333">
        <f t="shared" si="37"/>
        <v>1</v>
      </c>
      <c r="C272" s="334" t="str">
        <f>IF('Sub-Cpt Record'!E272 = "","",'Sub-Cpt Record'!E272&amp;"  ")</f>
        <v/>
      </c>
      <c r="D272" s="333" t="str">
        <f>IF('Sub-Cpt Record'!F272 = "","",'Sub-Cpt Record'!F272&amp;"  ")</f>
        <v/>
      </c>
      <c r="E272" s="333" t="str">
        <f>IF('Sub-Cpt Record'!G272 = "","",'Sub-Cpt Record'!G272&amp;"  ")</f>
        <v/>
      </c>
      <c r="F272" s="333" t="str">
        <f>IF('Sub-Cpt Record'!H272 = "","",'Sub-Cpt Record'!H272&amp;"  ")</f>
        <v/>
      </c>
      <c r="G272" s="333" t="str">
        <f>IF('Sub-Cpt Record'!I272 = "","",'Sub-Cpt Record'!I272&amp;"  ")</f>
        <v/>
      </c>
      <c r="H272" s="333" t="str">
        <f>IF('Sub-Cpt Record'!J272 = "","",'Sub-Cpt Record'!J272&amp;"  ")</f>
        <v/>
      </c>
      <c r="I272" s="335" t="str">
        <f t="shared" si="38"/>
        <v/>
      </c>
      <c r="J272" s="333">
        <f>IF(A272&lt;&gt;"",'Sub-Cpt Record'!C272/CODE!B272,0)</f>
        <v>0</v>
      </c>
      <c r="L272" s="337" t="str">
        <f t="shared" si="39"/>
        <v/>
      </c>
      <c r="N272" s="338">
        <f>COUNTIFS('Felling&amp;Restocking'!$A$11:$A$1000, 'Felling&amp;Restocking'!$A272, 'Felling&amp;Restocking'!$B$11:$B$1000, 'Felling&amp;Restocking'!$B272, 'Felling&amp;Restocking'!$H$11:$H$1000, 'Felling&amp;Restocking'!$H272)</f>
        <v>0</v>
      </c>
      <c r="O272" s="338">
        <f>IF(OR('Felling&amp;Restocking'!H272=0,'Felling&amp;Restocking'!H272=""),0,1)</f>
        <v>0</v>
      </c>
      <c r="P272" s="339">
        <f>SUM('Felling&amp;Restocking'!O272+'Felling&amp;Restocking'!P272)</f>
        <v>0</v>
      </c>
      <c r="S272" s="341">
        <f>IF(AND(O272&lt;&gt;0,P272&lt;&gt;0,'Felling&amp;Restocking'!G272&lt;&gt;0,AA272="",AC272=""),1,0)</f>
        <v>0</v>
      </c>
      <c r="T272" s="342" t="str">
        <f>IF(OR('Felling&amp;Restocking'!G272=0,'Felling&amp;Restocking'!G272=""),"",SUM('Felling&amp;Restocking'!O272/P272)*'Felling&amp;Restocking'!G272)</f>
        <v/>
      </c>
      <c r="U272" s="343" t="str">
        <f>IF(OR('Felling&amp;Restocking'!G272=0,'Felling&amp;Restocking'!G272=""),"",SUM('Felling&amp;Restocking'!P272/P272)*'Felling&amp;Restocking'!G272)</f>
        <v/>
      </c>
      <c r="V272" s="344">
        <f>IF(CONCATENATE('Felling&amp;Restocking'!U272&amp;'Felling&amp;Restocking'!W272&amp;'Felling&amp;Restocking'!Y272&amp;'Felling&amp;Restocking'!AA272&amp;'Felling&amp;Restocking'!AC272)="",0,1)</f>
        <v>0</v>
      </c>
      <c r="W272" s="345">
        <f>IF(OR(OR(TRIM('Felling&amp;Restocking'!H272)="T",TRIM('Felling&amp;Restocking'!H272)="DF",TRIM('Felling&amp;Restocking'!H272)="OS"),O272=0),0,1)</f>
        <v>0</v>
      </c>
      <c r="X272" s="345">
        <f>IF(OR('Felling&amp;Restocking'!$S272="",OR('Felling&amp;Restocking'!$S272=0,'Felling&amp;Restocking'!$S272="N/A")),0,1)</f>
        <v>0</v>
      </c>
      <c r="Y272" s="333" t="str">
        <f t="shared" si="40"/>
        <v/>
      </c>
      <c r="Z272" s="333" t="str">
        <f t="shared" si="41"/>
        <v/>
      </c>
      <c r="AA272" s="334" t="str">
        <f t="shared" si="42"/>
        <v/>
      </c>
      <c r="AC272" s="333" t="str">
        <f t="shared" si="43"/>
        <v/>
      </c>
      <c r="AE272" s="333" t="str">
        <f t="shared" si="44"/>
        <v>1</v>
      </c>
      <c r="AF272" s="346" t="str">
        <f>IF('Felling&amp;Restocking'!I272="","",IFERROR(VLOOKUP( 'Felling&amp;Restocking'!I272,SpeciesList[],2,FALSE),"," &amp; 'Felling&amp;Restocking'!I272))</f>
        <v/>
      </c>
      <c r="AG272" s="333" t="str">
        <f>IF('Felling&amp;Restocking'!I272="","",VLOOKUP( 'Felling&amp;Restocking'!I272,SpeciesList[],4,FALSE))</f>
        <v/>
      </c>
      <c r="AH272" s="333" t="str">
        <f>IF('Felling&amp;Restocking'!J272="","",IFERROR("," &amp; VLOOKUP( 'Felling&amp;Restocking'!J272,SpeciesList[],2,FALSE),"," &amp; 'Felling&amp;Restocking'!J272))</f>
        <v/>
      </c>
      <c r="AI272" s="333" t="str">
        <f>IF('Felling&amp;Restocking'!J272="","",VLOOKUP( 'Felling&amp;Restocking'!J272,SpeciesList[],4,FALSE))</f>
        <v/>
      </c>
      <c r="AJ272" s="333" t="str">
        <f>IF('Felling&amp;Restocking'!K272="","",IFERROR("," &amp; VLOOKUP( 'Felling&amp;Restocking'!K272,SpeciesList[],2,FALSE),"," &amp; 'Felling&amp;Restocking'!K272))</f>
        <v/>
      </c>
      <c r="AK272" s="333" t="str">
        <f>IF('Felling&amp;Restocking'!K272="","",VLOOKUP( 'Felling&amp;Restocking'!K272,SpeciesList[],4,FALSE))</f>
        <v/>
      </c>
      <c r="AL272" s="333" t="str">
        <f>IF('Felling&amp;Restocking'!L272="","",IFERROR("," &amp; VLOOKUP( 'Felling&amp;Restocking'!L272,SpeciesList[],2,FALSE),"," &amp; 'Felling&amp;Restocking'!L272))</f>
        <v/>
      </c>
      <c r="AM272" s="333" t="str">
        <f>IF('Felling&amp;Restocking'!L272="","",VLOOKUP( 'Felling&amp;Restocking'!L272,SpeciesList[],4,FALSE))</f>
        <v/>
      </c>
      <c r="AN272" s="333" t="str">
        <f>IF('Felling&amp;Restocking'!M272="","",IFERROR("," &amp; VLOOKUP( 'Felling&amp;Restocking'!M272,SpeciesList[],2,FALSE),"," &amp; 'Felling&amp;Restocking'!M272))</f>
        <v/>
      </c>
      <c r="AO272" s="333" t="str">
        <f>IF('Felling&amp;Restocking'!M272="","",VLOOKUP( 'Felling&amp;Restocking'!M272,SpeciesList[],4,FALSE))</f>
        <v/>
      </c>
      <c r="AP272" s="333" t="str">
        <f>IF('Felling&amp;Restocking'!N272="","",IFERROR("," &amp; VLOOKUP( 'Felling&amp;Restocking'!N272,SpeciesList[],2,FALSE),"," &amp; 'Felling&amp;Restocking'!N272))</f>
        <v/>
      </c>
      <c r="AQ272" s="333" t="str">
        <f>IF('Felling&amp;Restocking'!N272="","",VLOOKUP( 'Felling&amp;Restocking'!N272,SpeciesList[],4,FALSE))</f>
        <v/>
      </c>
      <c r="AS272" s="346"/>
      <c r="AT272" s="333" t="str">
        <f>IF('Sub-Cpt Record'!A272&lt;&gt;"",CONCATENATE('Sub-Cpt Record'!A272,'Sub-Cpt Record'!B272,'Sub-Cpt Record'!C272),"")</f>
        <v/>
      </c>
      <c r="AU272" s="333">
        <f t="shared" si="45"/>
        <v>1</v>
      </c>
      <c r="AV272" s="333">
        <f>IF(AT272&lt;&gt;"",'Sub-Cpt Record'!C272/CODE!AU272,0)</f>
        <v>0</v>
      </c>
    </row>
    <row r="273" spans="1:48" x14ac:dyDescent="0.25">
      <c r="A273" s="333" t="str">
        <f>IF('Sub-Cpt Record'!B273="",IF(OR('Sub-Cpt Record'!A273=0,'Sub-Cpt Record'!A273=""),"",'Sub-Cpt Record'!A273),CONCATENATE('Sub-Cpt Record'!A273&amp;'Sub-Cpt Record'!B273))</f>
        <v/>
      </c>
      <c r="B273" s="333">
        <f t="shared" si="37"/>
        <v>1</v>
      </c>
      <c r="C273" s="334" t="str">
        <f>IF('Sub-Cpt Record'!E273 = "","",'Sub-Cpt Record'!E273&amp;"  ")</f>
        <v/>
      </c>
      <c r="D273" s="333" t="str">
        <f>IF('Sub-Cpt Record'!F273 = "","",'Sub-Cpt Record'!F273&amp;"  ")</f>
        <v/>
      </c>
      <c r="E273" s="333" t="str">
        <f>IF('Sub-Cpt Record'!G273 = "","",'Sub-Cpt Record'!G273&amp;"  ")</f>
        <v/>
      </c>
      <c r="F273" s="333" t="str">
        <f>IF('Sub-Cpt Record'!H273 = "","",'Sub-Cpt Record'!H273&amp;"  ")</f>
        <v/>
      </c>
      <c r="G273" s="333" t="str">
        <f>IF('Sub-Cpt Record'!I273 = "","",'Sub-Cpt Record'!I273&amp;"  ")</f>
        <v/>
      </c>
      <c r="H273" s="333" t="str">
        <f>IF('Sub-Cpt Record'!J273 = "","",'Sub-Cpt Record'!J273&amp;"  ")</f>
        <v/>
      </c>
      <c r="I273" s="335" t="str">
        <f t="shared" si="38"/>
        <v/>
      </c>
      <c r="J273" s="333">
        <f>IF(A273&lt;&gt;"",'Sub-Cpt Record'!C273/CODE!B273,0)</f>
        <v>0</v>
      </c>
      <c r="L273" s="337" t="str">
        <f t="shared" si="39"/>
        <v/>
      </c>
      <c r="N273" s="338">
        <f>COUNTIFS('Felling&amp;Restocking'!$A$11:$A$1000, 'Felling&amp;Restocking'!$A273, 'Felling&amp;Restocking'!$B$11:$B$1000, 'Felling&amp;Restocking'!$B273, 'Felling&amp;Restocking'!$H$11:$H$1000, 'Felling&amp;Restocking'!$H273)</f>
        <v>0</v>
      </c>
      <c r="O273" s="338">
        <f>IF(OR('Felling&amp;Restocking'!H273=0,'Felling&amp;Restocking'!H273=""),0,1)</f>
        <v>0</v>
      </c>
      <c r="P273" s="339">
        <f>SUM('Felling&amp;Restocking'!O273+'Felling&amp;Restocking'!P273)</f>
        <v>0</v>
      </c>
      <c r="S273" s="341">
        <f>IF(AND(O273&lt;&gt;0,P273&lt;&gt;0,'Felling&amp;Restocking'!G273&lt;&gt;0,AA273="",AC273=""),1,0)</f>
        <v>0</v>
      </c>
      <c r="T273" s="342" t="str">
        <f>IF(OR('Felling&amp;Restocking'!G273=0,'Felling&amp;Restocking'!G273=""),"",SUM('Felling&amp;Restocking'!O273/P273)*'Felling&amp;Restocking'!G273)</f>
        <v/>
      </c>
      <c r="U273" s="343" t="str">
        <f>IF(OR('Felling&amp;Restocking'!G273=0,'Felling&amp;Restocking'!G273=""),"",SUM('Felling&amp;Restocking'!P273/P273)*'Felling&amp;Restocking'!G273)</f>
        <v/>
      </c>
      <c r="V273" s="344">
        <f>IF(CONCATENATE('Felling&amp;Restocking'!U273&amp;'Felling&amp;Restocking'!W273&amp;'Felling&amp;Restocking'!Y273&amp;'Felling&amp;Restocking'!AA273&amp;'Felling&amp;Restocking'!AC273)="",0,1)</f>
        <v>0</v>
      </c>
      <c r="W273" s="345">
        <f>IF(OR(OR(TRIM('Felling&amp;Restocking'!H273)="T",TRIM('Felling&amp;Restocking'!H273)="DF",TRIM('Felling&amp;Restocking'!H273)="OS"),O273=0),0,1)</f>
        <v>0</v>
      </c>
      <c r="X273" s="345">
        <f>IF(OR('Felling&amp;Restocking'!$S273="",OR('Felling&amp;Restocking'!$S273=0,'Felling&amp;Restocking'!$S273="N/A")),0,1)</f>
        <v>0</v>
      </c>
      <c r="Y273" s="333" t="str">
        <f t="shared" si="40"/>
        <v/>
      </c>
      <c r="Z273" s="333" t="str">
        <f t="shared" si="41"/>
        <v/>
      </c>
      <c r="AA273" s="334" t="str">
        <f t="shared" si="42"/>
        <v/>
      </c>
      <c r="AC273" s="333" t="str">
        <f t="shared" si="43"/>
        <v/>
      </c>
      <c r="AE273" s="333" t="str">
        <f t="shared" si="44"/>
        <v>1</v>
      </c>
      <c r="AF273" s="346" t="str">
        <f>IF('Felling&amp;Restocking'!I273="","",IFERROR(VLOOKUP( 'Felling&amp;Restocking'!I273,SpeciesList[],2,FALSE),"," &amp; 'Felling&amp;Restocking'!I273))</f>
        <v/>
      </c>
      <c r="AG273" s="333" t="str">
        <f>IF('Felling&amp;Restocking'!I273="","",VLOOKUP( 'Felling&amp;Restocking'!I273,SpeciesList[],4,FALSE))</f>
        <v/>
      </c>
      <c r="AH273" s="333" t="str">
        <f>IF('Felling&amp;Restocking'!J273="","",IFERROR("," &amp; VLOOKUP( 'Felling&amp;Restocking'!J273,SpeciesList[],2,FALSE),"," &amp; 'Felling&amp;Restocking'!J273))</f>
        <v/>
      </c>
      <c r="AI273" s="333" t="str">
        <f>IF('Felling&amp;Restocking'!J273="","",VLOOKUP( 'Felling&amp;Restocking'!J273,SpeciesList[],4,FALSE))</f>
        <v/>
      </c>
      <c r="AJ273" s="333" t="str">
        <f>IF('Felling&amp;Restocking'!K273="","",IFERROR("," &amp; VLOOKUP( 'Felling&amp;Restocking'!K273,SpeciesList[],2,FALSE),"," &amp; 'Felling&amp;Restocking'!K273))</f>
        <v/>
      </c>
      <c r="AK273" s="333" t="str">
        <f>IF('Felling&amp;Restocking'!K273="","",VLOOKUP( 'Felling&amp;Restocking'!K273,SpeciesList[],4,FALSE))</f>
        <v/>
      </c>
      <c r="AL273" s="333" t="str">
        <f>IF('Felling&amp;Restocking'!L273="","",IFERROR("," &amp; VLOOKUP( 'Felling&amp;Restocking'!L273,SpeciesList[],2,FALSE),"," &amp; 'Felling&amp;Restocking'!L273))</f>
        <v/>
      </c>
      <c r="AM273" s="333" t="str">
        <f>IF('Felling&amp;Restocking'!L273="","",VLOOKUP( 'Felling&amp;Restocking'!L273,SpeciesList[],4,FALSE))</f>
        <v/>
      </c>
      <c r="AN273" s="333" t="str">
        <f>IF('Felling&amp;Restocking'!M273="","",IFERROR("," &amp; VLOOKUP( 'Felling&amp;Restocking'!M273,SpeciesList[],2,FALSE),"," &amp; 'Felling&amp;Restocking'!M273))</f>
        <v/>
      </c>
      <c r="AO273" s="333" t="str">
        <f>IF('Felling&amp;Restocking'!M273="","",VLOOKUP( 'Felling&amp;Restocking'!M273,SpeciesList[],4,FALSE))</f>
        <v/>
      </c>
      <c r="AP273" s="333" t="str">
        <f>IF('Felling&amp;Restocking'!N273="","",IFERROR("," &amp; VLOOKUP( 'Felling&amp;Restocking'!N273,SpeciesList[],2,FALSE),"," &amp; 'Felling&amp;Restocking'!N273))</f>
        <v/>
      </c>
      <c r="AQ273" s="333" t="str">
        <f>IF('Felling&amp;Restocking'!N273="","",VLOOKUP( 'Felling&amp;Restocking'!N273,SpeciesList[],4,FALSE))</f>
        <v/>
      </c>
      <c r="AS273" s="346"/>
      <c r="AT273" s="333" t="str">
        <f>IF('Sub-Cpt Record'!A273&lt;&gt;"",CONCATENATE('Sub-Cpt Record'!A273,'Sub-Cpt Record'!B273,'Sub-Cpt Record'!C273),"")</f>
        <v/>
      </c>
      <c r="AU273" s="333">
        <f t="shared" si="45"/>
        <v>1</v>
      </c>
      <c r="AV273" s="333">
        <f>IF(AT273&lt;&gt;"",'Sub-Cpt Record'!C273/CODE!AU273,0)</f>
        <v>0</v>
      </c>
    </row>
    <row r="274" spans="1:48" x14ac:dyDescent="0.25">
      <c r="A274" s="333" t="str">
        <f>IF('Sub-Cpt Record'!B274="",IF(OR('Sub-Cpt Record'!A274=0,'Sub-Cpt Record'!A274=""),"",'Sub-Cpt Record'!A274),CONCATENATE('Sub-Cpt Record'!A274&amp;'Sub-Cpt Record'!B274))</f>
        <v/>
      </c>
      <c r="B274" s="333">
        <f t="shared" si="37"/>
        <v>1</v>
      </c>
      <c r="C274" s="334" t="str">
        <f>IF('Sub-Cpt Record'!E274 = "","",'Sub-Cpt Record'!E274&amp;"  ")</f>
        <v/>
      </c>
      <c r="D274" s="333" t="str">
        <f>IF('Sub-Cpt Record'!F274 = "","",'Sub-Cpt Record'!F274&amp;"  ")</f>
        <v/>
      </c>
      <c r="E274" s="333" t="str">
        <f>IF('Sub-Cpt Record'!G274 = "","",'Sub-Cpt Record'!G274&amp;"  ")</f>
        <v/>
      </c>
      <c r="F274" s="333" t="str">
        <f>IF('Sub-Cpt Record'!H274 = "","",'Sub-Cpt Record'!H274&amp;"  ")</f>
        <v/>
      </c>
      <c r="G274" s="333" t="str">
        <f>IF('Sub-Cpt Record'!I274 = "","",'Sub-Cpt Record'!I274&amp;"  ")</f>
        <v/>
      </c>
      <c r="H274" s="333" t="str">
        <f>IF('Sub-Cpt Record'!J274 = "","",'Sub-Cpt Record'!J274&amp;"  ")</f>
        <v/>
      </c>
      <c r="I274" s="335" t="str">
        <f t="shared" si="38"/>
        <v/>
      </c>
      <c r="J274" s="333">
        <f>IF(A274&lt;&gt;"",'Sub-Cpt Record'!C274/CODE!B274,0)</f>
        <v>0</v>
      </c>
      <c r="L274" s="337" t="str">
        <f t="shared" si="39"/>
        <v/>
      </c>
      <c r="N274" s="338">
        <f>COUNTIFS('Felling&amp;Restocking'!$A$11:$A$1000, 'Felling&amp;Restocking'!$A274, 'Felling&amp;Restocking'!$B$11:$B$1000, 'Felling&amp;Restocking'!$B274, 'Felling&amp;Restocking'!$H$11:$H$1000, 'Felling&amp;Restocking'!$H274)</f>
        <v>0</v>
      </c>
      <c r="O274" s="338">
        <f>IF(OR('Felling&amp;Restocking'!H274=0,'Felling&amp;Restocking'!H274=""),0,1)</f>
        <v>0</v>
      </c>
      <c r="P274" s="339">
        <f>SUM('Felling&amp;Restocking'!O274+'Felling&amp;Restocking'!P274)</f>
        <v>0</v>
      </c>
      <c r="S274" s="341">
        <f>IF(AND(O274&lt;&gt;0,P274&lt;&gt;0,'Felling&amp;Restocking'!G274&lt;&gt;0,AA274="",AC274=""),1,0)</f>
        <v>0</v>
      </c>
      <c r="T274" s="342" t="str">
        <f>IF(OR('Felling&amp;Restocking'!G274=0,'Felling&amp;Restocking'!G274=""),"",SUM('Felling&amp;Restocking'!O274/P274)*'Felling&amp;Restocking'!G274)</f>
        <v/>
      </c>
      <c r="U274" s="343" t="str">
        <f>IF(OR('Felling&amp;Restocking'!G274=0,'Felling&amp;Restocking'!G274=""),"",SUM('Felling&amp;Restocking'!P274/P274)*'Felling&amp;Restocking'!G274)</f>
        <v/>
      </c>
      <c r="V274" s="344">
        <f>IF(CONCATENATE('Felling&amp;Restocking'!U274&amp;'Felling&amp;Restocking'!W274&amp;'Felling&amp;Restocking'!Y274&amp;'Felling&amp;Restocking'!AA274&amp;'Felling&amp;Restocking'!AC274)="",0,1)</f>
        <v>0</v>
      </c>
      <c r="W274" s="345">
        <f>IF(OR(OR(TRIM('Felling&amp;Restocking'!H274)="T",TRIM('Felling&amp;Restocking'!H274)="DF",TRIM('Felling&amp;Restocking'!H274)="OS"),O274=0),0,1)</f>
        <v>0</v>
      </c>
      <c r="X274" s="345">
        <f>IF(OR('Felling&amp;Restocking'!$S274="",OR('Felling&amp;Restocking'!$S274=0,'Felling&amp;Restocking'!$S274="N/A")),0,1)</f>
        <v>0</v>
      </c>
      <c r="Y274" s="333" t="str">
        <f t="shared" si="40"/>
        <v/>
      </c>
      <c r="Z274" s="333" t="str">
        <f t="shared" si="41"/>
        <v/>
      </c>
      <c r="AA274" s="334" t="str">
        <f t="shared" si="42"/>
        <v/>
      </c>
      <c r="AC274" s="333" t="str">
        <f t="shared" si="43"/>
        <v/>
      </c>
      <c r="AE274" s="333" t="str">
        <f t="shared" si="44"/>
        <v>1</v>
      </c>
      <c r="AF274" s="346" t="str">
        <f>IF('Felling&amp;Restocking'!I274="","",IFERROR(VLOOKUP( 'Felling&amp;Restocking'!I274,SpeciesList[],2,FALSE),"," &amp; 'Felling&amp;Restocking'!I274))</f>
        <v/>
      </c>
      <c r="AG274" s="333" t="str">
        <f>IF('Felling&amp;Restocking'!I274="","",VLOOKUP( 'Felling&amp;Restocking'!I274,SpeciesList[],4,FALSE))</f>
        <v/>
      </c>
      <c r="AH274" s="333" t="str">
        <f>IF('Felling&amp;Restocking'!J274="","",IFERROR("," &amp; VLOOKUP( 'Felling&amp;Restocking'!J274,SpeciesList[],2,FALSE),"," &amp; 'Felling&amp;Restocking'!J274))</f>
        <v/>
      </c>
      <c r="AI274" s="333" t="str">
        <f>IF('Felling&amp;Restocking'!J274="","",VLOOKUP( 'Felling&amp;Restocking'!J274,SpeciesList[],4,FALSE))</f>
        <v/>
      </c>
      <c r="AJ274" s="333" t="str">
        <f>IF('Felling&amp;Restocking'!K274="","",IFERROR("," &amp; VLOOKUP( 'Felling&amp;Restocking'!K274,SpeciesList[],2,FALSE),"," &amp; 'Felling&amp;Restocking'!K274))</f>
        <v/>
      </c>
      <c r="AK274" s="333" t="str">
        <f>IF('Felling&amp;Restocking'!K274="","",VLOOKUP( 'Felling&amp;Restocking'!K274,SpeciesList[],4,FALSE))</f>
        <v/>
      </c>
      <c r="AL274" s="333" t="str">
        <f>IF('Felling&amp;Restocking'!L274="","",IFERROR("," &amp; VLOOKUP( 'Felling&amp;Restocking'!L274,SpeciesList[],2,FALSE),"," &amp; 'Felling&amp;Restocking'!L274))</f>
        <v/>
      </c>
      <c r="AM274" s="333" t="str">
        <f>IF('Felling&amp;Restocking'!L274="","",VLOOKUP( 'Felling&amp;Restocking'!L274,SpeciesList[],4,FALSE))</f>
        <v/>
      </c>
      <c r="AN274" s="333" t="str">
        <f>IF('Felling&amp;Restocking'!M274="","",IFERROR("," &amp; VLOOKUP( 'Felling&amp;Restocking'!M274,SpeciesList[],2,FALSE),"," &amp; 'Felling&amp;Restocking'!M274))</f>
        <v/>
      </c>
      <c r="AO274" s="333" t="str">
        <f>IF('Felling&amp;Restocking'!M274="","",VLOOKUP( 'Felling&amp;Restocking'!M274,SpeciesList[],4,FALSE))</f>
        <v/>
      </c>
      <c r="AP274" s="333" t="str">
        <f>IF('Felling&amp;Restocking'!N274="","",IFERROR("," &amp; VLOOKUP( 'Felling&amp;Restocking'!N274,SpeciesList[],2,FALSE),"," &amp; 'Felling&amp;Restocking'!N274))</f>
        <v/>
      </c>
      <c r="AQ274" s="333" t="str">
        <f>IF('Felling&amp;Restocking'!N274="","",VLOOKUP( 'Felling&amp;Restocking'!N274,SpeciesList[],4,FALSE))</f>
        <v/>
      </c>
      <c r="AS274" s="346"/>
      <c r="AT274" s="333" t="str">
        <f>IF('Sub-Cpt Record'!A274&lt;&gt;"",CONCATENATE('Sub-Cpt Record'!A274,'Sub-Cpt Record'!B274,'Sub-Cpt Record'!C274),"")</f>
        <v/>
      </c>
      <c r="AU274" s="333">
        <f t="shared" si="45"/>
        <v>1</v>
      </c>
      <c r="AV274" s="333">
        <f>IF(AT274&lt;&gt;"",'Sub-Cpt Record'!C274/CODE!AU274,0)</f>
        <v>0</v>
      </c>
    </row>
    <row r="275" spans="1:48" x14ac:dyDescent="0.25">
      <c r="A275" s="333" t="str">
        <f>IF('Sub-Cpt Record'!B275="",IF(OR('Sub-Cpt Record'!A275=0,'Sub-Cpt Record'!A275=""),"",'Sub-Cpt Record'!A275),CONCATENATE('Sub-Cpt Record'!A275&amp;'Sub-Cpt Record'!B275))</f>
        <v/>
      </c>
      <c r="B275" s="333">
        <f t="shared" si="37"/>
        <v>1</v>
      </c>
      <c r="C275" s="334" t="str">
        <f>IF('Sub-Cpt Record'!E275 = "","",'Sub-Cpt Record'!E275&amp;"  ")</f>
        <v/>
      </c>
      <c r="D275" s="333" t="str">
        <f>IF('Sub-Cpt Record'!F275 = "","",'Sub-Cpt Record'!F275&amp;"  ")</f>
        <v/>
      </c>
      <c r="E275" s="333" t="str">
        <f>IF('Sub-Cpt Record'!G275 = "","",'Sub-Cpt Record'!G275&amp;"  ")</f>
        <v/>
      </c>
      <c r="F275" s="333" t="str">
        <f>IF('Sub-Cpt Record'!H275 = "","",'Sub-Cpt Record'!H275&amp;"  ")</f>
        <v/>
      </c>
      <c r="G275" s="333" t="str">
        <f>IF('Sub-Cpt Record'!I275 = "","",'Sub-Cpt Record'!I275&amp;"  ")</f>
        <v/>
      </c>
      <c r="H275" s="333" t="str">
        <f>IF('Sub-Cpt Record'!J275 = "","",'Sub-Cpt Record'!J275&amp;"  ")</f>
        <v/>
      </c>
      <c r="I275" s="335" t="str">
        <f t="shared" si="38"/>
        <v/>
      </c>
      <c r="J275" s="333">
        <f>IF(A275&lt;&gt;"",'Sub-Cpt Record'!C275/CODE!B275,0)</f>
        <v>0</v>
      </c>
      <c r="L275" s="337" t="str">
        <f t="shared" si="39"/>
        <v/>
      </c>
      <c r="N275" s="338">
        <f>COUNTIFS('Felling&amp;Restocking'!$A$11:$A$1000, 'Felling&amp;Restocking'!$A275, 'Felling&amp;Restocking'!$B$11:$B$1000, 'Felling&amp;Restocking'!$B275, 'Felling&amp;Restocking'!$H$11:$H$1000, 'Felling&amp;Restocking'!$H275)</f>
        <v>0</v>
      </c>
      <c r="O275" s="338">
        <f>IF(OR('Felling&amp;Restocking'!H275=0,'Felling&amp;Restocking'!H275=""),0,1)</f>
        <v>0</v>
      </c>
      <c r="P275" s="339">
        <f>SUM('Felling&amp;Restocking'!O275+'Felling&amp;Restocking'!P275)</f>
        <v>0</v>
      </c>
      <c r="S275" s="341">
        <f>IF(AND(O275&lt;&gt;0,P275&lt;&gt;0,'Felling&amp;Restocking'!G275&lt;&gt;0,AA275="",AC275=""),1,0)</f>
        <v>0</v>
      </c>
      <c r="T275" s="342" t="str">
        <f>IF(OR('Felling&amp;Restocking'!G275=0,'Felling&amp;Restocking'!G275=""),"",SUM('Felling&amp;Restocking'!O275/P275)*'Felling&amp;Restocking'!G275)</f>
        <v/>
      </c>
      <c r="U275" s="343" t="str">
        <f>IF(OR('Felling&amp;Restocking'!G275=0,'Felling&amp;Restocking'!G275=""),"",SUM('Felling&amp;Restocking'!P275/P275)*'Felling&amp;Restocking'!G275)</f>
        <v/>
      </c>
      <c r="V275" s="344">
        <f>IF(CONCATENATE('Felling&amp;Restocking'!U275&amp;'Felling&amp;Restocking'!W275&amp;'Felling&amp;Restocking'!Y275&amp;'Felling&amp;Restocking'!AA275&amp;'Felling&amp;Restocking'!AC275)="",0,1)</f>
        <v>0</v>
      </c>
      <c r="W275" s="345">
        <f>IF(OR(OR(TRIM('Felling&amp;Restocking'!H275)="T",TRIM('Felling&amp;Restocking'!H275)="DF",TRIM('Felling&amp;Restocking'!H275)="OS"),O275=0),0,1)</f>
        <v>0</v>
      </c>
      <c r="X275" s="345">
        <f>IF(OR('Felling&amp;Restocking'!$S275="",OR('Felling&amp;Restocking'!$S275=0,'Felling&amp;Restocking'!$S275="N/A")),0,1)</f>
        <v>0</v>
      </c>
      <c r="Y275" s="333" t="str">
        <f t="shared" si="40"/>
        <v/>
      </c>
      <c r="Z275" s="333" t="str">
        <f t="shared" si="41"/>
        <v/>
      </c>
      <c r="AA275" s="334" t="str">
        <f t="shared" si="42"/>
        <v/>
      </c>
      <c r="AC275" s="333" t="str">
        <f t="shared" si="43"/>
        <v/>
      </c>
      <c r="AE275" s="333" t="str">
        <f t="shared" si="44"/>
        <v>1</v>
      </c>
      <c r="AF275" s="346" t="str">
        <f>IF('Felling&amp;Restocking'!I275="","",IFERROR(VLOOKUP( 'Felling&amp;Restocking'!I275,SpeciesList[],2,FALSE),"," &amp; 'Felling&amp;Restocking'!I275))</f>
        <v/>
      </c>
      <c r="AG275" s="333" t="str">
        <f>IF('Felling&amp;Restocking'!I275="","",VLOOKUP( 'Felling&amp;Restocking'!I275,SpeciesList[],4,FALSE))</f>
        <v/>
      </c>
      <c r="AH275" s="333" t="str">
        <f>IF('Felling&amp;Restocking'!J275="","",IFERROR("," &amp; VLOOKUP( 'Felling&amp;Restocking'!J275,SpeciesList[],2,FALSE),"," &amp; 'Felling&amp;Restocking'!J275))</f>
        <v/>
      </c>
      <c r="AI275" s="333" t="str">
        <f>IF('Felling&amp;Restocking'!J275="","",VLOOKUP( 'Felling&amp;Restocking'!J275,SpeciesList[],4,FALSE))</f>
        <v/>
      </c>
      <c r="AJ275" s="333" t="str">
        <f>IF('Felling&amp;Restocking'!K275="","",IFERROR("," &amp; VLOOKUP( 'Felling&amp;Restocking'!K275,SpeciesList[],2,FALSE),"," &amp; 'Felling&amp;Restocking'!K275))</f>
        <v/>
      </c>
      <c r="AK275" s="333" t="str">
        <f>IF('Felling&amp;Restocking'!K275="","",VLOOKUP( 'Felling&amp;Restocking'!K275,SpeciesList[],4,FALSE))</f>
        <v/>
      </c>
      <c r="AL275" s="333" t="str">
        <f>IF('Felling&amp;Restocking'!L275="","",IFERROR("," &amp; VLOOKUP( 'Felling&amp;Restocking'!L275,SpeciesList[],2,FALSE),"," &amp; 'Felling&amp;Restocking'!L275))</f>
        <v/>
      </c>
      <c r="AM275" s="333" t="str">
        <f>IF('Felling&amp;Restocking'!L275="","",VLOOKUP( 'Felling&amp;Restocking'!L275,SpeciesList[],4,FALSE))</f>
        <v/>
      </c>
      <c r="AN275" s="333" t="str">
        <f>IF('Felling&amp;Restocking'!M275="","",IFERROR("," &amp; VLOOKUP( 'Felling&amp;Restocking'!M275,SpeciesList[],2,FALSE),"," &amp; 'Felling&amp;Restocking'!M275))</f>
        <v/>
      </c>
      <c r="AO275" s="333" t="str">
        <f>IF('Felling&amp;Restocking'!M275="","",VLOOKUP( 'Felling&amp;Restocking'!M275,SpeciesList[],4,FALSE))</f>
        <v/>
      </c>
      <c r="AP275" s="333" t="str">
        <f>IF('Felling&amp;Restocking'!N275="","",IFERROR("," &amp; VLOOKUP( 'Felling&amp;Restocking'!N275,SpeciesList[],2,FALSE),"," &amp; 'Felling&amp;Restocking'!N275))</f>
        <v/>
      </c>
      <c r="AQ275" s="333" t="str">
        <f>IF('Felling&amp;Restocking'!N275="","",VLOOKUP( 'Felling&amp;Restocking'!N275,SpeciesList[],4,FALSE))</f>
        <v/>
      </c>
      <c r="AS275" s="346"/>
      <c r="AT275" s="333" t="str">
        <f>IF('Sub-Cpt Record'!A275&lt;&gt;"",CONCATENATE('Sub-Cpt Record'!A275,'Sub-Cpt Record'!B275,'Sub-Cpt Record'!C275),"")</f>
        <v/>
      </c>
      <c r="AU275" s="333">
        <f t="shared" si="45"/>
        <v>1</v>
      </c>
      <c r="AV275" s="333">
        <f>IF(AT275&lt;&gt;"",'Sub-Cpt Record'!C275/CODE!AU275,0)</f>
        <v>0</v>
      </c>
    </row>
    <row r="276" spans="1:48" x14ac:dyDescent="0.25">
      <c r="A276" s="333" t="str">
        <f>IF('Sub-Cpt Record'!B276="",IF(OR('Sub-Cpt Record'!A276=0,'Sub-Cpt Record'!A276=""),"",'Sub-Cpt Record'!A276),CONCATENATE('Sub-Cpt Record'!A276&amp;'Sub-Cpt Record'!B276))</f>
        <v/>
      </c>
      <c r="B276" s="333">
        <f t="shared" si="37"/>
        <v>1</v>
      </c>
      <c r="C276" s="334" t="str">
        <f>IF('Sub-Cpt Record'!E276 = "","",'Sub-Cpt Record'!E276&amp;"  ")</f>
        <v/>
      </c>
      <c r="D276" s="333" t="str">
        <f>IF('Sub-Cpt Record'!F276 = "","",'Sub-Cpt Record'!F276&amp;"  ")</f>
        <v/>
      </c>
      <c r="E276" s="333" t="str">
        <f>IF('Sub-Cpt Record'!G276 = "","",'Sub-Cpt Record'!G276&amp;"  ")</f>
        <v/>
      </c>
      <c r="F276" s="333" t="str">
        <f>IF('Sub-Cpt Record'!H276 = "","",'Sub-Cpt Record'!H276&amp;"  ")</f>
        <v/>
      </c>
      <c r="G276" s="333" t="str">
        <f>IF('Sub-Cpt Record'!I276 = "","",'Sub-Cpt Record'!I276&amp;"  ")</f>
        <v/>
      </c>
      <c r="H276" s="333" t="str">
        <f>IF('Sub-Cpt Record'!J276 = "","",'Sub-Cpt Record'!J276&amp;"  ")</f>
        <v/>
      </c>
      <c r="I276" s="335" t="str">
        <f t="shared" si="38"/>
        <v/>
      </c>
      <c r="J276" s="333">
        <f>IF(A276&lt;&gt;"",'Sub-Cpt Record'!C276/CODE!B276,0)</f>
        <v>0</v>
      </c>
      <c r="L276" s="337" t="str">
        <f t="shared" si="39"/>
        <v/>
      </c>
      <c r="N276" s="338">
        <f>COUNTIFS('Felling&amp;Restocking'!$A$11:$A$1000, 'Felling&amp;Restocking'!$A276, 'Felling&amp;Restocking'!$B$11:$B$1000, 'Felling&amp;Restocking'!$B276, 'Felling&amp;Restocking'!$H$11:$H$1000, 'Felling&amp;Restocking'!$H276)</f>
        <v>0</v>
      </c>
      <c r="O276" s="338">
        <f>IF(OR('Felling&amp;Restocking'!H276=0,'Felling&amp;Restocking'!H276=""),0,1)</f>
        <v>0</v>
      </c>
      <c r="P276" s="339">
        <f>SUM('Felling&amp;Restocking'!O276+'Felling&amp;Restocking'!P276)</f>
        <v>0</v>
      </c>
      <c r="S276" s="341">
        <f>IF(AND(O276&lt;&gt;0,P276&lt;&gt;0,'Felling&amp;Restocking'!G276&lt;&gt;0,AA276="",AC276=""),1,0)</f>
        <v>0</v>
      </c>
      <c r="T276" s="342" t="str">
        <f>IF(OR('Felling&amp;Restocking'!G276=0,'Felling&amp;Restocking'!G276=""),"",SUM('Felling&amp;Restocking'!O276/P276)*'Felling&amp;Restocking'!G276)</f>
        <v/>
      </c>
      <c r="U276" s="343" t="str">
        <f>IF(OR('Felling&amp;Restocking'!G276=0,'Felling&amp;Restocking'!G276=""),"",SUM('Felling&amp;Restocking'!P276/P276)*'Felling&amp;Restocking'!G276)</f>
        <v/>
      </c>
      <c r="V276" s="344">
        <f>IF(CONCATENATE('Felling&amp;Restocking'!U276&amp;'Felling&amp;Restocking'!W276&amp;'Felling&amp;Restocking'!Y276&amp;'Felling&amp;Restocking'!AA276&amp;'Felling&amp;Restocking'!AC276)="",0,1)</f>
        <v>0</v>
      </c>
      <c r="W276" s="345">
        <f>IF(OR(OR(TRIM('Felling&amp;Restocking'!H276)="T",TRIM('Felling&amp;Restocking'!H276)="DF",TRIM('Felling&amp;Restocking'!H276)="OS"),O276=0),0,1)</f>
        <v>0</v>
      </c>
      <c r="X276" s="345">
        <f>IF(OR('Felling&amp;Restocking'!$S276="",OR('Felling&amp;Restocking'!$S276=0,'Felling&amp;Restocking'!$S276="N/A")),0,1)</f>
        <v>0</v>
      </c>
      <c r="Y276" s="333" t="str">
        <f t="shared" si="40"/>
        <v/>
      </c>
      <c r="Z276" s="333" t="str">
        <f t="shared" si="41"/>
        <v/>
      </c>
      <c r="AA276" s="334" t="str">
        <f t="shared" si="42"/>
        <v/>
      </c>
      <c r="AC276" s="333" t="str">
        <f t="shared" si="43"/>
        <v/>
      </c>
      <c r="AE276" s="333" t="str">
        <f t="shared" si="44"/>
        <v>1</v>
      </c>
      <c r="AF276" s="346" t="str">
        <f>IF('Felling&amp;Restocking'!I276="","",IFERROR(VLOOKUP( 'Felling&amp;Restocking'!I276,SpeciesList[],2,FALSE),"," &amp; 'Felling&amp;Restocking'!I276))</f>
        <v/>
      </c>
      <c r="AG276" s="333" t="str">
        <f>IF('Felling&amp;Restocking'!I276="","",VLOOKUP( 'Felling&amp;Restocking'!I276,SpeciesList[],4,FALSE))</f>
        <v/>
      </c>
      <c r="AH276" s="333" t="str">
        <f>IF('Felling&amp;Restocking'!J276="","",IFERROR("," &amp; VLOOKUP( 'Felling&amp;Restocking'!J276,SpeciesList[],2,FALSE),"," &amp; 'Felling&amp;Restocking'!J276))</f>
        <v/>
      </c>
      <c r="AI276" s="333" t="str">
        <f>IF('Felling&amp;Restocking'!J276="","",VLOOKUP( 'Felling&amp;Restocking'!J276,SpeciesList[],4,FALSE))</f>
        <v/>
      </c>
      <c r="AJ276" s="333" t="str">
        <f>IF('Felling&amp;Restocking'!K276="","",IFERROR("," &amp; VLOOKUP( 'Felling&amp;Restocking'!K276,SpeciesList[],2,FALSE),"," &amp; 'Felling&amp;Restocking'!K276))</f>
        <v/>
      </c>
      <c r="AK276" s="333" t="str">
        <f>IF('Felling&amp;Restocking'!K276="","",VLOOKUP( 'Felling&amp;Restocking'!K276,SpeciesList[],4,FALSE))</f>
        <v/>
      </c>
      <c r="AL276" s="333" t="str">
        <f>IF('Felling&amp;Restocking'!L276="","",IFERROR("," &amp; VLOOKUP( 'Felling&amp;Restocking'!L276,SpeciesList[],2,FALSE),"," &amp; 'Felling&amp;Restocking'!L276))</f>
        <v/>
      </c>
      <c r="AM276" s="333" t="str">
        <f>IF('Felling&amp;Restocking'!L276="","",VLOOKUP( 'Felling&amp;Restocking'!L276,SpeciesList[],4,FALSE))</f>
        <v/>
      </c>
      <c r="AN276" s="333" t="str">
        <f>IF('Felling&amp;Restocking'!M276="","",IFERROR("," &amp; VLOOKUP( 'Felling&amp;Restocking'!M276,SpeciesList[],2,FALSE),"," &amp; 'Felling&amp;Restocking'!M276))</f>
        <v/>
      </c>
      <c r="AO276" s="333" t="str">
        <f>IF('Felling&amp;Restocking'!M276="","",VLOOKUP( 'Felling&amp;Restocking'!M276,SpeciesList[],4,FALSE))</f>
        <v/>
      </c>
      <c r="AP276" s="333" t="str">
        <f>IF('Felling&amp;Restocking'!N276="","",IFERROR("," &amp; VLOOKUP( 'Felling&amp;Restocking'!N276,SpeciesList[],2,FALSE),"," &amp; 'Felling&amp;Restocking'!N276))</f>
        <v/>
      </c>
      <c r="AQ276" s="333" t="str">
        <f>IF('Felling&amp;Restocking'!N276="","",VLOOKUP( 'Felling&amp;Restocking'!N276,SpeciesList[],4,FALSE))</f>
        <v/>
      </c>
      <c r="AS276" s="346"/>
      <c r="AT276" s="333" t="str">
        <f>IF('Sub-Cpt Record'!A276&lt;&gt;"",CONCATENATE('Sub-Cpt Record'!A276,'Sub-Cpt Record'!B276,'Sub-Cpt Record'!C276),"")</f>
        <v/>
      </c>
      <c r="AU276" s="333">
        <f t="shared" si="45"/>
        <v>1</v>
      </c>
      <c r="AV276" s="333">
        <f>IF(AT276&lt;&gt;"",'Sub-Cpt Record'!C276/CODE!AU276,0)</f>
        <v>0</v>
      </c>
    </row>
    <row r="277" spans="1:48" x14ac:dyDescent="0.25">
      <c r="A277" s="333" t="str">
        <f>IF('Sub-Cpt Record'!B277="",IF(OR('Sub-Cpt Record'!A277=0,'Sub-Cpt Record'!A277=""),"",'Sub-Cpt Record'!A277),CONCATENATE('Sub-Cpt Record'!A277&amp;'Sub-Cpt Record'!B277))</f>
        <v/>
      </c>
      <c r="B277" s="333">
        <f t="shared" si="37"/>
        <v>1</v>
      </c>
      <c r="C277" s="334" t="str">
        <f>IF('Sub-Cpt Record'!E277 = "","",'Sub-Cpt Record'!E277&amp;"  ")</f>
        <v/>
      </c>
      <c r="D277" s="333" t="str">
        <f>IF('Sub-Cpt Record'!F277 = "","",'Sub-Cpt Record'!F277&amp;"  ")</f>
        <v/>
      </c>
      <c r="E277" s="333" t="str">
        <f>IF('Sub-Cpt Record'!G277 = "","",'Sub-Cpt Record'!G277&amp;"  ")</f>
        <v/>
      </c>
      <c r="F277" s="333" t="str">
        <f>IF('Sub-Cpt Record'!H277 = "","",'Sub-Cpt Record'!H277&amp;"  ")</f>
        <v/>
      </c>
      <c r="G277" s="333" t="str">
        <f>IF('Sub-Cpt Record'!I277 = "","",'Sub-Cpt Record'!I277&amp;"  ")</f>
        <v/>
      </c>
      <c r="H277" s="333" t="str">
        <f>IF('Sub-Cpt Record'!J277 = "","",'Sub-Cpt Record'!J277&amp;"  ")</f>
        <v/>
      </c>
      <c r="I277" s="335" t="str">
        <f t="shared" si="38"/>
        <v/>
      </c>
      <c r="J277" s="333">
        <f>IF(A277&lt;&gt;"",'Sub-Cpt Record'!C277/CODE!B277,0)</f>
        <v>0</v>
      </c>
      <c r="L277" s="337" t="str">
        <f t="shared" si="39"/>
        <v/>
      </c>
      <c r="N277" s="338">
        <f>COUNTIFS('Felling&amp;Restocking'!$A$11:$A$1000, 'Felling&amp;Restocking'!$A277, 'Felling&amp;Restocking'!$B$11:$B$1000, 'Felling&amp;Restocking'!$B277, 'Felling&amp;Restocking'!$H$11:$H$1000, 'Felling&amp;Restocking'!$H277)</f>
        <v>0</v>
      </c>
      <c r="O277" s="338">
        <f>IF(OR('Felling&amp;Restocking'!H277=0,'Felling&amp;Restocking'!H277=""),0,1)</f>
        <v>0</v>
      </c>
      <c r="P277" s="339">
        <f>SUM('Felling&amp;Restocking'!O277+'Felling&amp;Restocking'!P277)</f>
        <v>0</v>
      </c>
      <c r="S277" s="341">
        <f>IF(AND(O277&lt;&gt;0,P277&lt;&gt;0,'Felling&amp;Restocking'!G277&lt;&gt;0,AA277="",AC277=""),1,0)</f>
        <v>0</v>
      </c>
      <c r="T277" s="342" t="str">
        <f>IF(OR('Felling&amp;Restocking'!G277=0,'Felling&amp;Restocking'!G277=""),"",SUM('Felling&amp;Restocking'!O277/P277)*'Felling&amp;Restocking'!G277)</f>
        <v/>
      </c>
      <c r="U277" s="343" t="str">
        <f>IF(OR('Felling&amp;Restocking'!G277=0,'Felling&amp;Restocking'!G277=""),"",SUM('Felling&amp;Restocking'!P277/P277)*'Felling&amp;Restocking'!G277)</f>
        <v/>
      </c>
      <c r="V277" s="344">
        <f>IF(CONCATENATE('Felling&amp;Restocking'!U277&amp;'Felling&amp;Restocking'!W277&amp;'Felling&amp;Restocking'!Y277&amp;'Felling&amp;Restocking'!AA277&amp;'Felling&amp;Restocking'!AC277)="",0,1)</f>
        <v>0</v>
      </c>
      <c r="W277" s="345">
        <f>IF(OR(OR(TRIM('Felling&amp;Restocking'!H277)="T",TRIM('Felling&amp;Restocking'!H277)="DF",TRIM('Felling&amp;Restocking'!H277)="OS"),O277=0),0,1)</f>
        <v>0</v>
      </c>
      <c r="X277" s="345">
        <f>IF(OR('Felling&amp;Restocking'!$S277="",OR('Felling&amp;Restocking'!$S277=0,'Felling&amp;Restocking'!$S277="N/A")),0,1)</f>
        <v>0</v>
      </c>
      <c r="Y277" s="333" t="str">
        <f t="shared" si="40"/>
        <v/>
      </c>
      <c r="Z277" s="333" t="str">
        <f t="shared" si="41"/>
        <v/>
      </c>
      <c r="AA277" s="334" t="str">
        <f t="shared" si="42"/>
        <v/>
      </c>
      <c r="AC277" s="333" t="str">
        <f t="shared" si="43"/>
        <v/>
      </c>
      <c r="AE277" s="333" t="str">
        <f t="shared" si="44"/>
        <v>1</v>
      </c>
      <c r="AF277" s="346" t="str">
        <f>IF('Felling&amp;Restocking'!I277="","",IFERROR(VLOOKUP( 'Felling&amp;Restocking'!I277,SpeciesList[],2,FALSE),"," &amp; 'Felling&amp;Restocking'!I277))</f>
        <v/>
      </c>
      <c r="AG277" s="333" t="str">
        <f>IF('Felling&amp;Restocking'!I277="","",VLOOKUP( 'Felling&amp;Restocking'!I277,SpeciesList[],4,FALSE))</f>
        <v/>
      </c>
      <c r="AH277" s="333" t="str">
        <f>IF('Felling&amp;Restocking'!J277="","",IFERROR("," &amp; VLOOKUP( 'Felling&amp;Restocking'!J277,SpeciesList[],2,FALSE),"," &amp; 'Felling&amp;Restocking'!J277))</f>
        <v/>
      </c>
      <c r="AI277" s="333" t="str">
        <f>IF('Felling&amp;Restocking'!J277="","",VLOOKUP( 'Felling&amp;Restocking'!J277,SpeciesList[],4,FALSE))</f>
        <v/>
      </c>
      <c r="AJ277" s="333" t="str">
        <f>IF('Felling&amp;Restocking'!K277="","",IFERROR("," &amp; VLOOKUP( 'Felling&amp;Restocking'!K277,SpeciesList[],2,FALSE),"," &amp; 'Felling&amp;Restocking'!K277))</f>
        <v/>
      </c>
      <c r="AK277" s="333" t="str">
        <f>IF('Felling&amp;Restocking'!K277="","",VLOOKUP( 'Felling&amp;Restocking'!K277,SpeciesList[],4,FALSE))</f>
        <v/>
      </c>
      <c r="AL277" s="333" t="str">
        <f>IF('Felling&amp;Restocking'!L277="","",IFERROR("," &amp; VLOOKUP( 'Felling&amp;Restocking'!L277,SpeciesList[],2,FALSE),"," &amp; 'Felling&amp;Restocking'!L277))</f>
        <v/>
      </c>
      <c r="AM277" s="333" t="str">
        <f>IF('Felling&amp;Restocking'!L277="","",VLOOKUP( 'Felling&amp;Restocking'!L277,SpeciesList[],4,FALSE))</f>
        <v/>
      </c>
      <c r="AN277" s="333" t="str">
        <f>IF('Felling&amp;Restocking'!M277="","",IFERROR("," &amp; VLOOKUP( 'Felling&amp;Restocking'!M277,SpeciesList[],2,FALSE),"," &amp; 'Felling&amp;Restocking'!M277))</f>
        <v/>
      </c>
      <c r="AO277" s="333" t="str">
        <f>IF('Felling&amp;Restocking'!M277="","",VLOOKUP( 'Felling&amp;Restocking'!M277,SpeciesList[],4,FALSE))</f>
        <v/>
      </c>
      <c r="AP277" s="333" t="str">
        <f>IF('Felling&amp;Restocking'!N277="","",IFERROR("," &amp; VLOOKUP( 'Felling&amp;Restocking'!N277,SpeciesList[],2,FALSE),"," &amp; 'Felling&amp;Restocking'!N277))</f>
        <v/>
      </c>
      <c r="AQ277" s="333" t="str">
        <f>IF('Felling&amp;Restocking'!N277="","",VLOOKUP( 'Felling&amp;Restocking'!N277,SpeciesList[],4,FALSE))</f>
        <v/>
      </c>
      <c r="AS277" s="346"/>
      <c r="AT277" s="333" t="str">
        <f>IF('Sub-Cpt Record'!A277&lt;&gt;"",CONCATENATE('Sub-Cpt Record'!A277,'Sub-Cpt Record'!B277,'Sub-Cpt Record'!C277),"")</f>
        <v/>
      </c>
      <c r="AU277" s="333">
        <f t="shared" si="45"/>
        <v>1</v>
      </c>
      <c r="AV277" s="333">
        <f>IF(AT277&lt;&gt;"",'Sub-Cpt Record'!C277/CODE!AU277,0)</f>
        <v>0</v>
      </c>
    </row>
    <row r="278" spans="1:48" x14ac:dyDescent="0.25">
      <c r="A278" s="333" t="str">
        <f>IF('Sub-Cpt Record'!B278="",IF(OR('Sub-Cpt Record'!A278=0,'Sub-Cpt Record'!A278=""),"",'Sub-Cpt Record'!A278),CONCATENATE('Sub-Cpt Record'!A278&amp;'Sub-Cpt Record'!B278))</f>
        <v/>
      </c>
      <c r="B278" s="333">
        <f t="shared" si="37"/>
        <v>1</v>
      </c>
      <c r="C278" s="334" t="str">
        <f>IF('Sub-Cpt Record'!E278 = "","",'Sub-Cpt Record'!E278&amp;"  ")</f>
        <v/>
      </c>
      <c r="D278" s="333" t="str">
        <f>IF('Sub-Cpt Record'!F278 = "","",'Sub-Cpt Record'!F278&amp;"  ")</f>
        <v/>
      </c>
      <c r="E278" s="333" t="str">
        <f>IF('Sub-Cpt Record'!G278 = "","",'Sub-Cpt Record'!G278&amp;"  ")</f>
        <v/>
      </c>
      <c r="F278" s="333" t="str">
        <f>IF('Sub-Cpt Record'!H278 = "","",'Sub-Cpt Record'!H278&amp;"  ")</f>
        <v/>
      </c>
      <c r="G278" s="333" t="str">
        <f>IF('Sub-Cpt Record'!I278 = "","",'Sub-Cpt Record'!I278&amp;"  ")</f>
        <v/>
      </c>
      <c r="H278" s="333" t="str">
        <f>IF('Sub-Cpt Record'!J278 = "","",'Sub-Cpt Record'!J278&amp;"  ")</f>
        <v/>
      </c>
      <c r="I278" s="335" t="str">
        <f t="shared" si="38"/>
        <v/>
      </c>
      <c r="J278" s="333">
        <f>IF(A278&lt;&gt;"",'Sub-Cpt Record'!C278/CODE!B278,0)</f>
        <v>0</v>
      </c>
      <c r="L278" s="337" t="str">
        <f t="shared" si="39"/>
        <v/>
      </c>
      <c r="N278" s="338">
        <f>COUNTIFS('Felling&amp;Restocking'!$A$11:$A$1000, 'Felling&amp;Restocking'!$A278, 'Felling&amp;Restocking'!$B$11:$B$1000, 'Felling&amp;Restocking'!$B278, 'Felling&amp;Restocking'!$H$11:$H$1000, 'Felling&amp;Restocking'!$H278)</f>
        <v>0</v>
      </c>
      <c r="O278" s="338">
        <f>IF(OR('Felling&amp;Restocking'!H278=0,'Felling&amp;Restocking'!H278=""),0,1)</f>
        <v>0</v>
      </c>
      <c r="P278" s="339">
        <f>SUM('Felling&amp;Restocking'!O278+'Felling&amp;Restocking'!P278)</f>
        <v>0</v>
      </c>
      <c r="S278" s="341">
        <f>IF(AND(O278&lt;&gt;0,P278&lt;&gt;0,'Felling&amp;Restocking'!G278&lt;&gt;0,AA278="",AC278=""),1,0)</f>
        <v>0</v>
      </c>
      <c r="T278" s="342" t="str">
        <f>IF(OR('Felling&amp;Restocking'!G278=0,'Felling&amp;Restocking'!G278=""),"",SUM('Felling&amp;Restocking'!O278/P278)*'Felling&amp;Restocking'!G278)</f>
        <v/>
      </c>
      <c r="U278" s="343" t="str">
        <f>IF(OR('Felling&amp;Restocking'!G278=0,'Felling&amp;Restocking'!G278=""),"",SUM('Felling&amp;Restocking'!P278/P278)*'Felling&amp;Restocking'!G278)</f>
        <v/>
      </c>
      <c r="V278" s="344">
        <f>IF(CONCATENATE('Felling&amp;Restocking'!U278&amp;'Felling&amp;Restocking'!W278&amp;'Felling&amp;Restocking'!Y278&amp;'Felling&amp;Restocking'!AA278&amp;'Felling&amp;Restocking'!AC278)="",0,1)</f>
        <v>0</v>
      </c>
      <c r="W278" s="345">
        <f>IF(OR(OR(TRIM('Felling&amp;Restocking'!H278)="T",TRIM('Felling&amp;Restocking'!H278)="DF",TRIM('Felling&amp;Restocking'!H278)="OS"),O278=0),0,1)</f>
        <v>0</v>
      </c>
      <c r="X278" s="345">
        <f>IF(OR('Felling&amp;Restocking'!$S278="",OR('Felling&amp;Restocking'!$S278=0,'Felling&amp;Restocking'!$S278="N/A")),0,1)</f>
        <v>0</v>
      </c>
      <c r="Y278" s="333" t="str">
        <f t="shared" si="40"/>
        <v/>
      </c>
      <c r="Z278" s="333" t="str">
        <f t="shared" si="41"/>
        <v/>
      </c>
      <c r="AA278" s="334" t="str">
        <f t="shared" si="42"/>
        <v/>
      </c>
      <c r="AC278" s="333" t="str">
        <f t="shared" si="43"/>
        <v/>
      </c>
      <c r="AE278" s="333" t="str">
        <f t="shared" si="44"/>
        <v>1</v>
      </c>
      <c r="AF278" s="346" t="str">
        <f>IF('Felling&amp;Restocking'!I278="","",IFERROR(VLOOKUP( 'Felling&amp;Restocking'!I278,SpeciesList[],2,FALSE),"," &amp; 'Felling&amp;Restocking'!I278))</f>
        <v/>
      </c>
      <c r="AG278" s="333" t="str">
        <f>IF('Felling&amp;Restocking'!I278="","",VLOOKUP( 'Felling&amp;Restocking'!I278,SpeciesList[],4,FALSE))</f>
        <v/>
      </c>
      <c r="AH278" s="333" t="str">
        <f>IF('Felling&amp;Restocking'!J278="","",IFERROR("," &amp; VLOOKUP( 'Felling&amp;Restocking'!J278,SpeciesList[],2,FALSE),"," &amp; 'Felling&amp;Restocking'!J278))</f>
        <v/>
      </c>
      <c r="AI278" s="333" t="str">
        <f>IF('Felling&amp;Restocking'!J278="","",VLOOKUP( 'Felling&amp;Restocking'!J278,SpeciesList[],4,FALSE))</f>
        <v/>
      </c>
      <c r="AJ278" s="333" t="str">
        <f>IF('Felling&amp;Restocking'!K278="","",IFERROR("," &amp; VLOOKUP( 'Felling&amp;Restocking'!K278,SpeciesList[],2,FALSE),"," &amp; 'Felling&amp;Restocking'!K278))</f>
        <v/>
      </c>
      <c r="AK278" s="333" t="str">
        <f>IF('Felling&amp;Restocking'!K278="","",VLOOKUP( 'Felling&amp;Restocking'!K278,SpeciesList[],4,FALSE))</f>
        <v/>
      </c>
      <c r="AL278" s="333" t="str">
        <f>IF('Felling&amp;Restocking'!L278="","",IFERROR("," &amp; VLOOKUP( 'Felling&amp;Restocking'!L278,SpeciesList[],2,FALSE),"," &amp; 'Felling&amp;Restocking'!L278))</f>
        <v/>
      </c>
      <c r="AM278" s="333" t="str">
        <f>IF('Felling&amp;Restocking'!L278="","",VLOOKUP( 'Felling&amp;Restocking'!L278,SpeciesList[],4,FALSE))</f>
        <v/>
      </c>
      <c r="AN278" s="333" t="str">
        <f>IF('Felling&amp;Restocking'!M278="","",IFERROR("," &amp; VLOOKUP( 'Felling&amp;Restocking'!M278,SpeciesList[],2,FALSE),"," &amp; 'Felling&amp;Restocking'!M278))</f>
        <v/>
      </c>
      <c r="AO278" s="333" t="str">
        <f>IF('Felling&amp;Restocking'!M278="","",VLOOKUP( 'Felling&amp;Restocking'!M278,SpeciesList[],4,FALSE))</f>
        <v/>
      </c>
      <c r="AP278" s="333" t="str">
        <f>IF('Felling&amp;Restocking'!N278="","",IFERROR("," &amp; VLOOKUP( 'Felling&amp;Restocking'!N278,SpeciesList[],2,FALSE),"," &amp; 'Felling&amp;Restocking'!N278))</f>
        <v/>
      </c>
      <c r="AQ278" s="333" t="str">
        <f>IF('Felling&amp;Restocking'!N278="","",VLOOKUP( 'Felling&amp;Restocking'!N278,SpeciesList[],4,FALSE))</f>
        <v/>
      </c>
      <c r="AS278" s="346"/>
      <c r="AT278" s="333" t="str">
        <f>IF('Sub-Cpt Record'!A278&lt;&gt;"",CONCATENATE('Sub-Cpt Record'!A278,'Sub-Cpt Record'!B278,'Sub-Cpt Record'!C278),"")</f>
        <v/>
      </c>
      <c r="AU278" s="333">
        <f t="shared" si="45"/>
        <v>1</v>
      </c>
      <c r="AV278" s="333">
        <f>IF(AT278&lt;&gt;"",'Sub-Cpt Record'!C278/CODE!AU278,0)</f>
        <v>0</v>
      </c>
    </row>
    <row r="279" spans="1:48" x14ac:dyDescent="0.25">
      <c r="A279" s="333" t="str">
        <f>IF('Sub-Cpt Record'!B279="",IF(OR('Sub-Cpt Record'!A279=0,'Sub-Cpt Record'!A279=""),"",'Sub-Cpt Record'!A279),CONCATENATE('Sub-Cpt Record'!A279&amp;'Sub-Cpt Record'!B279))</f>
        <v/>
      </c>
      <c r="B279" s="333">
        <f t="shared" si="37"/>
        <v>1</v>
      </c>
      <c r="C279" s="334" t="str">
        <f>IF('Sub-Cpt Record'!E279 = "","",'Sub-Cpt Record'!E279&amp;"  ")</f>
        <v/>
      </c>
      <c r="D279" s="333" t="str">
        <f>IF('Sub-Cpt Record'!F279 = "","",'Sub-Cpt Record'!F279&amp;"  ")</f>
        <v/>
      </c>
      <c r="E279" s="333" t="str">
        <f>IF('Sub-Cpt Record'!G279 = "","",'Sub-Cpt Record'!G279&amp;"  ")</f>
        <v/>
      </c>
      <c r="F279" s="333" t="str">
        <f>IF('Sub-Cpt Record'!H279 = "","",'Sub-Cpt Record'!H279&amp;"  ")</f>
        <v/>
      </c>
      <c r="G279" s="333" t="str">
        <f>IF('Sub-Cpt Record'!I279 = "","",'Sub-Cpt Record'!I279&amp;"  ")</f>
        <v/>
      </c>
      <c r="H279" s="333" t="str">
        <f>IF('Sub-Cpt Record'!J279 = "","",'Sub-Cpt Record'!J279&amp;"  ")</f>
        <v/>
      </c>
      <c r="I279" s="335" t="str">
        <f t="shared" si="38"/>
        <v/>
      </c>
      <c r="J279" s="333">
        <f>IF(A279&lt;&gt;"",'Sub-Cpt Record'!C279/CODE!B279,0)</f>
        <v>0</v>
      </c>
      <c r="L279" s="337" t="str">
        <f t="shared" si="39"/>
        <v/>
      </c>
      <c r="N279" s="338">
        <f>COUNTIFS('Felling&amp;Restocking'!$A$11:$A$1000, 'Felling&amp;Restocking'!$A279, 'Felling&amp;Restocking'!$B$11:$B$1000, 'Felling&amp;Restocking'!$B279, 'Felling&amp;Restocking'!$H$11:$H$1000, 'Felling&amp;Restocking'!$H279)</f>
        <v>0</v>
      </c>
      <c r="O279" s="338">
        <f>IF(OR('Felling&amp;Restocking'!H279=0,'Felling&amp;Restocking'!H279=""),0,1)</f>
        <v>0</v>
      </c>
      <c r="P279" s="339">
        <f>SUM('Felling&amp;Restocking'!O279+'Felling&amp;Restocking'!P279)</f>
        <v>0</v>
      </c>
      <c r="S279" s="341">
        <f>IF(AND(O279&lt;&gt;0,P279&lt;&gt;0,'Felling&amp;Restocking'!G279&lt;&gt;0,AA279="",AC279=""),1,0)</f>
        <v>0</v>
      </c>
      <c r="T279" s="342" t="str">
        <f>IF(OR('Felling&amp;Restocking'!G279=0,'Felling&amp;Restocking'!G279=""),"",SUM('Felling&amp;Restocking'!O279/P279)*'Felling&amp;Restocking'!G279)</f>
        <v/>
      </c>
      <c r="U279" s="343" t="str">
        <f>IF(OR('Felling&amp;Restocking'!G279=0,'Felling&amp;Restocking'!G279=""),"",SUM('Felling&amp;Restocking'!P279/P279)*'Felling&amp;Restocking'!G279)</f>
        <v/>
      </c>
      <c r="V279" s="344">
        <f>IF(CONCATENATE('Felling&amp;Restocking'!U279&amp;'Felling&amp;Restocking'!W279&amp;'Felling&amp;Restocking'!Y279&amp;'Felling&amp;Restocking'!AA279&amp;'Felling&amp;Restocking'!AC279)="",0,1)</f>
        <v>0</v>
      </c>
      <c r="W279" s="345">
        <f>IF(OR(OR(TRIM('Felling&amp;Restocking'!H279)="T",TRIM('Felling&amp;Restocking'!H279)="DF",TRIM('Felling&amp;Restocking'!H279)="OS"),O279=0),0,1)</f>
        <v>0</v>
      </c>
      <c r="X279" s="345">
        <f>IF(OR('Felling&amp;Restocking'!$S279="",OR('Felling&amp;Restocking'!$S279=0,'Felling&amp;Restocking'!$S279="N/A")),0,1)</f>
        <v>0</v>
      </c>
      <c r="Y279" s="333" t="str">
        <f t="shared" si="40"/>
        <v/>
      </c>
      <c r="Z279" s="333" t="str">
        <f t="shared" si="41"/>
        <v/>
      </c>
      <c r="AA279" s="334" t="str">
        <f t="shared" si="42"/>
        <v/>
      </c>
      <c r="AC279" s="333" t="str">
        <f t="shared" si="43"/>
        <v/>
      </c>
      <c r="AE279" s="333" t="str">
        <f t="shared" si="44"/>
        <v>1</v>
      </c>
      <c r="AF279" s="346" t="str">
        <f>IF('Felling&amp;Restocking'!I279="","",IFERROR(VLOOKUP( 'Felling&amp;Restocking'!I279,SpeciesList[],2,FALSE),"," &amp; 'Felling&amp;Restocking'!I279))</f>
        <v/>
      </c>
      <c r="AG279" s="333" t="str">
        <f>IF('Felling&amp;Restocking'!I279="","",VLOOKUP( 'Felling&amp;Restocking'!I279,SpeciesList[],4,FALSE))</f>
        <v/>
      </c>
      <c r="AH279" s="333" t="str">
        <f>IF('Felling&amp;Restocking'!J279="","",IFERROR("," &amp; VLOOKUP( 'Felling&amp;Restocking'!J279,SpeciesList[],2,FALSE),"," &amp; 'Felling&amp;Restocking'!J279))</f>
        <v/>
      </c>
      <c r="AI279" s="333" t="str">
        <f>IF('Felling&amp;Restocking'!J279="","",VLOOKUP( 'Felling&amp;Restocking'!J279,SpeciesList[],4,FALSE))</f>
        <v/>
      </c>
      <c r="AJ279" s="333" t="str">
        <f>IF('Felling&amp;Restocking'!K279="","",IFERROR("," &amp; VLOOKUP( 'Felling&amp;Restocking'!K279,SpeciesList[],2,FALSE),"," &amp; 'Felling&amp;Restocking'!K279))</f>
        <v/>
      </c>
      <c r="AK279" s="333" t="str">
        <f>IF('Felling&amp;Restocking'!K279="","",VLOOKUP( 'Felling&amp;Restocking'!K279,SpeciesList[],4,FALSE))</f>
        <v/>
      </c>
      <c r="AL279" s="333" t="str">
        <f>IF('Felling&amp;Restocking'!L279="","",IFERROR("," &amp; VLOOKUP( 'Felling&amp;Restocking'!L279,SpeciesList[],2,FALSE),"," &amp; 'Felling&amp;Restocking'!L279))</f>
        <v/>
      </c>
      <c r="AM279" s="333" t="str">
        <f>IF('Felling&amp;Restocking'!L279="","",VLOOKUP( 'Felling&amp;Restocking'!L279,SpeciesList[],4,FALSE))</f>
        <v/>
      </c>
      <c r="AN279" s="333" t="str">
        <f>IF('Felling&amp;Restocking'!M279="","",IFERROR("," &amp; VLOOKUP( 'Felling&amp;Restocking'!M279,SpeciesList[],2,FALSE),"," &amp; 'Felling&amp;Restocking'!M279))</f>
        <v/>
      </c>
      <c r="AO279" s="333" t="str">
        <f>IF('Felling&amp;Restocking'!M279="","",VLOOKUP( 'Felling&amp;Restocking'!M279,SpeciesList[],4,FALSE))</f>
        <v/>
      </c>
      <c r="AP279" s="333" t="str">
        <f>IF('Felling&amp;Restocking'!N279="","",IFERROR("," &amp; VLOOKUP( 'Felling&amp;Restocking'!N279,SpeciesList[],2,FALSE),"," &amp; 'Felling&amp;Restocking'!N279))</f>
        <v/>
      </c>
      <c r="AQ279" s="333" t="str">
        <f>IF('Felling&amp;Restocking'!N279="","",VLOOKUP( 'Felling&amp;Restocking'!N279,SpeciesList[],4,FALSE))</f>
        <v/>
      </c>
      <c r="AS279" s="346"/>
      <c r="AT279" s="333" t="str">
        <f>IF('Sub-Cpt Record'!A279&lt;&gt;"",CONCATENATE('Sub-Cpt Record'!A279,'Sub-Cpt Record'!B279,'Sub-Cpt Record'!C279),"")</f>
        <v/>
      </c>
      <c r="AU279" s="333">
        <f t="shared" si="45"/>
        <v>1</v>
      </c>
      <c r="AV279" s="333">
        <f>IF(AT279&lt;&gt;"",'Sub-Cpt Record'!C279/CODE!AU279,0)</f>
        <v>0</v>
      </c>
    </row>
    <row r="280" spans="1:48" x14ac:dyDescent="0.25">
      <c r="A280" s="333" t="str">
        <f>IF('Sub-Cpt Record'!B280="",IF(OR('Sub-Cpt Record'!A280=0,'Sub-Cpt Record'!A280=""),"",'Sub-Cpt Record'!A280),CONCATENATE('Sub-Cpt Record'!A280&amp;'Sub-Cpt Record'!B280))</f>
        <v/>
      </c>
      <c r="B280" s="333">
        <f t="shared" si="37"/>
        <v>1</v>
      </c>
      <c r="C280" s="334" t="str">
        <f>IF('Sub-Cpt Record'!E280 = "","",'Sub-Cpt Record'!E280&amp;"  ")</f>
        <v/>
      </c>
      <c r="D280" s="333" t="str">
        <f>IF('Sub-Cpt Record'!F280 = "","",'Sub-Cpt Record'!F280&amp;"  ")</f>
        <v/>
      </c>
      <c r="E280" s="333" t="str">
        <f>IF('Sub-Cpt Record'!G280 = "","",'Sub-Cpt Record'!G280&amp;"  ")</f>
        <v/>
      </c>
      <c r="F280" s="333" t="str">
        <f>IF('Sub-Cpt Record'!H280 = "","",'Sub-Cpt Record'!H280&amp;"  ")</f>
        <v/>
      </c>
      <c r="G280" s="333" t="str">
        <f>IF('Sub-Cpt Record'!I280 = "","",'Sub-Cpt Record'!I280&amp;"  ")</f>
        <v/>
      </c>
      <c r="H280" s="333" t="str">
        <f>IF('Sub-Cpt Record'!J280 = "","",'Sub-Cpt Record'!J280&amp;"  ")</f>
        <v/>
      </c>
      <c r="I280" s="335" t="str">
        <f t="shared" si="38"/>
        <v/>
      </c>
      <c r="J280" s="333">
        <f>IF(A280&lt;&gt;"",'Sub-Cpt Record'!C280/CODE!B280,0)</f>
        <v>0</v>
      </c>
      <c r="L280" s="337" t="str">
        <f t="shared" si="39"/>
        <v/>
      </c>
      <c r="N280" s="338">
        <f>COUNTIFS('Felling&amp;Restocking'!$A$11:$A$1000, 'Felling&amp;Restocking'!$A280, 'Felling&amp;Restocking'!$B$11:$B$1000, 'Felling&amp;Restocking'!$B280, 'Felling&amp;Restocking'!$H$11:$H$1000, 'Felling&amp;Restocking'!$H280)</f>
        <v>0</v>
      </c>
      <c r="O280" s="338">
        <f>IF(OR('Felling&amp;Restocking'!H280=0,'Felling&amp;Restocking'!H280=""),0,1)</f>
        <v>0</v>
      </c>
      <c r="P280" s="339">
        <f>SUM('Felling&amp;Restocking'!O280+'Felling&amp;Restocking'!P280)</f>
        <v>0</v>
      </c>
      <c r="S280" s="341">
        <f>IF(AND(O280&lt;&gt;0,P280&lt;&gt;0,'Felling&amp;Restocking'!G280&lt;&gt;0,AA280="",AC280=""),1,0)</f>
        <v>0</v>
      </c>
      <c r="T280" s="342" t="str">
        <f>IF(OR('Felling&amp;Restocking'!G280=0,'Felling&amp;Restocking'!G280=""),"",SUM('Felling&amp;Restocking'!O280/P280)*'Felling&amp;Restocking'!G280)</f>
        <v/>
      </c>
      <c r="U280" s="343" t="str">
        <f>IF(OR('Felling&amp;Restocking'!G280=0,'Felling&amp;Restocking'!G280=""),"",SUM('Felling&amp;Restocking'!P280/P280)*'Felling&amp;Restocking'!G280)</f>
        <v/>
      </c>
      <c r="V280" s="344">
        <f>IF(CONCATENATE('Felling&amp;Restocking'!U280&amp;'Felling&amp;Restocking'!W280&amp;'Felling&amp;Restocking'!Y280&amp;'Felling&amp;Restocking'!AA280&amp;'Felling&amp;Restocking'!AC280)="",0,1)</f>
        <v>0</v>
      </c>
      <c r="W280" s="345">
        <f>IF(OR(OR(TRIM('Felling&amp;Restocking'!H280)="T",TRIM('Felling&amp;Restocking'!H280)="DF",TRIM('Felling&amp;Restocking'!H280)="OS"),O280=0),0,1)</f>
        <v>0</v>
      </c>
      <c r="X280" s="345">
        <f>IF(OR('Felling&amp;Restocking'!$S280="",OR('Felling&amp;Restocking'!$S280=0,'Felling&amp;Restocking'!$S280="N/A")),0,1)</f>
        <v>0</v>
      </c>
      <c r="Y280" s="333" t="str">
        <f t="shared" si="40"/>
        <v/>
      </c>
      <c r="Z280" s="333" t="str">
        <f t="shared" si="41"/>
        <v/>
      </c>
      <c r="AA280" s="334" t="str">
        <f t="shared" si="42"/>
        <v/>
      </c>
      <c r="AC280" s="333" t="str">
        <f t="shared" si="43"/>
        <v/>
      </c>
      <c r="AE280" s="333" t="str">
        <f t="shared" si="44"/>
        <v>1</v>
      </c>
      <c r="AF280" s="346" t="str">
        <f>IF('Felling&amp;Restocking'!I280="","",IFERROR(VLOOKUP( 'Felling&amp;Restocking'!I280,SpeciesList[],2,FALSE),"," &amp; 'Felling&amp;Restocking'!I280))</f>
        <v/>
      </c>
      <c r="AG280" s="333" t="str">
        <f>IF('Felling&amp;Restocking'!I280="","",VLOOKUP( 'Felling&amp;Restocking'!I280,SpeciesList[],4,FALSE))</f>
        <v/>
      </c>
      <c r="AH280" s="333" t="str">
        <f>IF('Felling&amp;Restocking'!J280="","",IFERROR("," &amp; VLOOKUP( 'Felling&amp;Restocking'!J280,SpeciesList[],2,FALSE),"," &amp; 'Felling&amp;Restocking'!J280))</f>
        <v/>
      </c>
      <c r="AI280" s="333" t="str">
        <f>IF('Felling&amp;Restocking'!J280="","",VLOOKUP( 'Felling&amp;Restocking'!J280,SpeciesList[],4,FALSE))</f>
        <v/>
      </c>
      <c r="AJ280" s="333" t="str">
        <f>IF('Felling&amp;Restocking'!K280="","",IFERROR("," &amp; VLOOKUP( 'Felling&amp;Restocking'!K280,SpeciesList[],2,FALSE),"," &amp; 'Felling&amp;Restocking'!K280))</f>
        <v/>
      </c>
      <c r="AK280" s="333" t="str">
        <f>IF('Felling&amp;Restocking'!K280="","",VLOOKUP( 'Felling&amp;Restocking'!K280,SpeciesList[],4,FALSE))</f>
        <v/>
      </c>
      <c r="AL280" s="333" t="str">
        <f>IF('Felling&amp;Restocking'!L280="","",IFERROR("," &amp; VLOOKUP( 'Felling&amp;Restocking'!L280,SpeciesList[],2,FALSE),"," &amp; 'Felling&amp;Restocking'!L280))</f>
        <v/>
      </c>
      <c r="AM280" s="333" t="str">
        <f>IF('Felling&amp;Restocking'!L280="","",VLOOKUP( 'Felling&amp;Restocking'!L280,SpeciesList[],4,FALSE))</f>
        <v/>
      </c>
      <c r="AN280" s="333" t="str">
        <f>IF('Felling&amp;Restocking'!M280="","",IFERROR("," &amp; VLOOKUP( 'Felling&amp;Restocking'!M280,SpeciesList[],2,FALSE),"," &amp; 'Felling&amp;Restocking'!M280))</f>
        <v/>
      </c>
      <c r="AO280" s="333" t="str">
        <f>IF('Felling&amp;Restocking'!M280="","",VLOOKUP( 'Felling&amp;Restocking'!M280,SpeciesList[],4,FALSE))</f>
        <v/>
      </c>
      <c r="AP280" s="333" t="str">
        <f>IF('Felling&amp;Restocking'!N280="","",IFERROR("," &amp; VLOOKUP( 'Felling&amp;Restocking'!N280,SpeciesList[],2,FALSE),"," &amp; 'Felling&amp;Restocking'!N280))</f>
        <v/>
      </c>
      <c r="AQ280" s="333" t="str">
        <f>IF('Felling&amp;Restocking'!N280="","",VLOOKUP( 'Felling&amp;Restocking'!N280,SpeciesList[],4,FALSE))</f>
        <v/>
      </c>
      <c r="AS280" s="346"/>
      <c r="AT280" s="333" t="str">
        <f>IF('Sub-Cpt Record'!A280&lt;&gt;"",CONCATENATE('Sub-Cpt Record'!A280,'Sub-Cpt Record'!B280,'Sub-Cpt Record'!C280),"")</f>
        <v/>
      </c>
      <c r="AU280" s="333">
        <f t="shared" si="45"/>
        <v>1</v>
      </c>
      <c r="AV280" s="333">
        <f>IF(AT280&lt;&gt;"",'Sub-Cpt Record'!C280/CODE!AU280,0)</f>
        <v>0</v>
      </c>
    </row>
    <row r="281" spans="1:48" x14ac:dyDescent="0.25">
      <c r="A281" s="333" t="str">
        <f>IF('Sub-Cpt Record'!B281="",IF(OR('Sub-Cpt Record'!A281=0,'Sub-Cpt Record'!A281=""),"",'Sub-Cpt Record'!A281),CONCATENATE('Sub-Cpt Record'!A281&amp;'Sub-Cpt Record'!B281))</f>
        <v/>
      </c>
      <c r="B281" s="333">
        <f t="shared" si="37"/>
        <v>1</v>
      </c>
      <c r="C281" s="334" t="str">
        <f>IF('Sub-Cpt Record'!E281 = "","",'Sub-Cpt Record'!E281&amp;"  ")</f>
        <v/>
      </c>
      <c r="D281" s="333" t="str">
        <f>IF('Sub-Cpt Record'!F281 = "","",'Sub-Cpt Record'!F281&amp;"  ")</f>
        <v/>
      </c>
      <c r="E281" s="333" t="str">
        <f>IF('Sub-Cpt Record'!G281 = "","",'Sub-Cpt Record'!G281&amp;"  ")</f>
        <v/>
      </c>
      <c r="F281" s="333" t="str">
        <f>IF('Sub-Cpt Record'!H281 = "","",'Sub-Cpt Record'!H281&amp;"  ")</f>
        <v/>
      </c>
      <c r="G281" s="333" t="str">
        <f>IF('Sub-Cpt Record'!I281 = "","",'Sub-Cpt Record'!I281&amp;"  ")</f>
        <v/>
      </c>
      <c r="H281" s="333" t="str">
        <f>IF('Sub-Cpt Record'!J281 = "","",'Sub-Cpt Record'!J281&amp;"  ")</f>
        <v/>
      </c>
      <c r="I281" s="335" t="str">
        <f t="shared" si="38"/>
        <v/>
      </c>
      <c r="J281" s="333">
        <f>IF(A281&lt;&gt;"",'Sub-Cpt Record'!C281/CODE!B281,0)</f>
        <v>0</v>
      </c>
      <c r="L281" s="337" t="str">
        <f t="shared" si="39"/>
        <v/>
      </c>
      <c r="N281" s="338">
        <f>COUNTIFS('Felling&amp;Restocking'!$A$11:$A$1000, 'Felling&amp;Restocking'!$A281, 'Felling&amp;Restocking'!$B$11:$B$1000, 'Felling&amp;Restocking'!$B281, 'Felling&amp;Restocking'!$H$11:$H$1000, 'Felling&amp;Restocking'!$H281)</f>
        <v>0</v>
      </c>
      <c r="O281" s="338">
        <f>IF(OR('Felling&amp;Restocking'!H281=0,'Felling&amp;Restocking'!H281=""),0,1)</f>
        <v>0</v>
      </c>
      <c r="P281" s="339">
        <f>SUM('Felling&amp;Restocking'!O281+'Felling&amp;Restocking'!P281)</f>
        <v>0</v>
      </c>
      <c r="S281" s="341">
        <f>IF(AND(O281&lt;&gt;0,P281&lt;&gt;0,'Felling&amp;Restocking'!G281&lt;&gt;0,AA281="",AC281=""),1,0)</f>
        <v>0</v>
      </c>
      <c r="T281" s="342" t="str">
        <f>IF(OR('Felling&amp;Restocking'!G281=0,'Felling&amp;Restocking'!G281=""),"",SUM('Felling&amp;Restocking'!O281/P281)*'Felling&amp;Restocking'!G281)</f>
        <v/>
      </c>
      <c r="U281" s="343" t="str">
        <f>IF(OR('Felling&amp;Restocking'!G281=0,'Felling&amp;Restocking'!G281=""),"",SUM('Felling&amp;Restocking'!P281/P281)*'Felling&amp;Restocking'!G281)</f>
        <v/>
      </c>
      <c r="V281" s="344">
        <f>IF(CONCATENATE('Felling&amp;Restocking'!U281&amp;'Felling&amp;Restocking'!W281&amp;'Felling&amp;Restocking'!Y281&amp;'Felling&amp;Restocking'!AA281&amp;'Felling&amp;Restocking'!AC281)="",0,1)</f>
        <v>0</v>
      </c>
      <c r="W281" s="345">
        <f>IF(OR(OR(TRIM('Felling&amp;Restocking'!H281)="T",TRIM('Felling&amp;Restocking'!H281)="DF",TRIM('Felling&amp;Restocking'!H281)="OS"),O281=0),0,1)</f>
        <v>0</v>
      </c>
      <c r="X281" s="345">
        <f>IF(OR('Felling&amp;Restocking'!$S281="",OR('Felling&amp;Restocking'!$S281=0,'Felling&amp;Restocking'!$S281="N/A")),0,1)</f>
        <v>0</v>
      </c>
      <c r="Y281" s="333" t="str">
        <f t="shared" si="40"/>
        <v/>
      </c>
      <c r="Z281" s="333" t="str">
        <f t="shared" si="41"/>
        <v/>
      </c>
      <c r="AA281" s="334" t="str">
        <f t="shared" si="42"/>
        <v/>
      </c>
      <c r="AC281" s="333" t="str">
        <f t="shared" si="43"/>
        <v/>
      </c>
      <c r="AE281" s="333" t="str">
        <f t="shared" si="44"/>
        <v>1</v>
      </c>
      <c r="AF281" s="346" t="str">
        <f>IF('Felling&amp;Restocking'!I281="","",IFERROR(VLOOKUP( 'Felling&amp;Restocking'!I281,SpeciesList[],2,FALSE),"," &amp; 'Felling&amp;Restocking'!I281))</f>
        <v/>
      </c>
      <c r="AG281" s="333" t="str">
        <f>IF('Felling&amp;Restocking'!I281="","",VLOOKUP( 'Felling&amp;Restocking'!I281,SpeciesList[],4,FALSE))</f>
        <v/>
      </c>
      <c r="AH281" s="333" t="str">
        <f>IF('Felling&amp;Restocking'!J281="","",IFERROR("," &amp; VLOOKUP( 'Felling&amp;Restocking'!J281,SpeciesList[],2,FALSE),"," &amp; 'Felling&amp;Restocking'!J281))</f>
        <v/>
      </c>
      <c r="AI281" s="333" t="str">
        <f>IF('Felling&amp;Restocking'!J281="","",VLOOKUP( 'Felling&amp;Restocking'!J281,SpeciesList[],4,FALSE))</f>
        <v/>
      </c>
      <c r="AJ281" s="333" t="str">
        <f>IF('Felling&amp;Restocking'!K281="","",IFERROR("," &amp; VLOOKUP( 'Felling&amp;Restocking'!K281,SpeciesList[],2,FALSE),"," &amp; 'Felling&amp;Restocking'!K281))</f>
        <v/>
      </c>
      <c r="AK281" s="333" t="str">
        <f>IF('Felling&amp;Restocking'!K281="","",VLOOKUP( 'Felling&amp;Restocking'!K281,SpeciesList[],4,FALSE))</f>
        <v/>
      </c>
      <c r="AL281" s="333" t="str">
        <f>IF('Felling&amp;Restocking'!L281="","",IFERROR("," &amp; VLOOKUP( 'Felling&amp;Restocking'!L281,SpeciesList[],2,FALSE),"," &amp; 'Felling&amp;Restocking'!L281))</f>
        <v/>
      </c>
      <c r="AM281" s="333" t="str">
        <f>IF('Felling&amp;Restocking'!L281="","",VLOOKUP( 'Felling&amp;Restocking'!L281,SpeciesList[],4,FALSE))</f>
        <v/>
      </c>
      <c r="AN281" s="333" t="str">
        <f>IF('Felling&amp;Restocking'!M281="","",IFERROR("," &amp; VLOOKUP( 'Felling&amp;Restocking'!M281,SpeciesList[],2,FALSE),"," &amp; 'Felling&amp;Restocking'!M281))</f>
        <v/>
      </c>
      <c r="AO281" s="333" t="str">
        <f>IF('Felling&amp;Restocking'!M281="","",VLOOKUP( 'Felling&amp;Restocking'!M281,SpeciesList[],4,FALSE))</f>
        <v/>
      </c>
      <c r="AP281" s="333" t="str">
        <f>IF('Felling&amp;Restocking'!N281="","",IFERROR("," &amp; VLOOKUP( 'Felling&amp;Restocking'!N281,SpeciesList[],2,FALSE),"," &amp; 'Felling&amp;Restocking'!N281))</f>
        <v/>
      </c>
      <c r="AQ281" s="333" t="str">
        <f>IF('Felling&amp;Restocking'!N281="","",VLOOKUP( 'Felling&amp;Restocking'!N281,SpeciesList[],4,FALSE))</f>
        <v/>
      </c>
      <c r="AS281" s="346"/>
      <c r="AT281" s="333" t="str">
        <f>IF('Sub-Cpt Record'!A281&lt;&gt;"",CONCATENATE('Sub-Cpt Record'!A281,'Sub-Cpt Record'!B281,'Sub-Cpt Record'!C281),"")</f>
        <v/>
      </c>
      <c r="AU281" s="333">
        <f t="shared" si="45"/>
        <v>1</v>
      </c>
      <c r="AV281" s="333">
        <f>IF(AT281&lt;&gt;"",'Sub-Cpt Record'!C281/CODE!AU281,0)</f>
        <v>0</v>
      </c>
    </row>
    <row r="282" spans="1:48" x14ac:dyDescent="0.25">
      <c r="A282" s="333" t="str">
        <f>IF('Sub-Cpt Record'!B282="",IF(OR('Sub-Cpt Record'!A282=0,'Sub-Cpt Record'!A282=""),"",'Sub-Cpt Record'!A282),CONCATENATE('Sub-Cpt Record'!A282&amp;'Sub-Cpt Record'!B282))</f>
        <v/>
      </c>
      <c r="B282" s="333">
        <f t="shared" si="37"/>
        <v>1</v>
      </c>
      <c r="C282" s="334" t="str">
        <f>IF('Sub-Cpt Record'!E282 = "","",'Sub-Cpt Record'!E282&amp;"  ")</f>
        <v/>
      </c>
      <c r="D282" s="333" t="str">
        <f>IF('Sub-Cpt Record'!F282 = "","",'Sub-Cpt Record'!F282&amp;"  ")</f>
        <v/>
      </c>
      <c r="E282" s="333" t="str">
        <f>IF('Sub-Cpt Record'!G282 = "","",'Sub-Cpt Record'!G282&amp;"  ")</f>
        <v/>
      </c>
      <c r="F282" s="333" t="str">
        <f>IF('Sub-Cpt Record'!H282 = "","",'Sub-Cpt Record'!H282&amp;"  ")</f>
        <v/>
      </c>
      <c r="G282" s="333" t="str">
        <f>IF('Sub-Cpt Record'!I282 = "","",'Sub-Cpt Record'!I282&amp;"  ")</f>
        <v/>
      </c>
      <c r="H282" s="333" t="str">
        <f>IF('Sub-Cpt Record'!J282 = "","",'Sub-Cpt Record'!J282&amp;"  ")</f>
        <v/>
      </c>
      <c r="I282" s="335" t="str">
        <f t="shared" si="38"/>
        <v/>
      </c>
      <c r="J282" s="333">
        <f>IF(A282&lt;&gt;"",'Sub-Cpt Record'!C282/CODE!B282,0)</f>
        <v>0</v>
      </c>
      <c r="L282" s="337" t="str">
        <f t="shared" si="39"/>
        <v/>
      </c>
      <c r="N282" s="338">
        <f>COUNTIFS('Felling&amp;Restocking'!$A$11:$A$1000, 'Felling&amp;Restocking'!$A282, 'Felling&amp;Restocking'!$B$11:$B$1000, 'Felling&amp;Restocking'!$B282, 'Felling&amp;Restocking'!$H$11:$H$1000, 'Felling&amp;Restocking'!$H282)</f>
        <v>0</v>
      </c>
      <c r="O282" s="338">
        <f>IF(OR('Felling&amp;Restocking'!H282=0,'Felling&amp;Restocking'!H282=""),0,1)</f>
        <v>0</v>
      </c>
      <c r="P282" s="339">
        <f>SUM('Felling&amp;Restocking'!O282+'Felling&amp;Restocking'!P282)</f>
        <v>0</v>
      </c>
      <c r="S282" s="341">
        <f>IF(AND(O282&lt;&gt;0,P282&lt;&gt;0,'Felling&amp;Restocking'!G282&lt;&gt;0,AA282="",AC282=""),1,0)</f>
        <v>0</v>
      </c>
      <c r="T282" s="342" t="str">
        <f>IF(OR('Felling&amp;Restocking'!G282=0,'Felling&amp;Restocking'!G282=""),"",SUM('Felling&amp;Restocking'!O282/P282)*'Felling&amp;Restocking'!G282)</f>
        <v/>
      </c>
      <c r="U282" s="343" t="str">
        <f>IF(OR('Felling&amp;Restocking'!G282=0,'Felling&amp;Restocking'!G282=""),"",SUM('Felling&amp;Restocking'!P282/P282)*'Felling&amp;Restocking'!G282)</f>
        <v/>
      </c>
      <c r="V282" s="344">
        <f>IF(CONCATENATE('Felling&amp;Restocking'!U282&amp;'Felling&amp;Restocking'!W282&amp;'Felling&amp;Restocking'!Y282&amp;'Felling&amp;Restocking'!AA282&amp;'Felling&amp;Restocking'!AC282)="",0,1)</f>
        <v>0</v>
      </c>
      <c r="W282" s="345">
        <f>IF(OR(OR(TRIM('Felling&amp;Restocking'!H282)="T",TRIM('Felling&amp;Restocking'!H282)="DF",TRIM('Felling&amp;Restocking'!H282)="OS"),O282=0),0,1)</f>
        <v>0</v>
      </c>
      <c r="X282" s="345">
        <f>IF(OR('Felling&amp;Restocking'!$S282="",OR('Felling&amp;Restocking'!$S282=0,'Felling&amp;Restocking'!$S282="N/A")),0,1)</f>
        <v>0</v>
      </c>
      <c r="Y282" s="333" t="str">
        <f t="shared" si="40"/>
        <v/>
      </c>
      <c r="Z282" s="333" t="str">
        <f t="shared" si="41"/>
        <v/>
      </c>
      <c r="AA282" s="334" t="str">
        <f t="shared" si="42"/>
        <v/>
      </c>
      <c r="AC282" s="333" t="str">
        <f t="shared" si="43"/>
        <v/>
      </c>
      <c r="AE282" s="333" t="str">
        <f t="shared" si="44"/>
        <v>1</v>
      </c>
      <c r="AF282" s="346" t="str">
        <f>IF('Felling&amp;Restocking'!I282="","",IFERROR(VLOOKUP( 'Felling&amp;Restocking'!I282,SpeciesList[],2,FALSE),"," &amp; 'Felling&amp;Restocking'!I282))</f>
        <v/>
      </c>
      <c r="AG282" s="333" t="str">
        <f>IF('Felling&amp;Restocking'!I282="","",VLOOKUP( 'Felling&amp;Restocking'!I282,SpeciesList[],4,FALSE))</f>
        <v/>
      </c>
      <c r="AH282" s="333" t="str">
        <f>IF('Felling&amp;Restocking'!J282="","",IFERROR("," &amp; VLOOKUP( 'Felling&amp;Restocking'!J282,SpeciesList[],2,FALSE),"," &amp; 'Felling&amp;Restocking'!J282))</f>
        <v/>
      </c>
      <c r="AI282" s="333" t="str">
        <f>IF('Felling&amp;Restocking'!J282="","",VLOOKUP( 'Felling&amp;Restocking'!J282,SpeciesList[],4,FALSE))</f>
        <v/>
      </c>
      <c r="AJ282" s="333" t="str">
        <f>IF('Felling&amp;Restocking'!K282="","",IFERROR("," &amp; VLOOKUP( 'Felling&amp;Restocking'!K282,SpeciesList[],2,FALSE),"," &amp; 'Felling&amp;Restocking'!K282))</f>
        <v/>
      </c>
      <c r="AK282" s="333" t="str">
        <f>IF('Felling&amp;Restocking'!K282="","",VLOOKUP( 'Felling&amp;Restocking'!K282,SpeciesList[],4,FALSE))</f>
        <v/>
      </c>
      <c r="AL282" s="333" t="str">
        <f>IF('Felling&amp;Restocking'!L282="","",IFERROR("," &amp; VLOOKUP( 'Felling&amp;Restocking'!L282,SpeciesList[],2,FALSE),"," &amp; 'Felling&amp;Restocking'!L282))</f>
        <v/>
      </c>
      <c r="AM282" s="333" t="str">
        <f>IF('Felling&amp;Restocking'!L282="","",VLOOKUP( 'Felling&amp;Restocking'!L282,SpeciesList[],4,FALSE))</f>
        <v/>
      </c>
      <c r="AN282" s="333" t="str">
        <f>IF('Felling&amp;Restocking'!M282="","",IFERROR("," &amp; VLOOKUP( 'Felling&amp;Restocking'!M282,SpeciesList[],2,FALSE),"," &amp; 'Felling&amp;Restocking'!M282))</f>
        <v/>
      </c>
      <c r="AO282" s="333" t="str">
        <f>IF('Felling&amp;Restocking'!M282="","",VLOOKUP( 'Felling&amp;Restocking'!M282,SpeciesList[],4,FALSE))</f>
        <v/>
      </c>
      <c r="AP282" s="333" t="str">
        <f>IF('Felling&amp;Restocking'!N282="","",IFERROR("," &amp; VLOOKUP( 'Felling&amp;Restocking'!N282,SpeciesList[],2,FALSE),"," &amp; 'Felling&amp;Restocking'!N282))</f>
        <v/>
      </c>
      <c r="AQ282" s="333" t="str">
        <f>IF('Felling&amp;Restocking'!N282="","",VLOOKUP( 'Felling&amp;Restocking'!N282,SpeciesList[],4,FALSE))</f>
        <v/>
      </c>
      <c r="AS282" s="346"/>
      <c r="AT282" s="333" t="str">
        <f>IF('Sub-Cpt Record'!A282&lt;&gt;"",CONCATENATE('Sub-Cpt Record'!A282,'Sub-Cpt Record'!B282,'Sub-Cpt Record'!C282),"")</f>
        <v/>
      </c>
      <c r="AU282" s="333">
        <f t="shared" si="45"/>
        <v>1</v>
      </c>
      <c r="AV282" s="333">
        <f>IF(AT282&lt;&gt;"",'Sub-Cpt Record'!C282/CODE!AU282,0)</f>
        <v>0</v>
      </c>
    </row>
    <row r="283" spans="1:48" x14ac:dyDescent="0.25">
      <c r="A283" s="333" t="str">
        <f>IF('Sub-Cpt Record'!B283="",IF(OR('Sub-Cpt Record'!A283=0,'Sub-Cpt Record'!A283=""),"",'Sub-Cpt Record'!A283),CONCATENATE('Sub-Cpt Record'!A283&amp;'Sub-Cpt Record'!B283))</f>
        <v/>
      </c>
      <c r="B283" s="333">
        <f t="shared" si="37"/>
        <v>1</v>
      </c>
      <c r="C283" s="334" t="str">
        <f>IF('Sub-Cpt Record'!E283 = "","",'Sub-Cpt Record'!E283&amp;"  ")</f>
        <v/>
      </c>
      <c r="D283" s="333" t="str">
        <f>IF('Sub-Cpt Record'!F283 = "","",'Sub-Cpt Record'!F283&amp;"  ")</f>
        <v/>
      </c>
      <c r="E283" s="333" t="str">
        <f>IF('Sub-Cpt Record'!G283 = "","",'Sub-Cpt Record'!G283&amp;"  ")</f>
        <v/>
      </c>
      <c r="F283" s="333" t="str">
        <f>IF('Sub-Cpt Record'!H283 = "","",'Sub-Cpt Record'!H283&amp;"  ")</f>
        <v/>
      </c>
      <c r="G283" s="333" t="str">
        <f>IF('Sub-Cpt Record'!I283 = "","",'Sub-Cpt Record'!I283&amp;"  ")</f>
        <v/>
      </c>
      <c r="H283" s="333" t="str">
        <f>IF('Sub-Cpt Record'!J283 = "","",'Sub-Cpt Record'!J283&amp;"  ")</f>
        <v/>
      </c>
      <c r="I283" s="335" t="str">
        <f t="shared" si="38"/>
        <v/>
      </c>
      <c r="J283" s="333">
        <f>IF(A283&lt;&gt;"",'Sub-Cpt Record'!C283/CODE!B283,0)</f>
        <v>0</v>
      </c>
      <c r="L283" s="337" t="str">
        <f t="shared" si="39"/>
        <v/>
      </c>
      <c r="N283" s="338">
        <f>COUNTIFS('Felling&amp;Restocking'!$A$11:$A$1000, 'Felling&amp;Restocking'!$A283, 'Felling&amp;Restocking'!$B$11:$B$1000, 'Felling&amp;Restocking'!$B283, 'Felling&amp;Restocking'!$H$11:$H$1000, 'Felling&amp;Restocking'!$H283)</f>
        <v>0</v>
      </c>
      <c r="O283" s="338">
        <f>IF(OR('Felling&amp;Restocking'!H283=0,'Felling&amp;Restocking'!H283=""),0,1)</f>
        <v>0</v>
      </c>
      <c r="P283" s="339">
        <f>SUM('Felling&amp;Restocking'!O283+'Felling&amp;Restocking'!P283)</f>
        <v>0</v>
      </c>
      <c r="S283" s="341">
        <f>IF(AND(O283&lt;&gt;0,P283&lt;&gt;0,'Felling&amp;Restocking'!G283&lt;&gt;0,AA283="",AC283=""),1,0)</f>
        <v>0</v>
      </c>
      <c r="T283" s="342" t="str">
        <f>IF(OR('Felling&amp;Restocking'!G283=0,'Felling&amp;Restocking'!G283=""),"",SUM('Felling&amp;Restocking'!O283/P283)*'Felling&amp;Restocking'!G283)</f>
        <v/>
      </c>
      <c r="U283" s="343" t="str">
        <f>IF(OR('Felling&amp;Restocking'!G283=0,'Felling&amp;Restocking'!G283=""),"",SUM('Felling&amp;Restocking'!P283/P283)*'Felling&amp;Restocking'!G283)</f>
        <v/>
      </c>
      <c r="V283" s="344">
        <f>IF(CONCATENATE('Felling&amp;Restocking'!U283&amp;'Felling&amp;Restocking'!W283&amp;'Felling&amp;Restocking'!Y283&amp;'Felling&amp;Restocking'!AA283&amp;'Felling&amp;Restocking'!AC283)="",0,1)</f>
        <v>0</v>
      </c>
      <c r="W283" s="345">
        <f>IF(OR(OR(TRIM('Felling&amp;Restocking'!H283)="T",TRIM('Felling&amp;Restocking'!H283)="DF",TRIM('Felling&amp;Restocking'!H283)="OS"),O283=0),0,1)</f>
        <v>0</v>
      </c>
      <c r="X283" s="345">
        <f>IF(OR('Felling&amp;Restocking'!$S283="",OR('Felling&amp;Restocking'!$S283=0,'Felling&amp;Restocking'!$S283="N/A")),0,1)</f>
        <v>0</v>
      </c>
      <c r="Y283" s="333" t="str">
        <f t="shared" si="40"/>
        <v/>
      </c>
      <c r="Z283" s="333" t="str">
        <f t="shared" si="41"/>
        <v/>
      </c>
      <c r="AA283" s="334" t="str">
        <f t="shared" si="42"/>
        <v/>
      </c>
      <c r="AC283" s="333" t="str">
        <f t="shared" si="43"/>
        <v/>
      </c>
      <c r="AE283" s="333" t="str">
        <f t="shared" si="44"/>
        <v>1</v>
      </c>
      <c r="AF283" s="346" t="str">
        <f>IF('Felling&amp;Restocking'!I283="","",IFERROR(VLOOKUP( 'Felling&amp;Restocking'!I283,SpeciesList[],2,FALSE),"," &amp; 'Felling&amp;Restocking'!I283))</f>
        <v/>
      </c>
      <c r="AG283" s="333" t="str">
        <f>IF('Felling&amp;Restocking'!I283="","",VLOOKUP( 'Felling&amp;Restocking'!I283,SpeciesList[],4,FALSE))</f>
        <v/>
      </c>
      <c r="AH283" s="333" t="str">
        <f>IF('Felling&amp;Restocking'!J283="","",IFERROR("," &amp; VLOOKUP( 'Felling&amp;Restocking'!J283,SpeciesList[],2,FALSE),"," &amp; 'Felling&amp;Restocking'!J283))</f>
        <v/>
      </c>
      <c r="AI283" s="333" t="str">
        <f>IF('Felling&amp;Restocking'!J283="","",VLOOKUP( 'Felling&amp;Restocking'!J283,SpeciesList[],4,FALSE))</f>
        <v/>
      </c>
      <c r="AJ283" s="333" t="str">
        <f>IF('Felling&amp;Restocking'!K283="","",IFERROR("," &amp; VLOOKUP( 'Felling&amp;Restocking'!K283,SpeciesList[],2,FALSE),"," &amp; 'Felling&amp;Restocking'!K283))</f>
        <v/>
      </c>
      <c r="AK283" s="333" t="str">
        <f>IF('Felling&amp;Restocking'!K283="","",VLOOKUP( 'Felling&amp;Restocking'!K283,SpeciesList[],4,FALSE))</f>
        <v/>
      </c>
      <c r="AL283" s="333" t="str">
        <f>IF('Felling&amp;Restocking'!L283="","",IFERROR("," &amp; VLOOKUP( 'Felling&amp;Restocking'!L283,SpeciesList[],2,FALSE),"," &amp; 'Felling&amp;Restocking'!L283))</f>
        <v/>
      </c>
      <c r="AM283" s="333" t="str">
        <f>IF('Felling&amp;Restocking'!L283="","",VLOOKUP( 'Felling&amp;Restocking'!L283,SpeciesList[],4,FALSE))</f>
        <v/>
      </c>
      <c r="AN283" s="333" t="str">
        <f>IF('Felling&amp;Restocking'!M283="","",IFERROR("," &amp; VLOOKUP( 'Felling&amp;Restocking'!M283,SpeciesList[],2,FALSE),"," &amp; 'Felling&amp;Restocking'!M283))</f>
        <v/>
      </c>
      <c r="AO283" s="333" t="str">
        <f>IF('Felling&amp;Restocking'!M283="","",VLOOKUP( 'Felling&amp;Restocking'!M283,SpeciesList[],4,FALSE))</f>
        <v/>
      </c>
      <c r="AP283" s="333" t="str">
        <f>IF('Felling&amp;Restocking'!N283="","",IFERROR("," &amp; VLOOKUP( 'Felling&amp;Restocking'!N283,SpeciesList[],2,FALSE),"," &amp; 'Felling&amp;Restocking'!N283))</f>
        <v/>
      </c>
      <c r="AQ283" s="333" t="str">
        <f>IF('Felling&amp;Restocking'!N283="","",VLOOKUP( 'Felling&amp;Restocking'!N283,SpeciesList[],4,FALSE))</f>
        <v/>
      </c>
      <c r="AS283" s="346"/>
      <c r="AT283" s="333" t="str">
        <f>IF('Sub-Cpt Record'!A283&lt;&gt;"",CONCATENATE('Sub-Cpt Record'!A283,'Sub-Cpt Record'!B283,'Sub-Cpt Record'!C283),"")</f>
        <v/>
      </c>
      <c r="AU283" s="333">
        <f t="shared" si="45"/>
        <v>1</v>
      </c>
      <c r="AV283" s="333">
        <f>IF(AT283&lt;&gt;"",'Sub-Cpt Record'!C283/CODE!AU283,0)</f>
        <v>0</v>
      </c>
    </row>
    <row r="284" spans="1:48" x14ac:dyDescent="0.25">
      <c r="A284" s="333" t="str">
        <f>IF('Sub-Cpt Record'!B284="",IF(OR('Sub-Cpt Record'!A284=0,'Sub-Cpt Record'!A284=""),"",'Sub-Cpt Record'!A284),CONCATENATE('Sub-Cpt Record'!A284&amp;'Sub-Cpt Record'!B284))</f>
        <v/>
      </c>
      <c r="B284" s="333">
        <f t="shared" si="37"/>
        <v>1</v>
      </c>
      <c r="C284" s="334" t="str">
        <f>IF('Sub-Cpt Record'!E284 = "","",'Sub-Cpt Record'!E284&amp;"  ")</f>
        <v/>
      </c>
      <c r="D284" s="333" t="str">
        <f>IF('Sub-Cpt Record'!F284 = "","",'Sub-Cpt Record'!F284&amp;"  ")</f>
        <v/>
      </c>
      <c r="E284" s="333" t="str">
        <f>IF('Sub-Cpt Record'!G284 = "","",'Sub-Cpt Record'!G284&amp;"  ")</f>
        <v/>
      </c>
      <c r="F284" s="333" t="str">
        <f>IF('Sub-Cpt Record'!H284 = "","",'Sub-Cpt Record'!H284&amp;"  ")</f>
        <v/>
      </c>
      <c r="G284" s="333" t="str">
        <f>IF('Sub-Cpt Record'!I284 = "","",'Sub-Cpt Record'!I284&amp;"  ")</f>
        <v/>
      </c>
      <c r="H284" s="333" t="str">
        <f>IF('Sub-Cpt Record'!J284 = "","",'Sub-Cpt Record'!J284&amp;"  ")</f>
        <v/>
      </c>
      <c r="I284" s="335" t="str">
        <f t="shared" si="38"/>
        <v/>
      </c>
      <c r="J284" s="333">
        <f>IF(A284&lt;&gt;"",'Sub-Cpt Record'!C284/CODE!B284,0)</f>
        <v>0</v>
      </c>
      <c r="L284" s="337" t="str">
        <f t="shared" si="39"/>
        <v/>
      </c>
      <c r="N284" s="338">
        <f>COUNTIFS('Felling&amp;Restocking'!$A$11:$A$1000, 'Felling&amp;Restocking'!$A284, 'Felling&amp;Restocking'!$B$11:$B$1000, 'Felling&amp;Restocking'!$B284, 'Felling&amp;Restocking'!$H$11:$H$1000, 'Felling&amp;Restocking'!$H284)</f>
        <v>0</v>
      </c>
      <c r="O284" s="338">
        <f>IF(OR('Felling&amp;Restocking'!H284=0,'Felling&amp;Restocking'!H284=""),0,1)</f>
        <v>0</v>
      </c>
      <c r="P284" s="339">
        <f>SUM('Felling&amp;Restocking'!O284+'Felling&amp;Restocking'!P284)</f>
        <v>0</v>
      </c>
      <c r="S284" s="341">
        <f>IF(AND(O284&lt;&gt;0,P284&lt;&gt;0,'Felling&amp;Restocking'!G284&lt;&gt;0,AA284="",AC284=""),1,0)</f>
        <v>0</v>
      </c>
      <c r="T284" s="342" t="str">
        <f>IF(OR('Felling&amp;Restocking'!G284=0,'Felling&amp;Restocking'!G284=""),"",SUM('Felling&amp;Restocking'!O284/P284)*'Felling&amp;Restocking'!G284)</f>
        <v/>
      </c>
      <c r="U284" s="343" t="str">
        <f>IF(OR('Felling&amp;Restocking'!G284=0,'Felling&amp;Restocking'!G284=""),"",SUM('Felling&amp;Restocking'!P284/P284)*'Felling&amp;Restocking'!G284)</f>
        <v/>
      </c>
      <c r="V284" s="344">
        <f>IF(CONCATENATE('Felling&amp;Restocking'!U284&amp;'Felling&amp;Restocking'!W284&amp;'Felling&amp;Restocking'!Y284&amp;'Felling&amp;Restocking'!AA284&amp;'Felling&amp;Restocking'!AC284)="",0,1)</f>
        <v>0</v>
      </c>
      <c r="W284" s="345">
        <f>IF(OR(OR(TRIM('Felling&amp;Restocking'!H284)="T",TRIM('Felling&amp;Restocking'!H284)="DF",TRIM('Felling&amp;Restocking'!H284)="OS"),O284=0),0,1)</f>
        <v>0</v>
      </c>
      <c r="X284" s="345">
        <f>IF(OR('Felling&amp;Restocking'!$S284="",OR('Felling&amp;Restocking'!$S284=0,'Felling&amp;Restocking'!$S284="N/A")),0,1)</f>
        <v>0</v>
      </c>
      <c r="Y284" s="333" t="str">
        <f t="shared" si="40"/>
        <v/>
      </c>
      <c r="Z284" s="333" t="str">
        <f t="shared" si="41"/>
        <v/>
      </c>
      <c r="AA284" s="334" t="str">
        <f t="shared" si="42"/>
        <v/>
      </c>
      <c r="AC284" s="333" t="str">
        <f t="shared" si="43"/>
        <v/>
      </c>
      <c r="AE284" s="333" t="str">
        <f t="shared" si="44"/>
        <v>1</v>
      </c>
      <c r="AF284" s="346" t="str">
        <f>IF('Felling&amp;Restocking'!I284="","",IFERROR(VLOOKUP( 'Felling&amp;Restocking'!I284,SpeciesList[],2,FALSE),"," &amp; 'Felling&amp;Restocking'!I284))</f>
        <v/>
      </c>
      <c r="AG284" s="333" t="str">
        <f>IF('Felling&amp;Restocking'!I284="","",VLOOKUP( 'Felling&amp;Restocking'!I284,SpeciesList[],4,FALSE))</f>
        <v/>
      </c>
      <c r="AH284" s="333" t="str">
        <f>IF('Felling&amp;Restocking'!J284="","",IFERROR("," &amp; VLOOKUP( 'Felling&amp;Restocking'!J284,SpeciesList[],2,FALSE),"," &amp; 'Felling&amp;Restocking'!J284))</f>
        <v/>
      </c>
      <c r="AI284" s="333" t="str">
        <f>IF('Felling&amp;Restocking'!J284="","",VLOOKUP( 'Felling&amp;Restocking'!J284,SpeciesList[],4,FALSE))</f>
        <v/>
      </c>
      <c r="AJ284" s="333" t="str">
        <f>IF('Felling&amp;Restocking'!K284="","",IFERROR("," &amp; VLOOKUP( 'Felling&amp;Restocking'!K284,SpeciesList[],2,FALSE),"," &amp; 'Felling&amp;Restocking'!K284))</f>
        <v/>
      </c>
      <c r="AK284" s="333" t="str">
        <f>IF('Felling&amp;Restocking'!K284="","",VLOOKUP( 'Felling&amp;Restocking'!K284,SpeciesList[],4,FALSE))</f>
        <v/>
      </c>
      <c r="AL284" s="333" t="str">
        <f>IF('Felling&amp;Restocking'!L284="","",IFERROR("," &amp; VLOOKUP( 'Felling&amp;Restocking'!L284,SpeciesList[],2,FALSE),"," &amp; 'Felling&amp;Restocking'!L284))</f>
        <v/>
      </c>
      <c r="AM284" s="333" t="str">
        <f>IF('Felling&amp;Restocking'!L284="","",VLOOKUP( 'Felling&amp;Restocking'!L284,SpeciesList[],4,FALSE))</f>
        <v/>
      </c>
      <c r="AN284" s="333" t="str">
        <f>IF('Felling&amp;Restocking'!M284="","",IFERROR("," &amp; VLOOKUP( 'Felling&amp;Restocking'!M284,SpeciesList[],2,FALSE),"," &amp; 'Felling&amp;Restocking'!M284))</f>
        <v/>
      </c>
      <c r="AO284" s="333" t="str">
        <f>IF('Felling&amp;Restocking'!M284="","",VLOOKUP( 'Felling&amp;Restocking'!M284,SpeciesList[],4,FALSE))</f>
        <v/>
      </c>
      <c r="AP284" s="333" t="str">
        <f>IF('Felling&amp;Restocking'!N284="","",IFERROR("," &amp; VLOOKUP( 'Felling&amp;Restocking'!N284,SpeciesList[],2,FALSE),"," &amp; 'Felling&amp;Restocking'!N284))</f>
        <v/>
      </c>
      <c r="AQ284" s="333" t="str">
        <f>IF('Felling&amp;Restocking'!N284="","",VLOOKUP( 'Felling&amp;Restocking'!N284,SpeciesList[],4,FALSE))</f>
        <v/>
      </c>
      <c r="AS284" s="346"/>
      <c r="AT284" s="333" t="str">
        <f>IF('Sub-Cpt Record'!A284&lt;&gt;"",CONCATENATE('Sub-Cpt Record'!A284,'Sub-Cpt Record'!B284,'Sub-Cpt Record'!C284),"")</f>
        <v/>
      </c>
      <c r="AU284" s="333">
        <f t="shared" si="45"/>
        <v>1</v>
      </c>
      <c r="AV284" s="333">
        <f>IF(AT284&lt;&gt;"",'Sub-Cpt Record'!C284/CODE!AU284,0)</f>
        <v>0</v>
      </c>
    </row>
    <row r="285" spans="1:48" x14ac:dyDescent="0.25">
      <c r="A285" s="333" t="str">
        <f>IF('Sub-Cpt Record'!B285="",IF(OR('Sub-Cpt Record'!A285=0,'Sub-Cpt Record'!A285=""),"",'Sub-Cpt Record'!A285),CONCATENATE('Sub-Cpt Record'!A285&amp;'Sub-Cpt Record'!B285))</f>
        <v/>
      </c>
      <c r="B285" s="333">
        <f t="shared" si="37"/>
        <v>1</v>
      </c>
      <c r="C285" s="334" t="str">
        <f>IF('Sub-Cpt Record'!E285 = "","",'Sub-Cpt Record'!E285&amp;"  ")</f>
        <v/>
      </c>
      <c r="D285" s="333" t="str">
        <f>IF('Sub-Cpt Record'!F285 = "","",'Sub-Cpt Record'!F285&amp;"  ")</f>
        <v/>
      </c>
      <c r="E285" s="333" t="str">
        <f>IF('Sub-Cpt Record'!G285 = "","",'Sub-Cpt Record'!G285&amp;"  ")</f>
        <v/>
      </c>
      <c r="F285" s="333" t="str">
        <f>IF('Sub-Cpt Record'!H285 = "","",'Sub-Cpt Record'!H285&amp;"  ")</f>
        <v/>
      </c>
      <c r="G285" s="333" t="str">
        <f>IF('Sub-Cpt Record'!I285 = "","",'Sub-Cpt Record'!I285&amp;"  ")</f>
        <v/>
      </c>
      <c r="H285" s="333" t="str">
        <f>IF('Sub-Cpt Record'!J285 = "","",'Sub-Cpt Record'!J285&amp;"  ")</f>
        <v/>
      </c>
      <c r="I285" s="335" t="str">
        <f t="shared" si="38"/>
        <v/>
      </c>
      <c r="J285" s="333">
        <f>IF(A285&lt;&gt;"",'Sub-Cpt Record'!C285/CODE!B285,0)</f>
        <v>0</v>
      </c>
      <c r="L285" s="337" t="str">
        <f t="shared" si="39"/>
        <v/>
      </c>
      <c r="N285" s="338">
        <f>COUNTIFS('Felling&amp;Restocking'!$A$11:$A$1000, 'Felling&amp;Restocking'!$A285, 'Felling&amp;Restocking'!$B$11:$B$1000, 'Felling&amp;Restocking'!$B285, 'Felling&amp;Restocking'!$H$11:$H$1000, 'Felling&amp;Restocking'!$H285)</f>
        <v>0</v>
      </c>
      <c r="O285" s="338">
        <f>IF(OR('Felling&amp;Restocking'!H285=0,'Felling&amp;Restocking'!H285=""),0,1)</f>
        <v>0</v>
      </c>
      <c r="P285" s="339">
        <f>SUM('Felling&amp;Restocking'!O285+'Felling&amp;Restocking'!P285)</f>
        <v>0</v>
      </c>
      <c r="S285" s="341">
        <f>IF(AND(O285&lt;&gt;0,P285&lt;&gt;0,'Felling&amp;Restocking'!G285&lt;&gt;0,AA285="",AC285=""),1,0)</f>
        <v>0</v>
      </c>
      <c r="T285" s="342" t="str">
        <f>IF(OR('Felling&amp;Restocking'!G285=0,'Felling&amp;Restocking'!G285=""),"",SUM('Felling&amp;Restocking'!O285/P285)*'Felling&amp;Restocking'!G285)</f>
        <v/>
      </c>
      <c r="U285" s="343" t="str">
        <f>IF(OR('Felling&amp;Restocking'!G285=0,'Felling&amp;Restocking'!G285=""),"",SUM('Felling&amp;Restocking'!P285/P285)*'Felling&amp;Restocking'!G285)</f>
        <v/>
      </c>
      <c r="V285" s="344">
        <f>IF(CONCATENATE('Felling&amp;Restocking'!U285&amp;'Felling&amp;Restocking'!W285&amp;'Felling&amp;Restocking'!Y285&amp;'Felling&amp;Restocking'!AA285&amp;'Felling&amp;Restocking'!AC285)="",0,1)</f>
        <v>0</v>
      </c>
      <c r="W285" s="345">
        <f>IF(OR(OR(TRIM('Felling&amp;Restocking'!H285)="T",TRIM('Felling&amp;Restocking'!H285)="DF",TRIM('Felling&amp;Restocking'!H285)="OS"),O285=0),0,1)</f>
        <v>0</v>
      </c>
      <c r="X285" s="345">
        <f>IF(OR('Felling&amp;Restocking'!$S285="",OR('Felling&amp;Restocking'!$S285=0,'Felling&amp;Restocking'!$S285="N/A")),0,1)</f>
        <v>0</v>
      </c>
      <c r="Y285" s="333" t="str">
        <f t="shared" si="40"/>
        <v/>
      </c>
      <c r="Z285" s="333" t="str">
        <f t="shared" si="41"/>
        <v/>
      </c>
      <c r="AA285" s="334" t="str">
        <f t="shared" si="42"/>
        <v/>
      </c>
      <c r="AC285" s="333" t="str">
        <f t="shared" si="43"/>
        <v/>
      </c>
      <c r="AE285" s="333" t="str">
        <f t="shared" si="44"/>
        <v>1</v>
      </c>
      <c r="AF285" s="346" t="str">
        <f>IF('Felling&amp;Restocking'!I285="","",IFERROR(VLOOKUP( 'Felling&amp;Restocking'!I285,SpeciesList[],2,FALSE),"," &amp; 'Felling&amp;Restocking'!I285))</f>
        <v/>
      </c>
      <c r="AG285" s="333" t="str">
        <f>IF('Felling&amp;Restocking'!I285="","",VLOOKUP( 'Felling&amp;Restocking'!I285,SpeciesList[],4,FALSE))</f>
        <v/>
      </c>
      <c r="AH285" s="333" t="str">
        <f>IF('Felling&amp;Restocking'!J285="","",IFERROR("," &amp; VLOOKUP( 'Felling&amp;Restocking'!J285,SpeciesList[],2,FALSE),"," &amp; 'Felling&amp;Restocking'!J285))</f>
        <v/>
      </c>
      <c r="AI285" s="333" t="str">
        <f>IF('Felling&amp;Restocking'!J285="","",VLOOKUP( 'Felling&amp;Restocking'!J285,SpeciesList[],4,FALSE))</f>
        <v/>
      </c>
      <c r="AJ285" s="333" t="str">
        <f>IF('Felling&amp;Restocking'!K285="","",IFERROR("," &amp; VLOOKUP( 'Felling&amp;Restocking'!K285,SpeciesList[],2,FALSE),"," &amp; 'Felling&amp;Restocking'!K285))</f>
        <v/>
      </c>
      <c r="AK285" s="333" t="str">
        <f>IF('Felling&amp;Restocking'!K285="","",VLOOKUP( 'Felling&amp;Restocking'!K285,SpeciesList[],4,FALSE))</f>
        <v/>
      </c>
      <c r="AL285" s="333" t="str">
        <f>IF('Felling&amp;Restocking'!L285="","",IFERROR("," &amp; VLOOKUP( 'Felling&amp;Restocking'!L285,SpeciesList[],2,FALSE),"," &amp; 'Felling&amp;Restocking'!L285))</f>
        <v/>
      </c>
      <c r="AM285" s="333" t="str">
        <f>IF('Felling&amp;Restocking'!L285="","",VLOOKUP( 'Felling&amp;Restocking'!L285,SpeciesList[],4,FALSE))</f>
        <v/>
      </c>
      <c r="AN285" s="333" t="str">
        <f>IF('Felling&amp;Restocking'!M285="","",IFERROR("," &amp; VLOOKUP( 'Felling&amp;Restocking'!M285,SpeciesList[],2,FALSE),"," &amp; 'Felling&amp;Restocking'!M285))</f>
        <v/>
      </c>
      <c r="AO285" s="333" t="str">
        <f>IF('Felling&amp;Restocking'!M285="","",VLOOKUP( 'Felling&amp;Restocking'!M285,SpeciesList[],4,FALSE))</f>
        <v/>
      </c>
      <c r="AP285" s="333" t="str">
        <f>IF('Felling&amp;Restocking'!N285="","",IFERROR("," &amp; VLOOKUP( 'Felling&amp;Restocking'!N285,SpeciesList[],2,FALSE),"," &amp; 'Felling&amp;Restocking'!N285))</f>
        <v/>
      </c>
      <c r="AQ285" s="333" t="str">
        <f>IF('Felling&amp;Restocking'!N285="","",VLOOKUP( 'Felling&amp;Restocking'!N285,SpeciesList[],4,FALSE))</f>
        <v/>
      </c>
      <c r="AS285" s="346"/>
      <c r="AT285" s="333" t="str">
        <f>IF('Sub-Cpt Record'!A285&lt;&gt;"",CONCATENATE('Sub-Cpt Record'!A285,'Sub-Cpt Record'!B285,'Sub-Cpt Record'!C285),"")</f>
        <v/>
      </c>
      <c r="AU285" s="333">
        <f t="shared" si="45"/>
        <v>1</v>
      </c>
      <c r="AV285" s="333">
        <f>IF(AT285&lt;&gt;"",'Sub-Cpt Record'!C285/CODE!AU285,0)</f>
        <v>0</v>
      </c>
    </row>
    <row r="286" spans="1:48" x14ac:dyDescent="0.25">
      <c r="A286" s="333" t="str">
        <f>IF('Sub-Cpt Record'!B286="",IF(OR('Sub-Cpt Record'!A286=0,'Sub-Cpt Record'!A286=""),"",'Sub-Cpt Record'!A286),CONCATENATE('Sub-Cpt Record'!A286&amp;'Sub-Cpt Record'!B286))</f>
        <v/>
      </c>
      <c r="B286" s="333">
        <f t="shared" si="37"/>
        <v>1</v>
      </c>
      <c r="C286" s="334" t="str">
        <f>IF('Sub-Cpt Record'!E286 = "","",'Sub-Cpt Record'!E286&amp;"  ")</f>
        <v/>
      </c>
      <c r="D286" s="333" t="str">
        <f>IF('Sub-Cpt Record'!F286 = "","",'Sub-Cpt Record'!F286&amp;"  ")</f>
        <v/>
      </c>
      <c r="E286" s="333" t="str">
        <f>IF('Sub-Cpt Record'!G286 = "","",'Sub-Cpt Record'!G286&amp;"  ")</f>
        <v/>
      </c>
      <c r="F286" s="333" t="str">
        <f>IF('Sub-Cpt Record'!H286 = "","",'Sub-Cpt Record'!H286&amp;"  ")</f>
        <v/>
      </c>
      <c r="G286" s="333" t="str">
        <f>IF('Sub-Cpt Record'!I286 = "","",'Sub-Cpt Record'!I286&amp;"  ")</f>
        <v/>
      </c>
      <c r="H286" s="333" t="str">
        <f>IF('Sub-Cpt Record'!J286 = "","",'Sub-Cpt Record'!J286&amp;"  ")</f>
        <v/>
      </c>
      <c r="I286" s="335" t="str">
        <f t="shared" si="38"/>
        <v/>
      </c>
      <c r="J286" s="333">
        <f>IF(A286&lt;&gt;"",'Sub-Cpt Record'!C286/CODE!B286,0)</f>
        <v>0</v>
      </c>
      <c r="L286" s="337" t="str">
        <f t="shared" si="39"/>
        <v/>
      </c>
      <c r="N286" s="338">
        <f>COUNTIFS('Felling&amp;Restocking'!$A$11:$A$1000, 'Felling&amp;Restocking'!$A286, 'Felling&amp;Restocking'!$B$11:$B$1000, 'Felling&amp;Restocking'!$B286, 'Felling&amp;Restocking'!$H$11:$H$1000, 'Felling&amp;Restocking'!$H286)</f>
        <v>0</v>
      </c>
      <c r="O286" s="338">
        <f>IF(OR('Felling&amp;Restocking'!H286=0,'Felling&amp;Restocking'!H286=""),0,1)</f>
        <v>0</v>
      </c>
      <c r="P286" s="339">
        <f>SUM('Felling&amp;Restocking'!O286+'Felling&amp;Restocking'!P286)</f>
        <v>0</v>
      </c>
      <c r="S286" s="341">
        <f>IF(AND(O286&lt;&gt;0,P286&lt;&gt;0,'Felling&amp;Restocking'!G286&lt;&gt;0,AA286="",AC286=""),1,0)</f>
        <v>0</v>
      </c>
      <c r="T286" s="342" t="str">
        <f>IF(OR('Felling&amp;Restocking'!G286=0,'Felling&amp;Restocking'!G286=""),"",SUM('Felling&amp;Restocking'!O286/P286)*'Felling&amp;Restocking'!G286)</f>
        <v/>
      </c>
      <c r="U286" s="343" t="str">
        <f>IF(OR('Felling&amp;Restocking'!G286=0,'Felling&amp;Restocking'!G286=""),"",SUM('Felling&amp;Restocking'!P286/P286)*'Felling&amp;Restocking'!G286)</f>
        <v/>
      </c>
      <c r="V286" s="344">
        <f>IF(CONCATENATE('Felling&amp;Restocking'!U286&amp;'Felling&amp;Restocking'!W286&amp;'Felling&amp;Restocking'!Y286&amp;'Felling&amp;Restocking'!AA286&amp;'Felling&amp;Restocking'!AC286)="",0,1)</f>
        <v>0</v>
      </c>
      <c r="W286" s="345">
        <f>IF(OR(OR(TRIM('Felling&amp;Restocking'!H286)="T",TRIM('Felling&amp;Restocking'!H286)="DF",TRIM('Felling&amp;Restocking'!H286)="OS"),O286=0),0,1)</f>
        <v>0</v>
      </c>
      <c r="X286" s="345">
        <f>IF(OR('Felling&amp;Restocking'!$S286="",OR('Felling&amp;Restocking'!$S286=0,'Felling&amp;Restocking'!$S286="N/A")),0,1)</f>
        <v>0</v>
      </c>
      <c r="Y286" s="333" t="str">
        <f t="shared" si="40"/>
        <v/>
      </c>
      <c r="Z286" s="333" t="str">
        <f t="shared" si="41"/>
        <v/>
      </c>
      <c r="AA286" s="334" t="str">
        <f t="shared" si="42"/>
        <v/>
      </c>
      <c r="AC286" s="333" t="str">
        <f t="shared" si="43"/>
        <v/>
      </c>
      <c r="AE286" s="333" t="str">
        <f t="shared" si="44"/>
        <v>1</v>
      </c>
      <c r="AF286" s="346" t="str">
        <f>IF('Felling&amp;Restocking'!I286="","",IFERROR(VLOOKUP( 'Felling&amp;Restocking'!I286,SpeciesList[],2,FALSE),"," &amp; 'Felling&amp;Restocking'!I286))</f>
        <v/>
      </c>
      <c r="AG286" s="333" t="str">
        <f>IF('Felling&amp;Restocking'!I286="","",VLOOKUP( 'Felling&amp;Restocking'!I286,SpeciesList[],4,FALSE))</f>
        <v/>
      </c>
      <c r="AH286" s="333" t="str">
        <f>IF('Felling&amp;Restocking'!J286="","",IFERROR("," &amp; VLOOKUP( 'Felling&amp;Restocking'!J286,SpeciesList[],2,FALSE),"," &amp; 'Felling&amp;Restocking'!J286))</f>
        <v/>
      </c>
      <c r="AI286" s="333" t="str">
        <f>IF('Felling&amp;Restocking'!J286="","",VLOOKUP( 'Felling&amp;Restocking'!J286,SpeciesList[],4,FALSE))</f>
        <v/>
      </c>
      <c r="AJ286" s="333" t="str">
        <f>IF('Felling&amp;Restocking'!K286="","",IFERROR("," &amp; VLOOKUP( 'Felling&amp;Restocking'!K286,SpeciesList[],2,FALSE),"," &amp; 'Felling&amp;Restocking'!K286))</f>
        <v/>
      </c>
      <c r="AK286" s="333" t="str">
        <f>IF('Felling&amp;Restocking'!K286="","",VLOOKUP( 'Felling&amp;Restocking'!K286,SpeciesList[],4,FALSE))</f>
        <v/>
      </c>
      <c r="AL286" s="333" t="str">
        <f>IF('Felling&amp;Restocking'!L286="","",IFERROR("," &amp; VLOOKUP( 'Felling&amp;Restocking'!L286,SpeciesList[],2,FALSE),"," &amp; 'Felling&amp;Restocking'!L286))</f>
        <v/>
      </c>
      <c r="AM286" s="333" t="str">
        <f>IF('Felling&amp;Restocking'!L286="","",VLOOKUP( 'Felling&amp;Restocking'!L286,SpeciesList[],4,FALSE))</f>
        <v/>
      </c>
      <c r="AN286" s="333" t="str">
        <f>IF('Felling&amp;Restocking'!M286="","",IFERROR("," &amp; VLOOKUP( 'Felling&amp;Restocking'!M286,SpeciesList[],2,FALSE),"," &amp; 'Felling&amp;Restocking'!M286))</f>
        <v/>
      </c>
      <c r="AO286" s="333" t="str">
        <f>IF('Felling&amp;Restocking'!M286="","",VLOOKUP( 'Felling&amp;Restocking'!M286,SpeciesList[],4,FALSE))</f>
        <v/>
      </c>
      <c r="AP286" s="333" t="str">
        <f>IF('Felling&amp;Restocking'!N286="","",IFERROR("," &amp; VLOOKUP( 'Felling&amp;Restocking'!N286,SpeciesList[],2,FALSE),"," &amp; 'Felling&amp;Restocking'!N286))</f>
        <v/>
      </c>
      <c r="AQ286" s="333" t="str">
        <f>IF('Felling&amp;Restocking'!N286="","",VLOOKUP( 'Felling&amp;Restocking'!N286,SpeciesList[],4,FALSE))</f>
        <v/>
      </c>
      <c r="AS286" s="346"/>
      <c r="AT286" s="333" t="str">
        <f>IF('Sub-Cpt Record'!A286&lt;&gt;"",CONCATENATE('Sub-Cpt Record'!A286,'Sub-Cpt Record'!B286,'Sub-Cpt Record'!C286),"")</f>
        <v/>
      </c>
      <c r="AU286" s="333">
        <f t="shared" si="45"/>
        <v>1</v>
      </c>
      <c r="AV286" s="333">
        <f>IF(AT286&lt;&gt;"",'Sub-Cpt Record'!C286/CODE!AU286,0)</f>
        <v>0</v>
      </c>
    </row>
    <row r="287" spans="1:48" x14ac:dyDescent="0.25">
      <c r="A287" s="333" t="str">
        <f>IF('Sub-Cpt Record'!B287="",IF(OR('Sub-Cpt Record'!A287=0,'Sub-Cpt Record'!A287=""),"",'Sub-Cpt Record'!A287),CONCATENATE('Sub-Cpt Record'!A287&amp;'Sub-Cpt Record'!B287))</f>
        <v/>
      </c>
      <c r="B287" s="333">
        <f t="shared" si="37"/>
        <v>1</v>
      </c>
      <c r="C287" s="334" t="str">
        <f>IF('Sub-Cpt Record'!E287 = "","",'Sub-Cpt Record'!E287&amp;"  ")</f>
        <v/>
      </c>
      <c r="D287" s="333" t="str">
        <f>IF('Sub-Cpt Record'!F287 = "","",'Sub-Cpt Record'!F287&amp;"  ")</f>
        <v/>
      </c>
      <c r="E287" s="333" t="str">
        <f>IF('Sub-Cpt Record'!G287 = "","",'Sub-Cpt Record'!G287&amp;"  ")</f>
        <v/>
      </c>
      <c r="F287" s="333" t="str">
        <f>IF('Sub-Cpt Record'!H287 = "","",'Sub-Cpt Record'!H287&amp;"  ")</f>
        <v/>
      </c>
      <c r="G287" s="333" t="str">
        <f>IF('Sub-Cpt Record'!I287 = "","",'Sub-Cpt Record'!I287&amp;"  ")</f>
        <v/>
      </c>
      <c r="H287" s="333" t="str">
        <f>IF('Sub-Cpt Record'!J287 = "","",'Sub-Cpt Record'!J287&amp;"  ")</f>
        <v/>
      </c>
      <c r="I287" s="335" t="str">
        <f t="shared" si="38"/>
        <v/>
      </c>
      <c r="J287" s="333">
        <f>IF(A287&lt;&gt;"",'Sub-Cpt Record'!C287/CODE!B287,0)</f>
        <v>0</v>
      </c>
      <c r="L287" s="337" t="str">
        <f t="shared" si="39"/>
        <v/>
      </c>
      <c r="N287" s="338">
        <f>COUNTIFS('Felling&amp;Restocking'!$A$11:$A$1000, 'Felling&amp;Restocking'!$A287, 'Felling&amp;Restocking'!$B$11:$B$1000, 'Felling&amp;Restocking'!$B287, 'Felling&amp;Restocking'!$H$11:$H$1000, 'Felling&amp;Restocking'!$H287)</f>
        <v>0</v>
      </c>
      <c r="O287" s="338">
        <f>IF(OR('Felling&amp;Restocking'!H287=0,'Felling&amp;Restocking'!H287=""),0,1)</f>
        <v>0</v>
      </c>
      <c r="P287" s="339">
        <f>SUM('Felling&amp;Restocking'!O287+'Felling&amp;Restocking'!P287)</f>
        <v>0</v>
      </c>
      <c r="S287" s="341">
        <f>IF(AND(O287&lt;&gt;0,P287&lt;&gt;0,'Felling&amp;Restocking'!G287&lt;&gt;0,AA287="",AC287=""),1,0)</f>
        <v>0</v>
      </c>
      <c r="T287" s="342" t="str">
        <f>IF(OR('Felling&amp;Restocking'!G287=0,'Felling&amp;Restocking'!G287=""),"",SUM('Felling&amp;Restocking'!O287/P287)*'Felling&amp;Restocking'!G287)</f>
        <v/>
      </c>
      <c r="U287" s="343" t="str">
        <f>IF(OR('Felling&amp;Restocking'!G287=0,'Felling&amp;Restocking'!G287=""),"",SUM('Felling&amp;Restocking'!P287/P287)*'Felling&amp;Restocking'!G287)</f>
        <v/>
      </c>
      <c r="V287" s="344">
        <f>IF(CONCATENATE('Felling&amp;Restocking'!U287&amp;'Felling&amp;Restocking'!W287&amp;'Felling&amp;Restocking'!Y287&amp;'Felling&amp;Restocking'!AA287&amp;'Felling&amp;Restocking'!AC287)="",0,1)</f>
        <v>0</v>
      </c>
      <c r="W287" s="345">
        <f>IF(OR(OR(TRIM('Felling&amp;Restocking'!H287)="T",TRIM('Felling&amp;Restocking'!H287)="DF",TRIM('Felling&amp;Restocking'!H287)="OS"),O287=0),0,1)</f>
        <v>0</v>
      </c>
      <c r="X287" s="345">
        <f>IF(OR('Felling&amp;Restocking'!$S287="",OR('Felling&amp;Restocking'!$S287=0,'Felling&amp;Restocking'!$S287="N/A")),0,1)</f>
        <v>0</v>
      </c>
      <c r="Y287" s="333" t="str">
        <f t="shared" si="40"/>
        <v/>
      </c>
      <c r="Z287" s="333" t="str">
        <f t="shared" si="41"/>
        <v/>
      </c>
      <c r="AA287" s="334" t="str">
        <f t="shared" si="42"/>
        <v/>
      </c>
      <c r="AC287" s="333" t="str">
        <f t="shared" si="43"/>
        <v/>
      </c>
      <c r="AE287" s="333" t="str">
        <f t="shared" si="44"/>
        <v>1</v>
      </c>
      <c r="AF287" s="346" t="str">
        <f>IF('Felling&amp;Restocking'!I287="","",IFERROR(VLOOKUP( 'Felling&amp;Restocking'!I287,SpeciesList[],2,FALSE),"," &amp; 'Felling&amp;Restocking'!I287))</f>
        <v/>
      </c>
      <c r="AG287" s="333" t="str">
        <f>IF('Felling&amp;Restocking'!I287="","",VLOOKUP( 'Felling&amp;Restocking'!I287,SpeciesList[],4,FALSE))</f>
        <v/>
      </c>
      <c r="AH287" s="333" t="str">
        <f>IF('Felling&amp;Restocking'!J287="","",IFERROR("," &amp; VLOOKUP( 'Felling&amp;Restocking'!J287,SpeciesList[],2,FALSE),"," &amp; 'Felling&amp;Restocking'!J287))</f>
        <v/>
      </c>
      <c r="AI287" s="333" t="str">
        <f>IF('Felling&amp;Restocking'!J287="","",VLOOKUP( 'Felling&amp;Restocking'!J287,SpeciesList[],4,FALSE))</f>
        <v/>
      </c>
      <c r="AJ287" s="333" t="str">
        <f>IF('Felling&amp;Restocking'!K287="","",IFERROR("," &amp; VLOOKUP( 'Felling&amp;Restocking'!K287,SpeciesList[],2,FALSE),"," &amp; 'Felling&amp;Restocking'!K287))</f>
        <v/>
      </c>
      <c r="AK287" s="333" t="str">
        <f>IF('Felling&amp;Restocking'!K287="","",VLOOKUP( 'Felling&amp;Restocking'!K287,SpeciesList[],4,FALSE))</f>
        <v/>
      </c>
      <c r="AL287" s="333" t="str">
        <f>IF('Felling&amp;Restocking'!L287="","",IFERROR("," &amp; VLOOKUP( 'Felling&amp;Restocking'!L287,SpeciesList[],2,FALSE),"," &amp; 'Felling&amp;Restocking'!L287))</f>
        <v/>
      </c>
      <c r="AM287" s="333" t="str">
        <f>IF('Felling&amp;Restocking'!L287="","",VLOOKUP( 'Felling&amp;Restocking'!L287,SpeciesList[],4,FALSE))</f>
        <v/>
      </c>
      <c r="AN287" s="333" t="str">
        <f>IF('Felling&amp;Restocking'!M287="","",IFERROR("," &amp; VLOOKUP( 'Felling&amp;Restocking'!M287,SpeciesList[],2,FALSE),"," &amp; 'Felling&amp;Restocking'!M287))</f>
        <v/>
      </c>
      <c r="AO287" s="333" t="str">
        <f>IF('Felling&amp;Restocking'!M287="","",VLOOKUP( 'Felling&amp;Restocking'!M287,SpeciesList[],4,FALSE))</f>
        <v/>
      </c>
      <c r="AP287" s="333" t="str">
        <f>IF('Felling&amp;Restocking'!N287="","",IFERROR("," &amp; VLOOKUP( 'Felling&amp;Restocking'!N287,SpeciesList[],2,FALSE),"," &amp; 'Felling&amp;Restocking'!N287))</f>
        <v/>
      </c>
      <c r="AQ287" s="333" t="str">
        <f>IF('Felling&amp;Restocking'!N287="","",VLOOKUP( 'Felling&amp;Restocking'!N287,SpeciesList[],4,FALSE))</f>
        <v/>
      </c>
      <c r="AS287" s="346"/>
      <c r="AT287" s="333" t="str">
        <f>IF('Sub-Cpt Record'!A287&lt;&gt;"",CONCATENATE('Sub-Cpt Record'!A287,'Sub-Cpt Record'!B287,'Sub-Cpt Record'!C287),"")</f>
        <v/>
      </c>
      <c r="AU287" s="333">
        <f t="shared" si="45"/>
        <v>1</v>
      </c>
      <c r="AV287" s="333">
        <f>IF(AT287&lt;&gt;"",'Sub-Cpt Record'!C287/CODE!AU287,0)</f>
        <v>0</v>
      </c>
    </row>
    <row r="288" spans="1:48" x14ac:dyDescent="0.25">
      <c r="A288" s="333" t="str">
        <f>IF('Sub-Cpt Record'!B288="",IF(OR('Sub-Cpt Record'!A288=0,'Sub-Cpt Record'!A288=""),"",'Sub-Cpt Record'!A288),CONCATENATE('Sub-Cpt Record'!A288&amp;'Sub-Cpt Record'!B288))</f>
        <v/>
      </c>
      <c r="B288" s="333">
        <f t="shared" si="37"/>
        <v>1</v>
      </c>
      <c r="C288" s="334" t="str">
        <f>IF('Sub-Cpt Record'!E288 = "","",'Sub-Cpt Record'!E288&amp;"  ")</f>
        <v/>
      </c>
      <c r="D288" s="333" t="str">
        <f>IF('Sub-Cpt Record'!F288 = "","",'Sub-Cpt Record'!F288&amp;"  ")</f>
        <v/>
      </c>
      <c r="E288" s="333" t="str">
        <f>IF('Sub-Cpt Record'!G288 = "","",'Sub-Cpt Record'!G288&amp;"  ")</f>
        <v/>
      </c>
      <c r="F288" s="333" t="str">
        <f>IF('Sub-Cpt Record'!H288 = "","",'Sub-Cpt Record'!H288&amp;"  ")</f>
        <v/>
      </c>
      <c r="G288" s="333" t="str">
        <f>IF('Sub-Cpt Record'!I288 = "","",'Sub-Cpt Record'!I288&amp;"  ")</f>
        <v/>
      </c>
      <c r="H288" s="333" t="str">
        <f>IF('Sub-Cpt Record'!J288 = "","",'Sub-Cpt Record'!J288&amp;"  ")</f>
        <v/>
      </c>
      <c r="I288" s="335" t="str">
        <f t="shared" si="38"/>
        <v/>
      </c>
      <c r="J288" s="333">
        <f>IF(A288&lt;&gt;"",'Sub-Cpt Record'!C288/CODE!B288,0)</f>
        <v>0</v>
      </c>
      <c r="L288" s="337" t="str">
        <f t="shared" si="39"/>
        <v/>
      </c>
      <c r="N288" s="338">
        <f>COUNTIFS('Felling&amp;Restocking'!$A$11:$A$1000, 'Felling&amp;Restocking'!$A288, 'Felling&amp;Restocking'!$B$11:$B$1000, 'Felling&amp;Restocking'!$B288, 'Felling&amp;Restocking'!$H$11:$H$1000, 'Felling&amp;Restocking'!$H288)</f>
        <v>0</v>
      </c>
      <c r="O288" s="338">
        <f>IF(OR('Felling&amp;Restocking'!H288=0,'Felling&amp;Restocking'!H288=""),0,1)</f>
        <v>0</v>
      </c>
      <c r="P288" s="339">
        <f>SUM('Felling&amp;Restocking'!O288+'Felling&amp;Restocking'!P288)</f>
        <v>0</v>
      </c>
      <c r="S288" s="341">
        <f>IF(AND(O288&lt;&gt;0,P288&lt;&gt;0,'Felling&amp;Restocking'!G288&lt;&gt;0,AA288="",AC288=""),1,0)</f>
        <v>0</v>
      </c>
      <c r="T288" s="342" t="str">
        <f>IF(OR('Felling&amp;Restocking'!G288=0,'Felling&amp;Restocking'!G288=""),"",SUM('Felling&amp;Restocking'!O288/P288)*'Felling&amp;Restocking'!G288)</f>
        <v/>
      </c>
      <c r="U288" s="343" t="str">
        <f>IF(OR('Felling&amp;Restocking'!G288=0,'Felling&amp;Restocking'!G288=""),"",SUM('Felling&amp;Restocking'!P288/P288)*'Felling&amp;Restocking'!G288)</f>
        <v/>
      </c>
      <c r="V288" s="344">
        <f>IF(CONCATENATE('Felling&amp;Restocking'!U288&amp;'Felling&amp;Restocking'!W288&amp;'Felling&amp;Restocking'!Y288&amp;'Felling&amp;Restocking'!AA288&amp;'Felling&amp;Restocking'!AC288)="",0,1)</f>
        <v>0</v>
      </c>
      <c r="W288" s="345">
        <f>IF(OR(OR(TRIM('Felling&amp;Restocking'!H288)="T",TRIM('Felling&amp;Restocking'!H288)="DF",TRIM('Felling&amp;Restocking'!H288)="OS"),O288=0),0,1)</f>
        <v>0</v>
      </c>
      <c r="X288" s="345">
        <f>IF(OR('Felling&amp;Restocking'!$S288="",OR('Felling&amp;Restocking'!$S288=0,'Felling&amp;Restocking'!$S288="N/A")),0,1)</f>
        <v>0</v>
      </c>
      <c r="Y288" s="333" t="str">
        <f t="shared" si="40"/>
        <v/>
      </c>
      <c r="Z288" s="333" t="str">
        <f t="shared" si="41"/>
        <v/>
      </c>
      <c r="AA288" s="334" t="str">
        <f t="shared" si="42"/>
        <v/>
      </c>
      <c r="AC288" s="333" t="str">
        <f t="shared" si="43"/>
        <v/>
      </c>
      <c r="AE288" s="333" t="str">
        <f t="shared" si="44"/>
        <v>1</v>
      </c>
      <c r="AF288" s="346" t="str">
        <f>IF('Felling&amp;Restocking'!I288="","",IFERROR(VLOOKUP( 'Felling&amp;Restocking'!I288,SpeciesList[],2,FALSE),"," &amp; 'Felling&amp;Restocking'!I288))</f>
        <v/>
      </c>
      <c r="AG288" s="333" t="str">
        <f>IF('Felling&amp;Restocking'!I288="","",VLOOKUP( 'Felling&amp;Restocking'!I288,SpeciesList[],4,FALSE))</f>
        <v/>
      </c>
      <c r="AH288" s="333" t="str">
        <f>IF('Felling&amp;Restocking'!J288="","",IFERROR("," &amp; VLOOKUP( 'Felling&amp;Restocking'!J288,SpeciesList[],2,FALSE),"," &amp; 'Felling&amp;Restocking'!J288))</f>
        <v/>
      </c>
      <c r="AI288" s="333" t="str">
        <f>IF('Felling&amp;Restocking'!J288="","",VLOOKUP( 'Felling&amp;Restocking'!J288,SpeciesList[],4,FALSE))</f>
        <v/>
      </c>
      <c r="AJ288" s="333" t="str">
        <f>IF('Felling&amp;Restocking'!K288="","",IFERROR("," &amp; VLOOKUP( 'Felling&amp;Restocking'!K288,SpeciesList[],2,FALSE),"," &amp; 'Felling&amp;Restocking'!K288))</f>
        <v/>
      </c>
      <c r="AK288" s="333" t="str">
        <f>IF('Felling&amp;Restocking'!K288="","",VLOOKUP( 'Felling&amp;Restocking'!K288,SpeciesList[],4,FALSE))</f>
        <v/>
      </c>
      <c r="AL288" s="333" t="str">
        <f>IF('Felling&amp;Restocking'!L288="","",IFERROR("," &amp; VLOOKUP( 'Felling&amp;Restocking'!L288,SpeciesList[],2,FALSE),"," &amp; 'Felling&amp;Restocking'!L288))</f>
        <v/>
      </c>
      <c r="AM288" s="333" t="str">
        <f>IF('Felling&amp;Restocking'!L288="","",VLOOKUP( 'Felling&amp;Restocking'!L288,SpeciesList[],4,FALSE))</f>
        <v/>
      </c>
      <c r="AN288" s="333" t="str">
        <f>IF('Felling&amp;Restocking'!M288="","",IFERROR("," &amp; VLOOKUP( 'Felling&amp;Restocking'!M288,SpeciesList[],2,FALSE),"," &amp; 'Felling&amp;Restocking'!M288))</f>
        <v/>
      </c>
      <c r="AO288" s="333" t="str">
        <f>IF('Felling&amp;Restocking'!M288="","",VLOOKUP( 'Felling&amp;Restocking'!M288,SpeciesList[],4,FALSE))</f>
        <v/>
      </c>
      <c r="AP288" s="333" t="str">
        <f>IF('Felling&amp;Restocking'!N288="","",IFERROR("," &amp; VLOOKUP( 'Felling&amp;Restocking'!N288,SpeciesList[],2,FALSE),"," &amp; 'Felling&amp;Restocking'!N288))</f>
        <v/>
      </c>
      <c r="AQ288" s="333" t="str">
        <f>IF('Felling&amp;Restocking'!N288="","",VLOOKUP( 'Felling&amp;Restocking'!N288,SpeciesList[],4,FALSE))</f>
        <v/>
      </c>
      <c r="AS288" s="346"/>
      <c r="AT288" s="333" t="str">
        <f>IF('Sub-Cpt Record'!A288&lt;&gt;"",CONCATENATE('Sub-Cpt Record'!A288,'Sub-Cpt Record'!B288,'Sub-Cpt Record'!C288),"")</f>
        <v/>
      </c>
      <c r="AU288" s="333">
        <f t="shared" si="45"/>
        <v>1</v>
      </c>
      <c r="AV288" s="333">
        <f>IF(AT288&lt;&gt;"",'Sub-Cpt Record'!C288/CODE!AU288,0)</f>
        <v>0</v>
      </c>
    </row>
    <row r="289" spans="1:48" x14ac:dyDescent="0.25">
      <c r="A289" s="333" t="str">
        <f>IF('Sub-Cpt Record'!B289="",IF(OR('Sub-Cpt Record'!A289=0,'Sub-Cpt Record'!A289=""),"",'Sub-Cpt Record'!A289),CONCATENATE('Sub-Cpt Record'!A289&amp;'Sub-Cpt Record'!B289))</f>
        <v/>
      </c>
      <c r="B289" s="333">
        <f t="shared" si="37"/>
        <v>1</v>
      </c>
      <c r="C289" s="334" t="str">
        <f>IF('Sub-Cpt Record'!E289 = "","",'Sub-Cpt Record'!E289&amp;"  ")</f>
        <v/>
      </c>
      <c r="D289" s="333" t="str">
        <f>IF('Sub-Cpt Record'!F289 = "","",'Sub-Cpt Record'!F289&amp;"  ")</f>
        <v/>
      </c>
      <c r="E289" s="333" t="str">
        <f>IF('Sub-Cpt Record'!G289 = "","",'Sub-Cpt Record'!G289&amp;"  ")</f>
        <v/>
      </c>
      <c r="F289" s="333" t="str">
        <f>IF('Sub-Cpt Record'!H289 = "","",'Sub-Cpt Record'!H289&amp;"  ")</f>
        <v/>
      </c>
      <c r="G289" s="333" t="str">
        <f>IF('Sub-Cpt Record'!I289 = "","",'Sub-Cpt Record'!I289&amp;"  ")</f>
        <v/>
      </c>
      <c r="H289" s="333" t="str">
        <f>IF('Sub-Cpt Record'!J289 = "","",'Sub-Cpt Record'!J289&amp;"  ")</f>
        <v/>
      </c>
      <c r="I289" s="335" t="str">
        <f t="shared" si="38"/>
        <v/>
      </c>
      <c r="J289" s="333">
        <f>IF(A289&lt;&gt;"",'Sub-Cpt Record'!C289/CODE!B289,0)</f>
        <v>0</v>
      </c>
      <c r="L289" s="337" t="str">
        <f t="shared" si="39"/>
        <v/>
      </c>
      <c r="N289" s="338">
        <f>COUNTIFS('Felling&amp;Restocking'!$A$11:$A$1000, 'Felling&amp;Restocking'!$A289, 'Felling&amp;Restocking'!$B$11:$B$1000, 'Felling&amp;Restocking'!$B289, 'Felling&amp;Restocking'!$H$11:$H$1000, 'Felling&amp;Restocking'!$H289)</f>
        <v>0</v>
      </c>
      <c r="O289" s="338">
        <f>IF(OR('Felling&amp;Restocking'!H289=0,'Felling&amp;Restocking'!H289=""),0,1)</f>
        <v>0</v>
      </c>
      <c r="P289" s="339">
        <f>SUM('Felling&amp;Restocking'!O289+'Felling&amp;Restocking'!P289)</f>
        <v>0</v>
      </c>
      <c r="S289" s="341">
        <f>IF(AND(O289&lt;&gt;0,P289&lt;&gt;0,'Felling&amp;Restocking'!G289&lt;&gt;0,AA289="",AC289=""),1,0)</f>
        <v>0</v>
      </c>
      <c r="T289" s="342" t="str">
        <f>IF(OR('Felling&amp;Restocking'!G289=0,'Felling&amp;Restocking'!G289=""),"",SUM('Felling&amp;Restocking'!O289/P289)*'Felling&amp;Restocking'!G289)</f>
        <v/>
      </c>
      <c r="U289" s="343" t="str">
        <f>IF(OR('Felling&amp;Restocking'!G289=0,'Felling&amp;Restocking'!G289=""),"",SUM('Felling&amp;Restocking'!P289/P289)*'Felling&amp;Restocking'!G289)</f>
        <v/>
      </c>
      <c r="V289" s="344">
        <f>IF(CONCATENATE('Felling&amp;Restocking'!U289&amp;'Felling&amp;Restocking'!W289&amp;'Felling&amp;Restocking'!Y289&amp;'Felling&amp;Restocking'!AA289&amp;'Felling&amp;Restocking'!AC289)="",0,1)</f>
        <v>0</v>
      </c>
      <c r="W289" s="345">
        <f>IF(OR(OR(TRIM('Felling&amp;Restocking'!H289)="T",TRIM('Felling&amp;Restocking'!H289)="DF",TRIM('Felling&amp;Restocking'!H289)="OS"),O289=0),0,1)</f>
        <v>0</v>
      </c>
      <c r="X289" s="345">
        <f>IF(OR('Felling&amp;Restocking'!$S289="",OR('Felling&amp;Restocking'!$S289=0,'Felling&amp;Restocking'!$S289="N/A")),0,1)</f>
        <v>0</v>
      </c>
      <c r="Y289" s="333" t="str">
        <f t="shared" si="40"/>
        <v/>
      </c>
      <c r="Z289" s="333" t="str">
        <f t="shared" si="41"/>
        <v/>
      </c>
      <c r="AA289" s="334" t="str">
        <f t="shared" si="42"/>
        <v/>
      </c>
      <c r="AC289" s="333" t="str">
        <f t="shared" si="43"/>
        <v/>
      </c>
      <c r="AE289" s="333" t="str">
        <f t="shared" si="44"/>
        <v>1</v>
      </c>
      <c r="AF289" s="346" t="str">
        <f>IF('Felling&amp;Restocking'!I289="","",IFERROR(VLOOKUP( 'Felling&amp;Restocking'!I289,SpeciesList[],2,FALSE),"," &amp; 'Felling&amp;Restocking'!I289))</f>
        <v/>
      </c>
      <c r="AG289" s="333" t="str">
        <f>IF('Felling&amp;Restocking'!I289="","",VLOOKUP( 'Felling&amp;Restocking'!I289,SpeciesList[],4,FALSE))</f>
        <v/>
      </c>
      <c r="AH289" s="333" t="str">
        <f>IF('Felling&amp;Restocking'!J289="","",IFERROR("," &amp; VLOOKUP( 'Felling&amp;Restocking'!J289,SpeciesList[],2,FALSE),"," &amp; 'Felling&amp;Restocking'!J289))</f>
        <v/>
      </c>
      <c r="AI289" s="333" t="str">
        <f>IF('Felling&amp;Restocking'!J289="","",VLOOKUP( 'Felling&amp;Restocking'!J289,SpeciesList[],4,FALSE))</f>
        <v/>
      </c>
      <c r="AJ289" s="333" t="str">
        <f>IF('Felling&amp;Restocking'!K289="","",IFERROR("," &amp; VLOOKUP( 'Felling&amp;Restocking'!K289,SpeciesList[],2,FALSE),"," &amp; 'Felling&amp;Restocking'!K289))</f>
        <v/>
      </c>
      <c r="AK289" s="333" t="str">
        <f>IF('Felling&amp;Restocking'!K289="","",VLOOKUP( 'Felling&amp;Restocking'!K289,SpeciesList[],4,FALSE))</f>
        <v/>
      </c>
      <c r="AL289" s="333" t="str">
        <f>IF('Felling&amp;Restocking'!L289="","",IFERROR("," &amp; VLOOKUP( 'Felling&amp;Restocking'!L289,SpeciesList[],2,FALSE),"," &amp; 'Felling&amp;Restocking'!L289))</f>
        <v/>
      </c>
      <c r="AM289" s="333" t="str">
        <f>IF('Felling&amp;Restocking'!L289="","",VLOOKUP( 'Felling&amp;Restocking'!L289,SpeciesList[],4,FALSE))</f>
        <v/>
      </c>
      <c r="AN289" s="333" t="str">
        <f>IF('Felling&amp;Restocking'!M289="","",IFERROR("," &amp; VLOOKUP( 'Felling&amp;Restocking'!M289,SpeciesList[],2,FALSE),"," &amp; 'Felling&amp;Restocking'!M289))</f>
        <v/>
      </c>
      <c r="AO289" s="333" t="str">
        <f>IF('Felling&amp;Restocking'!M289="","",VLOOKUP( 'Felling&amp;Restocking'!M289,SpeciesList[],4,FALSE))</f>
        <v/>
      </c>
      <c r="AP289" s="333" t="str">
        <f>IF('Felling&amp;Restocking'!N289="","",IFERROR("," &amp; VLOOKUP( 'Felling&amp;Restocking'!N289,SpeciesList[],2,FALSE),"," &amp; 'Felling&amp;Restocking'!N289))</f>
        <v/>
      </c>
      <c r="AQ289" s="333" t="str">
        <f>IF('Felling&amp;Restocking'!N289="","",VLOOKUP( 'Felling&amp;Restocking'!N289,SpeciesList[],4,FALSE))</f>
        <v/>
      </c>
      <c r="AS289" s="346"/>
      <c r="AT289" s="333" t="str">
        <f>IF('Sub-Cpt Record'!A289&lt;&gt;"",CONCATENATE('Sub-Cpt Record'!A289,'Sub-Cpt Record'!B289,'Sub-Cpt Record'!C289),"")</f>
        <v/>
      </c>
      <c r="AU289" s="333">
        <f t="shared" si="45"/>
        <v>1</v>
      </c>
      <c r="AV289" s="333">
        <f>IF(AT289&lt;&gt;"",'Sub-Cpt Record'!C289/CODE!AU289,0)</f>
        <v>0</v>
      </c>
    </row>
    <row r="290" spans="1:48" x14ac:dyDescent="0.25">
      <c r="A290" s="333" t="str">
        <f>IF('Sub-Cpt Record'!B290="",IF(OR('Sub-Cpt Record'!A290=0,'Sub-Cpt Record'!A290=""),"",'Sub-Cpt Record'!A290),CONCATENATE('Sub-Cpt Record'!A290&amp;'Sub-Cpt Record'!B290))</f>
        <v/>
      </c>
      <c r="B290" s="333">
        <f t="shared" si="37"/>
        <v>1</v>
      </c>
      <c r="C290" s="334" t="str">
        <f>IF('Sub-Cpt Record'!E290 = "","",'Sub-Cpt Record'!E290&amp;"  ")</f>
        <v/>
      </c>
      <c r="D290" s="333" t="str">
        <f>IF('Sub-Cpt Record'!F290 = "","",'Sub-Cpt Record'!F290&amp;"  ")</f>
        <v/>
      </c>
      <c r="E290" s="333" t="str">
        <f>IF('Sub-Cpt Record'!G290 = "","",'Sub-Cpt Record'!G290&amp;"  ")</f>
        <v/>
      </c>
      <c r="F290" s="333" t="str">
        <f>IF('Sub-Cpt Record'!H290 = "","",'Sub-Cpt Record'!H290&amp;"  ")</f>
        <v/>
      </c>
      <c r="G290" s="333" t="str">
        <f>IF('Sub-Cpt Record'!I290 = "","",'Sub-Cpt Record'!I290&amp;"  ")</f>
        <v/>
      </c>
      <c r="H290" s="333" t="str">
        <f>IF('Sub-Cpt Record'!J290 = "","",'Sub-Cpt Record'!J290&amp;"  ")</f>
        <v/>
      </c>
      <c r="I290" s="335" t="str">
        <f t="shared" si="38"/>
        <v/>
      </c>
      <c r="J290" s="333">
        <f>IF(A290&lt;&gt;"",'Sub-Cpt Record'!C290/CODE!B290,0)</f>
        <v>0</v>
      </c>
      <c r="L290" s="337" t="str">
        <f t="shared" si="39"/>
        <v/>
      </c>
      <c r="N290" s="338">
        <f>COUNTIFS('Felling&amp;Restocking'!$A$11:$A$1000, 'Felling&amp;Restocking'!$A290, 'Felling&amp;Restocking'!$B$11:$B$1000, 'Felling&amp;Restocking'!$B290, 'Felling&amp;Restocking'!$H$11:$H$1000, 'Felling&amp;Restocking'!$H290)</f>
        <v>0</v>
      </c>
      <c r="O290" s="338">
        <f>IF(OR('Felling&amp;Restocking'!H290=0,'Felling&amp;Restocking'!H290=""),0,1)</f>
        <v>0</v>
      </c>
      <c r="P290" s="339">
        <f>SUM('Felling&amp;Restocking'!O290+'Felling&amp;Restocking'!P290)</f>
        <v>0</v>
      </c>
      <c r="S290" s="341">
        <f>IF(AND(O290&lt;&gt;0,P290&lt;&gt;0,'Felling&amp;Restocking'!G290&lt;&gt;0,AA290="",AC290=""),1,0)</f>
        <v>0</v>
      </c>
      <c r="T290" s="342" t="str">
        <f>IF(OR('Felling&amp;Restocking'!G290=0,'Felling&amp;Restocking'!G290=""),"",SUM('Felling&amp;Restocking'!O290/P290)*'Felling&amp;Restocking'!G290)</f>
        <v/>
      </c>
      <c r="U290" s="343" t="str">
        <f>IF(OR('Felling&amp;Restocking'!G290=0,'Felling&amp;Restocking'!G290=""),"",SUM('Felling&amp;Restocking'!P290/P290)*'Felling&amp;Restocking'!G290)</f>
        <v/>
      </c>
      <c r="V290" s="344">
        <f>IF(CONCATENATE('Felling&amp;Restocking'!U290&amp;'Felling&amp;Restocking'!W290&amp;'Felling&amp;Restocking'!Y290&amp;'Felling&amp;Restocking'!AA290&amp;'Felling&amp;Restocking'!AC290)="",0,1)</f>
        <v>0</v>
      </c>
      <c r="W290" s="345">
        <f>IF(OR(OR(TRIM('Felling&amp;Restocking'!H290)="T",TRIM('Felling&amp;Restocking'!H290)="DF",TRIM('Felling&amp;Restocking'!H290)="OS"),O290=0),0,1)</f>
        <v>0</v>
      </c>
      <c r="X290" s="345">
        <f>IF(OR('Felling&amp;Restocking'!$S290="",OR('Felling&amp;Restocking'!$S290=0,'Felling&amp;Restocking'!$S290="N/A")),0,1)</f>
        <v>0</v>
      </c>
      <c r="Y290" s="333" t="str">
        <f t="shared" si="40"/>
        <v/>
      </c>
      <c r="Z290" s="333" t="str">
        <f t="shared" si="41"/>
        <v/>
      </c>
      <c r="AA290" s="334" t="str">
        <f t="shared" si="42"/>
        <v/>
      </c>
      <c r="AC290" s="333" t="str">
        <f t="shared" si="43"/>
        <v/>
      </c>
      <c r="AE290" s="333" t="str">
        <f t="shared" si="44"/>
        <v>1</v>
      </c>
      <c r="AF290" s="346" t="str">
        <f>IF('Felling&amp;Restocking'!I290="","",IFERROR(VLOOKUP( 'Felling&amp;Restocking'!I290,SpeciesList[],2,FALSE),"," &amp; 'Felling&amp;Restocking'!I290))</f>
        <v/>
      </c>
      <c r="AG290" s="333" t="str">
        <f>IF('Felling&amp;Restocking'!I290="","",VLOOKUP( 'Felling&amp;Restocking'!I290,SpeciesList[],4,FALSE))</f>
        <v/>
      </c>
      <c r="AH290" s="333" t="str">
        <f>IF('Felling&amp;Restocking'!J290="","",IFERROR("," &amp; VLOOKUP( 'Felling&amp;Restocking'!J290,SpeciesList[],2,FALSE),"," &amp; 'Felling&amp;Restocking'!J290))</f>
        <v/>
      </c>
      <c r="AI290" s="333" t="str">
        <f>IF('Felling&amp;Restocking'!J290="","",VLOOKUP( 'Felling&amp;Restocking'!J290,SpeciesList[],4,FALSE))</f>
        <v/>
      </c>
      <c r="AJ290" s="333" t="str">
        <f>IF('Felling&amp;Restocking'!K290="","",IFERROR("," &amp; VLOOKUP( 'Felling&amp;Restocking'!K290,SpeciesList[],2,FALSE),"," &amp; 'Felling&amp;Restocking'!K290))</f>
        <v/>
      </c>
      <c r="AK290" s="333" t="str">
        <f>IF('Felling&amp;Restocking'!K290="","",VLOOKUP( 'Felling&amp;Restocking'!K290,SpeciesList[],4,FALSE))</f>
        <v/>
      </c>
      <c r="AL290" s="333" t="str">
        <f>IF('Felling&amp;Restocking'!L290="","",IFERROR("," &amp; VLOOKUP( 'Felling&amp;Restocking'!L290,SpeciesList[],2,FALSE),"," &amp; 'Felling&amp;Restocking'!L290))</f>
        <v/>
      </c>
      <c r="AM290" s="333" t="str">
        <f>IF('Felling&amp;Restocking'!L290="","",VLOOKUP( 'Felling&amp;Restocking'!L290,SpeciesList[],4,FALSE))</f>
        <v/>
      </c>
      <c r="AN290" s="333" t="str">
        <f>IF('Felling&amp;Restocking'!M290="","",IFERROR("," &amp; VLOOKUP( 'Felling&amp;Restocking'!M290,SpeciesList[],2,FALSE),"," &amp; 'Felling&amp;Restocking'!M290))</f>
        <v/>
      </c>
      <c r="AO290" s="333" t="str">
        <f>IF('Felling&amp;Restocking'!M290="","",VLOOKUP( 'Felling&amp;Restocking'!M290,SpeciesList[],4,FALSE))</f>
        <v/>
      </c>
      <c r="AP290" s="333" t="str">
        <f>IF('Felling&amp;Restocking'!N290="","",IFERROR("," &amp; VLOOKUP( 'Felling&amp;Restocking'!N290,SpeciesList[],2,FALSE),"," &amp; 'Felling&amp;Restocking'!N290))</f>
        <v/>
      </c>
      <c r="AQ290" s="333" t="str">
        <f>IF('Felling&amp;Restocking'!N290="","",VLOOKUP( 'Felling&amp;Restocking'!N290,SpeciesList[],4,FALSE))</f>
        <v/>
      </c>
      <c r="AS290" s="346"/>
      <c r="AT290" s="333" t="str">
        <f>IF('Sub-Cpt Record'!A290&lt;&gt;"",CONCATENATE('Sub-Cpt Record'!A290,'Sub-Cpt Record'!B290,'Sub-Cpt Record'!C290),"")</f>
        <v/>
      </c>
      <c r="AU290" s="333">
        <f t="shared" si="45"/>
        <v>1</v>
      </c>
      <c r="AV290" s="333">
        <f>IF(AT290&lt;&gt;"",'Sub-Cpt Record'!C290/CODE!AU290,0)</f>
        <v>0</v>
      </c>
    </row>
    <row r="291" spans="1:48" x14ac:dyDescent="0.25">
      <c r="A291" s="333" t="str">
        <f>IF('Sub-Cpt Record'!B291="",IF(OR('Sub-Cpt Record'!A291=0,'Sub-Cpt Record'!A291=""),"",'Sub-Cpt Record'!A291),CONCATENATE('Sub-Cpt Record'!A291&amp;'Sub-Cpt Record'!B291))</f>
        <v/>
      </c>
      <c r="B291" s="333">
        <f t="shared" si="37"/>
        <v>1</v>
      </c>
      <c r="C291" s="334" t="str">
        <f>IF('Sub-Cpt Record'!E291 = "","",'Sub-Cpt Record'!E291&amp;"  ")</f>
        <v/>
      </c>
      <c r="D291" s="333" t="str">
        <f>IF('Sub-Cpt Record'!F291 = "","",'Sub-Cpt Record'!F291&amp;"  ")</f>
        <v/>
      </c>
      <c r="E291" s="333" t="str">
        <f>IF('Sub-Cpt Record'!G291 = "","",'Sub-Cpt Record'!G291&amp;"  ")</f>
        <v/>
      </c>
      <c r="F291" s="333" t="str">
        <f>IF('Sub-Cpt Record'!H291 = "","",'Sub-Cpt Record'!H291&amp;"  ")</f>
        <v/>
      </c>
      <c r="G291" s="333" t="str">
        <f>IF('Sub-Cpt Record'!I291 = "","",'Sub-Cpt Record'!I291&amp;"  ")</f>
        <v/>
      </c>
      <c r="H291" s="333" t="str">
        <f>IF('Sub-Cpt Record'!J291 = "","",'Sub-Cpt Record'!J291&amp;"  ")</f>
        <v/>
      </c>
      <c r="I291" s="335" t="str">
        <f t="shared" si="38"/>
        <v/>
      </c>
      <c r="J291" s="333">
        <f>IF(A291&lt;&gt;"",'Sub-Cpt Record'!C291/CODE!B291,0)</f>
        <v>0</v>
      </c>
      <c r="L291" s="337" t="str">
        <f t="shared" si="39"/>
        <v/>
      </c>
      <c r="N291" s="338">
        <f>COUNTIFS('Felling&amp;Restocking'!$A$11:$A$1000, 'Felling&amp;Restocking'!$A291, 'Felling&amp;Restocking'!$B$11:$B$1000, 'Felling&amp;Restocking'!$B291, 'Felling&amp;Restocking'!$H$11:$H$1000, 'Felling&amp;Restocking'!$H291)</f>
        <v>0</v>
      </c>
      <c r="O291" s="338">
        <f>IF(OR('Felling&amp;Restocking'!H291=0,'Felling&amp;Restocking'!H291=""),0,1)</f>
        <v>0</v>
      </c>
      <c r="P291" s="339">
        <f>SUM('Felling&amp;Restocking'!O291+'Felling&amp;Restocking'!P291)</f>
        <v>0</v>
      </c>
      <c r="S291" s="341">
        <f>IF(AND(O291&lt;&gt;0,P291&lt;&gt;0,'Felling&amp;Restocking'!G291&lt;&gt;0,AA291="",AC291=""),1,0)</f>
        <v>0</v>
      </c>
      <c r="T291" s="342" t="str">
        <f>IF(OR('Felling&amp;Restocking'!G291=0,'Felling&amp;Restocking'!G291=""),"",SUM('Felling&amp;Restocking'!O291/P291)*'Felling&amp;Restocking'!G291)</f>
        <v/>
      </c>
      <c r="U291" s="343" t="str">
        <f>IF(OR('Felling&amp;Restocking'!G291=0,'Felling&amp;Restocking'!G291=""),"",SUM('Felling&amp;Restocking'!P291/P291)*'Felling&amp;Restocking'!G291)</f>
        <v/>
      </c>
      <c r="V291" s="344">
        <f>IF(CONCATENATE('Felling&amp;Restocking'!U291&amp;'Felling&amp;Restocking'!W291&amp;'Felling&amp;Restocking'!Y291&amp;'Felling&amp;Restocking'!AA291&amp;'Felling&amp;Restocking'!AC291)="",0,1)</f>
        <v>0</v>
      </c>
      <c r="W291" s="345">
        <f>IF(OR(OR(TRIM('Felling&amp;Restocking'!H291)="T",TRIM('Felling&amp;Restocking'!H291)="DF",TRIM('Felling&amp;Restocking'!H291)="OS"),O291=0),0,1)</f>
        <v>0</v>
      </c>
      <c r="X291" s="345">
        <f>IF(OR('Felling&amp;Restocking'!$S291="",OR('Felling&amp;Restocking'!$S291=0,'Felling&amp;Restocking'!$S291="N/A")),0,1)</f>
        <v>0</v>
      </c>
      <c r="Y291" s="333" t="str">
        <f t="shared" si="40"/>
        <v/>
      </c>
      <c r="Z291" s="333" t="str">
        <f t="shared" si="41"/>
        <v/>
      </c>
      <c r="AA291" s="334" t="str">
        <f t="shared" si="42"/>
        <v/>
      </c>
      <c r="AC291" s="333" t="str">
        <f t="shared" si="43"/>
        <v/>
      </c>
      <c r="AE291" s="333" t="str">
        <f t="shared" si="44"/>
        <v>1</v>
      </c>
      <c r="AF291" s="346" t="str">
        <f>IF('Felling&amp;Restocking'!I291="","",IFERROR(VLOOKUP( 'Felling&amp;Restocking'!I291,SpeciesList[],2,FALSE),"," &amp; 'Felling&amp;Restocking'!I291))</f>
        <v/>
      </c>
      <c r="AG291" s="333" t="str">
        <f>IF('Felling&amp;Restocking'!I291="","",VLOOKUP( 'Felling&amp;Restocking'!I291,SpeciesList[],4,FALSE))</f>
        <v/>
      </c>
      <c r="AH291" s="333" t="str">
        <f>IF('Felling&amp;Restocking'!J291="","",IFERROR("," &amp; VLOOKUP( 'Felling&amp;Restocking'!J291,SpeciesList[],2,FALSE),"," &amp; 'Felling&amp;Restocking'!J291))</f>
        <v/>
      </c>
      <c r="AI291" s="333" t="str">
        <f>IF('Felling&amp;Restocking'!J291="","",VLOOKUP( 'Felling&amp;Restocking'!J291,SpeciesList[],4,FALSE))</f>
        <v/>
      </c>
      <c r="AJ291" s="333" t="str">
        <f>IF('Felling&amp;Restocking'!K291="","",IFERROR("," &amp; VLOOKUP( 'Felling&amp;Restocking'!K291,SpeciesList[],2,FALSE),"," &amp; 'Felling&amp;Restocking'!K291))</f>
        <v/>
      </c>
      <c r="AK291" s="333" t="str">
        <f>IF('Felling&amp;Restocking'!K291="","",VLOOKUP( 'Felling&amp;Restocking'!K291,SpeciesList[],4,FALSE))</f>
        <v/>
      </c>
      <c r="AL291" s="333" t="str">
        <f>IF('Felling&amp;Restocking'!L291="","",IFERROR("," &amp; VLOOKUP( 'Felling&amp;Restocking'!L291,SpeciesList[],2,FALSE),"," &amp; 'Felling&amp;Restocking'!L291))</f>
        <v/>
      </c>
      <c r="AM291" s="333" t="str">
        <f>IF('Felling&amp;Restocking'!L291="","",VLOOKUP( 'Felling&amp;Restocking'!L291,SpeciesList[],4,FALSE))</f>
        <v/>
      </c>
      <c r="AN291" s="333" t="str">
        <f>IF('Felling&amp;Restocking'!M291="","",IFERROR("," &amp; VLOOKUP( 'Felling&amp;Restocking'!M291,SpeciesList[],2,FALSE),"," &amp; 'Felling&amp;Restocking'!M291))</f>
        <v/>
      </c>
      <c r="AO291" s="333" t="str">
        <f>IF('Felling&amp;Restocking'!M291="","",VLOOKUP( 'Felling&amp;Restocking'!M291,SpeciesList[],4,FALSE))</f>
        <v/>
      </c>
      <c r="AP291" s="333" t="str">
        <f>IF('Felling&amp;Restocking'!N291="","",IFERROR("," &amp; VLOOKUP( 'Felling&amp;Restocking'!N291,SpeciesList[],2,FALSE),"," &amp; 'Felling&amp;Restocking'!N291))</f>
        <v/>
      </c>
      <c r="AQ291" s="333" t="str">
        <f>IF('Felling&amp;Restocking'!N291="","",VLOOKUP( 'Felling&amp;Restocking'!N291,SpeciesList[],4,FALSE))</f>
        <v/>
      </c>
      <c r="AS291" s="346"/>
      <c r="AT291" s="333" t="str">
        <f>IF('Sub-Cpt Record'!A291&lt;&gt;"",CONCATENATE('Sub-Cpt Record'!A291,'Sub-Cpt Record'!B291,'Sub-Cpt Record'!C291),"")</f>
        <v/>
      </c>
      <c r="AU291" s="333">
        <f t="shared" si="45"/>
        <v>1</v>
      </c>
      <c r="AV291" s="333">
        <f>IF(AT291&lt;&gt;"",'Sub-Cpt Record'!C291/CODE!AU291,0)</f>
        <v>0</v>
      </c>
    </row>
    <row r="292" spans="1:48" x14ac:dyDescent="0.25">
      <c r="A292" s="333" t="str">
        <f>IF('Sub-Cpt Record'!B292="",IF(OR('Sub-Cpt Record'!A292=0,'Sub-Cpt Record'!A292=""),"",'Sub-Cpt Record'!A292),CONCATENATE('Sub-Cpt Record'!A292&amp;'Sub-Cpt Record'!B292))</f>
        <v/>
      </c>
      <c r="B292" s="333">
        <f t="shared" si="37"/>
        <v>1</v>
      </c>
      <c r="C292" s="334" t="str">
        <f>IF('Sub-Cpt Record'!E292 = "","",'Sub-Cpt Record'!E292&amp;"  ")</f>
        <v/>
      </c>
      <c r="D292" s="333" t="str">
        <f>IF('Sub-Cpt Record'!F292 = "","",'Sub-Cpt Record'!F292&amp;"  ")</f>
        <v/>
      </c>
      <c r="E292" s="333" t="str">
        <f>IF('Sub-Cpt Record'!G292 = "","",'Sub-Cpt Record'!G292&amp;"  ")</f>
        <v/>
      </c>
      <c r="F292" s="333" t="str">
        <f>IF('Sub-Cpt Record'!H292 = "","",'Sub-Cpt Record'!H292&amp;"  ")</f>
        <v/>
      </c>
      <c r="G292" s="333" t="str">
        <f>IF('Sub-Cpt Record'!I292 = "","",'Sub-Cpt Record'!I292&amp;"  ")</f>
        <v/>
      </c>
      <c r="H292" s="333" t="str">
        <f>IF('Sub-Cpt Record'!J292 = "","",'Sub-Cpt Record'!J292&amp;"  ")</f>
        <v/>
      </c>
      <c r="I292" s="335" t="str">
        <f t="shared" si="38"/>
        <v/>
      </c>
      <c r="J292" s="333">
        <f>IF(A292&lt;&gt;"",'Sub-Cpt Record'!C292/CODE!B292,0)</f>
        <v>0</v>
      </c>
      <c r="L292" s="337" t="str">
        <f t="shared" si="39"/>
        <v/>
      </c>
      <c r="N292" s="338">
        <f>COUNTIFS('Felling&amp;Restocking'!$A$11:$A$1000, 'Felling&amp;Restocking'!$A292, 'Felling&amp;Restocking'!$B$11:$B$1000, 'Felling&amp;Restocking'!$B292, 'Felling&amp;Restocking'!$H$11:$H$1000, 'Felling&amp;Restocking'!$H292)</f>
        <v>0</v>
      </c>
      <c r="O292" s="338">
        <f>IF(OR('Felling&amp;Restocking'!H292=0,'Felling&amp;Restocking'!H292=""),0,1)</f>
        <v>0</v>
      </c>
      <c r="P292" s="339">
        <f>SUM('Felling&amp;Restocking'!O292+'Felling&amp;Restocking'!P292)</f>
        <v>0</v>
      </c>
      <c r="S292" s="341">
        <f>IF(AND(O292&lt;&gt;0,P292&lt;&gt;0,'Felling&amp;Restocking'!G292&lt;&gt;0,AA292="",AC292=""),1,0)</f>
        <v>0</v>
      </c>
      <c r="T292" s="342" t="str">
        <f>IF(OR('Felling&amp;Restocking'!G292=0,'Felling&amp;Restocking'!G292=""),"",SUM('Felling&amp;Restocking'!O292/P292)*'Felling&amp;Restocking'!G292)</f>
        <v/>
      </c>
      <c r="U292" s="343" t="str">
        <f>IF(OR('Felling&amp;Restocking'!G292=0,'Felling&amp;Restocking'!G292=""),"",SUM('Felling&amp;Restocking'!P292/P292)*'Felling&amp;Restocking'!G292)</f>
        <v/>
      </c>
      <c r="V292" s="344">
        <f>IF(CONCATENATE('Felling&amp;Restocking'!U292&amp;'Felling&amp;Restocking'!W292&amp;'Felling&amp;Restocking'!Y292&amp;'Felling&amp;Restocking'!AA292&amp;'Felling&amp;Restocking'!AC292)="",0,1)</f>
        <v>0</v>
      </c>
      <c r="W292" s="345">
        <f>IF(OR(OR(TRIM('Felling&amp;Restocking'!H292)="T",TRIM('Felling&amp;Restocking'!H292)="DF",TRIM('Felling&amp;Restocking'!H292)="OS"),O292=0),0,1)</f>
        <v>0</v>
      </c>
      <c r="X292" s="345">
        <f>IF(OR('Felling&amp;Restocking'!$S292="",OR('Felling&amp;Restocking'!$S292=0,'Felling&amp;Restocking'!$S292="N/A")),0,1)</f>
        <v>0</v>
      </c>
      <c r="Y292" s="333" t="str">
        <f t="shared" si="40"/>
        <v/>
      </c>
      <c r="Z292" s="333" t="str">
        <f t="shared" si="41"/>
        <v/>
      </c>
      <c r="AA292" s="334" t="str">
        <f t="shared" si="42"/>
        <v/>
      </c>
      <c r="AC292" s="333" t="str">
        <f t="shared" si="43"/>
        <v/>
      </c>
      <c r="AE292" s="333" t="str">
        <f t="shared" si="44"/>
        <v>1</v>
      </c>
      <c r="AF292" s="346" t="str">
        <f>IF('Felling&amp;Restocking'!I292="","",IFERROR(VLOOKUP( 'Felling&amp;Restocking'!I292,SpeciesList[],2,FALSE),"," &amp; 'Felling&amp;Restocking'!I292))</f>
        <v/>
      </c>
      <c r="AG292" s="333" t="str">
        <f>IF('Felling&amp;Restocking'!I292="","",VLOOKUP( 'Felling&amp;Restocking'!I292,SpeciesList[],4,FALSE))</f>
        <v/>
      </c>
      <c r="AH292" s="333" t="str">
        <f>IF('Felling&amp;Restocking'!J292="","",IFERROR("," &amp; VLOOKUP( 'Felling&amp;Restocking'!J292,SpeciesList[],2,FALSE),"," &amp; 'Felling&amp;Restocking'!J292))</f>
        <v/>
      </c>
      <c r="AI292" s="333" t="str">
        <f>IF('Felling&amp;Restocking'!J292="","",VLOOKUP( 'Felling&amp;Restocking'!J292,SpeciesList[],4,FALSE))</f>
        <v/>
      </c>
      <c r="AJ292" s="333" t="str">
        <f>IF('Felling&amp;Restocking'!K292="","",IFERROR("," &amp; VLOOKUP( 'Felling&amp;Restocking'!K292,SpeciesList[],2,FALSE),"," &amp; 'Felling&amp;Restocking'!K292))</f>
        <v/>
      </c>
      <c r="AK292" s="333" t="str">
        <f>IF('Felling&amp;Restocking'!K292="","",VLOOKUP( 'Felling&amp;Restocking'!K292,SpeciesList[],4,FALSE))</f>
        <v/>
      </c>
      <c r="AL292" s="333" t="str">
        <f>IF('Felling&amp;Restocking'!L292="","",IFERROR("," &amp; VLOOKUP( 'Felling&amp;Restocking'!L292,SpeciesList[],2,FALSE),"," &amp; 'Felling&amp;Restocking'!L292))</f>
        <v/>
      </c>
      <c r="AM292" s="333" t="str">
        <f>IF('Felling&amp;Restocking'!L292="","",VLOOKUP( 'Felling&amp;Restocking'!L292,SpeciesList[],4,FALSE))</f>
        <v/>
      </c>
      <c r="AN292" s="333" t="str">
        <f>IF('Felling&amp;Restocking'!M292="","",IFERROR("," &amp; VLOOKUP( 'Felling&amp;Restocking'!M292,SpeciesList[],2,FALSE),"," &amp; 'Felling&amp;Restocking'!M292))</f>
        <v/>
      </c>
      <c r="AO292" s="333" t="str">
        <f>IF('Felling&amp;Restocking'!M292="","",VLOOKUP( 'Felling&amp;Restocking'!M292,SpeciesList[],4,FALSE))</f>
        <v/>
      </c>
      <c r="AP292" s="333" t="str">
        <f>IF('Felling&amp;Restocking'!N292="","",IFERROR("," &amp; VLOOKUP( 'Felling&amp;Restocking'!N292,SpeciesList[],2,FALSE),"," &amp; 'Felling&amp;Restocking'!N292))</f>
        <v/>
      </c>
      <c r="AQ292" s="333" t="str">
        <f>IF('Felling&amp;Restocking'!N292="","",VLOOKUP( 'Felling&amp;Restocking'!N292,SpeciesList[],4,FALSE))</f>
        <v/>
      </c>
      <c r="AS292" s="346"/>
      <c r="AT292" s="333" t="str">
        <f>IF('Sub-Cpt Record'!A292&lt;&gt;"",CONCATENATE('Sub-Cpt Record'!A292,'Sub-Cpt Record'!B292,'Sub-Cpt Record'!C292),"")</f>
        <v/>
      </c>
      <c r="AU292" s="333">
        <f t="shared" si="45"/>
        <v>1</v>
      </c>
      <c r="AV292" s="333">
        <f>IF(AT292&lt;&gt;"",'Sub-Cpt Record'!C292/CODE!AU292,0)</f>
        <v>0</v>
      </c>
    </row>
    <row r="293" spans="1:48" x14ac:dyDescent="0.25">
      <c r="A293" s="333" t="str">
        <f>IF('Sub-Cpt Record'!B293="",IF(OR('Sub-Cpt Record'!A293=0,'Sub-Cpt Record'!A293=""),"",'Sub-Cpt Record'!A293),CONCATENATE('Sub-Cpt Record'!A293&amp;'Sub-Cpt Record'!B293))</f>
        <v/>
      </c>
      <c r="B293" s="333">
        <f t="shared" si="37"/>
        <v>1</v>
      </c>
      <c r="C293" s="334" t="str">
        <f>IF('Sub-Cpt Record'!E293 = "","",'Sub-Cpt Record'!E293&amp;"  ")</f>
        <v/>
      </c>
      <c r="D293" s="333" t="str">
        <f>IF('Sub-Cpt Record'!F293 = "","",'Sub-Cpt Record'!F293&amp;"  ")</f>
        <v/>
      </c>
      <c r="E293" s="333" t="str">
        <f>IF('Sub-Cpt Record'!G293 = "","",'Sub-Cpt Record'!G293&amp;"  ")</f>
        <v/>
      </c>
      <c r="F293" s="333" t="str">
        <f>IF('Sub-Cpt Record'!H293 = "","",'Sub-Cpt Record'!H293&amp;"  ")</f>
        <v/>
      </c>
      <c r="G293" s="333" t="str">
        <f>IF('Sub-Cpt Record'!I293 = "","",'Sub-Cpt Record'!I293&amp;"  ")</f>
        <v/>
      </c>
      <c r="H293" s="333" t="str">
        <f>IF('Sub-Cpt Record'!J293 = "","",'Sub-Cpt Record'!J293&amp;"  ")</f>
        <v/>
      </c>
      <c r="I293" s="335" t="str">
        <f t="shared" si="38"/>
        <v/>
      </c>
      <c r="J293" s="333">
        <f>IF(A293&lt;&gt;"",'Sub-Cpt Record'!C293/CODE!B293,0)</f>
        <v>0</v>
      </c>
      <c r="L293" s="337" t="str">
        <f t="shared" si="39"/>
        <v/>
      </c>
      <c r="N293" s="338">
        <f>COUNTIFS('Felling&amp;Restocking'!$A$11:$A$1000, 'Felling&amp;Restocking'!$A293, 'Felling&amp;Restocking'!$B$11:$B$1000, 'Felling&amp;Restocking'!$B293, 'Felling&amp;Restocking'!$H$11:$H$1000, 'Felling&amp;Restocking'!$H293)</f>
        <v>0</v>
      </c>
      <c r="O293" s="338">
        <f>IF(OR('Felling&amp;Restocking'!H293=0,'Felling&amp;Restocking'!H293=""),0,1)</f>
        <v>0</v>
      </c>
      <c r="P293" s="339">
        <f>SUM('Felling&amp;Restocking'!O293+'Felling&amp;Restocking'!P293)</f>
        <v>0</v>
      </c>
      <c r="S293" s="341">
        <f>IF(AND(O293&lt;&gt;0,P293&lt;&gt;0,'Felling&amp;Restocking'!G293&lt;&gt;0,AA293="",AC293=""),1,0)</f>
        <v>0</v>
      </c>
      <c r="T293" s="342" t="str">
        <f>IF(OR('Felling&amp;Restocking'!G293=0,'Felling&amp;Restocking'!G293=""),"",SUM('Felling&amp;Restocking'!O293/P293)*'Felling&amp;Restocking'!G293)</f>
        <v/>
      </c>
      <c r="U293" s="343" t="str">
        <f>IF(OR('Felling&amp;Restocking'!G293=0,'Felling&amp;Restocking'!G293=""),"",SUM('Felling&amp;Restocking'!P293/P293)*'Felling&amp;Restocking'!G293)</f>
        <v/>
      </c>
      <c r="V293" s="344">
        <f>IF(CONCATENATE('Felling&amp;Restocking'!U293&amp;'Felling&amp;Restocking'!W293&amp;'Felling&amp;Restocking'!Y293&amp;'Felling&amp;Restocking'!AA293&amp;'Felling&amp;Restocking'!AC293)="",0,1)</f>
        <v>0</v>
      </c>
      <c r="W293" s="345">
        <f>IF(OR(OR(TRIM('Felling&amp;Restocking'!H293)="T",TRIM('Felling&amp;Restocking'!H293)="DF",TRIM('Felling&amp;Restocking'!H293)="OS"),O293=0),0,1)</f>
        <v>0</v>
      </c>
      <c r="X293" s="345">
        <f>IF(OR('Felling&amp;Restocking'!$S293="",OR('Felling&amp;Restocking'!$S293=0,'Felling&amp;Restocking'!$S293="N/A")),0,1)</f>
        <v>0</v>
      </c>
      <c r="Y293" s="333" t="str">
        <f t="shared" si="40"/>
        <v/>
      </c>
      <c r="Z293" s="333" t="str">
        <f t="shared" si="41"/>
        <v/>
      </c>
      <c r="AA293" s="334" t="str">
        <f t="shared" si="42"/>
        <v/>
      </c>
      <c r="AC293" s="333" t="str">
        <f t="shared" si="43"/>
        <v/>
      </c>
      <c r="AE293" s="333" t="str">
        <f t="shared" si="44"/>
        <v>1</v>
      </c>
      <c r="AF293" s="346" t="str">
        <f>IF('Felling&amp;Restocking'!I293="","",IFERROR(VLOOKUP( 'Felling&amp;Restocking'!I293,SpeciesList[],2,FALSE),"," &amp; 'Felling&amp;Restocking'!I293))</f>
        <v/>
      </c>
      <c r="AG293" s="333" t="str">
        <f>IF('Felling&amp;Restocking'!I293="","",VLOOKUP( 'Felling&amp;Restocking'!I293,SpeciesList[],4,FALSE))</f>
        <v/>
      </c>
      <c r="AH293" s="333" t="str">
        <f>IF('Felling&amp;Restocking'!J293="","",IFERROR("," &amp; VLOOKUP( 'Felling&amp;Restocking'!J293,SpeciesList[],2,FALSE),"," &amp; 'Felling&amp;Restocking'!J293))</f>
        <v/>
      </c>
      <c r="AI293" s="333" t="str">
        <f>IF('Felling&amp;Restocking'!J293="","",VLOOKUP( 'Felling&amp;Restocking'!J293,SpeciesList[],4,FALSE))</f>
        <v/>
      </c>
      <c r="AJ293" s="333" t="str">
        <f>IF('Felling&amp;Restocking'!K293="","",IFERROR("," &amp; VLOOKUP( 'Felling&amp;Restocking'!K293,SpeciesList[],2,FALSE),"," &amp; 'Felling&amp;Restocking'!K293))</f>
        <v/>
      </c>
      <c r="AK293" s="333" t="str">
        <f>IF('Felling&amp;Restocking'!K293="","",VLOOKUP( 'Felling&amp;Restocking'!K293,SpeciesList[],4,FALSE))</f>
        <v/>
      </c>
      <c r="AL293" s="333" t="str">
        <f>IF('Felling&amp;Restocking'!L293="","",IFERROR("," &amp; VLOOKUP( 'Felling&amp;Restocking'!L293,SpeciesList[],2,FALSE),"," &amp; 'Felling&amp;Restocking'!L293))</f>
        <v/>
      </c>
      <c r="AM293" s="333" t="str">
        <f>IF('Felling&amp;Restocking'!L293="","",VLOOKUP( 'Felling&amp;Restocking'!L293,SpeciesList[],4,FALSE))</f>
        <v/>
      </c>
      <c r="AN293" s="333" t="str">
        <f>IF('Felling&amp;Restocking'!M293="","",IFERROR("," &amp; VLOOKUP( 'Felling&amp;Restocking'!M293,SpeciesList[],2,FALSE),"," &amp; 'Felling&amp;Restocking'!M293))</f>
        <v/>
      </c>
      <c r="AO293" s="333" t="str">
        <f>IF('Felling&amp;Restocking'!M293="","",VLOOKUP( 'Felling&amp;Restocking'!M293,SpeciesList[],4,FALSE))</f>
        <v/>
      </c>
      <c r="AP293" s="333" t="str">
        <f>IF('Felling&amp;Restocking'!N293="","",IFERROR("," &amp; VLOOKUP( 'Felling&amp;Restocking'!N293,SpeciesList[],2,FALSE),"," &amp; 'Felling&amp;Restocking'!N293))</f>
        <v/>
      </c>
      <c r="AQ293" s="333" t="str">
        <f>IF('Felling&amp;Restocking'!N293="","",VLOOKUP( 'Felling&amp;Restocking'!N293,SpeciesList[],4,FALSE))</f>
        <v/>
      </c>
      <c r="AS293" s="346"/>
      <c r="AT293" s="333" t="str">
        <f>IF('Sub-Cpt Record'!A293&lt;&gt;"",CONCATENATE('Sub-Cpt Record'!A293,'Sub-Cpt Record'!B293,'Sub-Cpt Record'!C293),"")</f>
        <v/>
      </c>
      <c r="AU293" s="333">
        <f t="shared" si="45"/>
        <v>1</v>
      </c>
      <c r="AV293" s="333">
        <f>IF(AT293&lt;&gt;"",'Sub-Cpt Record'!C293/CODE!AU293,0)</f>
        <v>0</v>
      </c>
    </row>
    <row r="294" spans="1:48" x14ac:dyDescent="0.25">
      <c r="A294" s="333" t="str">
        <f>IF('Sub-Cpt Record'!B294="",IF(OR('Sub-Cpt Record'!A294=0,'Sub-Cpt Record'!A294=""),"",'Sub-Cpt Record'!A294),CONCATENATE('Sub-Cpt Record'!A294&amp;'Sub-Cpt Record'!B294))</f>
        <v/>
      </c>
      <c r="B294" s="333">
        <f t="shared" si="37"/>
        <v>1</v>
      </c>
      <c r="C294" s="334" t="str">
        <f>IF('Sub-Cpt Record'!E294 = "","",'Sub-Cpt Record'!E294&amp;"  ")</f>
        <v/>
      </c>
      <c r="D294" s="333" t="str">
        <f>IF('Sub-Cpt Record'!F294 = "","",'Sub-Cpt Record'!F294&amp;"  ")</f>
        <v/>
      </c>
      <c r="E294" s="333" t="str">
        <f>IF('Sub-Cpt Record'!G294 = "","",'Sub-Cpt Record'!G294&amp;"  ")</f>
        <v/>
      </c>
      <c r="F294" s="333" t="str">
        <f>IF('Sub-Cpt Record'!H294 = "","",'Sub-Cpt Record'!H294&amp;"  ")</f>
        <v/>
      </c>
      <c r="G294" s="333" t="str">
        <f>IF('Sub-Cpt Record'!I294 = "","",'Sub-Cpt Record'!I294&amp;"  ")</f>
        <v/>
      </c>
      <c r="H294" s="333" t="str">
        <f>IF('Sub-Cpt Record'!J294 = "","",'Sub-Cpt Record'!J294&amp;"  ")</f>
        <v/>
      </c>
      <c r="I294" s="335" t="str">
        <f t="shared" si="38"/>
        <v/>
      </c>
      <c r="J294" s="333">
        <f>IF(A294&lt;&gt;"",'Sub-Cpt Record'!C294/CODE!B294,0)</f>
        <v>0</v>
      </c>
      <c r="L294" s="337" t="str">
        <f t="shared" si="39"/>
        <v/>
      </c>
      <c r="N294" s="338">
        <f>COUNTIFS('Felling&amp;Restocking'!$A$11:$A$1000, 'Felling&amp;Restocking'!$A294, 'Felling&amp;Restocking'!$B$11:$B$1000, 'Felling&amp;Restocking'!$B294, 'Felling&amp;Restocking'!$H$11:$H$1000, 'Felling&amp;Restocking'!$H294)</f>
        <v>0</v>
      </c>
      <c r="O294" s="338">
        <f>IF(OR('Felling&amp;Restocking'!H294=0,'Felling&amp;Restocking'!H294=""),0,1)</f>
        <v>0</v>
      </c>
      <c r="P294" s="339">
        <f>SUM('Felling&amp;Restocking'!O294+'Felling&amp;Restocking'!P294)</f>
        <v>0</v>
      </c>
      <c r="S294" s="341">
        <f>IF(AND(O294&lt;&gt;0,P294&lt;&gt;0,'Felling&amp;Restocking'!G294&lt;&gt;0,AA294="",AC294=""),1,0)</f>
        <v>0</v>
      </c>
      <c r="T294" s="342" t="str">
        <f>IF(OR('Felling&amp;Restocking'!G294=0,'Felling&amp;Restocking'!G294=""),"",SUM('Felling&amp;Restocking'!O294/P294)*'Felling&amp;Restocking'!G294)</f>
        <v/>
      </c>
      <c r="U294" s="343" t="str">
        <f>IF(OR('Felling&amp;Restocking'!G294=0,'Felling&amp;Restocking'!G294=""),"",SUM('Felling&amp;Restocking'!P294/P294)*'Felling&amp;Restocking'!G294)</f>
        <v/>
      </c>
      <c r="V294" s="344">
        <f>IF(CONCATENATE('Felling&amp;Restocking'!U294&amp;'Felling&amp;Restocking'!W294&amp;'Felling&amp;Restocking'!Y294&amp;'Felling&amp;Restocking'!AA294&amp;'Felling&amp;Restocking'!AC294)="",0,1)</f>
        <v>0</v>
      </c>
      <c r="W294" s="345">
        <f>IF(OR(OR(TRIM('Felling&amp;Restocking'!H294)="T",TRIM('Felling&amp;Restocking'!H294)="DF",TRIM('Felling&amp;Restocking'!H294)="OS"),O294=0),0,1)</f>
        <v>0</v>
      </c>
      <c r="X294" s="345">
        <f>IF(OR('Felling&amp;Restocking'!$S294="",OR('Felling&amp;Restocking'!$S294=0,'Felling&amp;Restocking'!$S294="N/A")),0,1)</f>
        <v>0</v>
      </c>
      <c r="Y294" s="333" t="str">
        <f t="shared" si="40"/>
        <v/>
      </c>
      <c r="Z294" s="333" t="str">
        <f t="shared" si="41"/>
        <v/>
      </c>
      <c r="AA294" s="334" t="str">
        <f t="shared" si="42"/>
        <v/>
      </c>
      <c r="AC294" s="333" t="str">
        <f t="shared" si="43"/>
        <v/>
      </c>
      <c r="AE294" s="333" t="str">
        <f t="shared" si="44"/>
        <v>1</v>
      </c>
      <c r="AF294" s="346" t="str">
        <f>IF('Felling&amp;Restocking'!I294="","",IFERROR(VLOOKUP( 'Felling&amp;Restocking'!I294,SpeciesList[],2,FALSE),"," &amp; 'Felling&amp;Restocking'!I294))</f>
        <v/>
      </c>
      <c r="AG294" s="333" t="str">
        <f>IF('Felling&amp;Restocking'!I294="","",VLOOKUP( 'Felling&amp;Restocking'!I294,SpeciesList[],4,FALSE))</f>
        <v/>
      </c>
      <c r="AH294" s="333" t="str">
        <f>IF('Felling&amp;Restocking'!J294="","",IFERROR("," &amp; VLOOKUP( 'Felling&amp;Restocking'!J294,SpeciesList[],2,FALSE),"," &amp; 'Felling&amp;Restocking'!J294))</f>
        <v/>
      </c>
      <c r="AI294" s="333" t="str">
        <f>IF('Felling&amp;Restocking'!J294="","",VLOOKUP( 'Felling&amp;Restocking'!J294,SpeciesList[],4,FALSE))</f>
        <v/>
      </c>
      <c r="AJ294" s="333" t="str">
        <f>IF('Felling&amp;Restocking'!K294="","",IFERROR("," &amp; VLOOKUP( 'Felling&amp;Restocking'!K294,SpeciesList[],2,FALSE),"," &amp; 'Felling&amp;Restocking'!K294))</f>
        <v/>
      </c>
      <c r="AK294" s="333" t="str">
        <f>IF('Felling&amp;Restocking'!K294="","",VLOOKUP( 'Felling&amp;Restocking'!K294,SpeciesList[],4,FALSE))</f>
        <v/>
      </c>
      <c r="AL294" s="333" t="str">
        <f>IF('Felling&amp;Restocking'!L294="","",IFERROR("," &amp; VLOOKUP( 'Felling&amp;Restocking'!L294,SpeciesList[],2,FALSE),"," &amp; 'Felling&amp;Restocking'!L294))</f>
        <v/>
      </c>
      <c r="AM294" s="333" t="str">
        <f>IF('Felling&amp;Restocking'!L294="","",VLOOKUP( 'Felling&amp;Restocking'!L294,SpeciesList[],4,FALSE))</f>
        <v/>
      </c>
      <c r="AN294" s="333" t="str">
        <f>IF('Felling&amp;Restocking'!M294="","",IFERROR("," &amp; VLOOKUP( 'Felling&amp;Restocking'!M294,SpeciesList[],2,FALSE),"," &amp; 'Felling&amp;Restocking'!M294))</f>
        <v/>
      </c>
      <c r="AO294" s="333" t="str">
        <f>IF('Felling&amp;Restocking'!M294="","",VLOOKUP( 'Felling&amp;Restocking'!M294,SpeciesList[],4,FALSE))</f>
        <v/>
      </c>
      <c r="AP294" s="333" t="str">
        <f>IF('Felling&amp;Restocking'!N294="","",IFERROR("," &amp; VLOOKUP( 'Felling&amp;Restocking'!N294,SpeciesList[],2,FALSE),"," &amp; 'Felling&amp;Restocking'!N294))</f>
        <v/>
      </c>
      <c r="AQ294" s="333" t="str">
        <f>IF('Felling&amp;Restocking'!N294="","",VLOOKUP( 'Felling&amp;Restocking'!N294,SpeciesList[],4,FALSE))</f>
        <v/>
      </c>
      <c r="AS294" s="346"/>
      <c r="AT294" s="333" t="str">
        <f>IF('Sub-Cpt Record'!A294&lt;&gt;"",CONCATENATE('Sub-Cpt Record'!A294,'Sub-Cpt Record'!B294,'Sub-Cpt Record'!C294),"")</f>
        <v/>
      </c>
      <c r="AU294" s="333">
        <f t="shared" si="45"/>
        <v>1</v>
      </c>
      <c r="AV294" s="333">
        <f>IF(AT294&lt;&gt;"",'Sub-Cpt Record'!C294/CODE!AU294,0)</f>
        <v>0</v>
      </c>
    </row>
    <row r="295" spans="1:48" x14ac:dyDescent="0.25">
      <c r="A295" s="333" t="str">
        <f>IF('Sub-Cpt Record'!B295="",IF(OR('Sub-Cpt Record'!A295=0,'Sub-Cpt Record'!A295=""),"",'Sub-Cpt Record'!A295),CONCATENATE('Sub-Cpt Record'!A295&amp;'Sub-Cpt Record'!B295))</f>
        <v/>
      </c>
      <c r="B295" s="333">
        <f t="shared" si="37"/>
        <v>1</v>
      </c>
      <c r="C295" s="334" t="str">
        <f>IF('Sub-Cpt Record'!E295 = "","",'Sub-Cpt Record'!E295&amp;"  ")</f>
        <v/>
      </c>
      <c r="D295" s="333" t="str">
        <f>IF('Sub-Cpt Record'!F295 = "","",'Sub-Cpt Record'!F295&amp;"  ")</f>
        <v/>
      </c>
      <c r="E295" s="333" t="str">
        <f>IF('Sub-Cpt Record'!G295 = "","",'Sub-Cpt Record'!G295&amp;"  ")</f>
        <v/>
      </c>
      <c r="F295" s="333" t="str">
        <f>IF('Sub-Cpt Record'!H295 = "","",'Sub-Cpt Record'!H295&amp;"  ")</f>
        <v/>
      </c>
      <c r="G295" s="333" t="str">
        <f>IF('Sub-Cpt Record'!I295 = "","",'Sub-Cpt Record'!I295&amp;"  ")</f>
        <v/>
      </c>
      <c r="H295" s="333" t="str">
        <f>IF('Sub-Cpt Record'!J295 = "","",'Sub-Cpt Record'!J295&amp;"  ")</f>
        <v/>
      </c>
      <c r="I295" s="335" t="str">
        <f t="shared" si="38"/>
        <v/>
      </c>
      <c r="J295" s="333">
        <f>IF(A295&lt;&gt;"",'Sub-Cpt Record'!C295/CODE!B295,0)</f>
        <v>0</v>
      </c>
      <c r="L295" s="337" t="str">
        <f t="shared" si="39"/>
        <v/>
      </c>
      <c r="N295" s="338">
        <f>COUNTIFS('Felling&amp;Restocking'!$A$11:$A$1000, 'Felling&amp;Restocking'!$A295, 'Felling&amp;Restocking'!$B$11:$B$1000, 'Felling&amp;Restocking'!$B295, 'Felling&amp;Restocking'!$H$11:$H$1000, 'Felling&amp;Restocking'!$H295)</f>
        <v>0</v>
      </c>
      <c r="O295" s="338">
        <f>IF(OR('Felling&amp;Restocking'!H295=0,'Felling&amp;Restocking'!H295=""),0,1)</f>
        <v>0</v>
      </c>
      <c r="P295" s="339">
        <f>SUM('Felling&amp;Restocking'!O295+'Felling&amp;Restocking'!P295)</f>
        <v>0</v>
      </c>
      <c r="S295" s="341">
        <f>IF(AND(O295&lt;&gt;0,P295&lt;&gt;0,'Felling&amp;Restocking'!G295&lt;&gt;0,AA295="",AC295=""),1,0)</f>
        <v>0</v>
      </c>
      <c r="T295" s="342" t="str">
        <f>IF(OR('Felling&amp;Restocking'!G295=0,'Felling&amp;Restocking'!G295=""),"",SUM('Felling&amp;Restocking'!O295/P295)*'Felling&amp;Restocking'!G295)</f>
        <v/>
      </c>
      <c r="U295" s="343" t="str">
        <f>IF(OR('Felling&amp;Restocking'!G295=0,'Felling&amp;Restocking'!G295=""),"",SUM('Felling&amp;Restocking'!P295/P295)*'Felling&amp;Restocking'!G295)</f>
        <v/>
      </c>
      <c r="V295" s="344">
        <f>IF(CONCATENATE('Felling&amp;Restocking'!U295&amp;'Felling&amp;Restocking'!W295&amp;'Felling&amp;Restocking'!Y295&amp;'Felling&amp;Restocking'!AA295&amp;'Felling&amp;Restocking'!AC295)="",0,1)</f>
        <v>0</v>
      </c>
      <c r="W295" s="345">
        <f>IF(OR(OR(TRIM('Felling&amp;Restocking'!H295)="T",TRIM('Felling&amp;Restocking'!H295)="DF",TRIM('Felling&amp;Restocking'!H295)="OS"),O295=0),0,1)</f>
        <v>0</v>
      </c>
      <c r="X295" s="345">
        <f>IF(OR('Felling&amp;Restocking'!$S295="",OR('Felling&amp;Restocking'!$S295=0,'Felling&amp;Restocking'!$S295="N/A")),0,1)</f>
        <v>0</v>
      </c>
      <c r="Y295" s="333" t="str">
        <f t="shared" si="40"/>
        <v/>
      </c>
      <c r="Z295" s="333" t="str">
        <f t="shared" si="41"/>
        <v/>
      </c>
      <c r="AA295" s="334" t="str">
        <f t="shared" si="42"/>
        <v/>
      </c>
      <c r="AC295" s="333" t="str">
        <f t="shared" si="43"/>
        <v/>
      </c>
      <c r="AE295" s="333" t="str">
        <f t="shared" si="44"/>
        <v>1</v>
      </c>
      <c r="AF295" s="346" t="str">
        <f>IF('Felling&amp;Restocking'!I295="","",IFERROR(VLOOKUP( 'Felling&amp;Restocking'!I295,SpeciesList[],2,FALSE),"," &amp; 'Felling&amp;Restocking'!I295))</f>
        <v/>
      </c>
      <c r="AG295" s="333" t="str">
        <f>IF('Felling&amp;Restocking'!I295="","",VLOOKUP( 'Felling&amp;Restocking'!I295,SpeciesList[],4,FALSE))</f>
        <v/>
      </c>
      <c r="AH295" s="333" t="str">
        <f>IF('Felling&amp;Restocking'!J295="","",IFERROR("," &amp; VLOOKUP( 'Felling&amp;Restocking'!J295,SpeciesList[],2,FALSE),"," &amp; 'Felling&amp;Restocking'!J295))</f>
        <v/>
      </c>
      <c r="AI295" s="333" t="str">
        <f>IF('Felling&amp;Restocking'!J295="","",VLOOKUP( 'Felling&amp;Restocking'!J295,SpeciesList[],4,FALSE))</f>
        <v/>
      </c>
      <c r="AJ295" s="333" t="str">
        <f>IF('Felling&amp;Restocking'!K295="","",IFERROR("," &amp; VLOOKUP( 'Felling&amp;Restocking'!K295,SpeciesList[],2,FALSE),"," &amp; 'Felling&amp;Restocking'!K295))</f>
        <v/>
      </c>
      <c r="AK295" s="333" t="str">
        <f>IF('Felling&amp;Restocking'!K295="","",VLOOKUP( 'Felling&amp;Restocking'!K295,SpeciesList[],4,FALSE))</f>
        <v/>
      </c>
      <c r="AL295" s="333" t="str">
        <f>IF('Felling&amp;Restocking'!L295="","",IFERROR("," &amp; VLOOKUP( 'Felling&amp;Restocking'!L295,SpeciesList[],2,FALSE),"," &amp; 'Felling&amp;Restocking'!L295))</f>
        <v/>
      </c>
      <c r="AM295" s="333" t="str">
        <f>IF('Felling&amp;Restocking'!L295="","",VLOOKUP( 'Felling&amp;Restocking'!L295,SpeciesList[],4,FALSE))</f>
        <v/>
      </c>
      <c r="AN295" s="333" t="str">
        <f>IF('Felling&amp;Restocking'!M295="","",IFERROR("," &amp; VLOOKUP( 'Felling&amp;Restocking'!M295,SpeciesList[],2,FALSE),"," &amp; 'Felling&amp;Restocking'!M295))</f>
        <v/>
      </c>
      <c r="AO295" s="333" t="str">
        <f>IF('Felling&amp;Restocking'!M295="","",VLOOKUP( 'Felling&amp;Restocking'!M295,SpeciesList[],4,FALSE))</f>
        <v/>
      </c>
      <c r="AP295" s="333" t="str">
        <f>IF('Felling&amp;Restocking'!N295="","",IFERROR("," &amp; VLOOKUP( 'Felling&amp;Restocking'!N295,SpeciesList[],2,FALSE),"," &amp; 'Felling&amp;Restocking'!N295))</f>
        <v/>
      </c>
      <c r="AQ295" s="333" t="str">
        <f>IF('Felling&amp;Restocking'!N295="","",VLOOKUP( 'Felling&amp;Restocking'!N295,SpeciesList[],4,FALSE))</f>
        <v/>
      </c>
      <c r="AS295" s="346"/>
      <c r="AT295" s="333" t="str">
        <f>IF('Sub-Cpt Record'!A295&lt;&gt;"",CONCATENATE('Sub-Cpt Record'!A295,'Sub-Cpt Record'!B295,'Sub-Cpt Record'!C295),"")</f>
        <v/>
      </c>
      <c r="AU295" s="333">
        <f t="shared" si="45"/>
        <v>1</v>
      </c>
      <c r="AV295" s="333">
        <f>IF(AT295&lt;&gt;"",'Sub-Cpt Record'!C295/CODE!AU295,0)</f>
        <v>0</v>
      </c>
    </row>
    <row r="296" spans="1:48" x14ac:dyDescent="0.25">
      <c r="A296" s="333" t="str">
        <f>IF('Sub-Cpt Record'!B296="",IF(OR('Sub-Cpt Record'!A296=0,'Sub-Cpt Record'!A296=""),"",'Sub-Cpt Record'!A296),CONCATENATE('Sub-Cpt Record'!A296&amp;'Sub-Cpt Record'!B296))</f>
        <v/>
      </c>
      <c r="B296" s="333">
        <f t="shared" si="37"/>
        <v>1</v>
      </c>
      <c r="C296" s="334" t="str">
        <f>IF('Sub-Cpt Record'!E296 = "","",'Sub-Cpt Record'!E296&amp;"  ")</f>
        <v/>
      </c>
      <c r="D296" s="333" t="str">
        <f>IF('Sub-Cpt Record'!F296 = "","",'Sub-Cpt Record'!F296&amp;"  ")</f>
        <v/>
      </c>
      <c r="E296" s="333" t="str">
        <f>IF('Sub-Cpt Record'!G296 = "","",'Sub-Cpt Record'!G296&amp;"  ")</f>
        <v/>
      </c>
      <c r="F296" s="333" t="str">
        <f>IF('Sub-Cpt Record'!H296 = "","",'Sub-Cpt Record'!H296&amp;"  ")</f>
        <v/>
      </c>
      <c r="G296" s="333" t="str">
        <f>IF('Sub-Cpt Record'!I296 = "","",'Sub-Cpt Record'!I296&amp;"  ")</f>
        <v/>
      </c>
      <c r="H296" s="333" t="str">
        <f>IF('Sub-Cpt Record'!J296 = "","",'Sub-Cpt Record'!J296&amp;"  ")</f>
        <v/>
      </c>
      <c r="I296" s="335" t="str">
        <f t="shared" si="38"/>
        <v/>
      </c>
      <c r="J296" s="333">
        <f>IF(A296&lt;&gt;"",'Sub-Cpt Record'!C296/CODE!B296,0)</f>
        <v>0</v>
      </c>
      <c r="L296" s="337" t="str">
        <f t="shared" si="39"/>
        <v/>
      </c>
      <c r="N296" s="338">
        <f>COUNTIFS('Felling&amp;Restocking'!$A$11:$A$1000, 'Felling&amp;Restocking'!$A296, 'Felling&amp;Restocking'!$B$11:$B$1000, 'Felling&amp;Restocking'!$B296, 'Felling&amp;Restocking'!$H$11:$H$1000, 'Felling&amp;Restocking'!$H296)</f>
        <v>0</v>
      </c>
      <c r="O296" s="338">
        <f>IF(OR('Felling&amp;Restocking'!H296=0,'Felling&amp;Restocking'!H296=""),0,1)</f>
        <v>0</v>
      </c>
      <c r="P296" s="339">
        <f>SUM('Felling&amp;Restocking'!O296+'Felling&amp;Restocking'!P296)</f>
        <v>0</v>
      </c>
      <c r="S296" s="341">
        <f>IF(AND(O296&lt;&gt;0,P296&lt;&gt;0,'Felling&amp;Restocking'!G296&lt;&gt;0,AA296="",AC296=""),1,0)</f>
        <v>0</v>
      </c>
      <c r="T296" s="342" t="str">
        <f>IF(OR('Felling&amp;Restocking'!G296=0,'Felling&amp;Restocking'!G296=""),"",SUM('Felling&amp;Restocking'!O296/P296)*'Felling&amp;Restocking'!G296)</f>
        <v/>
      </c>
      <c r="U296" s="343" t="str">
        <f>IF(OR('Felling&amp;Restocking'!G296=0,'Felling&amp;Restocking'!G296=""),"",SUM('Felling&amp;Restocking'!P296/P296)*'Felling&amp;Restocking'!G296)</f>
        <v/>
      </c>
      <c r="V296" s="344">
        <f>IF(CONCATENATE('Felling&amp;Restocking'!U296&amp;'Felling&amp;Restocking'!W296&amp;'Felling&amp;Restocking'!Y296&amp;'Felling&amp;Restocking'!AA296&amp;'Felling&amp;Restocking'!AC296)="",0,1)</f>
        <v>0</v>
      </c>
      <c r="W296" s="345">
        <f>IF(OR(OR(TRIM('Felling&amp;Restocking'!H296)="T",TRIM('Felling&amp;Restocking'!H296)="DF",TRIM('Felling&amp;Restocking'!H296)="OS"),O296=0),0,1)</f>
        <v>0</v>
      </c>
      <c r="X296" s="345">
        <f>IF(OR('Felling&amp;Restocking'!$S296="",OR('Felling&amp;Restocking'!$S296=0,'Felling&amp;Restocking'!$S296="N/A")),0,1)</f>
        <v>0</v>
      </c>
      <c r="Y296" s="333" t="str">
        <f t="shared" si="40"/>
        <v/>
      </c>
      <c r="Z296" s="333" t="str">
        <f t="shared" si="41"/>
        <v/>
      </c>
      <c r="AA296" s="334" t="str">
        <f t="shared" si="42"/>
        <v/>
      </c>
      <c r="AC296" s="333" t="str">
        <f t="shared" si="43"/>
        <v/>
      </c>
      <c r="AE296" s="333" t="str">
        <f t="shared" si="44"/>
        <v>1</v>
      </c>
      <c r="AF296" s="346" t="str">
        <f>IF('Felling&amp;Restocking'!I296="","",IFERROR(VLOOKUP( 'Felling&amp;Restocking'!I296,SpeciesList[],2,FALSE),"," &amp; 'Felling&amp;Restocking'!I296))</f>
        <v/>
      </c>
      <c r="AG296" s="333" t="str">
        <f>IF('Felling&amp;Restocking'!I296="","",VLOOKUP( 'Felling&amp;Restocking'!I296,SpeciesList[],4,FALSE))</f>
        <v/>
      </c>
      <c r="AH296" s="333" t="str">
        <f>IF('Felling&amp;Restocking'!J296="","",IFERROR("," &amp; VLOOKUP( 'Felling&amp;Restocking'!J296,SpeciesList[],2,FALSE),"," &amp; 'Felling&amp;Restocking'!J296))</f>
        <v/>
      </c>
      <c r="AI296" s="333" t="str">
        <f>IF('Felling&amp;Restocking'!J296="","",VLOOKUP( 'Felling&amp;Restocking'!J296,SpeciesList[],4,FALSE))</f>
        <v/>
      </c>
      <c r="AJ296" s="333" t="str">
        <f>IF('Felling&amp;Restocking'!K296="","",IFERROR("," &amp; VLOOKUP( 'Felling&amp;Restocking'!K296,SpeciesList[],2,FALSE),"," &amp; 'Felling&amp;Restocking'!K296))</f>
        <v/>
      </c>
      <c r="AK296" s="333" t="str">
        <f>IF('Felling&amp;Restocking'!K296="","",VLOOKUP( 'Felling&amp;Restocking'!K296,SpeciesList[],4,FALSE))</f>
        <v/>
      </c>
      <c r="AL296" s="333" t="str">
        <f>IF('Felling&amp;Restocking'!L296="","",IFERROR("," &amp; VLOOKUP( 'Felling&amp;Restocking'!L296,SpeciesList[],2,FALSE),"," &amp; 'Felling&amp;Restocking'!L296))</f>
        <v/>
      </c>
      <c r="AM296" s="333" t="str">
        <f>IF('Felling&amp;Restocking'!L296="","",VLOOKUP( 'Felling&amp;Restocking'!L296,SpeciesList[],4,FALSE))</f>
        <v/>
      </c>
      <c r="AN296" s="333" t="str">
        <f>IF('Felling&amp;Restocking'!M296="","",IFERROR("," &amp; VLOOKUP( 'Felling&amp;Restocking'!M296,SpeciesList[],2,FALSE),"," &amp; 'Felling&amp;Restocking'!M296))</f>
        <v/>
      </c>
      <c r="AO296" s="333" t="str">
        <f>IF('Felling&amp;Restocking'!M296="","",VLOOKUP( 'Felling&amp;Restocking'!M296,SpeciesList[],4,FALSE))</f>
        <v/>
      </c>
      <c r="AP296" s="333" t="str">
        <f>IF('Felling&amp;Restocking'!N296="","",IFERROR("," &amp; VLOOKUP( 'Felling&amp;Restocking'!N296,SpeciesList[],2,FALSE),"," &amp; 'Felling&amp;Restocking'!N296))</f>
        <v/>
      </c>
      <c r="AQ296" s="333" t="str">
        <f>IF('Felling&amp;Restocking'!N296="","",VLOOKUP( 'Felling&amp;Restocking'!N296,SpeciesList[],4,FALSE))</f>
        <v/>
      </c>
      <c r="AS296" s="346"/>
      <c r="AT296" s="333" t="str">
        <f>IF('Sub-Cpt Record'!A296&lt;&gt;"",CONCATENATE('Sub-Cpt Record'!A296,'Sub-Cpt Record'!B296,'Sub-Cpt Record'!C296),"")</f>
        <v/>
      </c>
      <c r="AU296" s="333">
        <f t="shared" si="45"/>
        <v>1</v>
      </c>
      <c r="AV296" s="333">
        <f>IF(AT296&lt;&gt;"",'Sub-Cpt Record'!C296/CODE!AU296,0)</f>
        <v>0</v>
      </c>
    </row>
    <row r="297" spans="1:48" x14ac:dyDescent="0.25">
      <c r="A297" s="333" t="str">
        <f>IF('Sub-Cpt Record'!B297="",IF(OR('Sub-Cpt Record'!A297=0,'Sub-Cpt Record'!A297=""),"",'Sub-Cpt Record'!A297),CONCATENATE('Sub-Cpt Record'!A297&amp;'Sub-Cpt Record'!B297))</f>
        <v/>
      </c>
      <c r="B297" s="333">
        <f t="shared" si="37"/>
        <v>1</v>
      </c>
      <c r="C297" s="334" t="str">
        <f>IF('Sub-Cpt Record'!E297 = "","",'Sub-Cpt Record'!E297&amp;"  ")</f>
        <v/>
      </c>
      <c r="D297" s="333" t="str">
        <f>IF('Sub-Cpt Record'!F297 = "","",'Sub-Cpt Record'!F297&amp;"  ")</f>
        <v/>
      </c>
      <c r="E297" s="333" t="str">
        <f>IF('Sub-Cpt Record'!G297 = "","",'Sub-Cpt Record'!G297&amp;"  ")</f>
        <v/>
      </c>
      <c r="F297" s="333" t="str">
        <f>IF('Sub-Cpt Record'!H297 = "","",'Sub-Cpt Record'!H297&amp;"  ")</f>
        <v/>
      </c>
      <c r="G297" s="333" t="str">
        <f>IF('Sub-Cpt Record'!I297 = "","",'Sub-Cpt Record'!I297&amp;"  ")</f>
        <v/>
      </c>
      <c r="H297" s="333" t="str">
        <f>IF('Sub-Cpt Record'!J297 = "","",'Sub-Cpt Record'!J297&amp;"  ")</f>
        <v/>
      </c>
      <c r="I297" s="335" t="str">
        <f t="shared" si="38"/>
        <v/>
      </c>
      <c r="J297" s="333">
        <f>IF(A297&lt;&gt;"",'Sub-Cpt Record'!C297/CODE!B297,0)</f>
        <v>0</v>
      </c>
      <c r="L297" s="337" t="str">
        <f t="shared" si="39"/>
        <v/>
      </c>
      <c r="N297" s="338">
        <f>COUNTIFS('Felling&amp;Restocking'!$A$11:$A$1000, 'Felling&amp;Restocking'!$A297, 'Felling&amp;Restocking'!$B$11:$B$1000, 'Felling&amp;Restocking'!$B297, 'Felling&amp;Restocking'!$H$11:$H$1000, 'Felling&amp;Restocking'!$H297)</f>
        <v>0</v>
      </c>
      <c r="O297" s="338">
        <f>IF(OR('Felling&amp;Restocking'!H297=0,'Felling&amp;Restocking'!H297=""),0,1)</f>
        <v>0</v>
      </c>
      <c r="P297" s="339">
        <f>SUM('Felling&amp;Restocking'!O297+'Felling&amp;Restocking'!P297)</f>
        <v>0</v>
      </c>
      <c r="S297" s="341">
        <f>IF(AND(O297&lt;&gt;0,P297&lt;&gt;0,'Felling&amp;Restocking'!G297&lt;&gt;0,AA297="",AC297=""),1,0)</f>
        <v>0</v>
      </c>
      <c r="T297" s="342" t="str">
        <f>IF(OR('Felling&amp;Restocking'!G297=0,'Felling&amp;Restocking'!G297=""),"",SUM('Felling&amp;Restocking'!O297/P297)*'Felling&amp;Restocking'!G297)</f>
        <v/>
      </c>
      <c r="U297" s="343" t="str">
        <f>IF(OR('Felling&amp;Restocking'!G297=0,'Felling&amp;Restocking'!G297=""),"",SUM('Felling&amp;Restocking'!P297/P297)*'Felling&amp;Restocking'!G297)</f>
        <v/>
      </c>
      <c r="V297" s="344">
        <f>IF(CONCATENATE('Felling&amp;Restocking'!U297&amp;'Felling&amp;Restocking'!W297&amp;'Felling&amp;Restocking'!Y297&amp;'Felling&amp;Restocking'!AA297&amp;'Felling&amp;Restocking'!AC297)="",0,1)</f>
        <v>0</v>
      </c>
      <c r="W297" s="345">
        <f>IF(OR(OR(TRIM('Felling&amp;Restocking'!H297)="T",TRIM('Felling&amp;Restocking'!H297)="DF",TRIM('Felling&amp;Restocking'!H297)="OS"),O297=0),0,1)</f>
        <v>0</v>
      </c>
      <c r="X297" s="345">
        <f>IF(OR('Felling&amp;Restocking'!$S297="",OR('Felling&amp;Restocking'!$S297=0,'Felling&amp;Restocking'!$S297="N/A")),0,1)</f>
        <v>0</v>
      </c>
      <c r="Y297" s="333" t="str">
        <f t="shared" si="40"/>
        <v/>
      </c>
      <c r="Z297" s="333" t="str">
        <f t="shared" si="41"/>
        <v/>
      </c>
      <c r="AA297" s="334" t="str">
        <f t="shared" si="42"/>
        <v/>
      </c>
      <c r="AC297" s="333" t="str">
        <f t="shared" si="43"/>
        <v/>
      </c>
      <c r="AE297" s="333" t="str">
        <f t="shared" si="44"/>
        <v>1</v>
      </c>
      <c r="AF297" s="346" t="str">
        <f>IF('Felling&amp;Restocking'!I297="","",IFERROR(VLOOKUP( 'Felling&amp;Restocking'!I297,SpeciesList[],2,FALSE),"," &amp; 'Felling&amp;Restocking'!I297))</f>
        <v/>
      </c>
      <c r="AG297" s="333" t="str">
        <f>IF('Felling&amp;Restocking'!I297="","",VLOOKUP( 'Felling&amp;Restocking'!I297,SpeciesList[],4,FALSE))</f>
        <v/>
      </c>
      <c r="AH297" s="333" t="str">
        <f>IF('Felling&amp;Restocking'!J297="","",IFERROR("," &amp; VLOOKUP( 'Felling&amp;Restocking'!J297,SpeciesList[],2,FALSE),"," &amp; 'Felling&amp;Restocking'!J297))</f>
        <v/>
      </c>
      <c r="AI297" s="333" t="str">
        <f>IF('Felling&amp;Restocking'!J297="","",VLOOKUP( 'Felling&amp;Restocking'!J297,SpeciesList[],4,FALSE))</f>
        <v/>
      </c>
      <c r="AJ297" s="333" t="str">
        <f>IF('Felling&amp;Restocking'!K297="","",IFERROR("," &amp; VLOOKUP( 'Felling&amp;Restocking'!K297,SpeciesList[],2,FALSE),"," &amp; 'Felling&amp;Restocking'!K297))</f>
        <v/>
      </c>
      <c r="AK297" s="333" t="str">
        <f>IF('Felling&amp;Restocking'!K297="","",VLOOKUP( 'Felling&amp;Restocking'!K297,SpeciesList[],4,FALSE))</f>
        <v/>
      </c>
      <c r="AL297" s="333" t="str">
        <f>IF('Felling&amp;Restocking'!L297="","",IFERROR("," &amp; VLOOKUP( 'Felling&amp;Restocking'!L297,SpeciesList[],2,FALSE),"," &amp; 'Felling&amp;Restocking'!L297))</f>
        <v/>
      </c>
      <c r="AM297" s="333" t="str">
        <f>IF('Felling&amp;Restocking'!L297="","",VLOOKUP( 'Felling&amp;Restocking'!L297,SpeciesList[],4,FALSE))</f>
        <v/>
      </c>
      <c r="AN297" s="333" t="str">
        <f>IF('Felling&amp;Restocking'!M297="","",IFERROR("," &amp; VLOOKUP( 'Felling&amp;Restocking'!M297,SpeciesList[],2,FALSE),"," &amp; 'Felling&amp;Restocking'!M297))</f>
        <v/>
      </c>
      <c r="AO297" s="333" t="str">
        <f>IF('Felling&amp;Restocking'!M297="","",VLOOKUP( 'Felling&amp;Restocking'!M297,SpeciesList[],4,FALSE))</f>
        <v/>
      </c>
      <c r="AP297" s="333" t="str">
        <f>IF('Felling&amp;Restocking'!N297="","",IFERROR("," &amp; VLOOKUP( 'Felling&amp;Restocking'!N297,SpeciesList[],2,FALSE),"," &amp; 'Felling&amp;Restocking'!N297))</f>
        <v/>
      </c>
      <c r="AQ297" s="333" t="str">
        <f>IF('Felling&amp;Restocking'!N297="","",VLOOKUP( 'Felling&amp;Restocking'!N297,SpeciesList[],4,FALSE))</f>
        <v/>
      </c>
      <c r="AS297" s="346"/>
      <c r="AT297" s="333" t="str">
        <f>IF('Sub-Cpt Record'!A297&lt;&gt;"",CONCATENATE('Sub-Cpt Record'!A297,'Sub-Cpt Record'!B297,'Sub-Cpt Record'!C297),"")</f>
        <v/>
      </c>
      <c r="AU297" s="333">
        <f t="shared" si="45"/>
        <v>1</v>
      </c>
      <c r="AV297" s="333">
        <f>IF(AT297&lt;&gt;"",'Sub-Cpt Record'!C297/CODE!AU297,0)</f>
        <v>0</v>
      </c>
    </row>
    <row r="298" spans="1:48" x14ac:dyDescent="0.25">
      <c r="A298" s="333" t="str">
        <f>IF('Sub-Cpt Record'!B298="",IF(OR('Sub-Cpt Record'!A298=0,'Sub-Cpt Record'!A298=""),"",'Sub-Cpt Record'!A298),CONCATENATE('Sub-Cpt Record'!A298&amp;'Sub-Cpt Record'!B298))</f>
        <v/>
      </c>
      <c r="B298" s="333">
        <f t="shared" si="37"/>
        <v>1</v>
      </c>
      <c r="C298" s="334" t="str">
        <f>IF('Sub-Cpt Record'!E298 = "","",'Sub-Cpt Record'!E298&amp;"  ")</f>
        <v/>
      </c>
      <c r="D298" s="333" t="str">
        <f>IF('Sub-Cpt Record'!F298 = "","",'Sub-Cpt Record'!F298&amp;"  ")</f>
        <v/>
      </c>
      <c r="E298" s="333" t="str">
        <f>IF('Sub-Cpt Record'!G298 = "","",'Sub-Cpt Record'!G298&amp;"  ")</f>
        <v/>
      </c>
      <c r="F298" s="333" t="str">
        <f>IF('Sub-Cpt Record'!H298 = "","",'Sub-Cpt Record'!H298&amp;"  ")</f>
        <v/>
      </c>
      <c r="G298" s="333" t="str">
        <f>IF('Sub-Cpt Record'!I298 = "","",'Sub-Cpt Record'!I298&amp;"  ")</f>
        <v/>
      </c>
      <c r="H298" s="333" t="str">
        <f>IF('Sub-Cpt Record'!J298 = "","",'Sub-Cpt Record'!J298&amp;"  ")</f>
        <v/>
      </c>
      <c r="I298" s="335" t="str">
        <f t="shared" si="38"/>
        <v/>
      </c>
      <c r="J298" s="333">
        <f>IF(A298&lt;&gt;"",'Sub-Cpt Record'!C298/CODE!B298,0)</f>
        <v>0</v>
      </c>
      <c r="L298" s="337" t="str">
        <f t="shared" si="39"/>
        <v/>
      </c>
      <c r="N298" s="338">
        <f>COUNTIFS('Felling&amp;Restocking'!$A$11:$A$1000, 'Felling&amp;Restocking'!$A298, 'Felling&amp;Restocking'!$B$11:$B$1000, 'Felling&amp;Restocking'!$B298, 'Felling&amp;Restocking'!$H$11:$H$1000, 'Felling&amp;Restocking'!$H298)</f>
        <v>0</v>
      </c>
      <c r="O298" s="338">
        <f>IF(OR('Felling&amp;Restocking'!H298=0,'Felling&amp;Restocking'!H298=""),0,1)</f>
        <v>0</v>
      </c>
      <c r="P298" s="339">
        <f>SUM('Felling&amp;Restocking'!O298+'Felling&amp;Restocking'!P298)</f>
        <v>0</v>
      </c>
      <c r="S298" s="341">
        <f>IF(AND(O298&lt;&gt;0,P298&lt;&gt;0,'Felling&amp;Restocking'!G298&lt;&gt;0,AA298="",AC298=""),1,0)</f>
        <v>0</v>
      </c>
      <c r="T298" s="342" t="str">
        <f>IF(OR('Felling&amp;Restocking'!G298=0,'Felling&amp;Restocking'!G298=""),"",SUM('Felling&amp;Restocking'!O298/P298)*'Felling&amp;Restocking'!G298)</f>
        <v/>
      </c>
      <c r="U298" s="343" t="str">
        <f>IF(OR('Felling&amp;Restocking'!G298=0,'Felling&amp;Restocking'!G298=""),"",SUM('Felling&amp;Restocking'!P298/P298)*'Felling&amp;Restocking'!G298)</f>
        <v/>
      </c>
      <c r="V298" s="344">
        <f>IF(CONCATENATE('Felling&amp;Restocking'!U298&amp;'Felling&amp;Restocking'!W298&amp;'Felling&amp;Restocking'!Y298&amp;'Felling&amp;Restocking'!AA298&amp;'Felling&amp;Restocking'!AC298)="",0,1)</f>
        <v>0</v>
      </c>
      <c r="W298" s="345">
        <f>IF(OR(OR(TRIM('Felling&amp;Restocking'!H298)="T",TRIM('Felling&amp;Restocking'!H298)="DF",TRIM('Felling&amp;Restocking'!H298)="OS"),O298=0),0,1)</f>
        <v>0</v>
      </c>
      <c r="X298" s="345">
        <f>IF(OR('Felling&amp;Restocking'!$S298="",OR('Felling&amp;Restocking'!$S298=0,'Felling&amp;Restocking'!$S298="N/A")),0,1)</f>
        <v>0</v>
      </c>
      <c r="Y298" s="333" t="str">
        <f t="shared" si="40"/>
        <v/>
      </c>
      <c r="Z298" s="333" t="str">
        <f t="shared" si="41"/>
        <v/>
      </c>
      <c r="AA298" s="334" t="str">
        <f t="shared" si="42"/>
        <v/>
      </c>
      <c r="AC298" s="333" t="str">
        <f t="shared" si="43"/>
        <v/>
      </c>
      <c r="AE298" s="333" t="str">
        <f t="shared" si="44"/>
        <v>1</v>
      </c>
      <c r="AF298" s="346" t="str">
        <f>IF('Felling&amp;Restocking'!I298="","",IFERROR(VLOOKUP( 'Felling&amp;Restocking'!I298,SpeciesList[],2,FALSE),"," &amp; 'Felling&amp;Restocking'!I298))</f>
        <v/>
      </c>
      <c r="AG298" s="333" t="str">
        <f>IF('Felling&amp;Restocking'!I298="","",VLOOKUP( 'Felling&amp;Restocking'!I298,SpeciesList[],4,FALSE))</f>
        <v/>
      </c>
      <c r="AH298" s="333" t="str">
        <f>IF('Felling&amp;Restocking'!J298="","",IFERROR("," &amp; VLOOKUP( 'Felling&amp;Restocking'!J298,SpeciesList[],2,FALSE),"," &amp; 'Felling&amp;Restocking'!J298))</f>
        <v/>
      </c>
      <c r="AI298" s="333" t="str">
        <f>IF('Felling&amp;Restocking'!J298="","",VLOOKUP( 'Felling&amp;Restocking'!J298,SpeciesList[],4,FALSE))</f>
        <v/>
      </c>
      <c r="AJ298" s="333" t="str">
        <f>IF('Felling&amp;Restocking'!K298="","",IFERROR("," &amp; VLOOKUP( 'Felling&amp;Restocking'!K298,SpeciesList[],2,FALSE),"," &amp; 'Felling&amp;Restocking'!K298))</f>
        <v/>
      </c>
      <c r="AK298" s="333" t="str">
        <f>IF('Felling&amp;Restocking'!K298="","",VLOOKUP( 'Felling&amp;Restocking'!K298,SpeciesList[],4,FALSE))</f>
        <v/>
      </c>
      <c r="AL298" s="333" t="str">
        <f>IF('Felling&amp;Restocking'!L298="","",IFERROR("," &amp; VLOOKUP( 'Felling&amp;Restocking'!L298,SpeciesList[],2,FALSE),"," &amp; 'Felling&amp;Restocking'!L298))</f>
        <v/>
      </c>
      <c r="AM298" s="333" t="str">
        <f>IF('Felling&amp;Restocking'!L298="","",VLOOKUP( 'Felling&amp;Restocking'!L298,SpeciesList[],4,FALSE))</f>
        <v/>
      </c>
      <c r="AN298" s="333" t="str">
        <f>IF('Felling&amp;Restocking'!M298="","",IFERROR("," &amp; VLOOKUP( 'Felling&amp;Restocking'!M298,SpeciesList[],2,FALSE),"," &amp; 'Felling&amp;Restocking'!M298))</f>
        <v/>
      </c>
      <c r="AO298" s="333" t="str">
        <f>IF('Felling&amp;Restocking'!M298="","",VLOOKUP( 'Felling&amp;Restocking'!M298,SpeciesList[],4,FALSE))</f>
        <v/>
      </c>
      <c r="AP298" s="333" t="str">
        <f>IF('Felling&amp;Restocking'!N298="","",IFERROR("," &amp; VLOOKUP( 'Felling&amp;Restocking'!N298,SpeciesList[],2,FALSE),"," &amp; 'Felling&amp;Restocking'!N298))</f>
        <v/>
      </c>
      <c r="AQ298" s="333" t="str">
        <f>IF('Felling&amp;Restocking'!N298="","",VLOOKUP( 'Felling&amp;Restocking'!N298,SpeciesList[],4,FALSE))</f>
        <v/>
      </c>
      <c r="AS298" s="346"/>
      <c r="AT298" s="333" t="str">
        <f>IF('Sub-Cpt Record'!A298&lt;&gt;"",CONCATENATE('Sub-Cpt Record'!A298,'Sub-Cpt Record'!B298,'Sub-Cpt Record'!C298),"")</f>
        <v/>
      </c>
      <c r="AU298" s="333">
        <f t="shared" si="45"/>
        <v>1</v>
      </c>
      <c r="AV298" s="333">
        <f>IF(AT298&lt;&gt;"",'Sub-Cpt Record'!C298/CODE!AU298,0)</f>
        <v>0</v>
      </c>
    </row>
    <row r="299" spans="1:48" x14ac:dyDescent="0.25">
      <c r="A299" s="333" t="str">
        <f>IF('Sub-Cpt Record'!B299="",IF(OR('Sub-Cpt Record'!A299=0,'Sub-Cpt Record'!A299=""),"",'Sub-Cpt Record'!A299),CONCATENATE('Sub-Cpt Record'!A299&amp;'Sub-Cpt Record'!B299))</f>
        <v/>
      </c>
      <c r="B299" s="333">
        <f t="shared" si="37"/>
        <v>1</v>
      </c>
      <c r="C299" s="334" t="str">
        <f>IF('Sub-Cpt Record'!E299 = "","",'Sub-Cpt Record'!E299&amp;"  ")</f>
        <v/>
      </c>
      <c r="D299" s="333" t="str">
        <f>IF('Sub-Cpt Record'!F299 = "","",'Sub-Cpt Record'!F299&amp;"  ")</f>
        <v/>
      </c>
      <c r="E299" s="333" t="str">
        <f>IF('Sub-Cpt Record'!G299 = "","",'Sub-Cpt Record'!G299&amp;"  ")</f>
        <v/>
      </c>
      <c r="F299" s="333" t="str">
        <f>IF('Sub-Cpt Record'!H299 = "","",'Sub-Cpt Record'!H299&amp;"  ")</f>
        <v/>
      </c>
      <c r="G299" s="333" t="str">
        <f>IF('Sub-Cpt Record'!I299 = "","",'Sub-Cpt Record'!I299&amp;"  ")</f>
        <v/>
      </c>
      <c r="H299" s="333" t="str">
        <f>IF('Sub-Cpt Record'!J299 = "","",'Sub-Cpt Record'!J299&amp;"  ")</f>
        <v/>
      </c>
      <c r="I299" s="335" t="str">
        <f t="shared" si="38"/>
        <v/>
      </c>
      <c r="J299" s="333">
        <f>IF(A299&lt;&gt;"",'Sub-Cpt Record'!C299/CODE!B299,0)</f>
        <v>0</v>
      </c>
      <c r="L299" s="337" t="str">
        <f t="shared" si="39"/>
        <v/>
      </c>
      <c r="N299" s="338">
        <f>COUNTIFS('Felling&amp;Restocking'!$A$11:$A$1000, 'Felling&amp;Restocking'!$A299, 'Felling&amp;Restocking'!$B$11:$B$1000, 'Felling&amp;Restocking'!$B299, 'Felling&amp;Restocking'!$H$11:$H$1000, 'Felling&amp;Restocking'!$H299)</f>
        <v>0</v>
      </c>
      <c r="O299" s="338">
        <f>IF(OR('Felling&amp;Restocking'!H299=0,'Felling&amp;Restocking'!H299=""),0,1)</f>
        <v>0</v>
      </c>
      <c r="P299" s="339">
        <f>SUM('Felling&amp;Restocking'!O299+'Felling&amp;Restocking'!P299)</f>
        <v>0</v>
      </c>
      <c r="S299" s="341">
        <f>IF(AND(O299&lt;&gt;0,P299&lt;&gt;0,'Felling&amp;Restocking'!G299&lt;&gt;0,AA299="",AC299=""),1,0)</f>
        <v>0</v>
      </c>
      <c r="T299" s="342" t="str">
        <f>IF(OR('Felling&amp;Restocking'!G299=0,'Felling&amp;Restocking'!G299=""),"",SUM('Felling&amp;Restocking'!O299/P299)*'Felling&amp;Restocking'!G299)</f>
        <v/>
      </c>
      <c r="U299" s="343" t="str">
        <f>IF(OR('Felling&amp;Restocking'!G299=0,'Felling&amp;Restocking'!G299=""),"",SUM('Felling&amp;Restocking'!P299/P299)*'Felling&amp;Restocking'!G299)</f>
        <v/>
      </c>
      <c r="V299" s="344">
        <f>IF(CONCATENATE('Felling&amp;Restocking'!U299&amp;'Felling&amp;Restocking'!W299&amp;'Felling&amp;Restocking'!Y299&amp;'Felling&amp;Restocking'!AA299&amp;'Felling&amp;Restocking'!AC299)="",0,1)</f>
        <v>0</v>
      </c>
      <c r="W299" s="345">
        <f>IF(OR(OR(TRIM('Felling&amp;Restocking'!H299)="T",TRIM('Felling&amp;Restocking'!H299)="DF",TRIM('Felling&amp;Restocking'!H299)="OS"),O299=0),0,1)</f>
        <v>0</v>
      </c>
      <c r="X299" s="345">
        <f>IF(OR('Felling&amp;Restocking'!$S299="",OR('Felling&amp;Restocking'!$S299=0,'Felling&amp;Restocking'!$S299="N/A")),0,1)</f>
        <v>0</v>
      </c>
      <c r="Y299" s="333" t="str">
        <f t="shared" si="40"/>
        <v/>
      </c>
      <c r="Z299" s="333" t="str">
        <f t="shared" si="41"/>
        <v/>
      </c>
      <c r="AA299" s="334" t="str">
        <f t="shared" si="42"/>
        <v/>
      </c>
      <c r="AC299" s="333" t="str">
        <f t="shared" si="43"/>
        <v/>
      </c>
      <c r="AE299" s="333" t="str">
        <f t="shared" si="44"/>
        <v>1</v>
      </c>
      <c r="AF299" s="346" t="str">
        <f>IF('Felling&amp;Restocking'!I299="","",IFERROR(VLOOKUP( 'Felling&amp;Restocking'!I299,SpeciesList[],2,FALSE),"," &amp; 'Felling&amp;Restocking'!I299))</f>
        <v/>
      </c>
      <c r="AG299" s="333" t="str">
        <f>IF('Felling&amp;Restocking'!I299="","",VLOOKUP( 'Felling&amp;Restocking'!I299,SpeciesList[],4,FALSE))</f>
        <v/>
      </c>
      <c r="AH299" s="333" t="str">
        <f>IF('Felling&amp;Restocking'!J299="","",IFERROR("," &amp; VLOOKUP( 'Felling&amp;Restocking'!J299,SpeciesList[],2,FALSE),"," &amp; 'Felling&amp;Restocking'!J299))</f>
        <v/>
      </c>
      <c r="AI299" s="333" t="str">
        <f>IF('Felling&amp;Restocking'!J299="","",VLOOKUP( 'Felling&amp;Restocking'!J299,SpeciesList[],4,FALSE))</f>
        <v/>
      </c>
      <c r="AJ299" s="333" t="str">
        <f>IF('Felling&amp;Restocking'!K299="","",IFERROR("," &amp; VLOOKUP( 'Felling&amp;Restocking'!K299,SpeciesList[],2,FALSE),"," &amp; 'Felling&amp;Restocking'!K299))</f>
        <v/>
      </c>
      <c r="AK299" s="333" t="str">
        <f>IF('Felling&amp;Restocking'!K299="","",VLOOKUP( 'Felling&amp;Restocking'!K299,SpeciesList[],4,FALSE))</f>
        <v/>
      </c>
      <c r="AL299" s="333" t="str">
        <f>IF('Felling&amp;Restocking'!L299="","",IFERROR("," &amp; VLOOKUP( 'Felling&amp;Restocking'!L299,SpeciesList[],2,FALSE),"," &amp; 'Felling&amp;Restocking'!L299))</f>
        <v/>
      </c>
      <c r="AM299" s="333" t="str">
        <f>IF('Felling&amp;Restocking'!L299="","",VLOOKUP( 'Felling&amp;Restocking'!L299,SpeciesList[],4,FALSE))</f>
        <v/>
      </c>
      <c r="AN299" s="333" t="str">
        <f>IF('Felling&amp;Restocking'!M299="","",IFERROR("," &amp; VLOOKUP( 'Felling&amp;Restocking'!M299,SpeciesList[],2,FALSE),"," &amp; 'Felling&amp;Restocking'!M299))</f>
        <v/>
      </c>
      <c r="AO299" s="333" t="str">
        <f>IF('Felling&amp;Restocking'!M299="","",VLOOKUP( 'Felling&amp;Restocking'!M299,SpeciesList[],4,FALSE))</f>
        <v/>
      </c>
      <c r="AP299" s="333" t="str">
        <f>IF('Felling&amp;Restocking'!N299="","",IFERROR("," &amp; VLOOKUP( 'Felling&amp;Restocking'!N299,SpeciesList[],2,FALSE),"," &amp; 'Felling&amp;Restocking'!N299))</f>
        <v/>
      </c>
      <c r="AQ299" s="333" t="str">
        <f>IF('Felling&amp;Restocking'!N299="","",VLOOKUP( 'Felling&amp;Restocking'!N299,SpeciesList[],4,FALSE))</f>
        <v/>
      </c>
      <c r="AS299" s="346"/>
      <c r="AT299" s="333" t="str">
        <f>IF('Sub-Cpt Record'!A299&lt;&gt;"",CONCATENATE('Sub-Cpt Record'!A299,'Sub-Cpt Record'!B299,'Sub-Cpt Record'!C299),"")</f>
        <v/>
      </c>
      <c r="AU299" s="333">
        <f t="shared" si="45"/>
        <v>1</v>
      </c>
      <c r="AV299" s="333">
        <f>IF(AT299&lt;&gt;"",'Sub-Cpt Record'!C299/CODE!AU299,0)</f>
        <v>0</v>
      </c>
    </row>
    <row r="300" spans="1:48" x14ac:dyDescent="0.25">
      <c r="A300" s="333" t="str">
        <f>IF('Sub-Cpt Record'!B300="",IF(OR('Sub-Cpt Record'!A300=0,'Sub-Cpt Record'!A300=""),"",'Sub-Cpt Record'!A300),CONCATENATE('Sub-Cpt Record'!A300&amp;'Sub-Cpt Record'!B300))</f>
        <v/>
      </c>
      <c r="B300" s="333">
        <f t="shared" si="37"/>
        <v>1</v>
      </c>
      <c r="C300" s="334" t="str">
        <f>IF('Sub-Cpt Record'!E300 = "","",'Sub-Cpt Record'!E300&amp;"  ")</f>
        <v/>
      </c>
      <c r="D300" s="333" t="str">
        <f>IF('Sub-Cpt Record'!F300 = "","",'Sub-Cpt Record'!F300&amp;"  ")</f>
        <v/>
      </c>
      <c r="E300" s="333" t="str">
        <f>IF('Sub-Cpt Record'!G300 = "","",'Sub-Cpt Record'!G300&amp;"  ")</f>
        <v/>
      </c>
      <c r="F300" s="333" t="str">
        <f>IF('Sub-Cpt Record'!H300 = "","",'Sub-Cpt Record'!H300&amp;"  ")</f>
        <v/>
      </c>
      <c r="G300" s="333" t="str">
        <f>IF('Sub-Cpt Record'!I300 = "","",'Sub-Cpt Record'!I300&amp;"  ")</f>
        <v/>
      </c>
      <c r="H300" s="333" t="str">
        <f>IF('Sub-Cpt Record'!J300 = "","",'Sub-Cpt Record'!J300&amp;"  ")</f>
        <v/>
      </c>
      <c r="I300" s="335" t="str">
        <f t="shared" si="38"/>
        <v/>
      </c>
      <c r="J300" s="333">
        <f>IF(A300&lt;&gt;"",'Sub-Cpt Record'!C300/CODE!B300,0)</f>
        <v>0</v>
      </c>
      <c r="L300" s="337" t="str">
        <f t="shared" si="39"/>
        <v/>
      </c>
      <c r="N300" s="338">
        <f>COUNTIFS('Felling&amp;Restocking'!$A$11:$A$1000, 'Felling&amp;Restocking'!$A300, 'Felling&amp;Restocking'!$B$11:$B$1000, 'Felling&amp;Restocking'!$B300, 'Felling&amp;Restocking'!$H$11:$H$1000, 'Felling&amp;Restocking'!$H300)</f>
        <v>0</v>
      </c>
      <c r="O300" s="338">
        <f>IF(OR('Felling&amp;Restocking'!H300=0,'Felling&amp;Restocking'!H300=""),0,1)</f>
        <v>0</v>
      </c>
      <c r="P300" s="339">
        <f>SUM('Felling&amp;Restocking'!O300+'Felling&amp;Restocking'!P300)</f>
        <v>0</v>
      </c>
      <c r="S300" s="341">
        <f>IF(AND(O300&lt;&gt;0,P300&lt;&gt;0,'Felling&amp;Restocking'!G300&lt;&gt;0,AA300="",AC300=""),1,0)</f>
        <v>0</v>
      </c>
      <c r="T300" s="342" t="str">
        <f>IF(OR('Felling&amp;Restocking'!G300=0,'Felling&amp;Restocking'!G300=""),"",SUM('Felling&amp;Restocking'!O300/P300)*'Felling&amp;Restocking'!G300)</f>
        <v/>
      </c>
      <c r="U300" s="343" t="str">
        <f>IF(OR('Felling&amp;Restocking'!G300=0,'Felling&amp;Restocking'!G300=""),"",SUM('Felling&amp;Restocking'!P300/P300)*'Felling&amp;Restocking'!G300)</f>
        <v/>
      </c>
      <c r="V300" s="344">
        <f>IF(CONCATENATE('Felling&amp;Restocking'!U300&amp;'Felling&amp;Restocking'!W300&amp;'Felling&amp;Restocking'!Y300&amp;'Felling&amp;Restocking'!AA300&amp;'Felling&amp;Restocking'!AC300)="",0,1)</f>
        <v>0</v>
      </c>
      <c r="W300" s="345">
        <f>IF(OR(OR(TRIM('Felling&amp;Restocking'!H300)="T",TRIM('Felling&amp;Restocking'!H300)="DF",TRIM('Felling&amp;Restocking'!H300)="OS"),O300=0),0,1)</f>
        <v>0</v>
      </c>
      <c r="X300" s="345">
        <f>IF(OR('Felling&amp;Restocking'!$S300="",OR('Felling&amp;Restocking'!$S300=0,'Felling&amp;Restocking'!$S300="N/A")),0,1)</f>
        <v>0</v>
      </c>
      <c r="Y300" s="333" t="str">
        <f t="shared" si="40"/>
        <v/>
      </c>
      <c r="Z300" s="333" t="str">
        <f t="shared" si="41"/>
        <v/>
      </c>
      <c r="AA300" s="334" t="str">
        <f t="shared" si="42"/>
        <v/>
      </c>
      <c r="AC300" s="333" t="str">
        <f t="shared" si="43"/>
        <v/>
      </c>
      <c r="AE300" s="333" t="str">
        <f t="shared" si="44"/>
        <v>1</v>
      </c>
      <c r="AF300" s="346" t="str">
        <f>IF('Felling&amp;Restocking'!I300="","",IFERROR(VLOOKUP( 'Felling&amp;Restocking'!I300,SpeciesList[],2,FALSE),"," &amp; 'Felling&amp;Restocking'!I300))</f>
        <v/>
      </c>
      <c r="AG300" s="333" t="str">
        <f>IF('Felling&amp;Restocking'!I300="","",VLOOKUP( 'Felling&amp;Restocking'!I300,SpeciesList[],4,FALSE))</f>
        <v/>
      </c>
      <c r="AH300" s="333" t="str">
        <f>IF('Felling&amp;Restocking'!J300="","",IFERROR("," &amp; VLOOKUP( 'Felling&amp;Restocking'!J300,SpeciesList[],2,FALSE),"," &amp; 'Felling&amp;Restocking'!J300))</f>
        <v/>
      </c>
      <c r="AI300" s="333" t="str">
        <f>IF('Felling&amp;Restocking'!J300="","",VLOOKUP( 'Felling&amp;Restocking'!J300,SpeciesList[],4,FALSE))</f>
        <v/>
      </c>
      <c r="AJ300" s="333" t="str">
        <f>IF('Felling&amp;Restocking'!K300="","",IFERROR("," &amp; VLOOKUP( 'Felling&amp;Restocking'!K300,SpeciesList[],2,FALSE),"," &amp; 'Felling&amp;Restocking'!K300))</f>
        <v/>
      </c>
      <c r="AK300" s="333" t="str">
        <f>IF('Felling&amp;Restocking'!K300="","",VLOOKUP( 'Felling&amp;Restocking'!K300,SpeciesList[],4,FALSE))</f>
        <v/>
      </c>
      <c r="AL300" s="333" t="str">
        <f>IF('Felling&amp;Restocking'!L300="","",IFERROR("," &amp; VLOOKUP( 'Felling&amp;Restocking'!L300,SpeciesList[],2,FALSE),"," &amp; 'Felling&amp;Restocking'!L300))</f>
        <v/>
      </c>
      <c r="AM300" s="333" t="str">
        <f>IF('Felling&amp;Restocking'!L300="","",VLOOKUP( 'Felling&amp;Restocking'!L300,SpeciesList[],4,FALSE))</f>
        <v/>
      </c>
      <c r="AN300" s="333" t="str">
        <f>IF('Felling&amp;Restocking'!M300="","",IFERROR("," &amp; VLOOKUP( 'Felling&amp;Restocking'!M300,SpeciesList[],2,FALSE),"," &amp; 'Felling&amp;Restocking'!M300))</f>
        <v/>
      </c>
      <c r="AO300" s="333" t="str">
        <f>IF('Felling&amp;Restocking'!M300="","",VLOOKUP( 'Felling&amp;Restocking'!M300,SpeciesList[],4,FALSE))</f>
        <v/>
      </c>
      <c r="AP300" s="333" t="str">
        <f>IF('Felling&amp;Restocking'!N300="","",IFERROR("," &amp; VLOOKUP( 'Felling&amp;Restocking'!N300,SpeciesList[],2,FALSE),"," &amp; 'Felling&amp;Restocking'!N300))</f>
        <v/>
      </c>
      <c r="AQ300" s="333" t="str">
        <f>IF('Felling&amp;Restocking'!N300="","",VLOOKUP( 'Felling&amp;Restocking'!N300,SpeciesList[],4,FALSE))</f>
        <v/>
      </c>
      <c r="AS300" s="346"/>
      <c r="AT300" s="333" t="str">
        <f>IF('Sub-Cpt Record'!A300&lt;&gt;"",CONCATENATE('Sub-Cpt Record'!A300,'Sub-Cpt Record'!B300,'Sub-Cpt Record'!C300),"")</f>
        <v/>
      </c>
      <c r="AU300" s="333">
        <f t="shared" si="45"/>
        <v>1</v>
      </c>
      <c r="AV300" s="333">
        <f>IF(AT300&lt;&gt;"",'Sub-Cpt Record'!C300/CODE!AU300,0)</f>
        <v>0</v>
      </c>
    </row>
    <row r="301" spans="1:48" x14ac:dyDescent="0.25">
      <c r="A301" s="333" t="str">
        <f>IF('Sub-Cpt Record'!B301="",IF(OR('Sub-Cpt Record'!A301=0,'Sub-Cpt Record'!A301=""),"",'Sub-Cpt Record'!A301),CONCATENATE('Sub-Cpt Record'!A301&amp;'Sub-Cpt Record'!B301))</f>
        <v/>
      </c>
      <c r="B301" s="333">
        <f t="shared" si="37"/>
        <v>1</v>
      </c>
      <c r="C301" s="334" t="str">
        <f>IF('Sub-Cpt Record'!E301 = "","",'Sub-Cpt Record'!E301&amp;"  ")</f>
        <v/>
      </c>
      <c r="D301" s="333" t="str">
        <f>IF('Sub-Cpt Record'!F301 = "","",'Sub-Cpt Record'!F301&amp;"  ")</f>
        <v/>
      </c>
      <c r="E301" s="333" t="str">
        <f>IF('Sub-Cpt Record'!G301 = "","",'Sub-Cpt Record'!G301&amp;"  ")</f>
        <v/>
      </c>
      <c r="F301" s="333" t="str">
        <f>IF('Sub-Cpt Record'!H301 = "","",'Sub-Cpt Record'!H301&amp;"  ")</f>
        <v/>
      </c>
      <c r="G301" s="333" t="str">
        <f>IF('Sub-Cpt Record'!I301 = "","",'Sub-Cpt Record'!I301&amp;"  ")</f>
        <v/>
      </c>
      <c r="H301" s="333" t="str">
        <f>IF('Sub-Cpt Record'!J301 = "","",'Sub-Cpt Record'!J301&amp;"  ")</f>
        <v/>
      </c>
      <c r="I301" s="335" t="str">
        <f t="shared" si="38"/>
        <v/>
      </c>
      <c r="J301" s="333">
        <f>IF(A301&lt;&gt;"",'Sub-Cpt Record'!C301/CODE!B301,0)</f>
        <v>0</v>
      </c>
      <c r="L301" s="337" t="str">
        <f t="shared" si="39"/>
        <v/>
      </c>
      <c r="N301" s="338">
        <f>COUNTIFS('Felling&amp;Restocking'!$A$11:$A$1000, 'Felling&amp;Restocking'!$A301, 'Felling&amp;Restocking'!$B$11:$B$1000, 'Felling&amp;Restocking'!$B301, 'Felling&amp;Restocking'!$H$11:$H$1000, 'Felling&amp;Restocking'!$H301)</f>
        <v>0</v>
      </c>
      <c r="O301" s="338">
        <f>IF(OR('Felling&amp;Restocking'!H301=0,'Felling&amp;Restocking'!H301=""),0,1)</f>
        <v>0</v>
      </c>
      <c r="P301" s="339">
        <f>SUM('Felling&amp;Restocking'!O301+'Felling&amp;Restocking'!P301)</f>
        <v>0</v>
      </c>
      <c r="S301" s="341">
        <f>IF(AND(O301&lt;&gt;0,P301&lt;&gt;0,'Felling&amp;Restocking'!G301&lt;&gt;0,AA301="",AC301=""),1,0)</f>
        <v>0</v>
      </c>
      <c r="T301" s="342" t="str">
        <f>IF(OR('Felling&amp;Restocking'!G301=0,'Felling&amp;Restocking'!G301=""),"",SUM('Felling&amp;Restocking'!O301/P301)*'Felling&amp;Restocking'!G301)</f>
        <v/>
      </c>
      <c r="U301" s="343" t="str">
        <f>IF(OR('Felling&amp;Restocking'!G301=0,'Felling&amp;Restocking'!G301=""),"",SUM('Felling&amp;Restocking'!P301/P301)*'Felling&amp;Restocking'!G301)</f>
        <v/>
      </c>
      <c r="V301" s="344">
        <f>IF(CONCATENATE('Felling&amp;Restocking'!U301&amp;'Felling&amp;Restocking'!W301&amp;'Felling&amp;Restocking'!Y301&amp;'Felling&amp;Restocking'!AA301&amp;'Felling&amp;Restocking'!AC301)="",0,1)</f>
        <v>0</v>
      </c>
      <c r="W301" s="345">
        <f>IF(OR(OR(TRIM('Felling&amp;Restocking'!H301)="T",TRIM('Felling&amp;Restocking'!H301)="DF",TRIM('Felling&amp;Restocking'!H301)="OS"),O301=0),0,1)</f>
        <v>0</v>
      </c>
      <c r="X301" s="345">
        <f>IF(OR('Felling&amp;Restocking'!$S301="",OR('Felling&amp;Restocking'!$S301=0,'Felling&amp;Restocking'!$S301="N/A")),0,1)</f>
        <v>0</v>
      </c>
      <c r="Y301" s="333" t="str">
        <f t="shared" si="40"/>
        <v/>
      </c>
      <c r="Z301" s="333" t="str">
        <f t="shared" si="41"/>
        <v/>
      </c>
      <c r="AA301" s="334" t="str">
        <f t="shared" si="42"/>
        <v/>
      </c>
      <c r="AC301" s="333" t="str">
        <f t="shared" si="43"/>
        <v/>
      </c>
      <c r="AE301" s="333" t="str">
        <f t="shared" si="44"/>
        <v>1</v>
      </c>
      <c r="AF301" s="346" t="str">
        <f>IF('Felling&amp;Restocking'!I301="","",IFERROR(VLOOKUP( 'Felling&amp;Restocking'!I301,SpeciesList[],2,FALSE),"," &amp; 'Felling&amp;Restocking'!I301))</f>
        <v/>
      </c>
      <c r="AG301" s="333" t="str">
        <f>IF('Felling&amp;Restocking'!I301="","",VLOOKUP( 'Felling&amp;Restocking'!I301,SpeciesList[],4,FALSE))</f>
        <v/>
      </c>
      <c r="AH301" s="333" t="str">
        <f>IF('Felling&amp;Restocking'!J301="","",IFERROR("," &amp; VLOOKUP( 'Felling&amp;Restocking'!J301,SpeciesList[],2,FALSE),"," &amp; 'Felling&amp;Restocking'!J301))</f>
        <v/>
      </c>
      <c r="AI301" s="333" t="str">
        <f>IF('Felling&amp;Restocking'!J301="","",VLOOKUP( 'Felling&amp;Restocking'!J301,SpeciesList[],4,FALSE))</f>
        <v/>
      </c>
      <c r="AJ301" s="333" t="str">
        <f>IF('Felling&amp;Restocking'!K301="","",IFERROR("," &amp; VLOOKUP( 'Felling&amp;Restocking'!K301,SpeciesList[],2,FALSE),"," &amp; 'Felling&amp;Restocking'!K301))</f>
        <v/>
      </c>
      <c r="AK301" s="333" t="str">
        <f>IF('Felling&amp;Restocking'!K301="","",VLOOKUP( 'Felling&amp;Restocking'!K301,SpeciesList[],4,FALSE))</f>
        <v/>
      </c>
      <c r="AL301" s="333" t="str">
        <f>IF('Felling&amp;Restocking'!L301="","",IFERROR("," &amp; VLOOKUP( 'Felling&amp;Restocking'!L301,SpeciesList[],2,FALSE),"," &amp; 'Felling&amp;Restocking'!L301))</f>
        <v/>
      </c>
      <c r="AM301" s="333" t="str">
        <f>IF('Felling&amp;Restocking'!L301="","",VLOOKUP( 'Felling&amp;Restocking'!L301,SpeciesList[],4,FALSE))</f>
        <v/>
      </c>
      <c r="AN301" s="333" t="str">
        <f>IF('Felling&amp;Restocking'!M301="","",IFERROR("," &amp; VLOOKUP( 'Felling&amp;Restocking'!M301,SpeciesList[],2,FALSE),"," &amp; 'Felling&amp;Restocking'!M301))</f>
        <v/>
      </c>
      <c r="AO301" s="333" t="str">
        <f>IF('Felling&amp;Restocking'!M301="","",VLOOKUP( 'Felling&amp;Restocking'!M301,SpeciesList[],4,FALSE))</f>
        <v/>
      </c>
      <c r="AP301" s="333" t="str">
        <f>IF('Felling&amp;Restocking'!N301="","",IFERROR("," &amp; VLOOKUP( 'Felling&amp;Restocking'!N301,SpeciesList[],2,FALSE),"," &amp; 'Felling&amp;Restocking'!N301))</f>
        <v/>
      </c>
      <c r="AQ301" s="333" t="str">
        <f>IF('Felling&amp;Restocking'!N301="","",VLOOKUP( 'Felling&amp;Restocking'!N301,SpeciesList[],4,FALSE))</f>
        <v/>
      </c>
      <c r="AS301" s="346"/>
      <c r="AT301" s="333" t="str">
        <f>IF('Sub-Cpt Record'!A301&lt;&gt;"",CONCATENATE('Sub-Cpt Record'!A301,'Sub-Cpt Record'!B301,'Sub-Cpt Record'!C301),"")</f>
        <v/>
      </c>
      <c r="AU301" s="333">
        <f t="shared" si="45"/>
        <v>1</v>
      </c>
      <c r="AV301" s="333">
        <f>IF(AT301&lt;&gt;"",'Sub-Cpt Record'!C301/CODE!AU301,0)</f>
        <v>0</v>
      </c>
    </row>
    <row r="302" spans="1:48" x14ac:dyDescent="0.25">
      <c r="A302" s="333" t="str">
        <f>IF('Sub-Cpt Record'!B302="",IF(OR('Sub-Cpt Record'!A302=0,'Sub-Cpt Record'!A302=""),"",'Sub-Cpt Record'!A302),CONCATENATE('Sub-Cpt Record'!A302&amp;'Sub-Cpt Record'!B302))</f>
        <v/>
      </c>
      <c r="B302" s="333">
        <f t="shared" si="37"/>
        <v>1</v>
      </c>
      <c r="C302" s="334" t="str">
        <f>IF('Sub-Cpt Record'!E302 = "","",'Sub-Cpt Record'!E302&amp;"  ")</f>
        <v/>
      </c>
      <c r="D302" s="333" t="str">
        <f>IF('Sub-Cpt Record'!F302 = "","",'Sub-Cpt Record'!F302&amp;"  ")</f>
        <v/>
      </c>
      <c r="E302" s="333" t="str">
        <f>IF('Sub-Cpt Record'!G302 = "","",'Sub-Cpt Record'!G302&amp;"  ")</f>
        <v/>
      </c>
      <c r="F302" s="333" t="str">
        <f>IF('Sub-Cpt Record'!H302 = "","",'Sub-Cpt Record'!H302&amp;"  ")</f>
        <v/>
      </c>
      <c r="G302" s="333" t="str">
        <f>IF('Sub-Cpt Record'!I302 = "","",'Sub-Cpt Record'!I302&amp;"  ")</f>
        <v/>
      </c>
      <c r="H302" s="333" t="str">
        <f>IF('Sub-Cpt Record'!J302 = "","",'Sub-Cpt Record'!J302&amp;"  ")</f>
        <v/>
      </c>
      <c r="I302" s="335" t="str">
        <f t="shared" si="38"/>
        <v/>
      </c>
      <c r="J302" s="333">
        <f>IF(A302&lt;&gt;"",'Sub-Cpt Record'!C302/CODE!B302,0)</f>
        <v>0</v>
      </c>
      <c r="L302" s="337" t="str">
        <f t="shared" si="39"/>
        <v/>
      </c>
      <c r="N302" s="338">
        <f>COUNTIFS('Felling&amp;Restocking'!$A$11:$A$1000, 'Felling&amp;Restocking'!$A302, 'Felling&amp;Restocking'!$B$11:$B$1000, 'Felling&amp;Restocking'!$B302, 'Felling&amp;Restocking'!$H$11:$H$1000, 'Felling&amp;Restocking'!$H302)</f>
        <v>0</v>
      </c>
      <c r="O302" s="338">
        <f>IF(OR('Felling&amp;Restocking'!H302=0,'Felling&amp;Restocking'!H302=""),0,1)</f>
        <v>0</v>
      </c>
      <c r="P302" s="339">
        <f>SUM('Felling&amp;Restocking'!O302+'Felling&amp;Restocking'!P302)</f>
        <v>0</v>
      </c>
      <c r="S302" s="341">
        <f>IF(AND(O302&lt;&gt;0,P302&lt;&gt;0,'Felling&amp;Restocking'!G302&lt;&gt;0,AA302="",AC302=""),1,0)</f>
        <v>0</v>
      </c>
      <c r="T302" s="342" t="str">
        <f>IF(OR('Felling&amp;Restocking'!G302=0,'Felling&amp;Restocking'!G302=""),"",SUM('Felling&amp;Restocking'!O302/P302)*'Felling&amp;Restocking'!G302)</f>
        <v/>
      </c>
      <c r="U302" s="343" t="str">
        <f>IF(OR('Felling&amp;Restocking'!G302=0,'Felling&amp;Restocking'!G302=""),"",SUM('Felling&amp;Restocking'!P302/P302)*'Felling&amp;Restocking'!G302)</f>
        <v/>
      </c>
      <c r="V302" s="344">
        <f>IF(CONCATENATE('Felling&amp;Restocking'!U302&amp;'Felling&amp;Restocking'!W302&amp;'Felling&amp;Restocking'!Y302&amp;'Felling&amp;Restocking'!AA302&amp;'Felling&amp;Restocking'!AC302)="",0,1)</f>
        <v>0</v>
      </c>
      <c r="W302" s="345">
        <f>IF(OR(OR(TRIM('Felling&amp;Restocking'!H302)="T",TRIM('Felling&amp;Restocking'!H302)="DF",TRIM('Felling&amp;Restocking'!H302)="OS"),O302=0),0,1)</f>
        <v>0</v>
      </c>
      <c r="X302" s="345">
        <f>IF(OR('Felling&amp;Restocking'!$S302="",OR('Felling&amp;Restocking'!$S302=0,'Felling&amp;Restocking'!$S302="N/A")),0,1)</f>
        <v>0</v>
      </c>
      <c r="Y302" s="333" t="str">
        <f t="shared" si="40"/>
        <v/>
      </c>
      <c r="Z302" s="333" t="str">
        <f t="shared" si="41"/>
        <v/>
      </c>
      <c r="AA302" s="334" t="str">
        <f t="shared" si="42"/>
        <v/>
      </c>
      <c r="AC302" s="333" t="str">
        <f t="shared" si="43"/>
        <v/>
      </c>
      <c r="AE302" s="333" t="str">
        <f t="shared" si="44"/>
        <v>1</v>
      </c>
      <c r="AF302" s="346" t="str">
        <f>IF('Felling&amp;Restocking'!I302="","",IFERROR(VLOOKUP( 'Felling&amp;Restocking'!I302,SpeciesList[],2,FALSE),"," &amp; 'Felling&amp;Restocking'!I302))</f>
        <v/>
      </c>
      <c r="AG302" s="333" t="str">
        <f>IF('Felling&amp;Restocking'!I302="","",VLOOKUP( 'Felling&amp;Restocking'!I302,SpeciesList[],4,FALSE))</f>
        <v/>
      </c>
      <c r="AH302" s="333" t="str">
        <f>IF('Felling&amp;Restocking'!J302="","",IFERROR("," &amp; VLOOKUP( 'Felling&amp;Restocking'!J302,SpeciesList[],2,FALSE),"," &amp; 'Felling&amp;Restocking'!J302))</f>
        <v/>
      </c>
      <c r="AI302" s="333" t="str">
        <f>IF('Felling&amp;Restocking'!J302="","",VLOOKUP( 'Felling&amp;Restocking'!J302,SpeciesList[],4,FALSE))</f>
        <v/>
      </c>
      <c r="AJ302" s="333" t="str">
        <f>IF('Felling&amp;Restocking'!K302="","",IFERROR("," &amp; VLOOKUP( 'Felling&amp;Restocking'!K302,SpeciesList[],2,FALSE),"," &amp; 'Felling&amp;Restocking'!K302))</f>
        <v/>
      </c>
      <c r="AK302" s="333" t="str">
        <f>IF('Felling&amp;Restocking'!K302="","",VLOOKUP( 'Felling&amp;Restocking'!K302,SpeciesList[],4,FALSE))</f>
        <v/>
      </c>
      <c r="AL302" s="333" t="str">
        <f>IF('Felling&amp;Restocking'!L302="","",IFERROR("," &amp; VLOOKUP( 'Felling&amp;Restocking'!L302,SpeciesList[],2,FALSE),"," &amp; 'Felling&amp;Restocking'!L302))</f>
        <v/>
      </c>
      <c r="AM302" s="333" t="str">
        <f>IF('Felling&amp;Restocking'!L302="","",VLOOKUP( 'Felling&amp;Restocking'!L302,SpeciesList[],4,FALSE))</f>
        <v/>
      </c>
      <c r="AN302" s="333" t="str">
        <f>IF('Felling&amp;Restocking'!M302="","",IFERROR("," &amp; VLOOKUP( 'Felling&amp;Restocking'!M302,SpeciesList[],2,FALSE),"," &amp; 'Felling&amp;Restocking'!M302))</f>
        <v/>
      </c>
      <c r="AO302" s="333" t="str">
        <f>IF('Felling&amp;Restocking'!M302="","",VLOOKUP( 'Felling&amp;Restocking'!M302,SpeciesList[],4,FALSE))</f>
        <v/>
      </c>
      <c r="AP302" s="333" t="str">
        <f>IF('Felling&amp;Restocking'!N302="","",IFERROR("," &amp; VLOOKUP( 'Felling&amp;Restocking'!N302,SpeciesList[],2,FALSE),"," &amp; 'Felling&amp;Restocking'!N302))</f>
        <v/>
      </c>
      <c r="AQ302" s="333" t="str">
        <f>IF('Felling&amp;Restocking'!N302="","",VLOOKUP( 'Felling&amp;Restocking'!N302,SpeciesList[],4,FALSE))</f>
        <v/>
      </c>
      <c r="AS302" s="346"/>
      <c r="AT302" s="333" t="str">
        <f>IF('Sub-Cpt Record'!A302&lt;&gt;"",CONCATENATE('Sub-Cpt Record'!A302,'Sub-Cpt Record'!B302,'Sub-Cpt Record'!C302),"")</f>
        <v/>
      </c>
      <c r="AU302" s="333">
        <f t="shared" si="45"/>
        <v>1</v>
      </c>
      <c r="AV302" s="333">
        <f>IF(AT302&lt;&gt;"",'Sub-Cpt Record'!C302/CODE!AU302,0)</f>
        <v>0</v>
      </c>
    </row>
    <row r="303" spans="1:48" x14ac:dyDescent="0.25">
      <c r="A303" s="333" t="str">
        <f>IF('Sub-Cpt Record'!B303="",IF(OR('Sub-Cpt Record'!A303=0,'Sub-Cpt Record'!A303=""),"",'Sub-Cpt Record'!A303),CONCATENATE('Sub-Cpt Record'!A303&amp;'Sub-Cpt Record'!B303))</f>
        <v/>
      </c>
      <c r="B303" s="333">
        <f t="shared" si="37"/>
        <v>1</v>
      </c>
      <c r="C303" s="334" t="str">
        <f>IF('Sub-Cpt Record'!E303 = "","",'Sub-Cpt Record'!E303&amp;"  ")</f>
        <v/>
      </c>
      <c r="D303" s="333" t="str">
        <f>IF('Sub-Cpt Record'!F303 = "","",'Sub-Cpt Record'!F303&amp;"  ")</f>
        <v/>
      </c>
      <c r="E303" s="333" t="str">
        <f>IF('Sub-Cpt Record'!G303 = "","",'Sub-Cpt Record'!G303&amp;"  ")</f>
        <v/>
      </c>
      <c r="F303" s="333" t="str">
        <f>IF('Sub-Cpt Record'!H303 = "","",'Sub-Cpt Record'!H303&amp;"  ")</f>
        <v/>
      </c>
      <c r="G303" s="333" t="str">
        <f>IF('Sub-Cpt Record'!I303 = "","",'Sub-Cpt Record'!I303&amp;"  ")</f>
        <v/>
      </c>
      <c r="H303" s="333" t="str">
        <f>IF('Sub-Cpt Record'!J303 = "","",'Sub-Cpt Record'!J303&amp;"  ")</f>
        <v/>
      </c>
      <c r="I303" s="335" t="str">
        <f t="shared" si="38"/>
        <v/>
      </c>
      <c r="J303" s="333">
        <f>IF(A303&lt;&gt;"",'Sub-Cpt Record'!C303/CODE!B303,0)</f>
        <v>0</v>
      </c>
      <c r="L303" s="337" t="str">
        <f t="shared" si="39"/>
        <v/>
      </c>
      <c r="N303" s="338">
        <f>COUNTIFS('Felling&amp;Restocking'!$A$11:$A$1000, 'Felling&amp;Restocking'!$A303, 'Felling&amp;Restocking'!$B$11:$B$1000, 'Felling&amp;Restocking'!$B303, 'Felling&amp;Restocking'!$H$11:$H$1000, 'Felling&amp;Restocking'!$H303)</f>
        <v>0</v>
      </c>
      <c r="O303" s="338">
        <f>IF(OR('Felling&amp;Restocking'!H303=0,'Felling&amp;Restocking'!H303=""),0,1)</f>
        <v>0</v>
      </c>
      <c r="P303" s="339">
        <f>SUM('Felling&amp;Restocking'!O303+'Felling&amp;Restocking'!P303)</f>
        <v>0</v>
      </c>
      <c r="S303" s="341">
        <f>IF(AND(O303&lt;&gt;0,P303&lt;&gt;0,'Felling&amp;Restocking'!G303&lt;&gt;0,AA303="",AC303=""),1,0)</f>
        <v>0</v>
      </c>
      <c r="T303" s="342" t="str">
        <f>IF(OR('Felling&amp;Restocking'!G303=0,'Felling&amp;Restocking'!G303=""),"",SUM('Felling&amp;Restocking'!O303/P303)*'Felling&amp;Restocking'!G303)</f>
        <v/>
      </c>
      <c r="U303" s="343" t="str">
        <f>IF(OR('Felling&amp;Restocking'!G303=0,'Felling&amp;Restocking'!G303=""),"",SUM('Felling&amp;Restocking'!P303/P303)*'Felling&amp;Restocking'!G303)</f>
        <v/>
      </c>
      <c r="V303" s="344">
        <f>IF(CONCATENATE('Felling&amp;Restocking'!U303&amp;'Felling&amp;Restocking'!W303&amp;'Felling&amp;Restocking'!Y303&amp;'Felling&amp;Restocking'!AA303&amp;'Felling&amp;Restocking'!AC303)="",0,1)</f>
        <v>0</v>
      </c>
      <c r="W303" s="345">
        <f>IF(OR(OR(TRIM('Felling&amp;Restocking'!H303)="T",TRIM('Felling&amp;Restocking'!H303)="DF",TRIM('Felling&amp;Restocking'!H303)="OS"),O303=0),0,1)</f>
        <v>0</v>
      </c>
      <c r="X303" s="345">
        <f>IF(OR('Felling&amp;Restocking'!$S303="",OR('Felling&amp;Restocking'!$S303=0,'Felling&amp;Restocking'!$S303="N/A")),0,1)</f>
        <v>0</v>
      </c>
      <c r="Y303" s="333" t="str">
        <f t="shared" si="40"/>
        <v/>
      </c>
      <c r="Z303" s="333" t="str">
        <f t="shared" si="41"/>
        <v/>
      </c>
      <c r="AA303" s="334" t="str">
        <f t="shared" si="42"/>
        <v/>
      </c>
      <c r="AC303" s="333" t="str">
        <f t="shared" si="43"/>
        <v/>
      </c>
      <c r="AE303" s="333" t="str">
        <f t="shared" si="44"/>
        <v>1</v>
      </c>
      <c r="AF303" s="346" t="str">
        <f>IF('Felling&amp;Restocking'!I303="","",IFERROR(VLOOKUP( 'Felling&amp;Restocking'!I303,SpeciesList[],2,FALSE),"," &amp; 'Felling&amp;Restocking'!I303))</f>
        <v/>
      </c>
      <c r="AG303" s="333" t="str">
        <f>IF('Felling&amp;Restocking'!I303="","",VLOOKUP( 'Felling&amp;Restocking'!I303,SpeciesList[],4,FALSE))</f>
        <v/>
      </c>
      <c r="AH303" s="333" t="str">
        <f>IF('Felling&amp;Restocking'!J303="","",IFERROR("," &amp; VLOOKUP( 'Felling&amp;Restocking'!J303,SpeciesList[],2,FALSE),"," &amp; 'Felling&amp;Restocking'!J303))</f>
        <v/>
      </c>
      <c r="AI303" s="333" t="str">
        <f>IF('Felling&amp;Restocking'!J303="","",VLOOKUP( 'Felling&amp;Restocking'!J303,SpeciesList[],4,FALSE))</f>
        <v/>
      </c>
      <c r="AJ303" s="333" t="str">
        <f>IF('Felling&amp;Restocking'!K303="","",IFERROR("," &amp; VLOOKUP( 'Felling&amp;Restocking'!K303,SpeciesList[],2,FALSE),"," &amp; 'Felling&amp;Restocking'!K303))</f>
        <v/>
      </c>
      <c r="AK303" s="333" t="str">
        <f>IF('Felling&amp;Restocking'!K303="","",VLOOKUP( 'Felling&amp;Restocking'!K303,SpeciesList[],4,FALSE))</f>
        <v/>
      </c>
      <c r="AL303" s="333" t="str">
        <f>IF('Felling&amp;Restocking'!L303="","",IFERROR("," &amp; VLOOKUP( 'Felling&amp;Restocking'!L303,SpeciesList[],2,FALSE),"," &amp; 'Felling&amp;Restocking'!L303))</f>
        <v/>
      </c>
      <c r="AM303" s="333" t="str">
        <f>IF('Felling&amp;Restocking'!L303="","",VLOOKUP( 'Felling&amp;Restocking'!L303,SpeciesList[],4,FALSE))</f>
        <v/>
      </c>
      <c r="AN303" s="333" t="str">
        <f>IF('Felling&amp;Restocking'!M303="","",IFERROR("," &amp; VLOOKUP( 'Felling&amp;Restocking'!M303,SpeciesList[],2,FALSE),"," &amp; 'Felling&amp;Restocking'!M303))</f>
        <v/>
      </c>
      <c r="AO303" s="333" t="str">
        <f>IF('Felling&amp;Restocking'!M303="","",VLOOKUP( 'Felling&amp;Restocking'!M303,SpeciesList[],4,FALSE))</f>
        <v/>
      </c>
      <c r="AP303" s="333" t="str">
        <f>IF('Felling&amp;Restocking'!N303="","",IFERROR("," &amp; VLOOKUP( 'Felling&amp;Restocking'!N303,SpeciesList[],2,FALSE),"," &amp; 'Felling&amp;Restocking'!N303))</f>
        <v/>
      </c>
      <c r="AQ303" s="333" t="str">
        <f>IF('Felling&amp;Restocking'!N303="","",VLOOKUP( 'Felling&amp;Restocking'!N303,SpeciesList[],4,FALSE))</f>
        <v/>
      </c>
      <c r="AS303" s="346"/>
      <c r="AT303" s="333" t="str">
        <f>IF('Sub-Cpt Record'!A303&lt;&gt;"",CONCATENATE('Sub-Cpt Record'!A303,'Sub-Cpt Record'!B303,'Sub-Cpt Record'!C303),"")</f>
        <v/>
      </c>
      <c r="AU303" s="333">
        <f t="shared" si="45"/>
        <v>1</v>
      </c>
      <c r="AV303" s="333">
        <f>IF(AT303&lt;&gt;"",'Sub-Cpt Record'!C303/CODE!AU303,0)</f>
        <v>0</v>
      </c>
    </row>
    <row r="304" spans="1:48" x14ac:dyDescent="0.25">
      <c r="A304" s="333" t="str">
        <f>IF('Sub-Cpt Record'!B304="",IF(OR('Sub-Cpt Record'!A304=0,'Sub-Cpt Record'!A304=""),"",'Sub-Cpt Record'!A304),CONCATENATE('Sub-Cpt Record'!A304&amp;'Sub-Cpt Record'!B304))</f>
        <v/>
      </c>
      <c r="B304" s="333">
        <f t="shared" si="37"/>
        <v>1</v>
      </c>
      <c r="C304" s="334" t="str">
        <f>IF('Sub-Cpt Record'!E304 = "","",'Sub-Cpt Record'!E304&amp;"  ")</f>
        <v/>
      </c>
      <c r="D304" s="333" t="str">
        <f>IF('Sub-Cpt Record'!F304 = "","",'Sub-Cpt Record'!F304&amp;"  ")</f>
        <v/>
      </c>
      <c r="E304" s="333" t="str">
        <f>IF('Sub-Cpt Record'!G304 = "","",'Sub-Cpt Record'!G304&amp;"  ")</f>
        <v/>
      </c>
      <c r="F304" s="333" t="str">
        <f>IF('Sub-Cpt Record'!H304 = "","",'Sub-Cpt Record'!H304&amp;"  ")</f>
        <v/>
      </c>
      <c r="G304" s="333" t="str">
        <f>IF('Sub-Cpt Record'!I304 = "","",'Sub-Cpt Record'!I304&amp;"  ")</f>
        <v/>
      </c>
      <c r="H304" s="333" t="str">
        <f>IF('Sub-Cpt Record'!J304 = "","",'Sub-Cpt Record'!J304&amp;"  ")</f>
        <v/>
      </c>
      <c r="I304" s="335" t="str">
        <f t="shared" si="38"/>
        <v/>
      </c>
      <c r="J304" s="333">
        <f>IF(A304&lt;&gt;"",'Sub-Cpt Record'!C304/CODE!B304,0)</f>
        <v>0</v>
      </c>
      <c r="L304" s="337" t="str">
        <f t="shared" si="39"/>
        <v/>
      </c>
      <c r="N304" s="338">
        <f>COUNTIFS('Felling&amp;Restocking'!$A$11:$A$1000, 'Felling&amp;Restocking'!$A304, 'Felling&amp;Restocking'!$B$11:$B$1000, 'Felling&amp;Restocking'!$B304, 'Felling&amp;Restocking'!$H$11:$H$1000, 'Felling&amp;Restocking'!$H304)</f>
        <v>0</v>
      </c>
      <c r="O304" s="338">
        <f>IF(OR('Felling&amp;Restocking'!H304=0,'Felling&amp;Restocking'!H304=""),0,1)</f>
        <v>0</v>
      </c>
      <c r="P304" s="339">
        <f>SUM('Felling&amp;Restocking'!O304+'Felling&amp;Restocking'!P304)</f>
        <v>0</v>
      </c>
      <c r="S304" s="341">
        <f>IF(AND(O304&lt;&gt;0,P304&lt;&gt;0,'Felling&amp;Restocking'!G304&lt;&gt;0,AA304="",AC304=""),1,0)</f>
        <v>0</v>
      </c>
      <c r="T304" s="342" t="str">
        <f>IF(OR('Felling&amp;Restocking'!G304=0,'Felling&amp;Restocking'!G304=""),"",SUM('Felling&amp;Restocking'!O304/P304)*'Felling&amp;Restocking'!G304)</f>
        <v/>
      </c>
      <c r="U304" s="343" t="str">
        <f>IF(OR('Felling&amp;Restocking'!G304=0,'Felling&amp;Restocking'!G304=""),"",SUM('Felling&amp;Restocking'!P304/P304)*'Felling&amp;Restocking'!G304)</f>
        <v/>
      </c>
      <c r="V304" s="344">
        <f>IF(CONCATENATE('Felling&amp;Restocking'!U304&amp;'Felling&amp;Restocking'!W304&amp;'Felling&amp;Restocking'!Y304&amp;'Felling&amp;Restocking'!AA304&amp;'Felling&amp;Restocking'!AC304)="",0,1)</f>
        <v>0</v>
      </c>
      <c r="W304" s="345">
        <f>IF(OR(OR(TRIM('Felling&amp;Restocking'!H304)="T",TRIM('Felling&amp;Restocking'!H304)="DF",TRIM('Felling&amp;Restocking'!H304)="OS"),O304=0),0,1)</f>
        <v>0</v>
      </c>
      <c r="X304" s="345">
        <f>IF(OR('Felling&amp;Restocking'!$S304="",OR('Felling&amp;Restocking'!$S304=0,'Felling&amp;Restocking'!$S304="N/A")),0,1)</f>
        <v>0</v>
      </c>
      <c r="Y304" s="333" t="str">
        <f t="shared" si="40"/>
        <v/>
      </c>
      <c r="Z304" s="333" t="str">
        <f t="shared" si="41"/>
        <v/>
      </c>
      <c r="AA304" s="334" t="str">
        <f t="shared" si="42"/>
        <v/>
      </c>
      <c r="AC304" s="333" t="str">
        <f t="shared" si="43"/>
        <v/>
      </c>
      <c r="AE304" s="333" t="str">
        <f t="shared" si="44"/>
        <v>1</v>
      </c>
      <c r="AF304" s="346" t="str">
        <f>IF('Felling&amp;Restocking'!I304="","",IFERROR(VLOOKUP( 'Felling&amp;Restocking'!I304,SpeciesList[],2,FALSE),"," &amp; 'Felling&amp;Restocking'!I304))</f>
        <v/>
      </c>
      <c r="AG304" s="333" t="str">
        <f>IF('Felling&amp;Restocking'!I304="","",VLOOKUP( 'Felling&amp;Restocking'!I304,SpeciesList[],4,FALSE))</f>
        <v/>
      </c>
      <c r="AH304" s="333" t="str">
        <f>IF('Felling&amp;Restocking'!J304="","",IFERROR("," &amp; VLOOKUP( 'Felling&amp;Restocking'!J304,SpeciesList[],2,FALSE),"," &amp; 'Felling&amp;Restocking'!J304))</f>
        <v/>
      </c>
      <c r="AI304" s="333" t="str">
        <f>IF('Felling&amp;Restocking'!J304="","",VLOOKUP( 'Felling&amp;Restocking'!J304,SpeciesList[],4,FALSE))</f>
        <v/>
      </c>
      <c r="AJ304" s="333" t="str">
        <f>IF('Felling&amp;Restocking'!K304="","",IFERROR("," &amp; VLOOKUP( 'Felling&amp;Restocking'!K304,SpeciesList[],2,FALSE),"," &amp; 'Felling&amp;Restocking'!K304))</f>
        <v/>
      </c>
      <c r="AK304" s="333" t="str">
        <f>IF('Felling&amp;Restocking'!K304="","",VLOOKUP( 'Felling&amp;Restocking'!K304,SpeciesList[],4,FALSE))</f>
        <v/>
      </c>
      <c r="AL304" s="333" t="str">
        <f>IF('Felling&amp;Restocking'!L304="","",IFERROR("," &amp; VLOOKUP( 'Felling&amp;Restocking'!L304,SpeciesList[],2,FALSE),"," &amp; 'Felling&amp;Restocking'!L304))</f>
        <v/>
      </c>
      <c r="AM304" s="333" t="str">
        <f>IF('Felling&amp;Restocking'!L304="","",VLOOKUP( 'Felling&amp;Restocking'!L304,SpeciesList[],4,FALSE))</f>
        <v/>
      </c>
      <c r="AN304" s="333" t="str">
        <f>IF('Felling&amp;Restocking'!M304="","",IFERROR("," &amp; VLOOKUP( 'Felling&amp;Restocking'!M304,SpeciesList[],2,FALSE),"," &amp; 'Felling&amp;Restocking'!M304))</f>
        <v/>
      </c>
      <c r="AO304" s="333" t="str">
        <f>IF('Felling&amp;Restocking'!M304="","",VLOOKUP( 'Felling&amp;Restocking'!M304,SpeciesList[],4,FALSE))</f>
        <v/>
      </c>
      <c r="AP304" s="333" t="str">
        <f>IF('Felling&amp;Restocking'!N304="","",IFERROR("," &amp; VLOOKUP( 'Felling&amp;Restocking'!N304,SpeciesList[],2,FALSE),"," &amp; 'Felling&amp;Restocking'!N304))</f>
        <v/>
      </c>
      <c r="AQ304" s="333" t="str">
        <f>IF('Felling&amp;Restocking'!N304="","",VLOOKUP( 'Felling&amp;Restocking'!N304,SpeciesList[],4,FALSE))</f>
        <v/>
      </c>
      <c r="AS304" s="346"/>
      <c r="AT304" s="333" t="str">
        <f>IF('Sub-Cpt Record'!A304&lt;&gt;"",CONCATENATE('Sub-Cpt Record'!A304,'Sub-Cpt Record'!B304,'Sub-Cpt Record'!C304),"")</f>
        <v/>
      </c>
      <c r="AU304" s="333">
        <f t="shared" si="45"/>
        <v>1</v>
      </c>
      <c r="AV304" s="333">
        <f>IF(AT304&lt;&gt;"",'Sub-Cpt Record'!C304/CODE!AU304,0)</f>
        <v>0</v>
      </c>
    </row>
    <row r="305" spans="1:48" x14ac:dyDescent="0.25">
      <c r="A305" s="333" t="str">
        <f>IF('Sub-Cpt Record'!B305="",IF(OR('Sub-Cpt Record'!A305=0,'Sub-Cpt Record'!A305=""),"",'Sub-Cpt Record'!A305),CONCATENATE('Sub-Cpt Record'!A305&amp;'Sub-Cpt Record'!B305))</f>
        <v/>
      </c>
      <c r="B305" s="333">
        <f t="shared" si="37"/>
        <v>1</v>
      </c>
      <c r="C305" s="334" t="str">
        <f>IF('Sub-Cpt Record'!E305 = "","",'Sub-Cpt Record'!E305&amp;"  ")</f>
        <v/>
      </c>
      <c r="D305" s="333" t="str">
        <f>IF('Sub-Cpt Record'!F305 = "","",'Sub-Cpt Record'!F305&amp;"  ")</f>
        <v/>
      </c>
      <c r="E305" s="333" t="str">
        <f>IF('Sub-Cpt Record'!G305 = "","",'Sub-Cpt Record'!G305&amp;"  ")</f>
        <v/>
      </c>
      <c r="F305" s="333" t="str">
        <f>IF('Sub-Cpt Record'!H305 = "","",'Sub-Cpt Record'!H305&amp;"  ")</f>
        <v/>
      </c>
      <c r="G305" s="333" t="str">
        <f>IF('Sub-Cpt Record'!I305 = "","",'Sub-Cpt Record'!I305&amp;"  ")</f>
        <v/>
      </c>
      <c r="H305" s="333" t="str">
        <f>IF('Sub-Cpt Record'!J305 = "","",'Sub-Cpt Record'!J305&amp;"  ")</f>
        <v/>
      </c>
      <c r="I305" s="335" t="str">
        <f t="shared" si="38"/>
        <v/>
      </c>
      <c r="J305" s="333">
        <f>IF(A305&lt;&gt;"",'Sub-Cpt Record'!C305/CODE!B305,0)</f>
        <v>0</v>
      </c>
      <c r="L305" s="337" t="str">
        <f t="shared" si="39"/>
        <v/>
      </c>
      <c r="N305" s="338">
        <f>COUNTIFS('Felling&amp;Restocking'!$A$11:$A$1000, 'Felling&amp;Restocking'!$A305, 'Felling&amp;Restocking'!$B$11:$B$1000, 'Felling&amp;Restocking'!$B305, 'Felling&amp;Restocking'!$H$11:$H$1000, 'Felling&amp;Restocking'!$H305)</f>
        <v>0</v>
      </c>
      <c r="O305" s="338">
        <f>IF(OR('Felling&amp;Restocking'!H305=0,'Felling&amp;Restocking'!H305=""),0,1)</f>
        <v>0</v>
      </c>
      <c r="P305" s="339">
        <f>SUM('Felling&amp;Restocking'!O305+'Felling&amp;Restocking'!P305)</f>
        <v>0</v>
      </c>
      <c r="S305" s="341">
        <f>IF(AND(O305&lt;&gt;0,P305&lt;&gt;0,'Felling&amp;Restocking'!G305&lt;&gt;0,AA305="",AC305=""),1,0)</f>
        <v>0</v>
      </c>
      <c r="T305" s="342" t="str">
        <f>IF(OR('Felling&amp;Restocking'!G305=0,'Felling&amp;Restocking'!G305=""),"",SUM('Felling&amp;Restocking'!O305/P305)*'Felling&amp;Restocking'!G305)</f>
        <v/>
      </c>
      <c r="U305" s="343" t="str">
        <f>IF(OR('Felling&amp;Restocking'!G305=0,'Felling&amp;Restocking'!G305=""),"",SUM('Felling&amp;Restocking'!P305/P305)*'Felling&amp;Restocking'!G305)</f>
        <v/>
      </c>
      <c r="V305" s="344">
        <f>IF(CONCATENATE('Felling&amp;Restocking'!U305&amp;'Felling&amp;Restocking'!W305&amp;'Felling&amp;Restocking'!Y305&amp;'Felling&amp;Restocking'!AA305&amp;'Felling&amp;Restocking'!AC305)="",0,1)</f>
        <v>0</v>
      </c>
      <c r="W305" s="345">
        <f>IF(OR(OR(TRIM('Felling&amp;Restocking'!H305)="T",TRIM('Felling&amp;Restocking'!H305)="DF",TRIM('Felling&amp;Restocking'!H305)="OS"),O305=0),0,1)</f>
        <v>0</v>
      </c>
      <c r="X305" s="345">
        <f>IF(OR('Felling&amp;Restocking'!$S305="",OR('Felling&amp;Restocking'!$S305=0,'Felling&amp;Restocking'!$S305="N/A")),0,1)</f>
        <v>0</v>
      </c>
      <c r="Y305" s="333" t="str">
        <f t="shared" si="40"/>
        <v/>
      </c>
      <c r="Z305" s="333" t="str">
        <f t="shared" si="41"/>
        <v/>
      </c>
      <c r="AA305" s="334" t="str">
        <f t="shared" si="42"/>
        <v/>
      </c>
      <c r="AC305" s="333" t="str">
        <f t="shared" si="43"/>
        <v/>
      </c>
      <c r="AE305" s="333" t="str">
        <f t="shared" si="44"/>
        <v>1</v>
      </c>
      <c r="AF305" s="346" t="str">
        <f>IF('Felling&amp;Restocking'!I305="","",IFERROR(VLOOKUP( 'Felling&amp;Restocking'!I305,SpeciesList[],2,FALSE),"," &amp; 'Felling&amp;Restocking'!I305))</f>
        <v/>
      </c>
      <c r="AG305" s="333" t="str">
        <f>IF('Felling&amp;Restocking'!I305="","",VLOOKUP( 'Felling&amp;Restocking'!I305,SpeciesList[],4,FALSE))</f>
        <v/>
      </c>
      <c r="AH305" s="333" t="str">
        <f>IF('Felling&amp;Restocking'!J305="","",IFERROR("," &amp; VLOOKUP( 'Felling&amp;Restocking'!J305,SpeciesList[],2,FALSE),"," &amp; 'Felling&amp;Restocking'!J305))</f>
        <v/>
      </c>
      <c r="AI305" s="333" t="str">
        <f>IF('Felling&amp;Restocking'!J305="","",VLOOKUP( 'Felling&amp;Restocking'!J305,SpeciesList[],4,FALSE))</f>
        <v/>
      </c>
      <c r="AJ305" s="333" t="str">
        <f>IF('Felling&amp;Restocking'!K305="","",IFERROR("," &amp; VLOOKUP( 'Felling&amp;Restocking'!K305,SpeciesList[],2,FALSE),"," &amp; 'Felling&amp;Restocking'!K305))</f>
        <v/>
      </c>
      <c r="AK305" s="333" t="str">
        <f>IF('Felling&amp;Restocking'!K305="","",VLOOKUP( 'Felling&amp;Restocking'!K305,SpeciesList[],4,FALSE))</f>
        <v/>
      </c>
      <c r="AL305" s="333" t="str">
        <f>IF('Felling&amp;Restocking'!L305="","",IFERROR("," &amp; VLOOKUP( 'Felling&amp;Restocking'!L305,SpeciesList[],2,FALSE),"," &amp; 'Felling&amp;Restocking'!L305))</f>
        <v/>
      </c>
      <c r="AM305" s="333" t="str">
        <f>IF('Felling&amp;Restocking'!L305="","",VLOOKUP( 'Felling&amp;Restocking'!L305,SpeciesList[],4,FALSE))</f>
        <v/>
      </c>
      <c r="AN305" s="333" t="str">
        <f>IF('Felling&amp;Restocking'!M305="","",IFERROR("," &amp; VLOOKUP( 'Felling&amp;Restocking'!M305,SpeciesList[],2,FALSE),"," &amp; 'Felling&amp;Restocking'!M305))</f>
        <v/>
      </c>
      <c r="AO305" s="333" t="str">
        <f>IF('Felling&amp;Restocking'!M305="","",VLOOKUP( 'Felling&amp;Restocking'!M305,SpeciesList[],4,FALSE))</f>
        <v/>
      </c>
      <c r="AP305" s="333" t="str">
        <f>IF('Felling&amp;Restocking'!N305="","",IFERROR("," &amp; VLOOKUP( 'Felling&amp;Restocking'!N305,SpeciesList[],2,FALSE),"," &amp; 'Felling&amp;Restocking'!N305))</f>
        <v/>
      </c>
      <c r="AQ305" s="333" t="str">
        <f>IF('Felling&amp;Restocking'!N305="","",VLOOKUP( 'Felling&amp;Restocking'!N305,SpeciesList[],4,FALSE))</f>
        <v/>
      </c>
      <c r="AS305" s="346"/>
      <c r="AT305" s="333" t="str">
        <f>IF('Sub-Cpt Record'!A305&lt;&gt;"",CONCATENATE('Sub-Cpt Record'!A305,'Sub-Cpt Record'!B305,'Sub-Cpt Record'!C305),"")</f>
        <v/>
      </c>
      <c r="AU305" s="333">
        <f t="shared" si="45"/>
        <v>1</v>
      </c>
      <c r="AV305" s="333">
        <f>IF(AT305&lt;&gt;"",'Sub-Cpt Record'!C305/CODE!AU305,0)</f>
        <v>0</v>
      </c>
    </row>
    <row r="306" spans="1:48" x14ac:dyDescent="0.25">
      <c r="A306" s="333" t="str">
        <f>IF('Sub-Cpt Record'!B306="",IF(OR('Sub-Cpt Record'!A306=0,'Sub-Cpt Record'!A306=""),"",'Sub-Cpt Record'!A306),CONCATENATE('Sub-Cpt Record'!A306&amp;'Sub-Cpt Record'!B306))</f>
        <v/>
      </c>
      <c r="B306" s="333">
        <f t="shared" si="37"/>
        <v>1</v>
      </c>
      <c r="C306" s="334" t="str">
        <f>IF('Sub-Cpt Record'!E306 = "","",'Sub-Cpt Record'!E306&amp;"  ")</f>
        <v/>
      </c>
      <c r="D306" s="333" t="str">
        <f>IF('Sub-Cpt Record'!F306 = "","",'Sub-Cpt Record'!F306&amp;"  ")</f>
        <v/>
      </c>
      <c r="E306" s="333" t="str">
        <f>IF('Sub-Cpt Record'!G306 = "","",'Sub-Cpt Record'!G306&amp;"  ")</f>
        <v/>
      </c>
      <c r="F306" s="333" t="str">
        <f>IF('Sub-Cpt Record'!H306 = "","",'Sub-Cpt Record'!H306&amp;"  ")</f>
        <v/>
      </c>
      <c r="G306" s="333" t="str">
        <f>IF('Sub-Cpt Record'!I306 = "","",'Sub-Cpt Record'!I306&amp;"  ")</f>
        <v/>
      </c>
      <c r="H306" s="333" t="str">
        <f>IF('Sub-Cpt Record'!J306 = "","",'Sub-Cpt Record'!J306&amp;"  ")</f>
        <v/>
      </c>
      <c r="I306" s="335" t="str">
        <f t="shared" si="38"/>
        <v/>
      </c>
      <c r="J306" s="333">
        <f>IF(A306&lt;&gt;"",'Sub-Cpt Record'!C306/CODE!B306,0)</f>
        <v>0</v>
      </c>
      <c r="L306" s="337" t="str">
        <f t="shared" si="39"/>
        <v/>
      </c>
      <c r="N306" s="338">
        <f>COUNTIFS('Felling&amp;Restocking'!$A$11:$A$1000, 'Felling&amp;Restocking'!$A306, 'Felling&amp;Restocking'!$B$11:$B$1000, 'Felling&amp;Restocking'!$B306, 'Felling&amp;Restocking'!$H$11:$H$1000, 'Felling&amp;Restocking'!$H306)</f>
        <v>0</v>
      </c>
      <c r="O306" s="338">
        <f>IF(OR('Felling&amp;Restocking'!H306=0,'Felling&amp;Restocking'!H306=""),0,1)</f>
        <v>0</v>
      </c>
      <c r="P306" s="339">
        <f>SUM('Felling&amp;Restocking'!O306+'Felling&amp;Restocking'!P306)</f>
        <v>0</v>
      </c>
      <c r="S306" s="341">
        <f>IF(AND(O306&lt;&gt;0,P306&lt;&gt;0,'Felling&amp;Restocking'!G306&lt;&gt;0,AA306="",AC306=""),1,0)</f>
        <v>0</v>
      </c>
      <c r="T306" s="342" t="str">
        <f>IF(OR('Felling&amp;Restocking'!G306=0,'Felling&amp;Restocking'!G306=""),"",SUM('Felling&amp;Restocking'!O306/P306)*'Felling&amp;Restocking'!G306)</f>
        <v/>
      </c>
      <c r="U306" s="343" t="str">
        <f>IF(OR('Felling&amp;Restocking'!G306=0,'Felling&amp;Restocking'!G306=""),"",SUM('Felling&amp;Restocking'!P306/P306)*'Felling&amp;Restocking'!G306)</f>
        <v/>
      </c>
      <c r="V306" s="344">
        <f>IF(CONCATENATE('Felling&amp;Restocking'!U306&amp;'Felling&amp;Restocking'!W306&amp;'Felling&amp;Restocking'!Y306&amp;'Felling&amp;Restocking'!AA306&amp;'Felling&amp;Restocking'!AC306)="",0,1)</f>
        <v>0</v>
      </c>
      <c r="W306" s="345">
        <f>IF(OR(OR(TRIM('Felling&amp;Restocking'!H306)="T",TRIM('Felling&amp;Restocking'!H306)="DF",TRIM('Felling&amp;Restocking'!H306)="OS"),O306=0),0,1)</f>
        <v>0</v>
      </c>
      <c r="X306" s="345">
        <f>IF(OR('Felling&amp;Restocking'!$S306="",OR('Felling&amp;Restocking'!$S306=0,'Felling&amp;Restocking'!$S306="N/A")),0,1)</f>
        <v>0</v>
      </c>
      <c r="Y306" s="333" t="str">
        <f t="shared" si="40"/>
        <v/>
      </c>
      <c r="Z306" s="333" t="str">
        <f t="shared" si="41"/>
        <v/>
      </c>
      <c r="AA306" s="334" t="str">
        <f t="shared" si="42"/>
        <v/>
      </c>
      <c r="AC306" s="333" t="str">
        <f t="shared" si="43"/>
        <v/>
      </c>
      <c r="AE306" s="333" t="str">
        <f t="shared" si="44"/>
        <v>1</v>
      </c>
      <c r="AF306" s="346" t="str">
        <f>IF('Felling&amp;Restocking'!I306="","",IFERROR(VLOOKUP( 'Felling&amp;Restocking'!I306,SpeciesList[],2,FALSE),"," &amp; 'Felling&amp;Restocking'!I306))</f>
        <v/>
      </c>
      <c r="AG306" s="333" t="str">
        <f>IF('Felling&amp;Restocking'!I306="","",VLOOKUP( 'Felling&amp;Restocking'!I306,SpeciesList[],4,FALSE))</f>
        <v/>
      </c>
      <c r="AH306" s="333" t="str">
        <f>IF('Felling&amp;Restocking'!J306="","",IFERROR("," &amp; VLOOKUP( 'Felling&amp;Restocking'!J306,SpeciesList[],2,FALSE),"," &amp; 'Felling&amp;Restocking'!J306))</f>
        <v/>
      </c>
      <c r="AI306" s="333" t="str">
        <f>IF('Felling&amp;Restocking'!J306="","",VLOOKUP( 'Felling&amp;Restocking'!J306,SpeciesList[],4,FALSE))</f>
        <v/>
      </c>
      <c r="AJ306" s="333" t="str">
        <f>IF('Felling&amp;Restocking'!K306="","",IFERROR("," &amp; VLOOKUP( 'Felling&amp;Restocking'!K306,SpeciesList[],2,FALSE),"," &amp; 'Felling&amp;Restocking'!K306))</f>
        <v/>
      </c>
      <c r="AK306" s="333" t="str">
        <f>IF('Felling&amp;Restocking'!K306="","",VLOOKUP( 'Felling&amp;Restocking'!K306,SpeciesList[],4,FALSE))</f>
        <v/>
      </c>
      <c r="AL306" s="333" t="str">
        <f>IF('Felling&amp;Restocking'!L306="","",IFERROR("," &amp; VLOOKUP( 'Felling&amp;Restocking'!L306,SpeciesList[],2,FALSE),"," &amp; 'Felling&amp;Restocking'!L306))</f>
        <v/>
      </c>
      <c r="AM306" s="333" t="str">
        <f>IF('Felling&amp;Restocking'!L306="","",VLOOKUP( 'Felling&amp;Restocking'!L306,SpeciesList[],4,FALSE))</f>
        <v/>
      </c>
      <c r="AN306" s="333" t="str">
        <f>IF('Felling&amp;Restocking'!M306="","",IFERROR("," &amp; VLOOKUP( 'Felling&amp;Restocking'!M306,SpeciesList[],2,FALSE),"," &amp; 'Felling&amp;Restocking'!M306))</f>
        <v/>
      </c>
      <c r="AO306" s="333" t="str">
        <f>IF('Felling&amp;Restocking'!M306="","",VLOOKUP( 'Felling&amp;Restocking'!M306,SpeciesList[],4,FALSE))</f>
        <v/>
      </c>
      <c r="AP306" s="333" t="str">
        <f>IF('Felling&amp;Restocking'!N306="","",IFERROR("," &amp; VLOOKUP( 'Felling&amp;Restocking'!N306,SpeciesList[],2,FALSE),"," &amp; 'Felling&amp;Restocking'!N306))</f>
        <v/>
      </c>
      <c r="AQ306" s="333" t="str">
        <f>IF('Felling&amp;Restocking'!N306="","",VLOOKUP( 'Felling&amp;Restocking'!N306,SpeciesList[],4,FALSE))</f>
        <v/>
      </c>
      <c r="AS306" s="346"/>
      <c r="AT306" s="333" t="str">
        <f>IF('Sub-Cpt Record'!A306&lt;&gt;"",CONCATENATE('Sub-Cpt Record'!A306,'Sub-Cpt Record'!B306,'Sub-Cpt Record'!C306),"")</f>
        <v/>
      </c>
      <c r="AU306" s="333">
        <f t="shared" si="45"/>
        <v>1</v>
      </c>
      <c r="AV306" s="333">
        <f>IF(AT306&lt;&gt;"",'Sub-Cpt Record'!C306/CODE!AU306,0)</f>
        <v>0</v>
      </c>
    </row>
    <row r="307" spans="1:48" x14ac:dyDescent="0.25">
      <c r="A307" s="333" t="str">
        <f>IF('Sub-Cpt Record'!B307="",IF(OR('Sub-Cpt Record'!A307=0,'Sub-Cpt Record'!A307=""),"",'Sub-Cpt Record'!A307),CONCATENATE('Sub-Cpt Record'!A307&amp;'Sub-Cpt Record'!B307))</f>
        <v/>
      </c>
      <c r="B307" s="333">
        <f t="shared" si="37"/>
        <v>1</v>
      </c>
      <c r="C307" s="334" t="str">
        <f>IF('Sub-Cpt Record'!E307 = "","",'Sub-Cpt Record'!E307&amp;"  ")</f>
        <v/>
      </c>
      <c r="D307" s="333" t="str">
        <f>IF('Sub-Cpt Record'!F307 = "","",'Sub-Cpt Record'!F307&amp;"  ")</f>
        <v/>
      </c>
      <c r="E307" s="333" t="str">
        <f>IF('Sub-Cpt Record'!G307 = "","",'Sub-Cpt Record'!G307&amp;"  ")</f>
        <v/>
      </c>
      <c r="F307" s="333" t="str">
        <f>IF('Sub-Cpt Record'!H307 = "","",'Sub-Cpt Record'!H307&amp;"  ")</f>
        <v/>
      </c>
      <c r="G307" s="333" t="str">
        <f>IF('Sub-Cpt Record'!I307 = "","",'Sub-Cpt Record'!I307&amp;"  ")</f>
        <v/>
      </c>
      <c r="H307" s="333" t="str">
        <f>IF('Sub-Cpt Record'!J307 = "","",'Sub-Cpt Record'!J307&amp;"  ")</f>
        <v/>
      </c>
      <c r="I307" s="335" t="str">
        <f t="shared" si="38"/>
        <v/>
      </c>
      <c r="J307" s="333">
        <f>IF(A307&lt;&gt;"",'Sub-Cpt Record'!C307/CODE!B307,0)</f>
        <v>0</v>
      </c>
      <c r="L307" s="337" t="str">
        <f t="shared" si="39"/>
        <v/>
      </c>
      <c r="N307" s="338">
        <f>COUNTIFS('Felling&amp;Restocking'!$A$11:$A$1000, 'Felling&amp;Restocking'!$A307, 'Felling&amp;Restocking'!$B$11:$B$1000, 'Felling&amp;Restocking'!$B307, 'Felling&amp;Restocking'!$H$11:$H$1000, 'Felling&amp;Restocking'!$H307)</f>
        <v>0</v>
      </c>
      <c r="O307" s="338">
        <f>IF(OR('Felling&amp;Restocking'!H307=0,'Felling&amp;Restocking'!H307=""),0,1)</f>
        <v>0</v>
      </c>
      <c r="P307" s="339">
        <f>SUM('Felling&amp;Restocking'!O307+'Felling&amp;Restocking'!P307)</f>
        <v>0</v>
      </c>
      <c r="S307" s="341">
        <f>IF(AND(O307&lt;&gt;0,P307&lt;&gt;0,'Felling&amp;Restocking'!G307&lt;&gt;0,AA307="",AC307=""),1,0)</f>
        <v>0</v>
      </c>
      <c r="T307" s="342" t="str">
        <f>IF(OR('Felling&amp;Restocking'!G307=0,'Felling&amp;Restocking'!G307=""),"",SUM('Felling&amp;Restocking'!O307/P307)*'Felling&amp;Restocking'!G307)</f>
        <v/>
      </c>
      <c r="U307" s="343" t="str">
        <f>IF(OR('Felling&amp;Restocking'!G307=0,'Felling&amp;Restocking'!G307=""),"",SUM('Felling&amp;Restocking'!P307/P307)*'Felling&amp;Restocking'!G307)</f>
        <v/>
      </c>
      <c r="V307" s="344">
        <f>IF(CONCATENATE('Felling&amp;Restocking'!U307&amp;'Felling&amp;Restocking'!W307&amp;'Felling&amp;Restocking'!Y307&amp;'Felling&amp;Restocking'!AA307&amp;'Felling&amp;Restocking'!AC307)="",0,1)</f>
        <v>0</v>
      </c>
      <c r="W307" s="345">
        <f>IF(OR(OR(TRIM('Felling&amp;Restocking'!H307)="T",TRIM('Felling&amp;Restocking'!H307)="DF",TRIM('Felling&amp;Restocking'!H307)="OS"),O307=0),0,1)</f>
        <v>0</v>
      </c>
      <c r="X307" s="345">
        <f>IF(OR('Felling&amp;Restocking'!$S307="",OR('Felling&amp;Restocking'!$S307=0,'Felling&amp;Restocking'!$S307="N/A")),0,1)</f>
        <v>0</v>
      </c>
      <c r="Y307" s="333" t="str">
        <f t="shared" si="40"/>
        <v/>
      </c>
      <c r="Z307" s="333" t="str">
        <f t="shared" si="41"/>
        <v/>
      </c>
      <c r="AA307" s="334" t="str">
        <f t="shared" si="42"/>
        <v/>
      </c>
      <c r="AC307" s="333" t="str">
        <f t="shared" si="43"/>
        <v/>
      </c>
      <c r="AE307" s="333" t="str">
        <f t="shared" si="44"/>
        <v>1</v>
      </c>
      <c r="AF307" s="346" t="str">
        <f>IF('Felling&amp;Restocking'!I307="","",IFERROR(VLOOKUP( 'Felling&amp;Restocking'!I307,SpeciesList[],2,FALSE),"," &amp; 'Felling&amp;Restocking'!I307))</f>
        <v/>
      </c>
      <c r="AG307" s="333" t="str">
        <f>IF('Felling&amp;Restocking'!I307="","",VLOOKUP( 'Felling&amp;Restocking'!I307,SpeciesList[],4,FALSE))</f>
        <v/>
      </c>
      <c r="AH307" s="333" t="str">
        <f>IF('Felling&amp;Restocking'!J307="","",IFERROR("," &amp; VLOOKUP( 'Felling&amp;Restocking'!J307,SpeciesList[],2,FALSE),"," &amp; 'Felling&amp;Restocking'!J307))</f>
        <v/>
      </c>
      <c r="AI307" s="333" t="str">
        <f>IF('Felling&amp;Restocking'!J307="","",VLOOKUP( 'Felling&amp;Restocking'!J307,SpeciesList[],4,FALSE))</f>
        <v/>
      </c>
      <c r="AJ307" s="333" t="str">
        <f>IF('Felling&amp;Restocking'!K307="","",IFERROR("," &amp; VLOOKUP( 'Felling&amp;Restocking'!K307,SpeciesList[],2,FALSE),"," &amp; 'Felling&amp;Restocking'!K307))</f>
        <v/>
      </c>
      <c r="AK307" s="333" t="str">
        <f>IF('Felling&amp;Restocking'!K307="","",VLOOKUP( 'Felling&amp;Restocking'!K307,SpeciesList[],4,FALSE))</f>
        <v/>
      </c>
      <c r="AL307" s="333" t="str">
        <f>IF('Felling&amp;Restocking'!L307="","",IFERROR("," &amp; VLOOKUP( 'Felling&amp;Restocking'!L307,SpeciesList[],2,FALSE),"," &amp; 'Felling&amp;Restocking'!L307))</f>
        <v/>
      </c>
      <c r="AM307" s="333" t="str">
        <f>IF('Felling&amp;Restocking'!L307="","",VLOOKUP( 'Felling&amp;Restocking'!L307,SpeciesList[],4,FALSE))</f>
        <v/>
      </c>
      <c r="AN307" s="333" t="str">
        <f>IF('Felling&amp;Restocking'!M307="","",IFERROR("," &amp; VLOOKUP( 'Felling&amp;Restocking'!M307,SpeciesList[],2,FALSE),"," &amp; 'Felling&amp;Restocking'!M307))</f>
        <v/>
      </c>
      <c r="AO307" s="333" t="str">
        <f>IF('Felling&amp;Restocking'!M307="","",VLOOKUP( 'Felling&amp;Restocking'!M307,SpeciesList[],4,FALSE))</f>
        <v/>
      </c>
      <c r="AP307" s="333" t="str">
        <f>IF('Felling&amp;Restocking'!N307="","",IFERROR("," &amp; VLOOKUP( 'Felling&amp;Restocking'!N307,SpeciesList[],2,FALSE),"," &amp; 'Felling&amp;Restocking'!N307))</f>
        <v/>
      </c>
      <c r="AQ307" s="333" t="str">
        <f>IF('Felling&amp;Restocking'!N307="","",VLOOKUP( 'Felling&amp;Restocking'!N307,SpeciesList[],4,FALSE))</f>
        <v/>
      </c>
      <c r="AS307" s="346"/>
      <c r="AT307" s="333" t="str">
        <f>IF('Sub-Cpt Record'!A307&lt;&gt;"",CONCATENATE('Sub-Cpt Record'!A307,'Sub-Cpt Record'!B307,'Sub-Cpt Record'!C307),"")</f>
        <v/>
      </c>
      <c r="AU307" s="333">
        <f t="shared" si="45"/>
        <v>1</v>
      </c>
      <c r="AV307" s="333">
        <f>IF(AT307&lt;&gt;"",'Sub-Cpt Record'!C307/CODE!AU307,0)</f>
        <v>0</v>
      </c>
    </row>
    <row r="308" spans="1:48" x14ac:dyDescent="0.25">
      <c r="A308" s="333" t="str">
        <f>IF('Sub-Cpt Record'!B308="",IF(OR('Sub-Cpt Record'!A308=0,'Sub-Cpt Record'!A308=""),"",'Sub-Cpt Record'!A308),CONCATENATE('Sub-Cpt Record'!A308&amp;'Sub-Cpt Record'!B308))</f>
        <v/>
      </c>
      <c r="B308" s="333">
        <f t="shared" si="37"/>
        <v>1</v>
      </c>
      <c r="C308" s="334" t="str">
        <f>IF('Sub-Cpt Record'!E308 = "","",'Sub-Cpt Record'!E308&amp;"  ")</f>
        <v/>
      </c>
      <c r="D308" s="333" t="str">
        <f>IF('Sub-Cpt Record'!F308 = "","",'Sub-Cpt Record'!F308&amp;"  ")</f>
        <v/>
      </c>
      <c r="E308" s="333" t="str">
        <f>IF('Sub-Cpt Record'!G308 = "","",'Sub-Cpt Record'!G308&amp;"  ")</f>
        <v/>
      </c>
      <c r="F308" s="333" t="str">
        <f>IF('Sub-Cpt Record'!H308 = "","",'Sub-Cpt Record'!H308&amp;"  ")</f>
        <v/>
      </c>
      <c r="G308" s="333" t="str">
        <f>IF('Sub-Cpt Record'!I308 = "","",'Sub-Cpt Record'!I308&amp;"  ")</f>
        <v/>
      </c>
      <c r="H308" s="333" t="str">
        <f>IF('Sub-Cpt Record'!J308 = "","",'Sub-Cpt Record'!J308&amp;"  ")</f>
        <v/>
      </c>
      <c r="I308" s="335" t="str">
        <f t="shared" si="38"/>
        <v/>
      </c>
      <c r="J308" s="333">
        <f>IF(A308&lt;&gt;"",'Sub-Cpt Record'!C308/CODE!B308,0)</f>
        <v>0</v>
      </c>
      <c r="L308" s="337" t="str">
        <f t="shared" si="39"/>
        <v/>
      </c>
      <c r="N308" s="338">
        <f>COUNTIFS('Felling&amp;Restocking'!$A$11:$A$1000, 'Felling&amp;Restocking'!$A308, 'Felling&amp;Restocking'!$B$11:$B$1000, 'Felling&amp;Restocking'!$B308, 'Felling&amp;Restocking'!$H$11:$H$1000, 'Felling&amp;Restocking'!$H308)</f>
        <v>0</v>
      </c>
      <c r="O308" s="338">
        <f>IF(OR('Felling&amp;Restocking'!H308=0,'Felling&amp;Restocking'!H308=""),0,1)</f>
        <v>0</v>
      </c>
      <c r="P308" s="339">
        <f>SUM('Felling&amp;Restocking'!O308+'Felling&amp;Restocking'!P308)</f>
        <v>0</v>
      </c>
      <c r="S308" s="341">
        <f>IF(AND(O308&lt;&gt;0,P308&lt;&gt;0,'Felling&amp;Restocking'!G308&lt;&gt;0,AA308="",AC308=""),1,0)</f>
        <v>0</v>
      </c>
      <c r="T308" s="342" t="str">
        <f>IF(OR('Felling&amp;Restocking'!G308=0,'Felling&amp;Restocking'!G308=""),"",SUM('Felling&amp;Restocking'!O308/P308)*'Felling&amp;Restocking'!G308)</f>
        <v/>
      </c>
      <c r="U308" s="343" t="str">
        <f>IF(OR('Felling&amp;Restocking'!G308=0,'Felling&amp;Restocking'!G308=""),"",SUM('Felling&amp;Restocking'!P308/P308)*'Felling&amp;Restocking'!G308)</f>
        <v/>
      </c>
      <c r="V308" s="344">
        <f>IF(CONCATENATE('Felling&amp;Restocking'!U308&amp;'Felling&amp;Restocking'!W308&amp;'Felling&amp;Restocking'!Y308&amp;'Felling&amp;Restocking'!AA308&amp;'Felling&amp;Restocking'!AC308)="",0,1)</f>
        <v>0</v>
      </c>
      <c r="W308" s="345">
        <f>IF(OR(OR(TRIM('Felling&amp;Restocking'!H308)="T",TRIM('Felling&amp;Restocking'!H308)="DF",TRIM('Felling&amp;Restocking'!H308)="OS"),O308=0),0,1)</f>
        <v>0</v>
      </c>
      <c r="X308" s="345">
        <f>IF(OR('Felling&amp;Restocking'!$S308="",OR('Felling&amp;Restocking'!$S308=0,'Felling&amp;Restocking'!$S308="N/A")),0,1)</f>
        <v>0</v>
      </c>
      <c r="Y308" s="333" t="str">
        <f t="shared" si="40"/>
        <v/>
      </c>
      <c r="Z308" s="333" t="str">
        <f t="shared" si="41"/>
        <v/>
      </c>
      <c r="AA308" s="334" t="str">
        <f t="shared" si="42"/>
        <v/>
      </c>
      <c r="AC308" s="333" t="str">
        <f t="shared" si="43"/>
        <v/>
      </c>
      <c r="AE308" s="333" t="str">
        <f t="shared" si="44"/>
        <v>1</v>
      </c>
      <c r="AF308" s="346" t="str">
        <f>IF('Felling&amp;Restocking'!I308="","",IFERROR(VLOOKUP( 'Felling&amp;Restocking'!I308,SpeciesList[],2,FALSE),"," &amp; 'Felling&amp;Restocking'!I308))</f>
        <v/>
      </c>
      <c r="AG308" s="333" t="str">
        <f>IF('Felling&amp;Restocking'!I308="","",VLOOKUP( 'Felling&amp;Restocking'!I308,SpeciesList[],4,FALSE))</f>
        <v/>
      </c>
      <c r="AH308" s="333" t="str">
        <f>IF('Felling&amp;Restocking'!J308="","",IFERROR("," &amp; VLOOKUP( 'Felling&amp;Restocking'!J308,SpeciesList[],2,FALSE),"," &amp; 'Felling&amp;Restocking'!J308))</f>
        <v/>
      </c>
      <c r="AI308" s="333" t="str">
        <f>IF('Felling&amp;Restocking'!J308="","",VLOOKUP( 'Felling&amp;Restocking'!J308,SpeciesList[],4,FALSE))</f>
        <v/>
      </c>
      <c r="AJ308" s="333" t="str">
        <f>IF('Felling&amp;Restocking'!K308="","",IFERROR("," &amp; VLOOKUP( 'Felling&amp;Restocking'!K308,SpeciesList[],2,FALSE),"," &amp; 'Felling&amp;Restocking'!K308))</f>
        <v/>
      </c>
      <c r="AK308" s="333" t="str">
        <f>IF('Felling&amp;Restocking'!K308="","",VLOOKUP( 'Felling&amp;Restocking'!K308,SpeciesList[],4,FALSE))</f>
        <v/>
      </c>
      <c r="AL308" s="333" t="str">
        <f>IF('Felling&amp;Restocking'!L308="","",IFERROR("," &amp; VLOOKUP( 'Felling&amp;Restocking'!L308,SpeciesList[],2,FALSE),"," &amp; 'Felling&amp;Restocking'!L308))</f>
        <v/>
      </c>
      <c r="AM308" s="333" t="str">
        <f>IF('Felling&amp;Restocking'!L308="","",VLOOKUP( 'Felling&amp;Restocking'!L308,SpeciesList[],4,FALSE))</f>
        <v/>
      </c>
      <c r="AN308" s="333" t="str">
        <f>IF('Felling&amp;Restocking'!M308="","",IFERROR("," &amp; VLOOKUP( 'Felling&amp;Restocking'!M308,SpeciesList[],2,FALSE),"," &amp; 'Felling&amp;Restocking'!M308))</f>
        <v/>
      </c>
      <c r="AO308" s="333" t="str">
        <f>IF('Felling&amp;Restocking'!M308="","",VLOOKUP( 'Felling&amp;Restocking'!M308,SpeciesList[],4,FALSE))</f>
        <v/>
      </c>
      <c r="AP308" s="333" t="str">
        <f>IF('Felling&amp;Restocking'!N308="","",IFERROR("," &amp; VLOOKUP( 'Felling&amp;Restocking'!N308,SpeciesList[],2,FALSE),"," &amp; 'Felling&amp;Restocking'!N308))</f>
        <v/>
      </c>
      <c r="AQ308" s="333" t="str">
        <f>IF('Felling&amp;Restocking'!N308="","",VLOOKUP( 'Felling&amp;Restocking'!N308,SpeciesList[],4,FALSE))</f>
        <v/>
      </c>
      <c r="AS308" s="346"/>
      <c r="AT308" s="333" t="str">
        <f>IF('Sub-Cpt Record'!A308&lt;&gt;"",CONCATENATE('Sub-Cpt Record'!A308,'Sub-Cpt Record'!B308,'Sub-Cpt Record'!C308),"")</f>
        <v/>
      </c>
      <c r="AU308" s="333">
        <f t="shared" si="45"/>
        <v>1</v>
      </c>
      <c r="AV308" s="333">
        <f>IF(AT308&lt;&gt;"",'Sub-Cpt Record'!C308/CODE!AU308,0)</f>
        <v>0</v>
      </c>
    </row>
    <row r="309" spans="1:48" x14ac:dyDescent="0.25">
      <c r="A309" s="333" t="str">
        <f>IF('Sub-Cpt Record'!B309="",IF(OR('Sub-Cpt Record'!A309=0,'Sub-Cpt Record'!A309=""),"",'Sub-Cpt Record'!A309),CONCATENATE('Sub-Cpt Record'!A309&amp;'Sub-Cpt Record'!B309))</f>
        <v/>
      </c>
      <c r="B309" s="333">
        <f t="shared" si="37"/>
        <v>1</v>
      </c>
      <c r="C309" s="334" t="str">
        <f>IF('Sub-Cpt Record'!E309 = "","",'Sub-Cpt Record'!E309&amp;"  ")</f>
        <v/>
      </c>
      <c r="D309" s="333" t="str">
        <f>IF('Sub-Cpt Record'!F309 = "","",'Sub-Cpt Record'!F309&amp;"  ")</f>
        <v/>
      </c>
      <c r="E309" s="333" t="str">
        <f>IF('Sub-Cpt Record'!G309 = "","",'Sub-Cpt Record'!G309&amp;"  ")</f>
        <v/>
      </c>
      <c r="F309" s="333" t="str">
        <f>IF('Sub-Cpt Record'!H309 = "","",'Sub-Cpt Record'!H309&amp;"  ")</f>
        <v/>
      </c>
      <c r="G309" s="333" t="str">
        <f>IF('Sub-Cpt Record'!I309 = "","",'Sub-Cpt Record'!I309&amp;"  ")</f>
        <v/>
      </c>
      <c r="H309" s="333" t="str">
        <f>IF('Sub-Cpt Record'!J309 = "","",'Sub-Cpt Record'!J309&amp;"  ")</f>
        <v/>
      </c>
      <c r="I309" s="335" t="str">
        <f t="shared" si="38"/>
        <v/>
      </c>
      <c r="J309" s="333">
        <f>IF(A309&lt;&gt;"",'Sub-Cpt Record'!C309/CODE!B309,0)</f>
        <v>0</v>
      </c>
      <c r="L309" s="337" t="str">
        <f t="shared" si="39"/>
        <v/>
      </c>
      <c r="N309" s="338">
        <f>COUNTIFS('Felling&amp;Restocking'!$A$11:$A$1000, 'Felling&amp;Restocking'!$A309, 'Felling&amp;Restocking'!$B$11:$B$1000, 'Felling&amp;Restocking'!$B309, 'Felling&amp;Restocking'!$H$11:$H$1000, 'Felling&amp;Restocking'!$H309)</f>
        <v>0</v>
      </c>
      <c r="O309" s="338">
        <f>IF(OR('Felling&amp;Restocking'!H309=0,'Felling&amp;Restocking'!H309=""),0,1)</f>
        <v>0</v>
      </c>
      <c r="P309" s="339">
        <f>SUM('Felling&amp;Restocking'!O309+'Felling&amp;Restocking'!P309)</f>
        <v>0</v>
      </c>
      <c r="S309" s="341">
        <f>IF(AND(O309&lt;&gt;0,P309&lt;&gt;0,'Felling&amp;Restocking'!G309&lt;&gt;0,AA309="",AC309=""),1,0)</f>
        <v>0</v>
      </c>
      <c r="T309" s="342" t="str">
        <f>IF(OR('Felling&amp;Restocking'!G309=0,'Felling&amp;Restocking'!G309=""),"",SUM('Felling&amp;Restocking'!O309/P309)*'Felling&amp;Restocking'!G309)</f>
        <v/>
      </c>
      <c r="U309" s="343" t="str">
        <f>IF(OR('Felling&amp;Restocking'!G309=0,'Felling&amp;Restocking'!G309=""),"",SUM('Felling&amp;Restocking'!P309/P309)*'Felling&amp;Restocking'!G309)</f>
        <v/>
      </c>
      <c r="V309" s="344">
        <f>IF(CONCATENATE('Felling&amp;Restocking'!U309&amp;'Felling&amp;Restocking'!W309&amp;'Felling&amp;Restocking'!Y309&amp;'Felling&amp;Restocking'!AA309&amp;'Felling&amp;Restocking'!AC309)="",0,1)</f>
        <v>0</v>
      </c>
      <c r="W309" s="345">
        <f>IF(OR(OR(TRIM('Felling&amp;Restocking'!H309)="T",TRIM('Felling&amp;Restocking'!H309)="DF",TRIM('Felling&amp;Restocking'!H309)="OS"),O309=0),0,1)</f>
        <v>0</v>
      </c>
      <c r="X309" s="345">
        <f>IF(OR('Felling&amp;Restocking'!$S309="",OR('Felling&amp;Restocking'!$S309=0,'Felling&amp;Restocking'!$S309="N/A")),0,1)</f>
        <v>0</v>
      </c>
      <c r="Y309" s="333" t="str">
        <f t="shared" si="40"/>
        <v/>
      </c>
      <c r="Z309" s="333" t="str">
        <f t="shared" si="41"/>
        <v/>
      </c>
      <c r="AA309" s="334" t="str">
        <f t="shared" si="42"/>
        <v/>
      </c>
      <c r="AC309" s="333" t="str">
        <f t="shared" si="43"/>
        <v/>
      </c>
      <c r="AE309" s="333" t="str">
        <f t="shared" si="44"/>
        <v>1</v>
      </c>
      <c r="AF309" s="346" t="str">
        <f>IF('Felling&amp;Restocking'!I309="","",IFERROR(VLOOKUP( 'Felling&amp;Restocking'!I309,SpeciesList[],2,FALSE),"," &amp; 'Felling&amp;Restocking'!I309))</f>
        <v/>
      </c>
      <c r="AG309" s="333" t="str">
        <f>IF('Felling&amp;Restocking'!I309="","",VLOOKUP( 'Felling&amp;Restocking'!I309,SpeciesList[],4,FALSE))</f>
        <v/>
      </c>
      <c r="AH309" s="333" t="str">
        <f>IF('Felling&amp;Restocking'!J309="","",IFERROR("," &amp; VLOOKUP( 'Felling&amp;Restocking'!J309,SpeciesList[],2,FALSE),"," &amp; 'Felling&amp;Restocking'!J309))</f>
        <v/>
      </c>
      <c r="AI309" s="333" t="str">
        <f>IF('Felling&amp;Restocking'!J309="","",VLOOKUP( 'Felling&amp;Restocking'!J309,SpeciesList[],4,FALSE))</f>
        <v/>
      </c>
      <c r="AJ309" s="333" t="str">
        <f>IF('Felling&amp;Restocking'!K309="","",IFERROR("," &amp; VLOOKUP( 'Felling&amp;Restocking'!K309,SpeciesList[],2,FALSE),"," &amp; 'Felling&amp;Restocking'!K309))</f>
        <v/>
      </c>
      <c r="AK309" s="333" t="str">
        <f>IF('Felling&amp;Restocking'!K309="","",VLOOKUP( 'Felling&amp;Restocking'!K309,SpeciesList[],4,FALSE))</f>
        <v/>
      </c>
      <c r="AL309" s="333" t="str">
        <f>IF('Felling&amp;Restocking'!L309="","",IFERROR("," &amp; VLOOKUP( 'Felling&amp;Restocking'!L309,SpeciesList[],2,FALSE),"," &amp; 'Felling&amp;Restocking'!L309))</f>
        <v/>
      </c>
      <c r="AM309" s="333" t="str">
        <f>IF('Felling&amp;Restocking'!L309="","",VLOOKUP( 'Felling&amp;Restocking'!L309,SpeciesList[],4,FALSE))</f>
        <v/>
      </c>
      <c r="AN309" s="333" t="str">
        <f>IF('Felling&amp;Restocking'!M309="","",IFERROR("," &amp; VLOOKUP( 'Felling&amp;Restocking'!M309,SpeciesList[],2,FALSE),"," &amp; 'Felling&amp;Restocking'!M309))</f>
        <v/>
      </c>
      <c r="AO309" s="333" t="str">
        <f>IF('Felling&amp;Restocking'!M309="","",VLOOKUP( 'Felling&amp;Restocking'!M309,SpeciesList[],4,FALSE))</f>
        <v/>
      </c>
      <c r="AP309" s="333" t="str">
        <f>IF('Felling&amp;Restocking'!N309="","",IFERROR("," &amp; VLOOKUP( 'Felling&amp;Restocking'!N309,SpeciesList[],2,FALSE),"," &amp; 'Felling&amp;Restocking'!N309))</f>
        <v/>
      </c>
      <c r="AQ309" s="333" t="str">
        <f>IF('Felling&amp;Restocking'!N309="","",VLOOKUP( 'Felling&amp;Restocking'!N309,SpeciesList[],4,FALSE))</f>
        <v/>
      </c>
      <c r="AS309" s="346"/>
      <c r="AT309" s="333" t="str">
        <f>IF('Sub-Cpt Record'!A309&lt;&gt;"",CONCATENATE('Sub-Cpt Record'!A309,'Sub-Cpt Record'!B309,'Sub-Cpt Record'!C309),"")</f>
        <v/>
      </c>
      <c r="AU309" s="333">
        <f t="shared" si="45"/>
        <v>1</v>
      </c>
      <c r="AV309" s="333">
        <f>IF(AT309&lt;&gt;"",'Sub-Cpt Record'!C309/CODE!AU309,0)</f>
        <v>0</v>
      </c>
    </row>
    <row r="310" spans="1:48" x14ac:dyDescent="0.25">
      <c r="A310" s="333" t="str">
        <f>IF('Sub-Cpt Record'!B310="",IF(OR('Sub-Cpt Record'!A310=0,'Sub-Cpt Record'!A310=""),"",'Sub-Cpt Record'!A310),CONCATENATE('Sub-Cpt Record'!A310&amp;'Sub-Cpt Record'!B310))</f>
        <v/>
      </c>
      <c r="B310" s="333">
        <f t="shared" si="37"/>
        <v>1</v>
      </c>
      <c r="C310" s="334" t="str">
        <f>IF('Sub-Cpt Record'!E310 = "","",'Sub-Cpt Record'!E310&amp;"  ")</f>
        <v/>
      </c>
      <c r="D310" s="333" t="str">
        <f>IF('Sub-Cpt Record'!F310 = "","",'Sub-Cpt Record'!F310&amp;"  ")</f>
        <v/>
      </c>
      <c r="E310" s="333" t="str">
        <f>IF('Sub-Cpt Record'!G310 = "","",'Sub-Cpt Record'!G310&amp;"  ")</f>
        <v/>
      </c>
      <c r="F310" s="333" t="str">
        <f>IF('Sub-Cpt Record'!H310 = "","",'Sub-Cpt Record'!H310&amp;"  ")</f>
        <v/>
      </c>
      <c r="G310" s="333" t="str">
        <f>IF('Sub-Cpt Record'!I310 = "","",'Sub-Cpt Record'!I310&amp;"  ")</f>
        <v/>
      </c>
      <c r="H310" s="333" t="str">
        <f>IF('Sub-Cpt Record'!J310 = "","",'Sub-Cpt Record'!J310&amp;"  ")</f>
        <v/>
      </c>
      <c r="I310" s="335" t="str">
        <f t="shared" si="38"/>
        <v/>
      </c>
      <c r="J310" s="333">
        <f>IF(A310&lt;&gt;"",'Sub-Cpt Record'!C310/CODE!B310,0)</f>
        <v>0</v>
      </c>
      <c r="L310" s="337" t="str">
        <f t="shared" si="39"/>
        <v/>
      </c>
      <c r="N310" s="338">
        <f>COUNTIFS('Felling&amp;Restocking'!$A$11:$A$1000, 'Felling&amp;Restocking'!$A310, 'Felling&amp;Restocking'!$B$11:$B$1000, 'Felling&amp;Restocking'!$B310, 'Felling&amp;Restocking'!$H$11:$H$1000, 'Felling&amp;Restocking'!$H310)</f>
        <v>0</v>
      </c>
      <c r="O310" s="338">
        <f>IF(OR('Felling&amp;Restocking'!H310=0,'Felling&amp;Restocking'!H310=""),0,1)</f>
        <v>0</v>
      </c>
      <c r="P310" s="339">
        <f>SUM('Felling&amp;Restocking'!O310+'Felling&amp;Restocking'!P310)</f>
        <v>0</v>
      </c>
      <c r="S310" s="341">
        <f>IF(AND(O310&lt;&gt;0,P310&lt;&gt;0,'Felling&amp;Restocking'!G310&lt;&gt;0,AA310="",AC310=""),1,0)</f>
        <v>0</v>
      </c>
      <c r="T310" s="342" t="str">
        <f>IF(OR('Felling&amp;Restocking'!G310=0,'Felling&amp;Restocking'!G310=""),"",SUM('Felling&amp;Restocking'!O310/P310)*'Felling&amp;Restocking'!G310)</f>
        <v/>
      </c>
      <c r="U310" s="343" t="str">
        <f>IF(OR('Felling&amp;Restocking'!G310=0,'Felling&amp;Restocking'!G310=""),"",SUM('Felling&amp;Restocking'!P310/P310)*'Felling&amp;Restocking'!G310)</f>
        <v/>
      </c>
      <c r="V310" s="344">
        <f>IF(CONCATENATE('Felling&amp;Restocking'!U310&amp;'Felling&amp;Restocking'!W310&amp;'Felling&amp;Restocking'!Y310&amp;'Felling&amp;Restocking'!AA310&amp;'Felling&amp;Restocking'!AC310)="",0,1)</f>
        <v>0</v>
      </c>
      <c r="W310" s="345">
        <f>IF(OR(OR(TRIM('Felling&amp;Restocking'!H310)="T",TRIM('Felling&amp;Restocking'!H310)="DF",TRIM('Felling&amp;Restocking'!H310)="OS"),O310=0),0,1)</f>
        <v>0</v>
      </c>
      <c r="X310" s="345">
        <f>IF(OR('Felling&amp;Restocking'!$S310="",OR('Felling&amp;Restocking'!$S310=0,'Felling&amp;Restocking'!$S310="N/A")),0,1)</f>
        <v>0</v>
      </c>
      <c r="Y310" s="333" t="str">
        <f t="shared" si="40"/>
        <v/>
      </c>
      <c r="Z310" s="333" t="str">
        <f t="shared" si="41"/>
        <v/>
      </c>
      <c r="AA310" s="334" t="str">
        <f t="shared" si="42"/>
        <v/>
      </c>
      <c r="AC310" s="333" t="str">
        <f t="shared" si="43"/>
        <v/>
      </c>
      <c r="AE310" s="333" t="str">
        <f t="shared" si="44"/>
        <v>1</v>
      </c>
      <c r="AF310" s="346" t="str">
        <f>IF('Felling&amp;Restocking'!I310="","",IFERROR(VLOOKUP( 'Felling&amp;Restocking'!I310,SpeciesList[],2,FALSE),"," &amp; 'Felling&amp;Restocking'!I310))</f>
        <v/>
      </c>
      <c r="AG310" s="333" t="str">
        <f>IF('Felling&amp;Restocking'!I310="","",VLOOKUP( 'Felling&amp;Restocking'!I310,SpeciesList[],4,FALSE))</f>
        <v/>
      </c>
      <c r="AH310" s="333" t="str">
        <f>IF('Felling&amp;Restocking'!J310="","",IFERROR("," &amp; VLOOKUP( 'Felling&amp;Restocking'!J310,SpeciesList[],2,FALSE),"," &amp; 'Felling&amp;Restocking'!J310))</f>
        <v/>
      </c>
      <c r="AI310" s="333" t="str">
        <f>IF('Felling&amp;Restocking'!J310="","",VLOOKUP( 'Felling&amp;Restocking'!J310,SpeciesList[],4,FALSE))</f>
        <v/>
      </c>
      <c r="AJ310" s="333" t="str">
        <f>IF('Felling&amp;Restocking'!K310="","",IFERROR("," &amp; VLOOKUP( 'Felling&amp;Restocking'!K310,SpeciesList[],2,FALSE),"," &amp; 'Felling&amp;Restocking'!K310))</f>
        <v/>
      </c>
      <c r="AK310" s="333" t="str">
        <f>IF('Felling&amp;Restocking'!K310="","",VLOOKUP( 'Felling&amp;Restocking'!K310,SpeciesList[],4,FALSE))</f>
        <v/>
      </c>
      <c r="AL310" s="333" t="str">
        <f>IF('Felling&amp;Restocking'!L310="","",IFERROR("," &amp; VLOOKUP( 'Felling&amp;Restocking'!L310,SpeciesList[],2,FALSE),"," &amp; 'Felling&amp;Restocking'!L310))</f>
        <v/>
      </c>
      <c r="AM310" s="333" t="str">
        <f>IF('Felling&amp;Restocking'!L310="","",VLOOKUP( 'Felling&amp;Restocking'!L310,SpeciesList[],4,FALSE))</f>
        <v/>
      </c>
      <c r="AN310" s="333" t="str">
        <f>IF('Felling&amp;Restocking'!M310="","",IFERROR("," &amp; VLOOKUP( 'Felling&amp;Restocking'!M310,SpeciesList[],2,FALSE),"," &amp; 'Felling&amp;Restocking'!M310))</f>
        <v/>
      </c>
      <c r="AO310" s="333" t="str">
        <f>IF('Felling&amp;Restocking'!M310="","",VLOOKUP( 'Felling&amp;Restocking'!M310,SpeciesList[],4,FALSE))</f>
        <v/>
      </c>
      <c r="AP310" s="333" t="str">
        <f>IF('Felling&amp;Restocking'!N310="","",IFERROR("," &amp; VLOOKUP( 'Felling&amp;Restocking'!N310,SpeciesList[],2,FALSE),"," &amp; 'Felling&amp;Restocking'!N310))</f>
        <v/>
      </c>
      <c r="AQ310" s="333" t="str">
        <f>IF('Felling&amp;Restocking'!N310="","",VLOOKUP( 'Felling&amp;Restocking'!N310,SpeciesList[],4,FALSE))</f>
        <v/>
      </c>
      <c r="AS310" s="346"/>
      <c r="AT310" s="333" t="str">
        <f>IF('Sub-Cpt Record'!A310&lt;&gt;"",CONCATENATE('Sub-Cpt Record'!A310,'Sub-Cpt Record'!B310,'Sub-Cpt Record'!C310),"")</f>
        <v/>
      </c>
      <c r="AU310" s="333">
        <f t="shared" si="45"/>
        <v>1</v>
      </c>
      <c r="AV310" s="333">
        <f>IF(AT310&lt;&gt;"",'Sub-Cpt Record'!C310/CODE!AU310,0)</f>
        <v>0</v>
      </c>
    </row>
    <row r="311" spans="1:48" x14ac:dyDescent="0.25">
      <c r="A311" s="333" t="str">
        <f>IF('Sub-Cpt Record'!B311="",IF(OR('Sub-Cpt Record'!A311=0,'Sub-Cpt Record'!A311=""),"",'Sub-Cpt Record'!A311),CONCATENATE('Sub-Cpt Record'!A311&amp;'Sub-Cpt Record'!B311))</f>
        <v/>
      </c>
      <c r="B311" s="333">
        <f t="shared" si="37"/>
        <v>1</v>
      </c>
      <c r="C311" s="334" t="str">
        <f>IF('Sub-Cpt Record'!E311 = "","",'Sub-Cpt Record'!E311&amp;"  ")</f>
        <v/>
      </c>
      <c r="D311" s="333" t="str">
        <f>IF('Sub-Cpt Record'!F311 = "","",'Sub-Cpt Record'!F311&amp;"  ")</f>
        <v/>
      </c>
      <c r="E311" s="333" t="str">
        <f>IF('Sub-Cpt Record'!G311 = "","",'Sub-Cpt Record'!G311&amp;"  ")</f>
        <v/>
      </c>
      <c r="F311" s="333" t="str">
        <f>IF('Sub-Cpt Record'!H311 = "","",'Sub-Cpt Record'!H311&amp;"  ")</f>
        <v/>
      </c>
      <c r="G311" s="333" t="str">
        <f>IF('Sub-Cpt Record'!I311 = "","",'Sub-Cpt Record'!I311&amp;"  ")</f>
        <v/>
      </c>
      <c r="H311" s="333" t="str">
        <f>IF('Sub-Cpt Record'!J311 = "","",'Sub-Cpt Record'!J311&amp;"  ")</f>
        <v/>
      </c>
      <c r="I311" s="335" t="str">
        <f t="shared" si="38"/>
        <v/>
      </c>
      <c r="J311" s="333">
        <f>IF(A311&lt;&gt;"",'Sub-Cpt Record'!C311/CODE!B311,0)</f>
        <v>0</v>
      </c>
      <c r="L311" s="337" t="str">
        <f t="shared" si="39"/>
        <v/>
      </c>
      <c r="N311" s="338">
        <f>COUNTIFS('Felling&amp;Restocking'!$A$11:$A$1000, 'Felling&amp;Restocking'!$A311, 'Felling&amp;Restocking'!$B$11:$B$1000, 'Felling&amp;Restocking'!$B311, 'Felling&amp;Restocking'!$H$11:$H$1000, 'Felling&amp;Restocking'!$H311)</f>
        <v>0</v>
      </c>
      <c r="O311" s="338">
        <f>IF(OR('Felling&amp;Restocking'!H311=0,'Felling&amp;Restocking'!H311=""),0,1)</f>
        <v>0</v>
      </c>
      <c r="P311" s="339">
        <f>SUM('Felling&amp;Restocking'!O311+'Felling&amp;Restocking'!P311)</f>
        <v>0</v>
      </c>
      <c r="S311" s="341">
        <f>IF(AND(O311&lt;&gt;0,P311&lt;&gt;0,'Felling&amp;Restocking'!G311&lt;&gt;0,AA311="",AC311=""),1,0)</f>
        <v>0</v>
      </c>
      <c r="T311" s="342" t="str">
        <f>IF(OR('Felling&amp;Restocking'!G311=0,'Felling&amp;Restocking'!G311=""),"",SUM('Felling&amp;Restocking'!O311/P311)*'Felling&amp;Restocking'!G311)</f>
        <v/>
      </c>
      <c r="U311" s="343" t="str">
        <f>IF(OR('Felling&amp;Restocking'!G311=0,'Felling&amp;Restocking'!G311=""),"",SUM('Felling&amp;Restocking'!P311/P311)*'Felling&amp;Restocking'!G311)</f>
        <v/>
      </c>
      <c r="V311" s="344">
        <f>IF(CONCATENATE('Felling&amp;Restocking'!U311&amp;'Felling&amp;Restocking'!W311&amp;'Felling&amp;Restocking'!Y311&amp;'Felling&amp;Restocking'!AA311&amp;'Felling&amp;Restocking'!AC311)="",0,1)</f>
        <v>0</v>
      </c>
      <c r="W311" s="345">
        <f>IF(OR(OR(TRIM('Felling&amp;Restocking'!H311)="T",TRIM('Felling&amp;Restocking'!H311)="DF",TRIM('Felling&amp;Restocking'!H311)="OS"),O311=0),0,1)</f>
        <v>0</v>
      </c>
      <c r="X311" s="345">
        <f>IF(OR('Felling&amp;Restocking'!$S311="",OR('Felling&amp;Restocking'!$S311=0,'Felling&amp;Restocking'!$S311="N/A")),0,1)</f>
        <v>0</v>
      </c>
      <c r="Y311" s="333" t="str">
        <f t="shared" si="40"/>
        <v/>
      </c>
      <c r="Z311" s="333" t="str">
        <f t="shared" si="41"/>
        <v/>
      </c>
      <c r="AA311" s="334" t="str">
        <f t="shared" si="42"/>
        <v/>
      </c>
      <c r="AC311" s="333" t="str">
        <f t="shared" si="43"/>
        <v/>
      </c>
      <c r="AE311" s="333" t="str">
        <f t="shared" si="44"/>
        <v>1</v>
      </c>
      <c r="AF311" s="346" t="str">
        <f>IF('Felling&amp;Restocking'!I311="","",IFERROR(VLOOKUP( 'Felling&amp;Restocking'!I311,SpeciesList[],2,FALSE),"," &amp; 'Felling&amp;Restocking'!I311))</f>
        <v/>
      </c>
      <c r="AG311" s="333" t="str">
        <f>IF('Felling&amp;Restocking'!I311="","",VLOOKUP( 'Felling&amp;Restocking'!I311,SpeciesList[],4,FALSE))</f>
        <v/>
      </c>
      <c r="AH311" s="333" t="str">
        <f>IF('Felling&amp;Restocking'!J311="","",IFERROR("," &amp; VLOOKUP( 'Felling&amp;Restocking'!J311,SpeciesList[],2,FALSE),"," &amp; 'Felling&amp;Restocking'!J311))</f>
        <v/>
      </c>
      <c r="AI311" s="333" t="str">
        <f>IF('Felling&amp;Restocking'!J311="","",VLOOKUP( 'Felling&amp;Restocking'!J311,SpeciesList[],4,FALSE))</f>
        <v/>
      </c>
      <c r="AJ311" s="333" t="str">
        <f>IF('Felling&amp;Restocking'!K311="","",IFERROR("," &amp; VLOOKUP( 'Felling&amp;Restocking'!K311,SpeciesList[],2,FALSE),"," &amp; 'Felling&amp;Restocking'!K311))</f>
        <v/>
      </c>
      <c r="AK311" s="333" t="str">
        <f>IF('Felling&amp;Restocking'!K311="","",VLOOKUP( 'Felling&amp;Restocking'!K311,SpeciesList[],4,FALSE))</f>
        <v/>
      </c>
      <c r="AL311" s="333" t="str">
        <f>IF('Felling&amp;Restocking'!L311="","",IFERROR("," &amp; VLOOKUP( 'Felling&amp;Restocking'!L311,SpeciesList[],2,FALSE),"," &amp; 'Felling&amp;Restocking'!L311))</f>
        <v/>
      </c>
      <c r="AM311" s="333" t="str">
        <f>IF('Felling&amp;Restocking'!L311="","",VLOOKUP( 'Felling&amp;Restocking'!L311,SpeciesList[],4,FALSE))</f>
        <v/>
      </c>
      <c r="AN311" s="333" t="str">
        <f>IF('Felling&amp;Restocking'!M311="","",IFERROR("," &amp; VLOOKUP( 'Felling&amp;Restocking'!M311,SpeciesList[],2,FALSE),"," &amp; 'Felling&amp;Restocking'!M311))</f>
        <v/>
      </c>
      <c r="AO311" s="333" t="str">
        <f>IF('Felling&amp;Restocking'!M311="","",VLOOKUP( 'Felling&amp;Restocking'!M311,SpeciesList[],4,FALSE))</f>
        <v/>
      </c>
      <c r="AP311" s="333" t="str">
        <f>IF('Felling&amp;Restocking'!N311="","",IFERROR("," &amp; VLOOKUP( 'Felling&amp;Restocking'!N311,SpeciesList[],2,FALSE),"," &amp; 'Felling&amp;Restocking'!N311))</f>
        <v/>
      </c>
      <c r="AQ311" s="333" t="str">
        <f>IF('Felling&amp;Restocking'!N311="","",VLOOKUP( 'Felling&amp;Restocking'!N311,SpeciesList[],4,FALSE))</f>
        <v/>
      </c>
      <c r="AS311" s="346"/>
      <c r="AT311" s="333" t="str">
        <f>IF('Sub-Cpt Record'!A311&lt;&gt;"",CONCATENATE('Sub-Cpt Record'!A311,'Sub-Cpt Record'!B311,'Sub-Cpt Record'!C311),"")</f>
        <v/>
      </c>
      <c r="AU311" s="333">
        <f t="shared" si="45"/>
        <v>1</v>
      </c>
      <c r="AV311" s="333">
        <f>IF(AT311&lt;&gt;"",'Sub-Cpt Record'!C311/CODE!AU311,0)</f>
        <v>0</v>
      </c>
    </row>
    <row r="312" spans="1:48" x14ac:dyDescent="0.25">
      <c r="A312" s="333" t="str">
        <f>IF('Sub-Cpt Record'!B312="",IF(OR('Sub-Cpt Record'!A312=0,'Sub-Cpt Record'!A312=""),"",'Sub-Cpt Record'!A312),CONCATENATE('Sub-Cpt Record'!A312&amp;'Sub-Cpt Record'!B312))</f>
        <v/>
      </c>
      <c r="B312" s="333">
        <f t="shared" si="37"/>
        <v>1</v>
      </c>
      <c r="C312" s="334" t="str">
        <f>IF('Sub-Cpt Record'!E312 = "","",'Sub-Cpt Record'!E312&amp;"  ")</f>
        <v/>
      </c>
      <c r="D312" s="333" t="str">
        <f>IF('Sub-Cpt Record'!F312 = "","",'Sub-Cpt Record'!F312&amp;"  ")</f>
        <v/>
      </c>
      <c r="E312" s="333" t="str">
        <f>IF('Sub-Cpt Record'!G312 = "","",'Sub-Cpt Record'!G312&amp;"  ")</f>
        <v/>
      </c>
      <c r="F312" s="333" t="str">
        <f>IF('Sub-Cpt Record'!H312 = "","",'Sub-Cpt Record'!H312&amp;"  ")</f>
        <v/>
      </c>
      <c r="G312" s="333" t="str">
        <f>IF('Sub-Cpt Record'!I312 = "","",'Sub-Cpt Record'!I312&amp;"  ")</f>
        <v/>
      </c>
      <c r="H312" s="333" t="str">
        <f>IF('Sub-Cpt Record'!J312 = "","",'Sub-Cpt Record'!J312&amp;"  ")</f>
        <v/>
      </c>
      <c r="I312" s="335" t="str">
        <f t="shared" si="38"/>
        <v/>
      </c>
      <c r="J312" s="333">
        <f>IF(A312&lt;&gt;"",'Sub-Cpt Record'!C312/CODE!B312,0)</f>
        <v>0</v>
      </c>
      <c r="L312" s="337" t="str">
        <f t="shared" si="39"/>
        <v/>
      </c>
      <c r="N312" s="338">
        <f>COUNTIFS('Felling&amp;Restocking'!$A$11:$A$1000, 'Felling&amp;Restocking'!$A312, 'Felling&amp;Restocking'!$B$11:$B$1000, 'Felling&amp;Restocking'!$B312, 'Felling&amp;Restocking'!$H$11:$H$1000, 'Felling&amp;Restocking'!$H312)</f>
        <v>0</v>
      </c>
      <c r="O312" s="338">
        <f>IF(OR('Felling&amp;Restocking'!H312=0,'Felling&amp;Restocking'!H312=""),0,1)</f>
        <v>0</v>
      </c>
      <c r="P312" s="339">
        <f>SUM('Felling&amp;Restocking'!O312+'Felling&amp;Restocking'!P312)</f>
        <v>0</v>
      </c>
      <c r="S312" s="341">
        <f>IF(AND(O312&lt;&gt;0,P312&lt;&gt;0,'Felling&amp;Restocking'!G312&lt;&gt;0,AA312="",AC312=""),1,0)</f>
        <v>0</v>
      </c>
      <c r="T312" s="342" t="str">
        <f>IF(OR('Felling&amp;Restocking'!G312=0,'Felling&amp;Restocking'!G312=""),"",SUM('Felling&amp;Restocking'!O312/P312)*'Felling&amp;Restocking'!G312)</f>
        <v/>
      </c>
      <c r="U312" s="343" t="str">
        <f>IF(OR('Felling&amp;Restocking'!G312=0,'Felling&amp;Restocking'!G312=""),"",SUM('Felling&amp;Restocking'!P312/P312)*'Felling&amp;Restocking'!G312)</f>
        <v/>
      </c>
      <c r="V312" s="344">
        <f>IF(CONCATENATE('Felling&amp;Restocking'!U312&amp;'Felling&amp;Restocking'!W312&amp;'Felling&amp;Restocking'!Y312&amp;'Felling&amp;Restocking'!AA312&amp;'Felling&amp;Restocking'!AC312)="",0,1)</f>
        <v>0</v>
      </c>
      <c r="W312" s="345">
        <f>IF(OR(OR(TRIM('Felling&amp;Restocking'!H312)="T",TRIM('Felling&amp;Restocking'!H312)="DF",TRIM('Felling&amp;Restocking'!H312)="OS"),O312=0),0,1)</f>
        <v>0</v>
      </c>
      <c r="X312" s="345">
        <f>IF(OR('Felling&amp;Restocking'!$S312="",OR('Felling&amp;Restocking'!$S312=0,'Felling&amp;Restocking'!$S312="N/A")),0,1)</f>
        <v>0</v>
      </c>
      <c r="Y312" s="333" t="str">
        <f t="shared" si="40"/>
        <v/>
      </c>
      <c r="Z312" s="333" t="str">
        <f t="shared" si="41"/>
        <v/>
      </c>
      <c r="AA312" s="334" t="str">
        <f t="shared" si="42"/>
        <v/>
      </c>
      <c r="AC312" s="333" t="str">
        <f t="shared" si="43"/>
        <v/>
      </c>
      <c r="AE312" s="333" t="str">
        <f t="shared" si="44"/>
        <v>1</v>
      </c>
      <c r="AF312" s="346" t="str">
        <f>IF('Felling&amp;Restocking'!I312="","",IFERROR(VLOOKUP( 'Felling&amp;Restocking'!I312,SpeciesList[],2,FALSE),"," &amp; 'Felling&amp;Restocking'!I312))</f>
        <v/>
      </c>
      <c r="AG312" s="333" t="str">
        <f>IF('Felling&amp;Restocking'!I312="","",VLOOKUP( 'Felling&amp;Restocking'!I312,SpeciesList[],4,FALSE))</f>
        <v/>
      </c>
      <c r="AH312" s="333" t="str">
        <f>IF('Felling&amp;Restocking'!J312="","",IFERROR("," &amp; VLOOKUP( 'Felling&amp;Restocking'!J312,SpeciesList[],2,FALSE),"," &amp; 'Felling&amp;Restocking'!J312))</f>
        <v/>
      </c>
      <c r="AI312" s="333" t="str">
        <f>IF('Felling&amp;Restocking'!J312="","",VLOOKUP( 'Felling&amp;Restocking'!J312,SpeciesList[],4,FALSE))</f>
        <v/>
      </c>
      <c r="AJ312" s="333" t="str">
        <f>IF('Felling&amp;Restocking'!K312="","",IFERROR("," &amp; VLOOKUP( 'Felling&amp;Restocking'!K312,SpeciesList[],2,FALSE),"," &amp; 'Felling&amp;Restocking'!K312))</f>
        <v/>
      </c>
      <c r="AK312" s="333" t="str">
        <f>IF('Felling&amp;Restocking'!K312="","",VLOOKUP( 'Felling&amp;Restocking'!K312,SpeciesList[],4,FALSE))</f>
        <v/>
      </c>
      <c r="AL312" s="333" t="str">
        <f>IF('Felling&amp;Restocking'!L312="","",IFERROR("," &amp; VLOOKUP( 'Felling&amp;Restocking'!L312,SpeciesList[],2,FALSE),"," &amp; 'Felling&amp;Restocking'!L312))</f>
        <v/>
      </c>
      <c r="AM312" s="333" t="str">
        <f>IF('Felling&amp;Restocking'!L312="","",VLOOKUP( 'Felling&amp;Restocking'!L312,SpeciesList[],4,FALSE))</f>
        <v/>
      </c>
      <c r="AN312" s="333" t="str">
        <f>IF('Felling&amp;Restocking'!M312="","",IFERROR("," &amp; VLOOKUP( 'Felling&amp;Restocking'!M312,SpeciesList[],2,FALSE),"," &amp; 'Felling&amp;Restocking'!M312))</f>
        <v/>
      </c>
      <c r="AO312" s="333" t="str">
        <f>IF('Felling&amp;Restocking'!M312="","",VLOOKUP( 'Felling&amp;Restocking'!M312,SpeciesList[],4,FALSE))</f>
        <v/>
      </c>
      <c r="AP312" s="333" t="str">
        <f>IF('Felling&amp;Restocking'!N312="","",IFERROR("," &amp; VLOOKUP( 'Felling&amp;Restocking'!N312,SpeciesList[],2,FALSE),"," &amp; 'Felling&amp;Restocking'!N312))</f>
        <v/>
      </c>
      <c r="AQ312" s="333" t="str">
        <f>IF('Felling&amp;Restocking'!N312="","",VLOOKUP( 'Felling&amp;Restocking'!N312,SpeciesList[],4,FALSE))</f>
        <v/>
      </c>
      <c r="AS312" s="346"/>
      <c r="AT312" s="333" t="str">
        <f>IF('Sub-Cpt Record'!A312&lt;&gt;"",CONCATENATE('Sub-Cpt Record'!A312,'Sub-Cpt Record'!B312,'Sub-Cpt Record'!C312),"")</f>
        <v/>
      </c>
      <c r="AU312" s="333">
        <f t="shared" si="45"/>
        <v>1</v>
      </c>
      <c r="AV312" s="333">
        <f>IF(AT312&lt;&gt;"",'Sub-Cpt Record'!C312/CODE!AU312,0)</f>
        <v>0</v>
      </c>
    </row>
    <row r="313" spans="1:48" x14ac:dyDescent="0.25">
      <c r="A313" s="333" t="str">
        <f>IF('Sub-Cpt Record'!B313="",IF(OR('Sub-Cpt Record'!A313=0,'Sub-Cpt Record'!A313=""),"",'Sub-Cpt Record'!A313),CONCATENATE('Sub-Cpt Record'!A313&amp;'Sub-Cpt Record'!B313))</f>
        <v/>
      </c>
      <c r="B313" s="333">
        <f t="shared" si="37"/>
        <v>1</v>
      </c>
      <c r="C313" s="334" t="str">
        <f>IF('Sub-Cpt Record'!E313 = "","",'Sub-Cpt Record'!E313&amp;"  ")</f>
        <v/>
      </c>
      <c r="D313" s="333" t="str">
        <f>IF('Sub-Cpt Record'!F313 = "","",'Sub-Cpt Record'!F313&amp;"  ")</f>
        <v/>
      </c>
      <c r="E313" s="333" t="str">
        <f>IF('Sub-Cpt Record'!G313 = "","",'Sub-Cpt Record'!G313&amp;"  ")</f>
        <v/>
      </c>
      <c r="F313" s="333" t="str">
        <f>IF('Sub-Cpt Record'!H313 = "","",'Sub-Cpt Record'!H313&amp;"  ")</f>
        <v/>
      </c>
      <c r="G313" s="333" t="str">
        <f>IF('Sub-Cpt Record'!I313 = "","",'Sub-Cpt Record'!I313&amp;"  ")</f>
        <v/>
      </c>
      <c r="H313" s="333" t="str">
        <f>IF('Sub-Cpt Record'!J313 = "","",'Sub-Cpt Record'!J313&amp;"  ")</f>
        <v/>
      </c>
      <c r="I313" s="335" t="str">
        <f t="shared" si="38"/>
        <v/>
      </c>
      <c r="J313" s="333">
        <f>IF(A313&lt;&gt;"",'Sub-Cpt Record'!C313/CODE!B313,0)</f>
        <v>0</v>
      </c>
      <c r="L313" s="337" t="str">
        <f t="shared" si="39"/>
        <v/>
      </c>
      <c r="N313" s="338">
        <f>COUNTIFS('Felling&amp;Restocking'!$A$11:$A$1000, 'Felling&amp;Restocking'!$A313, 'Felling&amp;Restocking'!$B$11:$B$1000, 'Felling&amp;Restocking'!$B313, 'Felling&amp;Restocking'!$H$11:$H$1000, 'Felling&amp;Restocking'!$H313)</f>
        <v>0</v>
      </c>
      <c r="O313" s="338">
        <f>IF(OR('Felling&amp;Restocking'!H313=0,'Felling&amp;Restocking'!H313=""),0,1)</f>
        <v>0</v>
      </c>
      <c r="P313" s="339">
        <f>SUM('Felling&amp;Restocking'!O313+'Felling&amp;Restocking'!P313)</f>
        <v>0</v>
      </c>
      <c r="S313" s="341">
        <f>IF(AND(O313&lt;&gt;0,P313&lt;&gt;0,'Felling&amp;Restocking'!G313&lt;&gt;0,AA313="",AC313=""),1,0)</f>
        <v>0</v>
      </c>
      <c r="T313" s="342" t="str">
        <f>IF(OR('Felling&amp;Restocking'!G313=0,'Felling&amp;Restocking'!G313=""),"",SUM('Felling&amp;Restocking'!O313/P313)*'Felling&amp;Restocking'!G313)</f>
        <v/>
      </c>
      <c r="U313" s="343" t="str">
        <f>IF(OR('Felling&amp;Restocking'!G313=0,'Felling&amp;Restocking'!G313=""),"",SUM('Felling&amp;Restocking'!P313/P313)*'Felling&amp;Restocking'!G313)</f>
        <v/>
      </c>
      <c r="V313" s="344">
        <f>IF(CONCATENATE('Felling&amp;Restocking'!U313&amp;'Felling&amp;Restocking'!W313&amp;'Felling&amp;Restocking'!Y313&amp;'Felling&amp;Restocking'!AA313&amp;'Felling&amp;Restocking'!AC313)="",0,1)</f>
        <v>0</v>
      </c>
      <c r="W313" s="345">
        <f>IF(OR(OR(TRIM('Felling&amp;Restocking'!H313)="T",TRIM('Felling&amp;Restocking'!H313)="DF",TRIM('Felling&amp;Restocking'!H313)="OS"),O313=0),0,1)</f>
        <v>0</v>
      </c>
      <c r="X313" s="345">
        <f>IF(OR('Felling&amp;Restocking'!$S313="",OR('Felling&amp;Restocking'!$S313=0,'Felling&amp;Restocking'!$S313="N/A")),0,1)</f>
        <v>0</v>
      </c>
      <c r="Y313" s="333" t="str">
        <f t="shared" si="40"/>
        <v/>
      </c>
      <c r="Z313" s="333" t="str">
        <f t="shared" si="41"/>
        <v/>
      </c>
      <c r="AA313" s="334" t="str">
        <f t="shared" si="42"/>
        <v/>
      </c>
      <c r="AC313" s="333" t="str">
        <f t="shared" si="43"/>
        <v/>
      </c>
      <c r="AE313" s="333" t="str">
        <f t="shared" si="44"/>
        <v>1</v>
      </c>
      <c r="AF313" s="346" t="str">
        <f>IF('Felling&amp;Restocking'!I313="","",IFERROR(VLOOKUP( 'Felling&amp;Restocking'!I313,SpeciesList[],2,FALSE),"," &amp; 'Felling&amp;Restocking'!I313))</f>
        <v/>
      </c>
      <c r="AG313" s="333" t="str">
        <f>IF('Felling&amp;Restocking'!I313="","",VLOOKUP( 'Felling&amp;Restocking'!I313,SpeciesList[],4,FALSE))</f>
        <v/>
      </c>
      <c r="AH313" s="333" t="str">
        <f>IF('Felling&amp;Restocking'!J313="","",IFERROR("," &amp; VLOOKUP( 'Felling&amp;Restocking'!J313,SpeciesList[],2,FALSE),"," &amp; 'Felling&amp;Restocking'!J313))</f>
        <v/>
      </c>
      <c r="AI313" s="333" t="str">
        <f>IF('Felling&amp;Restocking'!J313="","",VLOOKUP( 'Felling&amp;Restocking'!J313,SpeciesList[],4,FALSE))</f>
        <v/>
      </c>
      <c r="AJ313" s="333" t="str">
        <f>IF('Felling&amp;Restocking'!K313="","",IFERROR("," &amp; VLOOKUP( 'Felling&amp;Restocking'!K313,SpeciesList[],2,FALSE),"," &amp; 'Felling&amp;Restocking'!K313))</f>
        <v/>
      </c>
      <c r="AK313" s="333" t="str">
        <f>IF('Felling&amp;Restocking'!K313="","",VLOOKUP( 'Felling&amp;Restocking'!K313,SpeciesList[],4,FALSE))</f>
        <v/>
      </c>
      <c r="AL313" s="333" t="str">
        <f>IF('Felling&amp;Restocking'!L313="","",IFERROR("," &amp; VLOOKUP( 'Felling&amp;Restocking'!L313,SpeciesList[],2,FALSE),"," &amp; 'Felling&amp;Restocking'!L313))</f>
        <v/>
      </c>
      <c r="AM313" s="333" t="str">
        <f>IF('Felling&amp;Restocking'!L313="","",VLOOKUP( 'Felling&amp;Restocking'!L313,SpeciesList[],4,FALSE))</f>
        <v/>
      </c>
      <c r="AN313" s="333" t="str">
        <f>IF('Felling&amp;Restocking'!M313="","",IFERROR("," &amp; VLOOKUP( 'Felling&amp;Restocking'!M313,SpeciesList[],2,FALSE),"," &amp; 'Felling&amp;Restocking'!M313))</f>
        <v/>
      </c>
      <c r="AO313" s="333" t="str">
        <f>IF('Felling&amp;Restocking'!M313="","",VLOOKUP( 'Felling&amp;Restocking'!M313,SpeciesList[],4,FALSE))</f>
        <v/>
      </c>
      <c r="AP313" s="333" t="str">
        <f>IF('Felling&amp;Restocking'!N313="","",IFERROR("," &amp; VLOOKUP( 'Felling&amp;Restocking'!N313,SpeciesList[],2,FALSE),"," &amp; 'Felling&amp;Restocking'!N313))</f>
        <v/>
      </c>
      <c r="AQ313" s="333" t="str">
        <f>IF('Felling&amp;Restocking'!N313="","",VLOOKUP( 'Felling&amp;Restocking'!N313,SpeciesList[],4,FALSE))</f>
        <v/>
      </c>
      <c r="AS313" s="346"/>
      <c r="AT313" s="333" t="str">
        <f>IF('Sub-Cpt Record'!A313&lt;&gt;"",CONCATENATE('Sub-Cpt Record'!A313,'Sub-Cpt Record'!B313,'Sub-Cpt Record'!C313),"")</f>
        <v/>
      </c>
      <c r="AU313" s="333">
        <f t="shared" si="45"/>
        <v>1</v>
      </c>
      <c r="AV313" s="333">
        <f>IF(AT313&lt;&gt;"",'Sub-Cpt Record'!C313/CODE!AU313,0)</f>
        <v>0</v>
      </c>
    </row>
    <row r="314" spans="1:48" x14ac:dyDescent="0.25">
      <c r="A314" s="333" t="str">
        <f>IF('Sub-Cpt Record'!B314="",IF(OR('Sub-Cpt Record'!A314=0,'Sub-Cpt Record'!A314=""),"",'Sub-Cpt Record'!A314),CONCATENATE('Sub-Cpt Record'!A314&amp;'Sub-Cpt Record'!B314))</f>
        <v/>
      </c>
      <c r="B314" s="333">
        <f t="shared" si="37"/>
        <v>1</v>
      </c>
      <c r="C314" s="334" t="str">
        <f>IF('Sub-Cpt Record'!E314 = "","",'Sub-Cpt Record'!E314&amp;"  ")</f>
        <v/>
      </c>
      <c r="D314" s="333" t="str">
        <f>IF('Sub-Cpt Record'!F314 = "","",'Sub-Cpt Record'!F314&amp;"  ")</f>
        <v/>
      </c>
      <c r="E314" s="333" t="str">
        <f>IF('Sub-Cpt Record'!G314 = "","",'Sub-Cpt Record'!G314&amp;"  ")</f>
        <v/>
      </c>
      <c r="F314" s="333" t="str">
        <f>IF('Sub-Cpt Record'!H314 = "","",'Sub-Cpt Record'!H314&amp;"  ")</f>
        <v/>
      </c>
      <c r="G314" s="333" t="str">
        <f>IF('Sub-Cpt Record'!I314 = "","",'Sub-Cpt Record'!I314&amp;"  ")</f>
        <v/>
      </c>
      <c r="H314" s="333" t="str">
        <f>IF('Sub-Cpt Record'!J314 = "","",'Sub-Cpt Record'!J314&amp;"  ")</f>
        <v/>
      </c>
      <c r="I314" s="335" t="str">
        <f t="shared" si="38"/>
        <v/>
      </c>
      <c r="J314" s="333">
        <f>IF(A314&lt;&gt;"",'Sub-Cpt Record'!C314/CODE!B314,0)</f>
        <v>0</v>
      </c>
      <c r="L314" s="337" t="str">
        <f t="shared" si="39"/>
        <v/>
      </c>
      <c r="N314" s="338">
        <f>COUNTIFS('Felling&amp;Restocking'!$A$11:$A$1000, 'Felling&amp;Restocking'!$A314, 'Felling&amp;Restocking'!$B$11:$B$1000, 'Felling&amp;Restocking'!$B314, 'Felling&amp;Restocking'!$H$11:$H$1000, 'Felling&amp;Restocking'!$H314)</f>
        <v>0</v>
      </c>
      <c r="O314" s="338">
        <f>IF(OR('Felling&amp;Restocking'!H314=0,'Felling&amp;Restocking'!H314=""),0,1)</f>
        <v>0</v>
      </c>
      <c r="P314" s="339">
        <f>SUM('Felling&amp;Restocking'!O314+'Felling&amp;Restocking'!P314)</f>
        <v>0</v>
      </c>
      <c r="S314" s="341">
        <f>IF(AND(O314&lt;&gt;0,P314&lt;&gt;0,'Felling&amp;Restocking'!G314&lt;&gt;0,AA314="",AC314=""),1,0)</f>
        <v>0</v>
      </c>
      <c r="T314" s="342" t="str">
        <f>IF(OR('Felling&amp;Restocking'!G314=0,'Felling&amp;Restocking'!G314=""),"",SUM('Felling&amp;Restocking'!O314/P314)*'Felling&amp;Restocking'!G314)</f>
        <v/>
      </c>
      <c r="U314" s="343" t="str">
        <f>IF(OR('Felling&amp;Restocking'!G314=0,'Felling&amp;Restocking'!G314=""),"",SUM('Felling&amp;Restocking'!P314/P314)*'Felling&amp;Restocking'!G314)</f>
        <v/>
      </c>
      <c r="V314" s="344">
        <f>IF(CONCATENATE('Felling&amp;Restocking'!U314&amp;'Felling&amp;Restocking'!W314&amp;'Felling&amp;Restocking'!Y314&amp;'Felling&amp;Restocking'!AA314&amp;'Felling&amp;Restocking'!AC314)="",0,1)</f>
        <v>0</v>
      </c>
      <c r="W314" s="345">
        <f>IF(OR(OR(TRIM('Felling&amp;Restocking'!H314)="T",TRIM('Felling&amp;Restocking'!H314)="DF",TRIM('Felling&amp;Restocking'!H314)="OS"),O314=0),0,1)</f>
        <v>0</v>
      </c>
      <c r="X314" s="345">
        <f>IF(OR('Felling&amp;Restocking'!$S314="",OR('Felling&amp;Restocking'!$S314=0,'Felling&amp;Restocking'!$S314="N/A")),0,1)</f>
        <v>0</v>
      </c>
      <c r="Y314" s="333" t="str">
        <f t="shared" si="40"/>
        <v/>
      </c>
      <c r="Z314" s="333" t="str">
        <f t="shared" si="41"/>
        <v/>
      </c>
      <c r="AA314" s="334" t="str">
        <f t="shared" si="42"/>
        <v/>
      </c>
      <c r="AC314" s="333" t="str">
        <f t="shared" si="43"/>
        <v/>
      </c>
      <c r="AE314" s="333" t="str">
        <f t="shared" si="44"/>
        <v>1</v>
      </c>
      <c r="AF314" s="346" t="str">
        <f>IF('Felling&amp;Restocking'!I314="","",IFERROR(VLOOKUP( 'Felling&amp;Restocking'!I314,SpeciesList[],2,FALSE),"," &amp; 'Felling&amp;Restocking'!I314))</f>
        <v/>
      </c>
      <c r="AG314" s="333" t="str">
        <f>IF('Felling&amp;Restocking'!I314="","",VLOOKUP( 'Felling&amp;Restocking'!I314,SpeciesList[],4,FALSE))</f>
        <v/>
      </c>
      <c r="AH314" s="333" t="str">
        <f>IF('Felling&amp;Restocking'!J314="","",IFERROR("," &amp; VLOOKUP( 'Felling&amp;Restocking'!J314,SpeciesList[],2,FALSE),"," &amp; 'Felling&amp;Restocking'!J314))</f>
        <v/>
      </c>
      <c r="AI314" s="333" t="str">
        <f>IF('Felling&amp;Restocking'!J314="","",VLOOKUP( 'Felling&amp;Restocking'!J314,SpeciesList[],4,FALSE))</f>
        <v/>
      </c>
      <c r="AJ314" s="333" t="str">
        <f>IF('Felling&amp;Restocking'!K314="","",IFERROR("," &amp; VLOOKUP( 'Felling&amp;Restocking'!K314,SpeciesList[],2,FALSE),"," &amp; 'Felling&amp;Restocking'!K314))</f>
        <v/>
      </c>
      <c r="AK314" s="333" t="str">
        <f>IF('Felling&amp;Restocking'!K314="","",VLOOKUP( 'Felling&amp;Restocking'!K314,SpeciesList[],4,FALSE))</f>
        <v/>
      </c>
      <c r="AL314" s="333" t="str">
        <f>IF('Felling&amp;Restocking'!L314="","",IFERROR("," &amp; VLOOKUP( 'Felling&amp;Restocking'!L314,SpeciesList[],2,FALSE),"," &amp; 'Felling&amp;Restocking'!L314))</f>
        <v/>
      </c>
      <c r="AM314" s="333" t="str">
        <f>IF('Felling&amp;Restocking'!L314="","",VLOOKUP( 'Felling&amp;Restocking'!L314,SpeciesList[],4,FALSE))</f>
        <v/>
      </c>
      <c r="AN314" s="333" t="str">
        <f>IF('Felling&amp;Restocking'!M314="","",IFERROR("," &amp; VLOOKUP( 'Felling&amp;Restocking'!M314,SpeciesList[],2,FALSE),"," &amp; 'Felling&amp;Restocking'!M314))</f>
        <v/>
      </c>
      <c r="AO314" s="333" t="str">
        <f>IF('Felling&amp;Restocking'!M314="","",VLOOKUP( 'Felling&amp;Restocking'!M314,SpeciesList[],4,FALSE))</f>
        <v/>
      </c>
      <c r="AP314" s="333" t="str">
        <f>IF('Felling&amp;Restocking'!N314="","",IFERROR("," &amp; VLOOKUP( 'Felling&amp;Restocking'!N314,SpeciesList[],2,FALSE),"," &amp; 'Felling&amp;Restocking'!N314))</f>
        <v/>
      </c>
      <c r="AQ314" s="333" t="str">
        <f>IF('Felling&amp;Restocking'!N314="","",VLOOKUP( 'Felling&amp;Restocking'!N314,SpeciesList[],4,FALSE))</f>
        <v/>
      </c>
      <c r="AS314" s="346"/>
      <c r="AT314" s="333" t="str">
        <f>IF('Sub-Cpt Record'!A314&lt;&gt;"",CONCATENATE('Sub-Cpt Record'!A314,'Sub-Cpt Record'!B314,'Sub-Cpt Record'!C314),"")</f>
        <v/>
      </c>
      <c r="AU314" s="333">
        <f t="shared" si="45"/>
        <v>1</v>
      </c>
      <c r="AV314" s="333">
        <f>IF(AT314&lt;&gt;"",'Sub-Cpt Record'!C314/CODE!AU314,0)</f>
        <v>0</v>
      </c>
    </row>
    <row r="315" spans="1:48" x14ac:dyDescent="0.25">
      <c r="A315" s="333" t="str">
        <f>IF('Sub-Cpt Record'!B315="",IF(OR('Sub-Cpt Record'!A315=0,'Sub-Cpt Record'!A315=""),"",'Sub-Cpt Record'!A315),CONCATENATE('Sub-Cpt Record'!A315&amp;'Sub-Cpt Record'!B315))</f>
        <v/>
      </c>
      <c r="B315" s="333">
        <f t="shared" si="37"/>
        <v>1</v>
      </c>
      <c r="C315" s="334" t="str">
        <f>IF('Sub-Cpt Record'!E315 = "","",'Sub-Cpt Record'!E315&amp;"  ")</f>
        <v/>
      </c>
      <c r="D315" s="333" t="str">
        <f>IF('Sub-Cpt Record'!F315 = "","",'Sub-Cpt Record'!F315&amp;"  ")</f>
        <v/>
      </c>
      <c r="E315" s="333" t="str">
        <f>IF('Sub-Cpt Record'!G315 = "","",'Sub-Cpt Record'!G315&amp;"  ")</f>
        <v/>
      </c>
      <c r="F315" s="333" t="str">
        <f>IF('Sub-Cpt Record'!H315 = "","",'Sub-Cpt Record'!H315&amp;"  ")</f>
        <v/>
      </c>
      <c r="G315" s="333" t="str">
        <f>IF('Sub-Cpt Record'!I315 = "","",'Sub-Cpt Record'!I315&amp;"  ")</f>
        <v/>
      </c>
      <c r="H315" s="333" t="str">
        <f>IF('Sub-Cpt Record'!J315 = "","",'Sub-Cpt Record'!J315&amp;"  ")</f>
        <v/>
      </c>
      <c r="I315" s="335" t="str">
        <f t="shared" si="38"/>
        <v/>
      </c>
      <c r="J315" s="333">
        <f>IF(A315&lt;&gt;"",'Sub-Cpt Record'!C315/CODE!B315,0)</f>
        <v>0</v>
      </c>
      <c r="L315" s="337" t="str">
        <f t="shared" si="39"/>
        <v/>
      </c>
      <c r="N315" s="338">
        <f>COUNTIFS('Felling&amp;Restocking'!$A$11:$A$1000, 'Felling&amp;Restocking'!$A315, 'Felling&amp;Restocking'!$B$11:$B$1000, 'Felling&amp;Restocking'!$B315, 'Felling&amp;Restocking'!$H$11:$H$1000, 'Felling&amp;Restocking'!$H315)</f>
        <v>0</v>
      </c>
      <c r="O315" s="338">
        <f>IF(OR('Felling&amp;Restocking'!H315=0,'Felling&amp;Restocking'!H315=""),0,1)</f>
        <v>0</v>
      </c>
      <c r="P315" s="339">
        <f>SUM('Felling&amp;Restocking'!O315+'Felling&amp;Restocking'!P315)</f>
        <v>0</v>
      </c>
      <c r="S315" s="341">
        <f>IF(AND(O315&lt;&gt;0,P315&lt;&gt;0,'Felling&amp;Restocking'!G315&lt;&gt;0,AA315="",AC315=""),1,0)</f>
        <v>0</v>
      </c>
      <c r="T315" s="342" t="str">
        <f>IF(OR('Felling&amp;Restocking'!G315=0,'Felling&amp;Restocking'!G315=""),"",SUM('Felling&amp;Restocking'!O315/P315)*'Felling&amp;Restocking'!G315)</f>
        <v/>
      </c>
      <c r="U315" s="343" t="str">
        <f>IF(OR('Felling&amp;Restocking'!G315=0,'Felling&amp;Restocking'!G315=""),"",SUM('Felling&amp;Restocking'!P315/P315)*'Felling&amp;Restocking'!G315)</f>
        <v/>
      </c>
      <c r="V315" s="344">
        <f>IF(CONCATENATE('Felling&amp;Restocking'!U315&amp;'Felling&amp;Restocking'!W315&amp;'Felling&amp;Restocking'!Y315&amp;'Felling&amp;Restocking'!AA315&amp;'Felling&amp;Restocking'!AC315)="",0,1)</f>
        <v>0</v>
      </c>
      <c r="W315" s="345">
        <f>IF(OR(OR(TRIM('Felling&amp;Restocking'!H315)="T",TRIM('Felling&amp;Restocking'!H315)="DF",TRIM('Felling&amp;Restocking'!H315)="OS"),O315=0),0,1)</f>
        <v>0</v>
      </c>
      <c r="X315" s="345">
        <f>IF(OR('Felling&amp;Restocking'!$S315="",OR('Felling&amp;Restocking'!$S315=0,'Felling&amp;Restocking'!$S315="N/A")),0,1)</f>
        <v>0</v>
      </c>
      <c r="Y315" s="333" t="str">
        <f t="shared" si="40"/>
        <v/>
      </c>
      <c r="Z315" s="333" t="str">
        <f t="shared" si="41"/>
        <v/>
      </c>
      <c r="AA315" s="334" t="str">
        <f t="shared" si="42"/>
        <v/>
      </c>
      <c r="AC315" s="333" t="str">
        <f t="shared" si="43"/>
        <v/>
      </c>
      <c r="AE315" s="333" t="str">
        <f t="shared" si="44"/>
        <v>1</v>
      </c>
      <c r="AF315" s="346" t="str">
        <f>IF('Felling&amp;Restocking'!I315="","",IFERROR(VLOOKUP( 'Felling&amp;Restocking'!I315,SpeciesList[],2,FALSE),"," &amp; 'Felling&amp;Restocking'!I315))</f>
        <v/>
      </c>
      <c r="AG315" s="333" t="str">
        <f>IF('Felling&amp;Restocking'!I315="","",VLOOKUP( 'Felling&amp;Restocking'!I315,SpeciesList[],4,FALSE))</f>
        <v/>
      </c>
      <c r="AH315" s="333" t="str">
        <f>IF('Felling&amp;Restocking'!J315="","",IFERROR("," &amp; VLOOKUP( 'Felling&amp;Restocking'!J315,SpeciesList[],2,FALSE),"," &amp; 'Felling&amp;Restocking'!J315))</f>
        <v/>
      </c>
      <c r="AI315" s="333" t="str">
        <f>IF('Felling&amp;Restocking'!J315="","",VLOOKUP( 'Felling&amp;Restocking'!J315,SpeciesList[],4,FALSE))</f>
        <v/>
      </c>
      <c r="AJ315" s="333" t="str">
        <f>IF('Felling&amp;Restocking'!K315="","",IFERROR("," &amp; VLOOKUP( 'Felling&amp;Restocking'!K315,SpeciesList[],2,FALSE),"," &amp; 'Felling&amp;Restocking'!K315))</f>
        <v/>
      </c>
      <c r="AK315" s="333" t="str">
        <f>IF('Felling&amp;Restocking'!K315="","",VLOOKUP( 'Felling&amp;Restocking'!K315,SpeciesList[],4,FALSE))</f>
        <v/>
      </c>
      <c r="AL315" s="333" t="str">
        <f>IF('Felling&amp;Restocking'!L315="","",IFERROR("," &amp; VLOOKUP( 'Felling&amp;Restocking'!L315,SpeciesList[],2,FALSE),"," &amp; 'Felling&amp;Restocking'!L315))</f>
        <v/>
      </c>
      <c r="AM315" s="333" t="str">
        <f>IF('Felling&amp;Restocking'!L315="","",VLOOKUP( 'Felling&amp;Restocking'!L315,SpeciesList[],4,FALSE))</f>
        <v/>
      </c>
      <c r="AN315" s="333" t="str">
        <f>IF('Felling&amp;Restocking'!M315="","",IFERROR("," &amp; VLOOKUP( 'Felling&amp;Restocking'!M315,SpeciesList[],2,FALSE),"," &amp; 'Felling&amp;Restocking'!M315))</f>
        <v/>
      </c>
      <c r="AO315" s="333" t="str">
        <f>IF('Felling&amp;Restocking'!M315="","",VLOOKUP( 'Felling&amp;Restocking'!M315,SpeciesList[],4,FALSE))</f>
        <v/>
      </c>
      <c r="AP315" s="333" t="str">
        <f>IF('Felling&amp;Restocking'!N315="","",IFERROR("," &amp; VLOOKUP( 'Felling&amp;Restocking'!N315,SpeciesList[],2,FALSE),"," &amp; 'Felling&amp;Restocking'!N315))</f>
        <v/>
      </c>
      <c r="AQ315" s="333" t="str">
        <f>IF('Felling&amp;Restocking'!N315="","",VLOOKUP( 'Felling&amp;Restocking'!N315,SpeciesList[],4,FALSE))</f>
        <v/>
      </c>
      <c r="AS315" s="346"/>
      <c r="AT315" s="333" t="str">
        <f>IF('Sub-Cpt Record'!A315&lt;&gt;"",CONCATENATE('Sub-Cpt Record'!A315,'Sub-Cpt Record'!B315,'Sub-Cpt Record'!C315),"")</f>
        <v/>
      </c>
      <c r="AU315" s="333">
        <f t="shared" si="45"/>
        <v>1</v>
      </c>
      <c r="AV315" s="333">
        <f>IF(AT315&lt;&gt;"",'Sub-Cpt Record'!C315/CODE!AU315,0)</f>
        <v>0</v>
      </c>
    </row>
    <row r="316" spans="1:48" x14ac:dyDescent="0.25">
      <c r="A316" s="333" t="str">
        <f>IF('Sub-Cpt Record'!B316="",IF(OR('Sub-Cpt Record'!A316=0,'Sub-Cpt Record'!A316=""),"",'Sub-Cpt Record'!A316),CONCATENATE('Sub-Cpt Record'!A316&amp;'Sub-Cpt Record'!B316))</f>
        <v/>
      </c>
      <c r="B316" s="333">
        <f t="shared" si="37"/>
        <v>1</v>
      </c>
      <c r="C316" s="334" t="str">
        <f>IF('Sub-Cpt Record'!E316 = "","",'Sub-Cpt Record'!E316&amp;"  ")</f>
        <v/>
      </c>
      <c r="D316" s="333" t="str">
        <f>IF('Sub-Cpt Record'!F316 = "","",'Sub-Cpt Record'!F316&amp;"  ")</f>
        <v/>
      </c>
      <c r="E316" s="333" t="str">
        <f>IF('Sub-Cpt Record'!G316 = "","",'Sub-Cpt Record'!G316&amp;"  ")</f>
        <v/>
      </c>
      <c r="F316" s="333" t="str">
        <f>IF('Sub-Cpt Record'!H316 = "","",'Sub-Cpt Record'!H316&amp;"  ")</f>
        <v/>
      </c>
      <c r="G316" s="333" t="str">
        <f>IF('Sub-Cpt Record'!I316 = "","",'Sub-Cpt Record'!I316&amp;"  ")</f>
        <v/>
      </c>
      <c r="H316" s="333" t="str">
        <f>IF('Sub-Cpt Record'!J316 = "","",'Sub-Cpt Record'!J316&amp;"  ")</f>
        <v/>
      </c>
      <c r="I316" s="335" t="str">
        <f t="shared" si="38"/>
        <v/>
      </c>
      <c r="J316" s="333">
        <f>IF(A316&lt;&gt;"",'Sub-Cpt Record'!C316/CODE!B316,0)</f>
        <v>0</v>
      </c>
      <c r="L316" s="337" t="str">
        <f t="shared" si="39"/>
        <v/>
      </c>
      <c r="N316" s="338">
        <f>COUNTIFS('Felling&amp;Restocking'!$A$11:$A$1000, 'Felling&amp;Restocking'!$A316, 'Felling&amp;Restocking'!$B$11:$B$1000, 'Felling&amp;Restocking'!$B316, 'Felling&amp;Restocking'!$H$11:$H$1000, 'Felling&amp;Restocking'!$H316)</f>
        <v>0</v>
      </c>
      <c r="O316" s="338">
        <f>IF(OR('Felling&amp;Restocking'!H316=0,'Felling&amp;Restocking'!H316=""),0,1)</f>
        <v>0</v>
      </c>
      <c r="P316" s="339">
        <f>SUM('Felling&amp;Restocking'!O316+'Felling&amp;Restocking'!P316)</f>
        <v>0</v>
      </c>
      <c r="S316" s="341">
        <f>IF(AND(O316&lt;&gt;0,P316&lt;&gt;0,'Felling&amp;Restocking'!G316&lt;&gt;0,AA316="",AC316=""),1,0)</f>
        <v>0</v>
      </c>
      <c r="T316" s="342" t="str">
        <f>IF(OR('Felling&amp;Restocking'!G316=0,'Felling&amp;Restocking'!G316=""),"",SUM('Felling&amp;Restocking'!O316/P316)*'Felling&amp;Restocking'!G316)</f>
        <v/>
      </c>
      <c r="U316" s="343" t="str">
        <f>IF(OR('Felling&amp;Restocking'!G316=0,'Felling&amp;Restocking'!G316=""),"",SUM('Felling&amp;Restocking'!P316/P316)*'Felling&amp;Restocking'!G316)</f>
        <v/>
      </c>
      <c r="V316" s="344">
        <f>IF(CONCATENATE('Felling&amp;Restocking'!U316&amp;'Felling&amp;Restocking'!W316&amp;'Felling&amp;Restocking'!Y316&amp;'Felling&amp;Restocking'!AA316&amp;'Felling&amp;Restocking'!AC316)="",0,1)</f>
        <v>0</v>
      </c>
      <c r="W316" s="345">
        <f>IF(OR(OR(TRIM('Felling&amp;Restocking'!H316)="T",TRIM('Felling&amp;Restocking'!H316)="DF",TRIM('Felling&amp;Restocking'!H316)="OS"),O316=0),0,1)</f>
        <v>0</v>
      </c>
      <c r="X316" s="345">
        <f>IF(OR('Felling&amp;Restocking'!$S316="",OR('Felling&amp;Restocking'!$S316=0,'Felling&amp;Restocking'!$S316="N/A")),0,1)</f>
        <v>0</v>
      </c>
      <c r="Y316" s="333" t="str">
        <f t="shared" si="40"/>
        <v/>
      </c>
      <c r="Z316" s="333" t="str">
        <f t="shared" si="41"/>
        <v/>
      </c>
      <c r="AA316" s="334" t="str">
        <f t="shared" si="42"/>
        <v/>
      </c>
      <c r="AC316" s="333" t="str">
        <f t="shared" si="43"/>
        <v/>
      </c>
      <c r="AE316" s="333" t="str">
        <f t="shared" si="44"/>
        <v>1</v>
      </c>
      <c r="AF316" s="346" t="str">
        <f>IF('Felling&amp;Restocking'!I316="","",IFERROR(VLOOKUP( 'Felling&amp;Restocking'!I316,SpeciesList[],2,FALSE),"," &amp; 'Felling&amp;Restocking'!I316))</f>
        <v/>
      </c>
      <c r="AG316" s="333" t="str">
        <f>IF('Felling&amp;Restocking'!I316="","",VLOOKUP( 'Felling&amp;Restocking'!I316,SpeciesList[],4,FALSE))</f>
        <v/>
      </c>
      <c r="AH316" s="333" t="str">
        <f>IF('Felling&amp;Restocking'!J316="","",IFERROR("," &amp; VLOOKUP( 'Felling&amp;Restocking'!J316,SpeciesList[],2,FALSE),"," &amp; 'Felling&amp;Restocking'!J316))</f>
        <v/>
      </c>
      <c r="AI316" s="333" t="str">
        <f>IF('Felling&amp;Restocking'!J316="","",VLOOKUP( 'Felling&amp;Restocking'!J316,SpeciesList[],4,FALSE))</f>
        <v/>
      </c>
      <c r="AJ316" s="333" t="str">
        <f>IF('Felling&amp;Restocking'!K316="","",IFERROR("," &amp; VLOOKUP( 'Felling&amp;Restocking'!K316,SpeciesList[],2,FALSE),"," &amp; 'Felling&amp;Restocking'!K316))</f>
        <v/>
      </c>
      <c r="AK316" s="333" t="str">
        <f>IF('Felling&amp;Restocking'!K316="","",VLOOKUP( 'Felling&amp;Restocking'!K316,SpeciesList[],4,FALSE))</f>
        <v/>
      </c>
      <c r="AL316" s="333" t="str">
        <f>IF('Felling&amp;Restocking'!L316="","",IFERROR("," &amp; VLOOKUP( 'Felling&amp;Restocking'!L316,SpeciesList[],2,FALSE),"," &amp; 'Felling&amp;Restocking'!L316))</f>
        <v/>
      </c>
      <c r="AM316" s="333" t="str">
        <f>IF('Felling&amp;Restocking'!L316="","",VLOOKUP( 'Felling&amp;Restocking'!L316,SpeciesList[],4,FALSE))</f>
        <v/>
      </c>
      <c r="AN316" s="333" t="str">
        <f>IF('Felling&amp;Restocking'!M316="","",IFERROR("," &amp; VLOOKUP( 'Felling&amp;Restocking'!M316,SpeciesList[],2,FALSE),"," &amp; 'Felling&amp;Restocking'!M316))</f>
        <v/>
      </c>
      <c r="AO316" s="333" t="str">
        <f>IF('Felling&amp;Restocking'!M316="","",VLOOKUP( 'Felling&amp;Restocking'!M316,SpeciesList[],4,FALSE))</f>
        <v/>
      </c>
      <c r="AP316" s="333" t="str">
        <f>IF('Felling&amp;Restocking'!N316="","",IFERROR("," &amp; VLOOKUP( 'Felling&amp;Restocking'!N316,SpeciesList[],2,FALSE),"," &amp; 'Felling&amp;Restocking'!N316))</f>
        <v/>
      </c>
      <c r="AQ316" s="333" t="str">
        <f>IF('Felling&amp;Restocking'!N316="","",VLOOKUP( 'Felling&amp;Restocking'!N316,SpeciesList[],4,FALSE))</f>
        <v/>
      </c>
      <c r="AS316" s="346"/>
      <c r="AT316" s="333" t="str">
        <f>IF('Sub-Cpt Record'!A316&lt;&gt;"",CONCATENATE('Sub-Cpt Record'!A316,'Sub-Cpt Record'!B316,'Sub-Cpt Record'!C316),"")</f>
        <v/>
      </c>
      <c r="AU316" s="333">
        <f t="shared" si="45"/>
        <v>1</v>
      </c>
      <c r="AV316" s="333">
        <f>IF(AT316&lt;&gt;"",'Sub-Cpt Record'!C316/CODE!AU316,0)</f>
        <v>0</v>
      </c>
    </row>
    <row r="317" spans="1:48" x14ac:dyDescent="0.25">
      <c r="A317" s="333" t="str">
        <f>IF('Sub-Cpt Record'!B317="",IF(OR('Sub-Cpt Record'!A317=0,'Sub-Cpt Record'!A317=""),"",'Sub-Cpt Record'!A317),CONCATENATE('Sub-Cpt Record'!A317&amp;'Sub-Cpt Record'!B317))</f>
        <v/>
      </c>
      <c r="B317" s="333">
        <f t="shared" si="37"/>
        <v>1</v>
      </c>
      <c r="C317" s="334" t="str">
        <f>IF('Sub-Cpt Record'!E317 = "","",'Sub-Cpt Record'!E317&amp;"  ")</f>
        <v/>
      </c>
      <c r="D317" s="333" t="str">
        <f>IF('Sub-Cpt Record'!F317 = "","",'Sub-Cpt Record'!F317&amp;"  ")</f>
        <v/>
      </c>
      <c r="E317" s="333" t="str">
        <f>IF('Sub-Cpt Record'!G317 = "","",'Sub-Cpt Record'!G317&amp;"  ")</f>
        <v/>
      </c>
      <c r="F317" s="333" t="str">
        <f>IF('Sub-Cpt Record'!H317 = "","",'Sub-Cpt Record'!H317&amp;"  ")</f>
        <v/>
      </c>
      <c r="G317" s="333" t="str">
        <f>IF('Sub-Cpt Record'!I317 = "","",'Sub-Cpt Record'!I317&amp;"  ")</f>
        <v/>
      </c>
      <c r="H317" s="333" t="str">
        <f>IF('Sub-Cpt Record'!J317 = "","",'Sub-Cpt Record'!J317&amp;"  ")</f>
        <v/>
      </c>
      <c r="I317" s="335" t="str">
        <f t="shared" si="38"/>
        <v/>
      </c>
      <c r="J317" s="333">
        <f>IF(A317&lt;&gt;"",'Sub-Cpt Record'!C317/CODE!B317,0)</f>
        <v>0</v>
      </c>
      <c r="L317" s="337" t="str">
        <f t="shared" si="39"/>
        <v/>
      </c>
      <c r="N317" s="338">
        <f>COUNTIFS('Felling&amp;Restocking'!$A$11:$A$1000, 'Felling&amp;Restocking'!$A317, 'Felling&amp;Restocking'!$B$11:$B$1000, 'Felling&amp;Restocking'!$B317, 'Felling&amp;Restocking'!$H$11:$H$1000, 'Felling&amp;Restocking'!$H317)</f>
        <v>0</v>
      </c>
      <c r="O317" s="338">
        <f>IF(OR('Felling&amp;Restocking'!H317=0,'Felling&amp;Restocking'!H317=""),0,1)</f>
        <v>0</v>
      </c>
      <c r="P317" s="339">
        <f>SUM('Felling&amp;Restocking'!O317+'Felling&amp;Restocking'!P317)</f>
        <v>0</v>
      </c>
      <c r="S317" s="341">
        <f>IF(AND(O317&lt;&gt;0,P317&lt;&gt;0,'Felling&amp;Restocking'!G317&lt;&gt;0,AA317="",AC317=""),1,0)</f>
        <v>0</v>
      </c>
      <c r="T317" s="342" t="str">
        <f>IF(OR('Felling&amp;Restocking'!G317=0,'Felling&amp;Restocking'!G317=""),"",SUM('Felling&amp;Restocking'!O317/P317)*'Felling&amp;Restocking'!G317)</f>
        <v/>
      </c>
      <c r="U317" s="343" t="str">
        <f>IF(OR('Felling&amp;Restocking'!G317=0,'Felling&amp;Restocking'!G317=""),"",SUM('Felling&amp;Restocking'!P317/P317)*'Felling&amp;Restocking'!G317)</f>
        <v/>
      </c>
      <c r="V317" s="344">
        <f>IF(CONCATENATE('Felling&amp;Restocking'!U317&amp;'Felling&amp;Restocking'!W317&amp;'Felling&amp;Restocking'!Y317&amp;'Felling&amp;Restocking'!AA317&amp;'Felling&amp;Restocking'!AC317)="",0,1)</f>
        <v>0</v>
      </c>
      <c r="W317" s="345">
        <f>IF(OR(OR(TRIM('Felling&amp;Restocking'!H317)="T",TRIM('Felling&amp;Restocking'!H317)="DF",TRIM('Felling&amp;Restocking'!H317)="OS"),O317=0),0,1)</f>
        <v>0</v>
      </c>
      <c r="X317" s="345">
        <f>IF(OR('Felling&amp;Restocking'!$S317="",OR('Felling&amp;Restocking'!$S317=0,'Felling&amp;Restocking'!$S317="N/A")),0,1)</f>
        <v>0</v>
      </c>
      <c r="Y317" s="333" t="str">
        <f t="shared" si="40"/>
        <v/>
      </c>
      <c r="Z317" s="333" t="str">
        <f t="shared" si="41"/>
        <v/>
      </c>
      <c r="AA317" s="334" t="str">
        <f t="shared" si="42"/>
        <v/>
      </c>
      <c r="AC317" s="333" t="str">
        <f t="shared" si="43"/>
        <v/>
      </c>
      <c r="AE317" s="333" t="str">
        <f t="shared" si="44"/>
        <v>1</v>
      </c>
      <c r="AF317" s="346" t="str">
        <f>IF('Felling&amp;Restocking'!I317="","",IFERROR(VLOOKUP( 'Felling&amp;Restocking'!I317,SpeciesList[],2,FALSE),"," &amp; 'Felling&amp;Restocking'!I317))</f>
        <v/>
      </c>
      <c r="AG317" s="333" t="str">
        <f>IF('Felling&amp;Restocking'!I317="","",VLOOKUP( 'Felling&amp;Restocking'!I317,SpeciesList[],4,FALSE))</f>
        <v/>
      </c>
      <c r="AH317" s="333" t="str">
        <f>IF('Felling&amp;Restocking'!J317="","",IFERROR("," &amp; VLOOKUP( 'Felling&amp;Restocking'!J317,SpeciesList[],2,FALSE),"," &amp; 'Felling&amp;Restocking'!J317))</f>
        <v/>
      </c>
      <c r="AI317" s="333" t="str">
        <f>IF('Felling&amp;Restocking'!J317="","",VLOOKUP( 'Felling&amp;Restocking'!J317,SpeciesList[],4,FALSE))</f>
        <v/>
      </c>
      <c r="AJ317" s="333" t="str">
        <f>IF('Felling&amp;Restocking'!K317="","",IFERROR("," &amp; VLOOKUP( 'Felling&amp;Restocking'!K317,SpeciesList[],2,FALSE),"," &amp; 'Felling&amp;Restocking'!K317))</f>
        <v/>
      </c>
      <c r="AK317" s="333" t="str">
        <f>IF('Felling&amp;Restocking'!K317="","",VLOOKUP( 'Felling&amp;Restocking'!K317,SpeciesList[],4,FALSE))</f>
        <v/>
      </c>
      <c r="AL317" s="333" t="str">
        <f>IF('Felling&amp;Restocking'!L317="","",IFERROR("," &amp; VLOOKUP( 'Felling&amp;Restocking'!L317,SpeciesList[],2,FALSE),"," &amp; 'Felling&amp;Restocking'!L317))</f>
        <v/>
      </c>
      <c r="AM317" s="333" t="str">
        <f>IF('Felling&amp;Restocking'!L317="","",VLOOKUP( 'Felling&amp;Restocking'!L317,SpeciesList[],4,FALSE))</f>
        <v/>
      </c>
      <c r="AN317" s="333" t="str">
        <f>IF('Felling&amp;Restocking'!M317="","",IFERROR("," &amp; VLOOKUP( 'Felling&amp;Restocking'!M317,SpeciesList[],2,FALSE),"," &amp; 'Felling&amp;Restocking'!M317))</f>
        <v/>
      </c>
      <c r="AO317" s="333" t="str">
        <f>IF('Felling&amp;Restocking'!M317="","",VLOOKUP( 'Felling&amp;Restocking'!M317,SpeciesList[],4,FALSE))</f>
        <v/>
      </c>
      <c r="AP317" s="333" t="str">
        <f>IF('Felling&amp;Restocking'!N317="","",IFERROR("," &amp; VLOOKUP( 'Felling&amp;Restocking'!N317,SpeciesList[],2,FALSE),"," &amp; 'Felling&amp;Restocking'!N317))</f>
        <v/>
      </c>
      <c r="AQ317" s="333" t="str">
        <f>IF('Felling&amp;Restocking'!N317="","",VLOOKUP( 'Felling&amp;Restocking'!N317,SpeciesList[],4,FALSE))</f>
        <v/>
      </c>
      <c r="AS317" s="346"/>
      <c r="AT317" s="333" t="str">
        <f>IF('Sub-Cpt Record'!A317&lt;&gt;"",CONCATENATE('Sub-Cpt Record'!A317,'Sub-Cpt Record'!B317,'Sub-Cpt Record'!C317),"")</f>
        <v/>
      </c>
      <c r="AU317" s="333">
        <f t="shared" si="45"/>
        <v>1</v>
      </c>
      <c r="AV317" s="333">
        <f>IF(AT317&lt;&gt;"",'Sub-Cpt Record'!C317/CODE!AU317,0)</f>
        <v>0</v>
      </c>
    </row>
    <row r="318" spans="1:48" x14ac:dyDescent="0.25">
      <c r="A318" s="333" t="str">
        <f>IF('Sub-Cpt Record'!B318="",IF(OR('Sub-Cpt Record'!A318=0,'Sub-Cpt Record'!A318=""),"",'Sub-Cpt Record'!A318),CONCATENATE('Sub-Cpt Record'!A318&amp;'Sub-Cpt Record'!B318))</f>
        <v/>
      </c>
      <c r="B318" s="333">
        <f t="shared" si="37"/>
        <v>1</v>
      </c>
      <c r="C318" s="334" t="str">
        <f>IF('Sub-Cpt Record'!E318 = "","",'Sub-Cpt Record'!E318&amp;"  ")</f>
        <v/>
      </c>
      <c r="D318" s="333" t="str">
        <f>IF('Sub-Cpt Record'!F318 = "","",'Sub-Cpt Record'!F318&amp;"  ")</f>
        <v/>
      </c>
      <c r="E318" s="333" t="str">
        <f>IF('Sub-Cpt Record'!G318 = "","",'Sub-Cpt Record'!G318&amp;"  ")</f>
        <v/>
      </c>
      <c r="F318" s="333" t="str">
        <f>IF('Sub-Cpt Record'!H318 = "","",'Sub-Cpt Record'!H318&amp;"  ")</f>
        <v/>
      </c>
      <c r="G318" s="333" t="str">
        <f>IF('Sub-Cpt Record'!I318 = "","",'Sub-Cpt Record'!I318&amp;"  ")</f>
        <v/>
      </c>
      <c r="H318" s="333" t="str">
        <f>IF('Sub-Cpt Record'!J318 = "","",'Sub-Cpt Record'!J318&amp;"  ")</f>
        <v/>
      </c>
      <c r="I318" s="335" t="str">
        <f t="shared" si="38"/>
        <v/>
      </c>
      <c r="J318" s="333">
        <f>IF(A318&lt;&gt;"",'Sub-Cpt Record'!C318/CODE!B318,0)</f>
        <v>0</v>
      </c>
      <c r="L318" s="337" t="str">
        <f t="shared" si="39"/>
        <v/>
      </c>
      <c r="N318" s="338">
        <f>COUNTIFS('Felling&amp;Restocking'!$A$11:$A$1000, 'Felling&amp;Restocking'!$A318, 'Felling&amp;Restocking'!$B$11:$B$1000, 'Felling&amp;Restocking'!$B318, 'Felling&amp;Restocking'!$H$11:$H$1000, 'Felling&amp;Restocking'!$H318)</f>
        <v>0</v>
      </c>
      <c r="O318" s="338">
        <f>IF(OR('Felling&amp;Restocking'!H318=0,'Felling&amp;Restocking'!H318=""),0,1)</f>
        <v>0</v>
      </c>
      <c r="P318" s="339">
        <f>SUM('Felling&amp;Restocking'!O318+'Felling&amp;Restocking'!P318)</f>
        <v>0</v>
      </c>
      <c r="S318" s="341">
        <f>IF(AND(O318&lt;&gt;0,P318&lt;&gt;0,'Felling&amp;Restocking'!G318&lt;&gt;0,AA318="",AC318=""),1,0)</f>
        <v>0</v>
      </c>
      <c r="T318" s="342" t="str">
        <f>IF(OR('Felling&amp;Restocking'!G318=0,'Felling&amp;Restocking'!G318=""),"",SUM('Felling&amp;Restocking'!O318/P318)*'Felling&amp;Restocking'!G318)</f>
        <v/>
      </c>
      <c r="U318" s="343" t="str">
        <f>IF(OR('Felling&amp;Restocking'!G318=0,'Felling&amp;Restocking'!G318=""),"",SUM('Felling&amp;Restocking'!P318/P318)*'Felling&amp;Restocking'!G318)</f>
        <v/>
      </c>
      <c r="V318" s="344">
        <f>IF(CONCATENATE('Felling&amp;Restocking'!U318&amp;'Felling&amp;Restocking'!W318&amp;'Felling&amp;Restocking'!Y318&amp;'Felling&amp;Restocking'!AA318&amp;'Felling&amp;Restocking'!AC318)="",0,1)</f>
        <v>0</v>
      </c>
      <c r="W318" s="345">
        <f>IF(OR(OR(TRIM('Felling&amp;Restocking'!H318)="T",TRIM('Felling&amp;Restocking'!H318)="DF",TRIM('Felling&amp;Restocking'!H318)="OS"),O318=0),0,1)</f>
        <v>0</v>
      </c>
      <c r="X318" s="345">
        <f>IF(OR('Felling&amp;Restocking'!$S318="",OR('Felling&amp;Restocking'!$S318=0,'Felling&amp;Restocking'!$S318="N/A")),0,1)</f>
        <v>0</v>
      </c>
      <c r="Y318" s="333" t="str">
        <f t="shared" si="40"/>
        <v/>
      </c>
      <c r="Z318" s="333" t="str">
        <f t="shared" si="41"/>
        <v/>
      </c>
      <c r="AA318" s="334" t="str">
        <f t="shared" si="42"/>
        <v/>
      </c>
      <c r="AC318" s="333" t="str">
        <f t="shared" si="43"/>
        <v/>
      </c>
      <c r="AE318" s="333" t="str">
        <f t="shared" si="44"/>
        <v>1</v>
      </c>
      <c r="AF318" s="346" t="str">
        <f>IF('Felling&amp;Restocking'!I318="","",IFERROR(VLOOKUP( 'Felling&amp;Restocking'!I318,SpeciesList[],2,FALSE),"," &amp; 'Felling&amp;Restocking'!I318))</f>
        <v/>
      </c>
      <c r="AG318" s="333" t="str">
        <f>IF('Felling&amp;Restocking'!I318="","",VLOOKUP( 'Felling&amp;Restocking'!I318,SpeciesList[],4,FALSE))</f>
        <v/>
      </c>
      <c r="AH318" s="333" t="str">
        <f>IF('Felling&amp;Restocking'!J318="","",IFERROR("," &amp; VLOOKUP( 'Felling&amp;Restocking'!J318,SpeciesList[],2,FALSE),"," &amp; 'Felling&amp;Restocking'!J318))</f>
        <v/>
      </c>
      <c r="AI318" s="333" t="str">
        <f>IF('Felling&amp;Restocking'!J318="","",VLOOKUP( 'Felling&amp;Restocking'!J318,SpeciesList[],4,FALSE))</f>
        <v/>
      </c>
      <c r="AJ318" s="333" t="str">
        <f>IF('Felling&amp;Restocking'!K318="","",IFERROR("," &amp; VLOOKUP( 'Felling&amp;Restocking'!K318,SpeciesList[],2,FALSE),"," &amp; 'Felling&amp;Restocking'!K318))</f>
        <v/>
      </c>
      <c r="AK318" s="333" t="str">
        <f>IF('Felling&amp;Restocking'!K318="","",VLOOKUP( 'Felling&amp;Restocking'!K318,SpeciesList[],4,FALSE))</f>
        <v/>
      </c>
      <c r="AL318" s="333" t="str">
        <f>IF('Felling&amp;Restocking'!L318="","",IFERROR("," &amp; VLOOKUP( 'Felling&amp;Restocking'!L318,SpeciesList[],2,FALSE),"," &amp; 'Felling&amp;Restocking'!L318))</f>
        <v/>
      </c>
      <c r="AM318" s="333" t="str">
        <f>IF('Felling&amp;Restocking'!L318="","",VLOOKUP( 'Felling&amp;Restocking'!L318,SpeciesList[],4,FALSE))</f>
        <v/>
      </c>
      <c r="AN318" s="333" t="str">
        <f>IF('Felling&amp;Restocking'!M318="","",IFERROR("," &amp; VLOOKUP( 'Felling&amp;Restocking'!M318,SpeciesList[],2,FALSE),"," &amp; 'Felling&amp;Restocking'!M318))</f>
        <v/>
      </c>
      <c r="AO318" s="333" t="str">
        <f>IF('Felling&amp;Restocking'!M318="","",VLOOKUP( 'Felling&amp;Restocking'!M318,SpeciesList[],4,FALSE))</f>
        <v/>
      </c>
      <c r="AP318" s="333" t="str">
        <f>IF('Felling&amp;Restocking'!N318="","",IFERROR("," &amp; VLOOKUP( 'Felling&amp;Restocking'!N318,SpeciesList[],2,FALSE),"," &amp; 'Felling&amp;Restocking'!N318))</f>
        <v/>
      </c>
      <c r="AQ318" s="333" t="str">
        <f>IF('Felling&amp;Restocking'!N318="","",VLOOKUP( 'Felling&amp;Restocking'!N318,SpeciesList[],4,FALSE))</f>
        <v/>
      </c>
      <c r="AS318" s="346"/>
      <c r="AT318" s="333" t="str">
        <f>IF('Sub-Cpt Record'!A318&lt;&gt;"",CONCATENATE('Sub-Cpt Record'!A318,'Sub-Cpt Record'!B318,'Sub-Cpt Record'!C318),"")</f>
        <v/>
      </c>
      <c r="AU318" s="333">
        <f t="shared" si="45"/>
        <v>1</v>
      </c>
      <c r="AV318" s="333">
        <f>IF(AT318&lt;&gt;"",'Sub-Cpt Record'!C318/CODE!AU318,0)</f>
        <v>0</v>
      </c>
    </row>
    <row r="319" spans="1:48" x14ac:dyDescent="0.25">
      <c r="A319" s="333" t="str">
        <f>IF('Sub-Cpt Record'!B319="",IF(OR('Sub-Cpt Record'!A319=0,'Sub-Cpt Record'!A319=""),"",'Sub-Cpt Record'!A319),CONCATENATE('Sub-Cpt Record'!A319&amp;'Sub-Cpt Record'!B319))</f>
        <v/>
      </c>
      <c r="B319" s="333">
        <f t="shared" si="37"/>
        <v>1</v>
      </c>
      <c r="C319" s="334" t="str">
        <f>IF('Sub-Cpt Record'!E319 = "","",'Sub-Cpt Record'!E319&amp;"  ")</f>
        <v/>
      </c>
      <c r="D319" s="333" t="str">
        <f>IF('Sub-Cpt Record'!F319 = "","",'Sub-Cpt Record'!F319&amp;"  ")</f>
        <v/>
      </c>
      <c r="E319" s="333" t="str">
        <f>IF('Sub-Cpt Record'!G319 = "","",'Sub-Cpt Record'!G319&amp;"  ")</f>
        <v/>
      </c>
      <c r="F319" s="333" t="str">
        <f>IF('Sub-Cpt Record'!H319 = "","",'Sub-Cpt Record'!H319&amp;"  ")</f>
        <v/>
      </c>
      <c r="G319" s="333" t="str">
        <f>IF('Sub-Cpt Record'!I319 = "","",'Sub-Cpt Record'!I319&amp;"  ")</f>
        <v/>
      </c>
      <c r="H319" s="333" t="str">
        <f>IF('Sub-Cpt Record'!J319 = "","",'Sub-Cpt Record'!J319&amp;"  ")</f>
        <v/>
      </c>
      <c r="I319" s="335" t="str">
        <f t="shared" si="38"/>
        <v/>
      </c>
      <c r="J319" s="333">
        <f>IF(A319&lt;&gt;"",'Sub-Cpt Record'!C319/CODE!B319,0)</f>
        <v>0</v>
      </c>
      <c r="L319" s="337" t="str">
        <f t="shared" si="39"/>
        <v/>
      </c>
      <c r="N319" s="338">
        <f>COUNTIFS('Felling&amp;Restocking'!$A$11:$A$1000, 'Felling&amp;Restocking'!$A319, 'Felling&amp;Restocking'!$B$11:$B$1000, 'Felling&amp;Restocking'!$B319, 'Felling&amp;Restocking'!$H$11:$H$1000, 'Felling&amp;Restocking'!$H319)</f>
        <v>0</v>
      </c>
      <c r="O319" s="338">
        <f>IF(OR('Felling&amp;Restocking'!H319=0,'Felling&amp;Restocking'!H319=""),0,1)</f>
        <v>0</v>
      </c>
      <c r="P319" s="339">
        <f>SUM('Felling&amp;Restocking'!O319+'Felling&amp;Restocking'!P319)</f>
        <v>0</v>
      </c>
      <c r="S319" s="341">
        <f>IF(AND(O319&lt;&gt;0,P319&lt;&gt;0,'Felling&amp;Restocking'!G319&lt;&gt;0,AA319="",AC319=""),1,0)</f>
        <v>0</v>
      </c>
      <c r="T319" s="342" t="str">
        <f>IF(OR('Felling&amp;Restocking'!G319=0,'Felling&amp;Restocking'!G319=""),"",SUM('Felling&amp;Restocking'!O319/P319)*'Felling&amp;Restocking'!G319)</f>
        <v/>
      </c>
      <c r="U319" s="343" t="str">
        <f>IF(OR('Felling&amp;Restocking'!G319=0,'Felling&amp;Restocking'!G319=""),"",SUM('Felling&amp;Restocking'!P319/P319)*'Felling&amp;Restocking'!G319)</f>
        <v/>
      </c>
      <c r="V319" s="344">
        <f>IF(CONCATENATE('Felling&amp;Restocking'!U319&amp;'Felling&amp;Restocking'!W319&amp;'Felling&amp;Restocking'!Y319&amp;'Felling&amp;Restocking'!AA319&amp;'Felling&amp;Restocking'!AC319)="",0,1)</f>
        <v>0</v>
      </c>
      <c r="W319" s="345">
        <f>IF(OR(OR(TRIM('Felling&amp;Restocking'!H319)="T",TRIM('Felling&amp;Restocking'!H319)="DF",TRIM('Felling&amp;Restocking'!H319)="OS"),O319=0),0,1)</f>
        <v>0</v>
      </c>
      <c r="X319" s="345">
        <f>IF(OR('Felling&amp;Restocking'!$S319="",OR('Felling&amp;Restocking'!$S319=0,'Felling&amp;Restocking'!$S319="N/A")),0,1)</f>
        <v>0</v>
      </c>
      <c r="Y319" s="333" t="str">
        <f t="shared" si="40"/>
        <v/>
      </c>
      <c r="Z319" s="333" t="str">
        <f t="shared" si="41"/>
        <v/>
      </c>
      <c r="AA319" s="334" t="str">
        <f t="shared" si="42"/>
        <v/>
      </c>
      <c r="AC319" s="333" t="str">
        <f t="shared" si="43"/>
        <v/>
      </c>
      <c r="AE319" s="333" t="str">
        <f t="shared" si="44"/>
        <v>1</v>
      </c>
      <c r="AF319" s="346" t="str">
        <f>IF('Felling&amp;Restocking'!I319="","",IFERROR(VLOOKUP( 'Felling&amp;Restocking'!I319,SpeciesList[],2,FALSE),"," &amp; 'Felling&amp;Restocking'!I319))</f>
        <v/>
      </c>
      <c r="AG319" s="333" t="str">
        <f>IF('Felling&amp;Restocking'!I319="","",VLOOKUP( 'Felling&amp;Restocking'!I319,SpeciesList[],4,FALSE))</f>
        <v/>
      </c>
      <c r="AH319" s="333" t="str">
        <f>IF('Felling&amp;Restocking'!J319="","",IFERROR("," &amp; VLOOKUP( 'Felling&amp;Restocking'!J319,SpeciesList[],2,FALSE),"," &amp; 'Felling&amp;Restocking'!J319))</f>
        <v/>
      </c>
      <c r="AI319" s="333" t="str">
        <f>IF('Felling&amp;Restocking'!J319="","",VLOOKUP( 'Felling&amp;Restocking'!J319,SpeciesList[],4,FALSE))</f>
        <v/>
      </c>
      <c r="AJ319" s="333" t="str">
        <f>IF('Felling&amp;Restocking'!K319="","",IFERROR("," &amp; VLOOKUP( 'Felling&amp;Restocking'!K319,SpeciesList[],2,FALSE),"," &amp; 'Felling&amp;Restocking'!K319))</f>
        <v/>
      </c>
      <c r="AK319" s="333" t="str">
        <f>IF('Felling&amp;Restocking'!K319="","",VLOOKUP( 'Felling&amp;Restocking'!K319,SpeciesList[],4,FALSE))</f>
        <v/>
      </c>
      <c r="AL319" s="333" t="str">
        <f>IF('Felling&amp;Restocking'!L319="","",IFERROR("," &amp; VLOOKUP( 'Felling&amp;Restocking'!L319,SpeciesList[],2,FALSE),"," &amp; 'Felling&amp;Restocking'!L319))</f>
        <v/>
      </c>
      <c r="AM319" s="333" t="str">
        <f>IF('Felling&amp;Restocking'!L319="","",VLOOKUP( 'Felling&amp;Restocking'!L319,SpeciesList[],4,FALSE))</f>
        <v/>
      </c>
      <c r="AN319" s="333" t="str">
        <f>IF('Felling&amp;Restocking'!M319="","",IFERROR("," &amp; VLOOKUP( 'Felling&amp;Restocking'!M319,SpeciesList[],2,FALSE),"," &amp; 'Felling&amp;Restocking'!M319))</f>
        <v/>
      </c>
      <c r="AO319" s="333" t="str">
        <f>IF('Felling&amp;Restocking'!M319="","",VLOOKUP( 'Felling&amp;Restocking'!M319,SpeciesList[],4,FALSE))</f>
        <v/>
      </c>
      <c r="AP319" s="333" t="str">
        <f>IF('Felling&amp;Restocking'!N319="","",IFERROR("," &amp; VLOOKUP( 'Felling&amp;Restocking'!N319,SpeciesList[],2,FALSE),"," &amp; 'Felling&amp;Restocking'!N319))</f>
        <v/>
      </c>
      <c r="AQ319" s="333" t="str">
        <f>IF('Felling&amp;Restocking'!N319="","",VLOOKUP( 'Felling&amp;Restocking'!N319,SpeciesList[],4,FALSE))</f>
        <v/>
      </c>
      <c r="AS319" s="346"/>
      <c r="AT319" s="333" t="str">
        <f>IF('Sub-Cpt Record'!A319&lt;&gt;"",CONCATENATE('Sub-Cpt Record'!A319,'Sub-Cpt Record'!B319,'Sub-Cpt Record'!C319),"")</f>
        <v/>
      </c>
      <c r="AU319" s="333">
        <f t="shared" si="45"/>
        <v>1</v>
      </c>
      <c r="AV319" s="333">
        <f>IF(AT319&lt;&gt;"",'Sub-Cpt Record'!C319/CODE!AU319,0)</f>
        <v>0</v>
      </c>
    </row>
    <row r="320" spans="1:48" x14ac:dyDescent="0.25">
      <c r="A320" s="333" t="str">
        <f>IF('Sub-Cpt Record'!B320="",IF(OR('Sub-Cpt Record'!A320=0,'Sub-Cpt Record'!A320=""),"",'Sub-Cpt Record'!A320),CONCATENATE('Sub-Cpt Record'!A320&amp;'Sub-Cpt Record'!B320))</f>
        <v/>
      </c>
      <c r="B320" s="333">
        <f t="shared" si="37"/>
        <v>1</v>
      </c>
      <c r="C320" s="334" t="str">
        <f>IF('Sub-Cpt Record'!E320 = "","",'Sub-Cpt Record'!E320&amp;"  ")</f>
        <v/>
      </c>
      <c r="D320" s="333" t="str">
        <f>IF('Sub-Cpt Record'!F320 = "","",'Sub-Cpt Record'!F320&amp;"  ")</f>
        <v/>
      </c>
      <c r="E320" s="333" t="str">
        <f>IF('Sub-Cpt Record'!G320 = "","",'Sub-Cpt Record'!G320&amp;"  ")</f>
        <v/>
      </c>
      <c r="F320" s="333" t="str">
        <f>IF('Sub-Cpt Record'!H320 = "","",'Sub-Cpt Record'!H320&amp;"  ")</f>
        <v/>
      </c>
      <c r="G320" s="333" t="str">
        <f>IF('Sub-Cpt Record'!I320 = "","",'Sub-Cpt Record'!I320&amp;"  ")</f>
        <v/>
      </c>
      <c r="H320" s="333" t="str">
        <f>IF('Sub-Cpt Record'!J320 = "","",'Sub-Cpt Record'!J320&amp;"  ")</f>
        <v/>
      </c>
      <c r="I320" s="335" t="str">
        <f t="shared" si="38"/>
        <v/>
      </c>
      <c r="J320" s="333">
        <f>IF(A320&lt;&gt;"",'Sub-Cpt Record'!C320/CODE!B320,0)</f>
        <v>0</v>
      </c>
      <c r="L320" s="337" t="str">
        <f t="shared" si="39"/>
        <v/>
      </c>
      <c r="N320" s="338">
        <f>COUNTIFS('Felling&amp;Restocking'!$A$11:$A$1000, 'Felling&amp;Restocking'!$A320, 'Felling&amp;Restocking'!$B$11:$B$1000, 'Felling&amp;Restocking'!$B320, 'Felling&amp;Restocking'!$H$11:$H$1000, 'Felling&amp;Restocking'!$H320)</f>
        <v>0</v>
      </c>
      <c r="O320" s="338">
        <f>IF(OR('Felling&amp;Restocking'!H320=0,'Felling&amp;Restocking'!H320=""),0,1)</f>
        <v>0</v>
      </c>
      <c r="P320" s="339">
        <f>SUM('Felling&amp;Restocking'!O320+'Felling&amp;Restocking'!P320)</f>
        <v>0</v>
      </c>
      <c r="S320" s="341">
        <f>IF(AND(O320&lt;&gt;0,P320&lt;&gt;0,'Felling&amp;Restocking'!G320&lt;&gt;0,AA320="",AC320=""),1,0)</f>
        <v>0</v>
      </c>
      <c r="T320" s="342" t="str">
        <f>IF(OR('Felling&amp;Restocking'!G320=0,'Felling&amp;Restocking'!G320=""),"",SUM('Felling&amp;Restocking'!O320/P320)*'Felling&amp;Restocking'!G320)</f>
        <v/>
      </c>
      <c r="U320" s="343" t="str">
        <f>IF(OR('Felling&amp;Restocking'!G320=0,'Felling&amp;Restocking'!G320=""),"",SUM('Felling&amp;Restocking'!P320/P320)*'Felling&amp;Restocking'!G320)</f>
        <v/>
      </c>
      <c r="V320" s="344">
        <f>IF(CONCATENATE('Felling&amp;Restocking'!U320&amp;'Felling&amp;Restocking'!W320&amp;'Felling&amp;Restocking'!Y320&amp;'Felling&amp;Restocking'!AA320&amp;'Felling&amp;Restocking'!AC320)="",0,1)</f>
        <v>0</v>
      </c>
      <c r="W320" s="345">
        <f>IF(OR(OR(TRIM('Felling&amp;Restocking'!H320)="T",TRIM('Felling&amp;Restocking'!H320)="DF",TRIM('Felling&amp;Restocking'!H320)="OS"),O320=0),0,1)</f>
        <v>0</v>
      </c>
      <c r="X320" s="345">
        <f>IF(OR('Felling&amp;Restocking'!$S320="",OR('Felling&amp;Restocking'!$S320=0,'Felling&amp;Restocking'!$S320="N/A")),0,1)</f>
        <v>0</v>
      </c>
      <c r="Y320" s="333" t="str">
        <f t="shared" si="40"/>
        <v/>
      </c>
      <c r="Z320" s="333" t="str">
        <f t="shared" si="41"/>
        <v/>
      </c>
      <c r="AA320" s="334" t="str">
        <f t="shared" si="42"/>
        <v/>
      </c>
      <c r="AC320" s="333" t="str">
        <f t="shared" si="43"/>
        <v/>
      </c>
      <c r="AE320" s="333" t="str">
        <f t="shared" si="44"/>
        <v>1</v>
      </c>
      <c r="AF320" s="346" t="str">
        <f>IF('Felling&amp;Restocking'!I320="","",IFERROR(VLOOKUP( 'Felling&amp;Restocking'!I320,SpeciesList[],2,FALSE),"," &amp; 'Felling&amp;Restocking'!I320))</f>
        <v/>
      </c>
      <c r="AG320" s="333" t="str">
        <f>IF('Felling&amp;Restocking'!I320="","",VLOOKUP( 'Felling&amp;Restocking'!I320,SpeciesList[],4,FALSE))</f>
        <v/>
      </c>
      <c r="AH320" s="333" t="str">
        <f>IF('Felling&amp;Restocking'!J320="","",IFERROR("," &amp; VLOOKUP( 'Felling&amp;Restocking'!J320,SpeciesList[],2,FALSE),"," &amp; 'Felling&amp;Restocking'!J320))</f>
        <v/>
      </c>
      <c r="AI320" s="333" t="str">
        <f>IF('Felling&amp;Restocking'!J320="","",VLOOKUP( 'Felling&amp;Restocking'!J320,SpeciesList[],4,FALSE))</f>
        <v/>
      </c>
      <c r="AJ320" s="333" t="str">
        <f>IF('Felling&amp;Restocking'!K320="","",IFERROR("," &amp; VLOOKUP( 'Felling&amp;Restocking'!K320,SpeciesList[],2,FALSE),"," &amp; 'Felling&amp;Restocking'!K320))</f>
        <v/>
      </c>
      <c r="AK320" s="333" t="str">
        <f>IF('Felling&amp;Restocking'!K320="","",VLOOKUP( 'Felling&amp;Restocking'!K320,SpeciesList[],4,FALSE))</f>
        <v/>
      </c>
      <c r="AL320" s="333" t="str">
        <f>IF('Felling&amp;Restocking'!L320="","",IFERROR("," &amp; VLOOKUP( 'Felling&amp;Restocking'!L320,SpeciesList[],2,FALSE),"," &amp; 'Felling&amp;Restocking'!L320))</f>
        <v/>
      </c>
      <c r="AM320" s="333" t="str">
        <f>IF('Felling&amp;Restocking'!L320="","",VLOOKUP( 'Felling&amp;Restocking'!L320,SpeciesList[],4,FALSE))</f>
        <v/>
      </c>
      <c r="AN320" s="333" t="str">
        <f>IF('Felling&amp;Restocking'!M320="","",IFERROR("," &amp; VLOOKUP( 'Felling&amp;Restocking'!M320,SpeciesList[],2,FALSE),"," &amp; 'Felling&amp;Restocking'!M320))</f>
        <v/>
      </c>
      <c r="AO320" s="333" t="str">
        <f>IF('Felling&amp;Restocking'!M320="","",VLOOKUP( 'Felling&amp;Restocking'!M320,SpeciesList[],4,FALSE))</f>
        <v/>
      </c>
      <c r="AP320" s="333" t="str">
        <f>IF('Felling&amp;Restocking'!N320="","",IFERROR("," &amp; VLOOKUP( 'Felling&amp;Restocking'!N320,SpeciesList[],2,FALSE),"," &amp; 'Felling&amp;Restocking'!N320))</f>
        <v/>
      </c>
      <c r="AQ320" s="333" t="str">
        <f>IF('Felling&amp;Restocking'!N320="","",VLOOKUP( 'Felling&amp;Restocking'!N320,SpeciesList[],4,FALSE))</f>
        <v/>
      </c>
      <c r="AS320" s="346"/>
      <c r="AT320" s="333" t="str">
        <f>IF('Sub-Cpt Record'!A320&lt;&gt;"",CONCATENATE('Sub-Cpt Record'!A320,'Sub-Cpt Record'!B320,'Sub-Cpt Record'!C320),"")</f>
        <v/>
      </c>
      <c r="AU320" s="333">
        <f t="shared" si="45"/>
        <v>1</v>
      </c>
      <c r="AV320" s="333">
        <f>IF(AT320&lt;&gt;"",'Sub-Cpt Record'!C320/CODE!AU320,0)</f>
        <v>0</v>
      </c>
    </row>
    <row r="321" spans="1:48" x14ac:dyDescent="0.25">
      <c r="A321" s="333" t="str">
        <f>IF('Sub-Cpt Record'!B321="",IF(OR('Sub-Cpt Record'!A321=0,'Sub-Cpt Record'!A321=""),"",'Sub-Cpt Record'!A321),CONCATENATE('Sub-Cpt Record'!A321&amp;'Sub-Cpt Record'!B321))</f>
        <v/>
      </c>
      <c r="B321" s="333">
        <f t="shared" si="37"/>
        <v>1</v>
      </c>
      <c r="C321" s="334" t="str">
        <f>IF('Sub-Cpt Record'!E321 = "","",'Sub-Cpt Record'!E321&amp;"  ")</f>
        <v/>
      </c>
      <c r="D321" s="333" t="str">
        <f>IF('Sub-Cpt Record'!F321 = "","",'Sub-Cpt Record'!F321&amp;"  ")</f>
        <v/>
      </c>
      <c r="E321" s="333" t="str">
        <f>IF('Sub-Cpt Record'!G321 = "","",'Sub-Cpt Record'!G321&amp;"  ")</f>
        <v/>
      </c>
      <c r="F321" s="333" t="str">
        <f>IF('Sub-Cpt Record'!H321 = "","",'Sub-Cpt Record'!H321&amp;"  ")</f>
        <v/>
      </c>
      <c r="G321" s="333" t="str">
        <f>IF('Sub-Cpt Record'!I321 = "","",'Sub-Cpt Record'!I321&amp;"  ")</f>
        <v/>
      </c>
      <c r="H321" s="333" t="str">
        <f>IF('Sub-Cpt Record'!J321 = "","",'Sub-Cpt Record'!J321&amp;"  ")</f>
        <v/>
      </c>
      <c r="I321" s="335" t="str">
        <f t="shared" si="38"/>
        <v/>
      </c>
      <c r="J321" s="333">
        <f>IF(A321&lt;&gt;"",'Sub-Cpt Record'!C321/CODE!B321,0)</f>
        <v>0</v>
      </c>
      <c r="L321" s="337" t="str">
        <f t="shared" si="39"/>
        <v/>
      </c>
      <c r="N321" s="338">
        <f>COUNTIFS('Felling&amp;Restocking'!$A$11:$A$1000, 'Felling&amp;Restocking'!$A321, 'Felling&amp;Restocking'!$B$11:$B$1000, 'Felling&amp;Restocking'!$B321, 'Felling&amp;Restocking'!$H$11:$H$1000, 'Felling&amp;Restocking'!$H321)</f>
        <v>0</v>
      </c>
      <c r="O321" s="338">
        <f>IF(OR('Felling&amp;Restocking'!H321=0,'Felling&amp;Restocking'!H321=""),0,1)</f>
        <v>0</v>
      </c>
      <c r="P321" s="339">
        <f>SUM('Felling&amp;Restocking'!O321+'Felling&amp;Restocking'!P321)</f>
        <v>0</v>
      </c>
      <c r="S321" s="341">
        <f>IF(AND(O321&lt;&gt;0,P321&lt;&gt;0,'Felling&amp;Restocking'!G321&lt;&gt;0,AA321="",AC321=""),1,0)</f>
        <v>0</v>
      </c>
      <c r="T321" s="342" t="str">
        <f>IF(OR('Felling&amp;Restocking'!G321=0,'Felling&amp;Restocking'!G321=""),"",SUM('Felling&amp;Restocking'!O321/P321)*'Felling&amp;Restocking'!G321)</f>
        <v/>
      </c>
      <c r="U321" s="343" t="str">
        <f>IF(OR('Felling&amp;Restocking'!G321=0,'Felling&amp;Restocking'!G321=""),"",SUM('Felling&amp;Restocking'!P321/P321)*'Felling&amp;Restocking'!G321)</f>
        <v/>
      </c>
      <c r="V321" s="344">
        <f>IF(CONCATENATE('Felling&amp;Restocking'!U321&amp;'Felling&amp;Restocking'!W321&amp;'Felling&amp;Restocking'!Y321&amp;'Felling&amp;Restocking'!AA321&amp;'Felling&amp;Restocking'!AC321)="",0,1)</f>
        <v>0</v>
      </c>
      <c r="W321" s="345">
        <f>IF(OR(OR(TRIM('Felling&amp;Restocking'!H321)="T",TRIM('Felling&amp;Restocking'!H321)="DF",TRIM('Felling&amp;Restocking'!H321)="OS"),O321=0),0,1)</f>
        <v>0</v>
      </c>
      <c r="X321" s="345">
        <f>IF(OR('Felling&amp;Restocking'!$S321="",OR('Felling&amp;Restocking'!$S321=0,'Felling&amp;Restocking'!$S321="N/A")),0,1)</f>
        <v>0</v>
      </c>
      <c r="Y321" s="333" t="str">
        <f t="shared" si="40"/>
        <v/>
      </c>
      <c r="Z321" s="333" t="str">
        <f t="shared" si="41"/>
        <v/>
      </c>
      <c r="AA321" s="334" t="str">
        <f t="shared" si="42"/>
        <v/>
      </c>
      <c r="AC321" s="333" t="str">
        <f t="shared" si="43"/>
        <v/>
      </c>
      <c r="AE321" s="333" t="str">
        <f t="shared" si="44"/>
        <v>1</v>
      </c>
      <c r="AF321" s="346" t="str">
        <f>IF('Felling&amp;Restocking'!I321="","",IFERROR(VLOOKUP( 'Felling&amp;Restocking'!I321,SpeciesList[],2,FALSE),"," &amp; 'Felling&amp;Restocking'!I321))</f>
        <v/>
      </c>
      <c r="AG321" s="333" t="str">
        <f>IF('Felling&amp;Restocking'!I321="","",VLOOKUP( 'Felling&amp;Restocking'!I321,SpeciesList[],4,FALSE))</f>
        <v/>
      </c>
      <c r="AH321" s="333" t="str">
        <f>IF('Felling&amp;Restocking'!J321="","",IFERROR("," &amp; VLOOKUP( 'Felling&amp;Restocking'!J321,SpeciesList[],2,FALSE),"," &amp; 'Felling&amp;Restocking'!J321))</f>
        <v/>
      </c>
      <c r="AI321" s="333" t="str">
        <f>IF('Felling&amp;Restocking'!J321="","",VLOOKUP( 'Felling&amp;Restocking'!J321,SpeciesList[],4,FALSE))</f>
        <v/>
      </c>
      <c r="AJ321" s="333" t="str">
        <f>IF('Felling&amp;Restocking'!K321="","",IFERROR("," &amp; VLOOKUP( 'Felling&amp;Restocking'!K321,SpeciesList[],2,FALSE),"," &amp; 'Felling&amp;Restocking'!K321))</f>
        <v/>
      </c>
      <c r="AK321" s="333" t="str">
        <f>IF('Felling&amp;Restocking'!K321="","",VLOOKUP( 'Felling&amp;Restocking'!K321,SpeciesList[],4,FALSE))</f>
        <v/>
      </c>
      <c r="AL321" s="333" t="str">
        <f>IF('Felling&amp;Restocking'!L321="","",IFERROR("," &amp; VLOOKUP( 'Felling&amp;Restocking'!L321,SpeciesList[],2,FALSE),"," &amp; 'Felling&amp;Restocking'!L321))</f>
        <v/>
      </c>
      <c r="AM321" s="333" t="str">
        <f>IF('Felling&amp;Restocking'!L321="","",VLOOKUP( 'Felling&amp;Restocking'!L321,SpeciesList[],4,FALSE))</f>
        <v/>
      </c>
      <c r="AN321" s="333" t="str">
        <f>IF('Felling&amp;Restocking'!M321="","",IFERROR("," &amp; VLOOKUP( 'Felling&amp;Restocking'!M321,SpeciesList[],2,FALSE),"," &amp; 'Felling&amp;Restocking'!M321))</f>
        <v/>
      </c>
      <c r="AO321" s="333" t="str">
        <f>IF('Felling&amp;Restocking'!M321="","",VLOOKUP( 'Felling&amp;Restocking'!M321,SpeciesList[],4,FALSE))</f>
        <v/>
      </c>
      <c r="AP321" s="333" t="str">
        <f>IF('Felling&amp;Restocking'!N321="","",IFERROR("," &amp; VLOOKUP( 'Felling&amp;Restocking'!N321,SpeciesList[],2,FALSE),"," &amp; 'Felling&amp;Restocking'!N321))</f>
        <v/>
      </c>
      <c r="AQ321" s="333" t="str">
        <f>IF('Felling&amp;Restocking'!N321="","",VLOOKUP( 'Felling&amp;Restocking'!N321,SpeciesList[],4,FALSE))</f>
        <v/>
      </c>
      <c r="AS321" s="346"/>
      <c r="AT321" s="333" t="str">
        <f>IF('Sub-Cpt Record'!A321&lt;&gt;"",CONCATENATE('Sub-Cpt Record'!A321,'Sub-Cpt Record'!B321,'Sub-Cpt Record'!C321),"")</f>
        <v/>
      </c>
      <c r="AU321" s="333">
        <f t="shared" si="45"/>
        <v>1</v>
      </c>
      <c r="AV321" s="333">
        <f>IF(AT321&lt;&gt;"",'Sub-Cpt Record'!C321/CODE!AU321,0)</f>
        <v>0</v>
      </c>
    </row>
    <row r="322" spans="1:48" x14ac:dyDescent="0.25">
      <c r="A322" s="333" t="str">
        <f>IF('Sub-Cpt Record'!B322="",IF(OR('Sub-Cpt Record'!A322=0,'Sub-Cpt Record'!A322=""),"",'Sub-Cpt Record'!A322),CONCATENATE('Sub-Cpt Record'!A322&amp;'Sub-Cpt Record'!B322))</f>
        <v/>
      </c>
      <c r="B322" s="333">
        <f t="shared" si="37"/>
        <v>1</v>
      </c>
      <c r="C322" s="334" t="str">
        <f>IF('Sub-Cpt Record'!E322 = "","",'Sub-Cpt Record'!E322&amp;"  ")</f>
        <v/>
      </c>
      <c r="D322" s="333" t="str">
        <f>IF('Sub-Cpt Record'!F322 = "","",'Sub-Cpt Record'!F322&amp;"  ")</f>
        <v/>
      </c>
      <c r="E322" s="333" t="str">
        <f>IF('Sub-Cpt Record'!G322 = "","",'Sub-Cpt Record'!G322&amp;"  ")</f>
        <v/>
      </c>
      <c r="F322" s="333" t="str">
        <f>IF('Sub-Cpt Record'!H322 = "","",'Sub-Cpt Record'!H322&amp;"  ")</f>
        <v/>
      </c>
      <c r="G322" s="333" t="str">
        <f>IF('Sub-Cpt Record'!I322 = "","",'Sub-Cpt Record'!I322&amp;"  ")</f>
        <v/>
      </c>
      <c r="H322" s="333" t="str">
        <f>IF('Sub-Cpt Record'!J322 = "","",'Sub-Cpt Record'!J322&amp;"  ")</f>
        <v/>
      </c>
      <c r="I322" s="335" t="str">
        <f t="shared" si="38"/>
        <v/>
      </c>
      <c r="J322" s="333">
        <f>IF(A322&lt;&gt;"",'Sub-Cpt Record'!C322/CODE!B322,0)</f>
        <v>0</v>
      </c>
      <c r="L322" s="337" t="str">
        <f t="shared" si="39"/>
        <v/>
      </c>
      <c r="N322" s="338">
        <f>COUNTIFS('Felling&amp;Restocking'!$A$11:$A$1000, 'Felling&amp;Restocking'!$A322, 'Felling&amp;Restocking'!$B$11:$B$1000, 'Felling&amp;Restocking'!$B322, 'Felling&amp;Restocking'!$H$11:$H$1000, 'Felling&amp;Restocking'!$H322)</f>
        <v>0</v>
      </c>
      <c r="O322" s="338">
        <f>IF(OR('Felling&amp;Restocking'!H322=0,'Felling&amp;Restocking'!H322=""),0,1)</f>
        <v>0</v>
      </c>
      <c r="P322" s="339">
        <f>SUM('Felling&amp;Restocking'!O322+'Felling&amp;Restocking'!P322)</f>
        <v>0</v>
      </c>
      <c r="S322" s="341">
        <f>IF(AND(O322&lt;&gt;0,P322&lt;&gt;0,'Felling&amp;Restocking'!G322&lt;&gt;0,AA322="",AC322=""),1,0)</f>
        <v>0</v>
      </c>
      <c r="T322" s="342" t="str">
        <f>IF(OR('Felling&amp;Restocking'!G322=0,'Felling&amp;Restocking'!G322=""),"",SUM('Felling&amp;Restocking'!O322/P322)*'Felling&amp;Restocking'!G322)</f>
        <v/>
      </c>
      <c r="U322" s="343" t="str">
        <f>IF(OR('Felling&amp;Restocking'!G322=0,'Felling&amp;Restocking'!G322=""),"",SUM('Felling&amp;Restocking'!P322/P322)*'Felling&amp;Restocking'!G322)</f>
        <v/>
      </c>
      <c r="V322" s="344">
        <f>IF(CONCATENATE('Felling&amp;Restocking'!U322&amp;'Felling&amp;Restocking'!W322&amp;'Felling&amp;Restocking'!Y322&amp;'Felling&amp;Restocking'!AA322&amp;'Felling&amp;Restocking'!AC322)="",0,1)</f>
        <v>0</v>
      </c>
      <c r="W322" s="345">
        <f>IF(OR(OR(TRIM('Felling&amp;Restocking'!H322)="T",TRIM('Felling&amp;Restocking'!H322)="DF",TRIM('Felling&amp;Restocking'!H322)="OS"),O322=0),0,1)</f>
        <v>0</v>
      </c>
      <c r="X322" s="345">
        <f>IF(OR('Felling&amp;Restocking'!$S322="",OR('Felling&amp;Restocking'!$S322=0,'Felling&amp;Restocking'!$S322="N/A")),0,1)</f>
        <v>0</v>
      </c>
      <c r="Y322" s="333" t="str">
        <f t="shared" si="40"/>
        <v/>
      </c>
      <c r="Z322" s="333" t="str">
        <f t="shared" si="41"/>
        <v/>
      </c>
      <c r="AA322" s="334" t="str">
        <f t="shared" si="42"/>
        <v/>
      </c>
      <c r="AC322" s="333" t="str">
        <f t="shared" si="43"/>
        <v/>
      </c>
      <c r="AE322" s="333" t="str">
        <f t="shared" si="44"/>
        <v>1</v>
      </c>
      <c r="AF322" s="346" t="str">
        <f>IF('Felling&amp;Restocking'!I322="","",IFERROR(VLOOKUP( 'Felling&amp;Restocking'!I322,SpeciesList[],2,FALSE),"," &amp; 'Felling&amp;Restocking'!I322))</f>
        <v/>
      </c>
      <c r="AG322" s="333" t="str">
        <f>IF('Felling&amp;Restocking'!I322="","",VLOOKUP( 'Felling&amp;Restocking'!I322,SpeciesList[],4,FALSE))</f>
        <v/>
      </c>
      <c r="AH322" s="333" t="str">
        <f>IF('Felling&amp;Restocking'!J322="","",IFERROR("," &amp; VLOOKUP( 'Felling&amp;Restocking'!J322,SpeciesList[],2,FALSE),"," &amp; 'Felling&amp;Restocking'!J322))</f>
        <v/>
      </c>
      <c r="AI322" s="333" t="str">
        <f>IF('Felling&amp;Restocking'!J322="","",VLOOKUP( 'Felling&amp;Restocking'!J322,SpeciesList[],4,FALSE))</f>
        <v/>
      </c>
      <c r="AJ322" s="333" t="str">
        <f>IF('Felling&amp;Restocking'!K322="","",IFERROR("," &amp; VLOOKUP( 'Felling&amp;Restocking'!K322,SpeciesList[],2,FALSE),"," &amp; 'Felling&amp;Restocking'!K322))</f>
        <v/>
      </c>
      <c r="AK322" s="333" t="str">
        <f>IF('Felling&amp;Restocking'!K322="","",VLOOKUP( 'Felling&amp;Restocking'!K322,SpeciesList[],4,FALSE))</f>
        <v/>
      </c>
      <c r="AL322" s="333" t="str">
        <f>IF('Felling&amp;Restocking'!L322="","",IFERROR("," &amp; VLOOKUP( 'Felling&amp;Restocking'!L322,SpeciesList[],2,FALSE),"," &amp; 'Felling&amp;Restocking'!L322))</f>
        <v/>
      </c>
      <c r="AM322" s="333" t="str">
        <f>IF('Felling&amp;Restocking'!L322="","",VLOOKUP( 'Felling&amp;Restocking'!L322,SpeciesList[],4,FALSE))</f>
        <v/>
      </c>
      <c r="AN322" s="333" t="str">
        <f>IF('Felling&amp;Restocking'!M322="","",IFERROR("," &amp; VLOOKUP( 'Felling&amp;Restocking'!M322,SpeciesList[],2,FALSE),"," &amp; 'Felling&amp;Restocking'!M322))</f>
        <v/>
      </c>
      <c r="AO322" s="333" t="str">
        <f>IF('Felling&amp;Restocking'!M322="","",VLOOKUP( 'Felling&amp;Restocking'!M322,SpeciesList[],4,FALSE))</f>
        <v/>
      </c>
      <c r="AP322" s="333" t="str">
        <f>IF('Felling&amp;Restocking'!N322="","",IFERROR("," &amp; VLOOKUP( 'Felling&amp;Restocking'!N322,SpeciesList[],2,FALSE),"," &amp; 'Felling&amp;Restocking'!N322))</f>
        <v/>
      </c>
      <c r="AQ322" s="333" t="str">
        <f>IF('Felling&amp;Restocking'!N322="","",VLOOKUP( 'Felling&amp;Restocking'!N322,SpeciesList[],4,FALSE))</f>
        <v/>
      </c>
      <c r="AS322" s="346"/>
      <c r="AT322" s="333" t="str">
        <f>IF('Sub-Cpt Record'!A322&lt;&gt;"",CONCATENATE('Sub-Cpt Record'!A322,'Sub-Cpt Record'!B322,'Sub-Cpt Record'!C322),"")</f>
        <v/>
      </c>
      <c r="AU322" s="333">
        <f t="shared" si="45"/>
        <v>1</v>
      </c>
      <c r="AV322" s="333">
        <f>IF(AT322&lt;&gt;"",'Sub-Cpt Record'!C322/CODE!AU322,0)</f>
        <v>0</v>
      </c>
    </row>
    <row r="323" spans="1:48" x14ac:dyDescent="0.25">
      <c r="A323" s="333" t="str">
        <f>IF('Sub-Cpt Record'!B323="",IF(OR('Sub-Cpt Record'!A323=0,'Sub-Cpt Record'!A323=""),"",'Sub-Cpt Record'!A323),CONCATENATE('Sub-Cpt Record'!A323&amp;'Sub-Cpt Record'!B323))</f>
        <v/>
      </c>
      <c r="B323" s="333">
        <f t="shared" si="37"/>
        <v>1</v>
      </c>
      <c r="C323" s="334" t="str">
        <f>IF('Sub-Cpt Record'!E323 = "","",'Sub-Cpt Record'!E323&amp;"  ")</f>
        <v/>
      </c>
      <c r="D323" s="333" t="str">
        <f>IF('Sub-Cpt Record'!F323 = "","",'Sub-Cpt Record'!F323&amp;"  ")</f>
        <v/>
      </c>
      <c r="E323" s="333" t="str">
        <f>IF('Sub-Cpt Record'!G323 = "","",'Sub-Cpt Record'!G323&amp;"  ")</f>
        <v/>
      </c>
      <c r="F323" s="333" t="str">
        <f>IF('Sub-Cpt Record'!H323 = "","",'Sub-Cpt Record'!H323&amp;"  ")</f>
        <v/>
      </c>
      <c r="G323" s="333" t="str">
        <f>IF('Sub-Cpt Record'!I323 = "","",'Sub-Cpt Record'!I323&amp;"  ")</f>
        <v/>
      </c>
      <c r="H323" s="333" t="str">
        <f>IF('Sub-Cpt Record'!J323 = "","",'Sub-Cpt Record'!J323&amp;"  ")</f>
        <v/>
      </c>
      <c r="I323" s="335" t="str">
        <f t="shared" si="38"/>
        <v/>
      </c>
      <c r="J323" s="333">
        <f>IF(A323&lt;&gt;"",'Sub-Cpt Record'!C323/CODE!B323,0)</f>
        <v>0</v>
      </c>
      <c r="L323" s="337" t="str">
        <f t="shared" si="39"/>
        <v/>
      </c>
      <c r="N323" s="338">
        <f>COUNTIFS('Felling&amp;Restocking'!$A$11:$A$1000, 'Felling&amp;Restocking'!$A323, 'Felling&amp;Restocking'!$B$11:$B$1000, 'Felling&amp;Restocking'!$B323, 'Felling&amp;Restocking'!$H$11:$H$1000, 'Felling&amp;Restocking'!$H323)</f>
        <v>0</v>
      </c>
      <c r="O323" s="338">
        <f>IF(OR('Felling&amp;Restocking'!H323=0,'Felling&amp;Restocking'!H323=""),0,1)</f>
        <v>0</v>
      </c>
      <c r="P323" s="339">
        <f>SUM('Felling&amp;Restocking'!O323+'Felling&amp;Restocking'!P323)</f>
        <v>0</v>
      </c>
      <c r="S323" s="341">
        <f>IF(AND(O323&lt;&gt;0,P323&lt;&gt;0,'Felling&amp;Restocking'!G323&lt;&gt;0,AA323="",AC323=""),1,0)</f>
        <v>0</v>
      </c>
      <c r="T323" s="342" t="str">
        <f>IF(OR('Felling&amp;Restocking'!G323=0,'Felling&amp;Restocking'!G323=""),"",SUM('Felling&amp;Restocking'!O323/P323)*'Felling&amp;Restocking'!G323)</f>
        <v/>
      </c>
      <c r="U323" s="343" t="str">
        <f>IF(OR('Felling&amp;Restocking'!G323=0,'Felling&amp;Restocking'!G323=""),"",SUM('Felling&amp;Restocking'!P323/P323)*'Felling&amp;Restocking'!G323)</f>
        <v/>
      </c>
      <c r="V323" s="344">
        <f>IF(CONCATENATE('Felling&amp;Restocking'!U323&amp;'Felling&amp;Restocking'!W323&amp;'Felling&amp;Restocking'!Y323&amp;'Felling&amp;Restocking'!AA323&amp;'Felling&amp;Restocking'!AC323)="",0,1)</f>
        <v>0</v>
      </c>
      <c r="W323" s="345">
        <f>IF(OR(OR(TRIM('Felling&amp;Restocking'!H323)="T",TRIM('Felling&amp;Restocking'!H323)="DF",TRIM('Felling&amp;Restocking'!H323)="OS"),O323=0),0,1)</f>
        <v>0</v>
      </c>
      <c r="X323" s="345">
        <f>IF(OR('Felling&amp;Restocking'!$S323="",OR('Felling&amp;Restocking'!$S323=0,'Felling&amp;Restocking'!$S323="N/A")),0,1)</f>
        <v>0</v>
      </c>
      <c r="Y323" s="333" t="str">
        <f t="shared" si="40"/>
        <v/>
      </c>
      <c r="Z323" s="333" t="str">
        <f t="shared" si="41"/>
        <v/>
      </c>
      <c r="AA323" s="334" t="str">
        <f t="shared" si="42"/>
        <v/>
      </c>
      <c r="AC323" s="333" t="str">
        <f t="shared" si="43"/>
        <v/>
      </c>
      <c r="AE323" s="333" t="str">
        <f t="shared" si="44"/>
        <v>1</v>
      </c>
      <c r="AF323" s="346" t="str">
        <f>IF('Felling&amp;Restocking'!I323="","",IFERROR(VLOOKUP( 'Felling&amp;Restocking'!I323,SpeciesList[],2,FALSE),"," &amp; 'Felling&amp;Restocking'!I323))</f>
        <v/>
      </c>
      <c r="AG323" s="333" t="str">
        <f>IF('Felling&amp;Restocking'!I323="","",VLOOKUP( 'Felling&amp;Restocking'!I323,SpeciesList[],4,FALSE))</f>
        <v/>
      </c>
      <c r="AH323" s="333" t="str">
        <f>IF('Felling&amp;Restocking'!J323="","",IFERROR("," &amp; VLOOKUP( 'Felling&amp;Restocking'!J323,SpeciesList[],2,FALSE),"," &amp; 'Felling&amp;Restocking'!J323))</f>
        <v/>
      </c>
      <c r="AI323" s="333" t="str">
        <f>IF('Felling&amp;Restocking'!J323="","",VLOOKUP( 'Felling&amp;Restocking'!J323,SpeciesList[],4,FALSE))</f>
        <v/>
      </c>
      <c r="AJ323" s="333" t="str">
        <f>IF('Felling&amp;Restocking'!K323="","",IFERROR("," &amp; VLOOKUP( 'Felling&amp;Restocking'!K323,SpeciesList[],2,FALSE),"," &amp; 'Felling&amp;Restocking'!K323))</f>
        <v/>
      </c>
      <c r="AK323" s="333" t="str">
        <f>IF('Felling&amp;Restocking'!K323="","",VLOOKUP( 'Felling&amp;Restocking'!K323,SpeciesList[],4,FALSE))</f>
        <v/>
      </c>
      <c r="AL323" s="333" t="str">
        <f>IF('Felling&amp;Restocking'!L323="","",IFERROR("," &amp; VLOOKUP( 'Felling&amp;Restocking'!L323,SpeciesList[],2,FALSE),"," &amp; 'Felling&amp;Restocking'!L323))</f>
        <v/>
      </c>
      <c r="AM323" s="333" t="str">
        <f>IF('Felling&amp;Restocking'!L323="","",VLOOKUP( 'Felling&amp;Restocking'!L323,SpeciesList[],4,FALSE))</f>
        <v/>
      </c>
      <c r="AN323" s="333" t="str">
        <f>IF('Felling&amp;Restocking'!M323="","",IFERROR("," &amp; VLOOKUP( 'Felling&amp;Restocking'!M323,SpeciesList[],2,FALSE),"," &amp; 'Felling&amp;Restocking'!M323))</f>
        <v/>
      </c>
      <c r="AO323" s="333" t="str">
        <f>IF('Felling&amp;Restocking'!M323="","",VLOOKUP( 'Felling&amp;Restocking'!M323,SpeciesList[],4,FALSE))</f>
        <v/>
      </c>
      <c r="AP323" s="333" t="str">
        <f>IF('Felling&amp;Restocking'!N323="","",IFERROR("," &amp; VLOOKUP( 'Felling&amp;Restocking'!N323,SpeciesList[],2,FALSE),"," &amp; 'Felling&amp;Restocking'!N323))</f>
        <v/>
      </c>
      <c r="AQ323" s="333" t="str">
        <f>IF('Felling&amp;Restocking'!N323="","",VLOOKUP( 'Felling&amp;Restocking'!N323,SpeciesList[],4,FALSE))</f>
        <v/>
      </c>
      <c r="AS323" s="346"/>
      <c r="AT323" s="333" t="str">
        <f>IF('Sub-Cpt Record'!A323&lt;&gt;"",CONCATENATE('Sub-Cpt Record'!A323,'Sub-Cpt Record'!B323,'Sub-Cpt Record'!C323),"")</f>
        <v/>
      </c>
      <c r="AU323" s="333">
        <f t="shared" si="45"/>
        <v>1</v>
      </c>
      <c r="AV323" s="333">
        <f>IF(AT323&lt;&gt;"",'Sub-Cpt Record'!C323/CODE!AU323,0)</f>
        <v>0</v>
      </c>
    </row>
    <row r="324" spans="1:48" x14ac:dyDescent="0.25">
      <c r="A324" s="333" t="str">
        <f>IF('Sub-Cpt Record'!B324="",IF(OR('Sub-Cpt Record'!A324=0,'Sub-Cpt Record'!A324=""),"",'Sub-Cpt Record'!A324),CONCATENATE('Sub-Cpt Record'!A324&amp;'Sub-Cpt Record'!B324))</f>
        <v/>
      </c>
      <c r="B324" s="333">
        <f t="shared" si="37"/>
        <v>1</v>
      </c>
      <c r="C324" s="334" t="str">
        <f>IF('Sub-Cpt Record'!E324 = "","",'Sub-Cpt Record'!E324&amp;"  ")</f>
        <v/>
      </c>
      <c r="D324" s="333" t="str">
        <f>IF('Sub-Cpt Record'!F324 = "","",'Sub-Cpt Record'!F324&amp;"  ")</f>
        <v/>
      </c>
      <c r="E324" s="333" t="str">
        <f>IF('Sub-Cpt Record'!G324 = "","",'Sub-Cpt Record'!G324&amp;"  ")</f>
        <v/>
      </c>
      <c r="F324" s="333" t="str">
        <f>IF('Sub-Cpt Record'!H324 = "","",'Sub-Cpt Record'!H324&amp;"  ")</f>
        <v/>
      </c>
      <c r="G324" s="333" t="str">
        <f>IF('Sub-Cpt Record'!I324 = "","",'Sub-Cpt Record'!I324&amp;"  ")</f>
        <v/>
      </c>
      <c r="H324" s="333" t="str">
        <f>IF('Sub-Cpt Record'!J324 = "","",'Sub-Cpt Record'!J324&amp;"  ")</f>
        <v/>
      </c>
      <c r="I324" s="335" t="str">
        <f t="shared" si="38"/>
        <v/>
      </c>
      <c r="J324" s="333">
        <f>IF(A324&lt;&gt;"",'Sub-Cpt Record'!C324/CODE!B324,0)</f>
        <v>0</v>
      </c>
      <c r="L324" s="337" t="str">
        <f t="shared" si="39"/>
        <v/>
      </c>
      <c r="N324" s="338">
        <f>COUNTIFS('Felling&amp;Restocking'!$A$11:$A$1000, 'Felling&amp;Restocking'!$A324, 'Felling&amp;Restocking'!$B$11:$B$1000, 'Felling&amp;Restocking'!$B324, 'Felling&amp;Restocking'!$H$11:$H$1000, 'Felling&amp;Restocking'!$H324)</f>
        <v>0</v>
      </c>
      <c r="O324" s="338">
        <f>IF(OR('Felling&amp;Restocking'!H324=0,'Felling&amp;Restocking'!H324=""),0,1)</f>
        <v>0</v>
      </c>
      <c r="P324" s="339">
        <f>SUM('Felling&amp;Restocking'!O324+'Felling&amp;Restocking'!P324)</f>
        <v>0</v>
      </c>
      <c r="S324" s="341">
        <f>IF(AND(O324&lt;&gt;0,P324&lt;&gt;0,'Felling&amp;Restocking'!G324&lt;&gt;0,AA324="",AC324=""),1,0)</f>
        <v>0</v>
      </c>
      <c r="T324" s="342" t="str">
        <f>IF(OR('Felling&amp;Restocking'!G324=0,'Felling&amp;Restocking'!G324=""),"",SUM('Felling&amp;Restocking'!O324/P324)*'Felling&amp;Restocking'!G324)</f>
        <v/>
      </c>
      <c r="U324" s="343" t="str">
        <f>IF(OR('Felling&amp;Restocking'!G324=0,'Felling&amp;Restocking'!G324=""),"",SUM('Felling&amp;Restocking'!P324/P324)*'Felling&amp;Restocking'!G324)</f>
        <v/>
      </c>
      <c r="V324" s="344">
        <f>IF(CONCATENATE('Felling&amp;Restocking'!U324&amp;'Felling&amp;Restocking'!W324&amp;'Felling&amp;Restocking'!Y324&amp;'Felling&amp;Restocking'!AA324&amp;'Felling&amp;Restocking'!AC324)="",0,1)</f>
        <v>0</v>
      </c>
      <c r="W324" s="345">
        <f>IF(OR(OR(TRIM('Felling&amp;Restocking'!H324)="T",TRIM('Felling&amp;Restocking'!H324)="DF",TRIM('Felling&amp;Restocking'!H324)="OS"),O324=0),0,1)</f>
        <v>0</v>
      </c>
      <c r="X324" s="345">
        <f>IF(OR('Felling&amp;Restocking'!$S324="",OR('Felling&amp;Restocking'!$S324=0,'Felling&amp;Restocking'!$S324="N/A")),0,1)</f>
        <v>0</v>
      </c>
      <c r="Y324" s="333" t="str">
        <f t="shared" si="40"/>
        <v/>
      </c>
      <c r="Z324" s="333" t="str">
        <f t="shared" si="41"/>
        <v/>
      </c>
      <c r="AA324" s="334" t="str">
        <f t="shared" si="42"/>
        <v/>
      </c>
      <c r="AC324" s="333" t="str">
        <f t="shared" si="43"/>
        <v/>
      </c>
      <c r="AE324" s="333" t="str">
        <f t="shared" si="44"/>
        <v>1</v>
      </c>
      <c r="AF324" s="346" t="str">
        <f>IF('Felling&amp;Restocking'!I324="","",IFERROR(VLOOKUP( 'Felling&amp;Restocking'!I324,SpeciesList[],2,FALSE),"," &amp; 'Felling&amp;Restocking'!I324))</f>
        <v/>
      </c>
      <c r="AG324" s="333" t="str">
        <f>IF('Felling&amp;Restocking'!I324="","",VLOOKUP( 'Felling&amp;Restocking'!I324,SpeciesList[],4,FALSE))</f>
        <v/>
      </c>
      <c r="AH324" s="333" t="str">
        <f>IF('Felling&amp;Restocking'!J324="","",IFERROR("," &amp; VLOOKUP( 'Felling&amp;Restocking'!J324,SpeciesList[],2,FALSE),"," &amp; 'Felling&amp;Restocking'!J324))</f>
        <v/>
      </c>
      <c r="AI324" s="333" t="str">
        <f>IF('Felling&amp;Restocking'!J324="","",VLOOKUP( 'Felling&amp;Restocking'!J324,SpeciesList[],4,FALSE))</f>
        <v/>
      </c>
      <c r="AJ324" s="333" t="str">
        <f>IF('Felling&amp;Restocking'!K324="","",IFERROR("," &amp; VLOOKUP( 'Felling&amp;Restocking'!K324,SpeciesList[],2,FALSE),"," &amp; 'Felling&amp;Restocking'!K324))</f>
        <v/>
      </c>
      <c r="AK324" s="333" t="str">
        <f>IF('Felling&amp;Restocking'!K324="","",VLOOKUP( 'Felling&amp;Restocking'!K324,SpeciesList[],4,FALSE))</f>
        <v/>
      </c>
      <c r="AL324" s="333" t="str">
        <f>IF('Felling&amp;Restocking'!L324="","",IFERROR("," &amp; VLOOKUP( 'Felling&amp;Restocking'!L324,SpeciesList[],2,FALSE),"," &amp; 'Felling&amp;Restocking'!L324))</f>
        <v/>
      </c>
      <c r="AM324" s="333" t="str">
        <f>IF('Felling&amp;Restocking'!L324="","",VLOOKUP( 'Felling&amp;Restocking'!L324,SpeciesList[],4,FALSE))</f>
        <v/>
      </c>
      <c r="AN324" s="333" t="str">
        <f>IF('Felling&amp;Restocking'!M324="","",IFERROR("," &amp; VLOOKUP( 'Felling&amp;Restocking'!M324,SpeciesList[],2,FALSE),"," &amp; 'Felling&amp;Restocking'!M324))</f>
        <v/>
      </c>
      <c r="AO324" s="333" t="str">
        <f>IF('Felling&amp;Restocking'!M324="","",VLOOKUP( 'Felling&amp;Restocking'!M324,SpeciesList[],4,FALSE))</f>
        <v/>
      </c>
      <c r="AP324" s="333" t="str">
        <f>IF('Felling&amp;Restocking'!N324="","",IFERROR("," &amp; VLOOKUP( 'Felling&amp;Restocking'!N324,SpeciesList[],2,FALSE),"," &amp; 'Felling&amp;Restocking'!N324))</f>
        <v/>
      </c>
      <c r="AQ324" s="333" t="str">
        <f>IF('Felling&amp;Restocking'!N324="","",VLOOKUP( 'Felling&amp;Restocking'!N324,SpeciesList[],4,FALSE))</f>
        <v/>
      </c>
      <c r="AS324" s="346"/>
      <c r="AT324" s="333" t="str">
        <f>IF('Sub-Cpt Record'!A324&lt;&gt;"",CONCATENATE('Sub-Cpt Record'!A324,'Sub-Cpt Record'!B324,'Sub-Cpt Record'!C324),"")</f>
        <v/>
      </c>
      <c r="AU324" s="333">
        <f t="shared" si="45"/>
        <v>1</v>
      </c>
      <c r="AV324" s="333">
        <f>IF(AT324&lt;&gt;"",'Sub-Cpt Record'!C324/CODE!AU324,0)</f>
        <v>0</v>
      </c>
    </row>
    <row r="325" spans="1:48" x14ac:dyDescent="0.25">
      <c r="A325" s="333" t="str">
        <f>IF('Sub-Cpt Record'!B325="",IF(OR('Sub-Cpt Record'!A325=0,'Sub-Cpt Record'!A325=""),"",'Sub-Cpt Record'!A325),CONCATENATE('Sub-Cpt Record'!A325&amp;'Sub-Cpt Record'!B325))</f>
        <v/>
      </c>
      <c r="B325" s="333">
        <f t="shared" si="37"/>
        <v>1</v>
      </c>
      <c r="C325" s="334" t="str">
        <f>IF('Sub-Cpt Record'!E325 = "","",'Sub-Cpt Record'!E325&amp;"  ")</f>
        <v/>
      </c>
      <c r="D325" s="333" t="str">
        <f>IF('Sub-Cpt Record'!F325 = "","",'Sub-Cpt Record'!F325&amp;"  ")</f>
        <v/>
      </c>
      <c r="E325" s="333" t="str">
        <f>IF('Sub-Cpt Record'!G325 = "","",'Sub-Cpt Record'!G325&amp;"  ")</f>
        <v/>
      </c>
      <c r="F325" s="333" t="str">
        <f>IF('Sub-Cpt Record'!H325 = "","",'Sub-Cpt Record'!H325&amp;"  ")</f>
        <v/>
      </c>
      <c r="G325" s="333" t="str">
        <f>IF('Sub-Cpt Record'!I325 = "","",'Sub-Cpt Record'!I325&amp;"  ")</f>
        <v/>
      </c>
      <c r="H325" s="333" t="str">
        <f>IF('Sub-Cpt Record'!J325 = "","",'Sub-Cpt Record'!J325&amp;"  ")</f>
        <v/>
      </c>
      <c r="I325" s="335" t="str">
        <f t="shared" si="38"/>
        <v/>
      </c>
      <c r="J325" s="333">
        <f>IF(A325&lt;&gt;"",'Sub-Cpt Record'!C325/CODE!B325,0)</f>
        <v>0</v>
      </c>
      <c r="L325" s="337" t="str">
        <f t="shared" si="39"/>
        <v/>
      </c>
      <c r="N325" s="338">
        <f>COUNTIFS('Felling&amp;Restocking'!$A$11:$A$1000, 'Felling&amp;Restocking'!$A325, 'Felling&amp;Restocking'!$B$11:$B$1000, 'Felling&amp;Restocking'!$B325, 'Felling&amp;Restocking'!$H$11:$H$1000, 'Felling&amp;Restocking'!$H325)</f>
        <v>0</v>
      </c>
      <c r="O325" s="338">
        <f>IF(OR('Felling&amp;Restocking'!H325=0,'Felling&amp;Restocking'!H325=""),0,1)</f>
        <v>0</v>
      </c>
      <c r="P325" s="339">
        <f>SUM('Felling&amp;Restocking'!O325+'Felling&amp;Restocking'!P325)</f>
        <v>0</v>
      </c>
      <c r="S325" s="341">
        <f>IF(AND(O325&lt;&gt;0,P325&lt;&gt;0,'Felling&amp;Restocking'!G325&lt;&gt;0,AA325="",AC325=""),1,0)</f>
        <v>0</v>
      </c>
      <c r="T325" s="342" t="str">
        <f>IF(OR('Felling&amp;Restocking'!G325=0,'Felling&amp;Restocking'!G325=""),"",SUM('Felling&amp;Restocking'!O325/P325)*'Felling&amp;Restocking'!G325)</f>
        <v/>
      </c>
      <c r="U325" s="343" t="str">
        <f>IF(OR('Felling&amp;Restocking'!G325=0,'Felling&amp;Restocking'!G325=""),"",SUM('Felling&amp;Restocking'!P325/P325)*'Felling&amp;Restocking'!G325)</f>
        <v/>
      </c>
      <c r="V325" s="344">
        <f>IF(CONCATENATE('Felling&amp;Restocking'!U325&amp;'Felling&amp;Restocking'!W325&amp;'Felling&amp;Restocking'!Y325&amp;'Felling&amp;Restocking'!AA325&amp;'Felling&amp;Restocking'!AC325)="",0,1)</f>
        <v>0</v>
      </c>
      <c r="W325" s="345">
        <f>IF(OR(OR(TRIM('Felling&amp;Restocking'!H325)="T",TRIM('Felling&amp;Restocking'!H325)="DF",TRIM('Felling&amp;Restocking'!H325)="OS"),O325=0),0,1)</f>
        <v>0</v>
      </c>
      <c r="X325" s="345">
        <f>IF(OR('Felling&amp;Restocking'!$S325="",OR('Felling&amp;Restocking'!$S325=0,'Felling&amp;Restocking'!$S325="N/A")),0,1)</f>
        <v>0</v>
      </c>
      <c r="Y325" s="333" t="str">
        <f t="shared" si="40"/>
        <v/>
      </c>
      <c r="Z325" s="333" t="str">
        <f t="shared" si="41"/>
        <v/>
      </c>
      <c r="AA325" s="334" t="str">
        <f t="shared" si="42"/>
        <v/>
      </c>
      <c r="AC325" s="333" t="str">
        <f t="shared" si="43"/>
        <v/>
      </c>
      <c r="AE325" s="333" t="str">
        <f t="shared" si="44"/>
        <v>1</v>
      </c>
      <c r="AF325" s="346" t="str">
        <f>IF('Felling&amp;Restocking'!I325="","",IFERROR(VLOOKUP( 'Felling&amp;Restocking'!I325,SpeciesList[],2,FALSE),"," &amp; 'Felling&amp;Restocking'!I325))</f>
        <v/>
      </c>
      <c r="AG325" s="333" t="str">
        <f>IF('Felling&amp;Restocking'!I325="","",VLOOKUP( 'Felling&amp;Restocking'!I325,SpeciesList[],4,FALSE))</f>
        <v/>
      </c>
      <c r="AH325" s="333" t="str">
        <f>IF('Felling&amp;Restocking'!J325="","",IFERROR("," &amp; VLOOKUP( 'Felling&amp;Restocking'!J325,SpeciesList[],2,FALSE),"," &amp; 'Felling&amp;Restocking'!J325))</f>
        <v/>
      </c>
      <c r="AI325" s="333" t="str">
        <f>IF('Felling&amp;Restocking'!J325="","",VLOOKUP( 'Felling&amp;Restocking'!J325,SpeciesList[],4,FALSE))</f>
        <v/>
      </c>
      <c r="AJ325" s="333" t="str">
        <f>IF('Felling&amp;Restocking'!K325="","",IFERROR("," &amp; VLOOKUP( 'Felling&amp;Restocking'!K325,SpeciesList[],2,FALSE),"," &amp; 'Felling&amp;Restocking'!K325))</f>
        <v/>
      </c>
      <c r="AK325" s="333" t="str">
        <f>IF('Felling&amp;Restocking'!K325="","",VLOOKUP( 'Felling&amp;Restocking'!K325,SpeciesList[],4,FALSE))</f>
        <v/>
      </c>
      <c r="AL325" s="333" t="str">
        <f>IF('Felling&amp;Restocking'!L325="","",IFERROR("," &amp; VLOOKUP( 'Felling&amp;Restocking'!L325,SpeciesList[],2,FALSE),"," &amp; 'Felling&amp;Restocking'!L325))</f>
        <v/>
      </c>
      <c r="AM325" s="333" t="str">
        <f>IF('Felling&amp;Restocking'!L325="","",VLOOKUP( 'Felling&amp;Restocking'!L325,SpeciesList[],4,FALSE))</f>
        <v/>
      </c>
      <c r="AN325" s="333" t="str">
        <f>IF('Felling&amp;Restocking'!M325="","",IFERROR("," &amp; VLOOKUP( 'Felling&amp;Restocking'!M325,SpeciesList[],2,FALSE),"," &amp; 'Felling&amp;Restocking'!M325))</f>
        <v/>
      </c>
      <c r="AO325" s="333" t="str">
        <f>IF('Felling&amp;Restocking'!M325="","",VLOOKUP( 'Felling&amp;Restocking'!M325,SpeciesList[],4,FALSE))</f>
        <v/>
      </c>
      <c r="AP325" s="333" t="str">
        <f>IF('Felling&amp;Restocking'!N325="","",IFERROR("," &amp; VLOOKUP( 'Felling&amp;Restocking'!N325,SpeciesList[],2,FALSE),"," &amp; 'Felling&amp;Restocking'!N325))</f>
        <v/>
      </c>
      <c r="AQ325" s="333" t="str">
        <f>IF('Felling&amp;Restocking'!N325="","",VLOOKUP( 'Felling&amp;Restocking'!N325,SpeciesList[],4,FALSE))</f>
        <v/>
      </c>
      <c r="AS325" s="346"/>
      <c r="AT325" s="333" t="str">
        <f>IF('Sub-Cpt Record'!A325&lt;&gt;"",CONCATENATE('Sub-Cpt Record'!A325,'Sub-Cpt Record'!B325,'Sub-Cpt Record'!C325),"")</f>
        <v/>
      </c>
      <c r="AU325" s="333">
        <f t="shared" si="45"/>
        <v>1</v>
      </c>
      <c r="AV325" s="333">
        <f>IF(AT325&lt;&gt;"",'Sub-Cpt Record'!C325/CODE!AU325,0)</f>
        <v>0</v>
      </c>
    </row>
    <row r="326" spans="1:48" x14ac:dyDescent="0.25">
      <c r="A326" s="333" t="str">
        <f>IF('Sub-Cpt Record'!B326="",IF(OR('Sub-Cpt Record'!A326=0,'Sub-Cpt Record'!A326=""),"",'Sub-Cpt Record'!A326),CONCATENATE('Sub-Cpt Record'!A326&amp;'Sub-Cpt Record'!B326))</f>
        <v/>
      </c>
      <c r="B326" s="333">
        <f t="shared" si="37"/>
        <v>1</v>
      </c>
      <c r="C326" s="334" t="str">
        <f>IF('Sub-Cpt Record'!E326 = "","",'Sub-Cpt Record'!E326&amp;"  ")</f>
        <v/>
      </c>
      <c r="D326" s="333" t="str">
        <f>IF('Sub-Cpt Record'!F326 = "","",'Sub-Cpt Record'!F326&amp;"  ")</f>
        <v/>
      </c>
      <c r="E326" s="333" t="str">
        <f>IF('Sub-Cpt Record'!G326 = "","",'Sub-Cpt Record'!G326&amp;"  ")</f>
        <v/>
      </c>
      <c r="F326" s="333" t="str">
        <f>IF('Sub-Cpt Record'!H326 = "","",'Sub-Cpt Record'!H326&amp;"  ")</f>
        <v/>
      </c>
      <c r="G326" s="333" t="str">
        <f>IF('Sub-Cpt Record'!I326 = "","",'Sub-Cpt Record'!I326&amp;"  ")</f>
        <v/>
      </c>
      <c r="H326" s="333" t="str">
        <f>IF('Sub-Cpt Record'!J326 = "","",'Sub-Cpt Record'!J326&amp;"  ")</f>
        <v/>
      </c>
      <c r="I326" s="335" t="str">
        <f t="shared" si="38"/>
        <v/>
      </c>
      <c r="J326" s="333">
        <f>IF(A326&lt;&gt;"",'Sub-Cpt Record'!C326/CODE!B326,0)</f>
        <v>0</v>
      </c>
      <c r="L326" s="337" t="str">
        <f t="shared" si="39"/>
        <v/>
      </c>
      <c r="N326" s="338">
        <f>COUNTIFS('Felling&amp;Restocking'!$A$11:$A$1000, 'Felling&amp;Restocking'!$A326, 'Felling&amp;Restocking'!$B$11:$B$1000, 'Felling&amp;Restocking'!$B326, 'Felling&amp;Restocking'!$H$11:$H$1000, 'Felling&amp;Restocking'!$H326)</f>
        <v>0</v>
      </c>
      <c r="O326" s="338">
        <f>IF(OR('Felling&amp;Restocking'!H326=0,'Felling&amp;Restocking'!H326=""),0,1)</f>
        <v>0</v>
      </c>
      <c r="P326" s="339">
        <f>SUM('Felling&amp;Restocking'!O326+'Felling&amp;Restocking'!P326)</f>
        <v>0</v>
      </c>
      <c r="S326" s="341">
        <f>IF(AND(O326&lt;&gt;0,P326&lt;&gt;0,'Felling&amp;Restocking'!G326&lt;&gt;0,AA326="",AC326=""),1,0)</f>
        <v>0</v>
      </c>
      <c r="T326" s="342" t="str">
        <f>IF(OR('Felling&amp;Restocking'!G326=0,'Felling&amp;Restocking'!G326=""),"",SUM('Felling&amp;Restocking'!O326/P326)*'Felling&amp;Restocking'!G326)</f>
        <v/>
      </c>
      <c r="U326" s="343" t="str">
        <f>IF(OR('Felling&amp;Restocking'!G326=0,'Felling&amp;Restocking'!G326=""),"",SUM('Felling&amp;Restocking'!P326/P326)*'Felling&amp;Restocking'!G326)</f>
        <v/>
      </c>
      <c r="V326" s="344">
        <f>IF(CONCATENATE('Felling&amp;Restocking'!U326&amp;'Felling&amp;Restocking'!W326&amp;'Felling&amp;Restocking'!Y326&amp;'Felling&amp;Restocking'!AA326&amp;'Felling&amp;Restocking'!AC326)="",0,1)</f>
        <v>0</v>
      </c>
      <c r="W326" s="345">
        <f>IF(OR(OR(TRIM('Felling&amp;Restocking'!H326)="T",TRIM('Felling&amp;Restocking'!H326)="DF",TRIM('Felling&amp;Restocking'!H326)="OS"),O326=0),0,1)</f>
        <v>0</v>
      </c>
      <c r="X326" s="345">
        <f>IF(OR('Felling&amp;Restocking'!$S326="",OR('Felling&amp;Restocking'!$S326=0,'Felling&amp;Restocking'!$S326="N/A")),0,1)</f>
        <v>0</v>
      </c>
      <c r="Y326" s="333" t="str">
        <f t="shared" si="40"/>
        <v/>
      </c>
      <c r="Z326" s="333" t="str">
        <f t="shared" si="41"/>
        <v/>
      </c>
      <c r="AA326" s="334" t="str">
        <f t="shared" si="42"/>
        <v/>
      </c>
      <c r="AC326" s="333" t="str">
        <f t="shared" si="43"/>
        <v/>
      </c>
      <c r="AE326" s="333" t="str">
        <f t="shared" si="44"/>
        <v>1</v>
      </c>
      <c r="AF326" s="346" t="str">
        <f>IF('Felling&amp;Restocking'!I326="","",IFERROR(VLOOKUP( 'Felling&amp;Restocking'!I326,SpeciesList[],2,FALSE),"," &amp; 'Felling&amp;Restocking'!I326))</f>
        <v/>
      </c>
      <c r="AG326" s="333" t="str">
        <f>IF('Felling&amp;Restocking'!I326="","",VLOOKUP( 'Felling&amp;Restocking'!I326,SpeciesList[],4,FALSE))</f>
        <v/>
      </c>
      <c r="AH326" s="333" t="str">
        <f>IF('Felling&amp;Restocking'!J326="","",IFERROR("," &amp; VLOOKUP( 'Felling&amp;Restocking'!J326,SpeciesList[],2,FALSE),"," &amp; 'Felling&amp;Restocking'!J326))</f>
        <v/>
      </c>
      <c r="AI326" s="333" t="str">
        <f>IF('Felling&amp;Restocking'!J326="","",VLOOKUP( 'Felling&amp;Restocking'!J326,SpeciesList[],4,FALSE))</f>
        <v/>
      </c>
      <c r="AJ326" s="333" t="str">
        <f>IF('Felling&amp;Restocking'!K326="","",IFERROR("," &amp; VLOOKUP( 'Felling&amp;Restocking'!K326,SpeciesList[],2,FALSE),"," &amp; 'Felling&amp;Restocking'!K326))</f>
        <v/>
      </c>
      <c r="AK326" s="333" t="str">
        <f>IF('Felling&amp;Restocking'!K326="","",VLOOKUP( 'Felling&amp;Restocking'!K326,SpeciesList[],4,FALSE))</f>
        <v/>
      </c>
      <c r="AL326" s="333" t="str">
        <f>IF('Felling&amp;Restocking'!L326="","",IFERROR("," &amp; VLOOKUP( 'Felling&amp;Restocking'!L326,SpeciesList[],2,FALSE),"," &amp; 'Felling&amp;Restocking'!L326))</f>
        <v/>
      </c>
      <c r="AM326" s="333" t="str">
        <f>IF('Felling&amp;Restocking'!L326="","",VLOOKUP( 'Felling&amp;Restocking'!L326,SpeciesList[],4,FALSE))</f>
        <v/>
      </c>
      <c r="AN326" s="333" t="str">
        <f>IF('Felling&amp;Restocking'!M326="","",IFERROR("," &amp; VLOOKUP( 'Felling&amp;Restocking'!M326,SpeciesList[],2,FALSE),"," &amp; 'Felling&amp;Restocking'!M326))</f>
        <v/>
      </c>
      <c r="AO326" s="333" t="str">
        <f>IF('Felling&amp;Restocking'!M326="","",VLOOKUP( 'Felling&amp;Restocking'!M326,SpeciesList[],4,FALSE))</f>
        <v/>
      </c>
      <c r="AP326" s="333" t="str">
        <f>IF('Felling&amp;Restocking'!N326="","",IFERROR("," &amp; VLOOKUP( 'Felling&amp;Restocking'!N326,SpeciesList[],2,FALSE),"," &amp; 'Felling&amp;Restocking'!N326))</f>
        <v/>
      </c>
      <c r="AQ326" s="333" t="str">
        <f>IF('Felling&amp;Restocking'!N326="","",VLOOKUP( 'Felling&amp;Restocking'!N326,SpeciesList[],4,FALSE))</f>
        <v/>
      </c>
      <c r="AS326" s="346"/>
      <c r="AT326" s="333" t="str">
        <f>IF('Sub-Cpt Record'!A326&lt;&gt;"",CONCATENATE('Sub-Cpt Record'!A326,'Sub-Cpt Record'!B326,'Sub-Cpt Record'!C326),"")</f>
        <v/>
      </c>
      <c r="AU326" s="333">
        <f t="shared" si="45"/>
        <v>1</v>
      </c>
      <c r="AV326" s="333">
        <f>IF(AT326&lt;&gt;"",'Sub-Cpt Record'!C326/CODE!AU326,0)</f>
        <v>0</v>
      </c>
    </row>
    <row r="327" spans="1:48" x14ac:dyDescent="0.25">
      <c r="A327" s="333" t="str">
        <f>IF('Sub-Cpt Record'!B327="",IF(OR('Sub-Cpt Record'!A327=0,'Sub-Cpt Record'!A327=""),"",'Sub-Cpt Record'!A327),CONCATENATE('Sub-Cpt Record'!A327&amp;'Sub-Cpt Record'!B327))</f>
        <v/>
      </c>
      <c r="B327" s="333">
        <f t="shared" si="37"/>
        <v>1</v>
      </c>
      <c r="C327" s="334" t="str">
        <f>IF('Sub-Cpt Record'!E327 = "","",'Sub-Cpt Record'!E327&amp;"  ")</f>
        <v/>
      </c>
      <c r="D327" s="333" t="str">
        <f>IF('Sub-Cpt Record'!F327 = "","",'Sub-Cpt Record'!F327&amp;"  ")</f>
        <v/>
      </c>
      <c r="E327" s="333" t="str">
        <f>IF('Sub-Cpt Record'!G327 = "","",'Sub-Cpt Record'!G327&amp;"  ")</f>
        <v/>
      </c>
      <c r="F327" s="333" t="str">
        <f>IF('Sub-Cpt Record'!H327 = "","",'Sub-Cpt Record'!H327&amp;"  ")</f>
        <v/>
      </c>
      <c r="G327" s="333" t="str">
        <f>IF('Sub-Cpt Record'!I327 = "","",'Sub-Cpt Record'!I327&amp;"  ")</f>
        <v/>
      </c>
      <c r="H327" s="333" t="str">
        <f>IF('Sub-Cpt Record'!J327 = "","",'Sub-Cpt Record'!J327&amp;"  ")</f>
        <v/>
      </c>
      <c r="I327" s="335" t="str">
        <f t="shared" si="38"/>
        <v/>
      </c>
      <c r="J327" s="333">
        <f>IF(A327&lt;&gt;"",'Sub-Cpt Record'!C327/CODE!B327,0)</f>
        <v>0</v>
      </c>
      <c r="L327" s="337" t="str">
        <f t="shared" si="39"/>
        <v/>
      </c>
      <c r="N327" s="338">
        <f>COUNTIFS('Felling&amp;Restocking'!$A$11:$A$1000, 'Felling&amp;Restocking'!$A327, 'Felling&amp;Restocking'!$B$11:$B$1000, 'Felling&amp;Restocking'!$B327, 'Felling&amp;Restocking'!$H$11:$H$1000, 'Felling&amp;Restocking'!$H327)</f>
        <v>0</v>
      </c>
      <c r="O327" s="338">
        <f>IF(OR('Felling&amp;Restocking'!H327=0,'Felling&amp;Restocking'!H327=""),0,1)</f>
        <v>0</v>
      </c>
      <c r="P327" s="339">
        <f>SUM('Felling&amp;Restocking'!O327+'Felling&amp;Restocking'!P327)</f>
        <v>0</v>
      </c>
      <c r="S327" s="341">
        <f>IF(AND(O327&lt;&gt;0,P327&lt;&gt;0,'Felling&amp;Restocking'!G327&lt;&gt;0,AA327="",AC327=""),1,0)</f>
        <v>0</v>
      </c>
      <c r="T327" s="342" t="str">
        <f>IF(OR('Felling&amp;Restocking'!G327=0,'Felling&amp;Restocking'!G327=""),"",SUM('Felling&amp;Restocking'!O327/P327)*'Felling&amp;Restocking'!G327)</f>
        <v/>
      </c>
      <c r="U327" s="343" t="str">
        <f>IF(OR('Felling&amp;Restocking'!G327=0,'Felling&amp;Restocking'!G327=""),"",SUM('Felling&amp;Restocking'!P327/P327)*'Felling&amp;Restocking'!G327)</f>
        <v/>
      </c>
      <c r="V327" s="344">
        <f>IF(CONCATENATE('Felling&amp;Restocking'!U327&amp;'Felling&amp;Restocking'!W327&amp;'Felling&amp;Restocking'!Y327&amp;'Felling&amp;Restocking'!AA327&amp;'Felling&amp;Restocking'!AC327)="",0,1)</f>
        <v>0</v>
      </c>
      <c r="W327" s="345">
        <f>IF(OR(OR(TRIM('Felling&amp;Restocking'!H327)="T",TRIM('Felling&amp;Restocking'!H327)="DF",TRIM('Felling&amp;Restocking'!H327)="OS"),O327=0),0,1)</f>
        <v>0</v>
      </c>
      <c r="X327" s="345">
        <f>IF(OR('Felling&amp;Restocking'!$S327="",OR('Felling&amp;Restocking'!$S327=0,'Felling&amp;Restocking'!$S327="N/A")),0,1)</f>
        <v>0</v>
      </c>
      <c r="Y327" s="333" t="str">
        <f t="shared" si="40"/>
        <v/>
      </c>
      <c r="Z327" s="333" t="str">
        <f t="shared" si="41"/>
        <v/>
      </c>
      <c r="AA327" s="334" t="str">
        <f t="shared" si="42"/>
        <v/>
      </c>
      <c r="AC327" s="333" t="str">
        <f t="shared" si="43"/>
        <v/>
      </c>
      <c r="AE327" s="333" t="str">
        <f t="shared" si="44"/>
        <v>1</v>
      </c>
      <c r="AF327" s="346" t="str">
        <f>IF('Felling&amp;Restocking'!I327="","",IFERROR(VLOOKUP( 'Felling&amp;Restocking'!I327,SpeciesList[],2,FALSE),"," &amp; 'Felling&amp;Restocking'!I327))</f>
        <v/>
      </c>
      <c r="AG327" s="333" t="str">
        <f>IF('Felling&amp;Restocking'!I327="","",VLOOKUP( 'Felling&amp;Restocking'!I327,SpeciesList[],4,FALSE))</f>
        <v/>
      </c>
      <c r="AH327" s="333" t="str">
        <f>IF('Felling&amp;Restocking'!J327="","",IFERROR("," &amp; VLOOKUP( 'Felling&amp;Restocking'!J327,SpeciesList[],2,FALSE),"," &amp; 'Felling&amp;Restocking'!J327))</f>
        <v/>
      </c>
      <c r="AI327" s="333" t="str">
        <f>IF('Felling&amp;Restocking'!J327="","",VLOOKUP( 'Felling&amp;Restocking'!J327,SpeciesList[],4,FALSE))</f>
        <v/>
      </c>
      <c r="AJ327" s="333" t="str">
        <f>IF('Felling&amp;Restocking'!K327="","",IFERROR("," &amp; VLOOKUP( 'Felling&amp;Restocking'!K327,SpeciesList[],2,FALSE),"," &amp; 'Felling&amp;Restocking'!K327))</f>
        <v/>
      </c>
      <c r="AK327" s="333" t="str">
        <f>IF('Felling&amp;Restocking'!K327="","",VLOOKUP( 'Felling&amp;Restocking'!K327,SpeciesList[],4,FALSE))</f>
        <v/>
      </c>
      <c r="AL327" s="333" t="str">
        <f>IF('Felling&amp;Restocking'!L327="","",IFERROR("," &amp; VLOOKUP( 'Felling&amp;Restocking'!L327,SpeciesList[],2,FALSE),"," &amp; 'Felling&amp;Restocking'!L327))</f>
        <v/>
      </c>
      <c r="AM327" s="333" t="str">
        <f>IF('Felling&amp;Restocking'!L327="","",VLOOKUP( 'Felling&amp;Restocking'!L327,SpeciesList[],4,FALSE))</f>
        <v/>
      </c>
      <c r="AN327" s="333" t="str">
        <f>IF('Felling&amp;Restocking'!M327="","",IFERROR("," &amp; VLOOKUP( 'Felling&amp;Restocking'!M327,SpeciesList[],2,FALSE),"," &amp; 'Felling&amp;Restocking'!M327))</f>
        <v/>
      </c>
      <c r="AO327" s="333" t="str">
        <f>IF('Felling&amp;Restocking'!M327="","",VLOOKUP( 'Felling&amp;Restocking'!M327,SpeciesList[],4,FALSE))</f>
        <v/>
      </c>
      <c r="AP327" s="333" t="str">
        <f>IF('Felling&amp;Restocking'!N327="","",IFERROR("," &amp; VLOOKUP( 'Felling&amp;Restocking'!N327,SpeciesList[],2,FALSE),"," &amp; 'Felling&amp;Restocking'!N327))</f>
        <v/>
      </c>
      <c r="AQ327" s="333" t="str">
        <f>IF('Felling&amp;Restocking'!N327="","",VLOOKUP( 'Felling&amp;Restocking'!N327,SpeciesList[],4,FALSE))</f>
        <v/>
      </c>
      <c r="AS327" s="346"/>
      <c r="AT327" s="333" t="str">
        <f>IF('Sub-Cpt Record'!A327&lt;&gt;"",CONCATENATE('Sub-Cpt Record'!A327,'Sub-Cpt Record'!B327,'Sub-Cpt Record'!C327),"")</f>
        <v/>
      </c>
      <c r="AU327" s="333">
        <f t="shared" si="45"/>
        <v>1</v>
      </c>
      <c r="AV327" s="333">
        <f>IF(AT327&lt;&gt;"",'Sub-Cpt Record'!C327/CODE!AU327,0)</f>
        <v>0</v>
      </c>
    </row>
    <row r="328" spans="1:48" x14ac:dyDescent="0.25">
      <c r="A328" s="333" t="str">
        <f>IF('Sub-Cpt Record'!B328="",IF(OR('Sub-Cpt Record'!A328=0,'Sub-Cpt Record'!A328=""),"",'Sub-Cpt Record'!A328),CONCATENATE('Sub-Cpt Record'!A328&amp;'Sub-Cpt Record'!B328))</f>
        <v/>
      </c>
      <c r="B328" s="333">
        <f t="shared" si="37"/>
        <v>1</v>
      </c>
      <c r="C328" s="334" t="str">
        <f>IF('Sub-Cpt Record'!E328 = "","",'Sub-Cpt Record'!E328&amp;"  ")</f>
        <v/>
      </c>
      <c r="D328" s="333" t="str">
        <f>IF('Sub-Cpt Record'!F328 = "","",'Sub-Cpt Record'!F328&amp;"  ")</f>
        <v/>
      </c>
      <c r="E328" s="333" t="str">
        <f>IF('Sub-Cpt Record'!G328 = "","",'Sub-Cpt Record'!G328&amp;"  ")</f>
        <v/>
      </c>
      <c r="F328" s="333" t="str">
        <f>IF('Sub-Cpt Record'!H328 = "","",'Sub-Cpt Record'!H328&amp;"  ")</f>
        <v/>
      </c>
      <c r="G328" s="333" t="str">
        <f>IF('Sub-Cpt Record'!I328 = "","",'Sub-Cpt Record'!I328&amp;"  ")</f>
        <v/>
      </c>
      <c r="H328" s="333" t="str">
        <f>IF('Sub-Cpt Record'!J328 = "","",'Sub-Cpt Record'!J328&amp;"  ")</f>
        <v/>
      </c>
      <c r="I328" s="335" t="str">
        <f t="shared" si="38"/>
        <v/>
      </c>
      <c r="J328" s="333">
        <f>IF(A328&lt;&gt;"",'Sub-Cpt Record'!C328/CODE!B328,0)</f>
        <v>0</v>
      </c>
      <c r="L328" s="337" t="str">
        <f t="shared" si="39"/>
        <v/>
      </c>
      <c r="N328" s="338">
        <f>COUNTIFS('Felling&amp;Restocking'!$A$11:$A$1000, 'Felling&amp;Restocking'!$A328, 'Felling&amp;Restocking'!$B$11:$B$1000, 'Felling&amp;Restocking'!$B328, 'Felling&amp;Restocking'!$H$11:$H$1000, 'Felling&amp;Restocking'!$H328)</f>
        <v>0</v>
      </c>
      <c r="O328" s="338">
        <f>IF(OR('Felling&amp;Restocking'!H328=0,'Felling&amp;Restocking'!H328=""),0,1)</f>
        <v>0</v>
      </c>
      <c r="P328" s="339">
        <f>SUM('Felling&amp;Restocking'!O328+'Felling&amp;Restocking'!P328)</f>
        <v>0</v>
      </c>
      <c r="S328" s="341">
        <f>IF(AND(O328&lt;&gt;0,P328&lt;&gt;0,'Felling&amp;Restocking'!G328&lt;&gt;0,AA328="",AC328=""),1,0)</f>
        <v>0</v>
      </c>
      <c r="T328" s="342" t="str">
        <f>IF(OR('Felling&amp;Restocking'!G328=0,'Felling&amp;Restocking'!G328=""),"",SUM('Felling&amp;Restocking'!O328/P328)*'Felling&amp;Restocking'!G328)</f>
        <v/>
      </c>
      <c r="U328" s="343" t="str">
        <f>IF(OR('Felling&amp;Restocking'!G328=0,'Felling&amp;Restocking'!G328=""),"",SUM('Felling&amp;Restocking'!P328/P328)*'Felling&amp;Restocking'!G328)</f>
        <v/>
      </c>
      <c r="V328" s="344">
        <f>IF(CONCATENATE('Felling&amp;Restocking'!U328&amp;'Felling&amp;Restocking'!W328&amp;'Felling&amp;Restocking'!Y328&amp;'Felling&amp;Restocking'!AA328&amp;'Felling&amp;Restocking'!AC328)="",0,1)</f>
        <v>0</v>
      </c>
      <c r="W328" s="345">
        <f>IF(OR(OR(TRIM('Felling&amp;Restocking'!H328)="T",TRIM('Felling&amp;Restocking'!H328)="DF",TRIM('Felling&amp;Restocking'!H328)="OS"),O328=0),0,1)</f>
        <v>0</v>
      </c>
      <c r="X328" s="345">
        <f>IF(OR('Felling&amp;Restocking'!$S328="",OR('Felling&amp;Restocking'!$S328=0,'Felling&amp;Restocking'!$S328="N/A")),0,1)</f>
        <v>0</v>
      </c>
      <c r="Y328" s="333" t="str">
        <f t="shared" si="40"/>
        <v/>
      </c>
      <c r="Z328" s="333" t="str">
        <f t="shared" si="41"/>
        <v/>
      </c>
      <c r="AA328" s="334" t="str">
        <f t="shared" si="42"/>
        <v/>
      </c>
      <c r="AC328" s="333" t="str">
        <f t="shared" si="43"/>
        <v/>
      </c>
      <c r="AE328" s="333" t="str">
        <f t="shared" si="44"/>
        <v>1</v>
      </c>
      <c r="AF328" s="346" t="str">
        <f>IF('Felling&amp;Restocking'!I328="","",IFERROR(VLOOKUP( 'Felling&amp;Restocking'!I328,SpeciesList[],2,FALSE),"," &amp; 'Felling&amp;Restocking'!I328))</f>
        <v/>
      </c>
      <c r="AG328" s="333" t="str">
        <f>IF('Felling&amp;Restocking'!I328="","",VLOOKUP( 'Felling&amp;Restocking'!I328,SpeciesList[],4,FALSE))</f>
        <v/>
      </c>
      <c r="AH328" s="333" t="str">
        <f>IF('Felling&amp;Restocking'!J328="","",IFERROR("," &amp; VLOOKUP( 'Felling&amp;Restocking'!J328,SpeciesList[],2,FALSE),"," &amp; 'Felling&amp;Restocking'!J328))</f>
        <v/>
      </c>
      <c r="AI328" s="333" t="str">
        <f>IF('Felling&amp;Restocking'!J328="","",VLOOKUP( 'Felling&amp;Restocking'!J328,SpeciesList[],4,FALSE))</f>
        <v/>
      </c>
      <c r="AJ328" s="333" t="str">
        <f>IF('Felling&amp;Restocking'!K328="","",IFERROR("," &amp; VLOOKUP( 'Felling&amp;Restocking'!K328,SpeciesList[],2,FALSE),"," &amp; 'Felling&amp;Restocking'!K328))</f>
        <v/>
      </c>
      <c r="AK328" s="333" t="str">
        <f>IF('Felling&amp;Restocking'!K328="","",VLOOKUP( 'Felling&amp;Restocking'!K328,SpeciesList[],4,FALSE))</f>
        <v/>
      </c>
      <c r="AL328" s="333" t="str">
        <f>IF('Felling&amp;Restocking'!L328="","",IFERROR("," &amp; VLOOKUP( 'Felling&amp;Restocking'!L328,SpeciesList[],2,FALSE),"," &amp; 'Felling&amp;Restocking'!L328))</f>
        <v/>
      </c>
      <c r="AM328" s="333" t="str">
        <f>IF('Felling&amp;Restocking'!L328="","",VLOOKUP( 'Felling&amp;Restocking'!L328,SpeciesList[],4,FALSE))</f>
        <v/>
      </c>
      <c r="AN328" s="333" t="str">
        <f>IF('Felling&amp;Restocking'!M328="","",IFERROR("," &amp; VLOOKUP( 'Felling&amp;Restocking'!M328,SpeciesList[],2,FALSE),"," &amp; 'Felling&amp;Restocking'!M328))</f>
        <v/>
      </c>
      <c r="AO328" s="333" t="str">
        <f>IF('Felling&amp;Restocking'!M328="","",VLOOKUP( 'Felling&amp;Restocking'!M328,SpeciesList[],4,FALSE))</f>
        <v/>
      </c>
      <c r="AP328" s="333" t="str">
        <f>IF('Felling&amp;Restocking'!N328="","",IFERROR("," &amp; VLOOKUP( 'Felling&amp;Restocking'!N328,SpeciesList[],2,FALSE),"," &amp; 'Felling&amp;Restocking'!N328))</f>
        <v/>
      </c>
      <c r="AQ328" s="333" t="str">
        <f>IF('Felling&amp;Restocking'!N328="","",VLOOKUP( 'Felling&amp;Restocking'!N328,SpeciesList[],4,FALSE))</f>
        <v/>
      </c>
      <c r="AS328" s="346"/>
      <c r="AT328" s="333" t="str">
        <f>IF('Sub-Cpt Record'!A328&lt;&gt;"",CONCATENATE('Sub-Cpt Record'!A328,'Sub-Cpt Record'!B328,'Sub-Cpt Record'!C328),"")</f>
        <v/>
      </c>
      <c r="AU328" s="333">
        <f t="shared" si="45"/>
        <v>1</v>
      </c>
      <c r="AV328" s="333">
        <f>IF(AT328&lt;&gt;"",'Sub-Cpt Record'!C328/CODE!AU328,0)</f>
        <v>0</v>
      </c>
    </row>
    <row r="329" spans="1:48" x14ac:dyDescent="0.25">
      <c r="A329" s="333" t="str">
        <f>IF('Sub-Cpt Record'!B329="",IF(OR('Sub-Cpt Record'!A329=0,'Sub-Cpt Record'!A329=""),"",'Sub-Cpt Record'!A329),CONCATENATE('Sub-Cpt Record'!A329&amp;'Sub-Cpt Record'!B329))</f>
        <v/>
      </c>
      <c r="B329" s="333">
        <f t="shared" si="37"/>
        <v>1</v>
      </c>
      <c r="C329" s="334" t="str">
        <f>IF('Sub-Cpt Record'!E329 = "","",'Sub-Cpt Record'!E329&amp;"  ")</f>
        <v/>
      </c>
      <c r="D329" s="333" t="str">
        <f>IF('Sub-Cpt Record'!F329 = "","",'Sub-Cpt Record'!F329&amp;"  ")</f>
        <v/>
      </c>
      <c r="E329" s="333" t="str">
        <f>IF('Sub-Cpt Record'!G329 = "","",'Sub-Cpt Record'!G329&amp;"  ")</f>
        <v/>
      </c>
      <c r="F329" s="333" t="str">
        <f>IF('Sub-Cpt Record'!H329 = "","",'Sub-Cpt Record'!H329&amp;"  ")</f>
        <v/>
      </c>
      <c r="G329" s="333" t="str">
        <f>IF('Sub-Cpt Record'!I329 = "","",'Sub-Cpt Record'!I329&amp;"  ")</f>
        <v/>
      </c>
      <c r="H329" s="333" t="str">
        <f>IF('Sub-Cpt Record'!J329 = "","",'Sub-Cpt Record'!J329&amp;"  ")</f>
        <v/>
      </c>
      <c r="I329" s="335" t="str">
        <f t="shared" si="38"/>
        <v/>
      </c>
      <c r="J329" s="333">
        <f>IF(A329&lt;&gt;"",'Sub-Cpt Record'!C329/CODE!B329,0)</f>
        <v>0</v>
      </c>
      <c r="L329" s="337" t="str">
        <f t="shared" si="39"/>
        <v/>
      </c>
      <c r="N329" s="338">
        <f>COUNTIFS('Felling&amp;Restocking'!$A$11:$A$1000, 'Felling&amp;Restocking'!$A329, 'Felling&amp;Restocking'!$B$11:$B$1000, 'Felling&amp;Restocking'!$B329, 'Felling&amp;Restocking'!$H$11:$H$1000, 'Felling&amp;Restocking'!$H329)</f>
        <v>0</v>
      </c>
      <c r="O329" s="338">
        <f>IF(OR('Felling&amp;Restocking'!H329=0,'Felling&amp;Restocking'!H329=""),0,1)</f>
        <v>0</v>
      </c>
      <c r="P329" s="339">
        <f>SUM('Felling&amp;Restocking'!O329+'Felling&amp;Restocking'!P329)</f>
        <v>0</v>
      </c>
      <c r="S329" s="341">
        <f>IF(AND(O329&lt;&gt;0,P329&lt;&gt;0,'Felling&amp;Restocking'!G329&lt;&gt;0,AA329="",AC329=""),1,0)</f>
        <v>0</v>
      </c>
      <c r="T329" s="342" t="str">
        <f>IF(OR('Felling&amp;Restocking'!G329=0,'Felling&amp;Restocking'!G329=""),"",SUM('Felling&amp;Restocking'!O329/P329)*'Felling&amp;Restocking'!G329)</f>
        <v/>
      </c>
      <c r="U329" s="343" t="str">
        <f>IF(OR('Felling&amp;Restocking'!G329=0,'Felling&amp;Restocking'!G329=""),"",SUM('Felling&amp;Restocking'!P329/P329)*'Felling&amp;Restocking'!G329)</f>
        <v/>
      </c>
      <c r="V329" s="344">
        <f>IF(CONCATENATE('Felling&amp;Restocking'!U329&amp;'Felling&amp;Restocking'!W329&amp;'Felling&amp;Restocking'!Y329&amp;'Felling&amp;Restocking'!AA329&amp;'Felling&amp;Restocking'!AC329)="",0,1)</f>
        <v>0</v>
      </c>
      <c r="W329" s="345">
        <f>IF(OR(OR(TRIM('Felling&amp;Restocking'!H329)="T",TRIM('Felling&amp;Restocking'!H329)="DF",TRIM('Felling&amp;Restocking'!H329)="OS"),O329=0),0,1)</f>
        <v>0</v>
      </c>
      <c r="X329" s="345">
        <f>IF(OR('Felling&amp;Restocking'!$S329="",OR('Felling&amp;Restocking'!$S329=0,'Felling&amp;Restocking'!$S329="N/A")),0,1)</f>
        <v>0</v>
      </c>
      <c r="Y329" s="333" t="str">
        <f t="shared" si="40"/>
        <v/>
      </c>
      <c r="Z329" s="333" t="str">
        <f t="shared" si="41"/>
        <v/>
      </c>
      <c r="AA329" s="334" t="str">
        <f t="shared" si="42"/>
        <v/>
      </c>
      <c r="AC329" s="333" t="str">
        <f t="shared" si="43"/>
        <v/>
      </c>
      <c r="AE329" s="333" t="str">
        <f t="shared" si="44"/>
        <v>1</v>
      </c>
      <c r="AF329" s="346" t="str">
        <f>IF('Felling&amp;Restocking'!I329="","",IFERROR(VLOOKUP( 'Felling&amp;Restocking'!I329,SpeciesList[],2,FALSE),"," &amp; 'Felling&amp;Restocking'!I329))</f>
        <v/>
      </c>
      <c r="AG329" s="333" t="str">
        <f>IF('Felling&amp;Restocking'!I329="","",VLOOKUP( 'Felling&amp;Restocking'!I329,SpeciesList[],4,FALSE))</f>
        <v/>
      </c>
      <c r="AH329" s="333" t="str">
        <f>IF('Felling&amp;Restocking'!J329="","",IFERROR("," &amp; VLOOKUP( 'Felling&amp;Restocking'!J329,SpeciesList[],2,FALSE),"," &amp; 'Felling&amp;Restocking'!J329))</f>
        <v/>
      </c>
      <c r="AI329" s="333" t="str">
        <f>IF('Felling&amp;Restocking'!J329="","",VLOOKUP( 'Felling&amp;Restocking'!J329,SpeciesList[],4,FALSE))</f>
        <v/>
      </c>
      <c r="AJ329" s="333" t="str">
        <f>IF('Felling&amp;Restocking'!K329="","",IFERROR("," &amp; VLOOKUP( 'Felling&amp;Restocking'!K329,SpeciesList[],2,FALSE),"," &amp; 'Felling&amp;Restocking'!K329))</f>
        <v/>
      </c>
      <c r="AK329" s="333" t="str">
        <f>IF('Felling&amp;Restocking'!K329="","",VLOOKUP( 'Felling&amp;Restocking'!K329,SpeciesList[],4,FALSE))</f>
        <v/>
      </c>
      <c r="AL329" s="333" t="str">
        <f>IF('Felling&amp;Restocking'!L329="","",IFERROR("," &amp; VLOOKUP( 'Felling&amp;Restocking'!L329,SpeciesList[],2,FALSE),"," &amp; 'Felling&amp;Restocking'!L329))</f>
        <v/>
      </c>
      <c r="AM329" s="333" t="str">
        <f>IF('Felling&amp;Restocking'!L329="","",VLOOKUP( 'Felling&amp;Restocking'!L329,SpeciesList[],4,FALSE))</f>
        <v/>
      </c>
      <c r="AN329" s="333" t="str">
        <f>IF('Felling&amp;Restocking'!M329="","",IFERROR("," &amp; VLOOKUP( 'Felling&amp;Restocking'!M329,SpeciesList[],2,FALSE),"," &amp; 'Felling&amp;Restocking'!M329))</f>
        <v/>
      </c>
      <c r="AO329" s="333" t="str">
        <f>IF('Felling&amp;Restocking'!M329="","",VLOOKUP( 'Felling&amp;Restocking'!M329,SpeciesList[],4,FALSE))</f>
        <v/>
      </c>
      <c r="AP329" s="333" t="str">
        <f>IF('Felling&amp;Restocking'!N329="","",IFERROR("," &amp; VLOOKUP( 'Felling&amp;Restocking'!N329,SpeciesList[],2,FALSE),"," &amp; 'Felling&amp;Restocking'!N329))</f>
        <v/>
      </c>
      <c r="AQ329" s="333" t="str">
        <f>IF('Felling&amp;Restocking'!N329="","",VLOOKUP( 'Felling&amp;Restocking'!N329,SpeciesList[],4,FALSE))</f>
        <v/>
      </c>
      <c r="AS329" s="346"/>
      <c r="AT329" s="333" t="str">
        <f>IF('Sub-Cpt Record'!A329&lt;&gt;"",CONCATENATE('Sub-Cpt Record'!A329,'Sub-Cpt Record'!B329,'Sub-Cpt Record'!C329),"")</f>
        <v/>
      </c>
      <c r="AU329" s="333">
        <f t="shared" si="45"/>
        <v>1</v>
      </c>
      <c r="AV329" s="333">
        <f>IF(AT329&lt;&gt;"",'Sub-Cpt Record'!C329/CODE!AU329,0)</f>
        <v>0</v>
      </c>
    </row>
    <row r="330" spans="1:48" x14ac:dyDescent="0.25">
      <c r="A330" s="333" t="str">
        <f>IF('Sub-Cpt Record'!B330="",IF(OR('Sub-Cpt Record'!A330=0,'Sub-Cpt Record'!A330=""),"",'Sub-Cpt Record'!A330),CONCATENATE('Sub-Cpt Record'!A330&amp;'Sub-Cpt Record'!B330))</f>
        <v/>
      </c>
      <c r="B330" s="333">
        <f t="shared" si="37"/>
        <v>1</v>
      </c>
      <c r="C330" s="334" t="str">
        <f>IF('Sub-Cpt Record'!E330 = "","",'Sub-Cpt Record'!E330&amp;"  ")</f>
        <v/>
      </c>
      <c r="D330" s="333" t="str">
        <f>IF('Sub-Cpt Record'!F330 = "","",'Sub-Cpt Record'!F330&amp;"  ")</f>
        <v/>
      </c>
      <c r="E330" s="333" t="str">
        <f>IF('Sub-Cpt Record'!G330 = "","",'Sub-Cpt Record'!G330&amp;"  ")</f>
        <v/>
      </c>
      <c r="F330" s="333" t="str">
        <f>IF('Sub-Cpt Record'!H330 = "","",'Sub-Cpt Record'!H330&amp;"  ")</f>
        <v/>
      </c>
      <c r="G330" s="333" t="str">
        <f>IF('Sub-Cpt Record'!I330 = "","",'Sub-Cpt Record'!I330&amp;"  ")</f>
        <v/>
      </c>
      <c r="H330" s="333" t="str">
        <f>IF('Sub-Cpt Record'!J330 = "","",'Sub-Cpt Record'!J330&amp;"  ")</f>
        <v/>
      </c>
      <c r="I330" s="335" t="str">
        <f t="shared" si="38"/>
        <v/>
      </c>
      <c r="J330" s="333">
        <f>IF(A330&lt;&gt;"",'Sub-Cpt Record'!C330/CODE!B330,0)</f>
        <v>0</v>
      </c>
      <c r="L330" s="337" t="str">
        <f t="shared" si="39"/>
        <v/>
      </c>
      <c r="N330" s="338">
        <f>COUNTIFS('Felling&amp;Restocking'!$A$11:$A$1000, 'Felling&amp;Restocking'!$A330, 'Felling&amp;Restocking'!$B$11:$B$1000, 'Felling&amp;Restocking'!$B330, 'Felling&amp;Restocking'!$H$11:$H$1000, 'Felling&amp;Restocking'!$H330)</f>
        <v>0</v>
      </c>
      <c r="O330" s="338">
        <f>IF(OR('Felling&amp;Restocking'!H330=0,'Felling&amp;Restocking'!H330=""),0,1)</f>
        <v>0</v>
      </c>
      <c r="P330" s="339">
        <f>SUM('Felling&amp;Restocking'!O330+'Felling&amp;Restocking'!P330)</f>
        <v>0</v>
      </c>
      <c r="S330" s="341">
        <f>IF(AND(O330&lt;&gt;0,P330&lt;&gt;0,'Felling&amp;Restocking'!G330&lt;&gt;0,AA330="",AC330=""),1,0)</f>
        <v>0</v>
      </c>
      <c r="T330" s="342" t="str">
        <f>IF(OR('Felling&amp;Restocking'!G330=0,'Felling&amp;Restocking'!G330=""),"",SUM('Felling&amp;Restocking'!O330/P330)*'Felling&amp;Restocking'!G330)</f>
        <v/>
      </c>
      <c r="U330" s="343" t="str">
        <f>IF(OR('Felling&amp;Restocking'!G330=0,'Felling&amp;Restocking'!G330=""),"",SUM('Felling&amp;Restocking'!P330/P330)*'Felling&amp;Restocking'!G330)</f>
        <v/>
      </c>
      <c r="V330" s="344">
        <f>IF(CONCATENATE('Felling&amp;Restocking'!U330&amp;'Felling&amp;Restocking'!W330&amp;'Felling&amp;Restocking'!Y330&amp;'Felling&amp;Restocking'!AA330&amp;'Felling&amp;Restocking'!AC330)="",0,1)</f>
        <v>0</v>
      </c>
      <c r="W330" s="345">
        <f>IF(OR(OR(TRIM('Felling&amp;Restocking'!H330)="T",TRIM('Felling&amp;Restocking'!H330)="DF",TRIM('Felling&amp;Restocking'!H330)="OS"),O330=0),0,1)</f>
        <v>0</v>
      </c>
      <c r="X330" s="345">
        <f>IF(OR('Felling&amp;Restocking'!$S330="",OR('Felling&amp;Restocking'!$S330=0,'Felling&amp;Restocking'!$S330="N/A")),0,1)</f>
        <v>0</v>
      </c>
      <c r="Y330" s="333" t="str">
        <f t="shared" si="40"/>
        <v/>
      </c>
      <c r="Z330" s="333" t="str">
        <f t="shared" si="41"/>
        <v/>
      </c>
      <c r="AA330" s="334" t="str">
        <f t="shared" si="42"/>
        <v/>
      </c>
      <c r="AC330" s="333" t="str">
        <f t="shared" si="43"/>
        <v/>
      </c>
      <c r="AE330" s="333" t="str">
        <f t="shared" si="44"/>
        <v>1</v>
      </c>
      <c r="AF330" s="346" t="str">
        <f>IF('Felling&amp;Restocking'!I330="","",IFERROR(VLOOKUP( 'Felling&amp;Restocking'!I330,SpeciesList[],2,FALSE),"," &amp; 'Felling&amp;Restocking'!I330))</f>
        <v/>
      </c>
      <c r="AG330" s="333" t="str">
        <f>IF('Felling&amp;Restocking'!I330="","",VLOOKUP( 'Felling&amp;Restocking'!I330,SpeciesList[],4,FALSE))</f>
        <v/>
      </c>
      <c r="AH330" s="333" t="str">
        <f>IF('Felling&amp;Restocking'!J330="","",IFERROR("," &amp; VLOOKUP( 'Felling&amp;Restocking'!J330,SpeciesList[],2,FALSE),"," &amp; 'Felling&amp;Restocking'!J330))</f>
        <v/>
      </c>
      <c r="AI330" s="333" t="str">
        <f>IF('Felling&amp;Restocking'!J330="","",VLOOKUP( 'Felling&amp;Restocking'!J330,SpeciesList[],4,FALSE))</f>
        <v/>
      </c>
      <c r="AJ330" s="333" t="str">
        <f>IF('Felling&amp;Restocking'!K330="","",IFERROR("," &amp; VLOOKUP( 'Felling&amp;Restocking'!K330,SpeciesList[],2,FALSE),"," &amp; 'Felling&amp;Restocking'!K330))</f>
        <v/>
      </c>
      <c r="AK330" s="333" t="str">
        <f>IF('Felling&amp;Restocking'!K330="","",VLOOKUP( 'Felling&amp;Restocking'!K330,SpeciesList[],4,FALSE))</f>
        <v/>
      </c>
      <c r="AL330" s="333" t="str">
        <f>IF('Felling&amp;Restocking'!L330="","",IFERROR("," &amp; VLOOKUP( 'Felling&amp;Restocking'!L330,SpeciesList[],2,FALSE),"," &amp; 'Felling&amp;Restocking'!L330))</f>
        <v/>
      </c>
      <c r="AM330" s="333" t="str">
        <f>IF('Felling&amp;Restocking'!L330="","",VLOOKUP( 'Felling&amp;Restocking'!L330,SpeciesList[],4,FALSE))</f>
        <v/>
      </c>
      <c r="AN330" s="333" t="str">
        <f>IF('Felling&amp;Restocking'!M330="","",IFERROR("," &amp; VLOOKUP( 'Felling&amp;Restocking'!M330,SpeciesList[],2,FALSE),"," &amp; 'Felling&amp;Restocking'!M330))</f>
        <v/>
      </c>
      <c r="AO330" s="333" t="str">
        <f>IF('Felling&amp;Restocking'!M330="","",VLOOKUP( 'Felling&amp;Restocking'!M330,SpeciesList[],4,FALSE))</f>
        <v/>
      </c>
      <c r="AP330" s="333" t="str">
        <f>IF('Felling&amp;Restocking'!N330="","",IFERROR("," &amp; VLOOKUP( 'Felling&amp;Restocking'!N330,SpeciesList[],2,FALSE),"," &amp; 'Felling&amp;Restocking'!N330))</f>
        <v/>
      </c>
      <c r="AQ330" s="333" t="str">
        <f>IF('Felling&amp;Restocking'!N330="","",VLOOKUP( 'Felling&amp;Restocking'!N330,SpeciesList[],4,FALSE))</f>
        <v/>
      </c>
      <c r="AS330" s="346"/>
      <c r="AT330" s="333" t="str">
        <f>IF('Sub-Cpt Record'!A330&lt;&gt;"",CONCATENATE('Sub-Cpt Record'!A330,'Sub-Cpt Record'!B330,'Sub-Cpt Record'!C330),"")</f>
        <v/>
      </c>
      <c r="AU330" s="333">
        <f t="shared" si="45"/>
        <v>1</v>
      </c>
      <c r="AV330" s="333">
        <f>IF(AT330&lt;&gt;"",'Sub-Cpt Record'!C330/CODE!AU330,0)</f>
        <v>0</v>
      </c>
    </row>
    <row r="331" spans="1:48" x14ac:dyDescent="0.25">
      <c r="A331" s="333" t="str">
        <f>IF('Sub-Cpt Record'!B331="",IF(OR('Sub-Cpt Record'!A331=0,'Sub-Cpt Record'!A331=""),"",'Sub-Cpt Record'!A331),CONCATENATE('Sub-Cpt Record'!A331&amp;'Sub-Cpt Record'!B331))</f>
        <v/>
      </c>
      <c r="B331" s="333">
        <f t="shared" si="37"/>
        <v>1</v>
      </c>
      <c r="C331" s="334" t="str">
        <f>IF('Sub-Cpt Record'!E331 = "","",'Sub-Cpt Record'!E331&amp;"  ")</f>
        <v/>
      </c>
      <c r="D331" s="333" t="str">
        <f>IF('Sub-Cpt Record'!F331 = "","",'Sub-Cpt Record'!F331&amp;"  ")</f>
        <v/>
      </c>
      <c r="E331" s="333" t="str">
        <f>IF('Sub-Cpt Record'!G331 = "","",'Sub-Cpt Record'!G331&amp;"  ")</f>
        <v/>
      </c>
      <c r="F331" s="333" t="str">
        <f>IF('Sub-Cpt Record'!H331 = "","",'Sub-Cpt Record'!H331&amp;"  ")</f>
        <v/>
      </c>
      <c r="G331" s="333" t="str">
        <f>IF('Sub-Cpt Record'!I331 = "","",'Sub-Cpt Record'!I331&amp;"  ")</f>
        <v/>
      </c>
      <c r="H331" s="333" t="str">
        <f>IF('Sub-Cpt Record'!J331 = "","",'Sub-Cpt Record'!J331&amp;"  ")</f>
        <v/>
      </c>
      <c r="I331" s="335" t="str">
        <f t="shared" si="38"/>
        <v/>
      </c>
      <c r="J331" s="333">
        <f>IF(A331&lt;&gt;"",'Sub-Cpt Record'!C331/CODE!B331,0)</f>
        <v>0</v>
      </c>
      <c r="L331" s="337" t="str">
        <f t="shared" si="39"/>
        <v/>
      </c>
      <c r="N331" s="338">
        <f>COUNTIFS('Felling&amp;Restocking'!$A$11:$A$1000, 'Felling&amp;Restocking'!$A331, 'Felling&amp;Restocking'!$B$11:$B$1000, 'Felling&amp;Restocking'!$B331, 'Felling&amp;Restocking'!$H$11:$H$1000, 'Felling&amp;Restocking'!$H331)</f>
        <v>0</v>
      </c>
      <c r="O331" s="338">
        <f>IF(OR('Felling&amp;Restocking'!H331=0,'Felling&amp;Restocking'!H331=""),0,1)</f>
        <v>0</v>
      </c>
      <c r="P331" s="339">
        <f>SUM('Felling&amp;Restocking'!O331+'Felling&amp;Restocking'!P331)</f>
        <v>0</v>
      </c>
      <c r="S331" s="341">
        <f>IF(AND(O331&lt;&gt;0,P331&lt;&gt;0,'Felling&amp;Restocking'!G331&lt;&gt;0,AA331="",AC331=""),1,0)</f>
        <v>0</v>
      </c>
      <c r="T331" s="342" t="str">
        <f>IF(OR('Felling&amp;Restocking'!G331=0,'Felling&amp;Restocking'!G331=""),"",SUM('Felling&amp;Restocking'!O331/P331)*'Felling&amp;Restocking'!G331)</f>
        <v/>
      </c>
      <c r="U331" s="343" t="str">
        <f>IF(OR('Felling&amp;Restocking'!G331=0,'Felling&amp;Restocking'!G331=""),"",SUM('Felling&amp;Restocking'!P331/P331)*'Felling&amp;Restocking'!G331)</f>
        <v/>
      </c>
      <c r="V331" s="344">
        <f>IF(CONCATENATE('Felling&amp;Restocking'!U331&amp;'Felling&amp;Restocking'!W331&amp;'Felling&amp;Restocking'!Y331&amp;'Felling&amp;Restocking'!AA331&amp;'Felling&amp;Restocking'!AC331)="",0,1)</f>
        <v>0</v>
      </c>
      <c r="W331" s="345">
        <f>IF(OR(OR(TRIM('Felling&amp;Restocking'!H331)="T",TRIM('Felling&amp;Restocking'!H331)="DF",TRIM('Felling&amp;Restocking'!H331)="OS"),O331=0),0,1)</f>
        <v>0</v>
      </c>
      <c r="X331" s="345">
        <f>IF(OR('Felling&amp;Restocking'!$S331="",OR('Felling&amp;Restocking'!$S331=0,'Felling&amp;Restocking'!$S331="N/A")),0,1)</f>
        <v>0</v>
      </c>
      <c r="Y331" s="333" t="str">
        <f t="shared" si="40"/>
        <v/>
      </c>
      <c r="Z331" s="333" t="str">
        <f t="shared" si="41"/>
        <v/>
      </c>
      <c r="AA331" s="334" t="str">
        <f t="shared" si="42"/>
        <v/>
      </c>
      <c r="AC331" s="333" t="str">
        <f t="shared" si="43"/>
        <v/>
      </c>
      <c r="AE331" s="333" t="str">
        <f t="shared" si="44"/>
        <v>1</v>
      </c>
      <c r="AF331" s="346" t="str">
        <f>IF('Felling&amp;Restocking'!I331="","",IFERROR(VLOOKUP( 'Felling&amp;Restocking'!I331,SpeciesList[],2,FALSE),"," &amp; 'Felling&amp;Restocking'!I331))</f>
        <v/>
      </c>
      <c r="AG331" s="333" t="str">
        <f>IF('Felling&amp;Restocking'!I331="","",VLOOKUP( 'Felling&amp;Restocking'!I331,SpeciesList[],4,FALSE))</f>
        <v/>
      </c>
      <c r="AH331" s="333" t="str">
        <f>IF('Felling&amp;Restocking'!J331="","",IFERROR("," &amp; VLOOKUP( 'Felling&amp;Restocking'!J331,SpeciesList[],2,FALSE),"," &amp; 'Felling&amp;Restocking'!J331))</f>
        <v/>
      </c>
      <c r="AI331" s="333" t="str">
        <f>IF('Felling&amp;Restocking'!J331="","",VLOOKUP( 'Felling&amp;Restocking'!J331,SpeciesList[],4,FALSE))</f>
        <v/>
      </c>
      <c r="AJ331" s="333" t="str">
        <f>IF('Felling&amp;Restocking'!K331="","",IFERROR("," &amp; VLOOKUP( 'Felling&amp;Restocking'!K331,SpeciesList[],2,FALSE),"," &amp; 'Felling&amp;Restocking'!K331))</f>
        <v/>
      </c>
      <c r="AK331" s="333" t="str">
        <f>IF('Felling&amp;Restocking'!K331="","",VLOOKUP( 'Felling&amp;Restocking'!K331,SpeciesList[],4,FALSE))</f>
        <v/>
      </c>
      <c r="AL331" s="333" t="str">
        <f>IF('Felling&amp;Restocking'!L331="","",IFERROR("," &amp; VLOOKUP( 'Felling&amp;Restocking'!L331,SpeciesList[],2,FALSE),"," &amp; 'Felling&amp;Restocking'!L331))</f>
        <v/>
      </c>
      <c r="AM331" s="333" t="str">
        <f>IF('Felling&amp;Restocking'!L331="","",VLOOKUP( 'Felling&amp;Restocking'!L331,SpeciesList[],4,FALSE))</f>
        <v/>
      </c>
      <c r="AN331" s="333" t="str">
        <f>IF('Felling&amp;Restocking'!M331="","",IFERROR("," &amp; VLOOKUP( 'Felling&amp;Restocking'!M331,SpeciesList[],2,FALSE),"," &amp; 'Felling&amp;Restocking'!M331))</f>
        <v/>
      </c>
      <c r="AO331" s="333" t="str">
        <f>IF('Felling&amp;Restocking'!M331="","",VLOOKUP( 'Felling&amp;Restocking'!M331,SpeciesList[],4,FALSE))</f>
        <v/>
      </c>
      <c r="AP331" s="333" t="str">
        <f>IF('Felling&amp;Restocking'!N331="","",IFERROR("," &amp; VLOOKUP( 'Felling&amp;Restocking'!N331,SpeciesList[],2,FALSE),"," &amp; 'Felling&amp;Restocking'!N331))</f>
        <v/>
      </c>
      <c r="AQ331" s="333" t="str">
        <f>IF('Felling&amp;Restocking'!N331="","",VLOOKUP( 'Felling&amp;Restocking'!N331,SpeciesList[],4,FALSE))</f>
        <v/>
      </c>
      <c r="AS331" s="346"/>
      <c r="AT331" s="333" t="str">
        <f>IF('Sub-Cpt Record'!A331&lt;&gt;"",CONCATENATE('Sub-Cpt Record'!A331,'Sub-Cpt Record'!B331,'Sub-Cpt Record'!C331),"")</f>
        <v/>
      </c>
      <c r="AU331" s="333">
        <f t="shared" si="45"/>
        <v>1</v>
      </c>
      <c r="AV331" s="333">
        <f>IF(AT331&lt;&gt;"",'Sub-Cpt Record'!C331/CODE!AU331,0)</f>
        <v>0</v>
      </c>
    </row>
    <row r="332" spans="1:48" x14ac:dyDescent="0.25">
      <c r="A332" s="333" t="str">
        <f>IF('Sub-Cpt Record'!B332="",IF(OR('Sub-Cpt Record'!A332=0,'Sub-Cpt Record'!A332=""),"",'Sub-Cpt Record'!A332),CONCATENATE('Sub-Cpt Record'!A332&amp;'Sub-Cpt Record'!B332))</f>
        <v/>
      </c>
      <c r="B332" s="333">
        <f t="shared" ref="B332:B395" si="46">IF($A332="",1,COUNTIFS($A$11:$A$1000, $A332))</f>
        <v>1</v>
      </c>
      <c r="C332" s="334" t="str">
        <f>IF('Sub-Cpt Record'!E332 = "","",'Sub-Cpt Record'!E332&amp;"  ")</f>
        <v/>
      </c>
      <c r="D332" s="333" t="str">
        <f>IF('Sub-Cpt Record'!F332 = "","",'Sub-Cpt Record'!F332&amp;"  ")</f>
        <v/>
      </c>
      <c r="E332" s="333" t="str">
        <f>IF('Sub-Cpt Record'!G332 = "","",'Sub-Cpt Record'!G332&amp;"  ")</f>
        <v/>
      </c>
      <c r="F332" s="333" t="str">
        <f>IF('Sub-Cpt Record'!H332 = "","",'Sub-Cpt Record'!H332&amp;"  ")</f>
        <v/>
      </c>
      <c r="G332" s="333" t="str">
        <f>IF('Sub-Cpt Record'!I332 = "","",'Sub-Cpt Record'!I332&amp;"  ")</f>
        <v/>
      </c>
      <c r="H332" s="333" t="str">
        <f>IF('Sub-Cpt Record'!J332 = "","",'Sub-Cpt Record'!J332&amp;"  ")</f>
        <v/>
      </c>
      <c r="I332" s="335" t="str">
        <f t="shared" ref="I332:I395" si="47">CONCATENATE(C332&amp;D332&amp;E332&amp;F332&amp;G332&amp;H332)</f>
        <v/>
      </c>
      <c r="J332" s="333">
        <f>IF(A332&lt;&gt;"",'Sub-Cpt Record'!C332/CODE!B332,0)</f>
        <v>0</v>
      </c>
      <c r="L332" s="337" t="str">
        <f t="shared" ref="L332:L395" si="48">IF(A332="",IF(L333=1,1,""),1)</f>
        <v/>
      </c>
      <c r="N332" s="338">
        <f>COUNTIFS('Felling&amp;Restocking'!$A$11:$A$1000, 'Felling&amp;Restocking'!$A332, 'Felling&amp;Restocking'!$B$11:$B$1000, 'Felling&amp;Restocking'!$B332, 'Felling&amp;Restocking'!$H$11:$H$1000, 'Felling&amp;Restocking'!$H332)</f>
        <v>0</v>
      </c>
      <c r="O332" s="338">
        <f>IF(OR('Felling&amp;Restocking'!H332=0,'Felling&amp;Restocking'!H332=""),0,1)</f>
        <v>0</v>
      </c>
      <c r="P332" s="339">
        <f>SUM('Felling&amp;Restocking'!O332+'Felling&amp;Restocking'!P332)</f>
        <v>0</v>
      </c>
      <c r="S332" s="341">
        <f>IF(AND(O332&lt;&gt;0,P332&lt;&gt;0,'Felling&amp;Restocking'!G332&lt;&gt;0,AA332="",AC332=""),1,0)</f>
        <v>0</v>
      </c>
      <c r="T332" s="342" t="str">
        <f>IF(OR('Felling&amp;Restocking'!G332=0,'Felling&amp;Restocking'!G332=""),"",SUM('Felling&amp;Restocking'!O332/P332)*'Felling&amp;Restocking'!G332)</f>
        <v/>
      </c>
      <c r="U332" s="343" t="str">
        <f>IF(OR('Felling&amp;Restocking'!G332=0,'Felling&amp;Restocking'!G332=""),"",SUM('Felling&amp;Restocking'!P332/P332)*'Felling&amp;Restocking'!G332)</f>
        <v/>
      </c>
      <c r="V332" s="344">
        <f>IF(CONCATENATE('Felling&amp;Restocking'!U332&amp;'Felling&amp;Restocking'!W332&amp;'Felling&amp;Restocking'!Y332&amp;'Felling&amp;Restocking'!AA332&amp;'Felling&amp;Restocking'!AC332)="",0,1)</f>
        <v>0</v>
      </c>
      <c r="W332" s="345">
        <f>IF(OR(OR(TRIM('Felling&amp;Restocking'!H332)="T",TRIM('Felling&amp;Restocking'!H332)="DF",TRIM('Felling&amp;Restocking'!H332)="OS"),O332=0),0,1)</f>
        <v>0</v>
      </c>
      <c r="X332" s="345">
        <f>IF(OR('Felling&amp;Restocking'!$S332="",OR('Felling&amp;Restocking'!$S332=0,'Felling&amp;Restocking'!$S332="N/A")),0,1)</f>
        <v>0</v>
      </c>
      <c r="Y332" s="333" t="str">
        <f t="shared" ref="Y332:Y395" si="49">IF(W332=1,T332,"")</f>
        <v/>
      </c>
      <c r="Z332" s="333" t="str">
        <f t="shared" ref="Z332:Z395" si="50">IF(W332=1,U332,"")</f>
        <v/>
      </c>
      <c r="AA332" s="334" t="str">
        <f t="shared" ref="AA332:AA395" si="51">CONCATENATE(IF(AND(AG332="B",AF332&lt;&gt;""),AF332,""),IF(AND(AI332="B",AH332&lt;&gt;""),AH332,""),IF(AND(AK332="B",AJ332&lt;&gt;""),AJ332,""),IF(AND(AM332="B",AL332&lt;&gt;""),AL332,""),IF(AND(AO332="B",AN332&lt;&gt;""),AN332,""),IF(AND(AQ332="B",AP332&lt;&gt;""),AP332,""))</f>
        <v/>
      </c>
      <c r="AC332" s="333" t="str">
        <f t="shared" ref="AC332:AC395" si="52">CONCATENATE(IF(AND(AG332="C",AF332&lt;&gt;""),AF332,""),IF(AND(AI332="C",AH332&lt;&gt;""),AH332,""),IF(AND(AK332="C",AJ332&lt;&gt;""),AJ332,""),IF(AND(AM332="C",AL332&lt;&gt;""),AL332,""),IF(AND(AO332="C",AN332&lt;&gt;""),AN332,""),IF(AND(AQ332="C",AP332&lt;&gt;""),AP332,""))</f>
        <v/>
      </c>
      <c r="AE332" s="333" t="str">
        <f t="shared" ref="AE332:AE395" si="53">CONCATENATE(IF(AS332="","",AS332),IF(AU332="","",AU332),IF(AW332="","",AW332),IF(AY332="","",AY332),IF(BA332="","",BA332),IF(BC332="","",BC332))</f>
        <v>1</v>
      </c>
      <c r="AF332" s="346" t="str">
        <f>IF('Felling&amp;Restocking'!I332="","",IFERROR(VLOOKUP( 'Felling&amp;Restocking'!I332,SpeciesList[],2,FALSE),"," &amp; 'Felling&amp;Restocking'!I332))</f>
        <v/>
      </c>
      <c r="AG332" s="333" t="str">
        <f>IF('Felling&amp;Restocking'!I332="","",VLOOKUP( 'Felling&amp;Restocking'!I332,SpeciesList[],4,FALSE))</f>
        <v/>
      </c>
      <c r="AH332" s="333" t="str">
        <f>IF('Felling&amp;Restocking'!J332="","",IFERROR("," &amp; VLOOKUP( 'Felling&amp;Restocking'!J332,SpeciesList[],2,FALSE),"," &amp; 'Felling&amp;Restocking'!J332))</f>
        <v/>
      </c>
      <c r="AI332" s="333" t="str">
        <f>IF('Felling&amp;Restocking'!J332="","",VLOOKUP( 'Felling&amp;Restocking'!J332,SpeciesList[],4,FALSE))</f>
        <v/>
      </c>
      <c r="AJ332" s="333" t="str">
        <f>IF('Felling&amp;Restocking'!K332="","",IFERROR("," &amp; VLOOKUP( 'Felling&amp;Restocking'!K332,SpeciesList[],2,FALSE),"," &amp; 'Felling&amp;Restocking'!K332))</f>
        <v/>
      </c>
      <c r="AK332" s="333" t="str">
        <f>IF('Felling&amp;Restocking'!K332="","",VLOOKUP( 'Felling&amp;Restocking'!K332,SpeciesList[],4,FALSE))</f>
        <v/>
      </c>
      <c r="AL332" s="333" t="str">
        <f>IF('Felling&amp;Restocking'!L332="","",IFERROR("," &amp; VLOOKUP( 'Felling&amp;Restocking'!L332,SpeciesList[],2,FALSE),"," &amp; 'Felling&amp;Restocking'!L332))</f>
        <v/>
      </c>
      <c r="AM332" s="333" t="str">
        <f>IF('Felling&amp;Restocking'!L332="","",VLOOKUP( 'Felling&amp;Restocking'!L332,SpeciesList[],4,FALSE))</f>
        <v/>
      </c>
      <c r="AN332" s="333" t="str">
        <f>IF('Felling&amp;Restocking'!M332="","",IFERROR("," &amp; VLOOKUP( 'Felling&amp;Restocking'!M332,SpeciesList[],2,FALSE),"," &amp; 'Felling&amp;Restocking'!M332))</f>
        <v/>
      </c>
      <c r="AO332" s="333" t="str">
        <f>IF('Felling&amp;Restocking'!M332="","",VLOOKUP( 'Felling&amp;Restocking'!M332,SpeciesList[],4,FALSE))</f>
        <v/>
      </c>
      <c r="AP332" s="333" t="str">
        <f>IF('Felling&amp;Restocking'!N332="","",IFERROR("," &amp; VLOOKUP( 'Felling&amp;Restocking'!N332,SpeciesList[],2,FALSE),"," &amp; 'Felling&amp;Restocking'!N332))</f>
        <v/>
      </c>
      <c r="AQ332" s="333" t="str">
        <f>IF('Felling&amp;Restocking'!N332="","",VLOOKUP( 'Felling&amp;Restocking'!N332,SpeciesList[],4,FALSE))</f>
        <v/>
      </c>
      <c r="AS332" s="346"/>
      <c r="AT332" s="333" t="str">
        <f>IF('Sub-Cpt Record'!A332&lt;&gt;"",CONCATENATE('Sub-Cpt Record'!A332,'Sub-Cpt Record'!B332,'Sub-Cpt Record'!C332),"")</f>
        <v/>
      </c>
      <c r="AU332" s="333">
        <f t="shared" ref="AU332:AU395" si="54">IF($AT332="",1,COUNTIFS($AT$11:$AT$1000, $AT332))</f>
        <v>1</v>
      </c>
      <c r="AV332" s="333">
        <f>IF(AT332&lt;&gt;"",'Sub-Cpt Record'!C332/CODE!AU332,0)</f>
        <v>0</v>
      </c>
    </row>
    <row r="333" spans="1:48" x14ac:dyDescent="0.25">
      <c r="A333" s="333" t="str">
        <f>IF('Sub-Cpt Record'!B333="",IF(OR('Sub-Cpt Record'!A333=0,'Sub-Cpt Record'!A333=""),"",'Sub-Cpt Record'!A333),CONCATENATE('Sub-Cpt Record'!A333&amp;'Sub-Cpt Record'!B333))</f>
        <v/>
      </c>
      <c r="B333" s="333">
        <f t="shared" si="46"/>
        <v>1</v>
      </c>
      <c r="C333" s="334" t="str">
        <f>IF('Sub-Cpt Record'!E333 = "","",'Sub-Cpt Record'!E333&amp;"  ")</f>
        <v/>
      </c>
      <c r="D333" s="333" t="str">
        <f>IF('Sub-Cpt Record'!F333 = "","",'Sub-Cpt Record'!F333&amp;"  ")</f>
        <v/>
      </c>
      <c r="E333" s="333" t="str">
        <f>IF('Sub-Cpt Record'!G333 = "","",'Sub-Cpt Record'!G333&amp;"  ")</f>
        <v/>
      </c>
      <c r="F333" s="333" t="str">
        <f>IF('Sub-Cpt Record'!H333 = "","",'Sub-Cpt Record'!H333&amp;"  ")</f>
        <v/>
      </c>
      <c r="G333" s="333" t="str">
        <f>IF('Sub-Cpt Record'!I333 = "","",'Sub-Cpt Record'!I333&amp;"  ")</f>
        <v/>
      </c>
      <c r="H333" s="333" t="str">
        <f>IF('Sub-Cpt Record'!J333 = "","",'Sub-Cpt Record'!J333&amp;"  ")</f>
        <v/>
      </c>
      <c r="I333" s="335" t="str">
        <f t="shared" si="47"/>
        <v/>
      </c>
      <c r="J333" s="333">
        <f>IF(A333&lt;&gt;"",'Sub-Cpt Record'!C333/CODE!B333,0)</f>
        <v>0</v>
      </c>
      <c r="L333" s="337" t="str">
        <f t="shared" si="48"/>
        <v/>
      </c>
      <c r="N333" s="338">
        <f>COUNTIFS('Felling&amp;Restocking'!$A$11:$A$1000, 'Felling&amp;Restocking'!$A333, 'Felling&amp;Restocking'!$B$11:$B$1000, 'Felling&amp;Restocking'!$B333, 'Felling&amp;Restocking'!$H$11:$H$1000, 'Felling&amp;Restocking'!$H333)</f>
        <v>0</v>
      </c>
      <c r="O333" s="338">
        <f>IF(OR('Felling&amp;Restocking'!H333=0,'Felling&amp;Restocking'!H333=""),0,1)</f>
        <v>0</v>
      </c>
      <c r="P333" s="339">
        <f>SUM('Felling&amp;Restocking'!O333+'Felling&amp;Restocking'!P333)</f>
        <v>0</v>
      </c>
      <c r="S333" s="341">
        <f>IF(AND(O333&lt;&gt;0,P333&lt;&gt;0,'Felling&amp;Restocking'!G333&lt;&gt;0,AA333="",AC333=""),1,0)</f>
        <v>0</v>
      </c>
      <c r="T333" s="342" t="str">
        <f>IF(OR('Felling&amp;Restocking'!G333=0,'Felling&amp;Restocking'!G333=""),"",SUM('Felling&amp;Restocking'!O333/P333)*'Felling&amp;Restocking'!G333)</f>
        <v/>
      </c>
      <c r="U333" s="343" t="str">
        <f>IF(OR('Felling&amp;Restocking'!G333=0,'Felling&amp;Restocking'!G333=""),"",SUM('Felling&amp;Restocking'!P333/P333)*'Felling&amp;Restocking'!G333)</f>
        <v/>
      </c>
      <c r="V333" s="344">
        <f>IF(CONCATENATE('Felling&amp;Restocking'!U333&amp;'Felling&amp;Restocking'!W333&amp;'Felling&amp;Restocking'!Y333&amp;'Felling&amp;Restocking'!AA333&amp;'Felling&amp;Restocking'!AC333)="",0,1)</f>
        <v>0</v>
      </c>
      <c r="W333" s="345">
        <f>IF(OR(OR(TRIM('Felling&amp;Restocking'!H333)="T",TRIM('Felling&amp;Restocking'!H333)="DF",TRIM('Felling&amp;Restocking'!H333)="OS"),O333=0),0,1)</f>
        <v>0</v>
      </c>
      <c r="X333" s="345">
        <f>IF(OR('Felling&amp;Restocking'!$S333="",OR('Felling&amp;Restocking'!$S333=0,'Felling&amp;Restocking'!$S333="N/A")),0,1)</f>
        <v>0</v>
      </c>
      <c r="Y333" s="333" t="str">
        <f t="shared" si="49"/>
        <v/>
      </c>
      <c r="Z333" s="333" t="str">
        <f t="shared" si="50"/>
        <v/>
      </c>
      <c r="AA333" s="334" t="str">
        <f t="shared" si="51"/>
        <v/>
      </c>
      <c r="AC333" s="333" t="str">
        <f t="shared" si="52"/>
        <v/>
      </c>
      <c r="AE333" s="333" t="str">
        <f t="shared" si="53"/>
        <v>1</v>
      </c>
      <c r="AF333" s="346" t="str">
        <f>IF('Felling&amp;Restocking'!I333="","",IFERROR(VLOOKUP( 'Felling&amp;Restocking'!I333,SpeciesList[],2,FALSE),"," &amp; 'Felling&amp;Restocking'!I333))</f>
        <v/>
      </c>
      <c r="AG333" s="333" t="str">
        <f>IF('Felling&amp;Restocking'!I333="","",VLOOKUP( 'Felling&amp;Restocking'!I333,SpeciesList[],4,FALSE))</f>
        <v/>
      </c>
      <c r="AH333" s="333" t="str">
        <f>IF('Felling&amp;Restocking'!J333="","",IFERROR("," &amp; VLOOKUP( 'Felling&amp;Restocking'!J333,SpeciesList[],2,FALSE),"," &amp; 'Felling&amp;Restocking'!J333))</f>
        <v/>
      </c>
      <c r="AI333" s="333" t="str">
        <f>IF('Felling&amp;Restocking'!J333="","",VLOOKUP( 'Felling&amp;Restocking'!J333,SpeciesList[],4,FALSE))</f>
        <v/>
      </c>
      <c r="AJ333" s="333" t="str">
        <f>IF('Felling&amp;Restocking'!K333="","",IFERROR("," &amp; VLOOKUP( 'Felling&amp;Restocking'!K333,SpeciesList[],2,FALSE),"," &amp; 'Felling&amp;Restocking'!K333))</f>
        <v/>
      </c>
      <c r="AK333" s="333" t="str">
        <f>IF('Felling&amp;Restocking'!K333="","",VLOOKUP( 'Felling&amp;Restocking'!K333,SpeciesList[],4,FALSE))</f>
        <v/>
      </c>
      <c r="AL333" s="333" t="str">
        <f>IF('Felling&amp;Restocking'!L333="","",IFERROR("," &amp; VLOOKUP( 'Felling&amp;Restocking'!L333,SpeciesList[],2,FALSE),"," &amp; 'Felling&amp;Restocking'!L333))</f>
        <v/>
      </c>
      <c r="AM333" s="333" t="str">
        <f>IF('Felling&amp;Restocking'!L333="","",VLOOKUP( 'Felling&amp;Restocking'!L333,SpeciesList[],4,FALSE))</f>
        <v/>
      </c>
      <c r="AN333" s="333" t="str">
        <f>IF('Felling&amp;Restocking'!M333="","",IFERROR("," &amp; VLOOKUP( 'Felling&amp;Restocking'!M333,SpeciesList[],2,FALSE),"," &amp; 'Felling&amp;Restocking'!M333))</f>
        <v/>
      </c>
      <c r="AO333" s="333" t="str">
        <f>IF('Felling&amp;Restocking'!M333="","",VLOOKUP( 'Felling&amp;Restocking'!M333,SpeciesList[],4,FALSE))</f>
        <v/>
      </c>
      <c r="AP333" s="333" t="str">
        <f>IF('Felling&amp;Restocking'!N333="","",IFERROR("," &amp; VLOOKUP( 'Felling&amp;Restocking'!N333,SpeciesList[],2,FALSE),"," &amp; 'Felling&amp;Restocking'!N333))</f>
        <v/>
      </c>
      <c r="AQ333" s="333" t="str">
        <f>IF('Felling&amp;Restocking'!N333="","",VLOOKUP( 'Felling&amp;Restocking'!N333,SpeciesList[],4,FALSE))</f>
        <v/>
      </c>
      <c r="AS333" s="346"/>
      <c r="AT333" s="333" t="str">
        <f>IF('Sub-Cpt Record'!A333&lt;&gt;"",CONCATENATE('Sub-Cpt Record'!A333,'Sub-Cpt Record'!B333,'Sub-Cpt Record'!C333),"")</f>
        <v/>
      </c>
      <c r="AU333" s="333">
        <f t="shared" si="54"/>
        <v>1</v>
      </c>
      <c r="AV333" s="333">
        <f>IF(AT333&lt;&gt;"",'Sub-Cpt Record'!C333/CODE!AU333,0)</f>
        <v>0</v>
      </c>
    </row>
    <row r="334" spans="1:48" x14ac:dyDescent="0.25">
      <c r="A334" s="333" t="str">
        <f>IF('Sub-Cpt Record'!B334="",IF(OR('Sub-Cpt Record'!A334=0,'Sub-Cpt Record'!A334=""),"",'Sub-Cpt Record'!A334),CONCATENATE('Sub-Cpt Record'!A334&amp;'Sub-Cpt Record'!B334))</f>
        <v/>
      </c>
      <c r="B334" s="333">
        <f t="shared" si="46"/>
        <v>1</v>
      </c>
      <c r="C334" s="334" t="str">
        <f>IF('Sub-Cpt Record'!E334 = "","",'Sub-Cpt Record'!E334&amp;"  ")</f>
        <v/>
      </c>
      <c r="D334" s="333" t="str">
        <f>IF('Sub-Cpt Record'!F334 = "","",'Sub-Cpt Record'!F334&amp;"  ")</f>
        <v/>
      </c>
      <c r="E334" s="333" t="str">
        <f>IF('Sub-Cpt Record'!G334 = "","",'Sub-Cpt Record'!G334&amp;"  ")</f>
        <v/>
      </c>
      <c r="F334" s="333" t="str">
        <f>IF('Sub-Cpt Record'!H334 = "","",'Sub-Cpt Record'!H334&amp;"  ")</f>
        <v/>
      </c>
      <c r="G334" s="333" t="str">
        <f>IF('Sub-Cpt Record'!I334 = "","",'Sub-Cpt Record'!I334&amp;"  ")</f>
        <v/>
      </c>
      <c r="H334" s="333" t="str">
        <f>IF('Sub-Cpt Record'!J334 = "","",'Sub-Cpt Record'!J334&amp;"  ")</f>
        <v/>
      </c>
      <c r="I334" s="335" t="str">
        <f t="shared" si="47"/>
        <v/>
      </c>
      <c r="J334" s="333">
        <f>IF(A334&lt;&gt;"",'Sub-Cpt Record'!C334/CODE!B334,0)</f>
        <v>0</v>
      </c>
      <c r="L334" s="337" t="str">
        <f t="shared" si="48"/>
        <v/>
      </c>
      <c r="N334" s="338">
        <f>COUNTIFS('Felling&amp;Restocking'!$A$11:$A$1000, 'Felling&amp;Restocking'!$A334, 'Felling&amp;Restocking'!$B$11:$B$1000, 'Felling&amp;Restocking'!$B334, 'Felling&amp;Restocking'!$H$11:$H$1000, 'Felling&amp;Restocking'!$H334)</f>
        <v>0</v>
      </c>
      <c r="O334" s="338">
        <f>IF(OR('Felling&amp;Restocking'!H334=0,'Felling&amp;Restocking'!H334=""),0,1)</f>
        <v>0</v>
      </c>
      <c r="P334" s="339">
        <f>SUM('Felling&amp;Restocking'!O334+'Felling&amp;Restocking'!P334)</f>
        <v>0</v>
      </c>
      <c r="S334" s="341">
        <f>IF(AND(O334&lt;&gt;0,P334&lt;&gt;0,'Felling&amp;Restocking'!G334&lt;&gt;0,AA334="",AC334=""),1,0)</f>
        <v>0</v>
      </c>
      <c r="T334" s="342" t="str">
        <f>IF(OR('Felling&amp;Restocking'!G334=0,'Felling&amp;Restocking'!G334=""),"",SUM('Felling&amp;Restocking'!O334/P334)*'Felling&amp;Restocking'!G334)</f>
        <v/>
      </c>
      <c r="U334" s="343" t="str">
        <f>IF(OR('Felling&amp;Restocking'!G334=0,'Felling&amp;Restocking'!G334=""),"",SUM('Felling&amp;Restocking'!P334/P334)*'Felling&amp;Restocking'!G334)</f>
        <v/>
      </c>
      <c r="V334" s="344">
        <f>IF(CONCATENATE('Felling&amp;Restocking'!U334&amp;'Felling&amp;Restocking'!W334&amp;'Felling&amp;Restocking'!Y334&amp;'Felling&amp;Restocking'!AA334&amp;'Felling&amp;Restocking'!AC334)="",0,1)</f>
        <v>0</v>
      </c>
      <c r="W334" s="345">
        <f>IF(OR(OR(TRIM('Felling&amp;Restocking'!H334)="T",TRIM('Felling&amp;Restocking'!H334)="DF",TRIM('Felling&amp;Restocking'!H334)="OS"),O334=0),0,1)</f>
        <v>0</v>
      </c>
      <c r="X334" s="345">
        <f>IF(OR('Felling&amp;Restocking'!$S334="",OR('Felling&amp;Restocking'!$S334=0,'Felling&amp;Restocking'!$S334="N/A")),0,1)</f>
        <v>0</v>
      </c>
      <c r="Y334" s="333" t="str">
        <f t="shared" si="49"/>
        <v/>
      </c>
      <c r="Z334" s="333" t="str">
        <f t="shared" si="50"/>
        <v/>
      </c>
      <c r="AA334" s="334" t="str">
        <f t="shared" si="51"/>
        <v/>
      </c>
      <c r="AC334" s="333" t="str">
        <f t="shared" si="52"/>
        <v/>
      </c>
      <c r="AE334" s="333" t="str">
        <f t="shared" si="53"/>
        <v>1</v>
      </c>
      <c r="AF334" s="346" t="str">
        <f>IF('Felling&amp;Restocking'!I334="","",IFERROR(VLOOKUP( 'Felling&amp;Restocking'!I334,SpeciesList[],2,FALSE),"," &amp; 'Felling&amp;Restocking'!I334))</f>
        <v/>
      </c>
      <c r="AG334" s="333" t="str">
        <f>IF('Felling&amp;Restocking'!I334="","",VLOOKUP( 'Felling&amp;Restocking'!I334,SpeciesList[],4,FALSE))</f>
        <v/>
      </c>
      <c r="AH334" s="333" t="str">
        <f>IF('Felling&amp;Restocking'!J334="","",IFERROR("," &amp; VLOOKUP( 'Felling&amp;Restocking'!J334,SpeciesList[],2,FALSE),"," &amp; 'Felling&amp;Restocking'!J334))</f>
        <v/>
      </c>
      <c r="AI334" s="333" t="str">
        <f>IF('Felling&amp;Restocking'!J334="","",VLOOKUP( 'Felling&amp;Restocking'!J334,SpeciesList[],4,FALSE))</f>
        <v/>
      </c>
      <c r="AJ334" s="333" t="str">
        <f>IF('Felling&amp;Restocking'!K334="","",IFERROR("," &amp; VLOOKUP( 'Felling&amp;Restocking'!K334,SpeciesList[],2,FALSE),"," &amp; 'Felling&amp;Restocking'!K334))</f>
        <v/>
      </c>
      <c r="AK334" s="333" t="str">
        <f>IF('Felling&amp;Restocking'!K334="","",VLOOKUP( 'Felling&amp;Restocking'!K334,SpeciesList[],4,FALSE))</f>
        <v/>
      </c>
      <c r="AL334" s="333" t="str">
        <f>IF('Felling&amp;Restocking'!L334="","",IFERROR("," &amp; VLOOKUP( 'Felling&amp;Restocking'!L334,SpeciesList[],2,FALSE),"," &amp; 'Felling&amp;Restocking'!L334))</f>
        <v/>
      </c>
      <c r="AM334" s="333" t="str">
        <f>IF('Felling&amp;Restocking'!L334="","",VLOOKUP( 'Felling&amp;Restocking'!L334,SpeciesList[],4,FALSE))</f>
        <v/>
      </c>
      <c r="AN334" s="333" t="str">
        <f>IF('Felling&amp;Restocking'!M334="","",IFERROR("," &amp; VLOOKUP( 'Felling&amp;Restocking'!M334,SpeciesList[],2,FALSE),"," &amp; 'Felling&amp;Restocking'!M334))</f>
        <v/>
      </c>
      <c r="AO334" s="333" t="str">
        <f>IF('Felling&amp;Restocking'!M334="","",VLOOKUP( 'Felling&amp;Restocking'!M334,SpeciesList[],4,FALSE))</f>
        <v/>
      </c>
      <c r="AP334" s="333" t="str">
        <f>IF('Felling&amp;Restocking'!N334="","",IFERROR("," &amp; VLOOKUP( 'Felling&amp;Restocking'!N334,SpeciesList[],2,FALSE),"," &amp; 'Felling&amp;Restocking'!N334))</f>
        <v/>
      </c>
      <c r="AQ334" s="333" t="str">
        <f>IF('Felling&amp;Restocking'!N334="","",VLOOKUP( 'Felling&amp;Restocking'!N334,SpeciesList[],4,FALSE))</f>
        <v/>
      </c>
      <c r="AS334" s="346"/>
      <c r="AT334" s="333" t="str">
        <f>IF('Sub-Cpt Record'!A334&lt;&gt;"",CONCATENATE('Sub-Cpt Record'!A334,'Sub-Cpt Record'!B334,'Sub-Cpt Record'!C334),"")</f>
        <v/>
      </c>
      <c r="AU334" s="333">
        <f t="shared" si="54"/>
        <v>1</v>
      </c>
      <c r="AV334" s="333">
        <f>IF(AT334&lt;&gt;"",'Sub-Cpt Record'!C334/CODE!AU334,0)</f>
        <v>0</v>
      </c>
    </row>
    <row r="335" spans="1:48" x14ac:dyDescent="0.25">
      <c r="A335" s="333" t="str">
        <f>IF('Sub-Cpt Record'!B335="",IF(OR('Sub-Cpt Record'!A335=0,'Sub-Cpt Record'!A335=""),"",'Sub-Cpt Record'!A335),CONCATENATE('Sub-Cpt Record'!A335&amp;'Sub-Cpt Record'!B335))</f>
        <v/>
      </c>
      <c r="B335" s="333">
        <f t="shared" si="46"/>
        <v>1</v>
      </c>
      <c r="C335" s="334" t="str">
        <f>IF('Sub-Cpt Record'!E335 = "","",'Sub-Cpt Record'!E335&amp;"  ")</f>
        <v/>
      </c>
      <c r="D335" s="333" t="str">
        <f>IF('Sub-Cpt Record'!F335 = "","",'Sub-Cpt Record'!F335&amp;"  ")</f>
        <v/>
      </c>
      <c r="E335" s="333" t="str">
        <f>IF('Sub-Cpt Record'!G335 = "","",'Sub-Cpt Record'!G335&amp;"  ")</f>
        <v/>
      </c>
      <c r="F335" s="333" t="str">
        <f>IF('Sub-Cpt Record'!H335 = "","",'Sub-Cpt Record'!H335&amp;"  ")</f>
        <v/>
      </c>
      <c r="G335" s="333" t="str">
        <f>IF('Sub-Cpt Record'!I335 = "","",'Sub-Cpt Record'!I335&amp;"  ")</f>
        <v/>
      </c>
      <c r="H335" s="333" t="str">
        <f>IF('Sub-Cpt Record'!J335 = "","",'Sub-Cpt Record'!J335&amp;"  ")</f>
        <v/>
      </c>
      <c r="I335" s="335" t="str">
        <f t="shared" si="47"/>
        <v/>
      </c>
      <c r="J335" s="333">
        <f>IF(A335&lt;&gt;"",'Sub-Cpt Record'!C335/CODE!B335,0)</f>
        <v>0</v>
      </c>
      <c r="L335" s="337" t="str">
        <f t="shared" si="48"/>
        <v/>
      </c>
      <c r="N335" s="338">
        <f>COUNTIFS('Felling&amp;Restocking'!$A$11:$A$1000, 'Felling&amp;Restocking'!$A335, 'Felling&amp;Restocking'!$B$11:$B$1000, 'Felling&amp;Restocking'!$B335, 'Felling&amp;Restocking'!$H$11:$H$1000, 'Felling&amp;Restocking'!$H335)</f>
        <v>0</v>
      </c>
      <c r="O335" s="338">
        <f>IF(OR('Felling&amp;Restocking'!H335=0,'Felling&amp;Restocking'!H335=""),0,1)</f>
        <v>0</v>
      </c>
      <c r="P335" s="339">
        <f>SUM('Felling&amp;Restocking'!O335+'Felling&amp;Restocking'!P335)</f>
        <v>0</v>
      </c>
      <c r="S335" s="341">
        <f>IF(AND(O335&lt;&gt;0,P335&lt;&gt;0,'Felling&amp;Restocking'!G335&lt;&gt;0,AA335="",AC335=""),1,0)</f>
        <v>0</v>
      </c>
      <c r="T335" s="342" t="str">
        <f>IF(OR('Felling&amp;Restocking'!G335=0,'Felling&amp;Restocking'!G335=""),"",SUM('Felling&amp;Restocking'!O335/P335)*'Felling&amp;Restocking'!G335)</f>
        <v/>
      </c>
      <c r="U335" s="343" t="str">
        <f>IF(OR('Felling&amp;Restocking'!G335=0,'Felling&amp;Restocking'!G335=""),"",SUM('Felling&amp;Restocking'!P335/P335)*'Felling&amp;Restocking'!G335)</f>
        <v/>
      </c>
      <c r="V335" s="344">
        <f>IF(CONCATENATE('Felling&amp;Restocking'!U335&amp;'Felling&amp;Restocking'!W335&amp;'Felling&amp;Restocking'!Y335&amp;'Felling&amp;Restocking'!AA335&amp;'Felling&amp;Restocking'!AC335)="",0,1)</f>
        <v>0</v>
      </c>
      <c r="W335" s="345">
        <f>IF(OR(OR(TRIM('Felling&amp;Restocking'!H335)="T",TRIM('Felling&amp;Restocking'!H335)="DF",TRIM('Felling&amp;Restocking'!H335)="OS"),O335=0),0,1)</f>
        <v>0</v>
      </c>
      <c r="X335" s="345">
        <f>IF(OR('Felling&amp;Restocking'!$S335="",OR('Felling&amp;Restocking'!$S335=0,'Felling&amp;Restocking'!$S335="N/A")),0,1)</f>
        <v>0</v>
      </c>
      <c r="Y335" s="333" t="str">
        <f t="shared" si="49"/>
        <v/>
      </c>
      <c r="Z335" s="333" t="str">
        <f t="shared" si="50"/>
        <v/>
      </c>
      <c r="AA335" s="334" t="str">
        <f t="shared" si="51"/>
        <v/>
      </c>
      <c r="AC335" s="333" t="str">
        <f t="shared" si="52"/>
        <v/>
      </c>
      <c r="AE335" s="333" t="str">
        <f t="shared" si="53"/>
        <v>1</v>
      </c>
      <c r="AF335" s="346" t="str">
        <f>IF('Felling&amp;Restocking'!I335="","",IFERROR(VLOOKUP( 'Felling&amp;Restocking'!I335,SpeciesList[],2,FALSE),"," &amp; 'Felling&amp;Restocking'!I335))</f>
        <v/>
      </c>
      <c r="AG335" s="333" t="str">
        <f>IF('Felling&amp;Restocking'!I335="","",VLOOKUP( 'Felling&amp;Restocking'!I335,SpeciesList[],4,FALSE))</f>
        <v/>
      </c>
      <c r="AH335" s="333" t="str">
        <f>IF('Felling&amp;Restocking'!J335="","",IFERROR("," &amp; VLOOKUP( 'Felling&amp;Restocking'!J335,SpeciesList[],2,FALSE),"," &amp; 'Felling&amp;Restocking'!J335))</f>
        <v/>
      </c>
      <c r="AI335" s="333" t="str">
        <f>IF('Felling&amp;Restocking'!J335="","",VLOOKUP( 'Felling&amp;Restocking'!J335,SpeciesList[],4,FALSE))</f>
        <v/>
      </c>
      <c r="AJ335" s="333" t="str">
        <f>IF('Felling&amp;Restocking'!K335="","",IFERROR("," &amp; VLOOKUP( 'Felling&amp;Restocking'!K335,SpeciesList[],2,FALSE),"," &amp; 'Felling&amp;Restocking'!K335))</f>
        <v/>
      </c>
      <c r="AK335" s="333" t="str">
        <f>IF('Felling&amp;Restocking'!K335="","",VLOOKUP( 'Felling&amp;Restocking'!K335,SpeciesList[],4,FALSE))</f>
        <v/>
      </c>
      <c r="AL335" s="333" t="str">
        <f>IF('Felling&amp;Restocking'!L335="","",IFERROR("," &amp; VLOOKUP( 'Felling&amp;Restocking'!L335,SpeciesList[],2,FALSE),"," &amp; 'Felling&amp;Restocking'!L335))</f>
        <v/>
      </c>
      <c r="AM335" s="333" t="str">
        <f>IF('Felling&amp;Restocking'!L335="","",VLOOKUP( 'Felling&amp;Restocking'!L335,SpeciesList[],4,FALSE))</f>
        <v/>
      </c>
      <c r="AN335" s="333" t="str">
        <f>IF('Felling&amp;Restocking'!M335="","",IFERROR("," &amp; VLOOKUP( 'Felling&amp;Restocking'!M335,SpeciesList[],2,FALSE),"," &amp; 'Felling&amp;Restocking'!M335))</f>
        <v/>
      </c>
      <c r="AO335" s="333" t="str">
        <f>IF('Felling&amp;Restocking'!M335="","",VLOOKUP( 'Felling&amp;Restocking'!M335,SpeciesList[],4,FALSE))</f>
        <v/>
      </c>
      <c r="AP335" s="333" t="str">
        <f>IF('Felling&amp;Restocking'!N335="","",IFERROR("," &amp; VLOOKUP( 'Felling&amp;Restocking'!N335,SpeciesList[],2,FALSE),"," &amp; 'Felling&amp;Restocking'!N335))</f>
        <v/>
      </c>
      <c r="AQ335" s="333" t="str">
        <f>IF('Felling&amp;Restocking'!N335="","",VLOOKUP( 'Felling&amp;Restocking'!N335,SpeciesList[],4,FALSE))</f>
        <v/>
      </c>
      <c r="AS335" s="346"/>
      <c r="AT335" s="333" t="str">
        <f>IF('Sub-Cpt Record'!A335&lt;&gt;"",CONCATENATE('Sub-Cpt Record'!A335,'Sub-Cpt Record'!B335,'Sub-Cpt Record'!C335),"")</f>
        <v/>
      </c>
      <c r="AU335" s="333">
        <f t="shared" si="54"/>
        <v>1</v>
      </c>
      <c r="AV335" s="333">
        <f>IF(AT335&lt;&gt;"",'Sub-Cpt Record'!C335/CODE!AU335,0)</f>
        <v>0</v>
      </c>
    </row>
    <row r="336" spans="1:48" x14ac:dyDescent="0.25">
      <c r="A336" s="333" t="str">
        <f>IF('Sub-Cpt Record'!B336="",IF(OR('Sub-Cpt Record'!A336=0,'Sub-Cpt Record'!A336=""),"",'Sub-Cpt Record'!A336),CONCATENATE('Sub-Cpt Record'!A336&amp;'Sub-Cpt Record'!B336))</f>
        <v/>
      </c>
      <c r="B336" s="333">
        <f t="shared" si="46"/>
        <v>1</v>
      </c>
      <c r="C336" s="334" t="str">
        <f>IF('Sub-Cpt Record'!E336 = "","",'Sub-Cpt Record'!E336&amp;"  ")</f>
        <v/>
      </c>
      <c r="D336" s="333" t="str">
        <f>IF('Sub-Cpt Record'!F336 = "","",'Sub-Cpt Record'!F336&amp;"  ")</f>
        <v/>
      </c>
      <c r="E336" s="333" t="str">
        <f>IF('Sub-Cpt Record'!G336 = "","",'Sub-Cpt Record'!G336&amp;"  ")</f>
        <v/>
      </c>
      <c r="F336" s="333" t="str">
        <f>IF('Sub-Cpt Record'!H336 = "","",'Sub-Cpt Record'!H336&amp;"  ")</f>
        <v/>
      </c>
      <c r="G336" s="333" t="str">
        <f>IF('Sub-Cpt Record'!I336 = "","",'Sub-Cpt Record'!I336&amp;"  ")</f>
        <v/>
      </c>
      <c r="H336" s="333" t="str">
        <f>IF('Sub-Cpt Record'!J336 = "","",'Sub-Cpt Record'!J336&amp;"  ")</f>
        <v/>
      </c>
      <c r="I336" s="335" t="str">
        <f t="shared" si="47"/>
        <v/>
      </c>
      <c r="J336" s="333">
        <f>IF(A336&lt;&gt;"",'Sub-Cpt Record'!C336/CODE!B336,0)</f>
        <v>0</v>
      </c>
      <c r="L336" s="337" t="str">
        <f t="shared" si="48"/>
        <v/>
      </c>
      <c r="N336" s="338">
        <f>COUNTIFS('Felling&amp;Restocking'!$A$11:$A$1000, 'Felling&amp;Restocking'!$A336, 'Felling&amp;Restocking'!$B$11:$B$1000, 'Felling&amp;Restocking'!$B336, 'Felling&amp;Restocking'!$H$11:$H$1000, 'Felling&amp;Restocking'!$H336)</f>
        <v>0</v>
      </c>
      <c r="O336" s="338">
        <f>IF(OR('Felling&amp;Restocking'!H336=0,'Felling&amp;Restocking'!H336=""),0,1)</f>
        <v>0</v>
      </c>
      <c r="P336" s="339">
        <f>SUM('Felling&amp;Restocking'!O336+'Felling&amp;Restocking'!P336)</f>
        <v>0</v>
      </c>
      <c r="S336" s="341">
        <f>IF(AND(O336&lt;&gt;0,P336&lt;&gt;0,'Felling&amp;Restocking'!G336&lt;&gt;0,AA336="",AC336=""),1,0)</f>
        <v>0</v>
      </c>
      <c r="T336" s="342" t="str">
        <f>IF(OR('Felling&amp;Restocking'!G336=0,'Felling&amp;Restocking'!G336=""),"",SUM('Felling&amp;Restocking'!O336/P336)*'Felling&amp;Restocking'!G336)</f>
        <v/>
      </c>
      <c r="U336" s="343" t="str">
        <f>IF(OR('Felling&amp;Restocking'!G336=0,'Felling&amp;Restocking'!G336=""),"",SUM('Felling&amp;Restocking'!P336/P336)*'Felling&amp;Restocking'!G336)</f>
        <v/>
      </c>
      <c r="V336" s="344">
        <f>IF(CONCATENATE('Felling&amp;Restocking'!U336&amp;'Felling&amp;Restocking'!W336&amp;'Felling&amp;Restocking'!Y336&amp;'Felling&amp;Restocking'!AA336&amp;'Felling&amp;Restocking'!AC336)="",0,1)</f>
        <v>0</v>
      </c>
      <c r="W336" s="345">
        <f>IF(OR(OR(TRIM('Felling&amp;Restocking'!H336)="T",TRIM('Felling&amp;Restocking'!H336)="DF",TRIM('Felling&amp;Restocking'!H336)="OS"),O336=0),0,1)</f>
        <v>0</v>
      </c>
      <c r="X336" s="345">
        <f>IF(OR('Felling&amp;Restocking'!$S336="",OR('Felling&amp;Restocking'!$S336=0,'Felling&amp;Restocking'!$S336="N/A")),0,1)</f>
        <v>0</v>
      </c>
      <c r="Y336" s="333" t="str">
        <f t="shared" si="49"/>
        <v/>
      </c>
      <c r="Z336" s="333" t="str">
        <f t="shared" si="50"/>
        <v/>
      </c>
      <c r="AA336" s="334" t="str">
        <f t="shared" si="51"/>
        <v/>
      </c>
      <c r="AC336" s="333" t="str">
        <f t="shared" si="52"/>
        <v/>
      </c>
      <c r="AE336" s="333" t="str">
        <f t="shared" si="53"/>
        <v>1</v>
      </c>
      <c r="AF336" s="346" t="str">
        <f>IF('Felling&amp;Restocking'!I336="","",IFERROR(VLOOKUP( 'Felling&amp;Restocking'!I336,SpeciesList[],2,FALSE),"," &amp; 'Felling&amp;Restocking'!I336))</f>
        <v/>
      </c>
      <c r="AG336" s="333" t="str">
        <f>IF('Felling&amp;Restocking'!I336="","",VLOOKUP( 'Felling&amp;Restocking'!I336,SpeciesList[],4,FALSE))</f>
        <v/>
      </c>
      <c r="AH336" s="333" t="str">
        <f>IF('Felling&amp;Restocking'!J336="","",IFERROR("," &amp; VLOOKUP( 'Felling&amp;Restocking'!J336,SpeciesList[],2,FALSE),"," &amp; 'Felling&amp;Restocking'!J336))</f>
        <v/>
      </c>
      <c r="AI336" s="333" t="str">
        <f>IF('Felling&amp;Restocking'!J336="","",VLOOKUP( 'Felling&amp;Restocking'!J336,SpeciesList[],4,FALSE))</f>
        <v/>
      </c>
      <c r="AJ336" s="333" t="str">
        <f>IF('Felling&amp;Restocking'!K336="","",IFERROR("," &amp; VLOOKUP( 'Felling&amp;Restocking'!K336,SpeciesList[],2,FALSE),"," &amp; 'Felling&amp;Restocking'!K336))</f>
        <v/>
      </c>
      <c r="AK336" s="333" t="str">
        <f>IF('Felling&amp;Restocking'!K336="","",VLOOKUP( 'Felling&amp;Restocking'!K336,SpeciesList[],4,FALSE))</f>
        <v/>
      </c>
      <c r="AL336" s="333" t="str">
        <f>IF('Felling&amp;Restocking'!L336="","",IFERROR("," &amp; VLOOKUP( 'Felling&amp;Restocking'!L336,SpeciesList[],2,FALSE),"," &amp; 'Felling&amp;Restocking'!L336))</f>
        <v/>
      </c>
      <c r="AM336" s="333" t="str">
        <f>IF('Felling&amp;Restocking'!L336="","",VLOOKUP( 'Felling&amp;Restocking'!L336,SpeciesList[],4,FALSE))</f>
        <v/>
      </c>
      <c r="AN336" s="333" t="str">
        <f>IF('Felling&amp;Restocking'!M336="","",IFERROR("," &amp; VLOOKUP( 'Felling&amp;Restocking'!M336,SpeciesList[],2,FALSE),"," &amp; 'Felling&amp;Restocking'!M336))</f>
        <v/>
      </c>
      <c r="AO336" s="333" t="str">
        <f>IF('Felling&amp;Restocking'!M336="","",VLOOKUP( 'Felling&amp;Restocking'!M336,SpeciesList[],4,FALSE))</f>
        <v/>
      </c>
      <c r="AP336" s="333" t="str">
        <f>IF('Felling&amp;Restocking'!N336="","",IFERROR("," &amp; VLOOKUP( 'Felling&amp;Restocking'!N336,SpeciesList[],2,FALSE),"," &amp; 'Felling&amp;Restocking'!N336))</f>
        <v/>
      </c>
      <c r="AQ336" s="333" t="str">
        <f>IF('Felling&amp;Restocking'!N336="","",VLOOKUP( 'Felling&amp;Restocking'!N336,SpeciesList[],4,FALSE))</f>
        <v/>
      </c>
      <c r="AS336" s="346"/>
      <c r="AT336" s="333" t="str">
        <f>IF('Sub-Cpt Record'!A336&lt;&gt;"",CONCATENATE('Sub-Cpt Record'!A336,'Sub-Cpt Record'!B336,'Sub-Cpt Record'!C336),"")</f>
        <v/>
      </c>
      <c r="AU336" s="333">
        <f t="shared" si="54"/>
        <v>1</v>
      </c>
      <c r="AV336" s="333">
        <f>IF(AT336&lt;&gt;"",'Sub-Cpt Record'!C336/CODE!AU336,0)</f>
        <v>0</v>
      </c>
    </row>
    <row r="337" spans="1:48" x14ac:dyDescent="0.25">
      <c r="A337" s="333" t="str">
        <f>IF('Sub-Cpt Record'!B337="",IF(OR('Sub-Cpt Record'!A337=0,'Sub-Cpt Record'!A337=""),"",'Sub-Cpt Record'!A337),CONCATENATE('Sub-Cpt Record'!A337&amp;'Sub-Cpt Record'!B337))</f>
        <v/>
      </c>
      <c r="B337" s="333">
        <f t="shared" si="46"/>
        <v>1</v>
      </c>
      <c r="C337" s="334" t="str">
        <f>IF('Sub-Cpt Record'!E337 = "","",'Sub-Cpt Record'!E337&amp;"  ")</f>
        <v/>
      </c>
      <c r="D337" s="333" t="str">
        <f>IF('Sub-Cpt Record'!F337 = "","",'Sub-Cpt Record'!F337&amp;"  ")</f>
        <v/>
      </c>
      <c r="E337" s="333" t="str">
        <f>IF('Sub-Cpt Record'!G337 = "","",'Sub-Cpt Record'!G337&amp;"  ")</f>
        <v/>
      </c>
      <c r="F337" s="333" t="str">
        <f>IF('Sub-Cpt Record'!H337 = "","",'Sub-Cpt Record'!H337&amp;"  ")</f>
        <v/>
      </c>
      <c r="G337" s="333" t="str">
        <f>IF('Sub-Cpt Record'!I337 = "","",'Sub-Cpt Record'!I337&amp;"  ")</f>
        <v/>
      </c>
      <c r="H337" s="333" t="str">
        <f>IF('Sub-Cpt Record'!J337 = "","",'Sub-Cpt Record'!J337&amp;"  ")</f>
        <v/>
      </c>
      <c r="I337" s="335" t="str">
        <f t="shared" si="47"/>
        <v/>
      </c>
      <c r="J337" s="333">
        <f>IF(A337&lt;&gt;"",'Sub-Cpt Record'!C337/CODE!B337,0)</f>
        <v>0</v>
      </c>
      <c r="L337" s="337" t="str">
        <f t="shared" si="48"/>
        <v/>
      </c>
      <c r="N337" s="338">
        <f>COUNTIFS('Felling&amp;Restocking'!$A$11:$A$1000, 'Felling&amp;Restocking'!$A337, 'Felling&amp;Restocking'!$B$11:$B$1000, 'Felling&amp;Restocking'!$B337, 'Felling&amp;Restocking'!$H$11:$H$1000, 'Felling&amp;Restocking'!$H337)</f>
        <v>0</v>
      </c>
      <c r="O337" s="338">
        <f>IF(OR('Felling&amp;Restocking'!H337=0,'Felling&amp;Restocking'!H337=""),0,1)</f>
        <v>0</v>
      </c>
      <c r="P337" s="339">
        <f>SUM('Felling&amp;Restocking'!O337+'Felling&amp;Restocking'!P337)</f>
        <v>0</v>
      </c>
      <c r="S337" s="341">
        <f>IF(AND(O337&lt;&gt;0,P337&lt;&gt;0,'Felling&amp;Restocking'!G337&lt;&gt;0,AA337="",AC337=""),1,0)</f>
        <v>0</v>
      </c>
      <c r="T337" s="342" t="str">
        <f>IF(OR('Felling&amp;Restocking'!G337=0,'Felling&amp;Restocking'!G337=""),"",SUM('Felling&amp;Restocking'!O337/P337)*'Felling&amp;Restocking'!G337)</f>
        <v/>
      </c>
      <c r="U337" s="343" t="str">
        <f>IF(OR('Felling&amp;Restocking'!G337=0,'Felling&amp;Restocking'!G337=""),"",SUM('Felling&amp;Restocking'!P337/P337)*'Felling&amp;Restocking'!G337)</f>
        <v/>
      </c>
      <c r="V337" s="344">
        <f>IF(CONCATENATE('Felling&amp;Restocking'!U337&amp;'Felling&amp;Restocking'!W337&amp;'Felling&amp;Restocking'!Y337&amp;'Felling&amp;Restocking'!AA337&amp;'Felling&amp;Restocking'!AC337)="",0,1)</f>
        <v>0</v>
      </c>
      <c r="W337" s="345">
        <f>IF(OR(OR(TRIM('Felling&amp;Restocking'!H337)="T",TRIM('Felling&amp;Restocking'!H337)="DF",TRIM('Felling&amp;Restocking'!H337)="OS"),O337=0),0,1)</f>
        <v>0</v>
      </c>
      <c r="X337" s="345">
        <f>IF(OR('Felling&amp;Restocking'!$S337="",OR('Felling&amp;Restocking'!$S337=0,'Felling&amp;Restocking'!$S337="N/A")),0,1)</f>
        <v>0</v>
      </c>
      <c r="Y337" s="333" t="str">
        <f t="shared" si="49"/>
        <v/>
      </c>
      <c r="Z337" s="333" t="str">
        <f t="shared" si="50"/>
        <v/>
      </c>
      <c r="AA337" s="334" t="str">
        <f t="shared" si="51"/>
        <v/>
      </c>
      <c r="AC337" s="333" t="str">
        <f t="shared" si="52"/>
        <v/>
      </c>
      <c r="AE337" s="333" t="str">
        <f t="shared" si="53"/>
        <v>1</v>
      </c>
      <c r="AF337" s="346" t="str">
        <f>IF('Felling&amp;Restocking'!I337="","",IFERROR(VLOOKUP( 'Felling&amp;Restocking'!I337,SpeciesList[],2,FALSE),"," &amp; 'Felling&amp;Restocking'!I337))</f>
        <v/>
      </c>
      <c r="AG337" s="333" t="str">
        <f>IF('Felling&amp;Restocking'!I337="","",VLOOKUP( 'Felling&amp;Restocking'!I337,SpeciesList[],4,FALSE))</f>
        <v/>
      </c>
      <c r="AH337" s="333" t="str">
        <f>IF('Felling&amp;Restocking'!J337="","",IFERROR("," &amp; VLOOKUP( 'Felling&amp;Restocking'!J337,SpeciesList[],2,FALSE),"," &amp; 'Felling&amp;Restocking'!J337))</f>
        <v/>
      </c>
      <c r="AI337" s="333" t="str">
        <f>IF('Felling&amp;Restocking'!J337="","",VLOOKUP( 'Felling&amp;Restocking'!J337,SpeciesList[],4,FALSE))</f>
        <v/>
      </c>
      <c r="AJ337" s="333" t="str">
        <f>IF('Felling&amp;Restocking'!K337="","",IFERROR("," &amp; VLOOKUP( 'Felling&amp;Restocking'!K337,SpeciesList[],2,FALSE),"," &amp; 'Felling&amp;Restocking'!K337))</f>
        <v/>
      </c>
      <c r="AK337" s="333" t="str">
        <f>IF('Felling&amp;Restocking'!K337="","",VLOOKUP( 'Felling&amp;Restocking'!K337,SpeciesList[],4,FALSE))</f>
        <v/>
      </c>
      <c r="AL337" s="333" t="str">
        <f>IF('Felling&amp;Restocking'!L337="","",IFERROR("," &amp; VLOOKUP( 'Felling&amp;Restocking'!L337,SpeciesList[],2,FALSE),"," &amp; 'Felling&amp;Restocking'!L337))</f>
        <v/>
      </c>
      <c r="AM337" s="333" t="str">
        <f>IF('Felling&amp;Restocking'!L337="","",VLOOKUP( 'Felling&amp;Restocking'!L337,SpeciesList[],4,FALSE))</f>
        <v/>
      </c>
      <c r="AN337" s="333" t="str">
        <f>IF('Felling&amp;Restocking'!M337="","",IFERROR("," &amp; VLOOKUP( 'Felling&amp;Restocking'!M337,SpeciesList[],2,FALSE),"," &amp; 'Felling&amp;Restocking'!M337))</f>
        <v/>
      </c>
      <c r="AO337" s="333" t="str">
        <f>IF('Felling&amp;Restocking'!M337="","",VLOOKUP( 'Felling&amp;Restocking'!M337,SpeciesList[],4,FALSE))</f>
        <v/>
      </c>
      <c r="AP337" s="333" t="str">
        <f>IF('Felling&amp;Restocking'!N337="","",IFERROR("," &amp; VLOOKUP( 'Felling&amp;Restocking'!N337,SpeciesList[],2,FALSE),"," &amp; 'Felling&amp;Restocking'!N337))</f>
        <v/>
      </c>
      <c r="AQ337" s="333" t="str">
        <f>IF('Felling&amp;Restocking'!N337="","",VLOOKUP( 'Felling&amp;Restocking'!N337,SpeciesList[],4,FALSE))</f>
        <v/>
      </c>
      <c r="AS337" s="346"/>
      <c r="AT337" s="333" t="str">
        <f>IF('Sub-Cpt Record'!A337&lt;&gt;"",CONCATENATE('Sub-Cpt Record'!A337,'Sub-Cpt Record'!B337,'Sub-Cpt Record'!C337),"")</f>
        <v/>
      </c>
      <c r="AU337" s="333">
        <f t="shared" si="54"/>
        <v>1</v>
      </c>
      <c r="AV337" s="333">
        <f>IF(AT337&lt;&gt;"",'Sub-Cpt Record'!C337/CODE!AU337,0)</f>
        <v>0</v>
      </c>
    </row>
    <row r="338" spans="1:48" x14ac:dyDescent="0.25">
      <c r="A338" s="333" t="str">
        <f>IF('Sub-Cpt Record'!B338="",IF(OR('Sub-Cpt Record'!A338=0,'Sub-Cpt Record'!A338=""),"",'Sub-Cpt Record'!A338),CONCATENATE('Sub-Cpt Record'!A338&amp;'Sub-Cpt Record'!B338))</f>
        <v/>
      </c>
      <c r="B338" s="333">
        <f t="shared" si="46"/>
        <v>1</v>
      </c>
      <c r="C338" s="334" t="str">
        <f>IF('Sub-Cpt Record'!E338 = "","",'Sub-Cpt Record'!E338&amp;"  ")</f>
        <v/>
      </c>
      <c r="D338" s="333" t="str">
        <f>IF('Sub-Cpt Record'!F338 = "","",'Sub-Cpt Record'!F338&amp;"  ")</f>
        <v/>
      </c>
      <c r="E338" s="333" t="str">
        <f>IF('Sub-Cpt Record'!G338 = "","",'Sub-Cpt Record'!G338&amp;"  ")</f>
        <v/>
      </c>
      <c r="F338" s="333" t="str">
        <f>IF('Sub-Cpt Record'!H338 = "","",'Sub-Cpt Record'!H338&amp;"  ")</f>
        <v/>
      </c>
      <c r="G338" s="333" t="str">
        <f>IF('Sub-Cpt Record'!I338 = "","",'Sub-Cpt Record'!I338&amp;"  ")</f>
        <v/>
      </c>
      <c r="H338" s="333" t="str">
        <f>IF('Sub-Cpt Record'!J338 = "","",'Sub-Cpt Record'!J338&amp;"  ")</f>
        <v/>
      </c>
      <c r="I338" s="335" t="str">
        <f t="shared" si="47"/>
        <v/>
      </c>
      <c r="J338" s="333">
        <f>IF(A338&lt;&gt;"",'Sub-Cpt Record'!C338/CODE!B338,0)</f>
        <v>0</v>
      </c>
      <c r="L338" s="337" t="str">
        <f t="shared" si="48"/>
        <v/>
      </c>
      <c r="N338" s="338">
        <f>COUNTIFS('Felling&amp;Restocking'!$A$11:$A$1000, 'Felling&amp;Restocking'!$A338, 'Felling&amp;Restocking'!$B$11:$B$1000, 'Felling&amp;Restocking'!$B338, 'Felling&amp;Restocking'!$H$11:$H$1000, 'Felling&amp;Restocking'!$H338)</f>
        <v>0</v>
      </c>
      <c r="O338" s="338">
        <f>IF(OR('Felling&amp;Restocking'!H338=0,'Felling&amp;Restocking'!H338=""),0,1)</f>
        <v>0</v>
      </c>
      <c r="P338" s="339">
        <f>SUM('Felling&amp;Restocking'!O338+'Felling&amp;Restocking'!P338)</f>
        <v>0</v>
      </c>
      <c r="S338" s="341">
        <f>IF(AND(O338&lt;&gt;0,P338&lt;&gt;0,'Felling&amp;Restocking'!G338&lt;&gt;0,AA338="",AC338=""),1,0)</f>
        <v>0</v>
      </c>
      <c r="T338" s="342" t="str">
        <f>IF(OR('Felling&amp;Restocking'!G338=0,'Felling&amp;Restocking'!G338=""),"",SUM('Felling&amp;Restocking'!O338/P338)*'Felling&amp;Restocking'!G338)</f>
        <v/>
      </c>
      <c r="U338" s="343" t="str">
        <f>IF(OR('Felling&amp;Restocking'!G338=0,'Felling&amp;Restocking'!G338=""),"",SUM('Felling&amp;Restocking'!P338/P338)*'Felling&amp;Restocking'!G338)</f>
        <v/>
      </c>
      <c r="V338" s="344">
        <f>IF(CONCATENATE('Felling&amp;Restocking'!U338&amp;'Felling&amp;Restocking'!W338&amp;'Felling&amp;Restocking'!Y338&amp;'Felling&amp;Restocking'!AA338&amp;'Felling&amp;Restocking'!AC338)="",0,1)</f>
        <v>0</v>
      </c>
      <c r="W338" s="345">
        <f>IF(OR(OR(TRIM('Felling&amp;Restocking'!H338)="T",TRIM('Felling&amp;Restocking'!H338)="DF",TRIM('Felling&amp;Restocking'!H338)="OS"),O338=0),0,1)</f>
        <v>0</v>
      </c>
      <c r="X338" s="345">
        <f>IF(OR('Felling&amp;Restocking'!$S338="",OR('Felling&amp;Restocking'!$S338=0,'Felling&amp;Restocking'!$S338="N/A")),0,1)</f>
        <v>0</v>
      </c>
      <c r="Y338" s="333" t="str">
        <f t="shared" si="49"/>
        <v/>
      </c>
      <c r="Z338" s="333" t="str">
        <f t="shared" si="50"/>
        <v/>
      </c>
      <c r="AA338" s="334" t="str">
        <f t="shared" si="51"/>
        <v/>
      </c>
      <c r="AC338" s="333" t="str">
        <f t="shared" si="52"/>
        <v/>
      </c>
      <c r="AE338" s="333" t="str">
        <f t="shared" si="53"/>
        <v>1</v>
      </c>
      <c r="AF338" s="346" t="str">
        <f>IF('Felling&amp;Restocking'!I338="","",IFERROR(VLOOKUP( 'Felling&amp;Restocking'!I338,SpeciesList[],2,FALSE),"," &amp; 'Felling&amp;Restocking'!I338))</f>
        <v/>
      </c>
      <c r="AG338" s="333" t="str">
        <f>IF('Felling&amp;Restocking'!I338="","",VLOOKUP( 'Felling&amp;Restocking'!I338,SpeciesList[],4,FALSE))</f>
        <v/>
      </c>
      <c r="AH338" s="333" t="str">
        <f>IF('Felling&amp;Restocking'!J338="","",IFERROR("," &amp; VLOOKUP( 'Felling&amp;Restocking'!J338,SpeciesList[],2,FALSE),"," &amp; 'Felling&amp;Restocking'!J338))</f>
        <v/>
      </c>
      <c r="AI338" s="333" t="str">
        <f>IF('Felling&amp;Restocking'!J338="","",VLOOKUP( 'Felling&amp;Restocking'!J338,SpeciesList[],4,FALSE))</f>
        <v/>
      </c>
      <c r="AJ338" s="333" t="str">
        <f>IF('Felling&amp;Restocking'!K338="","",IFERROR("," &amp; VLOOKUP( 'Felling&amp;Restocking'!K338,SpeciesList[],2,FALSE),"," &amp; 'Felling&amp;Restocking'!K338))</f>
        <v/>
      </c>
      <c r="AK338" s="333" t="str">
        <f>IF('Felling&amp;Restocking'!K338="","",VLOOKUP( 'Felling&amp;Restocking'!K338,SpeciesList[],4,FALSE))</f>
        <v/>
      </c>
      <c r="AL338" s="333" t="str">
        <f>IF('Felling&amp;Restocking'!L338="","",IFERROR("," &amp; VLOOKUP( 'Felling&amp;Restocking'!L338,SpeciesList[],2,FALSE),"," &amp; 'Felling&amp;Restocking'!L338))</f>
        <v/>
      </c>
      <c r="AM338" s="333" t="str">
        <f>IF('Felling&amp;Restocking'!L338="","",VLOOKUP( 'Felling&amp;Restocking'!L338,SpeciesList[],4,FALSE))</f>
        <v/>
      </c>
      <c r="AN338" s="333" t="str">
        <f>IF('Felling&amp;Restocking'!M338="","",IFERROR("," &amp; VLOOKUP( 'Felling&amp;Restocking'!M338,SpeciesList[],2,FALSE),"," &amp; 'Felling&amp;Restocking'!M338))</f>
        <v/>
      </c>
      <c r="AO338" s="333" t="str">
        <f>IF('Felling&amp;Restocking'!M338="","",VLOOKUP( 'Felling&amp;Restocking'!M338,SpeciesList[],4,FALSE))</f>
        <v/>
      </c>
      <c r="AP338" s="333" t="str">
        <f>IF('Felling&amp;Restocking'!N338="","",IFERROR("," &amp; VLOOKUP( 'Felling&amp;Restocking'!N338,SpeciesList[],2,FALSE),"," &amp; 'Felling&amp;Restocking'!N338))</f>
        <v/>
      </c>
      <c r="AQ338" s="333" t="str">
        <f>IF('Felling&amp;Restocking'!N338="","",VLOOKUP( 'Felling&amp;Restocking'!N338,SpeciesList[],4,FALSE))</f>
        <v/>
      </c>
      <c r="AS338" s="346"/>
      <c r="AT338" s="333" t="str">
        <f>IF('Sub-Cpt Record'!A338&lt;&gt;"",CONCATENATE('Sub-Cpt Record'!A338,'Sub-Cpt Record'!B338,'Sub-Cpt Record'!C338),"")</f>
        <v/>
      </c>
      <c r="AU338" s="333">
        <f t="shared" si="54"/>
        <v>1</v>
      </c>
      <c r="AV338" s="333">
        <f>IF(AT338&lt;&gt;"",'Sub-Cpt Record'!C338/CODE!AU338,0)</f>
        <v>0</v>
      </c>
    </row>
    <row r="339" spans="1:48" x14ac:dyDescent="0.25">
      <c r="A339" s="333" t="str">
        <f>IF('Sub-Cpt Record'!B339="",IF(OR('Sub-Cpt Record'!A339=0,'Sub-Cpt Record'!A339=""),"",'Sub-Cpt Record'!A339),CONCATENATE('Sub-Cpt Record'!A339&amp;'Sub-Cpt Record'!B339))</f>
        <v/>
      </c>
      <c r="B339" s="333">
        <f t="shared" si="46"/>
        <v>1</v>
      </c>
      <c r="C339" s="334" t="str">
        <f>IF('Sub-Cpt Record'!E339 = "","",'Sub-Cpt Record'!E339&amp;"  ")</f>
        <v/>
      </c>
      <c r="D339" s="333" t="str">
        <f>IF('Sub-Cpt Record'!F339 = "","",'Sub-Cpt Record'!F339&amp;"  ")</f>
        <v/>
      </c>
      <c r="E339" s="333" t="str">
        <f>IF('Sub-Cpt Record'!G339 = "","",'Sub-Cpt Record'!G339&amp;"  ")</f>
        <v/>
      </c>
      <c r="F339" s="333" t="str">
        <f>IF('Sub-Cpt Record'!H339 = "","",'Sub-Cpt Record'!H339&amp;"  ")</f>
        <v/>
      </c>
      <c r="G339" s="333" t="str">
        <f>IF('Sub-Cpt Record'!I339 = "","",'Sub-Cpt Record'!I339&amp;"  ")</f>
        <v/>
      </c>
      <c r="H339" s="333" t="str">
        <f>IF('Sub-Cpt Record'!J339 = "","",'Sub-Cpt Record'!J339&amp;"  ")</f>
        <v/>
      </c>
      <c r="I339" s="335" t="str">
        <f t="shared" si="47"/>
        <v/>
      </c>
      <c r="J339" s="333">
        <f>IF(A339&lt;&gt;"",'Sub-Cpt Record'!C339/CODE!B339,0)</f>
        <v>0</v>
      </c>
      <c r="L339" s="337" t="str">
        <f t="shared" si="48"/>
        <v/>
      </c>
      <c r="N339" s="338">
        <f>COUNTIFS('Felling&amp;Restocking'!$A$11:$A$1000, 'Felling&amp;Restocking'!$A339, 'Felling&amp;Restocking'!$B$11:$B$1000, 'Felling&amp;Restocking'!$B339, 'Felling&amp;Restocking'!$H$11:$H$1000, 'Felling&amp;Restocking'!$H339)</f>
        <v>0</v>
      </c>
      <c r="O339" s="338">
        <f>IF(OR('Felling&amp;Restocking'!H339=0,'Felling&amp;Restocking'!H339=""),0,1)</f>
        <v>0</v>
      </c>
      <c r="P339" s="339">
        <f>SUM('Felling&amp;Restocking'!O339+'Felling&amp;Restocking'!P339)</f>
        <v>0</v>
      </c>
      <c r="S339" s="341">
        <f>IF(AND(O339&lt;&gt;0,P339&lt;&gt;0,'Felling&amp;Restocking'!G339&lt;&gt;0,AA339="",AC339=""),1,0)</f>
        <v>0</v>
      </c>
      <c r="T339" s="342" t="str">
        <f>IF(OR('Felling&amp;Restocking'!G339=0,'Felling&amp;Restocking'!G339=""),"",SUM('Felling&amp;Restocking'!O339/P339)*'Felling&amp;Restocking'!G339)</f>
        <v/>
      </c>
      <c r="U339" s="343" t="str">
        <f>IF(OR('Felling&amp;Restocking'!G339=0,'Felling&amp;Restocking'!G339=""),"",SUM('Felling&amp;Restocking'!P339/P339)*'Felling&amp;Restocking'!G339)</f>
        <v/>
      </c>
      <c r="V339" s="344">
        <f>IF(CONCATENATE('Felling&amp;Restocking'!U339&amp;'Felling&amp;Restocking'!W339&amp;'Felling&amp;Restocking'!Y339&amp;'Felling&amp;Restocking'!AA339&amp;'Felling&amp;Restocking'!AC339)="",0,1)</f>
        <v>0</v>
      </c>
      <c r="W339" s="345">
        <f>IF(OR(OR(TRIM('Felling&amp;Restocking'!H339)="T",TRIM('Felling&amp;Restocking'!H339)="DF",TRIM('Felling&amp;Restocking'!H339)="OS"),O339=0),0,1)</f>
        <v>0</v>
      </c>
      <c r="X339" s="345">
        <f>IF(OR('Felling&amp;Restocking'!$S339="",OR('Felling&amp;Restocking'!$S339=0,'Felling&amp;Restocking'!$S339="N/A")),0,1)</f>
        <v>0</v>
      </c>
      <c r="Y339" s="333" t="str">
        <f t="shared" si="49"/>
        <v/>
      </c>
      <c r="Z339" s="333" t="str">
        <f t="shared" si="50"/>
        <v/>
      </c>
      <c r="AA339" s="334" t="str">
        <f t="shared" si="51"/>
        <v/>
      </c>
      <c r="AC339" s="333" t="str">
        <f t="shared" si="52"/>
        <v/>
      </c>
      <c r="AE339" s="333" t="str">
        <f t="shared" si="53"/>
        <v>1</v>
      </c>
      <c r="AF339" s="346" t="str">
        <f>IF('Felling&amp;Restocking'!I339="","",IFERROR(VLOOKUP( 'Felling&amp;Restocking'!I339,SpeciesList[],2,FALSE),"," &amp; 'Felling&amp;Restocking'!I339))</f>
        <v/>
      </c>
      <c r="AG339" s="333" t="str">
        <f>IF('Felling&amp;Restocking'!I339="","",VLOOKUP( 'Felling&amp;Restocking'!I339,SpeciesList[],4,FALSE))</f>
        <v/>
      </c>
      <c r="AH339" s="333" t="str">
        <f>IF('Felling&amp;Restocking'!J339="","",IFERROR("," &amp; VLOOKUP( 'Felling&amp;Restocking'!J339,SpeciesList[],2,FALSE),"," &amp; 'Felling&amp;Restocking'!J339))</f>
        <v/>
      </c>
      <c r="AI339" s="333" t="str">
        <f>IF('Felling&amp;Restocking'!J339="","",VLOOKUP( 'Felling&amp;Restocking'!J339,SpeciesList[],4,FALSE))</f>
        <v/>
      </c>
      <c r="AJ339" s="333" t="str">
        <f>IF('Felling&amp;Restocking'!K339="","",IFERROR("," &amp; VLOOKUP( 'Felling&amp;Restocking'!K339,SpeciesList[],2,FALSE),"," &amp; 'Felling&amp;Restocking'!K339))</f>
        <v/>
      </c>
      <c r="AK339" s="333" t="str">
        <f>IF('Felling&amp;Restocking'!K339="","",VLOOKUP( 'Felling&amp;Restocking'!K339,SpeciesList[],4,FALSE))</f>
        <v/>
      </c>
      <c r="AL339" s="333" t="str">
        <f>IF('Felling&amp;Restocking'!L339="","",IFERROR("," &amp; VLOOKUP( 'Felling&amp;Restocking'!L339,SpeciesList[],2,FALSE),"," &amp; 'Felling&amp;Restocking'!L339))</f>
        <v/>
      </c>
      <c r="AM339" s="333" t="str">
        <f>IF('Felling&amp;Restocking'!L339="","",VLOOKUP( 'Felling&amp;Restocking'!L339,SpeciesList[],4,FALSE))</f>
        <v/>
      </c>
      <c r="AN339" s="333" t="str">
        <f>IF('Felling&amp;Restocking'!M339="","",IFERROR("," &amp; VLOOKUP( 'Felling&amp;Restocking'!M339,SpeciesList[],2,FALSE),"," &amp; 'Felling&amp;Restocking'!M339))</f>
        <v/>
      </c>
      <c r="AO339" s="333" t="str">
        <f>IF('Felling&amp;Restocking'!M339="","",VLOOKUP( 'Felling&amp;Restocking'!M339,SpeciesList[],4,FALSE))</f>
        <v/>
      </c>
      <c r="AP339" s="333" t="str">
        <f>IF('Felling&amp;Restocking'!N339="","",IFERROR("," &amp; VLOOKUP( 'Felling&amp;Restocking'!N339,SpeciesList[],2,FALSE),"," &amp; 'Felling&amp;Restocking'!N339))</f>
        <v/>
      </c>
      <c r="AQ339" s="333" t="str">
        <f>IF('Felling&amp;Restocking'!N339="","",VLOOKUP( 'Felling&amp;Restocking'!N339,SpeciesList[],4,FALSE))</f>
        <v/>
      </c>
      <c r="AS339" s="346"/>
      <c r="AT339" s="333" t="str">
        <f>IF('Sub-Cpt Record'!A339&lt;&gt;"",CONCATENATE('Sub-Cpt Record'!A339,'Sub-Cpt Record'!B339,'Sub-Cpt Record'!C339),"")</f>
        <v/>
      </c>
      <c r="AU339" s="333">
        <f t="shared" si="54"/>
        <v>1</v>
      </c>
      <c r="AV339" s="333">
        <f>IF(AT339&lt;&gt;"",'Sub-Cpt Record'!C339/CODE!AU339,0)</f>
        <v>0</v>
      </c>
    </row>
    <row r="340" spans="1:48" x14ac:dyDescent="0.25">
      <c r="A340" s="333" t="str">
        <f>IF('Sub-Cpt Record'!B340="",IF(OR('Sub-Cpt Record'!A340=0,'Sub-Cpt Record'!A340=""),"",'Sub-Cpt Record'!A340),CONCATENATE('Sub-Cpt Record'!A340&amp;'Sub-Cpt Record'!B340))</f>
        <v/>
      </c>
      <c r="B340" s="333">
        <f t="shared" si="46"/>
        <v>1</v>
      </c>
      <c r="C340" s="334" t="str">
        <f>IF('Sub-Cpt Record'!E340 = "","",'Sub-Cpt Record'!E340&amp;"  ")</f>
        <v/>
      </c>
      <c r="D340" s="333" t="str">
        <f>IF('Sub-Cpt Record'!F340 = "","",'Sub-Cpt Record'!F340&amp;"  ")</f>
        <v/>
      </c>
      <c r="E340" s="333" t="str">
        <f>IF('Sub-Cpt Record'!G340 = "","",'Sub-Cpt Record'!G340&amp;"  ")</f>
        <v/>
      </c>
      <c r="F340" s="333" t="str">
        <f>IF('Sub-Cpt Record'!H340 = "","",'Sub-Cpt Record'!H340&amp;"  ")</f>
        <v/>
      </c>
      <c r="G340" s="333" t="str">
        <f>IF('Sub-Cpt Record'!I340 = "","",'Sub-Cpt Record'!I340&amp;"  ")</f>
        <v/>
      </c>
      <c r="H340" s="333" t="str">
        <f>IF('Sub-Cpt Record'!J340 = "","",'Sub-Cpt Record'!J340&amp;"  ")</f>
        <v/>
      </c>
      <c r="I340" s="335" t="str">
        <f t="shared" si="47"/>
        <v/>
      </c>
      <c r="J340" s="333">
        <f>IF(A340&lt;&gt;"",'Sub-Cpt Record'!C340/CODE!B340,0)</f>
        <v>0</v>
      </c>
      <c r="L340" s="337" t="str">
        <f t="shared" si="48"/>
        <v/>
      </c>
      <c r="N340" s="338">
        <f>COUNTIFS('Felling&amp;Restocking'!$A$11:$A$1000, 'Felling&amp;Restocking'!$A340, 'Felling&amp;Restocking'!$B$11:$B$1000, 'Felling&amp;Restocking'!$B340, 'Felling&amp;Restocking'!$H$11:$H$1000, 'Felling&amp;Restocking'!$H340)</f>
        <v>0</v>
      </c>
      <c r="O340" s="338">
        <f>IF(OR('Felling&amp;Restocking'!H340=0,'Felling&amp;Restocking'!H340=""),0,1)</f>
        <v>0</v>
      </c>
      <c r="P340" s="339">
        <f>SUM('Felling&amp;Restocking'!O340+'Felling&amp;Restocking'!P340)</f>
        <v>0</v>
      </c>
      <c r="S340" s="341">
        <f>IF(AND(O340&lt;&gt;0,P340&lt;&gt;0,'Felling&amp;Restocking'!G340&lt;&gt;0,AA340="",AC340=""),1,0)</f>
        <v>0</v>
      </c>
      <c r="T340" s="342" t="str">
        <f>IF(OR('Felling&amp;Restocking'!G340=0,'Felling&amp;Restocking'!G340=""),"",SUM('Felling&amp;Restocking'!O340/P340)*'Felling&amp;Restocking'!G340)</f>
        <v/>
      </c>
      <c r="U340" s="343" t="str">
        <f>IF(OR('Felling&amp;Restocking'!G340=0,'Felling&amp;Restocking'!G340=""),"",SUM('Felling&amp;Restocking'!P340/P340)*'Felling&amp;Restocking'!G340)</f>
        <v/>
      </c>
      <c r="V340" s="344">
        <f>IF(CONCATENATE('Felling&amp;Restocking'!U340&amp;'Felling&amp;Restocking'!W340&amp;'Felling&amp;Restocking'!Y340&amp;'Felling&amp;Restocking'!AA340&amp;'Felling&amp;Restocking'!AC340)="",0,1)</f>
        <v>0</v>
      </c>
      <c r="W340" s="345">
        <f>IF(OR(OR(TRIM('Felling&amp;Restocking'!H340)="T",TRIM('Felling&amp;Restocking'!H340)="DF",TRIM('Felling&amp;Restocking'!H340)="OS"),O340=0),0,1)</f>
        <v>0</v>
      </c>
      <c r="X340" s="345">
        <f>IF(OR('Felling&amp;Restocking'!$S340="",OR('Felling&amp;Restocking'!$S340=0,'Felling&amp;Restocking'!$S340="N/A")),0,1)</f>
        <v>0</v>
      </c>
      <c r="Y340" s="333" t="str">
        <f t="shared" si="49"/>
        <v/>
      </c>
      <c r="Z340" s="333" t="str">
        <f t="shared" si="50"/>
        <v/>
      </c>
      <c r="AA340" s="334" t="str">
        <f t="shared" si="51"/>
        <v/>
      </c>
      <c r="AC340" s="333" t="str">
        <f t="shared" si="52"/>
        <v/>
      </c>
      <c r="AE340" s="333" t="str">
        <f t="shared" si="53"/>
        <v>1</v>
      </c>
      <c r="AF340" s="346" t="str">
        <f>IF('Felling&amp;Restocking'!I340="","",IFERROR(VLOOKUP( 'Felling&amp;Restocking'!I340,SpeciesList[],2,FALSE),"," &amp; 'Felling&amp;Restocking'!I340))</f>
        <v/>
      </c>
      <c r="AG340" s="333" t="str">
        <f>IF('Felling&amp;Restocking'!I340="","",VLOOKUP( 'Felling&amp;Restocking'!I340,SpeciesList[],4,FALSE))</f>
        <v/>
      </c>
      <c r="AH340" s="333" t="str">
        <f>IF('Felling&amp;Restocking'!J340="","",IFERROR("," &amp; VLOOKUP( 'Felling&amp;Restocking'!J340,SpeciesList[],2,FALSE),"," &amp; 'Felling&amp;Restocking'!J340))</f>
        <v/>
      </c>
      <c r="AI340" s="333" t="str">
        <f>IF('Felling&amp;Restocking'!J340="","",VLOOKUP( 'Felling&amp;Restocking'!J340,SpeciesList[],4,FALSE))</f>
        <v/>
      </c>
      <c r="AJ340" s="333" t="str">
        <f>IF('Felling&amp;Restocking'!K340="","",IFERROR("," &amp; VLOOKUP( 'Felling&amp;Restocking'!K340,SpeciesList[],2,FALSE),"," &amp; 'Felling&amp;Restocking'!K340))</f>
        <v/>
      </c>
      <c r="AK340" s="333" t="str">
        <f>IF('Felling&amp;Restocking'!K340="","",VLOOKUP( 'Felling&amp;Restocking'!K340,SpeciesList[],4,FALSE))</f>
        <v/>
      </c>
      <c r="AL340" s="333" t="str">
        <f>IF('Felling&amp;Restocking'!L340="","",IFERROR("," &amp; VLOOKUP( 'Felling&amp;Restocking'!L340,SpeciesList[],2,FALSE),"," &amp; 'Felling&amp;Restocking'!L340))</f>
        <v/>
      </c>
      <c r="AM340" s="333" t="str">
        <f>IF('Felling&amp;Restocking'!L340="","",VLOOKUP( 'Felling&amp;Restocking'!L340,SpeciesList[],4,FALSE))</f>
        <v/>
      </c>
      <c r="AN340" s="333" t="str">
        <f>IF('Felling&amp;Restocking'!M340="","",IFERROR("," &amp; VLOOKUP( 'Felling&amp;Restocking'!M340,SpeciesList[],2,FALSE),"," &amp; 'Felling&amp;Restocking'!M340))</f>
        <v/>
      </c>
      <c r="AO340" s="333" t="str">
        <f>IF('Felling&amp;Restocking'!M340="","",VLOOKUP( 'Felling&amp;Restocking'!M340,SpeciesList[],4,FALSE))</f>
        <v/>
      </c>
      <c r="AP340" s="333" t="str">
        <f>IF('Felling&amp;Restocking'!N340="","",IFERROR("," &amp; VLOOKUP( 'Felling&amp;Restocking'!N340,SpeciesList[],2,FALSE),"," &amp; 'Felling&amp;Restocking'!N340))</f>
        <v/>
      </c>
      <c r="AQ340" s="333" t="str">
        <f>IF('Felling&amp;Restocking'!N340="","",VLOOKUP( 'Felling&amp;Restocking'!N340,SpeciesList[],4,FALSE))</f>
        <v/>
      </c>
      <c r="AS340" s="346"/>
      <c r="AT340" s="333" t="str">
        <f>IF('Sub-Cpt Record'!A340&lt;&gt;"",CONCATENATE('Sub-Cpt Record'!A340,'Sub-Cpt Record'!B340,'Sub-Cpt Record'!C340),"")</f>
        <v/>
      </c>
      <c r="AU340" s="333">
        <f t="shared" si="54"/>
        <v>1</v>
      </c>
      <c r="AV340" s="333">
        <f>IF(AT340&lt;&gt;"",'Sub-Cpt Record'!C340/CODE!AU340,0)</f>
        <v>0</v>
      </c>
    </row>
    <row r="341" spans="1:48" x14ac:dyDescent="0.25">
      <c r="A341" s="333" t="str">
        <f>IF('Sub-Cpt Record'!B341="",IF(OR('Sub-Cpt Record'!A341=0,'Sub-Cpt Record'!A341=""),"",'Sub-Cpt Record'!A341),CONCATENATE('Sub-Cpt Record'!A341&amp;'Sub-Cpt Record'!B341))</f>
        <v/>
      </c>
      <c r="B341" s="333">
        <f t="shared" si="46"/>
        <v>1</v>
      </c>
      <c r="C341" s="334" t="str">
        <f>IF('Sub-Cpt Record'!E341 = "","",'Sub-Cpt Record'!E341&amp;"  ")</f>
        <v/>
      </c>
      <c r="D341" s="333" t="str">
        <f>IF('Sub-Cpt Record'!F341 = "","",'Sub-Cpt Record'!F341&amp;"  ")</f>
        <v/>
      </c>
      <c r="E341" s="333" t="str">
        <f>IF('Sub-Cpt Record'!G341 = "","",'Sub-Cpt Record'!G341&amp;"  ")</f>
        <v/>
      </c>
      <c r="F341" s="333" t="str">
        <f>IF('Sub-Cpt Record'!H341 = "","",'Sub-Cpt Record'!H341&amp;"  ")</f>
        <v/>
      </c>
      <c r="G341" s="333" t="str">
        <f>IF('Sub-Cpt Record'!I341 = "","",'Sub-Cpt Record'!I341&amp;"  ")</f>
        <v/>
      </c>
      <c r="H341" s="333" t="str">
        <f>IF('Sub-Cpt Record'!J341 = "","",'Sub-Cpt Record'!J341&amp;"  ")</f>
        <v/>
      </c>
      <c r="I341" s="335" t="str">
        <f t="shared" si="47"/>
        <v/>
      </c>
      <c r="J341" s="333">
        <f>IF(A341&lt;&gt;"",'Sub-Cpt Record'!C341/CODE!B341,0)</f>
        <v>0</v>
      </c>
      <c r="L341" s="337" t="str">
        <f t="shared" si="48"/>
        <v/>
      </c>
      <c r="N341" s="338">
        <f>COUNTIFS('Felling&amp;Restocking'!$A$11:$A$1000, 'Felling&amp;Restocking'!$A341, 'Felling&amp;Restocking'!$B$11:$B$1000, 'Felling&amp;Restocking'!$B341, 'Felling&amp;Restocking'!$H$11:$H$1000, 'Felling&amp;Restocking'!$H341)</f>
        <v>0</v>
      </c>
      <c r="O341" s="338">
        <f>IF(OR('Felling&amp;Restocking'!H341=0,'Felling&amp;Restocking'!H341=""),0,1)</f>
        <v>0</v>
      </c>
      <c r="P341" s="339">
        <f>SUM('Felling&amp;Restocking'!O341+'Felling&amp;Restocking'!P341)</f>
        <v>0</v>
      </c>
      <c r="S341" s="341">
        <f>IF(AND(O341&lt;&gt;0,P341&lt;&gt;0,'Felling&amp;Restocking'!G341&lt;&gt;0,AA341="",AC341=""),1,0)</f>
        <v>0</v>
      </c>
      <c r="T341" s="342" t="str">
        <f>IF(OR('Felling&amp;Restocking'!G341=0,'Felling&amp;Restocking'!G341=""),"",SUM('Felling&amp;Restocking'!O341/P341)*'Felling&amp;Restocking'!G341)</f>
        <v/>
      </c>
      <c r="U341" s="343" t="str">
        <f>IF(OR('Felling&amp;Restocking'!G341=0,'Felling&amp;Restocking'!G341=""),"",SUM('Felling&amp;Restocking'!P341/P341)*'Felling&amp;Restocking'!G341)</f>
        <v/>
      </c>
      <c r="V341" s="344">
        <f>IF(CONCATENATE('Felling&amp;Restocking'!U341&amp;'Felling&amp;Restocking'!W341&amp;'Felling&amp;Restocking'!Y341&amp;'Felling&amp;Restocking'!AA341&amp;'Felling&amp;Restocking'!AC341)="",0,1)</f>
        <v>0</v>
      </c>
      <c r="W341" s="345">
        <f>IF(OR(OR(TRIM('Felling&amp;Restocking'!H341)="T",TRIM('Felling&amp;Restocking'!H341)="DF",TRIM('Felling&amp;Restocking'!H341)="OS"),O341=0),0,1)</f>
        <v>0</v>
      </c>
      <c r="X341" s="345">
        <f>IF(OR('Felling&amp;Restocking'!$S341="",OR('Felling&amp;Restocking'!$S341=0,'Felling&amp;Restocking'!$S341="N/A")),0,1)</f>
        <v>0</v>
      </c>
      <c r="Y341" s="333" t="str">
        <f t="shared" si="49"/>
        <v/>
      </c>
      <c r="Z341" s="333" t="str">
        <f t="shared" si="50"/>
        <v/>
      </c>
      <c r="AA341" s="334" t="str">
        <f t="shared" si="51"/>
        <v/>
      </c>
      <c r="AC341" s="333" t="str">
        <f t="shared" si="52"/>
        <v/>
      </c>
      <c r="AE341" s="333" t="str">
        <f t="shared" si="53"/>
        <v>1</v>
      </c>
      <c r="AF341" s="346" t="str">
        <f>IF('Felling&amp;Restocking'!I341="","",IFERROR(VLOOKUP( 'Felling&amp;Restocking'!I341,SpeciesList[],2,FALSE),"," &amp; 'Felling&amp;Restocking'!I341))</f>
        <v/>
      </c>
      <c r="AG341" s="333" t="str">
        <f>IF('Felling&amp;Restocking'!I341="","",VLOOKUP( 'Felling&amp;Restocking'!I341,SpeciesList[],4,FALSE))</f>
        <v/>
      </c>
      <c r="AH341" s="333" t="str">
        <f>IF('Felling&amp;Restocking'!J341="","",IFERROR("," &amp; VLOOKUP( 'Felling&amp;Restocking'!J341,SpeciesList[],2,FALSE),"," &amp; 'Felling&amp;Restocking'!J341))</f>
        <v/>
      </c>
      <c r="AI341" s="333" t="str">
        <f>IF('Felling&amp;Restocking'!J341="","",VLOOKUP( 'Felling&amp;Restocking'!J341,SpeciesList[],4,FALSE))</f>
        <v/>
      </c>
      <c r="AJ341" s="333" t="str">
        <f>IF('Felling&amp;Restocking'!K341="","",IFERROR("," &amp; VLOOKUP( 'Felling&amp;Restocking'!K341,SpeciesList[],2,FALSE),"," &amp; 'Felling&amp;Restocking'!K341))</f>
        <v/>
      </c>
      <c r="AK341" s="333" t="str">
        <f>IF('Felling&amp;Restocking'!K341="","",VLOOKUP( 'Felling&amp;Restocking'!K341,SpeciesList[],4,FALSE))</f>
        <v/>
      </c>
      <c r="AL341" s="333" t="str">
        <f>IF('Felling&amp;Restocking'!L341="","",IFERROR("," &amp; VLOOKUP( 'Felling&amp;Restocking'!L341,SpeciesList[],2,FALSE),"," &amp; 'Felling&amp;Restocking'!L341))</f>
        <v/>
      </c>
      <c r="AM341" s="333" t="str">
        <f>IF('Felling&amp;Restocking'!L341="","",VLOOKUP( 'Felling&amp;Restocking'!L341,SpeciesList[],4,FALSE))</f>
        <v/>
      </c>
      <c r="AN341" s="333" t="str">
        <f>IF('Felling&amp;Restocking'!M341="","",IFERROR("," &amp; VLOOKUP( 'Felling&amp;Restocking'!M341,SpeciesList[],2,FALSE),"," &amp; 'Felling&amp;Restocking'!M341))</f>
        <v/>
      </c>
      <c r="AO341" s="333" t="str">
        <f>IF('Felling&amp;Restocking'!M341="","",VLOOKUP( 'Felling&amp;Restocking'!M341,SpeciesList[],4,FALSE))</f>
        <v/>
      </c>
      <c r="AP341" s="333" t="str">
        <f>IF('Felling&amp;Restocking'!N341="","",IFERROR("," &amp; VLOOKUP( 'Felling&amp;Restocking'!N341,SpeciesList[],2,FALSE),"," &amp; 'Felling&amp;Restocking'!N341))</f>
        <v/>
      </c>
      <c r="AQ341" s="333" t="str">
        <f>IF('Felling&amp;Restocking'!N341="","",VLOOKUP( 'Felling&amp;Restocking'!N341,SpeciesList[],4,FALSE))</f>
        <v/>
      </c>
      <c r="AS341" s="346"/>
      <c r="AT341" s="333" t="str">
        <f>IF('Sub-Cpt Record'!A341&lt;&gt;"",CONCATENATE('Sub-Cpt Record'!A341,'Sub-Cpt Record'!B341,'Sub-Cpt Record'!C341),"")</f>
        <v/>
      </c>
      <c r="AU341" s="333">
        <f t="shared" si="54"/>
        <v>1</v>
      </c>
      <c r="AV341" s="333">
        <f>IF(AT341&lt;&gt;"",'Sub-Cpt Record'!C341/CODE!AU341,0)</f>
        <v>0</v>
      </c>
    </row>
    <row r="342" spans="1:48" x14ac:dyDescent="0.25">
      <c r="A342" s="333" t="str">
        <f>IF('Sub-Cpt Record'!B342="",IF(OR('Sub-Cpt Record'!A342=0,'Sub-Cpt Record'!A342=""),"",'Sub-Cpt Record'!A342),CONCATENATE('Sub-Cpt Record'!A342&amp;'Sub-Cpt Record'!B342))</f>
        <v/>
      </c>
      <c r="B342" s="333">
        <f t="shared" si="46"/>
        <v>1</v>
      </c>
      <c r="C342" s="334" t="str">
        <f>IF('Sub-Cpt Record'!E342 = "","",'Sub-Cpt Record'!E342&amp;"  ")</f>
        <v/>
      </c>
      <c r="D342" s="333" t="str">
        <f>IF('Sub-Cpt Record'!F342 = "","",'Sub-Cpt Record'!F342&amp;"  ")</f>
        <v/>
      </c>
      <c r="E342" s="333" t="str">
        <f>IF('Sub-Cpt Record'!G342 = "","",'Sub-Cpt Record'!G342&amp;"  ")</f>
        <v/>
      </c>
      <c r="F342" s="333" t="str">
        <f>IF('Sub-Cpt Record'!H342 = "","",'Sub-Cpt Record'!H342&amp;"  ")</f>
        <v/>
      </c>
      <c r="G342" s="333" t="str">
        <f>IF('Sub-Cpt Record'!I342 = "","",'Sub-Cpt Record'!I342&amp;"  ")</f>
        <v/>
      </c>
      <c r="H342" s="333" t="str">
        <f>IF('Sub-Cpt Record'!J342 = "","",'Sub-Cpt Record'!J342&amp;"  ")</f>
        <v/>
      </c>
      <c r="I342" s="335" t="str">
        <f t="shared" si="47"/>
        <v/>
      </c>
      <c r="J342" s="333">
        <f>IF(A342&lt;&gt;"",'Sub-Cpt Record'!C342/CODE!B342,0)</f>
        <v>0</v>
      </c>
      <c r="L342" s="337" t="str">
        <f t="shared" si="48"/>
        <v/>
      </c>
      <c r="N342" s="338">
        <f>COUNTIFS('Felling&amp;Restocking'!$A$11:$A$1000, 'Felling&amp;Restocking'!$A342, 'Felling&amp;Restocking'!$B$11:$B$1000, 'Felling&amp;Restocking'!$B342, 'Felling&amp;Restocking'!$H$11:$H$1000, 'Felling&amp;Restocking'!$H342)</f>
        <v>0</v>
      </c>
      <c r="O342" s="338">
        <f>IF(OR('Felling&amp;Restocking'!H342=0,'Felling&amp;Restocking'!H342=""),0,1)</f>
        <v>0</v>
      </c>
      <c r="P342" s="339">
        <f>SUM('Felling&amp;Restocking'!O342+'Felling&amp;Restocking'!P342)</f>
        <v>0</v>
      </c>
      <c r="S342" s="341">
        <f>IF(AND(O342&lt;&gt;0,P342&lt;&gt;0,'Felling&amp;Restocking'!G342&lt;&gt;0,AA342="",AC342=""),1,0)</f>
        <v>0</v>
      </c>
      <c r="T342" s="342" t="str">
        <f>IF(OR('Felling&amp;Restocking'!G342=0,'Felling&amp;Restocking'!G342=""),"",SUM('Felling&amp;Restocking'!O342/P342)*'Felling&amp;Restocking'!G342)</f>
        <v/>
      </c>
      <c r="U342" s="343" t="str">
        <f>IF(OR('Felling&amp;Restocking'!G342=0,'Felling&amp;Restocking'!G342=""),"",SUM('Felling&amp;Restocking'!P342/P342)*'Felling&amp;Restocking'!G342)</f>
        <v/>
      </c>
      <c r="V342" s="344">
        <f>IF(CONCATENATE('Felling&amp;Restocking'!U342&amp;'Felling&amp;Restocking'!W342&amp;'Felling&amp;Restocking'!Y342&amp;'Felling&amp;Restocking'!AA342&amp;'Felling&amp;Restocking'!AC342)="",0,1)</f>
        <v>0</v>
      </c>
      <c r="W342" s="345">
        <f>IF(OR(OR(TRIM('Felling&amp;Restocking'!H342)="T",TRIM('Felling&amp;Restocking'!H342)="DF",TRIM('Felling&amp;Restocking'!H342)="OS"),O342=0),0,1)</f>
        <v>0</v>
      </c>
      <c r="X342" s="345">
        <f>IF(OR('Felling&amp;Restocking'!$S342="",OR('Felling&amp;Restocking'!$S342=0,'Felling&amp;Restocking'!$S342="N/A")),0,1)</f>
        <v>0</v>
      </c>
      <c r="Y342" s="333" t="str">
        <f t="shared" si="49"/>
        <v/>
      </c>
      <c r="Z342" s="333" t="str">
        <f t="shared" si="50"/>
        <v/>
      </c>
      <c r="AA342" s="334" t="str">
        <f t="shared" si="51"/>
        <v/>
      </c>
      <c r="AC342" s="333" t="str">
        <f t="shared" si="52"/>
        <v/>
      </c>
      <c r="AE342" s="333" t="str">
        <f t="shared" si="53"/>
        <v>1</v>
      </c>
      <c r="AF342" s="346" t="str">
        <f>IF('Felling&amp;Restocking'!I342="","",IFERROR(VLOOKUP( 'Felling&amp;Restocking'!I342,SpeciesList[],2,FALSE),"," &amp; 'Felling&amp;Restocking'!I342))</f>
        <v/>
      </c>
      <c r="AG342" s="333" t="str">
        <f>IF('Felling&amp;Restocking'!I342="","",VLOOKUP( 'Felling&amp;Restocking'!I342,SpeciesList[],4,FALSE))</f>
        <v/>
      </c>
      <c r="AH342" s="333" t="str">
        <f>IF('Felling&amp;Restocking'!J342="","",IFERROR("," &amp; VLOOKUP( 'Felling&amp;Restocking'!J342,SpeciesList[],2,FALSE),"," &amp; 'Felling&amp;Restocking'!J342))</f>
        <v/>
      </c>
      <c r="AI342" s="333" t="str">
        <f>IF('Felling&amp;Restocking'!J342="","",VLOOKUP( 'Felling&amp;Restocking'!J342,SpeciesList[],4,FALSE))</f>
        <v/>
      </c>
      <c r="AJ342" s="333" t="str">
        <f>IF('Felling&amp;Restocking'!K342="","",IFERROR("," &amp; VLOOKUP( 'Felling&amp;Restocking'!K342,SpeciesList[],2,FALSE),"," &amp; 'Felling&amp;Restocking'!K342))</f>
        <v/>
      </c>
      <c r="AK342" s="333" t="str">
        <f>IF('Felling&amp;Restocking'!K342="","",VLOOKUP( 'Felling&amp;Restocking'!K342,SpeciesList[],4,FALSE))</f>
        <v/>
      </c>
      <c r="AL342" s="333" t="str">
        <f>IF('Felling&amp;Restocking'!L342="","",IFERROR("," &amp; VLOOKUP( 'Felling&amp;Restocking'!L342,SpeciesList[],2,FALSE),"," &amp; 'Felling&amp;Restocking'!L342))</f>
        <v/>
      </c>
      <c r="AM342" s="333" t="str">
        <f>IF('Felling&amp;Restocking'!L342="","",VLOOKUP( 'Felling&amp;Restocking'!L342,SpeciesList[],4,FALSE))</f>
        <v/>
      </c>
      <c r="AN342" s="333" t="str">
        <f>IF('Felling&amp;Restocking'!M342="","",IFERROR("," &amp; VLOOKUP( 'Felling&amp;Restocking'!M342,SpeciesList[],2,FALSE),"," &amp; 'Felling&amp;Restocking'!M342))</f>
        <v/>
      </c>
      <c r="AO342" s="333" t="str">
        <f>IF('Felling&amp;Restocking'!M342="","",VLOOKUP( 'Felling&amp;Restocking'!M342,SpeciesList[],4,FALSE))</f>
        <v/>
      </c>
      <c r="AP342" s="333" t="str">
        <f>IF('Felling&amp;Restocking'!N342="","",IFERROR("," &amp; VLOOKUP( 'Felling&amp;Restocking'!N342,SpeciesList[],2,FALSE),"," &amp; 'Felling&amp;Restocking'!N342))</f>
        <v/>
      </c>
      <c r="AQ342" s="333" t="str">
        <f>IF('Felling&amp;Restocking'!N342="","",VLOOKUP( 'Felling&amp;Restocking'!N342,SpeciesList[],4,FALSE))</f>
        <v/>
      </c>
      <c r="AS342" s="346"/>
      <c r="AT342" s="333" t="str">
        <f>IF('Sub-Cpt Record'!A342&lt;&gt;"",CONCATENATE('Sub-Cpt Record'!A342,'Sub-Cpt Record'!B342,'Sub-Cpt Record'!C342),"")</f>
        <v/>
      </c>
      <c r="AU342" s="333">
        <f t="shared" si="54"/>
        <v>1</v>
      </c>
      <c r="AV342" s="333">
        <f>IF(AT342&lt;&gt;"",'Sub-Cpt Record'!C342/CODE!AU342,0)</f>
        <v>0</v>
      </c>
    </row>
    <row r="343" spans="1:48" x14ac:dyDescent="0.25">
      <c r="A343" s="333" t="str">
        <f>IF('Sub-Cpt Record'!B343="",IF(OR('Sub-Cpt Record'!A343=0,'Sub-Cpt Record'!A343=""),"",'Sub-Cpt Record'!A343),CONCATENATE('Sub-Cpt Record'!A343&amp;'Sub-Cpt Record'!B343))</f>
        <v/>
      </c>
      <c r="B343" s="333">
        <f t="shared" si="46"/>
        <v>1</v>
      </c>
      <c r="C343" s="334" t="str">
        <f>IF('Sub-Cpt Record'!E343 = "","",'Sub-Cpt Record'!E343&amp;"  ")</f>
        <v/>
      </c>
      <c r="D343" s="333" t="str">
        <f>IF('Sub-Cpt Record'!F343 = "","",'Sub-Cpt Record'!F343&amp;"  ")</f>
        <v/>
      </c>
      <c r="E343" s="333" t="str">
        <f>IF('Sub-Cpt Record'!G343 = "","",'Sub-Cpt Record'!G343&amp;"  ")</f>
        <v/>
      </c>
      <c r="F343" s="333" t="str">
        <f>IF('Sub-Cpt Record'!H343 = "","",'Sub-Cpt Record'!H343&amp;"  ")</f>
        <v/>
      </c>
      <c r="G343" s="333" t="str">
        <f>IF('Sub-Cpt Record'!I343 = "","",'Sub-Cpt Record'!I343&amp;"  ")</f>
        <v/>
      </c>
      <c r="H343" s="333" t="str">
        <f>IF('Sub-Cpt Record'!J343 = "","",'Sub-Cpt Record'!J343&amp;"  ")</f>
        <v/>
      </c>
      <c r="I343" s="335" t="str">
        <f t="shared" si="47"/>
        <v/>
      </c>
      <c r="J343" s="333">
        <f>IF(A343&lt;&gt;"",'Sub-Cpt Record'!C343/CODE!B343,0)</f>
        <v>0</v>
      </c>
      <c r="L343" s="337" t="str">
        <f t="shared" si="48"/>
        <v/>
      </c>
      <c r="N343" s="338">
        <f>COUNTIFS('Felling&amp;Restocking'!$A$11:$A$1000, 'Felling&amp;Restocking'!$A343, 'Felling&amp;Restocking'!$B$11:$B$1000, 'Felling&amp;Restocking'!$B343, 'Felling&amp;Restocking'!$H$11:$H$1000, 'Felling&amp;Restocking'!$H343)</f>
        <v>0</v>
      </c>
      <c r="O343" s="338">
        <f>IF(OR('Felling&amp;Restocking'!H343=0,'Felling&amp;Restocking'!H343=""),0,1)</f>
        <v>0</v>
      </c>
      <c r="P343" s="339">
        <f>SUM('Felling&amp;Restocking'!O343+'Felling&amp;Restocking'!P343)</f>
        <v>0</v>
      </c>
      <c r="S343" s="341">
        <f>IF(AND(O343&lt;&gt;0,P343&lt;&gt;0,'Felling&amp;Restocking'!G343&lt;&gt;0,AA343="",AC343=""),1,0)</f>
        <v>0</v>
      </c>
      <c r="T343" s="342" t="str">
        <f>IF(OR('Felling&amp;Restocking'!G343=0,'Felling&amp;Restocking'!G343=""),"",SUM('Felling&amp;Restocking'!O343/P343)*'Felling&amp;Restocking'!G343)</f>
        <v/>
      </c>
      <c r="U343" s="343" t="str">
        <f>IF(OR('Felling&amp;Restocking'!G343=0,'Felling&amp;Restocking'!G343=""),"",SUM('Felling&amp;Restocking'!P343/P343)*'Felling&amp;Restocking'!G343)</f>
        <v/>
      </c>
      <c r="V343" s="344">
        <f>IF(CONCATENATE('Felling&amp;Restocking'!U343&amp;'Felling&amp;Restocking'!W343&amp;'Felling&amp;Restocking'!Y343&amp;'Felling&amp;Restocking'!AA343&amp;'Felling&amp;Restocking'!AC343)="",0,1)</f>
        <v>0</v>
      </c>
      <c r="W343" s="345">
        <f>IF(OR(OR(TRIM('Felling&amp;Restocking'!H343)="T",TRIM('Felling&amp;Restocking'!H343)="DF",TRIM('Felling&amp;Restocking'!H343)="OS"),O343=0),0,1)</f>
        <v>0</v>
      </c>
      <c r="X343" s="345">
        <f>IF(OR('Felling&amp;Restocking'!$S343="",OR('Felling&amp;Restocking'!$S343=0,'Felling&amp;Restocking'!$S343="N/A")),0,1)</f>
        <v>0</v>
      </c>
      <c r="Y343" s="333" t="str">
        <f t="shared" si="49"/>
        <v/>
      </c>
      <c r="Z343" s="333" t="str">
        <f t="shared" si="50"/>
        <v/>
      </c>
      <c r="AA343" s="334" t="str">
        <f t="shared" si="51"/>
        <v/>
      </c>
      <c r="AC343" s="333" t="str">
        <f t="shared" si="52"/>
        <v/>
      </c>
      <c r="AE343" s="333" t="str">
        <f t="shared" si="53"/>
        <v>1</v>
      </c>
      <c r="AF343" s="346" t="str">
        <f>IF('Felling&amp;Restocking'!I343="","",IFERROR(VLOOKUP( 'Felling&amp;Restocking'!I343,SpeciesList[],2,FALSE),"," &amp; 'Felling&amp;Restocking'!I343))</f>
        <v/>
      </c>
      <c r="AG343" s="333" t="str">
        <f>IF('Felling&amp;Restocking'!I343="","",VLOOKUP( 'Felling&amp;Restocking'!I343,SpeciesList[],4,FALSE))</f>
        <v/>
      </c>
      <c r="AH343" s="333" t="str">
        <f>IF('Felling&amp;Restocking'!J343="","",IFERROR("," &amp; VLOOKUP( 'Felling&amp;Restocking'!J343,SpeciesList[],2,FALSE),"," &amp; 'Felling&amp;Restocking'!J343))</f>
        <v/>
      </c>
      <c r="AI343" s="333" t="str">
        <f>IF('Felling&amp;Restocking'!J343="","",VLOOKUP( 'Felling&amp;Restocking'!J343,SpeciesList[],4,FALSE))</f>
        <v/>
      </c>
      <c r="AJ343" s="333" t="str">
        <f>IF('Felling&amp;Restocking'!K343="","",IFERROR("," &amp; VLOOKUP( 'Felling&amp;Restocking'!K343,SpeciesList[],2,FALSE),"," &amp; 'Felling&amp;Restocking'!K343))</f>
        <v/>
      </c>
      <c r="AK343" s="333" t="str">
        <f>IF('Felling&amp;Restocking'!K343="","",VLOOKUP( 'Felling&amp;Restocking'!K343,SpeciesList[],4,FALSE))</f>
        <v/>
      </c>
      <c r="AL343" s="333" t="str">
        <f>IF('Felling&amp;Restocking'!L343="","",IFERROR("," &amp; VLOOKUP( 'Felling&amp;Restocking'!L343,SpeciesList[],2,FALSE),"," &amp; 'Felling&amp;Restocking'!L343))</f>
        <v/>
      </c>
      <c r="AM343" s="333" t="str">
        <f>IF('Felling&amp;Restocking'!L343="","",VLOOKUP( 'Felling&amp;Restocking'!L343,SpeciesList[],4,FALSE))</f>
        <v/>
      </c>
      <c r="AN343" s="333" t="str">
        <f>IF('Felling&amp;Restocking'!M343="","",IFERROR("," &amp; VLOOKUP( 'Felling&amp;Restocking'!M343,SpeciesList[],2,FALSE),"," &amp; 'Felling&amp;Restocking'!M343))</f>
        <v/>
      </c>
      <c r="AO343" s="333" t="str">
        <f>IF('Felling&amp;Restocking'!M343="","",VLOOKUP( 'Felling&amp;Restocking'!M343,SpeciesList[],4,FALSE))</f>
        <v/>
      </c>
      <c r="AP343" s="333" t="str">
        <f>IF('Felling&amp;Restocking'!N343="","",IFERROR("," &amp; VLOOKUP( 'Felling&amp;Restocking'!N343,SpeciesList[],2,FALSE),"," &amp; 'Felling&amp;Restocking'!N343))</f>
        <v/>
      </c>
      <c r="AQ343" s="333" t="str">
        <f>IF('Felling&amp;Restocking'!N343="","",VLOOKUP( 'Felling&amp;Restocking'!N343,SpeciesList[],4,FALSE))</f>
        <v/>
      </c>
      <c r="AS343" s="346"/>
      <c r="AT343" s="333" t="str">
        <f>IF('Sub-Cpt Record'!A343&lt;&gt;"",CONCATENATE('Sub-Cpt Record'!A343,'Sub-Cpt Record'!B343,'Sub-Cpt Record'!C343),"")</f>
        <v/>
      </c>
      <c r="AU343" s="333">
        <f t="shared" si="54"/>
        <v>1</v>
      </c>
      <c r="AV343" s="333">
        <f>IF(AT343&lt;&gt;"",'Sub-Cpt Record'!C343/CODE!AU343,0)</f>
        <v>0</v>
      </c>
    </row>
    <row r="344" spans="1:48" x14ac:dyDescent="0.25">
      <c r="A344" s="333" t="str">
        <f>IF('Sub-Cpt Record'!B344="",IF(OR('Sub-Cpt Record'!A344=0,'Sub-Cpt Record'!A344=""),"",'Sub-Cpt Record'!A344),CONCATENATE('Sub-Cpt Record'!A344&amp;'Sub-Cpt Record'!B344))</f>
        <v/>
      </c>
      <c r="B344" s="333">
        <f t="shared" si="46"/>
        <v>1</v>
      </c>
      <c r="C344" s="334" t="str">
        <f>IF('Sub-Cpt Record'!E344 = "","",'Sub-Cpt Record'!E344&amp;"  ")</f>
        <v/>
      </c>
      <c r="D344" s="333" t="str">
        <f>IF('Sub-Cpt Record'!F344 = "","",'Sub-Cpt Record'!F344&amp;"  ")</f>
        <v/>
      </c>
      <c r="E344" s="333" t="str">
        <f>IF('Sub-Cpt Record'!G344 = "","",'Sub-Cpt Record'!G344&amp;"  ")</f>
        <v/>
      </c>
      <c r="F344" s="333" t="str">
        <f>IF('Sub-Cpt Record'!H344 = "","",'Sub-Cpt Record'!H344&amp;"  ")</f>
        <v/>
      </c>
      <c r="G344" s="333" t="str">
        <f>IF('Sub-Cpt Record'!I344 = "","",'Sub-Cpt Record'!I344&amp;"  ")</f>
        <v/>
      </c>
      <c r="H344" s="333" t="str">
        <f>IF('Sub-Cpt Record'!J344 = "","",'Sub-Cpt Record'!J344&amp;"  ")</f>
        <v/>
      </c>
      <c r="I344" s="335" t="str">
        <f t="shared" si="47"/>
        <v/>
      </c>
      <c r="J344" s="333">
        <f>IF(A344&lt;&gt;"",'Sub-Cpt Record'!C344/CODE!B344,0)</f>
        <v>0</v>
      </c>
      <c r="L344" s="337" t="str">
        <f t="shared" si="48"/>
        <v/>
      </c>
      <c r="N344" s="338">
        <f>COUNTIFS('Felling&amp;Restocking'!$A$11:$A$1000, 'Felling&amp;Restocking'!$A344, 'Felling&amp;Restocking'!$B$11:$B$1000, 'Felling&amp;Restocking'!$B344, 'Felling&amp;Restocking'!$H$11:$H$1000, 'Felling&amp;Restocking'!$H344)</f>
        <v>0</v>
      </c>
      <c r="O344" s="338">
        <f>IF(OR('Felling&amp;Restocking'!H344=0,'Felling&amp;Restocking'!H344=""),0,1)</f>
        <v>0</v>
      </c>
      <c r="P344" s="339">
        <f>SUM('Felling&amp;Restocking'!O344+'Felling&amp;Restocking'!P344)</f>
        <v>0</v>
      </c>
      <c r="S344" s="341">
        <f>IF(AND(O344&lt;&gt;0,P344&lt;&gt;0,'Felling&amp;Restocking'!G344&lt;&gt;0,AA344="",AC344=""),1,0)</f>
        <v>0</v>
      </c>
      <c r="T344" s="342" t="str">
        <f>IF(OR('Felling&amp;Restocking'!G344=0,'Felling&amp;Restocking'!G344=""),"",SUM('Felling&amp;Restocking'!O344/P344)*'Felling&amp;Restocking'!G344)</f>
        <v/>
      </c>
      <c r="U344" s="343" t="str">
        <f>IF(OR('Felling&amp;Restocking'!G344=0,'Felling&amp;Restocking'!G344=""),"",SUM('Felling&amp;Restocking'!P344/P344)*'Felling&amp;Restocking'!G344)</f>
        <v/>
      </c>
      <c r="V344" s="344">
        <f>IF(CONCATENATE('Felling&amp;Restocking'!U344&amp;'Felling&amp;Restocking'!W344&amp;'Felling&amp;Restocking'!Y344&amp;'Felling&amp;Restocking'!AA344&amp;'Felling&amp;Restocking'!AC344)="",0,1)</f>
        <v>0</v>
      </c>
      <c r="W344" s="345">
        <f>IF(OR(OR(TRIM('Felling&amp;Restocking'!H344)="T",TRIM('Felling&amp;Restocking'!H344)="DF",TRIM('Felling&amp;Restocking'!H344)="OS"),O344=0),0,1)</f>
        <v>0</v>
      </c>
      <c r="X344" s="345">
        <f>IF(OR('Felling&amp;Restocking'!$S344="",OR('Felling&amp;Restocking'!$S344=0,'Felling&amp;Restocking'!$S344="N/A")),0,1)</f>
        <v>0</v>
      </c>
      <c r="Y344" s="333" t="str">
        <f t="shared" si="49"/>
        <v/>
      </c>
      <c r="Z344" s="333" t="str">
        <f t="shared" si="50"/>
        <v/>
      </c>
      <c r="AA344" s="334" t="str">
        <f t="shared" si="51"/>
        <v/>
      </c>
      <c r="AC344" s="333" t="str">
        <f t="shared" si="52"/>
        <v/>
      </c>
      <c r="AE344" s="333" t="str">
        <f t="shared" si="53"/>
        <v>1</v>
      </c>
      <c r="AF344" s="346" t="str">
        <f>IF('Felling&amp;Restocking'!I344="","",IFERROR(VLOOKUP( 'Felling&amp;Restocking'!I344,SpeciesList[],2,FALSE),"," &amp; 'Felling&amp;Restocking'!I344))</f>
        <v/>
      </c>
      <c r="AG344" s="333" t="str">
        <f>IF('Felling&amp;Restocking'!I344="","",VLOOKUP( 'Felling&amp;Restocking'!I344,SpeciesList[],4,FALSE))</f>
        <v/>
      </c>
      <c r="AH344" s="333" t="str">
        <f>IF('Felling&amp;Restocking'!J344="","",IFERROR("," &amp; VLOOKUP( 'Felling&amp;Restocking'!J344,SpeciesList[],2,FALSE),"," &amp; 'Felling&amp;Restocking'!J344))</f>
        <v/>
      </c>
      <c r="AI344" s="333" t="str">
        <f>IF('Felling&amp;Restocking'!J344="","",VLOOKUP( 'Felling&amp;Restocking'!J344,SpeciesList[],4,FALSE))</f>
        <v/>
      </c>
      <c r="AJ344" s="333" t="str">
        <f>IF('Felling&amp;Restocking'!K344="","",IFERROR("," &amp; VLOOKUP( 'Felling&amp;Restocking'!K344,SpeciesList[],2,FALSE),"," &amp; 'Felling&amp;Restocking'!K344))</f>
        <v/>
      </c>
      <c r="AK344" s="333" t="str">
        <f>IF('Felling&amp;Restocking'!K344="","",VLOOKUP( 'Felling&amp;Restocking'!K344,SpeciesList[],4,FALSE))</f>
        <v/>
      </c>
      <c r="AL344" s="333" t="str">
        <f>IF('Felling&amp;Restocking'!L344="","",IFERROR("," &amp; VLOOKUP( 'Felling&amp;Restocking'!L344,SpeciesList[],2,FALSE),"," &amp; 'Felling&amp;Restocking'!L344))</f>
        <v/>
      </c>
      <c r="AM344" s="333" t="str">
        <f>IF('Felling&amp;Restocking'!L344="","",VLOOKUP( 'Felling&amp;Restocking'!L344,SpeciesList[],4,FALSE))</f>
        <v/>
      </c>
      <c r="AN344" s="333" t="str">
        <f>IF('Felling&amp;Restocking'!M344="","",IFERROR("," &amp; VLOOKUP( 'Felling&amp;Restocking'!M344,SpeciesList[],2,FALSE),"," &amp; 'Felling&amp;Restocking'!M344))</f>
        <v/>
      </c>
      <c r="AO344" s="333" t="str">
        <f>IF('Felling&amp;Restocking'!M344="","",VLOOKUP( 'Felling&amp;Restocking'!M344,SpeciesList[],4,FALSE))</f>
        <v/>
      </c>
      <c r="AP344" s="333" t="str">
        <f>IF('Felling&amp;Restocking'!N344="","",IFERROR("," &amp; VLOOKUP( 'Felling&amp;Restocking'!N344,SpeciesList[],2,FALSE),"," &amp; 'Felling&amp;Restocking'!N344))</f>
        <v/>
      </c>
      <c r="AQ344" s="333" t="str">
        <f>IF('Felling&amp;Restocking'!N344="","",VLOOKUP( 'Felling&amp;Restocking'!N344,SpeciesList[],4,FALSE))</f>
        <v/>
      </c>
      <c r="AS344" s="346"/>
      <c r="AT344" s="333" t="str">
        <f>IF('Sub-Cpt Record'!A344&lt;&gt;"",CONCATENATE('Sub-Cpt Record'!A344,'Sub-Cpt Record'!B344,'Sub-Cpt Record'!C344),"")</f>
        <v/>
      </c>
      <c r="AU344" s="333">
        <f t="shared" si="54"/>
        <v>1</v>
      </c>
      <c r="AV344" s="333">
        <f>IF(AT344&lt;&gt;"",'Sub-Cpt Record'!C344/CODE!AU344,0)</f>
        <v>0</v>
      </c>
    </row>
    <row r="345" spans="1:48" x14ac:dyDescent="0.25">
      <c r="A345" s="333" t="str">
        <f>IF('Sub-Cpt Record'!B345="",IF(OR('Sub-Cpt Record'!A345=0,'Sub-Cpt Record'!A345=""),"",'Sub-Cpt Record'!A345),CONCATENATE('Sub-Cpt Record'!A345&amp;'Sub-Cpt Record'!B345))</f>
        <v/>
      </c>
      <c r="B345" s="333">
        <f t="shared" si="46"/>
        <v>1</v>
      </c>
      <c r="C345" s="334" t="str">
        <f>IF('Sub-Cpt Record'!E345 = "","",'Sub-Cpt Record'!E345&amp;"  ")</f>
        <v/>
      </c>
      <c r="D345" s="333" t="str">
        <f>IF('Sub-Cpt Record'!F345 = "","",'Sub-Cpt Record'!F345&amp;"  ")</f>
        <v/>
      </c>
      <c r="E345" s="333" t="str">
        <f>IF('Sub-Cpt Record'!G345 = "","",'Sub-Cpt Record'!G345&amp;"  ")</f>
        <v/>
      </c>
      <c r="F345" s="333" t="str">
        <f>IF('Sub-Cpt Record'!H345 = "","",'Sub-Cpt Record'!H345&amp;"  ")</f>
        <v/>
      </c>
      <c r="G345" s="333" t="str">
        <f>IF('Sub-Cpt Record'!I345 = "","",'Sub-Cpt Record'!I345&amp;"  ")</f>
        <v/>
      </c>
      <c r="H345" s="333" t="str">
        <f>IF('Sub-Cpt Record'!J345 = "","",'Sub-Cpt Record'!J345&amp;"  ")</f>
        <v/>
      </c>
      <c r="I345" s="335" t="str">
        <f t="shared" si="47"/>
        <v/>
      </c>
      <c r="J345" s="333">
        <f>IF(A345&lt;&gt;"",'Sub-Cpt Record'!C345/CODE!B345,0)</f>
        <v>0</v>
      </c>
      <c r="L345" s="337" t="str">
        <f t="shared" si="48"/>
        <v/>
      </c>
      <c r="N345" s="338">
        <f>COUNTIFS('Felling&amp;Restocking'!$A$11:$A$1000, 'Felling&amp;Restocking'!$A345, 'Felling&amp;Restocking'!$B$11:$B$1000, 'Felling&amp;Restocking'!$B345, 'Felling&amp;Restocking'!$H$11:$H$1000, 'Felling&amp;Restocking'!$H345)</f>
        <v>0</v>
      </c>
      <c r="O345" s="338">
        <f>IF(OR('Felling&amp;Restocking'!H345=0,'Felling&amp;Restocking'!H345=""),0,1)</f>
        <v>0</v>
      </c>
      <c r="P345" s="339">
        <f>SUM('Felling&amp;Restocking'!O345+'Felling&amp;Restocking'!P345)</f>
        <v>0</v>
      </c>
      <c r="S345" s="341">
        <f>IF(AND(O345&lt;&gt;0,P345&lt;&gt;0,'Felling&amp;Restocking'!G345&lt;&gt;0,AA345="",AC345=""),1,0)</f>
        <v>0</v>
      </c>
      <c r="T345" s="342" t="str">
        <f>IF(OR('Felling&amp;Restocking'!G345=0,'Felling&amp;Restocking'!G345=""),"",SUM('Felling&amp;Restocking'!O345/P345)*'Felling&amp;Restocking'!G345)</f>
        <v/>
      </c>
      <c r="U345" s="343" t="str">
        <f>IF(OR('Felling&amp;Restocking'!G345=0,'Felling&amp;Restocking'!G345=""),"",SUM('Felling&amp;Restocking'!P345/P345)*'Felling&amp;Restocking'!G345)</f>
        <v/>
      </c>
      <c r="V345" s="344">
        <f>IF(CONCATENATE('Felling&amp;Restocking'!U345&amp;'Felling&amp;Restocking'!W345&amp;'Felling&amp;Restocking'!Y345&amp;'Felling&amp;Restocking'!AA345&amp;'Felling&amp;Restocking'!AC345)="",0,1)</f>
        <v>0</v>
      </c>
      <c r="W345" s="345">
        <f>IF(OR(OR(TRIM('Felling&amp;Restocking'!H345)="T",TRIM('Felling&amp;Restocking'!H345)="DF",TRIM('Felling&amp;Restocking'!H345)="OS"),O345=0),0,1)</f>
        <v>0</v>
      </c>
      <c r="X345" s="345">
        <f>IF(OR('Felling&amp;Restocking'!$S345="",OR('Felling&amp;Restocking'!$S345=0,'Felling&amp;Restocking'!$S345="N/A")),0,1)</f>
        <v>0</v>
      </c>
      <c r="Y345" s="333" t="str">
        <f t="shared" si="49"/>
        <v/>
      </c>
      <c r="Z345" s="333" t="str">
        <f t="shared" si="50"/>
        <v/>
      </c>
      <c r="AA345" s="334" t="str">
        <f t="shared" si="51"/>
        <v/>
      </c>
      <c r="AC345" s="333" t="str">
        <f t="shared" si="52"/>
        <v/>
      </c>
      <c r="AE345" s="333" t="str">
        <f t="shared" si="53"/>
        <v>1</v>
      </c>
      <c r="AF345" s="346" t="str">
        <f>IF('Felling&amp;Restocking'!I345="","",IFERROR(VLOOKUP( 'Felling&amp;Restocking'!I345,SpeciesList[],2,FALSE),"," &amp; 'Felling&amp;Restocking'!I345))</f>
        <v/>
      </c>
      <c r="AG345" s="333" t="str">
        <f>IF('Felling&amp;Restocking'!I345="","",VLOOKUP( 'Felling&amp;Restocking'!I345,SpeciesList[],4,FALSE))</f>
        <v/>
      </c>
      <c r="AH345" s="333" t="str">
        <f>IF('Felling&amp;Restocking'!J345="","",IFERROR("," &amp; VLOOKUP( 'Felling&amp;Restocking'!J345,SpeciesList[],2,FALSE),"," &amp; 'Felling&amp;Restocking'!J345))</f>
        <v/>
      </c>
      <c r="AI345" s="333" t="str">
        <f>IF('Felling&amp;Restocking'!J345="","",VLOOKUP( 'Felling&amp;Restocking'!J345,SpeciesList[],4,FALSE))</f>
        <v/>
      </c>
      <c r="AJ345" s="333" t="str">
        <f>IF('Felling&amp;Restocking'!K345="","",IFERROR("," &amp; VLOOKUP( 'Felling&amp;Restocking'!K345,SpeciesList[],2,FALSE),"," &amp; 'Felling&amp;Restocking'!K345))</f>
        <v/>
      </c>
      <c r="AK345" s="333" t="str">
        <f>IF('Felling&amp;Restocking'!K345="","",VLOOKUP( 'Felling&amp;Restocking'!K345,SpeciesList[],4,FALSE))</f>
        <v/>
      </c>
      <c r="AL345" s="333" t="str">
        <f>IF('Felling&amp;Restocking'!L345="","",IFERROR("," &amp; VLOOKUP( 'Felling&amp;Restocking'!L345,SpeciesList[],2,FALSE),"," &amp; 'Felling&amp;Restocking'!L345))</f>
        <v/>
      </c>
      <c r="AM345" s="333" t="str">
        <f>IF('Felling&amp;Restocking'!L345="","",VLOOKUP( 'Felling&amp;Restocking'!L345,SpeciesList[],4,FALSE))</f>
        <v/>
      </c>
      <c r="AN345" s="333" t="str">
        <f>IF('Felling&amp;Restocking'!M345="","",IFERROR("," &amp; VLOOKUP( 'Felling&amp;Restocking'!M345,SpeciesList[],2,FALSE),"," &amp; 'Felling&amp;Restocking'!M345))</f>
        <v/>
      </c>
      <c r="AO345" s="333" t="str">
        <f>IF('Felling&amp;Restocking'!M345="","",VLOOKUP( 'Felling&amp;Restocking'!M345,SpeciesList[],4,FALSE))</f>
        <v/>
      </c>
      <c r="AP345" s="333" t="str">
        <f>IF('Felling&amp;Restocking'!N345="","",IFERROR("," &amp; VLOOKUP( 'Felling&amp;Restocking'!N345,SpeciesList[],2,FALSE),"," &amp; 'Felling&amp;Restocking'!N345))</f>
        <v/>
      </c>
      <c r="AQ345" s="333" t="str">
        <f>IF('Felling&amp;Restocking'!N345="","",VLOOKUP( 'Felling&amp;Restocking'!N345,SpeciesList[],4,FALSE))</f>
        <v/>
      </c>
      <c r="AS345" s="346"/>
      <c r="AT345" s="333" t="str">
        <f>IF('Sub-Cpt Record'!A345&lt;&gt;"",CONCATENATE('Sub-Cpt Record'!A345,'Sub-Cpt Record'!B345,'Sub-Cpt Record'!C345),"")</f>
        <v/>
      </c>
      <c r="AU345" s="333">
        <f t="shared" si="54"/>
        <v>1</v>
      </c>
      <c r="AV345" s="333">
        <f>IF(AT345&lt;&gt;"",'Sub-Cpt Record'!C345/CODE!AU345,0)</f>
        <v>0</v>
      </c>
    </row>
    <row r="346" spans="1:48" x14ac:dyDescent="0.25">
      <c r="A346" s="333" t="str">
        <f>IF('Sub-Cpt Record'!B346="",IF(OR('Sub-Cpt Record'!A346=0,'Sub-Cpt Record'!A346=""),"",'Sub-Cpt Record'!A346),CONCATENATE('Sub-Cpt Record'!A346&amp;'Sub-Cpt Record'!B346))</f>
        <v/>
      </c>
      <c r="B346" s="333">
        <f t="shared" si="46"/>
        <v>1</v>
      </c>
      <c r="C346" s="334" t="str">
        <f>IF('Sub-Cpt Record'!E346 = "","",'Sub-Cpt Record'!E346&amp;"  ")</f>
        <v/>
      </c>
      <c r="D346" s="333" t="str">
        <f>IF('Sub-Cpt Record'!F346 = "","",'Sub-Cpt Record'!F346&amp;"  ")</f>
        <v/>
      </c>
      <c r="E346" s="333" t="str">
        <f>IF('Sub-Cpt Record'!G346 = "","",'Sub-Cpt Record'!G346&amp;"  ")</f>
        <v/>
      </c>
      <c r="F346" s="333" t="str">
        <f>IF('Sub-Cpt Record'!H346 = "","",'Sub-Cpt Record'!H346&amp;"  ")</f>
        <v/>
      </c>
      <c r="G346" s="333" t="str">
        <f>IF('Sub-Cpt Record'!I346 = "","",'Sub-Cpt Record'!I346&amp;"  ")</f>
        <v/>
      </c>
      <c r="H346" s="333" t="str">
        <f>IF('Sub-Cpt Record'!J346 = "","",'Sub-Cpt Record'!J346&amp;"  ")</f>
        <v/>
      </c>
      <c r="I346" s="335" t="str">
        <f t="shared" si="47"/>
        <v/>
      </c>
      <c r="J346" s="333">
        <f>IF(A346&lt;&gt;"",'Sub-Cpt Record'!C346/CODE!B346,0)</f>
        <v>0</v>
      </c>
      <c r="L346" s="337" t="str">
        <f t="shared" si="48"/>
        <v/>
      </c>
      <c r="N346" s="338">
        <f>COUNTIFS('Felling&amp;Restocking'!$A$11:$A$1000, 'Felling&amp;Restocking'!$A346, 'Felling&amp;Restocking'!$B$11:$B$1000, 'Felling&amp;Restocking'!$B346, 'Felling&amp;Restocking'!$H$11:$H$1000, 'Felling&amp;Restocking'!$H346)</f>
        <v>0</v>
      </c>
      <c r="O346" s="338">
        <f>IF(OR('Felling&amp;Restocking'!H346=0,'Felling&amp;Restocking'!H346=""),0,1)</f>
        <v>0</v>
      </c>
      <c r="P346" s="339">
        <f>SUM('Felling&amp;Restocking'!O346+'Felling&amp;Restocking'!P346)</f>
        <v>0</v>
      </c>
      <c r="S346" s="341">
        <f>IF(AND(O346&lt;&gt;0,P346&lt;&gt;0,'Felling&amp;Restocking'!G346&lt;&gt;0,AA346="",AC346=""),1,0)</f>
        <v>0</v>
      </c>
      <c r="T346" s="342" t="str">
        <f>IF(OR('Felling&amp;Restocking'!G346=0,'Felling&amp;Restocking'!G346=""),"",SUM('Felling&amp;Restocking'!O346/P346)*'Felling&amp;Restocking'!G346)</f>
        <v/>
      </c>
      <c r="U346" s="343" t="str">
        <f>IF(OR('Felling&amp;Restocking'!G346=0,'Felling&amp;Restocking'!G346=""),"",SUM('Felling&amp;Restocking'!P346/P346)*'Felling&amp;Restocking'!G346)</f>
        <v/>
      </c>
      <c r="V346" s="344">
        <f>IF(CONCATENATE('Felling&amp;Restocking'!U346&amp;'Felling&amp;Restocking'!W346&amp;'Felling&amp;Restocking'!Y346&amp;'Felling&amp;Restocking'!AA346&amp;'Felling&amp;Restocking'!AC346)="",0,1)</f>
        <v>0</v>
      </c>
      <c r="W346" s="345">
        <f>IF(OR(OR(TRIM('Felling&amp;Restocking'!H346)="T",TRIM('Felling&amp;Restocking'!H346)="DF",TRIM('Felling&amp;Restocking'!H346)="OS"),O346=0),0,1)</f>
        <v>0</v>
      </c>
      <c r="X346" s="345">
        <f>IF(OR('Felling&amp;Restocking'!$S346="",OR('Felling&amp;Restocking'!$S346=0,'Felling&amp;Restocking'!$S346="N/A")),0,1)</f>
        <v>0</v>
      </c>
      <c r="Y346" s="333" t="str">
        <f t="shared" si="49"/>
        <v/>
      </c>
      <c r="Z346" s="333" t="str">
        <f t="shared" si="50"/>
        <v/>
      </c>
      <c r="AA346" s="334" t="str">
        <f t="shared" si="51"/>
        <v/>
      </c>
      <c r="AC346" s="333" t="str">
        <f t="shared" si="52"/>
        <v/>
      </c>
      <c r="AE346" s="333" t="str">
        <f t="shared" si="53"/>
        <v>1</v>
      </c>
      <c r="AF346" s="346" t="str">
        <f>IF('Felling&amp;Restocking'!I346="","",IFERROR(VLOOKUP( 'Felling&amp;Restocking'!I346,SpeciesList[],2,FALSE),"," &amp; 'Felling&amp;Restocking'!I346))</f>
        <v/>
      </c>
      <c r="AG346" s="333" t="str">
        <f>IF('Felling&amp;Restocking'!I346="","",VLOOKUP( 'Felling&amp;Restocking'!I346,SpeciesList[],4,FALSE))</f>
        <v/>
      </c>
      <c r="AH346" s="333" t="str">
        <f>IF('Felling&amp;Restocking'!J346="","",IFERROR("," &amp; VLOOKUP( 'Felling&amp;Restocking'!J346,SpeciesList[],2,FALSE),"," &amp; 'Felling&amp;Restocking'!J346))</f>
        <v/>
      </c>
      <c r="AI346" s="333" t="str">
        <f>IF('Felling&amp;Restocking'!J346="","",VLOOKUP( 'Felling&amp;Restocking'!J346,SpeciesList[],4,FALSE))</f>
        <v/>
      </c>
      <c r="AJ346" s="333" t="str">
        <f>IF('Felling&amp;Restocking'!K346="","",IFERROR("," &amp; VLOOKUP( 'Felling&amp;Restocking'!K346,SpeciesList[],2,FALSE),"," &amp; 'Felling&amp;Restocking'!K346))</f>
        <v/>
      </c>
      <c r="AK346" s="333" t="str">
        <f>IF('Felling&amp;Restocking'!K346="","",VLOOKUP( 'Felling&amp;Restocking'!K346,SpeciesList[],4,FALSE))</f>
        <v/>
      </c>
      <c r="AL346" s="333" t="str">
        <f>IF('Felling&amp;Restocking'!L346="","",IFERROR("," &amp; VLOOKUP( 'Felling&amp;Restocking'!L346,SpeciesList[],2,FALSE),"," &amp; 'Felling&amp;Restocking'!L346))</f>
        <v/>
      </c>
      <c r="AM346" s="333" t="str">
        <f>IF('Felling&amp;Restocking'!L346="","",VLOOKUP( 'Felling&amp;Restocking'!L346,SpeciesList[],4,FALSE))</f>
        <v/>
      </c>
      <c r="AN346" s="333" t="str">
        <f>IF('Felling&amp;Restocking'!M346="","",IFERROR("," &amp; VLOOKUP( 'Felling&amp;Restocking'!M346,SpeciesList[],2,FALSE),"," &amp; 'Felling&amp;Restocking'!M346))</f>
        <v/>
      </c>
      <c r="AO346" s="333" t="str">
        <f>IF('Felling&amp;Restocking'!M346="","",VLOOKUP( 'Felling&amp;Restocking'!M346,SpeciesList[],4,FALSE))</f>
        <v/>
      </c>
      <c r="AP346" s="333" t="str">
        <f>IF('Felling&amp;Restocking'!N346="","",IFERROR("," &amp; VLOOKUP( 'Felling&amp;Restocking'!N346,SpeciesList[],2,FALSE),"," &amp; 'Felling&amp;Restocking'!N346))</f>
        <v/>
      </c>
      <c r="AQ346" s="333" t="str">
        <f>IF('Felling&amp;Restocking'!N346="","",VLOOKUP( 'Felling&amp;Restocking'!N346,SpeciesList[],4,FALSE))</f>
        <v/>
      </c>
      <c r="AS346" s="346"/>
      <c r="AT346" s="333" t="str">
        <f>IF('Sub-Cpt Record'!A346&lt;&gt;"",CONCATENATE('Sub-Cpt Record'!A346,'Sub-Cpt Record'!B346,'Sub-Cpt Record'!C346),"")</f>
        <v/>
      </c>
      <c r="AU346" s="333">
        <f t="shared" si="54"/>
        <v>1</v>
      </c>
      <c r="AV346" s="333">
        <f>IF(AT346&lt;&gt;"",'Sub-Cpt Record'!C346/CODE!AU346,0)</f>
        <v>0</v>
      </c>
    </row>
    <row r="347" spans="1:48" x14ac:dyDescent="0.25">
      <c r="A347" s="333" t="str">
        <f>IF('Sub-Cpt Record'!B347="",IF(OR('Sub-Cpt Record'!A347=0,'Sub-Cpt Record'!A347=""),"",'Sub-Cpt Record'!A347),CONCATENATE('Sub-Cpt Record'!A347&amp;'Sub-Cpt Record'!B347))</f>
        <v/>
      </c>
      <c r="B347" s="333">
        <f t="shared" si="46"/>
        <v>1</v>
      </c>
      <c r="C347" s="334" t="str">
        <f>IF('Sub-Cpt Record'!E347 = "","",'Sub-Cpt Record'!E347&amp;"  ")</f>
        <v/>
      </c>
      <c r="D347" s="333" t="str">
        <f>IF('Sub-Cpt Record'!F347 = "","",'Sub-Cpt Record'!F347&amp;"  ")</f>
        <v/>
      </c>
      <c r="E347" s="333" t="str">
        <f>IF('Sub-Cpt Record'!G347 = "","",'Sub-Cpt Record'!G347&amp;"  ")</f>
        <v/>
      </c>
      <c r="F347" s="333" t="str">
        <f>IF('Sub-Cpt Record'!H347 = "","",'Sub-Cpt Record'!H347&amp;"  ")</f>
        <v/>
      </c>
      <c r="G347" s="333" t="str">
        <f>IF('Sub-Cpt Record'!I347 = "","",'Sub-Cpt Record'!I347&amp;"  ")</f>
        <v/>
      </c>
      <c r="H347" s="333" t="str">
        <f>IF('Sub-Cpt Record'!J347 = "","",'Sub-Cpt Record'!J347&amp;"  ")</f>
        <v/>
      </c>
      <c r="I347" s="335" t="str">
        <f t="shared" si="47"/>
        <v/>
      </c>
      <c r="J347" s="333">
        <f>IF(A347&lt;&gt;"",'Sub-Cpt Record'!C347/CODE!B347,0)</f>
        <v>0</v>
      </c>
      <c r="L347" s="337" t="str">
        <f t="shared" si="48"/>
        <v/>
      </c>
      <c r="N347" s="338">
        <f>COUNTIFS('Felling&amp;Restocking'!$A$11:$A$1000, 'Felling&amp;Restocking'!$A347, 'Felling&amp;Restocking'!$B$11:$B$1000, 'Felling&amp;Restocking'!$B347, 'Felling&amp;Restocking'!$H$11:$H$1000, 'Felling&amp;Restocking'!$H347)</f>
        <v>0</v>
      </c>
      <c r="O347" s="338">
        <f>IF(OR('Felling&amp;Restocking'!H347=0,'Felling&amp;Restocking'!H347=""),0,1)</f>
        <v>0</v>
      </c>
      <c r="P347" s="339">
        <f>SUM('Felling&amp;Restocking'!O347+'Felling&amp;Restocking'!P347)</f>
        <v>0</v>
      </c>
      <c r="S347" s="341">
        <f>IF(AND(O347&lt;&gt;0,P347&lt;&gt;0,'Felling&amp;Restocking'!G347&lt;&gt;0,AA347="",AC347=""),1,0)</f>
        <v>0</v>
      </c>
      <c r="T347" s="342" t="str">
        <f>IF(OR('Felling&amp;Restocking'!G347=0,'Felling&amp;Restocking'!G347=""),"",SUM('Felling&amp;Restocking'!O347/P347)*'Felling&amp;Restocking'!G347)</f>
        <v/>
      </c>
      <c r="U347" s="343" t="str">
        <f>IF(OR('Felling&amp;Restocking'!G347=0,'Felling&amp;Restocking'!G347=""),"",SUM('Felling&amp;Restocking'!P347/P347)*'Felling&amp;Restocking'!G347)</f>
        <v/>
      </c>
      <c r="V347" s="344">
        <f>IF(CONCATENATE('Felling&amp;Restocking'!U347&amp;'Felling&amp;Restocking'!W347&amp;'Felling&amp;Restocking'!Y347&amp;'Felling&amp;Restocking'!AA347&amp;'Felling&amp;Restocking'!AC347)="",0,1)</f>
        <v>0</v>
      </c>
      <c r="W347" s="345">
        <f>IF(OR(OR(TRIM('Felling&amp;Restocking'!H347)="T",TRIM('Felling&amp;Restocking'!H347)="DF",TRIM('Felling&amp;Restocking'!H347)="OS"),O347=0),0,1)</f>
        <v>0</v>
      </c>
      <c r="X347" s="345">
        <f>IF(OR('Felling&amp;Restocking'!$S347="",OR('Felling&amp;Restocking'!$S347=0,'Felling&amp;Restocking'!$S347="N/A")),0,1)</f>
        <v>0</v>
      </c>
      <c r="Y347" s="333" t="str">
        <f t="shared" si="49"/>
        <v/>
      </c>
      <c r="Z347" s="333" t="str">
        <f t="shared" si="50"/>
        <v/>
      </c>
      <c r="AA347" s="334" t="str">
        <f t="shared" si="51"/>
        <v/>
      </c>
      <c r="AC347" s="333" t="str">
        <f t="shared" si="52"/>
        <v/>
      </c>
      <c r="AE347" s="333" t="str">
        <f t="shared" si="53"/>
        <v>1</v>
      </c>
      <c r="AF347" s="346" t="str">
        <f>IF('Felling&amp;Restocking'!I347="","",IFERROR(VLOOKUP( 'Felling&amp;Restocking'!I347,SpeciesList[],2,FALSE),"," &amp; 'Felling&amp;Restocking'!I347))</f>
        <v/>
      </c>
      <c r="AG347" s="333" t="str">
        <f>IF('Felling&amp;Restocking'!I347="","",VLOOKUP( 'Felling&amp;Restocking'!I347,SpeciesList[],4,FALSE))</f>
        <v/>
      </c>
      <c r="AH347" s="333" t="str">
        <f>IF('Felling&amp;Restocking'!J347="","",IFERROR("," &amp; VLOOKUP( 'Felling&amp;Restocking'!J347,SpeciesList[],2,FALSE),"," &amp; 'Felling&amp;Restocking'!J347))</f>
        <v/>
      </c>
      <c r="AI347" s="333" t="str">
        <f>IF('Felling&amp;Restocking'!J347="","",VLOOKUP( 'Felling&amp;Restocking'!J347,SpeciesList[],4,FALSE))</f>
        <v/>
      </c>
      <c r="AJ347" s="333" t="str">
        <f>IF('Felling&amp;Restocking'!K347="","",IFERROR("," &amp; VLOOKUP( 'Felling&amp;Restocking'!K347,SpeciesList[],2,FALSE),"," &amp; 'Felling&amp;Restocking'!K347))</f>
        <v/>
      </c>
      <c r="AK347" s="333" t="str">
        <f>IF('Felling&amp;Restocking'!K347="","",VLOOKUP( 'Felling&amp;Restocking'!K347,SpeciesList[],4,FALSE))</f>
        <v/>
      </c>
      <c r="AL347" s="333" t="str">
        <f>IF('Felling&amp;Restocking'!L347="","",IFERROR("," &amp; VLOOKUP( 'Felling&amp;Restocking'!L347,SpeciesList[],2,FALSE),"," &amp; 'Felling&amp;Restocking'!L347))</f>
        <v/>
      </c>
      <c r="AM347" s="333" t="str">
        <f>IF('Felling&amp;Restocking'!L347="","",VLOOKUP( 'Felling&amp;Restocking'!L347,SpeciesList[],4,FALSE))</f>
        <v/>
      </c>
      <c r="AN347" s="333" t="str">
        <f>IF('Felling&amp;Restocking'!M347="","",IFERROR("," &amp; VLOOKUP( 'Felling&amp;Restocking'!M347,SpeciesList[],2,FALSE),"," &amp; 'Felling&amp;Restocking'!M347))</f>
        <v/>
      </c>
      <c r="AO347" s="333" t="str">
        <f>IF('Felling&amp;Restocking'!M347="","",VLOOKUP( 'Felling&amp;Restocking'!M347,SpeciesList[],4,FALSE))</f>
        <v/>
      </c>
      <c r="AP347" s="333" t="str">
        <f>IF('Felling&amp;Restocking'!N347="","",IFERROR("," &amp; VLOOKUP( 'Felling&amp;Restocking'!N347,SpeciesList[],2,FALSE),"," &amp; 'Felling&amp;Restocking'!N347))</f>
        <v/>
      </c>
      <c r="AQ347" s="333" t="str">
        <f>IF('Felling&amp;Restocking'!N347="","",VLOOKUP( 'Felling&amp;Restocking'!N347,SpeciesList[],4,FALSE))</f>
        <v/>
      </c>
      <c r="AS347" s="346"/>
      <c r="AT347" s="333" t="str">
        <f>IF('Sub-Cpt Record'!A347&lt;&gt;"",CONCATENATE('Sub-Cpt Record'!A347,'Sub-Cpt Record'!B347,'Sub-Cpt Record'!C347),"")</f>
        <v/>
      </c>
      <c r="AU347" s="333">
        <f t="shared" si="54"/>
        <v>1</v>
      </c>
      <c r="AV347" s="333">
        <f>IF(AT347&lt;&gt;"",'Sub-Cpt Record'!C347/CODE!AU347,0)</f>
        <v>0</v>
      </c>
    </row>
    <row r="348" spans="1:48" x14ac:dyDescent="0.25">
      <c r="A348" s="333" t="str">
        <f>IF('Sub-Cpt Record'!B348="",IF(OR('Sub-Cpt Record'!A348=0,'Sub-Cpt Record'!A348=""),"",'Sub-Cpt Record'!A348),CONCATENATE('Sub-Cpt Record'!A348&amp;'Sub-Cpt Record'!B348))</f>
        <v/>
      </c>
      <c r="B348" s="333">
        <f t="shared" si="46"/>
        <v>1</v>
      </c>
      <c r="C348" s="334" t="str">
        <f>IF('Sub-Cpt Record'!E348 = "","",'Sub-Cpt Record'!E348&amp;"  ")</f>
        <v/>
      </c>
      <c r="D348" s="333" t="str">
        <f>IF('Sub-Cpt Record'!F348 = "","",'Sub-Cpt Record'!F348&amp;"  ")</f>
        <v/>
      </c>
      <c r="E348" s="333" t="str">
        <f>IF('Sub-Cpt Record'!G348 = "","",'Sub-Cpt Record'!G348&amp;"  ")</f>
        <v/>
      </c>
      <c r="F348" s="333" t="str">
        <f>IF('Sub-Cpt Record'!H348 = "","",'Sub-Cpt Record'!H348&amp;"  ")</f>
        <v/>
      </c>
      <c r="G348" s="333" t="str">
        <f>IF('Sub-Cpt Record'!I348 = "","",'Sub-Cpt Record'!I348&amp;"  ")</f>
        <v/>
      </c>
      <c r="H348" s="333" t="str">
        <f>IF('Sub-Cpt Record'!J348 = "","",'Sub-Cpt Record'!J348&amp;"  ")</f>
        <v/>
      </c>
      <c r="I348" s="335" t="str">
        <f t="shared" si="47"/>
        <v/>
      </c>
      <c r="J348" s="333">
        <f>IF(A348&lt;&gt;"",'Sub-Cpt Record'!C348/CODE!B348,0)</f>
        <v>0</v>
      </c>
      <c r="L348" s="337" t="str">
        <f t="shared" si="48"/>
        <v/>
      </c>
      <c r="N348" s="338">
        <f>COUNTIFS('Felling&amp;Restocking'!$A$11:$A$1000, 'Felling&amp;Restocking'!$A348, 'Felling&amp;Restocking'!$B$11:$B$1000, 'Felling&amp;Restocking'!$B348, 'Felling&amp;Restocking'!$H$11:$H$1000, 'Felling&amp;Restocking'!$H348)</f>
        <v>0</v>
      </c>
      <c r="O348" s="338">
        <f>IF(OR('Felling&amp;Restocking'!H348=0,'Felling&amp;Restocking'!H348=""),0,1)</f>
        <v>0</v>
      </c>
      <c r="P348" s="339">
        <f>SUM('Felling&amp;Restocking'!O348+'Felling&amp;Restocking'!P348)</f>
        <v>0</v>
      </c>
      <c r="S348" s="341">
        <f>IF(AND(O348&lt;&gt;0,P348&lt;&gt;0,'Felling&amp;Restocking'!G348&lt;&gt;0,AA348="",AC348=""),1,0)</f>
        <v>0</v>
      </c>
      <c r="T348" s="342" t="str">
        <f>IF(OR('Felling&amp;Restocking'!G348=0,'Felling&amp;Restocking'!G348=""),"",SUM('Felling&amp;Restocking'!O348/P348)*'Felling&amp;Restocking'!G348)</f>
        <v/>
      </c>
      <c r="U348" s="343" t="str">
        <f>IF(OR('Felling&amp;Restocking'!G348=0,'Felling&amp;Restocking'!G348=""),"",SUM('Felling&amp;Restocking'!P348/P348)*'Felling&amp;Restocking'!G348)</f>
        <v/>
      </c>
      <c r="V348" s="344">
        <f>IF(CONCATENATE('Felling&amp;Restocking'!U348&amp;'Felling&amp;Restocking'!W348&amp;'Felling&amp;Restocking'!Y348&amp;'Felling&amp;Restocking'!AA348&amp;'Felling&amp;Restocking'!AC348)="",0,1)</f>
        <v>0</v>
      </c>
      <c r="W348" s="345">
        <f>IF(OR(OR(TRIM('Felling&amp;Restocking'!H348)="T",TRIM('Felling&amp;Restocking'!H348)="DF",TRIM('Felling&amp;Restocking'!H348)="OS"),O348=0),0,1)</f>
        <v>0</v>
      </c>
      <c r="X348" s="345">
        <f>IF(OR('Felling&amp;Restocking'!$S348="",OR('Felling&amp;Restocking'!$S348=0,'Felling&amp;Restocking'!$S348="N/A")),0,1)</f>
        <v>0</v>
      </c>
      <c r="Y348" s="333" t="str">
        <f t="shared" si="49"/>
        <v/>
      </c>
      <c r="Z348" s="333" t="str">
        <f t="shared" si="50"/>
        <v/>
      </c>
      <c r="AA348" s="334" t="str">
        <f t="shared" si="51"/>
        <v/>
      </c>
      <c r="AC348" s="333" t="str">
        <f t="shared" si="52"/>
        <v/>
      </c>
      <c r="AE348" s="333" t="str">
        <f t="shared" si="53"/>
        <v>1</v>
      </c>
      <c r="AF348" s="346" t="str">
        <f>IF('Felling&amp;Restocking'!I348="","",IFERROR(VLOOKUP( 'Felling&amp;Restocking'!I348,SpeciesList[],2,FALSE),"," &amp; 'Felling&amp;Restocking'!I348))</f>
        <v/>
      </c>
      <c r="AG348" s="333" t="str">
        <f>IF('Felling&amp;Restocking'!I348="","",VLOOKUP( 'Felling&amp;Restocking'!I348,SpeciesList[],4,FALSE))</f>
        <v/>
      </c>
      <c r="AH348" s="333" t="str">
        <f>IF('Felling&amp;Restocking'!J348="","",IFERROR("," &amp; VLOOKUP( 'Felling&amp;Restocking'!J348,SpeciesList[],2,FALSE),"," &amp; 'Felling&amp;Restocking'!J348))</f>
        <v/>
      </c>
      <c r="AI348" s="333" t="str">
        <f>IF('Felling&amp;Restocking'!J348="","",VLOOKUP( 'Felling&amp;Restocking'!J348,SpeciesList[],4,FALSE))</f>
        <v/>
      </c>
      <c r="AJ348" s="333" t="str">
        <f>IF('Felling&amp;Restocking'!K348="","",IFERROR("," &amp; VLOOKUP( 'Felling&amp;Restocking'!K348,SpeciesList[],2,FALSE),"," &amp; 'Felling&amp;Restocking'!K348))</f>
        <v/>
      </c>
      <c r="AK348" s="333" t="str">
        <f>IF('Felling&amp;Restocking'!K348="","",VLOOKUP( 'Felling&amp;Restocking'!K348,SpeciesList[],4,FALSE))</f>
        <v/>
      </c>
      <c r="AL348" s="333" t="str">
        <f>IF('Felling&amp;Restocking'!L348="","",IFERROR("," &amp; VLOOKUP( 'Felling&amp;Restocking'!L348,SpeciesList[],2,FALSE),"," &amp; 'Felling&amp;Restocking'!L348))</f>
        <v/>
      </c>
      <c r="AM348" s="333" t="str">
        <f>IF('Felling&amp;Restocking'!L348="","",VLOOKUP( 'Felling&amp;Restocking'!L348,SpeciesList[],4,FALSE))</f>
        <v/>
      </c>
      <c r="AN348" s="333" t="str">
        <f>IF('Felling&amp;Restocking'!M348="","",IFERROR("," &amp; VLOOKUP( 'Felling&amp;Restocking'!M348,SpeciesList[],2,FALSE),"," &amp; 'Felling&amp;Restocking'!M348))</f>
        <v/>
      </c>
      <c r="AO348" s="333" t="str">
        <f>IF('Felling&amp;Restocking'!M348="","",VLOOKUP( 'Felling&amp;Restocking'!M348,SpeciesList[],4,FALSE))</f>
        <v/>
      </c>
      <c r="AP348" s="333" t="str">
        <f>IF('Felling&amp;Restocking'!N348="","",IFERROR("," &amp; VLOOKUP( 'Felling&amp;Restocking'!N348,SpeciesList[],2,FALSE),"," &amp; 'Felling&amp;Restocking'!N348))</f>
        <v/>
      </c>
      <c r="AQ348" s="333" t="str">
        <f>IF('Felling&amp;Restocking'!N348="","",VLOOKUP( 'Felling&amp;Restocking'!N348,SpeciesList[],4,FALSE))</f>
        <v/>
      </c>
      <c r="AS348" s="346"/>
      <c r="AT348" s="333" t="str">
        <f>IF('Sub-Cpt Record'!A348&lt;&gt;"",CONCATENATE('Sub-Cpt Record'!A348,'Sub-Cpt Record'!B348,'Sub-Cpt Record'!C348),"")</f>
        <v/>
      </c>
      <c r="AU348" s="333">
        <f t="shared" si="54"/>
        <v>1</v>
      </c>
      <c r="AV348" s="333">
        <f>IF(AT348&lt;&gt;"",'Sub-Cpt Record'!C348/CODE!AU348,0)</f>
        <v>0</v>
      </c>
    </row>
    <row r="349" spans="1:48" x14ac:dyDescent="0.25">
      <c r="A349" s="333" t="str">
        <f>IF('Sub-Cpt Record'!B349="",IF(OR('Sub-Cpt Record'!A349=0,'Sub-Cpt Record'!A349=""),"",'Sub-Cpt Record'!A349),CONCATENATE('Sub-Cpt Record'!A349&amp;'Sub-Cpt Record'!B349))</f>
        <v/>
      </c>
      <c r="B349" s="333">
        <f t="shared" si="46"/>
        <v>1</v>
      </c>
      <c r="C349" s="334" t="str">
        <f>IF('Sub-Cpt Record'!E349 = "","",'Sub-Cpt Record'!E349&amp;"  ")</f>
        <v/>
      </c>
      <c r="D349" s="333" t="str">
        <f>IF('Sub-Cpt Record'!F349 = "","",'Sub-Cpt Record'!F349&amp;"  ")</f>
        <v/>
      </c>
      <c r="E349" s="333" t="str">
        <f>IF('Sub-Cpt Record'!G349 = "","",'Sub-Cpt Record'!G349&amp;"  ")</f>
        <v/>
      </c>
      <c r="F349" s="333" t="str">
        <f>IF('Sub-Cpt Record'!H349 = "","",'Sub-Cpt Record'!H349&amp;"  ")</f>
        <v/>
      </c>
      <c r="G349" s="333" t="str">
        <f>IF('Sub-Cpt Record'!I349 = "","",'Sub-Cpt Record'!I349&amp;"  ")</f>
        <v/>
      </c>
      <c r="H349" s="333" t="str">
        <f>IF('Sub-Cpt Record'!J349 = "","",'Sub-Cpt Record'!J349&amp;"  ")</f>
        <v/>
      </c>
      <c r="I349" s="335" t="str">
        <f t="shared" si="47"/>
        <v/>
      </c>
      <c r="J349" s="333">
        <f>IF(A349&lt;&gt;"",'Sub-Cpt Record'!C349/CODE!B349,0)</f>
        <v>0</v>
      </c>
      <c r="L349" s="337" t="str">
        <f t="shared" si="48"/>
        <v/>
      </c>
      <c r="N349" s="338">
        <f>COUNTIFS('Felling&amp;Restocking'!$A$11:$A$1000, 'Felling&amp;Restocking'!$A349, 'Felling&amp;Restocking'!$B$11:$B$1000, 'Felling&amp;Restocking'!$B349, 'Felling&amp;Restocking'!$H$11:$H$1000, 'Felling&amp;Restocking'!$H349)</f>
        <v>0</v>
      </c>
      <c r="O349" s="338">
        <f>IF(OR('Felling&amp;Restocking'!H349=0,'Felling&amp;Restocking'!H349=""),0,1)</f>
        <v>0</v>
      </c>
      <c r="P349" s="339">
        <f>SUM('Felling&amp;Restocking'!O349+'Felling&amp;Restocking'!P349)</f>
        <v>0</v>
      </c>
      <c r="S349" s="341">
        <f>IF(AND(O349&lt;&gt;0,P349&lt;&gt;0,'Felling&amp;Restocking'!G349&lt;&gt;0,AA349="",AC349=""),1,0)</f>
        <v>0</v>
      </c>
      <c r="T349" s="342" t="str">
        <f>IF(OR('Felling&amp;Restocking'!G349=0,'Felling&amp;Restocking'!G349=""),"",SUM('Felling&amp;Restocking'!O349/P349)*'Felling&amp;Restocking'!G349)</f>
        <v/>
      </c>
      <c r="U349" s="343" t="str">
        <f>IF(OR('Felling&amp;Restocking'!G349=0,'Felling&amp;Restocking'!G349=""),"",SUM('Felling&amp;Restocking'!P349/P349)*'Felling&amp;Restocking'!G349)</f>
        <v/>
      </c>
      <c r="V349" s="344">
        <f>IF(CONCATENATE('Felling&amp;Restocking'!U349&amp;'Felling&amp;Restocking'!W349&amp;'Felling&amp;Restocking'!Y349&amp;'Felling&amp;Restocking'!AA349&amp;'Felling&amp;Restocking'!AC349)="",0,1)</f>
        <v>0</v>
      </c>
      <c r="W349" s="345">
        <f>IF(OR(OR(TRIM('Felling&amp;Restocking'!H349)="T",TRIM('Felling&amp;Restocking'!H349)="DF",TRIM('Felling&amp;Restocking'!H349)="OS"),O349=0),0,1)</f>
        <v>0</v>
      </c>
      <c r="X349" s="345">
        <f>IF(OR('Felling&amp;Restocking'!$S349="",OR('Felling&amp;Restocking'!$S349=0,'Felling&amp;Restocking'!$S349="N/A")),0,1)</f>
        <v>0</v>
      </c>
      <c r="Y349" s="333" t="str">
        <f t="shared" si="49"/>
        <v/>
      </c>
      <c r="Z349" s="333" t="str">
        <f t="shared" si="50"/>
        <v/>
      </c>
      <c r="AA349" s="334" t="str">
        <f t="shared" si="51"/>
        <v/>
      </c>
      <c r="AC349" s="333" t="str">
        <f t="shared" si="52"/>
        <v/>
      </c>
      <c r="AE349" s="333" t="str">
        <f t="shared" si="53"/>
        <v>1</v>
      </c>
      <c r="AF349" s="346" t="str">
        <f>IF('Felling&amp;Restocking'!I349="","",IFERROR(VLOOKUP( 'Felling&amp;Restocking'!I349,SpeciesList[],2,FALSE),"," &amp; 'Felling&amp;Restocking'!I349))</f>
        <v/>
      </c>
      <c r="AG349" s="333" t="str">
        <f>IF('Felling&amp;Restocking'!I349="","",VLOOKUP( 'Felling&amp;Restocking'!I349,SpeciesList[],4,FALSE))</f>
        <v/>
      </c>
      <c r="AH349" s="333" t="str">
        <f>IF('Felling&amp;Restocking'!J349="","",IFERROR("," &amp; VLOOKUP( 'Felling&amp;Restocking'!J349,SpeciesList[],2,FALSE),"," &amp; 'Felling&amp;Restocking'!J349))</f>
        <v/>
      </c>
      <c r="AI349" s="333" t="str">
        <f>IF('Felling&amp;Restocking'!J349="","",VLOOKUP( 'Felling&amp;Restocking'!J349,SpeciesList[],4,FALSE))</f>
        <v/>
      </c>
      <c r="AJ349" s="333" t="str">
        <f>IF('Felling&amp;Restocking'!K349="","",IFERROR("," &amp; VLOOKUP( 'Felling&amp;Restocking'!K349,SpeciesList[],2,FALSE),"," &amp; 'Felling&amp;Restocking'!K349))</f>
        <v/>
      </c>
      <c r="AK349" s="333" t="str">
        <f>IF('Felling&amp;Restocking'!K349="","",VLOOKUP( 'Felling&amp;Restocking'!K349,SpeciesList[],4,FALSE))</f>
        <v/>
      </c>
      <c r="AL349" s="333" t="str">
        <f>IF('Felling&amp;Restocking'!L349="","",IFERROR("," &amp; VLOOKUP( 'Felling&amp;Restocking'!L349,SpeciesList[],2,FALSE),"," &amp; 'Felling&amp;Restocking'!L349))</f>
        <v/>
      </c>
      <c r="AM349" s="333" t="str">
        <f>IF('Felling&amp;Restocking'!L349="","",VLOOKUP( 'Felling&amp;Restocking'!L349,SpeciesList[],4,FALSE))</f>
        <v/>
      </c>
      <c r="AN349" s="333" t="str">
        <f>IF('Felling&amp;Restocking'!M349="","",IFERROR("," &amp; VLOOKUP( 'Felling&amp;Restocking'!M349,SpeciesList[],2,FALSE),"," &amp; 'Felling&amp;Restocking'!M349))</f>
        <v/>
      </c>
      <c r="AO349" s="333" t="str">
        <f>IF('Felling&amp;Restocking'!M349="","",VLOOKUP( 'Felling&amp;Restocking'!M349,SpeciesList[],4,FALSE))</f>
        <v/>
      </c>
      <c r="AP349" s="333" t="str">
        <f>IF('Felling&amp;Restocking'!N349="","",IFERROR("," &amp; VLOOKUP( 'Felling&amp;Restocking'!N349,SpeciesList[],2,FALSE),"," &amp; 'Felling&amp;Restocking'!N349))</f>
        <v/>
      </c>
      <c r="AQ349" s="333" t="str">
        <f>IF('Felling&amp;Restocking'!N349="","",VLOOKUP( 'Felling&amp;Restocking'!N349,SpeciesList[],4,FALSE))</f>
        <v/>
      </c>
      <c r="AS349" s="346"/>
      <c r="AT349" s="333" t="str">
        <f>IF('Sub-Cpt Record'!A349&lt;&gt;"",CONCATENATE('Sub-Cpt Record'!A349,'Sub-Cpt Record'!B349,'Sub-Cpt Record'!C349),"")</f>
        <v/>
      </c>
      <c r="AU349" s="333">
        <f t="shared" si="54"/>
        <v>1</v>
      </c>
      <c r="AV349" s="333">
        <f>IF(AT349&lt;&gt;"",'Sub-Cpt Record'!C349/CODE!AU349,0)</f>
        <v>0</v>
      </c>
    </row>
    <row r="350" spans="1:48" x14ac:dyDescent="0.25">
      <c r="A350" s="333" t="str">
        <f>IF('Sub-Cpt Record'!B350="",IF(OR('Sub-Cpt Record'!A350=0,'Sub-Cpt Record'!A350=""),"",'Sub-Cpt Record'!A350),CONCATENATE('Sub-Cpt Record'!A350&amp;'Sub-Cpt Record'!B350))</f>
        <v/>
      </c>
      <c r="B350" s="333">
        <f t="shared" si="46"/>
        <v>1</v>
      </c>
      <c r="C350" s="334" t="str">
        <f>IF('Sub-Cpt Record'!E350 = "","",'Sub-Cpt Record'!E350&amp;"  ")</f>
        <v/>
      </c>
      <c r="D350" s="333" t="str">
        <f>IF('Sub-Cpt Record'!F350 = "","",'Sub-Cpt Record'!F350&amp;"  ")</f>
        <v/>
      </c>
      <c r="E350" s="333" t="str">
        <f>IF('Sub-Cpt Record'!G350 = "","",'Sub-Cpt Record'!G350&amp;"  ")</f>
        <v/>
      </c>
      <c r="F350" s="333" t="str">
        <f>IF('Sub-Cpt Record'!H350 = "","",'Sub-Cpt Record'!H350&amp;"  ")</f>
        <v/>
      </c>
      <c r="G350" s="333" t="str">
        <f>IF('Sub-Cpt Record'!I350 = "","",'Sub-Cpt Record'!I350&amp;"  ")</f>
        <v/>
      </c>
      <c r="H350" s="333" t="str">
        <f>IF('Sub-Cpt Record'!J350 = "","",'Sub-Cpt Record'!J350&amp;"  ")</f>
        <v/>
      </c>
      <c r="I350" s="335" t="str">
        <f t="shared" si="47"/>
        <v/>
      </c>
      <c r="J350" s="333">
        <f>IF(A350&lt;&gt;"",'Sub-Cpt Record'!C350/CODE!B350,0)</f>
        <v>0</v>
      </c>
      <c r="L350" s="337" t="str">
        <f t="shared" si="48"/>
        <v/>
      </c>
      <c r="N350" s="338">
        <f>COUNTIFS('Felling&amp;Restocking'!$A$11:$A$1000, 'Felling&amp;Restocking'!$A350, 'Felling&amp;Restocking'!$B$11:$B$1000, 'Felling&amp;Restocking'!$B350, 'Felling&amp;Restocking'!$H$11:$H$1000, 'Felling&amp;Restocking'!$H350)</f>
        <v>0</v>
      </c>
      <c r="O350" s="338">
        <f>IF(OR('Felling&amp;Restocking'!H350=0,'Felling&amp;Restocking'!H350=""),0,1)</f>
        <v>0</v>
      </c>
      <c r="P350" s="339">
        <f>SUM('Felling&amp;Restocking'!O350+'Felling&amp;Restocking'!P350)</f>
        <v>0</v>
      </c>
      <c r="S350" s="341">
        <f>IF(AND(O350&lt;&gt;0,P350&lt;&gt;0,'Felling&amp;Restocking'!G350&lt;&gt;0,AA350="",AC350=""),1,0)</f>
        <v>0</v>
      </c>
      <c r="T350" s="342" t="str">
        <f>IF(OR('Felling&amp;Restocking'!G350=0,'Felling&amp;Restocking'!G350=""),"",SUM('Felling&amp;Restocking'!O350/P350)*'Felling&amp;Restocking'!G350)</f>
        <v/>
      </c>
      <c r="U350" s="343" t="str">
        <f>IF(OR('Felling&amp;Restocking'!G350=0,'Felling&amp;Restocking'!G350=""),"",SUM('Felling&amp;Restocking'!P350/P350)*'Felling&amp;Restocking'!G350)</f>
        <v/>
      </c>
      <c r="V350" s="344">
        <f>IF(CONCATENATE('Felling&amp;Restocking'!U350&amp;'Felling&amp;Restocking'!W350&amp;'Felling&amp;Restocking'!Y350&amp;'Felling&amp;Restocking'!AA350&amp;'Felling&amp;Restocking'!AC350)="",0,1)</f>
        <v>0</v>
      </c>
      <c r="W350" s="345">
        <f>IF(OR(OR(TRIM('Felling&amp;Restocking'!H350)="T",TRIM('Felling&amp;Restocking'!H350)="DF",TRIM('Felling&amp;Restocking'!H350)="OS"),O350=0),0,1)</f>
        <v>0</v>
      </c>
      <c r="X350" s="345">
        <f>IF(OR('Felling&amp;Restocking'!$S350="",OR('Felling&amp;Restocking'!$S350=0,'Felling&amp;Restocking'!$S350="N/A")),0,1)</f>
        <v>0</v>
      </c>
      <c r="Y350" s="333" t="str">
        <f t="shared" si="49"/>
        <v/>
      </c>
      <c r="Z350" s="333" t="str">
        <f t="shared" si="50"/>
        <v/>
      </c>
      <c r="AA350" s="334" t="str">
        <f t="shared" si="51"/>
        <v/>
      </c>
      <c r="AC350" s="333" t="str">
        <f t="shared" si="52"/>
        <v/>
      </c>
      <c r="AE350" s="333" t="str">
        <f t="shared" si="53"/>
        <v>1</v>
      </c>
      <c r="AF350" s="346" t="str">
        <f>IF('Felling&amp;Restocking'!I350="","",IFERROR(VLOOKUP( 'Felling&amp;Restocking'!I350,SpeciesList[],2,FALSE),"," &amp; 'Felling&amp;Restocking'!I350))</f>
        <v/>
      </c>
      <c r="AG350" s="333" t="str">
        <f>IF('Felling&amp;Restocking'!I350="","",VLOOKUP( 'Felling&amp;Restocking'!I350,SpeciesList[],4,FALSE))</f>
        <v/>
      </c>
      <c r="AH350" s="333" t="str">
        <f>IF('Felling&amp;Restocking'!J350="","",IFERROR("," &amp; VLOOKUP( 'Felling&amp;Restocking'!J350,SpeciesList[],2,FALSE),"," &amp; 'Felling&amp;Restocking'!J350))</f>
        <v/>
      </c>
      <c r="AI350" s="333" t="str">
        <f>IF('Felling&amp;Restocking'!J350="","",VLOOKUP( 'Felling&amp;Restocking'!J350,SpeciesList[],4,FALSE))</f>
        <v/>
      </c>
      <c r="AJ350" s="333" t="str">
        <f>IF('Felling&amp;Restocking'!K350="","",IFERROR("," &amp; VLOOKUP( 'Felling&amp;Restocking'!K350,SpeciesList[],2,FALSE),"," &amp; 'Felling&amp;Restocking'!K350))</f>
        <v/>
      </c>
      <c r="AK350" s="333" t="str">
        <f>IF('Felling&amp;Restocking'!K350="","",VLOOKUP( 'Felling&amp;Restocking'!K350,SpeciesList[],4,FALSE))</f>
        <v/>
      </c>
      <c r="AL350" s="333" t="str">
        <f>IF('Felling&amp;Restocking'!L350="","",IFERROR("," &amp; VLOOKUP( 'Felling&amp;Restocking'!L350,SpeciesList[],2,FALSE),"," &amp; 'Felling&amp;Restocking'!L350))</f>
        <v/>
      </c>
      <c r="AM350" s="333" t="str">
        <f>IF('Felling&amp;Restocking'!L350="","",VLOOKUP( 'Felling&amp;Restocking'!L350,SpeciesList[],4,FALSE))</f>
        <v/>
      </c>
      <c r="AN350" s="333" t="str">
        <f>IF('Felling&amp;Restocking'!M350="","",IFERROR("," &amp; VLOOKUP( 'Felling&amp;Restocking'!M350,SpeciesList[],2,FALSE),"," &amp; 'Felling&amp;Restocking'!M350))</f>
        <v/>
      </c>
      <c r="AO350" s="333" t="str">
        <f>IF('Felling&amp;Restocking'!M350="","",VLOOKUP( 'Felling&amp;Restocking'!M350,SpeciesList[],4,FALSE))</f>
        <v/>
      </c>
      <c r="AP350" s="333" t="str">
        <f>IF('Felling&amp;Restocking'!N350="","",IFERROR("," &amp; VLOOKUP( 'Felling&amp;Restocking'!N350,SpeciesList[],2,FALSE),"," &amp; 'Felling&amp;Restocking'!N350))</f>
        <v/>
      </c>
      <c r="AQ350" s="333" t="str">
        <f>IF('Felling&amp;Restocking'!N350="","",VLOOKUP( 'Felling&amp;Restocking'!N350,SpeciesList[],4,FALSE))</f>
        <v/>
      </c>
      <c r="AS350" s="346"/>
      <c r="AT350" s="333" t="str">
        <f>IF('Sub-Cpt Record'!A350&lt;&gt;"",CONCATENATE('Sub-Cpt Record'!A350,'Sub-Cpt Record'!B350,'Sub-Cpt Record'!C350),"")</f>
        <v/>
      </c>
      <c r="AU350" s="333">
        <f t="shared" si="54"/>
        <v>1</v>
      </c>
      <c r="AV350" s="333">
        <f>IF(AT350&lt;&gt;"",'Sub-Cpt Record'!C350/CODE!AU350,0)</f>
        <v>0</v>
      </c>
    </row>
    <row r="351" spans="1:48" x14ac:dyDescent="0.25">
      <c r="A351" s="333" t="str">
        <f>IF('Sub-Cpt Record'!B351="",IF(OR('Sub-Cpt Record'!A351=0,'Sub-Cpt Record'!A351=""),"",'Sub-Cpt Record'!A351),CONCATENATE('Sub-Cpt Record'!A351&amp;'Sub-Cpt Record'!B351))</f>
        <v/>
      </c>
      <c r="B351" s="333">
        <f t="shared" si="46"/>
        <v>1</v>
      </c>
      <c r="C351" s="334" t="str">
        <f>IF('Sub-Cpt Record'!E351 = "","",'Sub-Cpt Record'!E351&amp;"  ")</f>
        <v/>
      </c>
      <c r="D351" s="333" t="str">
        <f>IF('Sub-Cpt Record'!F351 = "","",'Sub-Cpt Record'!F351&amp;"  ")</f>
        <v/>
      </c>
      <c r="E351" s="333" t="str">
        <f>IF('Sub-Cpt Record'!G351 = "","",'Sub-Cpt Record'!G351&amp;"  ")</f>
        <v/>
      </c>
      <c r="F351" s="333" t="str">
        <f>IF('Sub-Cpt Record'!H351 = "","",'Sub-Cpt Record'!H351&amp;"  ")</f>
        <v/>
      </c>
      <c r="G351" s="333" t="str">
        <f>IF('Sub-Cpt Record'!I351 = "","",'Sub-Cpt Record'!I351&amp;"  ")</f>
        <v/>
      </c>
      <c r="H351" s="333" t="str">
        <f>IF('Sub-Cpt Record'!J351 = "","",'Sub-Cpt Record'!J351&amp;"  ")</f>
        <v/>
      </c>
      <c r="I351" s="335" t="str">
        <f t="shared" si="47"/>
        <v/>
      </c>
      <c r="J351" s="333">
        <f>IF(A351&lt;&gt;"",'Sub-Cpt Record'!C351/CODE!B351,0)</f>
        <v>0</v>
      </c>
      <c r="L351" s="337" t="str">
        <f t="shared" si="48"/>
        <v/>
      </c>
      <c r="N351" s="338">
        <f>COUNTIFS('Felling&amp;Restocking'!$A$11:$A$1000, 'Felling&amp;Restocking'!$A351, 'Felling&amp;Restocking'!$B$11:$B$1000, 'Felling&amp;Restocking'!$B351, 'Felling&amp;Restocking'!$H$11:$H$1000, 'Felling&amp;Restocking'!$H351)</f>
        <v>0</v>
      </c>
      <c r="O351" s="338">
        <f>IF(OR('Felling&amp;Restocking'!H351=0,'Felling&amp;Restocking'!H351=""),0,1)</f>
        <v>0</v>
      </c>
      <c r="P351" s="339">
        <f>SUM('Felling&amp;Restocking'!O351+'Felling&amp;Restocking'!P351)</f>
        <v>0</v>
      </c>
      <c r="S351" s="341">
        <f>IF(AND(O351&lt;&gt;0,P351&lt;&gt;0,'Felling&amp;Restocking'!G351&lt;&gt;0,AA351="",AC351=""),1,0)</f>
        <v>0</v>
      </c>
      <c r="T351" s="342" t="str">
        <f>IF(OR('Felling&amp;Restocking'!G351=0,'Felling&amp;Restocking'!G351=""),"",SUM('Felling&amp;Restocking'!O351/P351)*'Felling&amp;Restocking'!G351)</f>
        <v/>
      </c>
      <c r="U351" s="343" t="str">
        <f>IF(OR('Felling&amp;Restocking'!G351=0,'Felling&amp;Restocking'!G351=""),"",SUM('Felling&amp;Restocking'!P351/P351)*'Felling&amp;Restocking'!G351)</f>
        <v/>
      </c>
      <c r="V351" s="344">
        <f>IF(CONCATENATE('Felling&amp;Restocking'!U351&amp;'Felling&amp;Restocking'!W351&amp;'Felling&amp;Restocking'!Y351&amp;'Felling&amp;Restocking'!AA351&amp;'Felling&amp;Restocking'!AC351)="",0,1)</f>
        <v>0</v>
      </c>
      <c r="W351" s="345">
        <f>IF(OR(OR(TRIM('Felling&amp;Restocking'!H351)="T",TRIM('Felling&amp;Restocking'!H351)="DF",TRIM('Felling&amp;Restocking'!H351)="OS"),O351=0),0,1)</f>
        <v>0</v>
      </c>
      <c r="X351" s="345">
        <f>IF(OR('Felling&amp;Restocking'!$S351="",OR('Felling&amp;Restocking'!$S351=0,'Felling&amp;Restocking'!$S351="N/A")),0,1)</f>
        <v>0</v>
      </c>
      <c r="Y351" s="333" t="str">
        <f t="shared" si="49"/>
        <v/>
      </c>
      <c r="Z351" s="333" t="str">
        <f t="shared" si="50"/>
        <v/>
      </c>
      <c r="AA351" s="334" t="str">
        <f t="shared" si="51"/>
        <v/>
      </c>
      <c r="AC351" s="333" t="str">
        <f t="shared" si="52"/>
        <v/>
      </c>
      <c r="AE351" s="333" t="str">
        <f t="shared" si="53"/>
        <v>1</v>
      </c>
      <c r="AF351" s="346" t="str">
        <f>IF('Felling&amp;Restocking'!I351="","",IFERROR(VLOOKUP( 'Felling&amp;Restocking'!I351,SpeciesList[],2,FALSE),"," &amp; 'Felling&amp;Restocking'!I351))</f>
        <v/>
      </c>
      <c r="AG351" s="333" t="str">
        <f>IF('Felling&amp;Restocking'!I351="","",VLOOKUP( 'Felling&amp;Restocking'!I351,SpeciesList[],4,FALSE))</f>
        <v/>
      </c>
      <c r="AH351" s="333" t="str">
        <f>IF('Felling&amp;Restocking'!J351="","",IFERROR("," &amp; VLOOKUP( 'Felling&amp;Restocking'!J351,SpeciesList[],2,FALSE),"," &amp; 'Felling&amp;Restocking'!J351))</f>
        <v/>
      </c>
      <c r="AI351" s="333" t="str">
        <f>IF('Felling&amp;Restocking'!J351="","",VLOOKUP( 'Felling&amp;Restocking'!J351,SpeciesList[],4,FALSE))</f>
        <v/>
      </c>
      <c r="AJ351" s="333" t="str">
        <f>IF('Felling&amp;Restocking'!K351="","",IFERROR("," &amp; VLOOKUP( 'Felling&amp;Restocking'!K351,SpeciesList[],2,FALSE),"," &amp; 'Felling&amp;Restocking'!K351))</f>
        <v/>
      </c>
      <c r="AK351" s="333" t="str">
        <f>IF('Felling&amp;Restocking'!K351="","",VLOOKUP( 'Felling&amp;Restocking'!K351,SpeciesList[],4,FALSE))</f>
        <v/>
      </c>
      <c r="AL351" s="333" t="str">
        <f>IF('Felling&amp;Restocking'!L351="","",IFERROR("," &amp; VLOOKUP( 'Felling&amp;Restocking'!L351,SpeciesList[],2,FALSE),"," &amp; 'Felling&amp;Restocking'!L351))</f>
        <v/>
      </c>
      <c r="AM351" s="333" t="str">
        <f>IF('Felling&amp;Restocking'!L351="","",VLOOKUP( 'Felling&amp;Restocking'!L351,SpeciesList[],4,FALSE))</f>
        <v/>
      </c>
      <c r="AN351" s="333" t="str">
        <f>IF('Felling&amp;Restocking'!M351="","",IFERROR("," &amp; VLOOKUP( 'Felling&amp;Restocking'!M351,SpeciesList[],2,FALSE),"," &amp; 'Felling&amp;Restocking'!M351))</f>
        <v/>
      </c>
      <c r="AO351" s="333" t="str">
        <f>IF('Felling&amp;Restocking'!M351="","",VLOOKUP( 'Felling&amp;Restocking'!M351,SpeciesList[],4,FALSE))</f>
        <v/>
      </c>
      <c r="AP351" s="333" t="str">
        <f>IF('Felling&amp;Restocking'!N351="","",IFERROR("," &amp; VLOOKUP( 'Felling&amp;Restocking'!N351,SpeciesList[],2,FALSE),"," &amp; 'Felling&amp;Restocking'!N351))</f>
        <v/>
      </c>
      <c r="AQ351" s="333" t="str">
        <f>IF('Felling&amp;Restocking'!N351="","",VLOOKUP( 'Felling&amp;Restocking'!N351,SpeciesList[],4,FALSE))</f>
        <v/>
      </c>
      <c r="AS351" s="346"/>
      <c r="AT351" s="333" t="str">
        <f>IF('Sub-Cpt Record'!A351&lt;&gt;"",CONCATENATE('Sub-Cpt Record'!A351,'Sub-Cpt Record'!B351,'Sub-Cpt Record'!C351),"")</f>
        <v/>
      </c>
      <c r="AU351" s="333">
        <f t="shared" si="54"/>
        <v>1</v>
      </c>
      <c r="AV351" s="333">
        <f>IF(AT351&lt;&gt;"",'Sub-Cpt Record'!C351/CODE!AU351,0)</f>
        <v>0</v>
      </c>
    </row>
    <row r="352" spans="1:48" x14ac:dyDescent="0.25">
      <c r="A352" s="333" t="str">
        <f>IF('Sub-Cpt Record'!B352="",IF(OR('Sub-Cpt Record'!A352=0,'Sub-Cpt Record'!A352=""),"",'Sub-Cpt Record'!A352),CONCATENATE('Sub-Cpt Record'!A352&amp;'Sub-Cpt Record'!B352))</f>
        <v/>
      </c>
      <c r="B352" s="333">
        <f t="shared" si="46"/>
        <v>1</v>
      </c>
      <c r="C352" s="334" t="str">
        <f>IF('Sub-Cpt Record'!E352 = "","",'Sub-Cpt Record'!E352&amp;"  ")</f>
        <v/>
      </c>
      <c r="D352" s="333" t="str">
        <f>IF('Sub-Cpt Record'!F352 = "","",'Sub-Cpt Record'!F352&amp;"  ")</f>
        <v/>
      </c>
      <c r="E352" s="333" t="str">
        <f>IF('Sub-Cpt Record'!G352 = "","",'Sub-Cpt Record'!G352&amp;"  ")</f>
        <v/>
      </c>
      <c r="F352" s="333" t="str">
        <f>IF('Sub-Cpt Record'!H352 = "","",'Sub-Cpt Record'!H352&amp;"  ")</f>
        <v/>
      </c>
      <c r="G352" s="333" t="str">
        <f>IF('Sub-Cpt Record'!I352 = "","",'Sub-Cpt Record'!I352&amp;"  ")</f>
        <v/>
      </c>
      <c r="H352" s="333" t="str">
        <f>IF('Sub-Cpt Record'!J352 = "","",'Sub-Cpt Record'!J352&amp;"  ")</f>
        <v/>
      </c>
      <c r="I352" s="335" t="str">
        <f t="shared" si="47"/>
        <v/>
      </c>
      <c r="J352" s="333">
        <f>IF(A352&lt;&gt;"",'Sub-Cpt Record'!C352/CODE!B352,0)</f>
        <v>0</v>
      </c>
      <c r="L352" s="337" t="str">
        <f t="shared" si="48"/>
        <v/>
      </c>
      <c r="N352" s="338">
        <f>COUNTIFS('Felling&amp;Restocking'!$A$11:$A$1000, 'Felling&amp;Restocking'!$A352, 'Felling&amp;Restocking'!$B$11:$B$1000, 'Felling&amp;Restocking'!$B352, 'Felling&amp;Restocking'!$H$11:$H$1000, 'Felling&amp;Restocking'!$H352)</f>
        <v>0</v>
      </c>
      <c r="O352" s="338">
        <f>IF(OR('Felling&amp;Restocking'!H352=0,'Felling&amp;Restocking'!H352=""),0,1)</f>
        <v>0</v>
      </c>
      <c r="P352" s="339">
        <f>SUM('Felling&amp;Restocking'!O352+'Felling&amp;Restocking'!P352)</f>
        <v>0</v>
      </c>
      <c r="S352" s="341">
        <f>IF(AND(O352&lt;&gt;0,P352&lt;&gt;0,'Felling&amp;Restocking'!G352&lt;&gt;0,AA352="",AC352=""),1,0)</f>
        <v>0</v>
      </c>
      <c r="T352" s="342" t="str">
        <f>IF(OR('Felling&amp;Restocking'!G352=0,'Felling&amp;Restocking'!G352=""),"",SUM('Felling&amp;Restocking'!O352/P352)*'Felling&amp;Restocking'!G352)</f>
        <v/>
      </c>
      <c r="U352" s="343" t="str">
        <f>IF(OR('Felling&amp;Restocking'!G352=0,'Felling&amp;Restocking'!G352=""),"",SUM('Felling&amp;Restocking'!P352/P352)*'Felling&amp;Restocking'!G352)</f>
        <v/>
      </c>
      <c r="V352" s="344">
        <f>IF(CONCATENATE('Felling&amp;Restocking'!U352&amp;'Felling&amp;Restocking'!W352&amp;'Felling&amp;Restocking'!Y352&amp;'Felling&amp;Restocking'!AA352&amp;'Felling&amp;Restocking'!AC352)="",0,1)</f>
        <v>0</v>
      </c>
      <c r="W352" s="345">
        <f>IF(OR(OR(TRIM('Felling&amp;Restocking'!H352)="T",TRIM('Felling&amp;Restocking'!H352)="DF",TRIM('Felling&amp;Restocking'!H352)="OS"),O352=0),0,1)</f>
        <v>0</v>
      </c>
      <c r="X352" s="345">
        <f>IF(OR('Felling&amp;Restocking'!$S352="",OR('Felling&amp;Restocking'!$S352=0,'Felling&amp;Restocking'!$S352="N/A")),0,1)</f>
        <v>0</v>
      </c>
      <c r="Y352" s="333" t="str">
        <f t="shared" si="49"/>
        <v/>
      </c>
      <c r="Z352" s="333" t="str">
        <f t="shared" si="50"/>
        <v/>
      </c>
      <c r="AA352" s="334" t="str">
        <f t="shared" si="51"/>
        <v/>
      </c>
      <c r="AC352" s="333" t="str">
        <f t="shared" si="52"/>
        <v/>
      </c>
      <c r="AE352" s="333" t="str">
        <f t="shared" si="53"/>
        <v>1</v>
      </c>
      <c r="AF352" s="346" t="str">
        <f>IF('Felling&amp;Restocking'!I352="","",IFERROR(VLOOKUP( 'Felling&amp;Restocking'!I352,SpeciesList[],2,FALSE),"," &amp; 'Felling&amp;Restocking'!I352))</f>
        <v/>
      </c>
      <c r="AG352" s="333" t="str">
        <f>IF('Felling&amp;Restocking'!I352="","",VLOOKUP( 'Felling&amp;Restocking'!I352,SpeciesList[],4,FALSE))</f>
        <v/>
      </c>
      <c r="AH352" s="333" t="str">
        <f>IF('Felling&amp;Restocking'!J352="","",IFERROR("," &amp; VLOOKUP( 'Felling&amp;Restocking'!J352,SpeciesList[],2,FALSE),"," &amp; 'Felling&amp;Restocking'!J352))</f>
        <v/>
      </c>
      <c r="AI352" s="333" t="str">
        <f>IF('Felling&amp;Restocking'!J352="","",VLOOKUP( 'Felling&amp;Restocking'!J352,SpeciesList[],4,FALSE))</f>
        <v/>
      </c>
      <c r="AJ352" s="333" t="str">
        <f>IF('Felling&amp;Restocking'!K352="","",IFERROR("," &amp; VLOOKUP( 'Felling&amp;Restocking'!K352,SpeciesList[],2,FALSE),"," &amp; 'Felling&amp;Restocking'!K352))</f>
        <v/>
      </c>
      <c r="AK352" s="333" t="str">
        <f>IF('Felling&amp;Restocking'!K352="","",VLOOKUP( 'Felling&amp;Restocking'!K352,SpeciesList[],4,FALSE))</f>
        <v/>
      </c>
      <c r="AL352" s="333" t="str">
        <f>IF('Felling&amp;Restocking'!L352="","",IFERROR("," &amp; VLOOKUP( 'Felling&amp;Restocking'!L352,SpeciesList[],2,FALSE),"," &amp; 'Felling&amp;Restocking'!L352))</f>
        <v/>
      </c>
      <c r="AM352" s="333" t="str">
        <f>IF('Felling&amp;Restocking'!L352="","",VLOOKUP( 'Felling&amp;Restocking'!L352,SpeciesList[],4,FALSE))</f>
        <v/>
      </c>
      <c r="AN352" s="333" t="str">
        <f>IF('Felling&amp;Restocking'!M352="","",IFERROR("," &amp; VLOOKUP( 'Felling&amp;Restocking'!M352,SpeciesList[],2,FALSE),"," &amp; 'Felling&amp;Restocking'!M352))</f>
        <v/>
      </c>
      <c r="AO352" s="333" t="str">
        <f>IF('Felling&amp;Restocking'!M352="","",VLOOKUP( 'Felling&amp;Restocking'!M352,SpeciesList[],4,FALSE))</f>
        <v/>
      </c>
      <c r="AP352" s="333" t="str">
        <f>IF('Felling&amp;Restocking'!N352="","",IFERROR("," &amp; VLOOKUP( 'Felling&amp;Restocking'!N352,SpeciesList[],2,FALSE),"," &amp; 'Felling&amp;Restocking'!N352))</f>
        <v/>
      </c>
      <c r="AQ352" s="333" t="str">
        <f>IF('Felling&amp;Restocking'!N352="","",VLOOKUP( 'Felling&amp;Restocking'!N352,SpeciesList[],4,FALSE))</f>
        <v/>
      </c>
      <c r="AS352" s="346"/>
      <c r="AT352" s="333" t="str">
        <f>IF('Sub-Cpt Record'!A352&lt;&gt;"",CONCATENATE('Sub-Cpt Record'!A352,'Sub-Cpt Record'!B352,'Sub-Cpt Record'!C352),"")</f>
        <v/>
      </c>
      <c r="AU352" s="333">
        <f t="shared" si="54"/>
        <v>1</v>
      </c>
      <c r="AV352" s="333">
        <f>IF(AT352&lt;&gt;"",'Sub-Cpt Record'!C352/CODE!AU352,0)</f>
        <v>0</v>
      </c>
    </row>
    <row r="353" spans="1:48" x14ac:dyDescent="0.25">
      <c r="A353" s="333" t="str">
        <f>IF('Sub-Cpt Record'!B353="",IF(OR('Sub-Cpt Record'!A353=0,'Sub-Cpt Record'!A353=""),"",'Sub-Cpt Record'!A353),CONCATENATE('Sub-Cpt Record'!A353&amp;'Sub-Cpt Record'!B353))</f>
        <v/>
      </c>
      <c r="B353" s="333">
        <f t="shared" si="46"/>
        <v>1</v>
      </c>
      <c r="C353" s="334" t="str">
        <f>IF('Sub-Cpt Record'!E353 = "","",'Sub-Cpt Record'!E353&amp;"  ")</f>
        <v/>
      </c>
      <c r="D353" s="333" t="str">
        <f>IF('Sub-Cpt Record'!F353 = "","",'Sub-Cpt Record'!F353&amp;"  ")</f>
        <v/>
      </c>
      <c r="E353" s="333" t="str">
        <f>IF('Sub-Cpt Record'!G353 = "","",'Sub-Cpt Record'!G353&amp;"  ")</f>
        <v/>
      </c>
      <c r="F353" s="333" t="str">
        <f>IF('Sub-Cpt Record'!H353 = "","",'Sub-Cpt Record'!H353&amp;"  ")</f>
        <v/>
      </c>
      <c r="G353" s="333" t="str">
        <f>IF('Sub-Cpt Record'!I353 = "","",'Sub-Cpt Record'!I353&amp;"  ")</f>
        <v/>
      </c>
      <c r="H353" s="333" t="str">
        <f>IF('Sub-Cpt Record'!J353 = "","",'Sub-Cpt Record'!J353&amp;"  ")</f>
        <v/>
      </c>
      <c r="I353" s="335" t="str">
        <f t="shared" si="47"/>
        <v/>
      </c>
      <c r="J353" s="333">
        <f>IF(A353&lt;&gt;"",'Sub-Cpt Record'!C353/CODE!B353,0)</f>
        <v>0</v>
      </c>
      <c r="L353" s="337" t="str">
        <f t="shared" si="48"/>
        <v/>
      </c>
      <c r="N353" s="338">
        <f>COUNTIFS('Felling&amp;Restocking'!$A$11:$A$1000, 'Felling&amp;Restocking'!$A353, 'Felling&amp;Restocking'!$B$11:$B$1000, 'Felling&amp;Restocking'!$B353, 'Felling&amp;Restocking'!$H$11:$H$1000, 'Felling&amp;Restocking'!$H353)</f>
        <v>0</v>
      </c>
      <c r="O353" s="338">
        <f>IF(OR('Felling&amp;Restocking'!H353=0,'Felling&amp;Restocking'!H353=""),0,1)</f>
        <v>0</v>
      </c>
      <c r="P353" s="339">
        <f>SUM('Felling&amp;Restocking'!O353+'Felling&amp;Restocking'!P353)</f>
        <v>0</v>
      </c>
      <c r="S353" s="341">
        <f>IF(AND(O353&lt;&gt;0,P353&lt;&gt;0,'Felling&amp;Restocking'!G353&lt;&gt;0,AA353="",AC353=""),1,0)</f>
        <v>0</v>
      </c>
      <c r="T353" s="342" t="str">
        <f>IF(OR('Felling&amp;Restocking'!G353=0,'Felling&amp;Restocking'!G353=""),"",SUM('Felling&amp;Restocking'!O353/P353)*'Felling&amp;Restocking'!G353)</f>
        <v/>
      </c>
      <c r="U353" s="343" t="str">
        <f>IF(OR('Felling&amp;Restocking'!G353=0,'Felling&amp;Restocking'!G353=""),"",SUM('Felling&amp;Restocking'!P353/P353)*'Felling&amp;Restocking'!G353)</f>
        <v/>
      </c>
      <c r="V353" s="344">
        <f>IF(CONCATENATE('Felling&amp;Restocking'!U353&amp;'Felling&amp;Restocking'!W353&amp;'Felling&amp;Restocking'!Y353&amp;'Felling&amp;Restocking'!AA353&amp;'Felling&amp;Restocking'!AC353)="",0,1)</f>
        <v>0</v>
      </c>
      <c r="W353" s="345">
        <f>IF(OR(OR(TRIM('Felling&amp;Restocking'!H353)="T",TRIM('Felling&amp;Restocking'!H353)="DF",TRIM('Felling&amp;Restocking'!H353)="OS"),O353=0),0,1)</f>
        <v>0</v>
      </c>
      <c r="X353" s="345">
        <f>IF(OR('Felling&amp;Restocking'!$S353="",OR('Felling&amp;Restocking'!$S353=0,'Felling&amp;Restocking'!$S353="N/A")),0,1)</f>
        <v>0</v>
      </c>
      <c r="Y353" s="333" t="str">
        <f t="shared" si="49"/>
        <v/>
      </c>
      <c r="Z353" s="333" t="str">
        <f t="shared" si="50"/>
        <v/>
      </c>
      <c r="AA353" s="334" t="str">
        <f t="shared" si="51"/>
        <v/>
      </c>
      <c r="AC353" s="333" t="str">
        <f t="shared" si="52"/>
        <v/>
      </c>
      <c r="AE353" s="333" t="str">
        <f t="shared" si="53"/>
        <v>1</v>
      </c>
      <c r="AF353" s="346" t="str">
        <f>IF('Felling&amp;Restocking'!I353="","",IFERROR(VLOOKUP( 'Felling&amp;Restocking'!I353,SpeciesList[],2,FALSE),"," &amp; 'Felling&amp;Restocking'!I353))</f>
        <v/>
      </c>
      <c r="AG353" s="333" t="str">
        <f>IF('Felling&amp;Restocking'!I353="","",VLOOKUP( 'Felling&amp;Restocking'!I353,SpeciesList[],4,FALSE))</f>
        <v/>
      </c>
      <c r="AH353" s="333" t="str">
        <f>IF('Felling&amp;Restocking'!J353="","",IFERROR("," &amp; VLOOKUP( 'Felling&amp;Restocking'!J353,SpeciesList[],2,FALSE),"," &amp; 'Felling&amp;Restocking'!J353))</f>
        <v/>
      </c>
      <c r="AI353" s="333" t="str">
        <f>IF('Felling&amp;Restocking'!J353="","",VLOOKUP( 'Felling&amp;Restocking'!J353,SpeciesList[],4,FALSE))</f>
        <v/>
      </c>
      <c r="AJ353" s="333" t="str">
        <f>IF('Felling&amp;Restocking'!K353="","",IFERROR("," &amp; VLOOKUP( 'Felling&amp;Restocking'!K353,SpeciesList[],2,FALSE),"," &amp; 'Felling&amp;Restocking'!K353))</f>
        <v/>
      </c>
      <c r="AK353" s="333" t="str">
        <f>IF('Felling&amp;Restocking'!K353="","",VLOOKUP( 'Felling&amp;Restocking'!K353,SpeciesList[],4,FALSE))</f>
        <v/>
      </c>
      <c r="AL353" s="333" t="str">
        <f>IF('Felling&amp;Restocking'!L353="","",IFERROR("," &amp; VLOOKUP( 'Felling&amp;Restocking'!L353,SpeciesList[],2,FALSE),"," &amp; 'Felling&amp;Restocking'!L353))</f>
        <v/>
      </c>
      <c r="AM353" s="333" t="str">
        <f>IF('Felling&amp;Restocking'!L353="","",VLOOKUP( 'Felling&amp;Restocking'!L353,SpeciesList[],4,FALSE))</f>
        <v/>
      </c>
      <c r="AN353" s="333" t="str">
        <f>IF('Felling&amp;Restocking'!M353="","",IFERROR("," &amp; VLOOKUP( 'Felling&amp;Restocking'!M353,SpeciesList[],2,FALSE),"," &amp; 'Felling&amp;Restocking'!M353))</f>
        <v/>
      </c>
      <c r="AO353" s="333" t="str">
        <f>IF('Felling&amp;Restocking'!M353="","",VLOOKUP( 'Felling&amp;Restocking'!M353,SpeciesList[],4,FALSE))</f>
        <v/>
      </c>
      <c r="AP353" s="333" t="str">
        <f>IF('Felling&amp;Restocking'!N353="","",IFERROR("," &amp; VLOOKUP( 'Felling&amp;Restocking'!N353,SpeciesList[],2,FALSE),"," &amp; 'Felling&amp;Restocking'!N353))</f>
        <v/>
      </c>
      <c r="AQ353" s="333" t="str">
        <f>IF('Felling&amp;Restocking'!N353="","",VLOOKUP( 'Felling&amp;Restocking'!N353,SpeciesList[],4,FALSE))</f>
        <v/>
      </c>
      <c r="AS353" s="346"/>
      <c r="AT353" s="333" t="str">
        <f>IF('Sub-Cpt Record'!A353&lt;&gt;"",CONCATENATE('Sub-Cpt Record'!A353,'Sub-Cpt Record'!B353,'Sub-Cpt Record'!C353),"")</f>
        <v/>
      </c>
      <c r="AU353" s="333">
        <f t="shared" si="54"/>
        <v>1</v>
      </c>
      <c r="AV353" s="333">
        <f>IF(AT353&lt;&gt;"",'Sub-Cpt Record'!C353/CODE!AU353,0)</f>
        <v>0</v>
      </c>
    </row>
    <row r="354" spans="1:48" x14ac:dyDescent="0.25">
      <c r="A354" s="333" t="str">
        <f>IF('Sub-Cpt Record'!B354="",IF(OR('Sub-Cpt Record'!A354=0,'Sub-Cpt Record'!A354=""),"",'Sub-Cpt Record'!A354),CONCATENATE('Sub-Cpt Record'!A354&amp;'Sub-Cpt Record'!B354))</f>
        <v/>
      </c>
      <c r="B354" s="333">
        <f t="shared" si="46"/>
        <v>1</v>
      </c>
      <c r="C354" s="334" t="str">
        <f>IF('Sub-Cpt Record'!E354 = "","",'Sub-Cpt Record'!E354&amp;"  ")</f>
        <v/>
      </c>
      <c r="D354" s="333" t="str">
        <f>IF('Sub-Cpt Record'!F354 = "","",'Sub-Cpt Record'!F354&amp;"  ")</f>
        <v/>
      </c>
      <c r="E354" s="333" t="str">
        <f>IF('Sub-Cpt Record'!G354 = "","",'Sub-Cpt Record'!G354&amp;"  ")</f>
        <v/>
      </c>
      <c r="F354" s="333" t="str">
        <f>IF('Sub-Cpt Record'!H354 = "","",'Sub-Cpt Record'!H354&amp;"  ")</f>
        <v/>
      </c>
      <c r="G354" s="333" t="str">
        <f>IF('Sub-Cpt Record'!I354 = "","",'Sub-Cpt Record'!I354&amp;"  ")</f>
        <v/>
      </c>
      <c r="H354" s="333" t="str">
        <f>IF('Sub-Cpt Record'!J354 = "","",'Sub-Cpt Record'!J354&amp;"  ")</f>
        <v/>
      </c>
      <c r="I354" s="335" t="str">
        <f t="shared" si="47"/>
        <v/>
      </c>
      <c r="J354" s="333">
        <f>IF(A354&lt;&gt;"",'Sub-Cpt Record'!C354/CODE!B354,0)</f>
        <v>0</v>
      </c>
      <c r="L354" s="337" t="str">
        <f t="shared" si="48"/>
        <v/>
      </c>
      <c r="N354" s="338">
        <f>COUNTIFS('Felling&amp;Restocking'!$A$11:$A$1000, 'Felling&amp;Restocking'!$A354, 'Felling&amp;Restocking'!$B$11:$B$1000, 'Felling&amp;Restocking'!$B354, 'Felling&amp;Restocking'!$H$11:$H$1000, 'Felling&amp;Restocking'!$H354)</f>
        <v>0</v>
      </c>
      <c r="O354" s="338">
        <f>IF(OR('Felling&amp;Restocking'!H354=0,'Felling&amp;Restocking'!H354=""),0,1)</f>
        <v>0</v>
      </c>
      <c r="P354" s="339">
        <f>SUM('Felling&amp;Restocking'!O354+'Felling&amp;Restocking'!P354)</f>
        <v>0</v>
      </c>
      <c r="S354" s="341">
        <f>IF(AND(O354&lt;&gt;0,P354&lt;&gt;0,'Felling&amp;Restocking'!G354&lt;&gt;0,AA354="",AC354=""),1,0)</f>
        <v>0</v>
      </c>
      <c r="T354" s="342" t="str">
        <f>IF(OR('Felling&amp;Restocking'!G354=0,'Felling&amp;Restocking'!G354=""),"",SUM('Felling&amp;Restocking'!O354/P354)*'Felling&amp;Restocking'!G354)</f>
        <v/>
      </c>
      <c r="U354" s="343" t="str">
        <f>IF(OR('Felling&amp;Restocking'!G354=0,'Felling&amp;Restocking'!G354=""),"",SUM('Felling&amp;Restocking'!P354/P354)*'Felling&amp;Restocking'!G354)</f>
        <v/>
      </c>
      <c r="V354" s="344">
        <f>IF(CONCATENATE('Felling&amp;Restocking'!U354&amp;'Felling&amp;Restocking'!W354&amp;'Felling&amp;Restocking'!Y354&amp;'Felling&amp;Restocking'!AA354&amp;'Felling&amp;Restocking'!AC354)="",0,1)</f>
        <v>0</v>
      </c>
      <c r="W354" s="345">
        <f>IF(OR(OR(TRIM('Felling&amp;Restocking'!H354)="T",TRIM('Felling&amp;Restocking'!H354)="DF",TRIM('Felling&amp;Restocking'!H354)="OS"),O354=0),0,1)</f>
        <v>0</v>
      </c>
      <c r="X354" s="345">
        <f>IF(OR('Felling&amp;Restocking'!$S354="",OR('Felling&amp;Restocking'!$S354=0,'Felling&amp;Restocking'!$S354="N/A")),0,1)</f>
        <v>0</v>
      </c>
      <c r="Y354" s="333" t="str">
        <f t="shared" si="49"/>
        <v/>
      </c>
      <c r="Z354" s="333" t="str">
        <f t="shared" si="50"/>
        <v/>
      </c>
      <c r="AA354" s="334" t="str">
        <f t="shared" si="51"/>
        <v/>
      </c>
      <c r="AC354" s="333" t="str">
        <f t="shared" si="52"/>
        <v/>
      </c>
      <c r="AE354" s="333" t="str">
        <f t="shared" si="53"/>
        <v>1</v>
      </c>
      <c r="AF354" s="346" t="str">
        <f>IF('Felling&amp;Restocking'!I354="","",IFERROR(VLOOKUP( 'Felling&amp;Restocking'!I354,SpeciesList[],2,FALSE),"," &amp; 'Felling&amp;Restocking'!I354))</f>
        <v/>
      </c>
      <c r="AG354" s="333" t="str">
        <f>IF('Felling&amp;Restocking'!I354="","",VLOOKUP( 'Felling&amp;Restocking'!I354,SpeciesList[],4,FALSE))</f>
        <v/>
      </c>
      <c r="AH354" s="333" t="str">
        <f>IF('Felling&amp;Restocking'!J354="","",IFERROR("," &amp; VLOOKUP( 'Felling&amp;Restocking'!J354,SpeciesList[],2,FALSE),"," &amp; 'Felling&amp;Restocking'!J354))</f>
        <v/>
      </c>
      <c r="AI354" s="333" t="str">
        <f>IF('Felling&amp;Restocking'!J354="","",VLOOKUP( 'Felling&amp;Restocking'!J354,SpeciesList[],4,FALSE))</f>
        <v/>
      </c>
      <c r="AJ354" s="333" t="str">
        <f>IF('Felling&amp;Restocking'!K354="","",IFERROR("," &amp; VLOOKUP( 'Felling&amp;Restocking'!K354,SpeciesList[],2,FALSE),"," &amp; 'Felling&amp;Restocking'!K354))</f>
        <v/>
      </c>
      <c r="AK354" s="333" t="str">
        <f>IF('Felling&amp;Restocking'!K354="","",VLOOKUP( 'Felling&amp;Restocking'!K354,SpeciesList[],4,FALSE))</f>
        <v/>
      </c>
      <c r="AL354" s="333" t="str">
        <f>IF('Felling&amp;Restocking'!L354="","",IFERROR("," &amp; VLOOKUP( 'Felling&amp;Restocking'!L354,SpeciesList[],2,FALSE),"," &amp; 'Felling&amp;Restocking'!L354))</f>
        <v/>
      </c>
      <c r="AM354" s="333" t="str">
        <f>IF('Felling&amp;Restocking'!L354="","",VLOOKUP( 'Felling&amp;Restocking'!L354,SpeciesList[],4,FALSE))</f>
        <v/>
      </c>
      <c r="AN354" s="333" t="str">
        <f>IF('Felling&amp;Restocking'!M354="","",IFERROR("," &amp; VLOOKUP( 'Felling&amp;Restocking'!M354,SpeciesList[],2,FALSE),"," &amp; 'Felling&amp;Restocking'!M354))</f>
        <v/>
      </c>
      <c r="AO354" s="333" t="str">
        <f>IF('Felling&amp;Restocking'!M354="","",VLOOKUP( 'Felling&amp;Restocking'!M354,SpeciesList[],4,FALSE))</f>
        <v/>
      </c>
      <c r="AP354" s="333" t="str">
        <f>IF('Felling&amp;Restocking'!N354="","",IFERROR("," &amp; VLOOKUP( 'Felling&amp;Restocking'!N354,SpeciesList[],2,FALSE),"," &amp; 'Felling&amp;Restocking'!N354))</f>
        <v/>
      </c>
      <c r="AQ354" s="333" t="str">
        <f>IF('Felling&amp;Restocking'!N354="","",VLOOKUP( 'Felling&amp;Restocking'!N354,SpeciesList[],4,FALSE))</f>
        <v/>
      </c>
      <c r="AS354" s="346"/>
      <c r="AT354" s="333" t="str">
        <f>IF('Sub-Cpt Record'!A354&lt;&gt;"",CONCATENATE('Sub-Cpt Record'!A354,'Sub-Cpt Record'!B354,'Sub-Cpt Record'!C354),"")</f>
        <v/>
      </c>
      <c r="AU354" s="333">
        <f t="shared" si="54"/>
        <v>1</v>
      </c>
      <c r="AV354" s="333">
        <f>IF(AT354&lt;&gt;"",'Sub-Cpt Record'!C354/CODE!AU354,0)</f>
        <v>0</v>
      </c>
    </row>
    <row r="355" spans="1:48" x14ac:dyDescent="0.25">
      <c r="A355" s="333" t="str">
        <f>IF('Sub-Cpt Record'!B355="",IF(OR('Sub-Cpt Record'!A355=0,'Sub-Cpt Record'!A355=""),"",'Sub-Cpt Record'!A355),CONCATENATE('Sub-Cpt Record'!A355&amp;'Sub-Cpt Record'!B355))</f>
        <v/>
      </c>
      <c r="B355" s="333">
        <f t="shared" si="46"/>
        <v>1</v>
      </c>
      <c r="C355" s="334" t="str">
        <f>IF('Sub-Cpt Record'!E355 = "","",'Sub-Cpt Record'!E355&amp;"  ")</f>
        <v/>
      </c>
      <c r="D355" s="333" t="str">
        <f>IF('Sub-Cpt Record'!F355 = "","",'Sub-Cpt Record'!F355&amp;"  ")</f>
        <v/>
      </c>
      <c r="E355" s="333" t="str">
        <f>IF('Sub-Cpt Record'!G355 = "","",'Sub-Cpt Record'!G355&amp;"  ")</f>
        <v/>
      </c>
      <c r="F355" s="333" t="str">
        <f>IF('Sub-Cpt Record'!H355 = "","",'Sub-Cpt Record'!H355&amp;"  ")</f>
        <v/>
      </c>
      <c r="G355" s="333" t="str">
        <f>IF('Sub-Cpt Record'!I355 = "","",'Sub-Cpt Record'!I355&amp;"  ")</f>
        <v/>
      </c>
      <c r="H355" s="333" t="str">
        <f>IF('Sub-Cpt Record'!J355 = "","",'Sub-Cpt Record'!J355&amp;"  ")</f>
        <v/>
      </c>
      <c r="I355" s="335" t="str">
        <f t="shared" si="47"/>
        <v/>
      </c>
      <c r="J355" s="333">
        <f>IF(A355&lt;&gt;"",'Sub-Cpt Record'!C355/CODE!B355,0)</f>
        <v>0</v>
      </c>
      <c r="L355" s="337" t="str">
        <f t="shared" si="48"/>
        <v/>
      </c>
      <c r="N355" s="338">
        <f>COUNTIFS('Felling&amp;Restocking'!$A$11:$A$1000, 'Felling&amp;Restocking'!$A355, 'Felling&amp;Restocking'!$B$11:$B$1000, 'Felling&amp;Restocking'!$B355, 'Felling&amp;Restocking'!$H$11:$H$1000, 'Felling&amp;Restocking'!$H355)</f>
        <v>0</v>
      </c>
      <c r="O355" s="338">
        <f>IF(OR('Felling&amp;Restocking'!H355=0,'Felling&amp;Restocking'!H355=""),0,1)</f>
        <v>0</v>
      </c>
      <c r="P355" s="339">
        <f>SUM('Felling&amp;Restocking'!O355+'Felling&amp;Restocking'!P355)</f>
        <v>0</v>
      </c>
      <c r="S355" s="341">
        <f>IF(AND(O355&lt;&gt;0,P355&lt;&gt;0,'Felling&amp;Restocking'!G355&lt;&gt;0,AA355="",AC355=""),1,0)</f>
        <v>0</v>
      </c>
      <c r="T355" s="342" t="str">
        <f>IF(OR('Felling&amp;Restocking'!G355=0,'Felling&amp;Restocking'!G355=""),"",SUM('Felling&amp;Restocking'!O355/P355)*'Felling&amp;Restocking'!G355)</f>
        <v/>
      </c>
      <c r="U355" s="343" t="str">
        <f>IF(OR('Felling&amp;Restocking'!G355=0,'Felling&amp;Restocking'!G355=""),"",SUM('Felling&amp;Restocking'!P355/P355)*'Felling&amp;Restocking'!G355)</f>
        <v/>
      </c>
      <c r="V355" s="344">
        <f>IF(CONCATENATE('Felling&amp;Restocking'!U355&amp;'Felling&amp;Restocking'!W355&amp;'Felling&amp;Restocking'!Y355&amp;'Felling&amp;Restocking'!AA355&amp;'Felling&amp;Restocking'!AC355)="",0,1)</f>
        <v>0</v>
      </c>
      <c r="W355" s="345">
        <f>IF(OR(OR(TRIM('Felling&amp;Restocking'!H355)="T",TRIM('Felling&amp;Restocking'!H355)="DF",TRIM('Felling&amp;Restocking'!H355)="OS"),O355=0),0,1)</f>
        <v>0</v>
      </c>
      <c r="X355" s="345">
        <f>IF(OR('Felling&amp;Restocking'!$S355="",OR('Felling&amp;Restocking'!$S355=0,'Felling&amp;Restocking'!$S355="N/A")),0,1)</f>
        <v>0</v>
      </c>
      <c r="Y355" s="333" t="str">
        <f t="shared" si="49"/>
        <v/>
      </c>
      <c r="Z355" s="333" t="str">
        <f t="shared" si="50"/>
        <v/>
      </c>
      <c r="AA355" s="334" t="str">
        <f t="shared" si="51"/>
        <v/>
      </c>
      <c r="AC355" s="333" t="str">
        <f t="shared" si="52"/>
        <v/>
      </c>
      <c r="AE355" s="333" t="str">
        <f t="shared" si="53"/>
        <v>1</v>
      </c>
      <c r="AF355" s="346" t="str">
        <f>IF('Felling&amp;Restocking'!I355="","",IFERROR(VLOOKUP( 'Felling&amp;Restocking'!I355,SpeciesList[],2,FALSE),"," &amp; 'Felling&amp;Restocking'!I355))</f>
        <v/>
      </c>
      <c r="AG355" s="333" t="str">
        <f>IF('Felling&amp;Restocking'!I355="","",VLOOKUP( 'Felling&amp;Restocking'!I355,SpeciesList[],4,FALSE))</f>
        <v/>
      </c>
      <c r="AH355" s="333" t="str">
        <f>IF('Felling&amp;Restocking'!J355="","",IFERROR("," &amp; VLOOKUP( 'Felling&amp;Restocking'!J355,SpeciesList[],2,FALSE),"," &amp; 'Felling&amp;Restocking'!J355))</f>
        <v/>
      </c>
      <c r="AI355" s="333" t="str">
        <f>IF('Felling&amp;Restocking'!J355="","",VLOOKUP( 'Felling&amp;Restocking'!J355,SpeciesList[],4,FALSE))</f>
        <v/>
      </c>
      <c r="AJ355" s="333" t="str">
        <f>IF('Felling&amp;Restocking'!K355="","",IFERROR("," &amp; VLOOKUP( 'Felling&amp;Restocking'!K355,SpeciesList[],2,FALSE),"," &amp; 'Felling&amp;Restocking'!K355))</f>
        <v/>
      </c>
      <c r="AK355" s="333" t="str">
        <f>IF('Felling&amp;Restocking'!K355="","",VLOOKUP( 'Felling&amp;Restocking'!K355,SpeciesList[],4,FALSE))</f>
        <v/>
      </c>
      <c r="AL355" s="333" t="str">
        <f>IF('Felling&amp;Restocking'!L355="","",IFERROR("," &amp; VLOOKUP( 'Felling&amp;Restocking'!L355,SpeciesList[],2,FALSE),"," &amp; 'Felling&amp;Restocking'!L355))</f>
        <v/>
      </c>
      <c r="AM355" s="333" t="str">
        <f>IF('Felling&amp;Restocking'!L355="","",VLOOKUP( 'Felling&amp;Restocking'!L355,SpeciesList[],4,FALSE))</f>
        <v/>
      </c>
      <c r="AN355" s="333" t="str">
        <f>IF('Felling&amp;Restocking'!M355="","",IFERROR("," &amp; VLOOKUP( 'Felling&amp;Restocking'!M355,SpeciesList[],2,FALSE),"," &amp; 'Felling&amp;Restocking'!M355))</f>
        <v/>
      </c>
      <c r="AO355" s="333" t="str">
        <f>IF('Felling&amp;Restocking'!M355="","",VLOOKUP( 'Felling&amp;Restocking'!M355,SpeciesList[],4,FALSE))</f>
        <v/>
      </c>
      <c r="AP355" s="333" t="str">
        <f>IF('Felling&amp;Restocking'!N355="","",IFERROR("," &amp; VLOOKUP( 'Felling&amp;Restocking'!N355,SpeciesList[],2,FALSE),"," &amp; 'Felling&amp;Restocking'!N355))</f>
        <v/>
      </c>
      <c r="AQ355" s="333" t="str">
        <f>IF('Felling&amp;Restocking'!N355="","",VLOOKUP( 'Felling&amp;Restocking'!N355,SpeciesList[],4,FALSE))</f>
        <v/>
      </c>
      <c r="AS355" s="346"/>
      <c r="AT355" s="333" t="str">
        <f>IF('Sub-Cpt Record'!A355&lt;&gt;"",CONCATENATE('Sub-Cpt Record'!A355,'Sub-Cpt Record'!B355,'Sub-Cpt Record'!C355),"")</f>
        <v/>
      </c>
      <c r="AU355" s="333">
        <f t="shared" si="54"/>
        <v>1</v>
      </c>
      <c r="AV355" s="333">
        <f>IF(AT355&lt;&gt;"",'Sub-Cpt Record'!C355/CODE!AU355,0)</f>
        <v>0</v>
      </c>
    </row>
    <row r="356" spans="1:48" x14ac:dyDescent="0.25">
      <c r="A356" s="333" t="str">
        <f>IF('Sub-Cpt Record'!B356="",IF(OR('Sub-Cpt Record'!A356=0,'Sub-Cpt Record'!A356=""),"",'Sub-Cpt Record'!A356),CONCATENATE('Sub-Cpt Record'!A356&amp;'Sub-Cpt Record'!B356))</f>
        <v/>
      </c>
      <c r="B356" s="333">
        <f t="shared" si="46"/>
        <v>1</v>
      </c>
      <c r="C356" s="334" t="str">
        <f>IF('Sub-Cpt Record'!E356 = "","",'Sub-Cpt Record'!E356&amp;"  ")</f>
        <v/>
      </c>
      <c r="D356" s="333" t="str">
        <f>IF('Sub-Cpt Record'!F356 = "","",'Sub-Cpt Record'!F356&amp;"  ")</f>
        <v/>
      </c>
      <c r="E356" s="333" t="str">
        <f>IF('Sub-Cpt Record'!G356 = "","",'Sub-Cpt Record'!G356&amp;"  ")</f>
        <v/>
      </c>
      <c r="F356" s="333" t="str">
        <f>IF('Sub-Cpt Record'!H356 = "","",'Sub-Cpt Record'!H356&amp;"  ")</f>
        <v/>
      </c>
      <c r="G356" s="333" t="str">
        <f>IF('Sub-Cpt Record'!I356 = "","",'Sub-Cpt Record'!I356&amp;"  ")</f>
        <v/>
      </c>
      <c r="H356" s="333" t="str">
        <f>IF('Sub-Cpt Record'!J356 = "","",'Sub-Cpt Record'!J356&amp;"  ")</f>
        <v/>
      </c>
      <c r="I356" s="335" t="str">
        <f t="shared" si="47"/>
        <v/>
      </c>
      <c r="J356" s="333">
        <f>IF(A356&lt;&gt;"",'Sub-Cpt Record'!C356/CODE!B356,0)</f>
        <v>0</v>
      </c>
      <c r="L356" s="337" t="str">
        <f t="shared" si="48"/>
        <v/>
      </c>
      <c r="N356" s="338">
        <f>COUNTIFS('Felling&amp;Restocking'!$A$11:$A$1000, 'Felling&amp;Restocking'!$A356, 'Felling&amp;Restocking'!$B$11:$B$1000, 'Felling&amp;Restocking'!$B356, 'Felling&amp;Restocking'!$H$11:$H$1000, 'Felling&amp;Restocking'!$H356)</f>
        <v>0</v>
      </c>
      <c r="O356" s="338">
        <f>IF(OR('Felling&amp;Restocking'!H356=0,'Felling&amp;Restocking'!H356=""),0,1)</f>
        <v>0</v>
      </c>
      <c r="P356" s="339">
        <f>SUM('Felling&amp;Restocking'!O356+'Felling&amp;Restocking'!P356)</f>
        <v>0</v>
      </c>
      <c r="S356" s="341">
        <f>IF(AND(O356&lt;&gt;0,P356&lt;&gt;0,'Felling&amp;Restocking'!G356&lt;&gt;0,AA356="",AC356=""),1,0)</f>
        <v>0</v>
      </c>
      <c r="T356" s="342" t="str">
        <f>IF(OR('Felling&amp;Restocking'!G356=0,'Felling&amp;Restocking'!G356=""),"",SUM('Felling&amp;Restocking'!O356/P356)*'Felling&amp;Restocking'!G356)</f>
        <v/>
      </c>
      <c r="U356" s="343" t="str">
        <f>IF(OR('Felling&amp;Restocking'!G356=0,'Felling&amp;Restocking'!G356=""),"",SUM('Felling&amp;Restocking'!P356/P356)*'Felling&amp;Restocking'!G356)</f>
        <v/>
      </c>
      <c r="V356" s="344">
        <f>IF(CONCATENATE('Felling&amp;Restocking'!U356&amp;'Felling&amp;Restocking'!W356&amp;'Felling&amp;Restocking'!Y356&amp;'Felling&amp;Restocking'!AA356&amp;'Felling&amp;Restocking'!AC356)="",0,1)</f>
        <v>0</v>
      </c>
      <c r="W356" s="345">
        <f>IF(OR(OR(TRIM('Felling&amp;Restocking'!H356)="T",TRIM('Felling&amp;Restocking'!H356)="DF",TRIM('Felling&amp;Restocking'!H356)="OS"),O356=0),0,1)</f>
        <v>0</v>
      </c>
      <c r="X356" s="345">
        <f>IF(OR('Felling&amp;Restocking'!$S356="",OR('Felling&amp;Restocking'!$S356=0,'Felling&amp;Restocking'!$S356="N/A")),0,1)</f>
        <v>0</v>
      </c>
      <c r="Y356" s="333" t="str">
        <f t="shared" si="49"/>
        <v/>
      </c>
      <c r="Z356" s="333" t="str">
        <f t="shared" si="50"/>
        <v/>
      </c>
      <c r="AA356" s="334" t="str">
        <f t="shared" si="51"/>
        <v/>
      </c>
      <c r="AC356" s="333" t="str">
        <f t="shared" si="52"/>
        <v/>
      </c>
      <c r="AE356" s="333" t="str">
        <f t="shared" si="53"/>
        <v>1</v>
      </c>
      <c r="AF356" s="346" t="str">
        <f>IF('Felling&amp;Restocking'!I356="","",IFERROR(VLOOKUP( 'Felling&amp;Restocking'!I356,SpeciesList[],2,FALSE),"," &amp; 'Felling&amp;Restocking'!I356))</f>
        <v/>
      </c>
      <c r="AG356" s="333" t="str">
        <f>IF('Felling&amp;Restocking'!I356="","",VLOOKUP( 'Felling&amp;Restocking'!I356,SpeciesList[],4,FALSE))</f>
        <v/>
      </c>
      <c r="AH356" s="333" t="str">
        <f>IF('Felling&amp;Restocking'!J356="","",IFERROR("," &amp; VLOOKUP( 'Felling&amp;Restocking'!J356,SpeciesList[],2,FALSE),"," &amp; 'Felling&amp;Restocking'!J356))</f>
        <v/>
      </c>
      <c r="AI356" s="333" t="str">
        <f>IF('Felling&amp;Restocking'!J356="","",VLOOKUP( 'Felling&amp;Restocking'!J356,SpeciesList[],4,FALSE))</f>
        <v/>
      </c>
      <c r="AJ356" s="333" t="str">
        <f>IF('Felling&amp;Restocking'!K356="","",IFERROR("," &amp; VLOOKUP( 'Felling&amp;Restocking'!K356,SpeciesList[],2,FALSE),"," &amp; 'Felling&amp;Restocking'!K356))</f>
        <v/>
      </c>
      <c r="AK356" s="333" t="str">
        <f>IF('Felling&amp;Restocking'!K356="","",VLOOKUP( 'Felling&amp;Restocking'!K356,SpeciesList[],4,FALSE))</f>
        <v/>
      </c>
      <c r="AL356" s="333" t="str">
        <f>IF('Felling&amp;Restocking'!L356="","",IFERROR("," &amp; VLOOKUP( 'Felling&amp;Restocking'!L356,SpeciesList[],2,FALSE),"," &amp; 'Felling&amp;Restocking'!L356))</f>
        <v/>
      </c>
      <c r="AM356" s="333" t="str">
        <f>IF('Felling&amp;Restocking'!L356="","",VLOOKUP( 'Felling&amp;Restocking'!L356,SpeciesList[],4,FALSE))</f>
        <v/>
      </c>
      <c r="AN356" s="333" t="str">
        <f>IF('Felling&amp;Restocking'!M356="","",IFERROR("," &amp; VLOOKUP( 'Felling&amp;Restocking'!M356,SpeciesList[],2,FALSE),"," &amp; 'Felling&amp;Restocking'!M356))</f>
        <v/>
      </c>
      <c r="AO356" s="333" t="str">
        <f>IF('Felling&amp;Restocking'!M356="","",VLOOKUP( 'Felling&amp;Restocking'!M356,SpeciesList[],4,FALSE))</f>
        <v/>
      </c>
      <c r="AP356" s="333" t="str">
        <f>IF('Felling&amp;Restocking'!N356="","",IFERROR("," &amp; VLOOKUP( 'Felling&amp;Restocking'!N356,SpeciesList[],2,FALSE),"," &amp; 'Felling&amp;Restocking'!N356))</f>
        <v/>
      </c>
      <c r="AQ356" s="333" t="str">
        <f>IF('Felling&amp;Restocking'!N356="","",VLOOKUP( 'Felling&amp;Restocking'!N356,SpeciesList[],4,FALSE))</f>
        <v/>
      </c>
      <c r="AS356" s="346"/>
      <c r="AT356" s="333" t="str">
        <f>IF('Sub-Cpt Record'!A356&lt;&gt;"",CONCATENATE('Sub-Cpt Record'!A356,'Sub-Cpt Record'!B356,'Sub-Cpt Record'!C356),"")</f>
        <v/>
      </c>
      <c r="AU356" s="333">
        <f t="shared" si="54"/>
        <v>1</v>
      </c>
      <c r="AV356" s="333">
        <f>IF(AT356&lt;&gt;"",'Sub-Cpt Record'!C356/CODE!AU356,0)</f>
        <v>0</v>
      </c>
    </row>
    <row r="357" spans="1:48" x14ac:dyDescent="0.25">
      <c r="A357" s="333" t="str">
        <f>IF('Sub-Cpt Record'!B357="",IF(OR('Sub-Cpt Record'!A357=0,'Sub-Cpt Record'!A357=""),"",'Sub-Cpt Record'!A357),CONCATENATE('Sub-Cpt Record'!A357&amp;'Sub-Cpt Record'!B357))</f>
        <v/>
      </c>
      <c r="B357" s="333">
        <f t="shared" si="46"/>
        <v>1</v>
      </c>
      <c r="C357" s="334" t="str">
        <f>IF('Sub-Cpt Record'!E357 = "","",'Sub-Cpt Record'!E357&amp;"  ")</f>
        <v/>
      </c>
      <c r="D357" s="333" t="str">
        <f>IF('Sub-Cpt Record'!F357 = "","",'Sub-Cpt Record'!F357&amp;"  ")</f>
        <v/>
      </c>
      <c r="E357" s="333" t="str">
        <f>IF('Sub-Cpt Record'!G357 = "","",'Sub-Cpt Record'!G357&amp;"  ")</f>
        <v/>
      </c>
      <c r="F357" s="333" t="str">
        <f>IF('Sub-Cpt Record'!H357 = "","",'Sub-Cpt Record'!H357&amp;"  ")</f>
        <v/>
      </c>
      <c r="G357" s="333" t="str">
        <f>IF('Sub-Cpt Record'!I357 = "","",'Sub-Cpt Record'!I357&amp;"  ")</f>
        <v/>
      </c>
      <c r="H357" s="333" t="str">
        <f>IF('Sub-Cpt Record'!J357 = "","",'Sub-Cpt Record'!J357&amp;"  ")</f>
        <v/>
      </c>
      <c r="I357" s="335" t="str">
        <f t="shared" si="47"/>
        <v/>
      </c>
      <c r="J357" s="333">
        <f>IF(A357&lt;&gt;"",'Sub-Cpt Record'!C357/CODE!B357,0)</f>
        <v>0</v>
      </c>
      <c r="L357" s="337" t="str">
        <f t="shared" si="48"/>
        <v/>
      </c>
      <c r="N357" s="338">
        <f>COUNTIFS('Felling&amp;Restocking'!$A$11:$A$1000, 'Felling&amp;Restocking'!$A357, 'Felling&amp;Restocking'!$B$11:$B$1000, 'Felling&amp;Restocking'!$B357, 'Felling&amp;Restocking'!$H$11:$H$1000, 'Felling&amp;Restocking'!$H357)</f>
        <v>0</v>
      </c>
      <c r="O357" s="338">
        <f>IF(OR('Felling&amp;Restocking'!H357=0,'Felling&amp;Restocking'!H357=""),0,1)</f>
        <v>0</v>
      </c>
      <c r="P357" s="339">
        <f>SUM('Felling&amp;Restocking'!O357+'Felling&amp;Restocking'!P357)</f>
        <v>0</v>
      </c>
      <c r="S357" s="341">
        <f>IF(AND(O357&lt;&gt;0,P357&lt;&gt;0,'Felling&amp;Restocking'!G357&lt;&gt;0,AA357="",AC357=""),1,0)</f>
        <v>0</v>
      </c>
      <c r="T357" s="342" t="str">
        <f>IF(OR('Felling&amp;Restocking'!G357=0,'Felling&amp;Restocking'!G357=""),"",SUM('Felling&amp;Restocking'!O357/P357)*'Felling&amp;Restocking'!G357)</f>
        <v/>
      </c>
      <c r="U357" s="343" t="str">
        <f>IF(OR('Felling&amp;Restocking'!G357=0,'Felling&amp;Restocking'!G357=""),"",SUM('Felling&amp;Restocking'!P357/P357)*'Felling&amp;Restocking'!G357)</f>
        <v/>
      </c>
      <c r="V357" s="344">
        <f>IF(CONCATENATE('Felling&amp;Restocking'!U357&amp;'Felling&amp;Restocking'!W357&amp;'Felling&amp;Restocking'!Y357&amp;'Felling&amp;Restocking'!AA357&amp;'Felling&amp;Restocking'!AC357)="",0,1)</f>
        <v>0</v>
      </c>
      <c r="W357" s="345">
        <f>IF(OR(OR(TRIM('Felling&amp;Restocking'!H357)="T",TRIM('Felling&amp;Restocking'!H357)="DF",TRIM('Felling&amp;Restocking'!H357)="OS"),O357=0),0,1)</f>
        <v>0</v>
      </c>
      <c r="X357" s="345">
        <f>IF(OR('Felling&amp;Restocking'!$S357="",OR('Felling&amp;Restocking'!$S357=0,'Felling&amp;Restocking'!$S357="N/A")),0,1)</f>
        <v>0</v>
      </c>
      <c r="Y357" s="333" t="str">
        <f t="shared" si="49"/>
        <v/>
      </c>
      <c r="Z357" s="333" t="str">
        <f t="shared" si="50"/>
        <v/>
      </c>
      <c r="AA357" s="334" t="str">
        <f t="shared" si="51"/>
        <v/>
      </c>
      <c r="AC357" s="333" t="str">
        <f t="shared" si="52"/>
        <v/>
      </c>
      <c r="AE357" s="333" t="str">
        <f t="shared" si="53"/>
        <v>1</v>
      </c>
      <c r="AF357" s="346" t="str">
        <f>IF('Felling&amp;Restocking'!I357="","",IFERROR(VLOOKUP( 'Felling&amp;Restocking'!I357,SpeciesList[],2,FALSE),"," &amp; 'Felling&amp;Restocking'!I357))</f>
        <v/>
      </c>
      <c r="AG357" s="333" t="str">
        <f>IF('Felling&amp;Restocking'!I357="","",VLOOKUP( 'Felling&amp;Restocking'!I357,SpeciesList[],4,FALSE))</f>
        <v/>
      </c>
      <c r="AH357" s="333" t="str">
        <f>IF('Felling&amp;Restocking'!J357="","",IFERROR("," &amp; VLOOKUP( 'Felling&amp;Restocking'!J357,SpeciesList[],2,FALSE),"," &amp; 'Felling&amp;Restocking'!J357))</f>
        <v/>
      </c>
      <c r="AI357" s="333" t="str">
        <f>IF('Felling&amp;Restocking'!J357="","",VLOOKUP( 'Felling&amp;Restocking'!J357,SpeciesList[],4,FALSE))</f>
        <v/>
      </c>
      <c r="AJ357" s="333" t="str">
        <f>IF('Felling&amp;Restocking'!K357="","",IFERROR("," &amp; VLOOKUP( 'Felling&amp;Restocking'!K357,SpeciesList[],2,FALSE),"," &amp; 'Felling&amp;Restocking'!K357))</f>
        <v/>
      </c>
      <c r="AK357" s="333" t="str">
        <f>IF('Felling&amp;Restocking'!K357="","",VLOOKUP( 'Felling&amp;Restocking'!K357,SpeciesList[],4,FALSE))</f>
        <v/>
      </c>
      <c r="AL357" s="333" t="str">
        <f>IF('Felling&amp;Restocking'!L357="","",IFERROR("," &amp; VLOOKUP( 'Felling&amp;Restocking'!L357,SpeciesList[],2,FALSE),"," &amp; 'Felling&amp;Restocking'!L357))</f>
        <v/>
      </c>
      <c r="AM357" s="333" t="str">
        <f>IF('Felling&amp;Restocking'!L357="","",VLOOKUP( 'Felling&amp;Restocking'!L357,SpeciesList[],4,FALSE))</f>
        <v/>
      </c>
      <c r="AN357" s="333" t="str">
        <f>IF('Felling&amp;Restocking'!M357="","",IFERROR("," &amp; VLOOKUP( 'Felling&amp;Restocking'!M357,SpeciesList[],2,FALSE),"," &amp; 'Felling&amp;Restocking'!M357))</f>
        <v/>
      </c>
      <c r="AO357" s="333" t="str">
        <f>IF('Felling&amp;Restocking'!M357="","",VLOOKUP( 'Felling&amp;Restocking'!M357,SpeciesList[],4,FALSE))</f>
        <v/>
      </c>
      <c r="AP357" s="333" t="str">
        <f>IF('Felling&amp;Restocking'!N357="","",IFERROR("," &amp; VLOOKUP( 'Felling&amp;Restocking'!N357,SpeciesList[],2,FALSE),"," &amp; 'Felling&amp;Restocking'!N357))</f>
        <v/>
      </c>
      <c r="AQ357" s="333" t="str">
        <f>IF('Felling&amp;Restocking'!N357="","",VLOOKUP( 'Felling&amp;Restocking'!N357,SpeciesList[],4,FALSE))</f>
        <v/>
      </c>
      <c r="AS357" s="346"/>
      <c r="AT357" s="333" t="str">
        <f>IF('Sub-Cpt Record'!A357&lt;&gt;"",CONCATENATE('Sub-Cpt Record'!A357,'Sub-Cpt Record'!B357,'Sub-Cpt Record'!C357),"")</f>
        <v/>
      </c>
      <c r="AU357" s="333">
        <f t="shared" si="54"/>
        <v>1</v>
      </c>
      <c r="AV357" s="333">
        <f>IF(AT357&lt;&gt;"",'Sub-Cpt Record'!C357/CODE!AU357,0)</f>
        <v>0</v>
      </c>
    </row>
    <row r="358" spans="1:48" x14ac:dyDescent="0.25">
      <c r="A358" s="333" t="str">
        <f>IF('Sub-Cpt Record'!B358="",IF(OR('Sub-Cpt Record'!A358=0,'Sub-Cpt Record'!A358=""),"",'Sub-Cpt Record'!A358),CONCATENATE('Sub-Cpt Record'!A358&amp;'Sub-Cpt Record'!B358))</f>
        <v/>
      </c>
      <c r="B358" s="333">
        <f t="shared" si="46"/>
        <v>1</v>
      </c>
      <c r="C358" s="334" t="str">
        <f>IF('Sub-Cpt Record'!E358 = "","",'Sub-Cpt Record'!E358&amp;"  ")</f>
        <v/>
      </c>
      <c r="D358" s="333" t="str">
        <f>IF('Sub-Cpt Record'!F358 = "","",'Sub-Cpt Record'!F358&amp;"  ")</f>
        <v/>
      </c>
      <c r="E358" s="333" t="str">
        <f>IF('Sub-Cpt Record'!G358 = "","",'Sub-Cpt Record'!G358&amp;"  ")</f>
        <v/>
      </c>
      <c r="F358" s="333" t="str">
        <f>IF('Sub-Cpt Record'!H358 = "","",'Sub-Cpt Record'!H358&amp;"  ")</f>
        <v/>
      </c>
      <c r="G358" s="333" t="str">
        <f>IF('Sub-Cpt Record'!I358 = "","",'Sub-Cpt Record'!I358&amp;"  ")</f>
        <v/>
      </c>
      <c r="H358" s="333" t="str">
        <f>IF('Sub-Cpt Record'!J358 = "","",'Sub-Cpt Record'!J358&amp;"  ")</f>
        <v/>
      </c>
      <c r="I358" s="335" t="str">
        <f t="shared" si="47"/>
        <v/>
      </c>
      <c r="J358" s="333">
        <f>IF(A358&lt;&gt;"",'Sub-Cpt Record'!C358/CODE!B358,0)</f>
        <v>0</v>
      </c>
      <c r="L358" s="337" t="str">
        <f t="shared" si="48"/>
        <v/>
      </c>
      <c r="N358" s="338">
        <f>COUNTIFS('Felling&amp;Restocking'!$A$11:$A$1000, 'Felling&amp;Restocking'!$A358, 'Felling&amp;Restocking'!$B$11:$B$1000, 'Felling&amp;Restocking'!$B358, 'Felling&amp;Restocking'!$H$11:$H$1000, 'Felling&amp;Restocking'!$H358)</f>
        <v>0</v>
      </c>
      <c r="O358" s="338">
        <f>IF(OR('Felling&amp;Restocking'!H358=0,'Felling&amp;Restocking'!H358=""),0,1)</f>
        <v>0</v>
      </c>
      <c r="P358" s="339">
        <f>SUM('Felling&amp;Restocking'!O358+'Felling&amp;Restocking'!P358)</f>
        <v>0</v>
      </c>
      <c r="S358" s="341">
        <f>IF(AND(O358&lt;&gt;0,P358&lt;&gt;0,'Felling&amp;Restocking'!G358&lt;&gt;0,AA358="",AC358=""),1,0)</f>
        <v>0</v>
      </c>
      <c r="T358" s="342" t="str">
        <f>IF(OR('Felling&amp;Restocking'!G358=0,'Felling&amp;Restocking'!G358=""),"",SUM('Felling&amp;Restocking'!O358/P358)*'Felling&amp;Restocking'!G358)</f>
        <v/>
      </c>
      <c r="U358" s="343" t="str">
        <f>IF(OR('Felling&amp;Restocking'!G358=0,'Felling&amp;Restocking'!G358=""),"",SUM('Felling&amp;Restocking'!P358/P358)*'Felling&amp;Restocking'!G358)</f>
        <v/>
      </c>
      <c r="V358" s="344">
        <f>IF(CONCATENATE('Felling&amp;Restocking'!U358&amp;'Felling&amp;Restocking'!W358&amp;'Felling&amp;Restocking'!Y358&amp;'Felling&amp;Restocking'!AA358&amp;'Felling&amp;Restocking'!AC358)="",0,1)</f>
        <v>0</v>
      </c>
      <c r="W358" s="345">
        <f>IF(OR(OR(TRIM('Felling&amp;Restocking'!H358)="T",TRIM('Felling&amp;Restocking'!H358)="DF",TRIM('Felling&amp;Restocking'!H358)="OS"),O358=0),0,1)</f>
        <v>0</v>
      </c>
      <c r="X358" s="345">
        <f>IF(OR('Felling&amp;Restocking'!$S358="",OR('Felling&amp;Restocking'!$S358=0,'Felling&amp;Restocking'!$S358="N/A")),0,1)</f>
        <v>0</v>
      </c>
      <c r="Y358" s="333" t="str">
        <f t="shared" si="49"/>
        <v/>
      </c>
      <c r="Z358" s="333" t="str">
        <f t="shared" si="50"/>
        <v/>
      </c>
      <c r="AA358" s="334" t="str">
        <f t="shared" si="51"/>
        <v/>
      </c>
      <c r="AC358" s="333" t="str">
        <f t="shared" si="52"/>
        <v/>
      </c>
      <c r="AE358" s="333" t="str">
        <f t="shared" si="53"/>
        <v>1</v>
      </c>
      <c r="AF358" s="346" t="str">
        <f>IF('Felling&amp;Restocking'!I358="","",IFERROR(VLOOKUP( 'Felling&amp;Restocking'!I358,SpeciesList[],2,FALSE),"," &amp; 'Felling&amp;Restocking'!I358))</f>
        <v/>
      </c>
      <c r="AG358" s="333" t="str">
        <f>IF('Felling&amp;Restocking'!I358="","",VLOOKUP( 'Felling&amp;Restocking'!I358,SpeciesList[],4,FALSE))</f>
        <v/>
      </c>
      <c r="AH358" s="333" t="str">
        <f>IF('Felling&amp;Restocking'!J358="","",IFERROR("," &amp; VLOOKUP( 'Felling&amp;Restocking'!J358,SpeciesList[],2,FALSE),"," &amp; 'Felling&amp;Restocking'!J358))</f>
        <v/>
      </c>
      <c r="AI358" s="333" t="str">
        <f>IF('Felling&amp;Restocking'!J358="","",VLOOKUP( 'Felling&amp;Restocking'!J358,SpeciesList[],4,FALSE))</f>
        <v/>
      </c>
      <c r="AJ358" s="333" t="str">
        <f>IF('Felling&amp;Restocking'!K358="","",IFERROR("," &amp; VLOOKUP( 'Felling&amp;Restocking'!K358,SpeciesList[],2,FALSE),"," &amp; 'Felling&amp;Restocking'!K358))</f>
        <v/>
      </c>
      <c r="AK358" s="333" t="str">
        <f>IF('Felling&amp;Restocking'!K358="","",VLOOKUP( 'Felling&amp;Restocking'!K358,SpeciesList[],4,FALSE))</f>
        <v/>
      </c>
      <c r="AL358" s="333" t="str">
        <f>IF('Felling&amp;Restocking'!L358="","",IFERROR("," &amp; VLOOKUP( 'Felling&amp;Restocking'!L358,SpeciesList[],2,FALSE),"," &amp; 'Felling&amp;Restocking'!L358))</f>
        <v/>
      </c>
      <c r="AM358" s="333" t="str">
        <f>IF('Felling&amp;Restocking'!L358="","",VLOOKUP( 'Felling&amp;Restocking'!L358,SpeciesList[],4,FALSE))</f>
        <v/>
      </c>
      <c r="AN358" s="333" t="str">
        <f>IF('Felling&amp;Restocking'!M358="","",IFERROR("," &amp; VLOOKUP( 'Felling&amp;Restocking'!M358,SpeciesList[],2,FALSE),"," &amp; 'Felling&amp;Restocking'!M358))</f>
        <v/>
      </c>
      <c r="AO358" s="333" t="str">
        <f>IF('Felling&amp;Restocking'!M358="","",VLOOKUP( 'Felling&amp;Restocking'!M358,SpeciesList[],4,FALSE))</f>
        <v/>
      </c>
      <c r="AP358" s="333" t="str">
        <f>IF('Felling&amp;Restocking'!N358="","",IFERROR("," &amp; VLOOKUP( 'Felling&amp;Restocking'!N358,SpeciesList[],2,FALSE),"," &amp; 'Felling&amp;Restocking'!N358))</f>
        <v/>
      </c>
      <c r="AQ358" s="333" t="str">
        <f>IF('Felling&amp;Restocking'!N358="","",VLOOKUP( 'Felling&amp;Restocking'!N358,SpeciesList[],4,FALSE))</f>
        <v/>
      </c>
      <c r="AS358" s="346"/>
      <c r="AT358" s="333" t="str">
        <f>IF('Sub-Cpt Record'!A358&lt;&gt;"",CONCATENATE('Sub-Cpt Record'!A358,'Sub-Cpt Record'!B358,'Sub-Cpt Record'!C358),"")</f>
        <v/>
      </c>
      <c r="AU358" s="333">
        <f t="shared" si="54"/>
        <v>1</v>
      </c>
      <c r="AV358" s="333">
        <f>IF(AT358&lt;&gt;"",'Sub-Cpt Record'!C358/CODE!AU358,0)</f>
        <v>0</v>
      </c>
    </row>
    <row r="359" spans="1:48" x14ac:dyDescent="0.25">
      <c r="A359" s="333" t="str">
        <f>IF('Sub-Cpt Record'!B359="",IF(OR('Sub-Cpt Record'!A359=0,'Sub-Cpt Record'!A359=""),"",'Sub-Cpt Record'!A359),CONCATENATE('Sub-Cpt Record'!A359&amp;'Sub-Cpt Record'!B359))</f>
        <v/>
      </c>
      <c r="B359" s="333">
        <f t="shared" si="46"/>
        <v>1</v>
      </c>
      <c r="C359" s="334" t="str">
        <f>IF('Sub-Cpt Record'!E359 = "","",'Sub-Cpt Record'!E359&amp;"  ")</f>
        <v/>
      </c>
      <c r="D359" s="333" t="str">
        <f>IF('Sub-Cpt Record'!F359 = "","",'Sub-Cpt Record'!F359&amp;"  ")</f>
        <v/>
      </c>
      <c r="E359" s="333" t="str">
        <f>IF('Sub-Cpt Record'!G359 = "","",'Sub-Cpt Record'!G359&amp;"  ")</f>
        <v/>
      </c>
      <c r="F359" s="333" t="str">
        <f>IF('Sub-Cpt Record'!H359 = "","",'Sub-Cpt Record'!H359&amp;"  ")</f>
        <v/>
      </c>
      <c r="G359" s="333" t="str">
        <f>IF('Sub-Cpt Record'!I359 = "","",'Sub-Cpt Record'!I359&amp;"  ")</f>
        <v/>
      </c>
      <c r="H359" s="333" t="str">
        <f>IF('Sub-Cpt Record'!J359 = "","",'Sub-Cpt Record'!J359&amp;"  ")</f>
        <v/>
      </c>
      <c r="I359" s="335" t="str">
        <f t="shared" si="47"/>
        <v/>
      </c>
      <c r="J359" s="333">
        <f>IF(A359&lt;&gt;"",'Sub-Cpt Record'!C359/CODE!B359,0)</f>
        <v>0</v>
      </c>
      <c r="L359" s="337" t="str">
        <f t="shared" si="48"/>
        <v/>
      </c>
      <c r="N359" s="338">
        <f>COUNTIFS('Felling&amp;Restocking'!$A$11:$A$1000, 'Felling&amp;Restocking'!$A359, 'Felling&amp;Restocking'!$B$11:$B$1000, 'Felling&amp;Restocking'!$B359, 'Felling&amp;Restocking'!$H$11:$H$1000, 'Felling&amp;Restocking'!$H359)</f>
        <v>0</v>
      </c>
      <c r="O359" s="338">
        <f>IF(OR('Felling&amp;Restocking'!H359=0,'Felling&amp;Restocking'!H359=""),0,1)</f>
        <v>0</v>
      </c>
      <c r="P359" s="339">
        <f>SUM('Felling&amp;Restocking'!O359+'Felling&amp;Restocking'!P359)</f>
        <v>0</v>
      </c>
      <c r="S359" s="341">
        <f>IF(AND(O359&lt;&gt;0,P359&lt;&gt;0,'Felling&amp;Restocking'!G359&lt;&gt;0,AA359="",AC359=""),1,0)</f>
        <v>0</v>
      </c>
      <c r="T359" s="342" t="str">
        <f>IF(OR('Felling&amp;Restocking'!G359=0,'Felling&amp;Restocking'!G359=""),"",SUM('Felling&amp;Restocking'!O359/P359)*'Felling&amp;Restocking'!G359)</f>
        <v/>
      </c>
      <c r="U359" s="343" t="str">
        <f>IF(OR('Felling&amp;Restocking'!G359=0,'Felling&amp;Restocking'!G359=""),"",SUM('Felling&amp;Restocking'!P359/P359)*'Felling&amp;Restocking'!G359)</f>
        <v/>
      </c>
      <c r="V359" s="344">
        <f>IF(CONCATENATE('Felling&amp;Restocking'!U359&amp;'Felling&amp;Restocking'!W359&amp;'Felling&amp;Restocking'!Y359&amp;'Felling&amp;Restocking'!AA359&amp;'Felling&amp;Restocking'!AC359)="",0,1)</f>
        <v>0</v>
      </c>
      <c r="W359" s="345">
        <f>IF(OR(OR(TRIM('Felling&amp;Restocking'!H359)="T",TRIM('Felling&amp;Restocking'!H359)="DF",TRIM('Felling&amp;Restocking'!H359)="OS"),O359=0),0,1)</f>
        <v>0</v>
      </c>
      <c r="X359" s="345">
        <f>IF(OR('Felling&amp;Restocking'!$S359="",OR('Felling&amp;Restocking'!$S359=0,'Felling&amp;Restocking'!$S359="N/A")),0,1)</f>
        <v>0</v>
      </c>
      <c r="Y359" s="333" t="str">
        <f t="shared" si="49"/>
        <v/>
      </c>
      <c r="Z359" s="333" t="str">
        <f t="shared" si="50"/>
        <v/>
      </c>
      <c r="AA359" s="334" t="str">
        <f t="shared" si="51"/>
        <v/>
      </c>
      <c r="AC359" s="333" t="str">
        <f t="shared" si="52"/>
        <v/>
      </c>
      <c r="AE359" s="333" t="str">
        <f t="shared" si="53"/>
        <v>1</v>
      </c>
      <c r="AF359" s="346" t="str">
        <f>IF('Felling&amp;Restocking'!I359="","",IFERROR(VLOOKUP( 'Felling&amp;Restocking'!I359,SpeciesList[],2,FALSE),"," &amp; 'Felling&amp;Restocking'!I359))</f>
        <v/>
      </c>
      <c r="AG359" s="333" t="str">
        <f>IF('Felling&amp;Restocking'!I359="","",VLOOKUP( 'Felling&amp;Restocking'!I359,SpeciesList[],4,FALSE))</f>
        <v/>
      </c>
      <c r="AH359" s="333" t="str">
        <f>IF('Felling&amp;Restocking'!J359="","",IFERROR("," &amp; VLOOKUP( 'Felling&amp;Restocking'!J359,SpeciesList[],2,FALSE),"," &amp; 'Felling&amp;Restocking'!J359))</f>
        <v/>
      </c>
      <c r="AI359" s="333" t="str">
        <f>IF('Felling&amp;Restocking'!J359="","",VLOOKUP( 'Felling&amp;Restocking'!J359,SpeciesList[],4,FALSE))</f>
        <v/>
      </c>
      <c r="AJ359" s="333" t="str">
        <f>IF('Felling&amp;Restocking'!K359="","",IFERROR("," &amp; VLOOKUP( 'Felling&amp;Restocking'!K359,SpeciesList[],2,FALSE),"," &amp; 'Felling&amp;Restocking'!K359))</f>
        <v/>
      </c>
      <c r="AK359" s="333" t="str">
        <f>IF('Felling&amp;Restocking'!K359="","",VLOOKUP( 'Felling&amp;Restocking'!K359,SpeciesList[],4,FALSE))</f>
        <v/>
      </c>
      <c r="AL359" s="333" t="str">
        <f>IF('Felling&amp;Restocking'!L359="","",IFERROR("," &amp; VLOOKUP( 'Felling&amp;Restocking'!L359,SpeciesList[],2,FALSE),"," &amp; 'Felling&amp;Restocking'!L359))</f>
        <v/>
      </c>
      <c r="AM359" s="333" t="str">
        <f>IF('Felling&amp;Restocking'!L359="","",VLOOKUP( 'Felling&amp;Restocking'!L359,SpeciesList[],4,FALSE))</f>
        <v/>
      </c>
      <c r="AN359" s="333" t="str">
        <f>IF('Felling&amp;Restocking'!M359="","",IFERROR("," &amp; VLOOKUP( 'Felling&amp;Restocking'!M359,SpeciesList[],2,FALSE),"," &amp; 'Felling&amp;Restocking'!M359))</f>
        <v/>
      </c>
      <c r="AO359" s="333" t="str">
        <f>IF('Felling&amp;Restocking'!M359="","",VLOOKUP( 'Felling&amp;Restocking'!M359,SpeciesList[],4,FALSE))</f>
        <v/>
      </c>
      <c r="AP359" s="333" t="str">
        <f>IF('Felling&amp;Restocking'!N359="","",IFERROR("," &amp; VLOOKUP( 'Felling&amp;Restocking'!N359,SpeciesList[],2,FALSE),"," &amp; 'Felling&amp;Restocking'!N359))</f>
        <v/>
      </c>
      <c r="AQ359" s="333" t="str">
        <f>IF('Felling&amp;Restocking'!N359="","",VLOOKUP( 'Felling&amp;Restocking'!N359,SpeciesList[],4,FALSE))</f>
        <v/>
      </c>
      <c r="AS359" s="346"/>
      <c r="AT359" s="333" t="str">
        <f>IF('Sub-Cpt Record'!A359&lt;&gt;"",CONCATENATE('Sub-Cpt Record'!A359,'Sub-Cpt Record'!B359,'Sub-Cpt Record'!C359),"")</f>
        <v/>
      </c>
      <c r="AU359" s="333">
        <f t="shared" si="54"/>
        <v>1</v>
      </c>
      <c r="AV359" s="333">
        <f>IF(AT359&lt;&gt;"",'Sub-Cpt Record'!C359/CODE!AU359,0)</f>
        <v>0</v>
      </c>
    </row>
    <row r="360" spans="1:48" x14ac:dyDescent="0.25">
      <c r="A360" s="333" t="str">
        <f>IF('Sub-Cpt Record'!B360="",IF(OR('Sub-Cpt Record'!A360=0,'Sub-Cpt Record'!A360=""),"",'Sub-Cpt Record'!A360),CONCATENATE('Sub-Cpt Record'!A360&amp;'Sub-Cpt Record'!B360))</f>
        <v/>
      </c>
      <c r="B360" s="333">
        <f t="shared" si="46"/>
        <v>1</v>
      </c>
      <c r="C360" s="334" t="str">
        <f>IF('Sub-Cpt Record'!E360 = "","",'Sub-Cpt Record'!E360&amp;"  ")</f>
        <v/>
      </c>
      <c r="D360" s="333" t="str">
        <f>IF('Sub-Cpt Record'!F360 = "","",'Sub-Cpt Record'!F360&amp;"  ")</f>
        <v/>
      </c>
      <c r="E360" s="333" t="str">
        <f>IF('Sub-Cpt Record'!G360 = "","",'Sub-Cpt Record'!G360&amp;"  ")</f>
        <v/>
      </c>
      <c r="F360" s="333" t="str">
        <f>IF('Sub-Cpt Record'!H360 = "","",'Sub-Cpt Record'!H360&amp;"  ")</f>
        <v/>
      </c>
      <c r="G360" s="333" t="str">
        <f>IF('Sub-Cpt Record'!I360 = "","",'Sub-Cpt Record'!I360&amp;"  ")</f>
        <v/>
      </c>
      <c r="H360" s="333" t="str">
        <f>IF('Sub-Cpt Record'!J360 = "","",'Sub-Cpt Record'!J360&amp;"  ")</f>
        <v/>
      </c>
      <c r="I360" s="335" t="str">
        <f t="shared" si="47"/>
        <v/>
      </c>
      <c r="J360" s="333">
        <f>IF(A360&lt;&gt;"",'Sub-Cpt Record'!C360/CODE!B360,0)</f>
        <v>0</v>
      </c>
      <c r="L360" s="337" t="str">
        <f t="shared" si="48"/>
        <v/>
      </c>
      <c r="N360" s="338">
        <f>COUNTIFS('Felling&amp;Restocking'!$A$11:$A$1000, 'Felling&amp;Restocking'!$A360, 'Felling&amp;Restocking'!$B$11:$B$1000, 'Felling&amp;Restocking'!$B360, 'Felling&amp;Restocking'!$H$11:$H$1000, 'Felling&amp;Restocking'!$H360)</f>
        <v>0</v>
      </c>
      <c r="O360" s="338">
        <f>IF(OR('Felling&amp;Restocking'!H360=0,'Felling&amp;Restocking'!H360=""),0,1)</f>
        <v>0</v>
      </c>
      <c r="P360" s="339">
        <f>SUM('Felling&amp;Restocking'!O360+'Felling&amp;Restocking'!P360)</f>
        <v>0</v>
      </c>
      <c r="S360" s="341">
        <f>IF(AND(O360&lt;&gt;0,P360&lt;&gt;0,'Felling&amp;Restocking'!G360&lt;&gt;0,AA360="",AC360=""),1,0)</f>
        <v>0</v>
      </c>
      <c r="T360" s="342" t="str">
        <f>IF(OR('Felling&amp;Restocking'!G360=0,'Felling&amp;Restocking'!G360=""),"",SUM('Felling&amp;Restocking'!O360/P360)*'Felling&amp;Restocking'!G360)</f>
        <v/>
      </c>
      <c r="U360" s="343" t="str">
        <f>IF(OR('Felling&amp;Restocking'!G360=0,'Felling&amp;Restocking'!G360=""),"",SUM('Felling&amp;Restocking'!P360/P360)*'Felling&amp;Restocking'!G360)</f>
        <v/>
      </c>
      <c r="V360" s="344">
        <f>IF(CONCATENATE('Felling&amp;Restocking'!U360&amp;'Felling&amp;Restocking'!W360&amp;'Felling&amp;Restocking'!Y360&amp;'Felling&amp;Restocking'!AA360&amp;'Felling&amp;Restocking'!AC360)="",0,1)</f>
        <v>0</v>
      </c>
      <c r="W360" s="345">
        <f>IF(OR(OR(TRIM('Felling&amp;Restocking'!H360)="T",TRIM('Felling&amp;Restocking'!H360)="DF",TRIM('Felling&amp;Restocking'!H360)="OS"),O360=0),0,1)</f>
        <v>0</v>
      </c>
      <c r="X360" s="345">
        <f>IF(OR('Felling&amp;Restocking'!$S360="",OR('Felling&amp;Restocking'!$S360=0,'Felling&amp;Restocking'!$S360="N/A")),0,1)</f>
        <v>0</v>
      </c>
      <c r="Y360" s="333" t="str">
        <f t="shared" si="49"/>
        <v/>
      </c>
      <c r="Z360" s="333" t="str">
        <f t="shared" si="50"/>
        <v/>
      </c>
      <c r="AA360" s="334" t="str">
        <f t="shared" si="51"/>
        <v/>
      </c>
      <c r="AC360" s="333" t="str">
        <f t="shared" si="52"/>
        <v/>
      </c>
      <c r="AE360" s="333" t="str">
        <f t="shared" si="53"/>
        <v>1</v>
      </c>
      <c r="AF360" s="346" t="str">
        <f>IF('Felling&amp;Restocking'!I360="","",IFERROR(VLOOKUP( 'Felling&amp;Restocking'!I360,SpeciesList[],2,FALSE),"," &amp; 'Felling&amp;Restocking'!I360))</f>
        <v/>
      </c>
      <c r="AG360" s="333" t="str">
        <f>IF('Felling&amp;Restocking'!I360="","",VLOOKUP( 'Felling&amp;Restocking'!I360,SpeciesList[],4,FALSE))</f>
        <v/>
      </c>
      <c r="AH360" s="333" t="str">
        <f>IF('Felling&amp;Restocking'!J360="","",IFERROR("," &amp; VLOOKUP( 'Felling&amp;Restocking'!J360,SpeciesList[],2,FALSE),"," &amp; 'Felling&amp;Restocking'!J360))</f>
        <v/>
      </c>
      <c r="AI360" s="333" t="str">
        <f>IF('Felling&amp;Restocking'!J360="","",VLOOKUP( 'Felling&amp;Restocking'!J360,SpeciesList[],4,FALSE))</f>
        <v/>
      </c>
      <c r="AJ360" s="333" t="str">
        <f>IF('Felling&amp;Restocking'!K360="","",IFERROR("," &amp; VLOOKUP( 'Felling&amp;Restocking'!K360,SpeciesList[],2,FALSE),"," &amp; 'Felling&amp;Restocking'!K360))</f>
        <v/>
      </c>
      <c r="AK360" s="333" t="str">
        <f>IF('Felling&amp;Restocking'!K360="","",VLOOKUP( 'Felling&amp;Restocking'!K360,SpeciesList[],4,FALSE))</f>
        <v/>
      </c>
      <c r="AL360" s="333" t="str">
        <f>IF('Felling&amp;Restocking'!L360="","",IFERROR("," &amp; VLOOKUP( 'Felling&amp;Restocking'!L360,SpeciesList[],2,FALSE),"," &amp; 'Felling&amp;Restocking'!L360))</f>
        <v/>
      </c>
      <c r="AM360" s="333" t="str">
        <f>IF('Felling&amp;Restocking'!L360="","",VLOOKUP( 'Felling&amp;Restocking'!L360,SpeciesList[],4,FALSE))</f>
        <v/>
      </c>
      <c r="AN360" s="333" t="str">
        <f>IF('Felling&amp;Restocking'!M360="","",IFERROR("," &amp; VLOOKUP( 'Felling&amp;Restocking'!M360,SpeciesList[],2,FALSE),"," &amp; 'Felling&amp;Restocking'!M360))</f>
        <v/>
      </c>
      <c r="AO360" s="333" t="str">
        <f>IF('Felling&amp;Restocking'!M360="","",VLOOKUP( 'Felling&amp;Restocking'!M360,SpeciesList[],4,FALSE))</f>
        <v/>
      </c>
      <c r="AP360" s="333" t="str">
        <f>IF('Felling&amp;Restocking'!N360="","",IFERROR("," &amp; VLOOKUP( 'Felling&amp;Restocking'!N360,SpeciesList[],2,FALSE),"," &amp; 'Felling&amp;Restocking'!N360))</f>
        <v/>
      </c>
      <c r="AQ360" s="333" t="str">
        <f>IF('Felling&amp;Restocking'!N360="","",VLOOKUP( 'Felling&amp;Restocking'!N360,SpeciesList[],4,FALSE))</f>
        <v/>
      </c>
      <c r="AS360" s="346"/>
      <c r="AT360" s="333" t="str">
        <f>IF('Sub-Cpt Record'!A360&lt;&gt;"",CONCATENATE('Sub-Cpt Record'!A360,'Sub-Cpt Record'!B360,'Sub-Cpt Record'!C360),"")</f>
        <v/>
      </c>
      <c r="AU360" s="333">
        <f t="shared" si="54"/>
        <v>1</v>
      </c>
      <c r="AV360" s="333">
        <f>IF(AT360&lt;&gt;"",'Sub-Cpt Record'!C360/CODE!AU360,0)</f>
        <v>0</v>
      </c>
    </row>
    <row r="361" spans="1:48" x14ac:dyDescent="0.25">
      <c r="A361" s="333" t="str">
        <f>IF('Sub-Cpt Record'!B361="",IF(OR('Sub-Cpt Record'!A361=0,'Sub-Cpt Record'!A361=""),"",'Sub-Cpt Record'!A361),CONCATENATE('Sub-Cpt Record'!A361&amp;'Sub-Cpt Record'!B361))</f>
        <v/>
      </c>
      <c r="B361" s="333">
        <f t="shared" si="46"/>
        <v>1</v>
      </c>
      <c r="C361" s="334" t="str">
        <f>IF('Sub-Cpt Record'!E361 = "","",'Sub-Cpt Record'!E361&amp;"  ")</f>
        <v/>
      </c>
      <c r="D361" s="333" t="str">
        <f>IF('Sub-Cpt Record'!F361 = "","",'Sub-Cpt Record'!F361&amp;"  ")</f>
        <v/>
      </c>
      <c r="E361" s="333" t="str">
        <f>IF('Sub-Cpt Record'!G361 = "","",'Sub-Cpt Record'!G361&amp;"  ")</f>
        <v/>
      </c>
      <c r="F361" s="333" t="str">
        <f>IF('Sub-Cpt Record'!H361 = "","",'Sub-Cpt Record'!H361&amp;"  ")</f>
        <v/>
      </c>
      <c r="G361" s="333" t="str">
        <f>IF('Sub-Cpt Record'!I361 = "","",'Sub-Cpt Record'!I361&amp;"  ")</f>
        <v/>
      </c>
      <c r="H361" s="333" t="str">
        <f>IF('Sub-Cpt Record'!J361 = "","",'Sub-Cpt Record'!J361&amp;"  ")</f>
        <v/>
      </c>
      <c r="I361" s="335" t="str">
        <f t="shared" si="47"/>
        <v/>
      </c>
      <c r="J361" s="333">
        <f>IF(A361&lt;&gt;"",'Sub-Cpt Record'!C361/CODE!B361,0)</f>
        <v>0</v>
      </c>
      <c r="L361" s="337" t="str">
        <f t="shared" si="48"/>
        <v/>
      </c>
      <c r="N361" s="338">
        <f>COUNTIFS('Felling&amp;Restocking'!$A$11:$A$1000, 'Felling&amp;Restocking'!$A361, 'Felling&amp;Restocking'!$B$11:$B$1000, 'Felling&amp;Restocking'!$B361, 'Felling&amp;Restocking'!$H$11:$H$1000, 'Felling&amp;Restocking'!$H361)</f>
        <v>0</v>
      </c>
      <c r="O361" s="338">
        <f>IF(OR('Felling&amp;Restocking'!H361=0,'Felling&amp;Restocking'!H361=""),0,1)</f>
        <v>0</v>
      </c>
      <c r="P361" s="339">
        <f>SUM('Felling&amp;Restocking'!O361+'Felling&amp;Restocking'!P361)</f>
        <v>0</v>
      </c>
      <c r="S361" s="341">
        <f>IF(AND(O361&lt;&gt;0,P361&lt;&gt;0,'Felling&amp;Restocking'!G361&lt;&gt;0,AA361="",AC361=""),1,0)</f>
        <v>0</v>
      </c>
      <c r="T361" s="342" t="str">
        <f>IF(OR('Felling&amp;Restocking'!G361=0,'Felling&amp;Restocking'!G361=""),"",SUM('Felling&amp;Restocking'!O361/P361)*'Felling&amp;Restocking'!G361)</f>
        <v/>
      </c>
      <c r="U361" s="343" t="str">
        <f>IF(OR('Felling&amp;Restocking'!G361=0,'Felling&amp;Restocking'!G361=""),"",SUM('Felling&amp;Restocking'!P361/P361)*'Felling&amp;Restocking'!G361)</f>
        <v/>
      </c>
      <c r="V361" s="344">
        <f>IF(CONCATENATE('Felling&amp;Restocking'!U361&amp;'Felling&amp;Restocking'!W361&amp;'Felling&amp;Restocking'!Y361&amp;'Felling&amp;Restocking'!AA361&amp;'Felling&amp;Restocking'!AC361)="",0,1)</f>
        <v>0</v>
      </c>
      <c r="W361" s="345">
        <f>IF(OR(OR(TRIM('Felling&amp;Restocking'!H361)="T",TRIM('Felling&amp;Restocking'!H361)="DF",TRIM('Felling&amp;Restocking'!H361)="OS"),O361=0),0,1)</f>
        <v>0</v>
      </c>
      <c r="X361" s="345">
        <f>IF(OR('Felling&amp;Restocking'!$S361="",OR('Felling&amp;Restocking'!$S361=0,'Felling&amp;Restocking'!$S361="N/A")),0,1)</f>
        <v>0</v>
      </c>
      <c r="Y361" s="333" t="str">
        <f t="shared" si="49"/>
        <v/>
      </c>
      <c r="Z361" s="333" t="str">
        <f t="shared" si="50"/>
        <v/>
      </c>
      <c r="AA361" s="334" t="str">
        <f t="shared" si="51"/>
        <v/>
      </c>
      <c r="AC361" s="333" t="str">
        <f t="shared" si="52"/>
        <v/>
      </c>
      <c r="AE361" s="333" t="str">
        <f t="shared" si="53"/>
        <v>1</v>
      </c>
      <c r="AF361" s="346" t="str">
        <f>IF('Felling&amp;Restocking'!I361="","",IFERROR(VLOOKUP( 'Felling&amp;Restocking'!I361,SpeciesList[],2,FALSE),"," &amp; 'Felling&amp;Restocking'!I361))</f>
        <v/>
      </c>
      <c r="AG361" s="333" t="str">
        <f>IF('Felling&amp;Restocking'!I361="","",VLOOKUP( 'Felling&amp;Restocking'!I361,SpeciesList[],4,FALSE))</f>
        <v/>
      </c>
      <c r="AH361" s="333" t="str">
        <f>IF('Felling&amp;Restocking'!J361="","",IFERROR("," &amp; VLOOKUP( 'Felling&amp;Restocking'!J361,SpeciesList[],2,FALSE),"," &amp; 'Felling&amp;Restocking'!J361))</f>
        <v/>
      </c>
      <c r="AI361" s="333" t="str">
        <f>IF('Felling&amp;Restocking'!J361="","",VLOOKUP( 'Felling&amp;Restocking'!J361,SpeciesList[],4,FALSE))</f>
        <v/>
      </c>
      <c r="AJ361" s="333" t="str">
        <f>IF('Felling&amp;Restocking'!K361="","",IFERROR("," &amp; VLOOKUP( 'Felling&amp;Restocking'!K361,SpeciesList[],2,FALSE),"," &amp; 'Felling&amp;Restocking'!K361))</f>
        <v/>
      </c>
      <c r="AK361" s="333" t="str">
        <f>IF('Felling&amp;Restocking'!K361="","",VLOOKUP( 'Felling&amp;Restocking'!K361,SpeciesList[],4,FALSE))</f>
        <v/>
      </c>
      <c r="AL361" s="333" t="str">
        <f>IF('Felling&amp;Restocking'!L361="","",IFERROR("," &amp; VLOOKUP( 'Felling&amp;Restocking'!L361,SpeciesList[],2,FALSE),"," &amp; 'Felling&amp;Restocking'!L361))</f>
        <v/>
      </c>
      <c r="AM361" s="333" t="str">
        <f>IF('Felling&amp;Restocking'!L361="","",VLOOKUP( 'Felling&amp;Restocking'!L361,SpeciesList[],4,FALSE))</f>
        <v/>
      </c>
      <c r="AN361" s="333" t="str">
        <f>IF('Felling&amp;Restocking'!M361="","",IFERROR("," &amp; VLOOKUP( 'Felling&amp;Restocking'!M361,SpeciesList[],2,FALSE),"," &amp; 'Felling&amp;Restocking'!M361))</f>
        <v/>
      </c>
      <c r="AO361" s="333" t="str">
        <f>IF('Felling&amp;Restocking'!M361="","",VLOOKUP( 'Felling&amp;Restocking'!M361,SpeciesList[],4,FALSE))</f>
        <v/>
      </c>
      <c r="AP361" s="333" t="str">
        <f>IF('Felling&amp;Restocking'!N361="","",IFERROR("," &amp; VLOOKUP( 'Felling&amp;Restocking'!N361,SpeciesList[],2,FALSE),"," &amp; 'Felling&amp;Restocking'!N361))</f>
        <v/>
      </c>
      <c r="AQ361" s="333" t="str">
        <f>IF('Felling&amp;Restocking'!N361="","",VLOOKUP( 'Felling&amp;Restocking'!N361,SpeciesList[],4,FALSE))</f>
        <v/>
      </c>
      <c r="AS361" s="346"/>
      <c r="AT361" s="333" t="str">
        <f>IF('Sub-Cpt Record'!A361&lt;&gt;"",CONCATENATE('Sub-Cpt Record'!A361,'Sub-Cpt Record'!B361,'Sub-Cpt Record'!C361),"")</f>
        <v/>
      </c>
      <c r="AU361" s="333">
        <f t="shared" si="54"/>
        <v>1</v>
      </c>
      <c r="AV361" s="333">
        <f>IF(AT361&lt;&gt;"",'Sub-Cpt Record'!C361/CODE!AU361,0)</f>
        <v>0</v>
      </c>
    </row>
    <row r="362" spans="1:48" x14ac:dyDescent="0.25">
      <c r="A362" s="333" t="str">
        <f>IF('Sub-Cpt Record'!B362="",IF(OR('Sub-Cpt Record'!A362=0,'Sub-Cpt Record'!A362=""),"",'Sub-Cpt Record'!A362),CONCATENATE('Sub-Cpt Record'!A362&amp;'Sub-Cpt Record'!B362))</f>
        <v/>
      </c>
      <c r="B362" s="333">
        <f t="shared" si="46"/>
        <v>1</v>
      </c>
      <c r="C362" s="334" t="str">
        <f>IF('Sub-Cpt Record'!E362 = "","",'Sub-Cpt Record'!E362&amp;"  ")</f>
        <v/>
      </c>
      <c r="D362" s="333" t="str">
        <f>IF('Sub-Cpt Record'!F362 = "","",'Sub-Cpt Record'!F362&amp;"  ")</f>
        <v/>
      </c>
      <c r="E362" s="333" t="str">
        <f>IF('Sub-Cpt Record'!G362 = "","",'Sub-Cpt Record'!G362&amp;"  ")</f>
        <v/>
      </c>
      <c r="F362" s="333" t="str">
        <f>IF('Sub-Cpt Record'!H362 = "","",'Sub-Cpt Record'!H362&amp;"  ")</f>
        <v/>
      </c>
      <c r="G362" s="333" t="str">
        <f>IF('Sub-Cpt Record'!I362 = "","",'Sub-Cpt Record'!I362&amp;"  ")</f>
        <v/>
      </c>
      <c r="H362" s="333" t="str">
        <f>IF('Sub-Cpt Record'!J362 = "","",'Sub-Cpt Record'!J362&amp;"  ")</f>
        <v/>
      </c>
      <c r="I362" s="335" t="str">
        <f t="shared" si="47"/>
        <v/>
      </c>
      <c r="J362" s="333">
        <f>IF(A362&lt;&gt;"",'Sub-Cpt Record'!C362/CODE!B362,0)</f>
        <v>0</v>
      </c>
      <c r="L362" s="337" t="str">
        <f t="shared" si="48"/>
        <v/>
      </c>
      <c r="N362" s="338">
        <f>COUNTIFS('Felling&amp;Restocking'!$A$11:$A$1000, 'Felling&amp;Restocking'!$A362, 'Felling&amp;Restocking'!$B$11:$B$1000, 'Felling&amp;Restocking'!$B362, 'Felling&amp;Restocking'!$H$11:$H$1000, 'Felling&amp;Restocking'!$H362)</f>
        <v>0</v>
      </c>
      <c r="O362" s="338">
        <f>IF(OR('Felling&amp;Restocking'!H362=0,'Felling&amp;Restocking'!H362=""),0,1)</f>
        <v>0</v>
      </c>
      <c r="P362" s="339">
        <f>SUM('Felling&amp;Restocking'!O362+'Felling&amp;Restocking'!P362)</f>
        <v>0</v>
      </c>
      <c r="S362" s="341">
        <f>IF(AND(O362&lt;&gt;0,P362&lt;&gt;0,'Felling&amp;Restocking'!G362&lt;&gt;0,AA362="",AC362=""),1,0)</f>
        <v>0</v>
      </c>
      <c r="T362" s="342" t="str">
        <f>IF(OR('Felling&amp;Restocking'!G362=0,'Felling&amp;Restocking'!G362=""),"",SUM('Felling&amp;Restocking'!O362/P362)*'Felling&amp;Restocking'!G362)</f>
        <v/>
      </c>
      <c r="U362" s="343" t="str">
        <f>IF(OR('Felling&amp;Restocking'!G362=0,'Felling&amp;Restocking'!G362=""),"",SUM('Felling&amp;Restocking'!P362/P362)*'Felling&amp;Restocking'!G362)</f>
        <v/>
      </c>
      <c r="V362" s="344">
        <f>IF(CONCATENATE('Felling&amp;Restocking'!U362&amp;'Felling&amp;Restocking'!W362&amp;'Felling&amp;Restocking'!Y362&amp;'Felling&amp;Restocking'!AA362&amp;'Felling&amp;Restocking'!AC362)="",0,1)</f>
        <v>0</v>
      </c>
      <c r="W362" s="345">
        <f>IF(OR(OR(TRIM('Felling&amp;Restocking'!H362)="T",TRIM('Felling&amp;Restocking'!H362)="DF",TRIM('Felling&amp;Restocking'!H362)="OS"),O362=0),0,1)</f>
        <v>0</v>
      </c>
      <c r="X362" s="345">
        <f>IF(OR('Felling&amp;Restocking'!$S362="",OR('Felling&amp;Restocking'!$S362=0,'Felling&amp;Restocking'!$S362="N/A")),0,1)</f>
        <v>0</v>
      </c>
      <c r="Y362" s="333" t="str">
        <f t="shared" si="49"/>
        <v/>
      </c>
      <c r="Z362" s="333" t="str">
        <f t="shared" si="50"/>
        <v/>
      </c>
      <c r="AA362" s="334" t="str">
        <f t="shared" si="51"/>
        <v/>
      </c>
      <c r="AC362" s="333" t="str">
        <f t="shared" si="52"/>
        <v/>
      </c>
      <c r="AE362" s="333" t="str">
        <f t="shared" si="53"/>
        <v>1</v>
      </c>
      <c r="AF362" s="346" t="str">
        <f>IF('Felling&amp;Restocking'!I362="","",IFERROR(VLOOKUP( 'Felling&amp;Restocking'!I362,SpeciesList[],2,FALSE),"," &amp; 'Felling&amp;Restocking'!I362))</f>
        <v/>
      </c>
      <c r="AG362" s="333" t="str">
        <f>IF('Felling&amp;Restocking'!I362="","",VLOOKUP( 'Felling&amp;Restocking'!I362,SpeciesList[],4,FALSE))</f>
        <v/>
      </c>
      <c r="AH362" s="333" t="str">
        <f>IF('Felling&amp;Restocking'!J362="","",IFERROR("," &amp; VLOOKUP( 'Felling&amp;Restocking'!J362,SpeciesList[],2,FALSE),"," &amp; 'Felling&amp;Restocking'!J362))</f>
        <v/>
      </c>
      <c r="AI362" s="333" t="str">
        <f>IF('Felling&amp;Restocking'!J362="","",VLOOKUP( 'Felling&amp;Restocking'!J362,SpeciesList[],4,FALSE))</f>
        <v/>
      </c>
      <c r="AJ362" s="333" t="str">
        <f>IF('Felling&amp;Restocking'!K362="","",IFERROR("," &amp; VLOOKUP( 'Felling&amp;Restocking'!K362,SpeciesList[],2,FALSE),"," &amp; 'Felling&amp;Restocking'!K362))</f>
        <v/>
      </c>
      <c r="AK362" s="333" t="str">
        <f>IF('Felling&amp;Restocking'!K362="","",VLOOKUP( 'Felling&amp;Restocking'!K362,SpeciesList[],4,FALSE))</f>
        <v/>
      </c>
      <c r="AL362" s="333" t="str">
        <f>IF('Felling&amp;Restocking'!L362="","",IFERROR("," &amp; VLOOKUP( 'Felling&amp;Restocking'!L362,SpeciesList[],2,FALSE),"," &amp; 'Felling&amp;Restocking'!L362))</f>
        <v/>
      </c>
      <c r="AM362" s="333" t="str">
        <f>IF('Felling&amp;Restocking'!L362="","",VLOOKUP( 'Felling&amp;Restocking'!L362,SpeciesList[],4,FALSE))</f>
        <v/>
      </c>
      <c r="AN362" s="333" t="str">
        <f>IF('Felling&amp;Restocking'!M362="","",IFERROR("," &amp; VLOOKUP( 'Felling&amp;Restocking'!M362,SpeciesList[],2,FALSE),"," &amp; 'Felling&amp;Restocking'!M362))</f>
        <v/>
      </c>
      <c r="AO362" s="333" t="str">
        <f>IF('Felling&amp;Restocking'!M362="","",VLOOKUP( 'Felling&amp;Restocking'!M362,SpeciesList[],4,FALSE))</f>
        <v/>
      </c>
      <c r="AP362" s="333" t="str">
        <f>IF('Felling&amp;Restocking'!N362="","",IFERROR("," &amp; VLOOKUP( 'Felling&amp;Restocking'!N362,SpeciesList[],2,FALSE),"," &amp; 'Felling&amp;Restocking'!N362))</f>
        <v/>
      </c>
      <c r="AQ362" s="333" t="str">
        <f>IF('Felling&amp;Restocking'!N362="","",VLOOKUP( 'Felling&amp;Restocking'!N362,SpeciesList[],4,FALSE))</f>
        <v/>
      </c>
      <c r="AS362" s="346"/>
      <c r="AT362" s="333" t="str">
        <f>IF('Sub-Cpt Record'!A362&lt;&gt;"",CONCATENATE('Sub-Cpt Record'!A362,'Sub-Cpt Record'!B362,'Sub-Cpt Record'!C362),"")</f>
        <v/>
      </c>
      <c r="AU362" s="333">
        <f t="shared" si="54"/>
        <v>1</v>
      </c>
      <c r="AV362" s="333">
        <f>IF(AT362&lt;&gt;"",'Sub-Cpt Record'!C362/CODE!AU362,0)</f>
        <v>0</v>
      </c>
    </row>
    <row r="363" spans="1:48" x14ac:dyDescent="0.25">
      <c r="A363" s="333" t="str">
        <f>IF('Sub-Cpt Record'!B363="",IF(OR('Sub-Cpt Record'!A363=0,'Sub-Cpt Record'!A363=""),"",'Sub-Cpt Record'!A363),CONCATENATE('Sub-Cpt Record'!A363&amp;'Sub-Cpt Record'!B363))</f>
        <v/>
      </c>
      <c r="B363" s="333">
        <f t="shared" si="46"/>
        <v>1</v>
      </c>
      <c r="C363" s="334" t="str">
        <f>IF('Sub-Cpt Record'!E363 = "","",'Sub-Cpt Record'!E363&amp;"  ")</f>
        <v/>
      </c>
      <c r="D363" s="333" t="str">
        <f>IF('Sub-Cpt Record'!F363 = "","",'Sub-Cpt Record'!F363&amp;"  ")</f>
        <v/>
      </c>
      <c r="E363" s="333" t="str">
        <f>IF('Sub-Cpt Record'!G363 = "","",'Sub-Cpt Record'!G363&amp;"  ")</f>
        <v/>
      </c>
      <c r="F363" s="333" t="str">
        <f>IF('Sub-Cpt Record'!H363 = "","",'Sub-Cpt Record'!H363&amp;"  ")</f>
        <v/>
      </c>
      <c r="G363" s="333" t="str">
        <f>IF('Sub-Cpt Record'!I363 = "","",'Sub-Cpt Record'!I363&amp;"  ")</f>
        <v/>
      </c>
      <c r="H363" s="333" t="str">
        <f>IF('Sub-Cpt Record'!J363 = "","",'Sub-Cpt Record'!J363&amp;"  ")</f>
        <v/>
      </c>
      <c r="I363" s="335" t="str">
        <f t="shared" si="47"/>
        <v/>
      </c>
      <c r="J363" s="333">
        <f>IF(A363&lt;&gt;"",'Sub-Cpt Record'!C363/CODE!B363,0)</f>
        <v>0</v>
      </c>
      <c r="L363" s="337" t="str">
        <f t="shared" si="48"/>
        <v/>
      </c>
      <c r="N363" s="338">
        <f>COUNTIFS('Felling&amp;Restocking'!$A$11:$A$1000, 'Felling&amp;Restocking'!$A363, 'Felling&amp;Restocking'!$B$11:$B$1000, 'Felling&amp;Restocking'!$B363, 'Felling&amp;Restocking'!$H$11:$H$1000, 'Felling&amp;Restocking'!$H363)</f>
        <v>0</v>
      </c>
      <c r="O363" s="338">
        <f>IF(OR('Felling&amp;Restocking'!H363=0,'Felling&amp;Restocking'!H363=""),0,1)</f>
        <v>0</v>
      </c>
      <c r="P363" s="339">
        <f>SUM('Felling&amp;Restocking'!O363+'Felling&amp;Restocking'!P363)</f>
        <v>0</v>
      </c>
      <c r="S363" s="341">
        <f>IF(AND(O363&lt;&gt;0,P363&lt;&gt;0,'Felling&amp;Restocking'!G363&lt;&gt;0,AA363="",AC363=""),1,0)</f>
        <v>0</v>
      </c>
      <c r="T363" s="342" t="str">
        <f>IF(OR('Felling&amp;Restocking'!G363=0,'Felling&amp;Restocking'!G363=""),"",SUM('Felling&amp;Restocking'!O363/P363)*'Felling&amp;Restocking'!G363)</f>
        <v/>
      </c>
      <c r="U363" s="343" t="str">
        <f>IF(OR('Felling&amp;Restocking'!G363=0,'Felling&amp;Restocking'!G363=""),"",SUM('Felling&amp;Restocking'!P363/P363)*'Felling&amp;Restocking'!G363)</f>
        <v/>
      </c>
      <c r="V363" s="344">
        <f>IF(CONCATENATE('Felling&amp;Restocking'!U363&amp;'Felling&amp;Restocking'!W363&amp;'Felling&amp;Restocking'!Y363&amp;'Felling&amp;Restocking'!AA363&amp;'Felling&amp;Restocking'!AC363)="",0,1)</f>
        <v>0</v>
      </c>
      <c r="W363" s="345">
        <f>IF(OR(OR(TRIM('Felling&amp;Restocking'!H363)="T",TRIM('Felling&amp;Restocking'!H363)="DF",TRIM('Felling&amp;Restocking'!H363)="OS"),O363=0),0,1)</f>
        <v>0</v>
      </c>
      <c r="X363" s="345">
        <f>IF(OR('Felling&amp;Restocking'!$S363="",OR('Felling&amp;Restocking'!$S363=0,'Felling&amp;Restocking'!$S363="N/A")),0,1)</f>
        <v>0</v>
      </c>
      <c r="Y363" s="333" t="str">
        <f t="shared" si="49"/>
        <v/>
      </c>
      <c r="Z363" s="333" t="str">
        <f t="shared" si="50"/>
        <v/>
      </c>
      <c r="AA363" s="334" t="str">
        <f t="shared" si="51"/>
        <v/>
      </c>
      <c r="AC363" s="333" t="str">
        <f t="shared" si="52"/>
        <v/>
      </c>
      <c r="AE363" s="333" t="str">
        <f t="shared" si="53"/>
        <v>1</v>
      </c>
      <c r="AF363" s="346" t="str">
        <f>IF('Felling&amp;Restocking'!I363="","",IFERROR(VLOOKUP( 'Felling&amp;Restocking'!I363,SpeciesList[],2,FALSE),"," &amp; 'Felling&amp;Restocking'!I363))</f>
        <v/>
      </c>
      <c r="AG363" s="333" t="str">
        <f>IF('Felling&amp;Restocking'!I363="","",VLOOKUP( 'Felling&amp;Restocking'!I363,SpeciesList[],4,FALSE))</f>
        <v/>
      </c>
      <c r="AH363" s="333" t="str">
        <f>IF('Felling&amp;Restocking'!J363="","",IFERROR("," &amp; VLOOKUP( 'Felling&amp;Restocking'!J363,SpeciesList[],2,FALSE),"," &amp; 'Felling&amp;Restocking'!J363))</f>
        <v/>
      </c>
      <c r="AI363" s="333" t="str">
        <f>IF('Felling&amp;Restocking'!J363="","",VLOOKUP( 'Felling&amp;Restocking'!J363,SpeciesList[],4,FALSE))</f>
        <v/>
      </c>
      <c r="AJ363" s="333" t="str">
        <f>IF('Felling&amp;Restocking'!K363="","",IFERROR("," &amp; VLOOKUP( 'Felling&amp;Restocking'!K363,SpeciesList[],2,FALSE),"," &amp; 'Felling&amp;Restocking'!K363))</f>
        <v/>
      </c>
      <c r="AK363" s="333" t="str">
        <f>IF('Felling&amp;Restocking'!K363="","",VLOOKUP( 'Felling&amp;Restocking'!K363,SpeciesList[],4,FALSE))</f>
        <v/>
      </c>
      <c r="AL363" s="333" t="str">
        <f>IF('Felling&amp;Restocking'!L363="","",IFERROR("," &amp; VLOOKUP( 'Felling&amp;Restocking'!L363,SpeciesList[],2,FALSE),"," &amp; 'Felling&amp;Restocking'!L363))</f>
        <v/>
      </c>
      <c r="AM363" s="333" t="str">
        <f>IF('Felling&amp;Restocking'!L363="","",VLOOKUP( 'Felling&amp;Restocking'!L363,SpeciesList[],4,FALSE))</f>
        <v/>
      </c>
      <c r="AN363" s="333" t="str">
        <f>IF('Felling&amp;Restocking'!M363="","",IFERROR("," &amp; VLOOKUP( 'Felling&amp;Restocking'!M363,SpeciesList[],2,FALSE),"," &amp; 'Felling&amp;Restocking'!M363))</f>
        <v/>
      </c>
      <c r="AO363" s="333" t="str">
        <f>IF('Felling&amp;Restocking'!M363="","",VLOOKUP( 'Felling&amp;Restocking'!M363,SpeciesList[],4,FALSE))</f>
        <v/>
      </c>
      <c r="AP363" s="333" t="str">
        <f>IF('Felling&amp;Restocking'!N363="","",IFERROR("," &amp; VLOOKUP( 'Felling&amp;Restocking'!N363,SpeciesList[],2,FALSE),"," &amp; 'Felling&amp;Restocking'!N363))</f>
        <v/>
      </c>
      <c r="AQ363" s="333" t="str">
        <f>IF('Felling&amp;Restocking'!N363="","",VLOOKUP( 'Felling&amp;Restocking'!N363,SpeciesList[],4,FALSE))</f>
        <v/>
      </c>
      <c r="AS363" s="346"/>
      <c r="AT363" s="333" t="str">
        <f>IF('Sub-Cpt Record'!A363&lt;&gt;"",CONCATENATE('Sub-Cpt Record'!A363,'Sub-Cpt Record'!B363,'Sub-Cpt Record'!C363),"")</f>
        <v/>
      </c>
      <c r="AU363" s="333">
        <f t="shared" si="54"/>
        <v>1</v>
      </c>
      <c r="AV363" s="333">
        <f>IF(AT363&lt;&gt;"",'Sub-Cpt Record'!C363/CODE!AU363,0)</f>
        <v>0</v>
      </c>
    </row>
    <row r="364" spans="1:48" x14ac:dyDescent="0.25">
      <c r="A364" s="333" t="str">
        <f>IF('Sub-Cpt Record'!B364="",IF(OR('Sub-Cpt Record'!A364=0,'Sub-Cpt Record'!A364=""),"",'Sub-Cpt Record'!A364),CONCATENATE('Sub-Cpt Record'!A364&amp;'Sub-Cpt Record'!B364))</f>
        <v/>
      </c>
      <c r="B364" s="333">
        <f t="shared" si="46"/>
        <v>1</v>
      </c>
      <c r="C364" s="334" t="str">
        <f>IF('Sub-Cpt Record'!E364 = "","",'Sub-Cpt Record'!E364&amp;"  ")</f>
        <v/>
      </c>
      <c r="D364" s="333" t="str">
        <f>IF('Sub-Cpt Record'!F364 = "","",'Sub-Cpt Record'!F364&amp;"  ")</f>
        <v/>
      </c>
      <c r="E364" s="333" t="str">
        <f>IF('Sub-Cpt Record'!G364 = "","",'Sub-Cpt Record'!G364&amp;"  ")</f>
        <v/>
      </c>
      <c r="F364" s="333" t="str">
        <f>IF('Sub-Cpt Record'!H364 = "","",'Sub-Cpt Record'!H364&amp;"  ")</f>
        <v/>
      </c>
      <c r="G364" s="333" t="str">
        <f>IF('Sub-Cpt Record'!I364 = "","",'Sub-Cpt Record'!I364&amp;"  ")</f>
        <v/>
      </c>
      <c r="H364" s="333" t="str">
        <f>IF('Sub-Cpt Record'!J364 = "","",'Sub-Cpt Record'!J364&amp;"  ")</f>
        <v/>
      </c>
      <c r="I364" s="335" t="str">
        <f t="shared" si="47"/>
        <v/>
      </c>
      <c r="J364" s="333">
        <f>IF(A364&lt;&gt;"",'Sub-Cpt Record'!C364/CODE!B364,0)</f>
        <v>0</v>
      </c>
      <c r="L364" s="337" t="str">
        <f t="shared" si="48"/>
        <v/>
      </c>
      <c r="N364" s="338">
        <f>COUNTIFS('Felling&amp;Restocking'!$A$11:$A$1000, 'Felling&amp;Restocking'!$A364, 'Felling&amp;Restocking'!$B$11:$B$1000, 'Felling&amp;Restocking'!$B364, 'Felling&amp;Restocking'!$H$11:$H$1000, 'Felling&amp;Restocking'!$H364)</f>
        <v>0</v>
      </c>
      <c r="O364" s="338">
        <f>IF(OR('Felling&amp;Restocking'!H364=0,'Felling&amp;Restocking'!H364=""),0,1)</f>
        <v>0</v>
      </c>
      <c r="P364" s="339">
        <f>SUM('Felling&amp;Restocking'!O364+'Felling&amp;Restocking'!P364)</f>
        <v>0</v>
      </c>
      <c r="S364" s="341">
        <f>IF(AND(O364&lt;&gt;0,P364&lt;&gt;0,'Felling&amp;Restocking'!G364&lt;&gt;0,AA364="",AC364=""),1,0)</f>
        <v>0</v>
      </c>
      <c r="T364" s="342" t="str">
        <f>IF(OR('Felling&amp;Restocking'!G364=0,'Felling&amp;Restocking'!G364=""),"",SUM('Felling&amp;Restocking'!O364/P364)*'Felling&amp;Restocking'!G364)</f>
        <v/>
      </c>
      <c r="U364" s="343" t="str">
        <f>IF(OR('Felling&amp;Restocking'!G364=0,'Felling&amp;Restocking'!G364=""),"",SUM('Felling&amp;Restocking'!P364/P364)*'Felling&amp;Restocking'!G364)</f>
        <v/>
      </c>
      <c r="V364" s="344">
        <f>IF(CONCATENATE('Felling&amp;Restocking'!U364&amp;'Felling&amp;Restocking'!W364&amp;'Felling&amp;Restocking'!Y364&amp;'Felling&amp;Restocking'!AA364&amp;'Felling&amp;Restocking'!AC364)="",0,1)</f>
        <v>0</v>
      </c>
      <c r="W364" s="345">
        <f>IF(OR(OR(TRIM('Felling&amp;Restocking'!H364)="T",TRIM('Felling&amp;Restocking'!H364)="DF",TRIM('Felling&amp;Restocking'!H364)="OS"),O364=0),0,1)</f>
        <v>0</v>
      </c>
      <c r="X364" s="345">
        <f>IF(OR('Felling&amp;Restocking'!$S364="",OR('Felling&amp;Restocking'!$S364=0,'Felling&amp;Restocking'!$S364="N/A")),0,1)</f>
        <v>0</v>
      </c>
      <c r="Y364" s="333" t="str">
        <f t="shared" si="49"/>
        <v/>
      </c>
      <c r="Z364" s="333" t="str">
        <f t="shared" si="50"/>
        <v/>
      </c>
      <c r="AA364" s="334" t="str">
        <f t="shared" si="51"/>
        <v/>
      </c>
      <c r="AC364" s="333" t="str">
        <f t="shared" si="52"/>
        <v/>
      </c>
      <c r="AE364" s="333" t="str">
        <f t="shared" si="53"/>
        <v>1</v>
      </c>
      <c r="AF364" s="346" t="str">
        <f>IF('Felling&amp;Restocking'!I364="","",IFERROR(VLOOKUP( 'Felling&amp;Restocking'!I364,SpeciesList[],2,FALSE),"," &amp; 'Felling&amp;Restocking'!I364))</f>
        <v/>
      </c>
      <c r="AG364" s="333" t="str">
        <f>IF('Felling&amp;Restocking'!I364="","",VLOOKUP( 'Felling&amp;Restocking'!I364,SpeciesList[],4,FALSE))</f>
        <v/>
      </c>
      <c r="AH364" s="333" t="str">
        <f>IF('Felling&amp;Restocking'!J364="","",IFERROR("," &amp; VLOOKUP( 'Felling&amp;Restocking'!J364,SpeciesList[],2,FALSE),"," &amp; 'Felling&amp;Restocking'!J364))</f>
        <v/>
      </c>
      <c r="AI364" s="333" t="str">
        <f>IF('Felling&amp;Restocking'!J364="","",VLOOKUP( 'Felling&amp;Restocking'!J364,SpeciesList[],4,FALSE))</f>
        <v/>
      </c>
      <c r="AJ364" s="333" t="str">
        <f>IF('Felling&amp;Restocking'!K364="","",IFERROR("," &amp; VLOOKUP( 'Felling&amp;Restocking'!K364,SpeciesList[],2,FALSE),"," &amp; 'Felling&amp;Restocking'!K364))</f>
        <v/>
      </c>
      <c r="AK364" s="333" t="str">
        <f>IF('Felling&amp;Restocking'!K364="","",VLOOKUP( 'Felling&amp;Restocking'!K364,SpeciesList[],4,FALSE))</f>
        <v/>
      </c>
      <c r="AL364" s="333" t="str">
        <f>IF('Felling&amp;Restocking'!L364="","",IFERROR("," &amp; VLOOKUP( 'Felling&amp;Restocking'!L364,SpeciesList[],2,FALSE),"," &amp; 'Felling&amp;Restocking'!L364))</f>
        <v/>
      </c>
      <c r="AM364" s="333" t="str">
        <f>IF('Felling&amp;Restocking'!L364="","",VLOOKUP( 'Felling&amp;Restocking'!L364,SpeciesList[],4,FALSE))</f>
        <v/>
      </c>
      <c r="AN364" s="333" t="str">
        <f>IF('Felling&amp;Restocking'!M364="","",IFERROR("," &amp; VLOOKUP( 'Felling&amp;Restocking'!M364,SpeciesList[],2,FALSE),"," &amp; 'Felling&amp;Restocking'!M364))</f>
        <v/>
      </c>
      <c r="AO364" s="333" t="str">
        <f>IF('Felling&amp;Restocking'!M364="","",VLOOKUP( 'Felling&amp;Restocking'!M364,SpeciesList[],4,FALSE))</f>
        <v/>
      </c>
      <c r="AP364" s="333" t="str">
        <f>IF('Felling&amp;Restocking'!N364="","",IFERROR("," &amp; VLOOKUP( 'Felling&amp;Restocking'!N364,SpeciesList[],2,FALSE),"," &amp; 'Felling&amp;Restocking'!N364))</f>
        <v/>
      </c>
      <c r="AQ364" s="333" t="str">
        <f>IF('Felling&amp;Restocking'!N364="","",VLOOKUP( 'Felling&amp;Restocking'!N364,SpeciesList[],4,FALSE))</f>
        <v/>
      </c>
      <c r="AS364" s="346"/>
      <c r="AT364" s="333" t="str">
        <f>IF('Sub-Cpt Record'!A364&lt;&gt;"",CONCATENATE('Sub-Cpt Record'!A364,'Sub-Cpt Record'!B364,'Sub-Cpt Record'!C364),"")</f>
        <v/>
      </c>
      <c r="AU364" s="333">
        <f t="shared" si="54"/>
        <v>1</v>
      </c>
      <c r="AV364" s="333">
        <f>IF(AT364&lt;&gt;"",'Sub-Cpt Record'!C364/CODE!AU364,0)</f>
        <v>0</v>
      </c>
    </row>
    <row r="365" spans="1:48" x14ac:dyDescent="0.25">
      <c r="A365" s="333" t="str">
        <f>IF('Sub-Cpt Record'!B365="",IF(OR('Sub-Cpt Record'!A365=0,'Sub-Cpt Record'!A365=""),"",'Sub-Cpt Record'!A365),CONCATENATE('Sub-Cpt Record'!A365&amp;'Sub-Cpt Record'!B365))</f>
        <v/>
      </c>
      <c r="B365" s="333">
        <f t="shared" si="46"/>
        <v>1</v>
      </c>
      <c r="C365" s="334" t="str">
        <f>IF('Sub-Cpt Record'!E365 = "","",'Sub-Cpt Record'!E365&amp;"  ")</f>
        <v/>
      </c>
      <c r="D365" s="333" t="str">
        <f>IF('Sub-Cpt Record'!F365 = "","",'Sub-Cpt Record'!F365&amp;"  ")</f>
        <v/>
      </c>
      <c r="E365" s="333" t="str">
        <f>IF('Sub-Cpt Record'!G365 = "","",'Sub-Cpt Record'!G365&amp;"  ")</f>
        <v/>
      </c>
      <c r="F365" s="333" t="str">
        <f>IF('Sub-Cpt Record'!H365 = "","",'Sub-Cpt Record'!H365&amp;"  ")</f>
        <v/>
      </c>
      <c r="G365" s="333" t="str">
        <f>IF('Sub-Cpt Record'!I365 = "","",'Sub-Cpt Record'!I365&amp;"  ")</f>
        <v/>
      </c>
      <c r="H365" s="333" t="str">
        <f>IF('Sub-Cpt Record'!J365 = "","",'Sub-Cpt Record'!J365&amp;"  ")</f>
        <v/>
      </c>
      <c r="I365" s="335" t="str">
        <f t="shared" si="47"/>
        <v/>
      </c>
      <c r="J365" s="333">
        <f>IF(A365&lt;&gt;"",'Sub-Cpt Record'!C365/CODE!B365,0)</f>
        <v>0</v>
      </c>
      <c r="L365" s="337" t="str">
        <f t="shared" si="48"/>
        <v/>
      </c>
      <c r="N365" s="338">
        <f>COUNTIFS('Felling&amp;Restocking'!$A$11:$A$1000, 'Felling&amp;Restocking'!$A365, 'Felling&amp;Restocking'!$B$11:$B$1000, 'Felling&amp;Restocking'!$B365, 'Felling&amp;Restocking'!$H$11:$H$1000, 'Felling&amp;Restocking'!$H365)</f>
        <v>0</v>
      </c>
      <c r="O365" s="338">
        <f>IF(OR('Felling&amp;Restocking'!H365=0,'Felling&amp;Restocking'!H365=""),0,1)</f>
        <v>0</v>
      </c>
      <c r="P365" s="339">
        <f>SUM('Felling&amp;Restocking'!O365+'Felling&amp;Restocking'!P365)</f>
        <v>0</v>
      </c>
      <c r="S365" s="341">
        <f>IF(AND(O365&lt;&gt;0,P365&lt;&gt;0,'Felling&amp;Restocking'!G365&lt;&gt;0,AA365="",AC365=""),1,0)</f>
        <v>0</v>
      </c>
      <c r="T365" s="342" t="str">
        <f>IF(OR('Felling&amp;Restocking'!G365=0,'Felling&amp;Restocking'!G365=""),"",SUM('Felling&amp;Restocking'!O365/P365)*'Felling&amp;Restocking'!G365)</f>
        <v/>
      </c>
      <c r="U365" s="343" t="str">
        <f>IF(OR('Felling&amp;Restocking'!G365=0,'Felling&amp;Restocking'!G365=""),"",SUM('Felling&amp;Restocking'!P365/P365)*'Felling&amp;Restocking'!G365)</f>
        <v/>
      </c>
      <c r="V365" s="344">
        <f>IF(CONCATENATE('Felling&amp;Restocking'!U365&amp;'Felling&amp;Restocking'!W365&amp;'Felling&amp;Restocking'!Y365&amp;'Felling&amp;Restocking'!AA365&amp;'Felling&amp;Restocking'!AC365)="",0,1)</f>
        <v>0</v>
      </c>
      <c r="W365" s="345">
        <f>IF(OR(OR(TRIM('Felling&amp;Restocking'!H365)="T",TRIM('Felling&amp;Restocking'!H365)="DF",TRIM('Felling&amp;Restocking'!H365)="OS"),O365=0),0,1)</f>
        <v>0</v>
      </c>
      <c r="X365" s="345">
        <f>IF(OR('Felling&amp;Restocking'!$S365="",OR('Felling&amp;Restocking'!$S365=0,'Felling&amp;Restocking'!$S365="N/A")),0,1)</f>
        <v>0</v>
      </c>
      <c r="Y365" s="333" t="str">
        <f t="shared" si="49"/>
        <v/>
      </c>
      <c r="Z365" s="333" t="str">
        <f t="shared" si="50"/>
        <v/>
      </c>
      <c r="AA365" s="334" t="str">
        <f t="shared" si="51"/>
        <v/>
      </c>
      <c r="AC365" s="333" t="str">
        <f t="shared" si="52"/>
        <v/>
      </c>
      <c r="AE365" s="333" t="str">
        <f t="shared" si="53"/>
        <v>1</v>
      </c>
      <c r="AF365" s="346" t="str">
        <f>IF('Felling&amp;Restocking'!I365="","",IFERROR(VLOOKUP( 'Felling&amp;Restocking'!I365,SpeciesList[],2,FALSE),"," &amp; 'Felling&amp;Restocking'!I365))</f>
        <v/>
      </c>
      <c r="AG365" s="333" t="str">
        <f>IF('Felling&amp;Restocking'!I365="","",VLOOKUP( 'Felling&amp;Restocking'!I365,SpeciesList[],4,FALSE))</f>
        <v/>
      </c>
      <c r="AH365" s="333" t="str">
        <f>IF('Felling&amp;Restocking'!J365="","",IFERROR("," &amp; VLOOKUP( 'Felling&amp;Restocking'!J365,SpeciesList[],2,FALSE),"," &amp; 'Felling&amp;Restocking'!J365))</f>
        <v/>
      </c>
      <c r="AI365" s="333" t="str">
        <f>IF('Felling&amp;Restocking'!J365="","",VLOOKUP( 'Felling&amp;Restocking'!J365,SpeciesList[],4,FALSE))</f>
        <v/>
      </c>
      <c r="AJ365" s="333" t="str">
        <f>IF('Felling&amp;Restocking'!K365="","",IFERROR("," &amp; VLOOKUP( 'Felling&amp;Restocking'!K365,SpeciesList[],2,FALSE),"," &amp; 'Felling&amp;Restocking'!K365))</f>
        <v/>
      </c>
      <c r="AK365" s="333" t="str">
        <f>IF('Felling&amp;Restocking'!K365="","",VLOOKUP( 'Felling&amp;Restocking'!K365,SpeciesList[],4,FALSE))</f>
        <v/>
      </c>
      <c r="AL365" s="333" t="str">
        <f>IF('Felling&amp;Restocking'!L365="","",IFERROR("," &amp; VLOOKUP( 'Felling&amp;Restocking'!L365,SpeciesList[],2,FALSE),"," &amp; 'Felling&amp;Restocking'!L365))</f>
        <v/>
      </c>
      <c r="AM365" s="333" t="str">
        <f>IF('Felling&amp;Restocking'!L365="","",VLOOKUP( 'Felling&amp;Restocking'!L365,SpeciesList[],4,FALSE))</f>
        <v/>
      </c>
      <c r="AN365" s="333" t="str">
        <f>IF('Felling&amp;Restocking'!M365="","",IFERROR("," &amp; VLOOKUP( 'Felling&amp;Restocking'!M365,SpeciesList[],2,FALSE),"," &amp; 'Felling&amp;Restocking'!M365))</f>
        <v/>
      </c>
      <c r="AO365" s="333" t="str">
        <f>IF('Felling&amp;Restocking'!M365="","",VLOOKUP( 'Felling&amp;Restocking'!M365,SpeciesList[],4,FALSE))</f>
        <v/>
      </c>
      <c r="AP365" s="333" t="str">
        <f>IF('Felling&amp;Restocking'!N365="","",IFERROR("," &amp; VLOOKUP( 'Felling&amp;Restocking'!N365,SpeciesList[],2,FALSE),"," &amp; 'Felling&amp;Restocking'!N365))</f>
        <v/>
      </c>
      <c r="AQ365" s="333" t="str">
        <f>IF('Felling&amp;Restocking'!N365="","",VLOOKUP( 'Felling&amp;Restocking'!N365,SpeciesList[],4,FALSE))</f>
        <v/>
      </c>
      <c r="AS365" s="346"/>
      <c r="AT365" s="333" t="str">
        <f>IF('Sub-Cpt Record'!A365&lt;&gt;"",CONCATENATE('Sub-Cpt Record'!A365,'Sub-Cpt Record'!B365,'Sub-Cpt Record'!C365),"")</f>
        <v/>
      </c>
      <c r="AU365" s="333">
        <f t="shared" si="54"/>
        <v>1</v>
      </c>
      <c r="AV365" s="333">
        <f>IF(AT365&lt;&gt;"",'Sub-Cpt Record'!C365/CODE!AU365,0)</f>
        <v>0</v>
      </c>
    </row>
    <row r="366" spans="1:48" x14ac:dyDescent="0.25">
      <c r="A366" s="333" t="str">
        <f>IF('Sub-Cpt Record'!B366="",IF(OR('Sub-Cpt Record'!A366=0,'Sub-Cpt Record'!A366=""),"",'Sub-Cpt Record'!A366),CONCATENATE('Sub-Cpt Record'!A366&amp;'Sub-Cpt Record'!B366))</f>
        <v/>
      </c>
      <c r="B366" s="333">
        <f t="shared" si="46"/>
        <v>1</v>
      </c>
      <c r="C366" s="334" t="str">
        <f>IF('Sub-Cpt Record'!E366 = "","",'Sub-Cpt Record'!E366&amp;"  ")</f>
        <v/>
      </c>
      <c r="D366" s="333" t="str">
        <f>IF('Sub-Cpt Record'!F366 = "","",'Sub-Cpt Record'!F366&amp;"  ")</f>
        <v/>
      </c>
      <c r="E366" s="333" t="str">
        <f>IF('Sub-Cpt Record'!G366 = "","",'Sub-Cpt Record'!G366&amp;"  ")</f>
        <v/>
      </c>
      <c r="F366" s="333" t="str">
        <f>IF('Sub-Cpt Record'!H366 = "","",'Sub-Cpt Record'!H366&amp;"  ")</f>
        <v/>
      </c>
      <c r="G366" s="333" t="str">
        <f>IF('Sub-Cpt Record'!I366 = "","",'Sub-Cpt Record'!I366&amp;"  ")</f>
        <v/>
      </c>
      <c r="H366" s="333" t="str">
        <f>IF('Sub-Cpt Record'!J366 = "","",'Sub-Cpt Record'!J366&amp;"  ")</f>
        <v/>
      </c>
      <c r="I366" s="335" t="str">
        <f t="shared" si="47"/>
        <v/>
      </c>
      <c r="J366" s="333">
        <f>IF(A366&lt;&gt;"",'Sub-Cpt Record'!C366/CODE!B366,0)</f>
        <v>0</v>
      </c>
      <c r="L366" s="337" t="str">
        <f t="shared" si="48"/>
        <v/>
      </c>
      <c r="N366" s="338">
        <f>COUNTIFS('Felling&amp;Restocking'!$A$11:$A$1000, 'Felling&amp;Restocking'!$A366, 'Felling&amp;Restocking'!$B$11:$B$1000, 'Felling&amp;Restocking'!$B366, 'Felling&amp;Restocking'!$H$11:$H$1000, 'Felling&amp;Restocking'!$H366)</f>
        <v>0</v>
      </c>
      <c r="O366" s="338">
        <f>IF(OR('Felling&amp;Restocking'!H366=0,'Felling&amp;Restocking'!H366=""),0,1)</f>
        <v>0</v>
      </c>
      <c r="P366" s="339">
        <f>SUM('Felling&amp;Restocking'!O366+'Felling&amp;Restocking'!P366)</f>
        <v>0</v>
      </c>
      <c r="S366" s="341">
        <f>IF(AND(O366&lt;&gt;0,P366&lt;&gt;0,'Felling&amp;Restocking'!G366&lt;&gt;0,AA366="",AC366=""),1,0)</f>
        <v>0</v>
      </c>
      <c r="T366" s="342" t="str">
        <f>IF(OR('Felling&amp;Restocking'!G366=0,'Felling&amp;Restocking'!G366=""),"",SUM('Felling&amp;Restocking'!O366/P366)*'Felling&amp;Restocking'!G366)</f>
        <v/>
      </c>
      <c r="U366" s="343" t="str">
        <f>IF(OR('Felling&amp;Restocking'!G366=0,'Felling&amp;Restocking'!G366=""),"",SUM('Felling&amp;Restocking'!P366/P366)*'Felling&amp;Restocking'!G366)</f>
        <v/>
      </c>
      <c r="V366" s="344">
        <f>IF(CONCATENATE('Felling&amp;Restocking'!U366&amp;'Felling&amp;Restocking'!W366&amp;'Felling&amp;Restocking'!Y366&amp;'Felling&amp;Restocking'!AA366&amp;'Felling&amp;Restocking'!AC366)="",0,1)</f>
        <v>0</v>
      </c>
      <c r="W366" s="345">
        <f>IF(OR(OR(TRIM('Felling&amp;Restocking'!H366)="T",TRIM('Felling&amp;Restocking'!H366)="DF",TRIM('Felling&amp;Restocking'!H366)="OS"),O366=0),0,1)</f>
        <v>0</v>
      </c>
      <c r="X366" s="345">
        <f>IF(OR('Felling&amp;Restocking'!$S366="",OR('Felling&amp;Restocking'!$S366=0,'Felling&amp;Restocking'!$S366="N/A")),0,1)</f>
        <v>0</v>
      </c>
      <c r="Y366" s="333" t="str">
        <f t="shared" si="49"/>
        <v/>
      </c>
      <c r="Z366" s="333" t="str">
        <f t="shared" si="50"/>
        <v/>
      </c>
      <c r="AA366" s="334" t="str">
        <f t="shared" si="51"/>
        <v/>
      </c>
      <c r="AC366" s="333" t="str">
        <f t="shared" si="52"/>
        <v/>
      </c>
      <c r="AE366" s="333" t="str">
        <f t="shared" si="53"/>
        <v>1</v>
      </c>
      <c r="AF366" s="346" t="str">
        <f>IF('Felling&amp;Restocking'!I366="","",IFERROR(VLOOKUP( 'Felling&amp;Restocking'!I366,SpeciesList[],2,FALSE),"," &amp; 'Felling&amp;Restocking'!I366))</f>
        <v/>
      </c>
      <c r="AG366" s="333" t="str">
        <f>IF('Felling&amp;Restocking'!I366="","",VLOOKUP( 'Felling&amp;Restocking'!I366,SpeciesList[],4,FALSE))</f>
        <v/>
      </c>
      <c r="AH366" s="333" t="str">
        <f>IF('Felling&amp;Restocking'!J366="","",IFERROR("," &amp; VLOOKUP( 'Felling&amp;Restocking'!J366,SpeciesList[],2,FALSE),"," &amp; 'Felling&amp;Restocking'!J366))</f>
        <v/>
      </c>
      <c r="AI366" s="333" t="str">
        <f>IF('Felling&amp;Restocking'!J366="","",VLOOKUP( 'Felling&amp;Restocking'!J366,SpeciesList[],4,FALSE))</f>
        <v/>
      </c>
      <c r="AJ366" s="333" t="str">
        <f>IF('Felling&amp;Restocking'!K366="","",IFERROR("," &amp; VLOOKUP( 'Felling&amp;Restocking'!K366,SpeciesList[],2,FALSE),"," &amp; 'Felling&amp;Restocking'!K366))</f>
        <v/>
      </c>
      <c r="AK366" s="333" t="str">
        <f>IF('Felling&amp;Restocking'!K366="","",VLOOKUP( 'Felling&amp;Restocking'!K366,SpeciesList[],4,FALSE))</f>
        <v/>
      </c>
      <c r="AL366" s="333" t="str">
        <f>IF('Felling&amp;Restocking'!L366="","",IFERROR("," &amp; VLOOKUP( 'Felling&amp;Restocking'!L366,SpeciesList[],2,FALSE),"," &amp; 'Felling&amp;Restocking'!L366))</f>
        <v/>
      </c>
      <c r="AM366" s="333" t="str">
        <f>IF('Felling&amp;Restocking'!L366="","",VLOOKUP( 'Felling&amp;Restocking'!L366,SpeciesList[],4,FALSE))</f>
        <v/>
      </c>
      <c r="AN366" s="333" t="str">
        <f>IF('Felling&amp;Restocking'!M366="","",IFERROR("," &amp; VLOOKUP( 'Felling&amp;Restocking'!M366,SpeciesList[],2,FALSE),"," &amp; 'Felling&amp;Restocking'!M366))</f>
        <v/>
      </c>
      <c r="AO366" s="333" t="str">
        <f>IF('Felling&amp;Restocking'!M366="","",VLOOKUP( 'Felling&amp;Restocking'!M366,SpeciesList[],4,FALSE))</f>
        <v/>
      </c>
      <c r="AP366" s="333" t="str">
        <f>IF('Felling&amp;Restocking'!N366="","",IFERROR("," &amp; VLOOKUP( 'Felling&amp;Restocking'!N366,SpeciesList[],2,FALSE),"," &amp; 'Felling&amp;Restocking'!N366))</f>
        <v/>
      </c>
      <c r="AQ366" s="333" t="str">
        <f>IF('Felling&amp;Restocking'!N366="","",VLOOKUP( 'Felling&amp;Restocking'!N366,SpeciesList[],4,FALSE))</f>
        <v/>
      </c>
      <c r="AS366" s="346"/>
      <c r="AT366" s="333" t="str">
        <f>IF('Sub-Cpt Record'!A366&lt;&gt;"",CONCATENATE('Sub-Cpt Record'!A366,'Sub-Cpt Record'!B366,'Sub-Cpt Record'!C366),"")</f>
        <v/>
      </c>
      <c r="AU366" s="333">
        <f t="shared" si="54"/>
        <v>1</v>
      </c>
      <c r="AV366" s="333">
        <f>IF(AT366&lt;&gt;"",'Sub-Cpt Record'!C366/CODE!AU366,0)</f>
        <v>0</v>
      </c>
    </row>
    <row r="367" spans="1:48" x14ac:dyDescent="0.25">
      <c r="A367" s="333" t="str">
        <f>IF('Sub-Cpt Record'!B367="",IF(OR('Sub-Cpt Record'!A367=0,'Sub-Cpt Record'!A367=""),"",'Sub-Cpt Record'!A367),CONCATENATE('Sub-Cpt Record'!A367&amp;'Sub-Cpt Record'!B367))</f>
        <v/>
      </c>
      <c r="B367" s="333">
        <f t="shared" si="46"/>
        <v>1</v>
      </c>
      <c r="C367" s="334" t="str">
        <f>IF('Sub-Cpt Record'!E367 = "","",'Sub-Cpt Record'!E367&amp;"  ")</f>
        <v/>
      </c>
      <c r="D367" s="333" t="str">
        <f>IF('Sub-Cpt Record'!F367 = "","",'Sub-Cpt Record'!F367&amp;"  ")</f>
        <v/>
      </c>
      <c r="E367" s="333" t="str">
        <f>IF('Sub-Cpt Record'!G367 = "","",'Sub-Cpt Record'!G367&amp;"  ")</f>
        <v/>
      </c>
      <c r="F367" s="333" t="str">
        <f>IF('Sub-Cpt Record'!H367 = "","",'Sub-Cpt Record'!H367&amp;"  ")</f>
        <v/>
      </c>
      <c r="G367" s="333" t="str">
        <f>IF('Sub-Cpt Record'!I367 = "","",'Sub-Cpt Record'!I367&amp;"  ")</f>
        <v/>
      </c>
      <c r="H367" s="333" t="str">
        <f>IF('Sub-Cpt Record'!J367 = "","",'Sub-Cpt Record'!J367&amp;"  ")</f>
        <v/>
      </c>
      <c r="I367" s="335" t="str">
        <f t="shared" si="47"/>
        <v/>
      </c>
      <c r="J367" s="333">
        <f>IF(A367&lt;&gt;"",'Sub-Cpt Record'!C367/CODE!B367,0)</f>
        <v>0</v>
      </c>
      <c r="L367" s="337" t="str">
        <f t="shared" si="48"/>
        <v/>
      </c>
      <c r="N367" s="338">
        <f>COUNTIFS('Felling&amp;Restocking'!$A$11:$A$1000, 'Felling&amp;Restocking'!$A367, 'Felling&amp;Restocking'!$B$11:$B$1000, 'Felling&amp;Restocking'!$B367, 'Felling&amp;Restocking'!$H$11:$H$1000, 'Felling&amp;Restocking'!$H367)</f>
        <v>0</v>
      </c>
      <c r="O367" s="338">
        <f>IF(OR('Felling&amp;Restocking'!H367=0,'Felling&amp;Restocking'!H367=""),0,1)</f>
        <v>0</v>
      </c>
      <c r="P367" s="339">
        <f>SUM('Felling&amp;Restocking'!O367+'Felling&amp;Restocking'!P367)</f>
        <v>0</v>
      </c>
      <c r="S367" s="341">
        <f>IF(AND(O367&lt;&gt;0,P367&lt;&gt;0,'Felling&amp;Restocking'!G367&lt;&gt;0,AA367="",AC367=""),1,0)</f>
        <v>0</v>
      </c>
      <c r="T367" s="342" t="str">
        <f>IF(OR('Felling&amp;Restocking'!G367=0,'Felling&amp;Restocking'!G367=""),"",SUM('Felling&amp;Restocking'!O367/P367)*'Felling&amp;Restocking'!G367)</f>
        <v/>
      </c>
      <c r="U367" s="343" t="str">
        <f>IF(OR('Felling&amp;Restocking'!G367=0,'Felling&amp;Restocking'!G367=""),"",SUM('Felling&amp;Restocking'!P367/P367)*'Felling&amp;Restocking'!G367)</f>
        <v/>
      </c>
      <c r="V367" s="344">
        <f>IF(CONCATENATE('Felling&amp;Restocking'!U367&amp;'Felling&amp;Restocking'!W367&amp;'Felling&amp;Restocking'!Y367&amp;'Felling&amp;Restocking'!AA367&amp;'Felling&amp;Restocking'!AC367)="",0,1)</f>
        <v>0</v>
      </c>
      <c r="W367" s="345">
        <f>IF(OR(OR(TRIM('Felling&amp;Restocking'!H367)="T",TRIM('Felling&amp;Restocking'!H367)="DF",TRIM('Felling&amp;Restocking'!H367)="OS"),O367=0),0,1)</f>
        <v>0</v>
      </c>
      <c r="X367" s="345">
        <f>IF(OR('Felling&amp;Restocking'!$S367="",OR('Felling&amp;Restocking'!$S367=0,'Felling&amp;Restocking'!$S367="N/A")),0,1)</f>
        <v>0</v>
      </c>
      <c r="Y367" s="333" t="str">
        <f t="shared" si="49"/>
        <v/>
      </c>
      <c r="Z367" s="333" t="str">
        <f t="shared" si="50"/>
        <v/>
      </c>
      <c r="AA367" s="334" t="str">
        <f t="shared" si="51"/>
        <v/>
      </c>
      <c r="AC367" s="333" t="str">
        <f t="shared" si="52"/>
        <v/>
      </c>
      <c r="AE367" s="333" t="str">
        <f t="shared" si="53"/>
        <v>1</v>
      </c>
      <c r="AF367" s="346" t="str">
        <f>IF('Felling&amp;Restocking'!I367="","",IFERROR(VLOOKUP( 'Felling&amp;Restocking'!I367,SpeciesList[],2,FALSE),"," &amp; 'Felling&amp;Restocking'!I367))</f>
        <v/>
      </c>
      <c r="AG367" s="333" t="str">
        <f>IF('Felling&amp;Restocking'!I367="","",VLOOKUP( 'Felling&amp;Restocking'!I367,SpeciesList[],4,FALSE))</f>
        <v/>
      </c>
      <c r="AH367" s="333" t="str">
        <f>IF('Felling&amp;Restocking'!J367="","",IFERROR("," &amp; VLOOKUP( 'Felling&amp;Restocking'!J367,SpeciesList[],2,FALSE),"," &amp; 'Felling&amp;Restocking'!J367))</f>
        <v/>
      </c>
      <c r="AI367" s="333" t="str">
        <f>IF('Felling&amp;Restocking'!J367="","",VLOOKUP( 'Felling&amp;Restocking'!J367,SpeciesList[],4,FALSE))</f>
        <v/>
      </c>
      <c r="AJ367" s="333" t="str">
        <f>IF('Felling&amp;Restocking'!K367="","",IFERROR("," &amp; VLOOKUP( 'Felling&amp;Restocking'!K367,SpeciesList[],2,FALSE),"," &amp; 'Felling&amp;Restocking'!K367))</f>
        <v/>
      </c>
      <c r="AK367" s="333" t="str">
        <f>IF('Felling&amp;Restocking'!K367="","",VLOOKUP( 'Felling&amp;Restocking'!K367,SpeciesList[],4,FALSE))</f>
        <v/>
      </c>
      <c r="AL367" s="333" t="str">
        <f>IF('Felling&amp;Restocking'!L367="","",IFERROR("," &amp; VLOOKUP( 'Felling&amp;Restocking'!L367,SpeciesList[],2,FALSE),"," &amp; 'Felling&amp;Restocking'!L367))</f>
        <v/>
      </c>
      <c r="AM367" s="333" t="str">
        <f>IF('Felling&amp;Restocking'!L367="","",VLOOKUP( 'Felling&amp;Restocking'!L367,SpeciesList[],4,FALSE))</f>
        <v/>
      </c>
      <c r="AN367" s="333" t="str">
        <f>IF('Felling&amp;Restocking'!M367="","",IFERROR("," &amp; VLOOKUP( 'Felling&amp;Restocking'!M367,SpeciesList[],2,FALSE),"," &amp; 'Felling&amp;Restocking'!M367))</f>
        <v/>
      </c>
      <c r="AO367" s="333" t="str">
        <f>IF('Felling&amp;Restocking'!M367="","",VLOOKUP( 'Felling&amp;Restocking'!M367,SpeciesList[],4,FALSE))</f>
        <v/>
      </c>
      <c r="AP367" s="333" t="str">
        <f>IF('Felling&amp;Restocking'!N367="","",IFERROR("," &amp; VLOOKUP( 'Felling&amp;Restocking'!N367,SpeciesList[],2,FALSE),"," &amp; 'Felling&amp;Restocking'!N367))</f>
        <v/>
      </c>
      <c r="AQ367" s="333" t="str">
        <f>IF('Felling&amp;Restocking'!N367="","",VLOOKUP( 'Felling&amp;Restocking'!N367,SpeciesList[],4,FALSE))</f>
        <v/>
      </c>
      <c r="AS367" s="346"/>
      <c r="AT367" s="333" t="str">
        <f>IF('Sub-Cpt Record'!A367&lt;&gt;"",CONCATENATE('Sub-Cpt Record'!A367,'Sub-Cpt Record'!B367,'Sub-Cpt Record'!C367),"")</f>
        <v/>
      </c>
      <c r="AU367" s="333">
        <f t="shared" si="54"/>
        <v>1</v>
      </c>
      <c r="AV367" s="333">
        <f>IF(AT367&lt;&gt;"",'Sub-Cpt Record'!C367/CODE!AU367,0)</f>
        <v>0</v>
      </c>
    </row>
    <row r="368" spans="1:48" x14ac:dyDescent="0.25">
      <c r="A368" s="333" t="str">
        <f>IF('Sub-Cpt Record'!B368="",IF(OR('Sub-Cpt Record'!A368=0,'Sub-Cpt Record'!A368=""),"",'Sub-Cpt Record'!A368),CONCATENATE('Sub-Cpt Record'!A368&amp;'Sub-Cpt Record'!B368))</f>
        <v/>
      </c>
      <c r="B368" s="333">
        <f t="shared" si="46"/>
        <v>1</v>
      </c>
      <c r="C368" s="334" t="str">
        <f>IF('Sub-Cpt Record'!E368 = "","",'Sub-Cpt Record'!E368&amp;"  ")</f>
        <v/>
      </c>
      <c r="D368" s="333" t="str">
        <f>IF('Sub-Cpt Record'!F368 = "","",'Sub-Cpt Record'!F368&amp;"  ")</f>
        <v/>
      </c>
      <c r="E368" s="333" t="str">
        <f>IF('Sub-Cpt Record'!G368 = "","",'Sub-Cpt Record'!G368&amp;"  ")</f>
        <v/>
      </c>
      <c r="F368" s="333" t="str">
        <f>IF('Sub-Cpt Record'!H368 = "","",'Sub-Cpt Record'!H368&amp;"  ")</f>
        <v/>
      </c>
      <c r="G368" s="333" t="str">
        <f>IF('Sub-Cpt Record'!I368 = "","",'Sub-Cpt Record'!I368&amp;"  ")</f>
        <v/>
      </c>
      <c r="H368" s="333" t="str">
        <f>IF('Sub-Cpt Record'!J368 = "","",'Sub-Cpt Record'!J368&amp;"  ")</f>
        <v/>
      </c>
      <c r="I368" s="335" t="str">
        <f t="shared" si="47"/>
        <v/>
      </c>
      <c r="J368" s="333">
        <f>IF(A368&lt;&gt;"",'Sub-Cpt Record'!C368/CODE!B368,0)</f>
        <v>0</v>
      </c>
      <c r="L368" s="337" t="str">
        <f t="shared" si="48"/>
        <v/>
      </c>
      <c r="N368" s="338">
        <f>COUNTIFS('Felling&amp;Restocking'!$A$11:$A$1000, 'Felling&amp;Restocking'!$A368, 'Felling&amp;Restocking'!$B$11:$B$1000, 'Felling&amp;Restocking'!$B368, 'Felling&amp;Restocking'!$H$11:$H$1000, 'Felling&amp;Restocking'!$H368)</f>
        <v>0</v>
      </c>
      <c r="O368" s="338">
        <f>IF(OR('Felling&amp;Restocking'!H368=0,'Felling&amp;Restocking'!H368=""),0,1)</f>
        <v>0</v>
      </c>
      <c r="P368" s="339">
        <f>SUM('Felling&amp;Restocking'!O368+'Felling&amp;Restocking'!P368)</f>
        <v>0</v>
      </c>
      <c r="S368" s="341">
        <f>IF(AND(O368&lt;&gt;0,P368&lt;&gt;0,'Felling&amp;Restocking'!G368&lt;&gt;0,AA368="",AC368=""),1,0)</f>
        <v>0</v>
      </c>
      <c r="T368" s="342" t="str">
        <f>IF(OR('Felling&amp;Restocking'!G368=0,'Felling&amp;Restocking'!G368=""),"",SUM('Felling&amp;Restocking'!O368/P368)*'Felling&amp;Restocking'!G368)</f>
        <v/>
      </c>
      <c r="U368" s="343" t="str">
        <f>IF(OR('Felling&amp;Restocking'!G368=0,'Felling&amp;Restocking'!G368=""),"",SUM('Felling&amp;Restocking'!P368/P368)*'Felling&amp;Restocking'!G368)</f>
        <v/>
      </c>
      <c r="V368" s="344">
        <f>IF(CONCATENATE('Felling&amp;Restocking'!U368&amp;'Felling&amp;Restocking'!W368&amp;'Felling&amp;Restocking'!Y368&amp;'Felling&amp;Restocking'!AA368&amp;'Felling&amp;Restocking'!AC368)="",0,1)</f>
        <v>0</v>
      </c>
      <c r="W368" s="345">
        <f>IF(OR(OR(TRIM('Felling&amp;Restocking'!H368)="T",TRIM('Felling&amp;Restocking'!H368)="DF",TRIM('Felling&amp;Restocking'!H368)="OS"),O368=0),0,1)</f>
        <v>0</v>
      </c>
      <c r="X368" s="345">
        <f>IF(OR('Felling&amp;Restocking'!$S368="",OR('Felling&amp;Restocking'!$S368=0,'Felling&amp;Restocking'!$S368="N/A")),0,1)</f>
        <v>0</v>
      </c>
      <c r="Y368" s="333" t="str">
        <f t="shared" si="49"/>
        <v/>
      </c>
      <c r="Z368" s="333" t="str">
        <f t="shared" si="50"/>
        <v/>
      </c>
      <c r="AA368" s="334" t="str">
        <f t="shared" si="51"/>
        <v/>
      </c>
      <c r="AC368" s="333" t="str">
        <f t="shared" si="52"/>
        <v/>
      </c>
      <c r="AE368" s="333" t="str">
        <f t="shared" si="53"/>
        <v>1</v>
      </c>
      <c r="AF368" s="346" t="str">
        <f>IF('Felling&amp;Restocking'!I368="","",IFERROR(VLOOKUP( 'Felling&amp;Restocking'!I368,SpeciesList[],2,FALSE),"," &amp; 'Felling&amp;Restocking'!I368))</f>
        <v/>
      </c>
      <c r="AG368" s="333" t="str">
        <f>IF('Felling&amp;Restocking'!I368="","",VLOOKUP( 'Felling&amp;Restocking'!I368,SpeciesList[],4,FALSE))</f>
        <v/>
      </c>
      <c r="AH368" s="333" t="str">
        <f>IF('Felling&amp;Restocking'!J368="","",IFERROR("," &amp; VLOOKUP( 'Felling&amp;Restocking'!J368,SpeciesList[],2,FALSE),"," &amp; 'Felling&amp;Restocking'!J368))</f>
        <v/>
      </c>
      <c r="AI368" s="333" t="str">
        <f>IF('Felling&amp;Restocking'!J368="","",VLOOKUP( 'Felling&amp;Restocking'!J368,SpeciesList[],4,FALSE))</f>
        <v/>
      </c>
      <c r="AJ368" s="333" t="str">
        <f>IF('Felling&amp;Restocking'!K368="","",IFERROR("," &amp; VLOOKUP( 'Felling&amp;Restocking'!K368,SpeciesList[],2,FALSE),"," &amp; 'Felling&amp;Restocking'!K368))</f>
        <v/>
      </c>
      <c r="AK368" s="333" t="str">
        <f>IF('Felling&amp;Restocking'!K368="","",VLOOKUP( 'Felling&amp;Restocking'!K368,SpeciesList[],4,FALSE))</f>
        <v/>
      </c>
      <c r="AL368" s="333" t="str">
        <f>IF('Felling&amp;Restocking'!L368="","",IFERROR("," &amp; VLOOKUP( 'Felling&amp;Restocking'!L368,SpeciesList[],2,FALSE),"," &amp; 'Felling&amp;Restocking'!L368))</f>
        <v/>
      </c>
      <c r="AM368" s="333" t="str">
        <f>IF('Felling&amp;Restocking'!L368="","",VLOOKUP( 'Felling&amp;Restocking'!L368,SpeciesList[],4,FALSE))</f>
        <v/>
      </c>
      <c r="AN368" s="333" t="str">
        <f>IF('Felling&amp;Restocking'!M368="","",IFERROR("," &amp; VLOOKUP( 'Felling&amp;Restocking'!M368,SpeciesList[],2,FALSE),"," &amp; 'Felling&amp;Restocking'!M368))</f>
        <v/>
      </c>
      <c r="AO368" s="333" t="str">
        <f>IF('Felling&amp;Restocking'!M368="","",VLOOKUP( 'Felling&amp;Restocking'!M368,SpeciesList[],4,FALSE))</f>
        <v/>
      </c>
      <c r="AP368" s="333" t="str">
        <f>IF('Felling&amp;Restocking'!N368="","",IFERROR("," &amp; VLOOKUP( 'Felling&amp;Restocking'!N368,SpeciesList[],2,FALSE),"," &amp; 'Felling&amp;Restocking'!N368))</f>
        <v/>
      </c>
      <c r="AQ368" s="333" t="str">
        <f>IF('Felling&amp;Restocking'!N368="","",VLOOKUP( 'Felling&amp;Restocking'!N368,SpeciesList[],4,FALSE))</f>
        <v/>
      </c>
      <c r="AS368" s="346"/>
      <c r="AT368" s="333" t="str">
        <f>IF('Sub-Cpt Record'!A368&lt;&gt;"",CONCATENATE('Sub-Cpt Record'!A368,'Sub-Cpt Record'!B368,'Sub-Cpt Record'!C368),"")</f>
        <v/>
      </c>
      <c r="AU368" s="333">
        <f t="shared" si="54"/>
        <v>1</v>
      </c>
      <c r="AV368" s="333">
        <f>IF(AT368&lt;&gt;"",'Sub-Cpt Record'!C368/CODE!AU368,0)</f>
        <v>0</v>
      </c>
    </row>
    <row r="369" spans="1:48" x14ac:dyDescent="0.25">
      <c r="A369" s="333" t="str">
        <f>IF('Sub-Cpt Record'!B369="",IF(OR('Sub-Cpt Record'!A369=0,'Sub-Cpt Record'!A369=""),"",'Sub-Cpt Record'!A369),CONCATENATE('Sub-Cpt Record'!A369&amp;'Sub-Cpt Record'!B369))</f>
        <v/>
      </c>
      <c r="B369" s="333">
        <f t="shared" si="46"/>
        <v>1</v>
      </c>
      <c r="C369" s="334" t="str">
        <f>IF('Sub-Cpt Record'!E369 = "","",'Sub-Cpt Record'!E369&amp;"  ")</f>
        <v/>
      </c>
      <c r="D369" s="333" t="str">
        <f>IF('Sub-Cpt Record'!F369 = "","",'Sub-Cpt Record'!F369&amp;"  ")</f>
        <v/>
      </c>
      <c r="E369" s="333" t="str">
        <f>IF('Sub-Cpt Record'!G369 = "","",'Sub-Cpt Record'!G369&amp;"  ")</f>
        <v/>
      </c>
      <c r="F369" s="333" t="str">
        <f>IF('Sub-Cpt Record'!H369 = "","",'Sub-Cpt Record'!H369&amp;"  ")</f>
        <v/>
      </c>
      <c r="G369" s="333" t="str">
        <f>IF('Sub-Cpt Record'!I369 = "","",'Sub-Cpt Record'!I369&amp;"  ")</f>
        <v/>
      </c>
      <c r="H369" s="333" t="str">
        <f>IF('Sub-Cpt Record'!J369 = "","",'Sub-Cpt Record'!J369&amp;"  ")</f>
        <v/>
      </c>
      <c r="I369" s="335" t="str">
        <f t="shared" si="47"/>
        <v/>
      </c>
      <c r="J369" s="333">
        <f>IF(A369&lt;&gt;"",'Sub-Cpt Record'!C369/CODE!B369,0)</f>
        <v>0</v>
      </c>
      <c r="L369" s="337" t="str">
        <f t="shared" si="48"/>
        <v/>
      </c>
      <c r="N369" s="338">
        <f>COUNTIFS('Felling&amp;Restocking'!$A$11:$A$1000, 'Felling&amp;Restocking'!$A369, 'Felling&amp;Restocking'!$B$11:$B$1000, 'Felling&amp;Restocking'!$B369, 'Felling&amp;Restocking'!$H$11:$H$1000, 'Felling&amp;Restocking'!$H369)</f>
        <v>0</v>
      </c>
      <c r="O369" s="338">
        <f>IF(OR('Felling&amp;Restocking'!H369=0,'Felling&amp;Restocking'!H369=""),0,1)</f>
        <v>0</v>
      </c>
      <c r="P369" s="339">
        <f>SUM('Felling&amp;Restocking'!O369+'Felling&amp;Restocking'!P369)</f>
        <v>0</v>
      </c>
      <c r="S369" s="341">
        <f>IF(AND(O369&lt;&gt;0,P369&lt;&gt;0,'Felling&amp;Restocking'!G369&lt;&gt;0,AA369="",AC369=""),1,0)</f>
        <v>0</v>
      </c>
      <c r="T369" s="342" t="str">
        <f>IF(OR('Felling&amp;Restocking'!G369=0,'Felling&amp;Restocking'!G369=""),"",SUM('Felling&amp;Restocking'!O369/P369)*'Felling&amp;Restocking'!G369)</f>
        <v/>
      </c>
      <c r="U369" s="343" t="str">
        <f>IF(OR('Felling&amp;Restocking'!G369=0,'Felling&amp;Restocking'!G369=""),"",SUM('Felling&amp;Restocking'!P369/P369)*'Felling&amp;Restocking'!G369)</f>
        <v/>
      </c>
      <c r="V369" s="344">
        <f>IF(CONCATENATE('Felling&amp;Restocking'!U369&amp;'Felling&amp;Restocking'!W369&amp;'Felling&amp;Restocking'!Y369&amp;'Felling&amp;Restocking'!AA369&amp;'Felling&amp;Restocking'!AC369)="",0,1)</f>
        <v>0</v>
      </c>
      <c r="W369" s="345">
        <f>IF(OR(OR(TRIM('Felling&amp;Restocking'!H369)="T",TRIM('Felling&amp;Restocking'!H369)="DF",TRIM('Felling&amp;Restocking'!H369)="OS"),O369=0),0,1)</f>
        <v>0</v>
      </c>
      <c r="X369" s="345">
        <f>IF(OR('Felling&amp;Restocking'!$S369="",OR('Felling&amp;Restocking'!$S369=0,'Felling&amp;Restocking'!$S369="N/A")),0,1)</f>
        <v>0</v>
      </c>
      <c r="Y369" s="333" t="str">
        <f t="shared" si="49"/>
        <v/>
      </c>
      <c r="Z369" s="333" t="str">
        <f t="shared" si="50"/>
        <v/>
      </c>
      <c r="AA369" s="334" t="str">
        <f t="shared" si="51"/>
        <v/>
      </c>
      <c r="AC369" s="333" t="str">
        <f t="shared" si="52"/>
        <v/>
      </c>
      <c r="AE369" s="333" t="str">
        <f t="shared" si="53"/>
        <v>1</v>
      </c>
      <c r="AF369" s="346" t="str">
        <f>IF('Felling&amp;Restocking'!I369="","",IFERROR(VLOOKUP( 'Felling&amp;Restocking'!I369,SpeciesList[],2,FALSE),"," &amp; 'Felling&amp;Restocking'!I369))</f>
        <v/>
      </c>
      <c r="AG369" s="333" t="str">
        <f>IF('Felling&amp;Restocking'!I369="","",VLOOKUP( 'Felling&amp;Restocking'!I369,SpeciesList[],4,FALSE))</f>
        <v/>
      </c>
      <c r="AH369" s="333" t="str">
        <f>IF('Felling&amp;Restocking'!J369="","",IFERROR("," &amp; VLOOKUP( 'Felling&amp;Restocking'!J369,SpeciesList[],2,FALSE),"," &amp; 'Felling&amp;Restocking'!J369))</f>
        <v/>
      </c>
      <c r="AI369" s="333" t="str">
        <f>IF('Felling&amp;Restocking'!J369="","",VLOOKUP( 'Felling&amp;Restocking'!J369,SpeciesList[],4,FALSE))</f>
        <v/>
      </c>
      <c r="AJ369" s="333" t="str">
        <f>IF('Felling&amp;Restocking'!K369="","",IFERROR("," &amp; VLOOKUP( 'Felling&amp;Restocking'!K369,SpeciesList[],2,FALSE),"," &amp; 'Felling&amp;Restocking'!K369))</f>
        <v/>
      </c>
      <c r="AK369" s="333" t="str">
        <f>IF('Felling&amp;Restocking'!K369="","",VLOOKUP( 'Felling&amp;Restocking'!K369,SpeciesList[],4,FALSE))</f>
        <v/>
      </c>
      <c r="AL369" s="333" t="str">
        <f>IF('Felling&amp;Restocking'!L369="","",IFERROR("," &amp; VLOOKUP( 'Felling&amp;Restocking'!L369,SpeciesList[],2,FALSE),"," &amp; 'Felling&amp;Restocking'!L369))</f>
        <v/>
      </c>
      <c r="AM369" s="333" t="str">
        <f>IF('Felling&amp;Restocking'!L369="","",VLOOKUP( 'Felling&amp;Restocking'!L369,SpeciesList[],4,FALSE))</f>
        <v/>
      </c>
      <c r="AN369" s="333" t="str">
        <f>IF('Felling&amp;Restocking'!M369="","",IFERROR("," &amp; VLOOKUP( 'Felling&amp;Restocking'!M369,SpeciesList[],2,FALSE),"," &amp; 'Felling&amp;Restocking'!M369))</f>
        <v/>
      </c>
      <c r="AO369" s="333" t="str">
        <f>IF('Felling&amp;Restocking'!M369="","",VLOOKUP( 'Felling&amp;Restocking'!M369,SpeciesList[],4,FALSE))</f>
        <v/>
      </c>
      <c r="AP369" s="333" t="str">
        <f>IF('Felling&amp;Restocking'!N369="","",IFERROR("," &amp; VLOOKUP( 'Felling&amp;Restocking'!N369,SpeciesList[],2,FALSE),"," &amp; 'Felling&amp;Restocking'!N369))</f>
        <v/>
      </c>
      <c r="AQ369" s="333" t="str">
        <f>IF('Felling&amp;Restocking'!N369="","",VLOOKUP( 'Felling&amp;Restocking'!N369,SpeciesList[],4,FALSE))</f>
        <v/>
      </c>
      <c r="AS369" s="346"/>
      <c r="AT369" s="333" t="str">
        <f>IF('Sub-Cpt Record'!A369&lt;&gt;"",CONCATENATE('Sub-Cpt Record'!A369,'Sub-Cpt Record'!B369,'Sub-Cpt Record'!C369),"")</f>
        <v/>
      </c>
      <c r="AU369" s="333">
        <f t="shared" si="54"/>
        <v>1</v>
      </c>
      <c r="AV369" s="333">
        <f>IF(AT369&lt;&gt;"",'Sub-Cpt Record'!C369/CODE!AU369,0)</f>
        <v>0</v>
      </c>
    </row>
    <row r="370" spans="1:48" x14ac:dyDescent="0.25">
      <c r="A370" s="333" t="str">
        <f>IF('Sub-Cpt Record'!B370="",IF(OR('Sub-Cpt Record'!A370=0,'Sub-Cpt Record'!A370=""),"",'Sub-Cpt Record'!A370),CONCATENATE('Sub-Cpt Record'!A370&amp;'Sub-Cpt Record'!B370))</f>
        <v/>
      </c>
      <c r="B370" s="333">
        <f t="shared" si="46"/>
        <v>1</v>
      </c>
      <c r="C370" s="334" t="str">
        <f>IF('Sub-Cpt Record'!E370 = "","",'Sub-Cpt Record'!E370&amp;"  ")</f>
        <v/>
      </c>
      <c r="D370" s="333" t="str">
        <f>IF('Sub-Cpt Record'!F370 = "","",'Sub-Cpt Record'!F370&amp;"  ")</f>
        <v/>
      </c>
      <c r="E370" s="333" t="str">
        <f>IF('Sub-Cpt Record'!G370 = "","",'Sub-Cpt Record'!G370&amp;"  ")</f>
        <v/>
      </c>
      <c r="F370" s="333" t="str">
        <f>IF('Sub-Cpt Record'!H370 = "","",'Sub-Cpt Record'!H370&amp;"  ")</f>
        <v/>
      </c>
      <c r="G370" s="333" t="str">
        <f>IF('Sub-Cpt Record'!I370 = "","",'Sub-Cpt Record'!I370&amp;"  ")</f>
        <v/>
      </c>
      <c r="H370" s="333" t="str">
        <f>IF('Sub-Cpt Record'!J370 = "","",'Sub-Cpt Record'!J370&amp;"  ")</f>
        <v/>
      </c>
      <c r="I370" s="335" t="str">
        <f t="shared" si="47"/>
        <v/>
      </c>
      <c r="J370" s="333">
        <f>IF(A370&lt;&gt;"",'Sub-Cpt Record'!C370/CODE!B370,0)</f>
        <v>0</v>
      </c>
      <c r="L370" s="337" t="str">
        <f t="shared" si="48"/>
        <v/>
      </c>
      <c r="N370" s="338">
        <f>COUNTIFS('Felling&amp;Restocking'!$A$11:$A$1000, 'Felling&amp;Restocking'!$A370, 'Felling&amp;Restocking'!$B$11:$B$1000, 'Felling&amp;Restocking'!$B370, 'Felling&amp;Restocking'!$H$11:$H$1000, 'Felling&amp;Restocking'!$H370)</f>
        <v>0</v>
      </c>
      <c r="O370" s="338">
        <f>IF(OR('Felling&amp;Restocking'!H370=0,'Felling&amp;Restocking'!H370=""),0,1)</f>
        <v>0</v>
      </c>
      <c r="P370" s="339">
        <f>SUM('Felling&amp;Restocking'!O370+'Felling&amp;Restocking'!P370)</f>
        <v>0</v>
      </c>
      <c r="S370" s="341">
        <f>IF(AND(O370&lt;&gt;0,P370&lt;&gt;0,'Felling&amp;Restocking'!G370&lt;&gt;0,AA370="",AC370=""),1,0)</f>
        <v>0</v>
      </c>
      <c r="T370" s="342" t="str">
        <f>IF(OR('Felling&amp;Restocking'!G370=0,'Felling&amp;Restocking'!G370=""),"",SUM('Felling&amp;Restocking'!O370/P370)*'Felling&amp;Restocking'!G370)</f>
        <v/>
      </c>
      <c r="U370" s="343" t="str">
        <f>IF(OR('Felling&amp;Restocking'!G370=0,'Felling&amp;Restocking'!G370=""),"",SUM('Felling&amp;Restocking'!P370/P370)*'Felling&amp;Restocking'!G370)</f>
        <v/>
      </c>
      <c r="V370" s="344">
        <f>IF(CONCATENATE('Felling&amp;Restocking'!U370&amp;'Felling&amp;Restocking'!W370&amp;'Felling&amp;Restocking'!Y370&amp;'Felling&amp;Restocking'!AA370&amp;'Felling&amp;Restocking'!AC370)="",0,1)</f>
        <v>0</v>
      </c>
      <c r="W370" s="345">
        <f>IF(OR(OR(TRIM('Felling&amp;Restocking'!H370)="T",TRIM('Felling&amp;Restocking'!H370)="DF",TRIM('Felling&amp;Restocking'!H370)="OS"),O370=0),0,1)</f>
        <v>0</v>
      </c>
      <c r="X370" s="345">
        <f>IF(OR('Felling&amp;Restocking'!$S370="",OR('Felling&amp;Restocking'!$S370=0,'Felling&amp;Restocking'!$S370="N/A")),0,1)</f>
        <v>0</v>
      </c>
      <c r="Y370" s="333" t="str">
        <f t="shared" si="49"/>
        <v/>
      </c>
      <c r="Z370" s="333" t="str">
        <f t="shared" si="50"/>
        <v/>
      </c>
      <c r="AA370" s="334" t="str">
        <f t="shared" si="51"/>
        <v/>
      </c>
      <c r="AC370" s="333" t="str">
        <f t="shared" si="52"/>
        <v/>
      </c>
      <c r="AE370" s="333" t="str">
        <f t="shared" si="53"/>
        <v>1</v>
      </c>
      <c r="AF370" s="346" t="str">
        <f>IF('Felling&amp;Restocking'!I370="","",IFERROR(VLOOKUP( 'Felling&amp;Restocking'!I370,SpeciesList[],2,FALSE),"," &amp; 'Felling&amp;Restocking'!I370))</f>
        <v/>
      </c>
      <c r="AG370" s="333" t="str">
        <f>IF('Felling&amp;Restocking'!I370="","",VLOOKUP( 'Felling&amp;Restocking'!I370,SpeciesList[],4,FALSE))</f>
        <v/>
      </c>
      <c r="AH370" s="333" t="str">
        <f>IF('Felling&amp;Restocking'!J370="","",IFERROR("," &amp; VLOOKUP( 'Felling&amp;Restocking'!J370,SpeciesList[],2,FALSE),"," &amp; 'Felling&amp;Restocking'!J370))</f>
        <v/>
      </c>
      <c r="AI370" s="333" t="str">
        <f>IF('Felling&amp;Restocking'!J370="","",VLOOKUP( 'Felling&amp;Restocking'!J370,SpeciesList[],4,FALSE))</f>
        <v/>
      </c>
      <c r="AJ370" s="333" t="str">
        <f>IF('Felling&amp;Restocking'!K370="","",IFERROR("," &amp; VLOOKUP( 'Felling&amp;Restocking'!K370,SpeciesList[],2,FALSE),"," &amp; 'Felling&amp;Restocking'!K370))</f>
        <v/>
      </c>
      <c r="AK370" s="333" t="str">
        <f>IF('Felling&amp;Restocking'!K370="","",VLOOKUP( 'Felling&amp;Restocking'!K370,SpeciesList[],4,FALSE))</f>
        <v/>
      </c>
      <c r="AL370" s="333" t="str">
        <f>IF('Felling&amp;Restocking'!L370="","",IFERROR("," &amp; VLOOKUP( 'Felling&amp;Restocking'!L370,SpeciesList[],2,FALSE),"," &amp; 'Felling&amp;Restocking'!L370))</f>
        <v/>
      </c>
      <c r="AM370" s="333" t="str">
        <f>IF('Felling&amp;Restocking'!L370="","",VLOOKUP( 'Felling&amp;Restocking'!L370,SpeciesList[],4,FALSE))</f>
        <v/>
      </c>
      <c r="AN370" s="333" t="str">
        <f>IF('Felling&amp;Restocking'!M370="","",IFERROR("," &amp; VLOOKUP( 'Felling&amp;Restocking'!M370,SpeciesList[],2,FALSE),"," &amp; 'Felling&amp;Restocking'!M370))</f>
        <v/>
      </c>
      <c r="AO370" s="333" t="str">
        <f>IF('Felling&amp;Restocking'!M370="","",VLOOKUP( 'Felling&amp;Restocking'!M370,SpeciesList[],4,FALSE))</f>
        <v/>
      </c>
      <c r="AP370" s="333" t="str">
        <f>IF('Felling&amp;Restocking'!N370="","",IFERROR("," &amp; VLOOKUP( 'Felling&amp;Restocking'!N370,SpeciesList[],2,FALSE),"," &amp; 'Felling&amp;Restocking'!N370))</f>
        <v/>
      </c>
      <c r="AQ370" s="333" t="str">
        <f>IF('Felling&amp;Restocking'!N370="","",VLOOKUP( 'Felling&amp;Restocking'!N370,SpeciesList[],4,FALSE))</f>
        <v/>
      </c>
      <c r="AS370" s="346"/>
      <c r="AT370" s="333" t="str">
        <f>IF('Sub-Cpt Record'!A370&lt;&gt;"",CONCATENATE('Sub-Cpt Record'!A370,'Sub-Cpt Record'!B370,'Sub-Cpt Record'!C370),"")</f>
        <v/>
      </c>
      <c r="AU370" s="333">
        <f t="shared" si="54"/>
        <v>1</v>
      </c>
      <c r="AV370" s="333">
        <f>IF(AT370&lt;&gt;"",'Sub-Cpt Record'!C370/CODE!AU370,0)</f>
        <v>0</v>
      </c>
    </row>
    <row r="371" spans="1:48" x14ac:dyDescent="0.25">
      <c r="A371" s="333" t="str">
        <f>IF('Sub-Cpt Record'!B371="",IF(OR('Sub-Cpt Record'!A371=0,'Sub-Cpt Record'!A371=""),"",'Sub-Cpt Record'!A371),CONCATENATE('Sub-Cpt Record'!A371&amp;'Sub-Cpt Record'!B371))</f>
        <v/>
      </c>
      <c r="B371" s="333">
        <f t="shared" si="46"/>
        <v>1</v>
      </c>
      <c r="C371" s="334" t="str">
        <f>IF('Sub-Cpt Record'!E371 = "","",'Sub-Cpt Record'!E371&amp;"  ")</f>
        <v/>
      </c>
      <c r="D371" s="333" t="str">
        <f>IF('Sub-Cpt Record'!F371 = "","",'Sub-Cpt Record'!F371&amp;"  ")</f>
        <v/>
      </c>
      <c r="E371" s="333" t="str">
        <f>IF('Sub-Cpt Record'!G371 = "","",'Sub-Cpt Record'!G371&amp;"  ")</f>
        <v/>
      </c>
      <c r="F371" s="333" t="str">
        <f>IF('Sub-Cpt Record'!H371 = "","",'Sub-Cpt Record'!H371&amp;"  ")</f>
        <v/>
      </c>
      <c r="G371" s="333" t="str">
        <f>IF('Sub-Cpt Record'!I371 = "","",'Sub-Cpt Record'!I371&amp;"  ")</f>
        <v/>
      </c>
      <c r="H371" s="333" t="str">
        <f>IF('Sub-Cpt Record'!J371 = "","",'Sub-Cpt Record'!J371&amp;"  ")</f>
        <v/>
      </c>
      <c r="I371" s="335" t="str">
        <f t="shared" si="47"/>
        <v/>
      </c>
      <c r="J371" s="333">
        <f>IF(A371&lt;&gt;"",'Sub-Cpt Record'!C371/CODE!B371,0)</f>
        <v>0</v>
      </c>
      <c r="L371" s="337" t="str">
        <f t="shared" si="48"/>
        <v/>
      </c>
      <c r="N371" s="338">
        <f>COUNTIFS('Felling&amp;Restocking'!$A$11:$A$1000, 'Felling&amp;Restocking'!$A371, 'Felling&amp;Restocking'!$B$11:$B$1000, 'Felling&amp;Restocking'!$B371, 'Felling&amp;Restocking'!$H$11:$H$1000, 'Felling&amp;Restocking'!$H371)</f>
        <v>0</v>
      </c>
      <c r="O371" s="338">
        <f>IF(OR('Felling&amp;Restocking'!H371=0,'Felling&amp;Restocking'!H371=""),0,1)</f>
        <v>0</v>
      </c>
      <c r="P371" s="339">
        <f>SUM('Felling&amp;Restocking'!O371+'Felling&amp;Restocking'!P371)</f>
        <v>0</v>
      </c>
      <c r="S371" s="341">
        <f>IF(AND(O371&lt;&gt;0,P371&lt;&gt;0,'Felling&amp;Restocking'!G371&lt;&gt;0,AA371="",AC371=""),1,0)</f>
        <v>0</v>
      </c>
      <c r="T371" s="342" t="str">
        <f>IF(OR('Felling&amp;Restocking'!G371=0,'Felling&amp;Restocking'!G371=""),"",SUM('Felling&amp;Restocking'!O371/P371)*'Felling&amp;Restocking'!G371)</f>
        <v/>
      </c>
      <c r="U371" s="343" t="str">
        <f>IF(OR('Felling&amp;Restocking'!G371=0,'Felling&amp;Restocking'!G371=""),"",SUM('Felling&amp;Restocking'!P371/P371)*'Felling&amp;Restocking'!G371)</f>
        <v/>
      </c>
      <c r="V371" s="344">
        <f>IF(CONCATENATE('Felling&amp;Restocking'!U371&amp;'Felling&amp;Restocking'!W371&amp;'Felling&amp;Restocking'!Y371&amp;'Felling&amp;Restocking'!AA371&amp;'Felling&amp;Restocking'!AC371)="",0,1)</f>
        <v>0</v>
      </c>
      <c r="W371" s="345">
        <f>IF(OR(OR(TRIM('Felling&amp;Restocking'!H371)="T",TRIM('Felling&amp;Restocking'!H371)="DF",TRIM('Felling&amp;Restocking'!H371)="OS"),O371=0),0,1)</f>
        <v>0</v>
      </c>
      <c r="X371" s="345">
        <f>IF(OR('Felling&amp;Restocking'!$S371="",OR('Felling&amp;Restocking'!$S371=0,'Felling&amp;Restocking'!$S371="N/A")),0,1)</f>
        <v>0</v>
      </c>
      <c r="Y371" s="333" t="str">
        <f t="shared" si="49"/>
        <v/>
      </c>
      <c r="Z371" s="333" t="str">
        <f t="shared" si="50"/>
        <v/>
      </c>
      <c r="AA371" s="334" t="str">
        <f t="shared" si="51"/>
        <v/>
      </c>
      <c r="AC371" s="333" t="str">
        <f t="shared" si="52"/>
        <v/>
      </c>
      <c r="AE371" s="333" t="str">
        <f t="shared" si="53"/>
        <v>1</v>
      </c>
      <c r="AF371" s="346" t="str">
        <f>IF('Felling&amp;Restocking'!I371="","",IFERROR(VLOOKUP( 'Felling&amp;Restocking'!I371,SpeciesList[],2,FALSE),"," &amp; 'Felling&amp;Restocking'!I371))</f>
        <v/>
      </c>
      <c r="AG371" s="333" t="str">
        <f>IF('Felling&amp;Restocking'!I371="","",VLOOKUP( 'Felling&amp;Restocking'!I371,SpeciesList[],4,FALSE))</f>
        <v/>
      </c>
      <c r="AH371" s="333" t="str">
        <f>IF('Felling&amp;Restocking'!J371="","",IFERROR("," &amp; VLOOKUP( 'Felling&amp;Restocking'!J371,SpeciesList[],2,FALSE),"," &amp; 'Felling&amp;Restocking'!J371))</f>
        <v/>
      </c>
      <c r="AI371" s="333" t="str">
        <f>IF('Felling&amp;Restocking'!J371="","",VLOOKUP( 'Felling&amp;Restocking'!J371,SpeciesList[],4,FALSE))</f>
        <v/>
      </c>
      <c r="AJ371" s="333" t="str">
        <f>IF('Felling&amp;Restocking'!K371="","",IFERROR("," &amp; VLOOKUP( 'Felling&amp;Restocking'!K371,SpeciesList[],2,FALSE),"," &amp; 'Felling&amp;Restocking'!K371))</f>
        <v/>
      </c>
      <c r="AK371" s="333" t="str">
        <f>IF('Felling&amp;Restocking'!K371="","",VLOOKUP( 'Felling&amp;Restocking'!K371,SpeciesList[],4,FALSE))</f>
        <v/>
      </c>
      <c r="AL371" s="333" t="str">
        <f>IF('Felling&amp;Restocking'!L371="","",IFERROR("," &amp; VLOOKUP( 'Felling&amp;Restocking'!L371,SpeciesList[],2,FALSE),"," &amp; 'Felling&amp;Restocking'!L371))</f>
        <v/>
      </c>
      <c r="AM371" s="333" t="str">
        <f>IF('Felling&amp;Restocking'!L371="","",VLOOKUP( 'Felling&amp;Restocking'!L371,SpeciesList[],4,FALSE))</f>
        <v/>
      </c>
      <c r="AN371" s="333" t="str">
        <f>IF('Felling&amp;Restocking'!M371="","",IFERROR("," &amp; VLOOKUP( 'Felling&amp;Restocking'!M371,SpeciesList[],2,FALSE),"," &amp; 'Felling&amp;Restocking'!M371))</f>
        <v/>
      </c>
      <c r="AO371" s="333" t="str">
        <f>IF('Felling&amp;Restocking'!M371="","",VLOOKUP( 'Felling&amp;Restocking'!M371,SpeciesList[],4,FALSE))</f>
        <v/>
      </c>
      <c r="AP371" s="333" t="str">
        <f>IF('Felling&amp;Restocking'!N371="","",IFERROR("," &amp; VLOOKUP( 'Felling&amp;Restocking'!N371,SpeciesList[],2,FALSE),"," &amp; 'Felling&amp;Restocking'!N371))</f>
        <v/>
      </c>
      <c r="AQ371" s="333" t="str">
        <f>IF('Felling&amp;Restocking'!N371="","",VLOOKUP( 'Felling&amp;Restocking'!N371,SpeciesList[],4,FALSE))</f>
        <v/>
      </c>
      <c r="AS371" s="346"/>
      <c r="AT371" s="333" t="str">
        <f>IF('Sub-Cpt Record'!A371&lt;&gt;"",CONCATENATE('Sub-Cpt Record'!A371,'Sub-Cpt Record'!B371,'Sub-Cpt Record'!C371),"")</f>
        <v/>
      </c>
      <c r="AU371" s="333">
        <f t="shared" si="54"/>
        <v>1</v>
      </c>
      <c r="AV371" s="333">
        <f>IF(AT371&lt;&gt;"",'Sub-Cpt Record'!C371/CODE!AU371,0)</f>
        <v>0</v>
      </c>
    </row>
    <row r="372" spans="1:48" x14ac:dyDescent="0.25">
      <c r="A372" s="333" t="str">
        <f>IF('Sub-Cpt Record'!B372="",IF(OR('Sub-Cpt Record'!A372=0,'Sub-Cpt Record'!A372=""),"",'Sub-Cpt Record'!A372),CONCATENATE('Sub-Cpt Record'!A372&amp;'Sub-Cpt Record'!B372))</f>
        <v/>
      </c>
      <c r="B372" s="333">
        <f t="shared" si="46"/>
        <v>1</v>
      </c>
      <c r="C372" s="334" t="str">
        <f>IF('Sub-Cpt Record'!E372 = "","",'Sub-Cpt Record'!E372&amp;"  ")</f>
        <v/>
      </c>
      <c r="D372" s="333" t="str">
        <f>IF('Sub-Cpt Record'!F372 = "","",'Sub-Cpt Record'!F372&amp;"  ")</f>
        <v/>
      </c>
      <c r="E372" s="333" t="str">
        <f>IF('Sub-Cpt Record'!G372 = "","",'Sub-Cpt Record'!G372&amp;"  ")</f>
        <v/>
      </c>
      <c r="F372" s="333" t="str">
        <f>IF('Sub-Cpt Record'!H372 = "","",'Sub-Cpt Record'!H372&amp;"  ")</f>
        <v/>
      </c>
      <c r="G372" s="333" t="str">
        <f>IF('Sub-Cpt Record'!I372 = "","",'Sub-Cpt Record'!I372&amp;"  ")</f>
        <v/>
      </c>
      <c r="H372" s="333" t="str">
        <f>IF('Sub-Cpt Record'!J372 = "","",'Sub-Cpt Record'!J372&amp;"  ")</f>
        <v/>
      </c>
      <c r="I372" s="335" t="str">
        <f t="shared" si="47"/>
        <v/>
      </c>
      <c r="J372" s="333">
        <f>IF(A372&lt;&gt;"",'Sub-Cpt Record'!C372/CODE!B372,0)</f>
        <v>0</v>
      </c>
      <c r="L372" s="337" t="str">
        <f t="shared" si="48"/>
        <v/>
      </c>
      <c r="N372" s="338">
        <f>COUNTIFS('Felling&amp;Restocking'!$A$11:$A$1000, 'Felling&amp;Restocking'!$A372, 'Felling&amp;Restocking'!$B$11:$B$1000, 'Felling&amp;Restocking'!$B372, 'Felling&amp;Restocking'!$H$11:$H$1000, 'Felling&amp;Restocking'!$H372)</f>
        <v>0</v>
      </c>
      <c r="O372" s="338">
        <f>IF(OR('Felling&amp;Restocking'!H372=0,'Felling&amp;Restocking'!H372=""),0,1)</f>
        <v>0</v>
      </c>
      <c r="P372" s="339">
        <f>SUM('Felling&amp;Restocking'!O372+'Felling&amp;Restocking'!P372)</f>
        <v>0</v>
      </c>
      <c r="S372" s="341">
        <f>IF(AND(O372&lt;&gt;0,P372&lt;&gt;0,'Felling&amp;Restocking'!G372&lt;&gt;0,AA372="",AC372=""),1,0)</f>
        <v>0</v>
      </c>
      <c r="T372" s="342" t="str">
        <f>IF(OR('Felling&amp;Restocking'!G372=0,'Felling&amp;Restocking'!G372=""),"",SUM('Felling&amp;Restocking'!O372/P372)*'Felling&amp;Restocking'!G372)</f>
        <v/>
      </c>
      <c r="U372" s="343" t="str">
        <f>IF(OR('Felling&amp;Restocking'!G372=0,'Felling&amp;Restocking'!G372=""),"",SUM('Felling&amp;Restocking'!P372/P372)*'Felling&amp;Restocking'!G372)</f>
        <v/>
      </c>
      <c r="V372" s="344">
        <f>IF(CONCATENATE('Felling&amp;Restocking'!U372&amp;'Felling&amp;Restocking'!W372&amp;'Felling&amp;Restocking'!Y372&amp;'Felling&amp;Restocking'!AA372&amp;'Felling&amp;Restocking'!AC372)="",0,1)</f>
        <v>0</v>
      </c>
      <c r="W372" s="345">
        <f>IF(OR(OR(TRIM('Felling&amp;Restocking'!H372)="T",TRIM('Felling&amp;Restocking'!H372)="DF",TRIM('Felling&amp;Restocking'!H372)="OS"),O372=0),0,1)</f>
        <v>0</v>
      </c>
      <c r="X372" s="345">
        <f>IF(OR('Felling&amp;Restocking'!$S372="",OR('Felling&amp;Restocking'!$S372=0,'Felling&amp;Restocking'!$S372="N/A")),0,1)</f>
        <v>0</v>
      </c>
      <c r="Y372" s="333" t="str">
        <f t="shared" si="49"/>
        <v/>
      </c>
      <c r="Z372" s="333" t="str">
        <f t="shared" si="50"/>
        <v/>
      </c>
      <c r="AA372" s="334" t="str">
        <f t="shared" si="51"/>
        <v/>
      </c>
      <c r="AC372" s="333" t="str">
        <f t="shared" si="52"/>
        <v/>
      </c>
      <c r="AE372" s="333" t="str">
        <f t="shared" si="53"/>
        <v>1</v>
      </c>
      <c r="AF372" s="346" t="str">
        <f>IF('Felling&amp;Restocking'!I372="","",IFERROR(VLOOKUP( 'Felling&amp;Restocking'!I372,SpeciesList[],2,FALSE),"," &amp; 'Felling&amp;Restocking'!I372))</f>
        <v/>
      </c>
      <c r="AG372" s="333" t="str">
        <f>IF('Felling&amp;Restocking'!I372="","",VLOOKUP( 'Felling&amp;Restocking'!I372,SpeciesList[],4,FALSE))</f>
        <v/>
      </c>
      <c r="AH372" s="333" t="str">
        <f>IF('Felling&amp;Restocking'!J372="","",IFERROR("," &amp; VLOOKUP( 'Felling&amp;Restocking'!J372,SpeciesList[],2,FALSE),"," &amp; 'Felling&amp;Restocking'!J372))</f>
        <v/>
      </c>
      <c r="AI372" s="333" t="str">
        <f>IF('Felling&amp;Restocking'!J372="","",VLOOKUP( 'Felling&amp;Restocking'!J372,SpeciesList[],4,FALSE))</f>
        <v/>
      </c>
      <c r="AJ372" s="333" t="str">
        <f>IF('Felling&amp;Restocking'!K372="","",IFERROR("," &amp; VLOOKUP( 'Felling&amp;Restocking'!K372,SpeciesList[],2,FALSE),"," &amp; 'Felling&amp;Restocking'!K372))</f>
        <v/>
      </c>
      <c r="AK372" s="333" t="str">
        <f>IF('Felling&amp;Restocking'!K372="","",VLOOKUP( 'Felling&amp;Restocking'!K372,SpeciesList[],4,FALSE))</f>
        <v/>
      </c>
      <c r="AL372" s="333" t="str">
        <f>IF('Felling&amp;Restocking'!L372="","",IFERROR("," &amp; VLOOKUP( 'Felling&amp;Restocking'!L372,SpeciesList[],2,FALSE),"," &amp; 'Felling&amp;Restocking'!L372))</f>
        <v/>
      </c>
      <c r="AM372" s="333" t="str">
        <f>IF('Felling&amp;Restocking'!L372="","",VLOOKUP( 'Felling&amp;Restocking'!L372,SpeciesList[],4,FALSE))</f>
        <v/>
      </c>
      <c r="AN372" s="333" t="str">
        <f>IF('Felling&amp;Restocking'!M372="","",IFERROR("," &amp; VLOOKUP( 'Felling&amp;Restocking'!M372,SpeciesList[],2,FALSE),"," &amp; 'Felling&amp;Restocking'!M372))</f>
        <v/>
      </c>
      <c r="AO372" s="333" t="str">
        <f>IF('Felling&amp;Restocking'!M372="","",VLOOKUP( 'Felling&amp;Restocking'!M372,SpeciesList[],4,FALSE))</f>
        <v/>
      </c>
      <c r="AP372" s="333" t="str">
        <f>IF('Felling&amp;Restocking'!N372="","",IFERROR("," &amp; VLOOKUP( 'Felling&amp;Restocking'!N372,SpeciesList[],2,FALSE),"," &amp; 'Felling&amp;Restocking'!N372))</f>
        <v/>
      </c>
      <c r="AQ372" s="333" t="str">
        <f>IF('Felling&amp;Restocking'!N372="","",VLOOKUP( 'Felling&amp;Restocking'!N372,SpeciesList[],4,FALSE))</f>
        <v/>
      </c>
      <c r="AS372" s="346"/>
      <c r="AT372" s="333" t="str">
        <f>IF('Sub-Cpt Record'!A372&lt;&gt;"",CONCATENATE('Sub-Cpt Record'!A372,'Sub-Cpt Record'!B372,'Sub-Cpt Record'!C372),"")</f>
        <v/>
      </c>
      <c r="AU372" s="333">
        <f t="shared" si="54"/>
        <v>1</v>
      </c>
      <c r="AV372" s="333">
        <f>IF(AT372&lt;&gt;"",'Sub-Cpt Record'!C372/CODE!AU372,0)</f>
        <v>0</v>
      </c>
    </row>
    <row r="373" spans="1:48" x14ac:dyDescent="0.25">
      <c r="A373" s="333" t="str">
        <f>IF('Sub-Cpt Record'!B373="",IF(OR('Sub-Cpt Record'!A373=0,'Sub-Cpt Record'!A373=""),"",'Sub-Cpt Record'!A373),CONCATENATE('Sub-Cpt Record'!A373&amp;'Sub-Cpt Record'!B373))</f>
        <v/>
      </c>
      <c r="B373" s="333">
        <f t="shared" si="46"/>
        <v>1</v>
      </c>
      <c r="C373" s="334" t="str">
        <f>IF('Sub-Cpt Record'!E373 = "","",'Sub-Cpt Record'!E373&amp;"  ")</f>
        <v/>
      </c>
      <c r="D373" s="333" t="str">
        <f>IF('Sub-Cpt Record'!F373 = "","",'Sub-Cpt Record'!F373&amp;"  ")</f>
        <v/>
      </c>
      <c r="E373" s="333" t="str">
        <f>IF('Sub-Cpt Record'!G373 = "","",'Sub-Cpt Record'!G373&amp;"  ")</f>
        <v/>
      </c>
      <c r="F373" s="333" t="str">
        <f>IF('Sub-Cpt Record'!H373 = "","",'Sub-Cpt Record'!H373&amp;"  ")</f>
        <v/>
      </c>
      <c r="G373" s="333" t="str">
        <f>IF('Sub-Cpt Record'!I373 = "","",'Sub-Cpt Record'!I373&amp;"  ")</f>
        <v/>
      </c>
      <c r="H373" s="333" t="str">
        <f>IF('Sub-Cpt Record'!J373 = "","",'Sub-Cpt Record'!J373&amp;"  ")</f>
        <v/>
      </c>
      <c r="I373" s="335" t="str">
        <f t="shared" si="47"/>
        <v/>
      </c>
      <c r="J373" s="333">
        <f>IF(A373&lt;&gt;"",'Sub-Cpt Record'!C373/CODE!B373,0)</f>
        <v>0</v>
      </c>
      <c r="L373" s="337" t="str">
        <f t="shared" si="48"/>
        <v/>
      </c>
      <c r="N373" s="338">
        <f>COUNTIFS('Felling&amp;Restocking'!$A$11:$A$1000, 'Felling&amp;Restocking'!$A373, 'Felling&amp;Restocking'!$B$11:$B$1000, 'Felling&amp;Restocking'!$B373, 'Felling&amp;Restocking'!$H$11:$H$1000, 'Felling&amp;Restocking'!$H373)</f>
        <v>0</v>
      </c>
      <c r="O373" s="338">
        <f>IF(OR('Felling&amp;Restocking'!H373=0,'Felling&amp;Restocking'!H373=""),0,1)</f>
        <v>0</v>
      </c>
      <c r="P373" s="339">
        <f>SUM('Felling&amp;Restocking'!O373+'Felling&amp;Restocking'!P373)</f>
        <v>0</v>
      </c>
      <c r="S373" s="341">
        <f>IF(AND(O373&lt;&gt;0,P373&lt;&gt;0,'Felling&amp;Restocking'!G373&lt;&gt;0,AA373="",AC373=""),1,0)</f>
        <v>0</v>
      </c>
      <c r="T373" s="342" t="str">
        <f>IF(OR('Felling&amp;Restocking'!G373=0,'Felling&amp;Restocking'!G373=""),"",SUM('Felling&amp;Restocking'!O373/P373)*'Felling&amp;Restocking'!G373)</f>
        <v/>
      </c>
      <c r="U373" s="343" t="str">
        <f>IF(OR('Felling&amp;Restocking'!G373=0,'Felling&amp;Restocking'!G373=""),"",SUM('Felling&amp;Restocking'!P373/P373)*'Felling&amp;Restocking'!G373)</f>
        <v/>
      </c>
      <c r="V373" s="344">
        <f>IF(CONCATENATE('Felling&amp;Restocking'!U373&amp;'Felling&amp;Restocking'!W373&amp;'Felling&amp;Restocking'!Y373&amp;'Felling&amp;Restocking'!AA373&amp;'Felling&amp;Restocking'!AC373)="",0,1)</f>
        <v>0</v>
      </c>
      <c r="W373" s="345">
        <f>IF(OR(OR(TRIM('Felling&amp;Restocking'!H373)="T",TRIM('Felling&amp;Restocking'!H373)="DF",TRIM('Felling&amp;Restocking'!H373)="OS"),O373=0),0,1)</f>
        <v>0</v>
      </c>
      <c r="X373" s="345">
        <f>IF(OR('Felling&amp;Restocking'!$S373="",OR('Felling&amp;Restocking'!$S373=0,'Felling&amp;Restocking'!$S373="N/A")),0,1)</f>
        <v>0</v>
      </c>
      <c r="Y373" s="333" t="str">
        <f t="shared" si="49"/>
        <v/>
      </c>
      <c r="Z373" s="333" t="str">
        <f t="shared" si="50"/>
        <v/>
      </c>
      <c r="AA373" s="334" t="str">
        <f t="shared" si="51"/>
        <v/>
      </c>
      <c r="AC373" s="333" t="str">
        <f t="shared" si="52"/>
        <v/>
      </c>
      <c r="AE373" s="333" t="str">
        <f t="shared" si="53"/>
        <v>1</v>
      </c>
      <c r="AF373" s="346" t="str">
        <f>IF('Felling&amp;Restocking'!I373="","",IFERROR(VLOOKUP( 'Felling&amp;Restocking'!I373,SpeciesList[],2,FALSE),"," &amp; 'Felling&amp;Restocking'!I373))</f>
        <v/>
      </c>
      <c r="AG373" s="333" t="str">
        <f>IF('Felling&amp;Restocking'!I373="","",VLOOKUP( 'Felling&amp;Restocking'!I373,SpeciesList[],4,FALSE))</f>
        <v/>
      </c>
      <c r="AH373" s="333" t="str">
        <f>IF('Felling&amp;Restocking'!J373="","",IFERROR("," &amp; VLOOKUP( 'Felling&amp;Restocking'!J373,SpeciesList[],2,FALSE),"," &amp; 'Felling&amp;Restocking'!J373))</f>
        <v/>
      </c>
      <c r="AI373" s="333" t="str">
        <f>IF('Felling&amp;Restocking'!J373="","",VLOOKUP( 'Felling&amp;Restocking'!J373,SpeciesList[],4,FALSE))</f>
        <v/>
      </c>
      <c r="AJ373" s="333" t="str">
        <f>IF('Felling&amp;Restocking'!K373="","",IFERROR("," &amp; VLOOKUP( 'Felling&amp;Restocking'!K373,SpeciesList[],2,FALSE),"," &amp; 'Felling&amp;Restocking'!K373))</f>
        <v/>
      </c>
      <c r="AK373" s="333" t="str">
        <f>IF('Felling&amp;Restocking'!K373="","",VLOOKUP( 'Felling&amp;Restocking'!K373,SpeciesList[],4,FALSE))</f>
        <v/>
      </c>
      <c r="AL373" s="333" t="str">
        <f>IF('Felling&amp;Restocking'!L373="","",IFERROR("," &amp; VLOOKUP( 'Felling&amp;Restocking'!L373,SpeciesList[],2,FALSE),"," &amp; 'Felling&amp;Restocking'!L373))</f>
        <v/>
      </c>
      <c r="AM373" s="333" t="str">
        <f>IF('Felling&amp;Restocking'!L373="","",VLOOKUP( 'Felling&amp;Restocking'!L373,SpeciesList[],4,FALSE))</f>
        <v/>
      </c>
      <c r="AN373" s="333" t="str">
        <f>IF('Felling&amp;Restocking'!M373="","",IFERROR("," &amp; VLOOKUP( 'Felling&amp;Restocking'!M373,SpeciesList[],2,FALSE),"," &amp; 'Felling&amp;Restocking'!M373))</f>
        <v/>
      </c>
      <c r="AO373" s="333" t="str">
        <f>IF('Felling&amp;Restocking'!M373="","",VLOOKUP( 'Felling&amp;Restocking'!M373,SpeciesList[],4,FALSE))</f>
        <v/>
      </c>
      <c r="AP373" s="333" t="str">
        <f>IF('Felling&amp;Restocking'!N373="","",IFERROR("," &amp; VLOOKUP( 'Felling&amp;Restocking'!N373,SpeciesList[],2,FALSE),"," &amp; 'Felling&amp;Restocking'!N373))</f>
        <v/>
      </c>
      <c r="AQ373" s="333" t="str">
        <f>IF('Felling&amp;Restocking'!N373="","",VLOOKUP( 'Felling&amp;Restocking'!N373,SpeciesList[],4,FALSE))</f>
        <v/>
      </c>
      <c r="AS373" s="346"/>
      <c r="AT373" s="333" t="str">
        <f>IF('Sub-Cpt Record'!A373&lt;&gt;"",CONCATENATE('Sub-Cpt Record'!A373,'Sub-Cpt Record'!B373,'Sub-Cpt Record'!C373),"")</f>
        <v/>
      </c>
      <c r="AU373" s="333">
        <f t="shared" si="54"/>
        <v>1</v>
      </c>
      <c r="AV373" s="333">
        <f>IF(AT373&lt;&gt;"",'Sub-Cpt Record'!C373/CODE!AU373,0)</f>
        <v>0</v>
      </c>
    </row>
    <row r="374" spans="1:48" x14ac:dyDescent="0.25">
      <c r="A374" s="333" t="str">
        <f>IF('Sub-Cpt Record'!B374="",IF(OR('Sub-Cpt Record'!A374=0,'Sub-Cpt Record'!A374=""),"",'Sub-Cpt Record'!A374),CONCATENATE('Sub-Cpt Record'!A374&amp;'Sub-Cpt Record'!B374))</f>
        <v/>
      </c>
      <c r="B374" s="333">
        <f t="shared" si="46"/>
        <v>1</v>
      </c>
      <c r="C374" s="334" t="str">
        <f>IF('Sub-Cpt Record'!E374 = "","",'Sub-Cpt Record'!E374&amp;"  ")</f>
        <v/>
      </c>
      <c r="D374" s="333" t="str">
        <f>IF('Sub-Cpt Record'!F374 = "","",'Sub-Cpt Record'!F374&amp;"  ")</f>
        <v/>
      </c>
      <c r="E374" s="333" t="str">
        <f>IF('Sub-Cpt Record'!G374 = "","",'Sub-Cpt Record'!G374&amp;"  ")</f>
        <v/>
      </c>
      <c r="F374" s="333" t="str">
        <f>IF('Sub-Cpt Record'!H374 = "","",'Sub-Cpt Record'!H374&amp;"  ")</f>
        <v/>
      </c>
      <c r="G374" s="333" t="str">
        <f>IF('Sub-Cpt Record'!I374 = "","",'Sub-Cpt Record'!I374&amp;"  ")</f>
        <v/>
      </c>
      <c r="H374" s="333" t="str">
        <f>IF('Sub-Cpt Record'!J374 = "","",'Sub-Cpt Record'!J374&amp;"  ")</f>
        <v/>
      </c>
      <c r="I374" s="335" t="str">
        <f t="shared" si="47"/>
        <v/>
      </c>
      <c r="J374" s="333">
        <f>IF(A374&lt;&gt;"",'Sub-Cpt Record'!C374/CODE!B374,0)</f>
        <v>0</v>
      </c>
      <c r="L374" s="337" t="str">
        <f t="shared" si="48"/>
        <v/>
      </c>
      <c r="N374" s="338">
        <f>COUNTIFS('Felling&amp;Restocking'!$A$11:$A$1000, 'Felling&amp;Restocking'!$A374, 'Felling&amp;Restocking'!$B$11:$B$1000, 'Felling&amp;Restocking'!$B374, 'Felling&amp;Restocking'!$H$11:$H$1000, 'Felling&amp;Restocking'!$H374)</f>
        <v>0</v>
      </c>
      <c r="O374" s="338">
        <f>IF(OR('Felling&amp;Restocking'!H374=0,'Felling&amp;Restocking'!H374=""),0,1)</f>
        <v>0</v>
      </c>
      <c r="P374" s="339">
        <f>SUM('Felling&amp;Restocking'!O374+'Felling&amp;Restocking'!P374)</f>
        <v>0</v>
      </c>
      <c r="S374" s="341">
        <f>IF(AND(O374&lt;&gt;0,P374&lt;&gt;0,'Felling&amp;Restocking'!G374&lt;&gt;0,AA374="",AC374=""),1,0)</f>
        <v>0</v>
      </c>
      <c r="T374" s="342" t="str">
        <f>IF(OR('Felling&amp;Restocking'!G374=0,'Felling&amp;Restocking'!G374=""),"",SUM('Felling&amp;Restocking'!O374/P374)*'Felling&amp;Restocking'!G374)</f>
        <v/>
      </c>
      <c r="U374" s="343" t="str">
        <f>IF(OR('Felling&amp;Restocking'!G374=0,'Felling&amp;Restocking'!G374=""),"",SUM('Felling&amp;Restocking'!P374/P374)*'Felling&amp;Restocking'!G374)</f>
        <v/>
      </c>
      <c r="V374" s="344">
        <f>IF(CONCATENATE('Felling&amp;Restocking'!U374&amp;'Felling&amp;Restocking'!W374&amp;'Felling&amp;Restocking'!Y374&amp;'Felling&amp;Restocking'!AA374&amp;'Felling&amp;Restocking'!AC374)="",0,1)</f>
        <v>0</v>
      </c>
      <c r="W374" s="345">
        <f>IF(OR(OR(TRIM('Felling&amp;Restocking'!H374)="T",TRIM('Felling&amp;Restocking'!H374)="DF",TRIM('Felling&amp;Restocking'!H374)="OS"),O374=0),0,1)</f>
        <v>0</v>
      </c>
      <c r="X374" s="345">
        <f>IF(OR('Felling&amp;Restocking'!$S374="",OR('Felling&amp;Restocking'!$S374=0,'Felling&amp;Restocking'!$S374="N/A")),0,1)</f>
        <v>0</v>
      </c>
      <c r="Y374" s="333" t="str">
        <f t="shared" si="49"/>
        <v/>
      </c>
      <c r="Z374" s="333" t="str">
        <f t="shared" si="50"/>
        <v/>
      </c>
      <c r="AA374" s="334" t="str">
        <f t="shared" si="51"/>
        <v/>
      </c>
      <c r="AC374" s="333" t="str">
        <f t="shared" si="52"/>
        <v/>
      </c>
      <c r="AE374" s="333" t="str">
        <f t="shared" si="53"/>
        <v>1</v>
      </c>
      <c r="AF374" s="346" t="str">
        <f>IF('Felling&amp;Restocking'!I374="","",IFERROR(VLOOKUP( 'Felling&amp;Restocking'!I374,SpeciesList[],2,FALSE),"," &amp; 'Felling&amp;Restocking'!I374))</f>
        <v/>
      </c>
      <c r="AG374" s="333" t="str">
        <f>IF('Felling&amp;Restocking'!I374="","",VLOOKUP( 'Felling&amp;Restocking'!I374,SpeciesList[],4,FALSE))</f>
        <v/>
      </c>
      <c r="AH374" s="333" t="str">
        <f>IF('Felling&amp;Restocking'!J374="","",IFERROR("," &amp; VLOOKUP( 'Felling&amp;Restocking'!J374,SpeciesList[],2,FALSE),"," &amp; 'Felling&amp;Restocking'!J374))</f>
        <v/>
      </c>
      <c r="AI374" s="333" t="str">
        <f>IF('Felling&amp;Restocking'!J374="","",VLOOKUP( 'Felling&amp;Restocking'!J374,SpeciesList[],4,FALSE))</f>
        <v/>
      </c>
      <c r="AJ374" s="333" t="str">
        <f>IF('Felling&amp;Restocking'!K374="","",IFERROR("," &amp; VLOOKUP( 'Felling&amp;Restocking'!K374,SpeciesList[],2,FALSE),"," &amp; 'Felling&amp;Restocking'!K374))</f>
        <v/>
      </c>
      <c r="AK374" s="333" t="str">
        <f>IF('Felling&amp;Restocking'!K374="","",VLOOKUP( 'Felling&amp;Restocking'!K374,SpeciesList[],4,FALSE))</f>
        <v/>
      </c>
      <c r="AL374" s="333" t="str">
        <f>IF('Felling&amp;Restocking'!L374="","",IFERROR("," &amp; VLOOKUP( 'Felling&amp;Restocking'!L374,SpeciesList[],2,FALSE),"," &amp; 'Felling&amp;Restocking'!L374))</f>
        <v/>
      </c>
      <c r="AM374" s="333" t="str">
        <f>IF('Felling&amp;Restocking'!L374="","",VLOOKUP( 'Felling&amp;Restocking'!L374,SpeciesList[],4,FALSE))</f>
        <v/>
      </c>
      <c r="AN374" s="333" t="str">
        <f>IF('Felling&amp;Restocking'!M374="","",IFERROR("," &amp; VLOOKUP( 'Felling&amp;Restocking'!M374,SpeciesList[],2,FALSE),"," &amp; 'Felling&amp;Restocking'!M374))</f>
        <v/>
      </c>
      <c r="AO374" s="333" t="str">
        <f>IF('Felling&amp;Restocking'!M374="","",VLOOKUP( 'Felling&amp;Restocking'!M374,SpeciesList[],4,FALSE))</f>
        <v/>
      </c>
      <c r="AP374" s="333" t="str">
        <f>IF('Felling&amp;Restocking'!N374="","",IFERROR("," &amp; VLOOKUP( 'Felling&amp;Restocking'!N374,SpeciesList[],2,FALSE),"," &amp; 'Felling&amp;Restocking'!N374))</f>
        <v/>
      </c>
      <c r="AQ374" s="333" t="str">
        <f>IF('Felling&amp;Restocking'!N374="","",VLOOKUP( 'Felling&amp;Restocking'!N374,SpeciesList[],4,FALSE))</f>
        <v/>
      </c>
      <c r="AS374" s="346"/>
      <c r="AT374" s="333" t="str">
        <f>IF('Sub-Cpt Record'!A374&lt;&gt;"",CONCATENATE('Sub-Cpt Record'!A374,'Sub-Cpt Record'!B374,'Sub-Cpt Record'!C374),"")</f>
        <v/>
      </c>
      <c r="AU374" s="333">
        <f t="shared" si="54"/>
        <v>1</v>
      </c>
      <c r="AV374" s="333">
        <f>IF(AT374&lt;&gt;"",'Sub-Cpt Record'!C374/CODE!AU374,0)</f>
        <v>0</v>
      </c>
    </row>
    <row r="375" spans="1:48" x14ac:dyDescent="0.25">
      <c r="A375" s="333" t="str">
        <f>IF('Sub-Cpt Record'!B375="",IF(OR('Sub-Cpt Record'!A375=0,'Sub-Cpt Record'!A375=""),"",'Sub-Cpt Record'!A375),CONCATENATE('Sub-Cpt Record'!A375&amp;'Sub-Cpt Record'!B375))</f>
        <v/>
      </c>
      <c r="B375" s="333">
        <f t="shared" si="46"/>
        <v>1</v>
      </c>
      <c r="C375" s="334" t="str">
        <f>IF('Sub-Cpt Record'!E375 = "","",'Sub-Cpt Record'!E375&amp;"  ")</f>
        <v/>
      </c>
      <c r="D375" s="333" t="str">
        <f>IF('Sub-Cpt Record'!F375 = "","",'Sub-Cpt Record'!F375&amp;"  ")</f>
        <v/>
      </c>
      <c r="E375" s="333" t="str">
        <f>IF('Sub-Cpt Record'!G375 = "","",'Sub-Cpt Record'!G375&amp;"  ")</f>
        <v/>
      </c>
      <c r="F375" s="333" t="str">
        <f>IF('Sub-Cpt Record'!H375 = "","",'Sub-Cpt Record'!H375&amp;"  ")</f>
        <v/>
      </c>
      <c r="G375" s="333" t="str">
        <f>IF('Sub-Cpt Record'!I375 = "","",'Sub-Cpt Record'!I375&amp;"  ")</f>
        <v/>
      </c>
      <c r="H375" s="333" t="str">
        <f>IF('Sub-Cpt Record'!J375 = "","",'Sub-Cpt Record'!J375&amp;"  ")</f>
        <v/>
      </c>
      <c r="I375" s="335" t="str">
        <f t="shared" si="47"/>
        <v/>
      </c>
      <c r="J375" s="333">
        <f>IF(A375&lt;&gt;"",'Sub-Cpt Record'!C375/CODE!B375,0)</f>
        <v>0</v>
      </c>
      <c r="L375" s="337" t="str">
        <f t="shared" si="48"/>
        <v/>
      </c>
      <c r="N375" s="338">
        <f>COUNTIFS('Felling&amp;Restocking'!$A$11:$A$1000, 'Felling&amp;Restocking'!$A375, 'Felling&amp;Restocking'!$B$11:$B$1000, 'Felling&amp;Restocking'!$B375, 'Felling&amp;Restocking'!$H$11:$H$1000, 'Felling&amp;Restocking'!$H375)</f>
        <v>0</v>
      </c>
      <c r="O375" s="338">
        <f>IF(OR('Felling&amp;Restocking'!H375=0,'Felling&amp;Restocking'!H375=""),0,1)</f>
        <v>0</v>
      </c>
      <c r="P375" s="339">
        <f>SUM('Felling&amp;Restocking'!O375+'Felling&amp;Restocking'!P375)</f>
        <v>0</v>
      </c>
      <c r="S375" s="341">
        <f>IF(AND(O375&lt;&gt;0,P375&lt;&gt;0,'Felling&amp;Restocking'!G375&lt;&gt;0,AA375="",AC375=""),1,0)</f>
        <v>0</v>
      </c>
      <c r="T375" s="342" t="str">
        <f>IF(OR('Felling&amp;Restocking'!G375=0,'Felling&amp;Restocking'!G375=""),"",SUM('Felling&amp;Restocking'!O375/P375)*'Felling&amp;Restocking'!G375)</f>
        <v/>
      </c>
      <c r="U375" s="343" t="str">
        <f>IF(OR('Felling&amp;Restocking'!G375=0,'Felling&amp;Restocking'!G375=""),"",SUM('Felling&amp;Restocking'!P375/P375)*'Felling&amp;Restocking'!G375)</f>
        <v/>
      </c>
      <c r="V375" s="344">
        <f>IF(CONCATENATE('Felling&amp;Restocking'!U375&amp;'Felling&amp;Restocking'!W375&amp;'Felling&amp;Restocking'!Y375&amp;'Felling&amp;Restocking'!AA375&amp;'Felling&amp;Restocking'!AC375)="",0,1)</f>
        <v>0</v>
      </c>
      <c r="W375" s="345">
        <f>IF(OR(OR(TRIM('Felling&amp;Restocking'!H375)="T",TRIM('Felling&amp;Restocking'!H375)="DF",TRIM('Felling&amp;Restocking'!H375)="OS"),O375=0),0,1)</f>
        <v>0</v>
      </c>
      <c r="X375" s="345">
        <f>IF(OR('Felling&amp;Restocking'!$S375="",OR('Felling&amp;Restocking'!$S375=0,'Felling&amp;Restocking'!$S375="N/A")),0,1)</f>
        <v>0</v>
      </c>
      <c r="Y375" s="333" t="str">
        <f t="shared" si="49"/>
        <v/>
      </c>
      <c r="Z375" s="333" t="str">
        <f t="shared" si="50"/>
        <v/>
      </c>
      <c r="AA375" s="334" t="str">
        <f t="shared" si="51"/>
        <v/>
      </c>
      <c r="AC375" s="333" t="str">
        <f t="shared" si="52"/>
        <v/>
      </c>
      <c r="AE375" s="333" t="str">
        <f t="shared" si="53"/>
        <v>1</v>
      </c>
      <c r="AF375" s="346" t="str">
        <f>IF('Felling&amp;Restocking'!I375="","",IFERROR(VLOOKUP( 'Felling&amp;Restocking'!I375,SpeciesList[],2,FALSE),"," &amp; 'Felling&amp;Restocking'!I375))</f>
        <v/>
      </c>
      <c r="AG375" s="333" t="str">
        <f>IF('Felling&amp;Restocking'!I375="","",VLOOKUP( 'Felling&amp;Restocking'!I375,SpeciesList[],4,FALSE))</f>
        <v/>
      </c>
      <c r="AH375" s="333" t="str">
        <f>IF('Felling&amp;Restocking'!J375="","",IFERROR("," &amp; VLOOKUP( 'Felling&amp;Restocking'!J375,SpeciesList[],2,FALSE),"," &amp; 'Felling&amp;Restocking'!J375))</f>
        <v/>
      </c>
      <c r="AI375" s="333" t="str">
        <f>IF('Felling&amp;Restocking'!J375="","",VLOOKUP( 'Felling&amp;Restocking'!J375,SpeciesList[],4,FALSE))</f>
        <v/>
      </c>
      <c r="AJ375" s="333" t="str">
        <f>IF('Felling&amp;Restocking'!K375="","",IFERROR("," &amp; VLOOKUP( 'Felling&amp;Restocking'!K375,SpeciesList[],2,FALSE),"," &amp; 'Felling&amp;Restocking'!K375))</f>
        <v/>
      </c>
      <c r="AK375" s="333" t="str">
        <f>IF('Felling&amp;Restocking'!K375="","",VLOOKUP( 'Felling&amp;Restocking'!K375,SpeciesList[],4,FALSE))</f>
        <v/>
      </c>
      <c r="AL375" s="333" t="str">
        <f>IF('Felling&amp;Restocking'!L375="","",IFERROR("," &amp; VLOOKUP( 'Felling&amp;Restocking'!L375,SpeciesList[],2,FALSE),"," &amp; 'Felling&amp;Restocking'!L375))</f>
        <v/>
      </c>
      <c r="AM375" s="333" t="str">
        <f>IF('Felling&amp;Restocking'!L375="","",VLOOKUP( 'Felling&amp;Restocking'!L375,SpeciesList[],4,FALSE))</f>
        <v/>
      </c>
      <c r="AN375" s="333" t="str">
        <f>IF('Felling&amp;Restocking'!M375="","",IFERROR("," &amp; VLOOKUP( 'Felling&amp;Restocking'!M375,SpeciesList[],2,FALSE),"," &amp; 'Felling&amp;Restocking'!M375))</f>
        <v/>
      </c>
      <c r="AO375" s="333" t="str">
        <f>IF('Felling&amp;Restocking'!M375="","",VLOOKUP( 'Felling&amp;Restocking'!M375,SpeciesList[],4,FALSE))</f>
        <v/>
      </c>
      <c r="AP375" s="333" t="str">
        <f>IF('Felling&amp;Restocking'!N375="","",IFERROR("," &amp; VLOOKUP( 'Felling&amp;Restocking'!N375,SpeciesList[],2,FALSE),"," &amp; 'Felling&amp;Restocking'!N375))</f>
        <v/>
      </c>
      <c r="AQ375" s="333" t="str">
        <f>IF('Felling&amp;Restocking'!N375="","",VLOOKUP( 'Felling&amp;Restocking'!N375,SpeciesList[],4,FALSE))</f>
        <v/>
      </c>
      <c r="AS375" s="346"/>
      <c r="AT375" s="333" t="str">
        <f>IF('Sub-Cpt Record'!A375&lt;&gt;"",CONCATENATE('Sub-Cpt Record'!A375,'Sub-Cpt Record'!B375,'Sub-Cpt Record'!C375),"")</f>
        <v/>
      </c>
      <c r="AU375" s="333">
        <f t="shared" si="54"/>
        <v>1</v>
      </c>
      <c r="AV375" s="333">
        <f>IF(AT375&lt;&gt;"",'Sub-Cpt Record'!C375/CODE!AU375,0)</f>
        <v>0</v>
      </c>
    </row>
    <row r="376" spans="1:48" x14ac:dyDescent="0.25">
      <c r="A376" s="333" t="str">
        <f>IF('Sub-Cpt Record'!B376="",IF(OR('Sub-Cpt Record'!A376=0,'Sub-Cpt Record'!A376=""),"",'Sub-Cpt Record'!A376),CONCATENATE('Sub-Cpt Record'!A376&amp;'Sub-Cpt Record'!B376))</f>
        <v/>
      </c>
      <c r="B376" s="333">
        <f t="shared" si="46"/>
        <v>1</v>
      </c>
      <c r="C376" s="334" t="str">
        <f>IF('Sub-Cpt Record'!E376 = "","",'Sub-Cpt Record'!E376&amp;"  ")</f>
        <v/>
      </c>
      <c r="D376" s="333" t="str">
        <f>IF('Sub-Cpt Record'!F376 = "","",'Sub-Cpt Record'!F376&amp;"  ")</f>
        <v/>
      </c>
      <c r="E376" s="333" t="str">
        <f>IF('Sub-Cpt Record'!G376 = "","",'Sub-Cpt Record'!G376&amp;"  ")</f>
        <v/>
      </c>
      <c r="F376" s="333" t="str">
        <f>IF('Sub-Cpt Record'!H376 = "","",'Sub-Cpt Record'!H376&amp;"  ")</f>
        <v/>
      </c>
      <c r="G376" s="333" t="str">
        <f>IF('Sub-Cpt Record'!I376 = "","",'Sub-Cpt Record'!I376&amp;"  ")</f>
        <v/>
      </c>
      <c r="H376" s="333" t="str">
        <f>IF('Sub-Cpt Record'!J376 = "","",'Sub-Cpt Record'!J376&amp;"  ")</f>
        <v/>
      </c>
      <c r="I376" s="335" t="str">
        <f t="shared" si="47"/>
        <v/>
      </c>
      <c r="J376" s="333">
        <f>IF(A376&lt;&gt;"",'Sub-Cpt Record'!C376/CODE!B376,0)</f>
        <v>0</v>
      </c>
      <c r="L376" s="337" t="str">
        <f t="shared" si="48"/>
        <v/>
      </c>
      <c r="N376" s="338">
        <f>COUNTIFS('Felling&amp;Restocking'!$A$11:$A$1000, 'Felling&amp;Restocking'!$A376, 'Felling&amp;Restocking'!$B$11:$B$1000, 'Felling&amp;Restocking'!$B376, 'Felling&amp;Restocking'!$H$11:$H$1000, 'Felling&amp;Restocking'!$H376)</f>
        <v>0</v>
      </c>
      <c r="O376" s="338">
        <f>IF(OR('Felling&amp;Restocking'!H376=0,'Felling&amp;Restocking'!H376=""),0,1)</f>
        <v>0</v>
      </c>
      <c r="P376" s="339">
        <f>SUM('Felling&amp;Restocking'!O376+'Felling&amp;Restocking'!P376)</f>
        <v>0</v>
      </c>
      <c r="S376" s="341">
        <f>IF(AND(O376&lt;&gt;0,P376&lt;&gt;0,'Felling&amp;Restocking'!G376&lt;&gt;0,AA376="",AC376=""),1,0)</f>
        <v>0</v>
      </c>
      <c r="T376" s="342" t="str">
        <f>IF(OR('Felling&amp;Restocking'!G376=0,'Felling&amp;Restocking'!G376=""),"",SUM('Felling&amp;Restocking'!O376/P376)*'Felling&amp;Restocking'!G376)</f>
        <v/>
      </c>
      <c r="U376" s="343" t="str">
        <f>IF(OR('Felling&amp;Restocking'!G376=0,'Felling&amp;Restocking'!G376=""),"",SUM('Felling&amp;Restocking'!P376/P376)*'Felling&amp;Restocking'!G376)</f>
        <v/>
      </c>
      <c r="V376" s="344">
        <f>IF(CONCATENATE('Felling&amp;Restocking'!U376&amp;'Felling&amp;Restocking'!W376&amp;'Felling&amp;Restocking'!Y376&amp;'Felling&amp;Restocking'!AA376&amp;'Felling&amp;Restocking'!AC376)="",0,1)</f>
        <v>0</v>
      </c>
      <c r="W376" s="345">
        <f>IF(OR(OR(TRIM('Felling&amp;Restocking'!H376)="T",TRIM('Felling&amp;Restocking'!H376)="DF",TRIM('Felling&amp;Restocking'!H376)="OS"),O376=0),0,1)</f>
        <v>0</v>
      </c>
      <c r="X376" s="345">
        <f>IF(OR('Felling&amp;Restocking'!$S376="",OR('Felling&amp;Restocking'!$S376=0,'Felling&amp;Restocking'!$S376="N/A")),0,1)</f>
        <v>0</v>
      </c>
      <c r="Y376" s="333" t="str">
        <f t="shared" si="49"/>
        <v/>
      </c>
      <c r="Z376" s="333" t="str">
        <f t="shared" si="50"/>
        <v/>
      </c>
      <c r="AA376" s="334" t="str">
        <f t="shared" si="51"/>
        <v/>
      </c>
      <c r="AC376" s="333" t="str">
        <f t="shared" si="52"/>
        <v/>
      </c>
      <c r="AE376" s="333" t="str">
        <f t="shared" si="53"/>
        <v>1</v>
      </c>
      <c r="AF376" s="346" t="str">
        <f>IF('Felling&amp;Restocking'!I376="","",IFERROR(VLOOKUP( 'Felling&amp;Restocking'!I376,SpeciesList[],2,FALSE),"," &amp; 'Felling&amp;Restocking'!I376))</f>
        <v/>
      </c>
      <c r="AG376" s="333" t="str">
        <f>IF('Felling&amp;Restocking'!I376="","",VLOOKUP( 'Felling&amp;Restocking'!I376,SpeciesList[],4,FALSE))</f>
        <v/>
      </c>
      <c r="AH376" s="333" t="str">
        <f>IF('Felling&amp;Restocking'!J376="","",IFERROR("," &amp; VLOOKUP( 'Felling&amp;Restocking'!J376,SpeciesList[],2,FALSE),"," &amp; 'Felling&amp;Restocking'!J376))</f>
        <v/>
      </c>
      <c r="AI376" s="333" t="str">
        <f>IF('Felling&amp;Restocking'!J376="","",VLOOKUP( 'Felling&amp;Restocking'!J376,SpeciesList[],4,FALSE))</f>
        <v/>
      </c>
      <c r="AJ376" s="333" t="str">
        <f>IF('Felling&amp;Restocking'!K376="","",IFERROR("," &amp; VLOOKUP( 'Felling&amp;Restocking'!K376,SpeciesList[],2,FALSE),"," &amp; 'Felling&amp;Restocking'!K376))</f>
        <v/>
      </c>
      <c r="AK376" s="333" t="str">
        <f>IF('Felling&amp;Restocking'!K376="","",VLOOKUP( 'Felling&amp;Restocking'!K376,SpeciesList[],4,FALSE))</f>
        <v/>
      </c>
      <c r="AL376" s="333" t="str">
        <f>IF('Felling&amp;Restocking'!L376="","",IFERROR("," &amp; VLOOKUP( 'Felling&amp;Restocking'!L376,SpeciesList[],2,FALSE),"," &amp; 'Felling&amp;Restocking'!L376))</f>
        <v/>
      </c>
      <c r="AM376" s="333" t="str">
        <f>IF('Felling&amp;Restocking'!L376="","",VLOOKUP( 'Felling&amp;Restocking'!L376,SpeciesList[],4,FALSE))</f>
        <v/>
      </c>
      <c r="AN376" s="333" t="str">
        <f>IF('Felling&amp;Restocking'!M376="","",IFERROR("," &amp; VLOOKUP( 'Felling&amp;Restocking'!M376,SpeciesList[],2,FALSE),"," &amp; 'Felling&amp;Restocking'!M376))</f>
        <v/>
      </c>
      <c r="AO376" s="333" t="str">
        <f>IF('Felling&amp;Restocking'!M376="","",VLOOKUP( 'Felling&amp;Restocking'!M376,SpeciesList[],4,FALSE))</f>
        <v/>
      </c>
      <c r="AP376" s="333" t="str">
        <f>IF('Felling&amp;Restocking'!N376="","",IFERROR("," &amp; VLOOKUP( 'Felling&amp;Restocking'!N376,SpeciesList[],2,FALSE),"," &amp; 'Felling&amp;Restocking'!N376))</f>
        <v/>
      </c>
      <c r="AQ376" s="333" t="str">
        <f>IF('Felling&amp;Restocking'!N376="","",VLOOKUP( 'Felling&amp;Restocking'!N376,SpeciesList[],4,FALSE))</f>
        <v/>
      </c>
      <c r="AS376" s="346"/>
      <c r="AT376" s="333" t="str">
        <f>IF('Sub-Cpt Record'!A376&lt;&gt;"",CONCATENATE('Sub-Cpt Record'!A376,'Sub-Cpt Record'!B376,'Sub-Cpt Record'!C376),"")</f>
        <v/>
      </c>
      <c r="AU376" s="333">
        <f t="shared" si="54"/>
        <v>1</v>
      </c>
      <c r="AV376" s="333">
        <f>IF(AT376&lt;&gt;"",'Sub-Cpt Record'!C376/CODE!AU376,0)</f>
        <v>0</v>
      </c>
    </row>
    <row r="377" spans="1:48" x14ac:dyDescent="0.25">
      <c r="A377" s="333" t="str">
        <f>IF('Sub-Cpt Record'!B377="",IF(OR('Sub-Cpt Record'!A377=0,'Sub-Cpt Record'!A377=""),"",'Sub-Cpt Record'!A377),CONCATENATE('Sub-Cpt Record'!A377&amp;'Sub-Cpt Record'!B377))</f>
        <v/>
      </c>
      <c r="B377" s="333">
        <f t="shared" si="46"/>
        <v>1</v>
      </c>
      <c r="C377" s="334" t="str">
        <f>IF('Sub-Cpt Record'!E377 = "","",'Sub-Cpt Record'!E377&amp;"  ")</f>
        <v/>
      </c>
      <c r="D377" s="333" t="str">
        <f>IF('Sub-Cpt Record'!F377 = "","",'Sub-Cpt Record'!F377&amp;"  ")</f>
        <v/>
      </c>
      <c r="E377" s="333" t="str">
        <f>IF('Sub-Cpt Record'!G377 = "","",'Sub-Cpt Record'!G377&amp;"  ")</f>
        <v/>
      </c>
      <c r="F377" s="333" t="str">
        <f>IF('Sub-Cpt Record'!H377 = "","",'Sub-Cpt Record'!H377&amp;"  ")</f>
        <v/>
      </c>
      <c r="G377" s="333" t="str">
        <f>IF('Sub-Cpt Record'!I377 = "","",'Sub-Cpt Record'!I377&amp;"  ")</f>
        <v/>
      </c>
      <c r="H377" s="333" t="str">
        <f>IF('Sub-Cpt Record'!J377 = "","",'Sub-Cpt Record'!J377&amp;"  ")</f>
        <v/>
      </c>
      <c r="I377" s="335" t="str">
        <f t="shared" si="47"/>
        <v/>
      </c>
      <c r="J377" s="333">
        <f>IF(A377&lt;&gt;"",'Sub-Cpt Record'!C377/CODE!B377,0)</f>
        <v>0</v>
      </c>
      <c r="L377" s="337" t="str">
        <f t="shared" si="48"/>
        <v/>
      </c>
      <c r="N377" s="338">
        <f>COUNTIFS('Felling&amp;Restocking'!$A$11:$A$1000, 'Felling&amp;Restocking'!$A377, 'Felling&amp;Restocking'!$B$11:$B$1000, 'Felling&amp;Restocking'!$B377, 'Felling&amp;Restocking'!$H$11:$H$1000, 'Felling&amp;Restocking'!$H377)</f>
        <v>0</v>
      </c>
      <c r="O377" s="338">
        <f>IF(OR('Felling&amp;Restocking'!H377=0,'Felling&amp;Restocking'!H377=""),0,1)</f>
        <v>0</v>
      </c>
      <c r="P377" s="339">
        <f>SUM('Felling&amp;Restocking'!O377+'Felling&amp;Restocking'!P377)</f>
        <v>0</v>
      </c>
      <c r="S377" s="341">
        <f>IF(AND(O377&lt;&gt;0,P377&lt;&gt;0,'Felling&amp;Restocking'!G377&lt;&gt;0,AA377="",AC377=""),1,0)</f>
        <v>0</v>
      </c>
      <c r="T377" s="342" t="str">
        <f>IF(OR('Felling&amp;Restocking'!G377=0,'Felling&amp;Restocking'!G377=""),"",SUM('Felling&amp;Restocking'!O377/P377)*'Felling&amp;Restocking'!G377)</f>
        <v/>
      </c>
      <c r="U377" s="343" t="str">
        <f>IF(OR('Felling&amp;Restocking'!G377=0,'Felling&amp;Restocking'!G377=""),"",SUM('Felling&amp;Restocking'!P377/P377)*'Felling&amp;Restocking'!G377)</f>
        <v/>
      </c>
      <c r="V377" s="344">
        <f>IF(CONCATENATE('Felling&amp;Restocking'!U377&amp;'Felling&amp;Restocking'!W377&amp;'Felling&amp;Restocking'!Y377&amp;'Felling&amp;Restocking'!AA377&amp;'Felling&amp;Restocking'!AC377)="",0,1)</f>
        <v>0</v>
      </c>
      <c r="W377" s="345">
        <f>IF(OR(OR(TRIM('Felling&amp;Restocking'!H377)="T",TRIM('Felling&amp;Restocking'!H377)="DF",TRIM('Felling&amp;Restocking'!H377)="OS"),O377=0),0,1)</f>
        <v>0</v>
      </c>
      <c r="X377" s="345">
        <f>IF(OR('Felling&amp;Restocking'!$S377="",OR('Felling&amp;Restocking'!$S377=0,'Felling&amp;Restocking'!$S377="N/A")),0,1)</f>
        <v>0</v>
      </c>
      <c r="Y377" s="333" t="str">
        <f t="shared" si="49"/>
        <v/>
      </c>
      <c r="Z377" s="333" t="str">
        <f t="shared" si="50"/>
        <v/>
      </c>
      <c r="AA377" s="334" t="str">
        <f t="shared" si="51"/>
        <v/>
      </c>
      <c r="AC377" s="333" t="str">
        <f t="shared" si="52"/>
        <v/>
      </c>
      <c r="AE377" s="333" t="str">
        <f t="shared" si="53"/>
        <v>1</v>
      </c>
      <c r="AF377" s="346" t="str">
        <f>IF('Felling&amp;Restocking'!I377="","",IFERROR(VLOOKUP( 'Felling&amp;Restocking'!I377,SpeciesList[],2,FALSE),"," &amp; 'Felling&amp;Restocking'!I377))</f>
        <v/>
      </c>
      <c r="AG377" s="333" t="str">
        <f>IF('Felling&amp;Restocking'!I377="","",VLOOKUP( 'Felling&amp;Restocking'!I377,SpeciesList[],4,FALSE))</f>
        <v/>
      </c>
      <c r="AH377" s="333" t="str">
        <f>IF('Felling&amp;Restocking'!J377="","",IFERROR("," &amp; VLOOKUP( 'Felling&amp;Restocking'!J377,SpeciesList[],2,FALSE),"," &amp; 'Felling&amp;Restocking'!J377))</f>
        <v/>
      </c>
      <c r="AI377" s="333" t="str">
        <f>IF('Felling&amp;Restocking'!J377="","",VLOOKUP( 'Felling&amp;Restocking'!J377,SpeciesList[],4,FALSE))</f>
        <v/>
      </c>
      <c r="AJ377" s="333" t="str">
        <f>IF('Felling&amp;Restocking'!K377="","",IFERROR("," &amp; VLOOKUP( 'Felling&amp;Restocking'!K377,SpeciesList[],2,FALSE),"," &amp; 'Felling&amp;Restocking'!K377))</f>
        <v/>
      </c>
      <c r="AK377" s="333" t="str">
        <f>IF('Felling&amp;Restocking'!K377="","",VLOOKUP( 'Felling&amp;Restocking'!K377,SpeciesList[],4,FALSE))</f>
        <v/>
      </c>
      <c r="AL377" s="333" t="str">
        <f>IF('Felling&amp;Restocking'!L377="","",IFERROR("," &amp; VLOOKUP( 'Felling&amp;Restocking'!L377,SpeciesList[],2,FALSE),"," &amp; 'Felling&amp;Restocking'!L377))</f>
        <v/>
      </c>
      <c r="AM377" s="333" t="str">
        <f>IF('Felling&amp;Restocking'!L377="","",VLOOKUP( 'Felling&amp;Restocking'!L377,SpeciesList[],4,FALSE))</f>
        <v/>
      </c>
      <c r="AN377" s="333" t="str">
        <f>IF('Felling&amp;Restocking'!M377="","",IFERROR("," &amp; VLOOKUP( 'Felling&amp;Restocking'!M377,SpeciesList[],2,FALSE),"," &amp; 'Felling&amp;Restocking'!M377))</f>
        <v/>
      </c>
      <c r="AO377" s="333" t="str">
        <f>IF('Felling&amp;Restocking'!M377="","",VLOOKUP( 'Felling&amp;Restocking'!M377,SpeciesList[],4,FALSE))</f>
        <v/>
      </c>
      <c r="AP377" s="333" t="str">
        <f>IF('Felling&amp;Restocking'!N377="","",IFERROR("," &amp; VLOOKUP( 'Felling&amp;Restocking'!N377,SpeciesList[],2,FALSE),"," &amp; 'Felling&amp;Restocking'!N377))</f>
        <v/>
      </c>
      <c r="AQ377" s="333" t="str">
        <f>IF('Felling&amp;Restocking'!N377="","",VLOOKUP( 'Felling&amp;Restocking'!N377,SpeciesList[],4,FALSE))</f>
        <v/>
      </c>
      <c r="AS377" s="346"/>
      <c r="AT377" s="333" t="str">
        <f>IF('Sub-Cpt Record'!A377&lt;&gt;"",CONCATENATE('Sub-Cpt Record'!A377,'Sub-Cpt Record'!B377,'Sub-Cpt Record'!C377),"")</f>
        <v/>
      </c>
      <c r="AU377" s="333">
        <f t="shared" si="54"/>
        <v>1</v>
      </c>
      <c r="AV377" s="333">
        <f>IF(AT377&lt;&gt;"",'Sub-Cpt Record'!C377/CODE!AU377,0)</f>
        <v>0</v>
      </c>
    </row>
    <row r="378" spans="1:48" x14ac:dyDescent="0.25">
      <c r="A378" s="333" t="str">
        <f>IF('Sub-Cpt Record'!B378="",IF(OR('Sub-Cpt Record'!A378=0,'Sub-Cpt Record'!A378=""),"",'Sub-Cpt Record'!A378),CONCATENATE('Sub-Cpt Record'!A378&amp;'Sub-Cpt Record'!B378))</f>
        <v/>
      </c>
      <c r="B378" s="333">
        <f t="shared" si="46"/>
        <v>1</v>
      </c>
      <c r="C378" s="334" t="str">
        <f>IF('Sub-Cpt Record'!E378 = "","",'Sub-Cpt Record'!E378&amp;"  ")</f>
        <v/>
      </c>
      <c r="D378" s="333" t="str">
        <f>IF('Sub-Cpt Record'!F378 = "","",'Sub-Cpt Record'!F378&amp;"  ")</f>
        <v/>
      </c>
      <c r="E378" s="333" t="str">
        <f>IF('Sub-Cpt Record'!G378 = "","",'Sub-Cpt Record'!G378&amp;"  ")</f>
        <v/>
      </c>
      <c r="F378" s="333" t="str">
        <f>IF('Sub-Cpt Record'!H378 = "","",'Sub-Cpt Record'!H378&amp;"  ")</f>
        <v/>
      </c>
      <c r="G378" s="333" t="str">
        <f>IF('Sub-Cpt Record'!I378 = "","",'Sub-Cpt Record'!I378&amp;"  ")</f>
        <v/>
      </c>
      <c r="H378" s="333" t="str">
        <f>IF('Sub-Cpt Record'!J378 = "","",'Sub-Cpt Record'!J378&amp;"  ")</f>
        <v/>
      </c>
      <c r="I378" s="335" t="str">
        <f t="shared" si="47"/>
        <v/>
      </c>
      <c r="J378" s="333">
        <f>IF(A378&lt;&gt;"",'Sub-Cpt Record'!C378/CODE!B378,0)</f>
        <v>0</v>
      </c>
      <c r="L378" s="337" t="str">
        <f t="shared" si="48"/>
        <v/>
      </c>
      <c r="N378" s="338">
        <f>COUNTIFS('Felling&amp;Restocking'!$A$11:$A$1000, 'Felling&amp;Restocking'!$A378, 'Felling&amp;Restocking'!$B$11:$B$1000, 'Felling&amp;Restocking'!$B378, 'Felling&amp;Restocking'!$H$11:$H$1000, 'Felling&amp;Restocking'!$H378)</f>
        <v>0</v>
      </c>
      <c r="O378" s="338">
        <f>IF(OR('Felling&amp;Restocking'!H378=0,'Felling&amp;Restocking'!H378=""),0,1)</f>
        <v>0</v>
      </c>
      <c r="P378" s="339">
        <f>SUM('Felling&amp;Restocking'!O378+'Felling&amp;Restocking'!P378)</f>
        <v>0</v>
      </c>
      <c r="S378" s="341">
        <f>IF(AND(O378&lt;&gt;0,P378&lt;&gt;0,'Felling&amp;Restocking'!G378&lt;&gt;0,AA378="",AC378=""),1,0)</f>
        <v>0</v>
      </c>
      <c r="T378" s="342" t="str">
        <f>IF(OR('Felling&amp;Restocking'!G378=0,'Felling&amp;Restocking'!G378=""),"",SUM('Felling&amp;Restocking'!O378/P378)*'Felling&amp;Restocking'!G378)</f>
        <v/>
      </c>
      <c r="U378" s="343" t="str">
        <f>IF(OR('Felling&amp;Restocking'!G378=0,'Felling&amp;Restocking'!G378=""),"",SUM('Felling&amp;Restocking'!P378/P378)*'Felling&amp;Restocking'!G378)</f>
        <v/>
      </c>
      <c r="V378" s="344">
        <f>IF(CONCATENATE('Felling&amp;Restocking'!U378&amp;'Felling&amp;Restocking'!W378&amp;'Felling&amp;Restocking'!Y378&amp;'Felling&amp;Restocking'!AA378&amp;'Felling&amp;Restocking'!AC378)="",0,1)</f>
        <v>0</v>
      </c>
      <c r="W378" s="345">
        <f>IF(OR(OR(TRIM('Felling&amp;Restocking'!H378)="T",TRIM('Felling&amp;Restocking'!H378)="DF",TRIM('Felling&amp;Restocking'!H378)="OS"),O378=0),0,1)</f>
        <v>0</v>
      </c>
      <c r="X378" s="345">
        <f>IF(OR('Felling&amp;Restocking'!$S378="",OR('Felling&amp;Restocking'!$S378=0,'Felling&amp;Restocking'!$S378="N/A")),0,1)</f>
        <v>0</v>
      </c>
      <c r="Y378" s="333" t="str">
        <f t="shared" si="49"/>
        <v/>
      </c>
      <c r="Z378" s="333" t="str">
        <f t="shared" si="50"/>
        <v/>
      </c>
      <c r="AA378" s="334" t="str">
        <f t="shared" si="51"/>
        <v/>
      </c>
      <c r="AC378" s="333" t="str">
        <f t="shared" si="52"/>
        <v/>
      </c>
      <c r="AE378" s="333" t="str">
        <f t="shared" si="53"/>
        <v>1</v>
      </c>
      <c r="AF378" s="346" t="str">
        <f>IF('Felling&amp;Restocking'!I378="","",IFERROR(VLOOKUP( 'Felling&amp;Restocking'!I378,SpeciesList[],2,FALSE),"," &amp; 'Felling&amp;Restocking'!I378))</f>
        <v/>
      </c>
      <c r="AG378" s="333" t="str">
        <f>IF('Felling&amp;Restocking'!I378="","",VLOOKUP( 'Felling&amp;Restocking'!I378,SpeciesList[],4,FALSE))</f>
        <v/>
      </c>
      <c r="AH378" s="333" t="str">
        <f>IF('Felling&amp;Restocking'!J378="","",IFERROR("," &amp; VLOOKUP( 'Felling&amp;Restocking'!J378,SpeciesList[],2,FALSE),"," &amp; 'Felling&amp;Restocking'!J378))</f>
        <v/>
      </c>
      <c r="AI378" s="333" t="str">
        <f>IF('Felling&amp;Restocking'!J378="","",VLOOKUP( 'Felling&amp;Restocking'!J378,SpeciesList[],4,FALSE))</f>
        <v/>
      </c>
      <c r="AJ378" s="333" t="str">
        <f>IF('Felling&amp;Restocking'!K378="","",IFERROR("," &amp; VLOOKUP( 'Felling&amp;Restocking'!K378,SpeciesList[],2,FALSE),"," &amp; 'Felling&amp;Restocking'!K378))</f>
        <v/>
      </c>
      <c r="AK378" s="333" t="str">
        <f>IF('Felling&amp;Restocking'!K378="","",VLOOKUP( 'Felling&amp;Restocking'!K378,SpeciesList[],4,FALSE))</f>
        <v/>
      </c>
      <c r="AL378" s="333" t="str">
        <f>IF('Felling&amp;Restocking'!L378="","",IFERROR("," &amp; VLOOKUP( 'Felling&amp;Restocking'!L378,SpeciesList[],2,FALSE),"," &amp; 'Felling&amp;Restocking'!L378))</f>
        <v/>
      </c>
      <c r="AM378" s="333" t="str">
        <f>IF('Felling&amp;Restocking'!L378="","",VLOOKUP( 'Felling&amp;Restocking'!L378,SpeciesList[],4,FALSE))</f>
        <v/>
      </c>
      <c r="AN378" s="333" t="str">
        <f>IF('Felling&amp;Restocking'!M378="","",IFERROR("," &amp; VLOOKUP( 'Felling&amp;Restocking'!M378,SpeciesList[],2,FALSE),"," &amp; 'Felling&amp;Restocking'!M378))</f>
        <v/>
      </c>
      <c r="AO378" s="333" t="str">
        <f>IF('Felling&amp;Restocking'!M378="","",VLOOKUP( 'Felling&amp;Restocking'!M378,SpeciesList[],4,FALSE))</f>
        <v/>
      </c>
      <c r="AP378" s="333" t="str">
        <f>IF('Felling&amp;Restocking'!N378="","",IFERROR("," &amp; VLOOKUP( 'Felling&amp;Restocking'!N378,SpeciesList[],2,FALSE),"," &amp; 'Felling&amp;Restocking'!N378))</f>
        <v/>
      </c>
      <c r="AQ378" s="333" t="str">
        <f>IF('Felling&amp;Restocking'!N378="","",VLOOKUP( 'Felling&amp;Restocking'!N378,SpeciesList[],4,FALSE))</f>
        <v/>
      </c>
      <c r="AS378" s="346"/>
      <c r="AT378" s="333" t="str">
        <f>IF('Sub-Cpt Record'!A378&lt;&gt;"",CONCATENATE('Sub-Cpt Record'!A378,'Sub-Cpt Record'!B378,'Sub-Cpt Record'!C378),"")</f>
        <v/>
      </c>
      <c r="AU378" s="333">
        <f t="shared" si="54"/>
        <v>1</v>
      </c>
      <c r="AV378" s="333">
        <f>IF(AT378&lt;&gt;"",'Sub-Cpt Record'!C378/CODE!AU378,0)</f>
        <v>0</v>
      </c>
    </row>
    <row r="379" spans="1:48" x14ac:dyDescent="0.25">
      <c r="A379" s="333" t="str">
        <f>IF('Sub-Cpt Record'!B379="",IF(OR('Sub-Cpt Record'!A379=0,'Sub-Cpt Record'!A379=""),"",'Sub-Cpt Record'!A379),CONCATENATE('Sub-Cpt Record'!A379&amp;'Sub-Cpt Record'!B379))</f>
        <v/>
      </c>
      <c r="B379" s="333">
        <f t="shared" si="46"/>
        <v>1</v>
      </c>
      <c r="C379" s="334" t="str">
        <f>IF('Sub-Cpt Record'!E379 = "","",'Sub-Cpt Record'!E379&amp;"  ")</f>
        <v/>
      </c>
      <c r="D379" s="333" t="str">
        <f>IF('Sub-Cpt Record'!F379 = "","",'Sub-Cpt Record'!F379&amp;"  ")</f>
        <v/>
      </c>
      <c r="E379" s="333" t="str">
        <f>IF('Sub-Cpt Record'!G379 = "","",'Sub-Cpt Record'!G379&amp;"  ")</f>
        <v/>
      </c>
      <c r="F379" s="333" t="str">
        <f>IF('Sub-Cpt Record'!H379 = "","",'Sub-Cpt Record'!H379&amp;"  ")</f>
        <v/>
      </c>
      <c r="G379" s="333" t="str">
        <f>IF('Sub-Cpt Record'!I379 = "","",'Sub-Cpt Record'!I379&amp;"  ")</f>
        <v/>
      </c>
      <c r="H379" s="333" t="str">
        <f>IF('Sub-Cpt Record'!J379 = "","",'Sub-Cpt Record'!J379&amp;"  ")</f>
        <v/>
      </c>
      <c r="I379" s="335" t="str">
        <f t="shared" si="47"/>
        <v/>
      </c>
      <c r="J379" s="333">
        <f>IF(A379&lt;&gt;"",'Sub-Cpt Record'!C379/CODE!B379,0)</f>
        <v>0</v>
      </c>
      <c r="L379" s="337" t="str">
        <f t="shared" si="48"/>
        <v/>
      </c>
      <c r="N379" s="338">
        <f>COUNTIFS('Felling&amp;Restocking'!$A$11:$A$1000, 'Felling&amp;Restocking'!$A379, 'Felling&amp;Restocking'!$B$11:$B$1000, 'Felling&amp;Restocking'!$B379, 'Felling&amp;Restocking'!$H$11:$H$1000, 'Felling&amp;Restocking'!$H379)</f>
        <v>0</v>
      </c>
      <c r="O379" s="338">
        <f>IF(OR('Felling&amp;Restocking'!H379=0,'Felling&amp;Restocking'!H379=""),0,1)</f>
        <v>0</v>
      </c>
      <c r="P379" s="339">
        <f>SUM('Felling&amp;Restocking'!O379+'Felling&amp;Restocking'!P379)</f>
        <v>0</v>
      </c>
      <c r="S379" s="341">
        <f>IF(AND(O379&lt;&gt;0,P379&lt;&gt;0,'Felling&amp;Restocking'!G379&lt;&gt;0,AA379="",AC379=""),1,0)</f>
        <v>0</v>
      </c>
      <c r="T379" s="342" t="str">
        <f>IF(OR('Felling&amp;Restocking'!G379=0,'Felling&amp;Restocking'!G379=""),"",SUM('Felling&amp;Restocking'!O379/P379)*'Felling&amp;Restocking'!G379)</f>
        <v/>
      </c>
      <c r="U379" s="343" t="str">
        <f>IF(OR('Felling&amp;Restocking'!G379=0,'Felling&amp;Restocking'!G379=""),"",SUM('Felling&amp;Restocking'!P379/P379)*'Felling&amp;Restocking'!G379)</f>
        <v/>
      </c>
      <c r="V379" s="344">
        <f>IF(CONCATENATE('Felling&amp;Restocking'!U379&amp;'Felling&amp;Restocking'!W379&amp;'Felling&amp;Restocking'!Y379&amp;'Felling&amp;Restocking'!AA379&amp;'Felling&amp;Restocking'!AC379)="",0,1)</f>
        <v>0</v>
      </c>
      <c r="W379" s="345">
        <f>IF(OR(OR(TRIM('Felling&amp;Restocking'!H379)="T",TRIM('Felling&amp;Restocking'!H379)="DF",TRIM('Felling&amp;Restocking'!H379)="OS"),O379=0),0,1)</f>
        <v>0</v>
      </c>
      <c r="X379" s="345">
        <f>IF(OR('Felling&amp;Restocking'!$S379="",OR('Felling&amp;Restocking'!$S379=0,'Felling&amp;Restocking'!$S379="N/A")),0,1)</f>
        <v>0</v>
      </c>
      <c r="Y379" s="333" t="str">
        <f t="shared" si="49"/>
        <v/>
      </c>
      <c r="Z379" s="333" t="str">
        <f t="shared" si="50"/>
        <v/>
      </c>
      <c r="AA379" s="334" t="str">
        <f t="shared" si="51"/>
        <v/>
      </c>
      <c r="AC379" s="333" t="str">
        <f t="shared" si="52"/>
        <v/>
      </c>
      <c r="AE379" s="333" t="str">
        <f t="shared" si="53"/>
        <v>1</v>
      </c>
      <c r="AF379" s="346" t="str">
        <f>IF('Felling&amp;Restocking'!I379="","",IFERROR(VLOOKUP( 'Felling&amp;Restocking'!I379,SpeciesList[],2,FALSE),"," &amp; 'Felling&amp;Restocking'!I379))</f>
        <v/>
      </c>
      <c r="AG379" s="333" t="str">
        <f>IF('Felling&amp;Restocking'!I379="","",VLOOKUP( 'Felling&amp;Restocking'!I379,SpeciesList[],4,FALSE))</f>
        <v/>
      </c>
      <c r="AH379" s="333" t="str">
        <f>IF('Felling&amp;Restocking'!J379="","",IFERROR("," &amp; VLOOKUP( 'Felling&amp;Restocking'!J379,SpeciesList[],2,FALSE),"," &amp; 'Felling&amp;Restocking'!J379))</f>
        <v/>
      </c>
      <c r="AI379" s="333" t="str">
        <f>IF('Felling&amp;Restocking'!J379="","",VLOOKUP( 'Felling&amp;Restocking'!J379,SpeciesList[],4,FALSE))</f>
        <v/>
      </c>
      <c r="AJ379" s="333" t="str">
        <f>IF('Felling&amp;Restocking'!K379="","",IFERROR("," &amp; VLOOKUP( 'Felling&amp;Restocking'!K379,SpeciesList[],2,FALSE),"," &amp; 'Felling&amp;Restocking'!K379))</f>
        <v/>
      </c>
      <c r="AK379" s="333" t="str">
        <f>IF('Felling&amp;Restocking'!K379="","",VLOOKUP( 'Felling&amp;Restocking'!K379,SpeciesList[],4,FALSE))</f>
        <v/>
      </c>
      <c r="AL379" s="333" t="str">
        <f>IF('Felling&amp;Restocking'!L379="","",IFERROR("," &amp; VLOOKUP( 'Felling&amp;Restocking'!L379,SpeciesList[],2,FALSE),"," &amp; 'Felling&amp;Restocking'!L379))</f>
        <v/>
      </c>
      <c r="AM379" s="333" t="str">
        <f>IF('Felling&amp;Restocking'!L379="","",VLOOKUP( 'Felling&amp;Restocking'!L379,SpeciesList[],4,FALSE))</f>
        <v/>
      </c>
      <c r="AN379" s="333" t="str">
        <f>IF('Felling&amp;Restocking'!M379="","",IFERROR("," &amp; VLOOKUP( 'Felling&amp;Restocking'!M379,SpeciesList[],2,FALSE),"," &amp; 'Felling&amp;Restocking'!M379))</f>
        <v/>
      </c>
      <c r="AO379" s="333" t="str">
        <f>IF('Felling&amp;Restocking'!M379="","",VLOOKUP( 'Felling&amp;Restocking'!M379,SpeciesList[],4,FALSE))</f>
        <v/>
      </c>
      <c r="AP379" s="333" t="str">
        <f>IF('Felling&amp;Restocking'!N379="","",IFERROR("," &amp; VLOOKUP( 'Felling&amp;Restocking'!N379,SpeciesList[],2,FALSE),"," &amp; 'Felling&amp;Restocking'!N379))</f>
        <v/>
      </c>
      <c r="AQ379" s="333" t="str">
        <f>IF('Felling&amp;Restocking'!N379="","",VLOOKUP( 'Felling&amp;Restocking'!N379,SpeciesList[],4,FALSE))</f>
        <v/>
      </c>
      <c r="AS379" s="346"/>
      <c r="AT379" s="333" t="str">
        <f>IF('Sub-Cpt Record'!A379&lt;&gt;"",CONCATENATE('Sub-Cpt Record'!A379,'Sub-Cpt Record'!B379,'Sub-Cpt Record'!C379),"")</f>
        <v/>
      </c>
      <c r="AU379" s="333">
        <f t="shared" si="54"/>
        <v>1</v>
      </c>
      <c r="AV379" s="333">
        <f>IF(AT379&lt;&gt;"",'Sub-Cpt Record'!C379/CODE!AU379,0)</f>
        <v>0</v>
      </c>
    </row>
    <row r="380" spans="1:48" x14ac:dyDescent="0.25">
      <c r="A380" s="333" t="str">
        <f>IF('Sub-Cpt Record'!B380="",IF(OR('Sub-Cpt Record'!A380=0,'Sub-Cpt Record'!A380=""),"",'Sub-Cpt Record'!A380),CONCATENATE('Sub-Cpt Record'!A380&amp;'Sub-Cpt Record'!B380))</f>
        <v/>
      </c>
      <c r="B380" s="333">
        <f t="shared" si="46"/>
        <v>1</v>
      </c>
      <c r="C380" s="334" t="str">
        <f>IF('Sub-Cpt Record'!E380 = "","",'Sub-Cpt Record'!E380&amp;"  ")</f>
        <v/>
      </c>
      <c r="D380" s="333" t="str">
        <f>IF('Sub-Cpt Record'!F380 = "","",'Sub-Cpt Record'!F380&amp;"  ")</f>
        <v/>
      </c>
      <c r="E380" s="333" t="str">
        <f>IF('Sub-Cpt Record'!G380 = "","",'Sub-Cpt Record'!G380&amp;"  ")</f>
        <v/>
      </c>
      <c r="F380" s="333" t="str">
        <f>IF('Sub-Cpt Record'!H380 = "","",'Sub-Cpt Record'!H380&amp;"  ")</f>
        <v/>
      </c>
      <c r="G380" s="333" t="str">
        <f>IF('Sub-Cpt Record'!I380 = "","",'Sub-Cpt Record'!I380&amp;"  ")</f>
        <v/>
      </c>
      <c r="H380" s="333" t="str">
        <f>IF('Sub-Cpt Record'!J380 = "","",'Sub-Cpt Record'!J380&amp;"  ")</f>
        <v/>
      </c>
      <c r="I380" s="335" t="str">
        <f t="shared" si="47"/>
        <v/>
      </c>
      <c r="J380" s="333">
        <f>IF(A380&lt;&gt;"",'Sub-Cpt Record'!C380/CODE!B380,0)</f>
        <v>0</v>
      </c>
      <c r="L380" s="337" t="str">
        <f t="shared" si="48"/>
        <v/>
      </c>
      <c r="N380" s="338">
        <f>COUNTIFS('Felling&amp;Restocking'!$A$11:$A$1000, 'Felling&amp;Restocking'!$A380, 'Felling&amp;Restocking'!$B$11:$B$1000, 'Felling&amp;Restocking'!$B380, 'Felling&amp;Restocking'!$H$11:$H$1000, 'Felling&amp;Restocking'!$H380)</f>
        <v>0</v>
      </c>
      <c r="O380" s="338">
        <f>IF(OR('Felling&amp;Restocking'!H380=0,'Felling&amp;Restocking'!H380=""),0,1)</f>
        <v>0</v>
      </c>
      <c r="P380" s="339">
        <f>SUM('Felling&amp;Restocking'!O380+'Felling&amp;Restocking'!P380)</f>
        <v>0</v>
      </c>
      <c r="S380" s="341">
        <f>IF(AND(O380&lt;&gt;0,P380&lt;&gt;0,'Felling&amp;Restocking'!G380&lt;&gt;0,AA380="",AC380=""),1,0)</f>
        <v>0</v>
      </c>
      <c r="T380" s="342" t="str">
        <f>IF(OR('Felling&amp;Restocking'!G380=0,'Felling&amp;Restocking'!G380=""),"",SUM('Felling&amp;Restocking'!O380/P380)*'Felling&amp;Restocking'!G380)</f>
        <v/>
      </c>
      <c r="U380" s="343" t="str">
        <f>IF(OR('Felling&amp;Restocking'!G380=0,'Felling&amp;Restocking'!G380=""),"",SUM('Felling&amp;Restocking'!P380/P380)*'Felling&amp;Restocking'!G380)</f>
        <v/>
      </c>
      <c r="V380" s="344">
        <f>IF(CONCATENATE('Felling&amp;Restocking'!U380&amp;'Felling&amp;Restocking'!W380&amp;'Felling&amp;Restocking'!Y380&amp;'Felling&amp;Restocking'!AA380&amp;'Felling&amp;Restocking'!AC380)="",0,1)</f>
        <v>0</v>
      </c>
      <c r="W380" s="345">
        <f>IF(OR(OR(TRIM('Felling&amp;Restocking'!H380)="T",TRIM('Felling&amp;Restocking'!H380)="DF",TRIM('Felling&amp;Restocking'!H380)="OS"),O380=0),0,1)</f>
        <v>0</v>
      </c>
      <c r="X380" s="345">
        <f>IF(OR('Felling&amp;Restocking'!$S380="",OR('Felling&amp;Restocking'!$S380=0,'Felling&amp;Restocking'!$S380="N/A")),0,1)</f>
        <v>0</v>
      </c>
      <c r="Y380" s="333" t="str">
        <f t="shared" si="49"/>
        <v/>
      </c>
      <c r="Z380" s="333" t="str">
        <f t="shared" si="50"/>
        <v/>
      </c>
      <c r="AA380" s="334" t="str">
        <f t="shared" si="51"/>
        <v/>
      </c>
      <c r="AC380" s="333" t="str">
        <f t="shared" si="52"/>
        <v/>
      </c>
      <c r="AE380" s="333" t="str">
        <f t="shared" si="53"/>
        <v>1</v>
      </c>
      <c r="AF380" s="346" t="str">
        <f>IF('Felling&amp;Restocking'!I380="","",IFERROR(VLOOKUP( 'Felling&amp;Restocking'!I380,SpeciesList[],2,FALSE),"," &amp; 'Felling&amp;Restocking'!I380))</f>
        <v/>
      </c>
      <c r="AG380" s="333" t="str">
        <f>IF('Felling&amp;Restocking'!I380="","",VLOOKUP( 'Felling&amp;Restocking'!I380,SpeciesList[],4,FALSE))</f>
        <v/>
      </c>
      <c r="AH380" s="333" t="str">
        <f>IF('Felling&amp;Restocking'!J380="","",IFERROR("," &amp; VLOOKUP( 'Felling&amp;Restocking'!J380,SpeciesList[],2,FALSE),"," &amp; 'Felling&amp;Restocking'!J380))</f>
        <v/>
      </c>
      <c r="AI380" s="333" t="str">
        <f>IF('Felling&amp;Restocking'!J380="","",VLOOKUP( 'Felling&amp;Restocking'!J380,SpeciesList[],4,FALSE))</f>
        <v/>
      </c>
      <c r="AJ380" s="333" t="str">
        <f>IF('Felling&amp;Restocking'!K380="","",IFERROR("," &amp; VLOOKUP( 'Felling&amp;Restocking'!K380,SpeciesList[],2,FALSE),"," &amp; 'Felling&amp;Restocking'!K380))</f>
        <v/>
      </c>
      <c r="AK380" s="333" t="str">
        <f>IF('Felling&amp;Restocking'!K380="","",VLOOKUP( 'Felling&amp;Restocking'!K380,SpeciesList[],4,FALSE))</f>
        <v/>
      </c>
      <c r="AL380" s="333" t="str">
        <f>IF('Felling&amp;Restocking'!L380="","",IFERROR("," &amp; VLOOKUP( 'Felling&amp;Restocking'!L380,SpeciesList[],2,FALSE),"," &amp; 'Felling&amp;Restocking'!L380))</f>
        <v/>
      </c>
      <c r="AM380" s="333" t="str">
        <f>IF('Felling&amp;Restocking'!L380="","",VLOOKUP( 'Felling&amp;Restocking'!L380,SpeciesList[],4,FALSE))</f>
        <v/>
      </c>
      <c r="AN380" s="333" t="str">
        <f>IF('Felling&amp;Restocking'!M380="","",IFERROR("," &amp; VLOOKUP( 'Felling&amp;Restocking'!M380,SpeciesList[],2,FALSE),"," &amp; 'Felling&amp;Restocking'!M380))</f>
        <v/>
      </c>
      <c r="AO380" s="333" t="str">
        <f>IF('Felling&amp;Restocking'!M380="","",VLOOKUP( 'Felling&amp;Restocking'!M380,SpeciesList[],4,FALSE))</f>
        <v/>
      </c>
      <c r="AP380" s="333" t="str">
        <f>IF('Felling&amp;Restocking'!N380="","",IFERROR("," &amp; VLOOKUP( 'Felling&amp;Restocking'!N380,SpeciesList[],2,FALSE),"," &amp; 'Felling&amp;Restocking'!N380))</f>
        <v/>
      </c>
      <c r="AQ380" s="333" t="str">
        <f>IF('Felling&amp;Restocking'!N380="","",VLOOKUP( 'Felling&amp;Restocking'!N380,SpeciesList[],4,FALSE))</f>
        <v/>
      </c>
      <c r="AS380" s="346"/>
      <c r="AT380" s="333" t="str">
        <f>IF('Sub-Cpt Record'!A380&lt;&gt;"",CONCATENATE('Sub-Cpt Record'!A380,'Sub-Cpt Record'!B380,'Sub-Cpt Record'!C380),"")</f>
        <v/>
      </c>
      <c r="AU380" s="333">
        <f t="shared" si="54"/>
        <v>1</v>
      </c>
      <c r="AV380" s="333">
        <f>IF(AT380&lt;&gt;"",'Sub-Cpt Record'!C380/CODE!AU380,0)</f>
        <v>0</v>
      </c>
    </row>
    <row r="381" spans="1:48" x14ac:dyDescent="0.25">
      <c r="A381" s="333" t="str">
        <f>IF('Sub-Cpt Record'!B381="",IF(OR('Sub-Cpt Record'!A381=0,'Sub-Cpt Record'!A381=""),"",'Sub-Cpt Record'!A381),CONCATENATE('Sub-Cpt Record'!A381&amp;'Sub-Cpt Record'!B381))</f>
        <v/>
      </c>
      <c r="B381" s="333">
        <f t="shared" si="46"/>
        <v>1</v>
      </c>
      <c r="C381" s="334" t="str">
        <f>IF('Sub-Cpt Record'!E381 = "","",'Sub-Cpt Record'!E381&amp;"  ")</f>
        <v/>
      </c>
      <c r="D381" s="333" t="str">
        <f>IF('Sub-Cpt Record'!F381 = "","",'Sub-Cpt Record'!F381&amp;"  ")</f>
        <v/>
      </c>
      <c r="E381" s="333" t="str">
        <f>IF('Sub-Cpt Record'!G381 = "","",'Sub-Cpt Record'!G381&amp;"  ")</f>
        <v/>
      </c>
      <c r="F381" s="333" t="str">
        <f>IF('Sub-Cpt Record'!H381 = "","",'Sub-Cpt Record'!H381&amp;"  ")</f>
        <v/>
      </c>
      <c r="G381" s="333" t="str">
        <f>IF('Sub-Cpt Record'!I381 = "","",'Sub-Cpt Record'!I381&amp;"  ")</f>
        <v/>
      </c>
      <c r="H381" s="333" t="str">
        <f>IF('Sub-Cpt Record'!J381 = "","",'Sub-Cpt Record'!J381&amp;"  ")</f>
        <v/>
      </c>
      <c r="I381" s="335" t="str">
        <f t="shared" si="47"/>
        <v/>
      </c>
      <c r="J381" s="333">
        <f>IF(A381&lt;&gt;"",'Sub-Cpt Record'!C381/CODE!B381,0)</f>
        <v>0</v>
      </c>
      <c r="L381" s="337" t="str">
        <f t="shared" si="48"/>
        <v/>
      </c>
      <c r="N381" s="338">
        <f>COUNTIFS('Felling&amp;Restocking'!$A$11:$A$1000, 'Felling&amp;Restocking'!$A381, 'Felling&amp;Restocking'!$B$11:$B$1000, 'Felling&amp;Restocking'!$B381, 'Felling&amp;Restocking'!$H$11:$H$1000, 'Felling&amp;Restocking'!$H381)</f>
        <v>0</v>
      </c>
      <c r="O381" s="338">
        <f>IF(OR('Felling&amp;Restocking'!H381=0,'Felling&amp;Restocking'!H381=""),0,1)</f>
        <v>0</v>
      </c>
      <c r="P381" s="339">
        <f>SUM('Felling&amp;Restocking'!O381+'Felling&amp;Restocking'!P381)</f>
        <v>0</v>
      </c>
      <c r="S381" s="341">
        <f>IF(AND(O381&lt;&gt;0,P381&lt;&gt;0,'Felling&amp;Restocking'!G381&lt;&gt;0,AA381="",AC381=""),1,0)</f>
        <v>0</v>
      </c>
      <c r="T381" s="342" t="str">
        <f>IF(OR('Felling&amp;Restocking'!G381=0,'Felling&amp;Restocking'!G381=""),"",SUM('Felling&amp;Restocking'!O381/P381)*'Felling&amp;Restocking'!G381)</f>
        <v/>
      </c>
      <c r="U381" s="343" t="str">
        <f>IF(OR('Felling&amp;Restocking'!G381=0,'Felling&amp;Restocking'!G381=""),"",SUM('Felling&amp;Restocking'!P381/P381)*'Felling&amp;Restocking'!G381)</f>
        <v/>
      </c>
      <c r="V381" s="344">
        <f>IF(CONCATENATE('Felling&amp;Restocking'!U381&amp;'Felling&amp;Restocking'!W381&amp;'Felling&amp;Restocking'!Y381&amp;'Felling&amp;Restocking'!AA381&amp;'Felling&amp;Restocking'!AC381)="",0,1)</f>
        <v>0</v>
      </c>
      <c r="W381" s="345">
        <f>IF(OR(OR(TRIM('Felling&amp;Restocking'!H381)="T",TRIM('Felling&amp;Restocking'!H381)="DF",TRIM('Felling&amp;Restocking'!H381)="OS"),O381=0),0,1)</f>
        <v>0</v>
      </c>
      <c r="X381" s="345">
        <f>IF(OR('Felling&amp;Restocking'!$S381="",OR('Felling&amp;Restocking'!$S381=0,'Felling&amp;Restocking'!$S381="N/A")),0,1)</f>
        <v>0</v>
      </c>
      <c r="Y381" s="333" t="str">
        <f t="shared" si="49"/>
        <v/>
      </c>
      <c r="Z381" s="333" t="str">
        <f t="shared" si="50"/>
        <v/>
      </c>
      <c r="AA381" s="334" t="str">
        <f t="shared" si="51"/>
        <v/>
      </c>
      <c r="AC381" s="333" t="str">
        <f t="shared" si="52"/>
        <v/>
      </c>
      <c r="AE381" s="333" t="str">
        <f t="shared" si="53"/>
        <v>1</v>
      </c>
      <c r="AF381" s="346" t="str">
        <f>IF('Felling&amp;Restocking'!I381="","",IFERROR(VLOOKUP( 'Felling&amp;Restocking'!I381,SpeciesList[],2,FALSE),"," &amp; 'Felling&amp;Restocking'!I381))</f>
        <v/>
      </c>
      <c r="AG381" s="333" t="str">
        <f>IF('Felling&amp;Restocking'!I381="","",VLOOKUP( 'Felling&amp;Restocking'!I381,SpeciesList[],4,FALSE))</f>
        <v/>
      </c>
      <c r="AH381" s="333" t="str">
        <f>IF('Felling&amp;Restocking'!J381="","",IFERROR("," &amp; VLOOKUP( 'Felling&amp;Restocking'!J381,SpeciesList[],2,FALSE),"," &amp; 'Felling&amp;Restocking'!J381))</f>
        <v/>
      </c>
      <c r="AI381" s="333" t="str">
        <f>IF('Felling&amp;Restocking'!J381="","",VLOOKUP( 'Felling&amp;Restocking'!J381,SpeciesList[],4,FALSE))</f>
        <v/>
      </c>
      <c r="AJ381" s="333" t="str">
        <f>IF('Felling&amp;Restocking'!K381="","",IFERROR("," &amp; VLOOKUP( 'Felling&amp;Restocking'!K381,SpeciesList[],2,FALSE),"," &amp; 'Felling&amp;Restocking'!K381))</f>
        <v/>
      </c>
      <c r="AK381" s="333" t="str">
        <f>IF('Felling&amp;Restocking'!K381="","",VLOOKUP( 'Felling&amp;Restocking'!K381,SpeciesList[],4,FALSE))</f>
        <v/>
      </c>
      <c r="AL381" s="333" t="str">
        <f>IF('Felling&amp;Restocking'!L381="","",IFERROR("," &amp; VLOOKUP( 'Felling&amp;Restocking'!L381,SpeciesList[],2,FALSE),"," &amp; 'Felling&amp;Restocking'!L381))</f>
        <v/>
      </c>
      <c r="AM381" s="333" t="str">
        <f>IF('Felling&amp;Restocking'!L381="","",VLOOKUP( 'Felling&amp;Restocking'!L381,SpeciesList[],4,FALSE))</f>
        <v/>
      </c>
      <c r="AN381" s="333" t="str">
        <f>IF('Felling&amp;Restocking'!M381="","",IFERROR("," &amp; VLOOKUP( 'Felling&amp;Restocking'!M381,SpeciesList[],2,FALSE),"," &amp; 'Felling&amp;Restocking'!M381))</f>
        <v/>
      </c>
      <c r="AO381" s="333" t="str">
        <f>IF('Felling&amp;Restocking'!M381="","",VLOOKUP( 'Felling&amp;Restocking'!M381,SpeciesList[],4,FALSE))</f>
        <v/>
      </c>
      <c r="AP381" s="333" t="str">
        <f>IF('Felling&amp;Restocking'!N381="","",IFERROR("," &amp; VLOOKUP( 'Felling&amp;Restocking'!N381,SpeciesList[],2,FALSE),"," &amp; 'Felling&amp;Restocking'!N381))</f>
        <v/>
      </c>
      <c r="AQ381" s="333" t="str">
        <f>IF('Felling&amp;Restocking'!N381="","",VLOOKUP( 'Felling&amp;Restocking'!N381,SpeciesList[],4,FALSE))</f>
        <v/>
      </c>
      <c r="AS381" s="346"/>
      <c r="AT381" s="333" t="str">
        <f>IF('Sub-Cpt Record'!A381&lt;&gt;"",CONCATENATE('Sub-Cpt Record'!A381,'Sub-Cpt Record'!B381,'Sub-Cpt Record'!C381),"")</f>
        <v/>
      </c>
      <c r="AU381" s="333">
        <f t="shared" si="54"/>
        <v>1</v>
      </c>
      <c r="AV381" s="333">
        <f>IF(AT381&lt;&gt;"",'Sub-Cpt Record'!C381/CODE!AU381,0)</f>
        <v>0</v>
      </c>
    </row>
    <row r="382" spans="1:48" x14ac:dyDescent="0.25">
      <c r="A382" s="333" t="str">
        <f>IF('Sub-Cpt Record'!B382="",IF(OR('Sub-Cpt Record'!A382=0,'Sub-Cpt Record'!A382=""),"",'Sub-Cpt Record'!A382),CONCATENATE('Sub-Cpt Record'!A382&amp;'Sub-Cpt Record'!B382))</f>
        <v/>
      </c>
      <c r="B382" s="333">
        <f t="shared" si="46"/>
        <v>1</v>
      </c>
      <c r="C382" s="334" t="str">
        <f>IF('Sub-Cpt Record'!E382 = "","",'Sub-Cpt Record'!E382&amp;"  ")</f>
        <v/>
      </c>
      <c r="D382" s="333" t="str">
        <f>IF('Sub-Cpt Record'!F382 = "","",'Sub-Cpt Record'!F382&amp;"  ")</f>
        <v/>
      </c>
      <c r="E382" s="333" t="str">
        <f>IF('Sub-Cpt Record'!G382 = "","",'Sub-Cpt Record'!G382&amp;"  ")</f>
        <v/>
      </c>
      <c r="F382" s="333" t="str">
        <f>IF('Sub-Cpt Record'!H382 = "","",'Sub-Cpt Record'!H382&amp;"  ")</f>
        <v/>
      </c>
      <c r="G382" s="333" t="str">
        <f>IF('Sub-Cpt Record'!I382 = "","",'Sub-Cpt Record'!I382&amp;"  ")</f>
        <v/>
      </c>
      <c r="H382" s="333" t="str">
        <f>IF('Sub-Cpt Record'!J382 = "","",'Sub-Cpt Record'!J382&amp;"  ")</f>
        <v/>
      </c>
      <c r="I382" s="335" t="str">
        <f t="shared" si="47"/>
        <v/>
      </c>
      <c r="J382" s="333">
        <f>IF(A382&lt;&gt;"",'Sub-Cpt Record'!C382/CODE!B382,0)</f>
        <v>0</v>
      </c>
      <c r="L382" s="337" t="str">
        <f t="shared" si="48"/>
        <v/>
      </c>
      <c r="N382" s="338">
        <f>COUNTIFS('Felling&amp;Restocking'!$A$11:$A$1000, 'Felling&amp;Restocking'!$A382, 'Felling&amp;Restocking'!$B$11:$B$1000, 'Felling&amp;Restocking'!$B382, 'Felling&amp;Restocking'!$H$11:$H$1000, 'Felling&amp;Restocking'!$H382)</f>
        <v>0</v>
      </c>
      <c r="O382" s="338">
        <f>IF(OR('Felling&amp;Restocking'!H382=0,'Felling&amp;Restocking'!H382=""),0,1)</f>
        <v>0</v>
      </c>
      <c r="P382" s="339">
        <f>SUM('Felling&amp;Restocking'!O382+'Felling&amp;Restocking'!P382)</f>
        <v>0</v>
      </c>
      <c r="S382" s="341">
        <f>IF(AND(O382&lt;&gt;0,P382&lt;&gt;0,'Felling&amp;Restocking'!G382&lt;&gt;0,AA382="",AC382=""),1,0)</f>
        <v>0</v>
      </c>
      <c r="T382" s="342" t="str">
        <f>IF(OR('Felling&amp;Restocking'!G382=0,'Felling&amp;Restocking'!G382=""),"",SUM('Felling&amp;Restocking'!O382/P382)*'Felling&amp;Restocking'!G382)</f>
        <v/>
      </c>
      <c r="U382" s="343" t="str">
        <f>IF(OR('Felling&amp;Restocking'!G382=0,'Felling&amp;Restocking'!G382=""),"",SUM('Felling&amp;Restocking'!P382/P382)*'Felling&amp;Restocking'!G382)</f>
        <v/>
      </c>
      <c r="V382" s="344">
        <f>IF(CONCATENATE('Felling&amp;Restocking'!U382&amp;'Felling&amp;Restocking'!W382&amp;'Felling&amp;Restocking'!Y382&amp;'Felling&amp;Restocking'!AA382&amp;'Felling&amp;Restocking'!AC382)="",0,1)</f>
        <v>0</v>
      </c>
      <c r="W382" s="345">
        <f>IF(OR(OR(TRIM('Felling&amp;Restocking'!H382)="T",TRIM('Felling&amp;Restocking'!H382)="DF",TRIM('Felling&amp;Restocking'!H382)="OS"),O382=0),0,1)</f>
        <v>0</v>
      </c>
      <c r="X382" s="345">
        <f>IF(OR('Felling&amp;Restocking'!$S382="",OR('Felling&amp;Restocking'!$S382=0,'Felling&amp;Restocking'!$S382="N/A")),0,1)</f>
        <v>0</v>
      </c>
      <c r="Y382" s="333" t="str">
        <f t="shared" si="49"/>
        <v/>
      </c>
      <c r="Z382" s="333" t="str">
        <f t="shared" si="50"/>
        <v/>
      </c>
      <c r="AA382" s="334" t="str">
        <f t="shared" si="51"/>
        <v/>
      </c>
      <c r="AC382" s="333" t="str">
        <f t="shared" si="52"/>
        <v/>
      </c>
      <c r="AE382" s="333" t="str">
        <f t="shared" si="53"/>
        <v>1</v>
      </c>
      <c r="AF382" s="346" t="str">
        <f>IF('Felling&amp;Restocking'!I382="","",IFERROR(VLOOKUP( 'Felling&amp;Restocking'!I382,SpeciesList[],2,FALSE),"," &amp; 'Felling&amp;Restocking'!I382))</f>
        <v/>
      </c>
      <c r="AG382" s="333" t="str">
        <f>IF('Felling&amp;Restocking'!I382="","",VLOOKUP( 'Felling&amp;Restocking'!I382,SpeciesList[],4,FALSE))</f>
        <v/>
      </c>
      <c r="AH382" s="333" t="str">
        <f>IF('Felling&amp;Restocking'!J382="","",IFERROR("," &amp; VLOOKUP( 'Felling&amp;Restocking'!J382,SpeciesList[],2,FALSE),"," &amp; 'Felling&amp;Restocking'!J382))</f>
        <v/>
      </c>
      <c r="AI382" s="333" t="str">
        <f>IF('Felling&amp;Restocking'!J382="","",VLOOKUP( 'Felling&amp;Restocking'!J382,SpeciesList[],4,FALSE))</f>
        <v/>
      </c>
      <c r="AJ382" s="333" t="str">
        <f>IF('Felling&amp;Restocking'!K382="","",IFERROR("," &amp; VLOOKUP( 'Felling&amp;Restocking'!K382,SpeciesList[],2,FALSE),"," &amp; 'Felling&amp;Restocking'!K382))</f>
        <v/>
      </c>
      <c r="AK382" s="333" t="str">
        <f>IF('Felling&amp;Restocking'!K382="","",VLOOKUP( 'Felling&amp;Restocking'!K382,SpeciesList[],4,FALSE))</f>
        <v/>
      </c>
      <c r="AL382" s="333" t="str">
        <f>IF('Felling&amp;Restocking'!L382="","",IFERROR("," &amp; VLOOKUP( 'Felling&amp;Restocking'!L382,SpeciesList[],2,FALSE),"," &amp; 'Felling&amp;Restocking'!L382))</f>
        <v/>
      </c>
      <c r="AM382" s="333" t="str">
        <f>IF('Felling&amp;Restocking'!L382="","",VLOOKUP( 'Felling&amp;Restocking'!L382,SpeciesList[],4,FALSE))</f>
        <v/>
      </c>
      <c r="AN382" s="333" t="str">
        <f>IF('Felling&amp;Restocking'!M382="","",IFERROR("," &amp; VLOOKUP( 'Felling&amp;Restocking'!M382,SpeciesList[],2,FALSE),"," &amp; 'Felling&amp;Restocking'!M382))</f>
        <v/>
      </c>
      <c r="AO382" s="333" t="str">
        <f>IF('Felling&amp;Restocking'!M382="","",VLOOKUP( 'Felling&amp;Restocking'!M382,SpeciesList[],4,FALSE))</f>
        <v/>
      </c>
      <c r="AP382" s="333" t="str">
        <f>IF('Felling&amp;Restocking'!N382="","",IFERROR("," &amp; VLOOKUP( 'Felling&amp;Restocking'!N382,SpeciesList[],2,FALSE),"," &amp; 'Felling&amp;Restocking'!N382))</f>
        <v/>
      </c>
      <c r="AQ382" s="333" t="str">
        <f>IF('Felling&amp;Restocking'!N382="","",VLOOKUP( 'Felling&amp;Restocking'!N382,SpeciesList[],4,FALSE))</f>
        <v/>
      </c>
      <c r="AS382" s="346"/>
      <c r="AT382" s="333" t="str">
        <f>IF('Sub-Cpt Record'!A382&lt;&gt;"",CONCATENATE('Sub-Cpt Record'!A382,'Sub-Cpt Record'!B382,'Sub-Cpt Record'!C382),"")</f>
        <v/>
      </c>
      <c r="AU382" s="333">
        <f t="shared" si="54"/>
        <v>1</v>
      </c>
      <c r="AV382" s="333">
        <f>IF(AT382&lt;&gt;"",'Sub-Cpt Record'!C382/CODE!AU382,0)</f>
        <v>0</v>
      </c>
    </row>
    <row r="383" spans="1:48" x14ac:dyDescent="0.25">
      <c r="A383" s="333" t="str">
        <f>IF('Sub-Cpt Record'!B383="",IF(OR('Sub-Cpt Record'!A383=0,'Sub-Cpt Record'!A383=""),"",'Sub-Cpt Record'!A383),CONCATENATE('Sub-Cpt Record'!A383&amp;'Sub-Cpt Record'!B383))</f>
        <v/>
      </c>
      <c r="B383" s="333">
        <f t="shared" si="46"/>
        <v>1</v>
      </c>
      <c r="C383" s="334" t="str">
        <f>IF('Sub-Cpt Record'!E383 = "","",'Sub-Cpt Record'!E383&amp;"  ")</f>
        <v/>
      </c>
      <c r="D383" s="333" t="str">
        <f>IF('Sub-Cpt Record'!F383 = "","",'Sub-Cpt Record'!F383&amp;"  ")</f>
        <v/>
      </c>
      <c r="E383" s="333" t="str">
        <f>IF('Sub-Cpt Record'!G383 = "","",'Sub-Cpt Record'!G383&amp;"  ")</f>
        <v/>
      </c>
      <c r="F383" s="333" t="str">
        <f>IF('Sub-Cpt Record'!H383 = "","",'Sub-Cpt Record'!H383&amp;"  ")</f>
        <v/>
      </c>
      <c r="G383" s="333" t="str">
        <f>IF('Sub-Cpt Record'!I383 = "","",'Sub-Cpt Record'!I383&amp;"  ")</f>
        <v/>
      </c>
      <c r="H383" s="333" t="str">
        <f>IF('Sub-Cpt Record'!J383 = "","",'Sub-Cpt Record'!J383&amp;"  ")</f>
        <v/>
      </c>
      <c r="I383" s="335" t="str">
        <f t="shared" si="47"/>
        <v/>
      </c>
      <c r="J383" s="333">
        <f>IF(A383&lt;&gt;"",'Sub-Cpt Record'!C383/CODE!B383,0)</f>
        <v>0</v>
      </c>
      <c r="L383" s="337" t="str">
        <f t="shared" si="48"/>
        <v/>
      </c>
      <c r="N383" s="338">
        <f>COUNTIFS('Felling&amp;Restocking'!$A$11:$A$1000, 'Felling&amp;Restocking'!$A383, 'Felling&amp;Restocking'!$B$11:$B$1000, 'Felling&amp;Restocking'!$B383, 'Felling&amp;Restocking'!$H$11:$H$1000, 'Felling&amp;Restocking'!$H383)</f>
        <v>0</v>
      </c>
      <c r="O383" s="338">
        <f>IF(OR('Felling&amp;Restocking'!H383=0,'Felling&amp;Restocking'!H383=""),0,1)</f>
        <v>0</v>
      </c>
      <c r="P383" s="339">
        <f>SUM('Felling&amp;Restocking'!O383+'Felling&amp;Restocking'!P383)</f>
        <v>0</v>
      </c>
      <c r="S383" s="341">
        <f>IF(AND(O383&lt;&gt;0,P383&lt;&gt;0,'Felling&amp;Restocking'!G383&lt;&gt;0,AA383="",AC383=""),1,0)</f>
        <v>0</v>
      </c>
      <c r="T383" s="342" t="str">
        <f>IF(OR('Felling&amp;Restocking'!G383=0,'Felling&amp;Restocking'!G383=""),"",SUM('Felling&amp;Restocking'!O383/P383)*'Felling&amp;Restocking'!G383)</f>
        <v/>
      </c>
      <c r="U383" s="343" t="str">
        <f>IF(OR('Felling&amp;Restocking'!G383=0,'Felling&amp;Restocking'!G383=""),"",SUM('Felling&amp;Restocking'!P383/P383)*'Felling&amp;Restocking'!G383)</f>
        <v/>
      </c>
      <c r="V383" s="344">
        <f>IF(CONCATENATE('Felling&amp;Restocking'!U383&amp;'Felling&amp;Restocking'!W383&amp;'Felling&amp;Restocking'!Y383&amp;'Felling&amp;Restocking'!AA383&amp;'Felling&amp;Restocking'!AC383)="",0,1)</f>
        <v>0</v>
      </c>
      <c r="W383" s="345">
        <f>IF(OR(OR(TRIM('Felling&amp;Restocking'!H383)="T",TRIM('Felling&amp;Restocking'!H383)="DF",TRIM('Felling&amp;Restocking'!H383)="OS"),O383=0),0,1)</f>
        <v>0</v>
      </c>
      <c r="X383" s="345">
        <f>IF(OR('Felling&amp;Restocking'!$S383="",OR('Felling&amp;Restocking'!$S383=0,'Felling&amp;Restocking'!$S383="N/A")),0,1)</f>
        <v>0</v>
      </c>
      <c r="Y383" s="333" t="str">
        <f t="shared" si="49"/>
        <v/>
      </c>
      <c r="Z383" s="333" t="str">
        <f t="shared" si="50"/>
        <v/>
      </c>
      <c r="AA383" s="334" t="str">
        <f t="shared" si="51"/>
        <v/>
      </c>
      <c r="AC383" s="333" t="str">
        <f t="shared" si="52"/>
        <v/>
      </c>
      <c r="AE383" s="333" t="str">
        <f t="shared" si="53"/>
        <v>1</v>
      </c>
      <c r="AF383" s="346" t="str">
        <f>IF('Felling&amp;Restocking'!I383="","",IFERROR(VLOOKUP( 'Felling&amp;Restocking'!I383,SpeciesList[],2,FALSE),"," &amp; 'Felling&amp;Restocking'!I383))</f>
        <v/>
      </c>
      <c r="AG383" s="333" t="str">
        <f>IF('Felling&amp;Restocking'!I383="","",VLOOKUP( 'Felling&amp;Restocking'!I383,SpeciesList[],4,FALSE))</f>
        <v/>
      </c>
      <c r="AH383" s="333" t="str">
        <f>IF('Felling&amp;Restocking'!J383="","",IFERROR("," &amp; VLOOKUP( 'Felling&amp;Restocking'!J383,SpeciesList[],2,FALSE),"," &amp; 'Felling&amp;Restocking'!J383))</f>
        <v/>
      </c>
      <c r="AI383" s="333" t="str">
        <f>IF('Felling&amp;Restocking'!J383="","",VLOOKUP( 'Felling&amp;Restocking'!J383,SpeciesList[],4,FALSE))</f>
        <v/>
      </c>
      <c r="AJ383" s="333" t="str">
        <f>IF('Felling&amp;Restocking'!K383="","",IFERROR("," &amp; VLOOKUP( 'Felling&amp;Restocking'!K383,SpeciesList[],2,FALSE),"," &amp; 'Felling&amp;Restocking'!K383))</f>
        <v/>
      </c>
      <c r="AK383" s="333" t="str">
        <f>IF('Felling&amp;Restocking'!K383="","",VLOOKUP( 'Felling&amp;Restocking'!K383,SpeciesList[],4,FALSE))</f>
        <v/>
      </c>
      <c r="AL383" s="333" t="str">
        <f>IF('Felling&amp;Restocking'!L383="","",IFERROR("," &amp; VLOOKUP( 'Felling&amp;Restocking'!L383,SpeciesList[],2,FALSE),"," &amp; 'Felling&amp;Restocking'!L383))</f>
        <v/>
      </c>
      <c r="AM383" s="333" t="str">
        <f>IF('Felling&amp;Restocking'!L383="","",VLOOKUP( 'Felling&amp;Restocking'!L383,SpeciesList[],4,FALSE))</f>
        <v/>
      </c>
      <c r="AN383" s="333" t="str">
        <f>IF('Felling&amp;Restocking'!M383="","",IFERROR("," &amp; VLOOKUP( 'Felling&amp;Restocking'!M383,SpeciesList[],2,FALSE),"," &amp; 'Felling&amp;Restocking'!M383))</f>
        <v/>
      </c>
      <c r="AO383" s="333" t="str">
        <f>IF('Felling&amp;Restocking'!M383="","",VLOOKUP( 'Felling&amp;Restocking'!M383,SpeciesList[],4,FALSE))</f>
        <v/>
      </c>
      <c r="AP383" s="333" t="str">
        <f>IF('Felling&amp;Restocking'!N383="","",IFERROR("," &amp; VLOOKUP( 'Felling&amp;Restocking'!N383,SpeciesList[],2,FALSE),"," &amp; 'Felling&amp;Restocking'!N383))</f>
        <v/>
      </c>
      <c r="AQ383" s="333" t="str">
        <f>IF('Felling&amp;Restocking'!N383="","",VLOOKUP( 'Felling&amp;Restocking'!N383,SpeciesList[],4,FALSE))</f>
        <v/>
      </c>
      <c r="AS383" s="346"/>
      <c r="AT383" s="333" t="str">
        <f>IF('Sub-Cpt Record'!A383&lt;&gt;"",CONCATENATE('Sub-Cpt Record'!A383,'Sub-Cpt Record'!B383,'Sub-Cpt Record'!C383),"")</f>
        <v/>
      </c>
      <c r="AU383" s="333">
        <f t="shared" si="54"/>
        <v>1</v>
      </c>
      <c r="AV383" s="333">
        <f>IF(AT383&lt;&gt;"",'Sub-Cpt Record'!C383/CODE!AU383,0)</f>
        <v>0</v>
      </c>
    </row>
    <row r="384" spans="1:48" x14ac:dyDescent="0.25">
      <c r="A384" s="333" t="str">
        <f>IF('Sub-Cpt Record'!B384="",IF(OR('Sub-Cpt Record'!A384=0,'Sub-Cpt Record'!A384=""),"",'Sub-Cpt Record'!A384),CONCATENATE('Sub-Cpt Record'!A384&amp;'Sub-Cpt Record'!B384))</f>
        <v/>
      </c>
      <c r="B384" s="333">
        <f t="shared" si="46"/>
        <v>1</v>
      </c>
      <c r="C384" s="334" t="str">
        <f>IF('Sub-Cpt Record'!E384 = "","",'Sub-Cpt Record'!E384&amp;"  ")</f>
        <v/>
      </c>
      <c r="D384" s="333" t="str">
        <f>IF('Sub-Cpt Record'!F384 = "","",'Sub-Cpt Record'!F384&amp;"  ")</f>
        <v/>
      </c>
      <c r="E384" s="333" t="str">
        <f>IF('Sub-Cpt Record'!G384 = "","",'Sub-Cpt Record'!G384&amp;"  ")</f>
        <v/>
      </c>
      <c r="F384" s="333" t="str">
        <f>IF('Sub-Cpt Record'!H384 = "","",'Sub-Cpt Record'!H384&amp;"  ")</f>
        <v/>
      </c>
      <c r="G384" s="333" t="str">
        <f>IF('Sub-Cpt Record'!I384 = "","",'Sub-Cpt Record'!I384&amp;"  ")</f>
        <v/>
      </c>
      <c r="H384" s="333" t="str">
        <f>IF('Sub-Cpt Record'!J384 = "","",'Sub-Cpt Record'!J384&amp;"  ")</f>
        <v/>
      </c>
      <c r="I384" s="335" t="str">
        <f t="shared" si="47"/>
        <v/>
      </c>
      <c r="J384" s="333">
        <f>IF(A384&lt;&gt;"",'Sub-Cpt Record'!C384/CODE!B384,0)</f>
        <v>0</v>
      </c>
      <c r="L384" s="337" t="str">
        <f t="shared" si="48"/>
        <v/>
      </c>
      <c r="N384" s="338">
        <f>COUNTIFS('Felling&amp;Restocking'!$A$11:$A$1000, 'Felling&amp;Restocking'!$A384, 'Felling&amp;Restocking'!$B$11:$B$1000, 'Felling&amp;Restocking'!$B384, 'Felling&amp;Restocking'!$H$11:$H$1000, 'Felling&amp;Restocking'!$H384)</f>
        <v>0</v>
      </c>
      <c r="O384" s="338">
        <f>IF(OR('Felling&amp;Restocking'!H384=0,'Felling&amp;Restocking'!H384=""),0,1)</f>
        <v>0</v>
      </c>
      <c r="P384" s="339">
        <f>SUM('Felling&amp;Restocking'!O384+'Felling&amp;Restocking'!P384)</f>
        <v>0</v>
      </c>
      <c r="S384" s="341">
        <f>IF(AND(O384&lt;&gt;0,P384&lt;&gt;0,'Felling&amp;Restocking'!G384&lt;&gt;0,AA384="",AC384=""),1,0)</f>
        <v>0</v>
      </c>
      <c r="T384" s="342" t="str">
        <f>IF(OR('Felling&amp;Restocking'!G384=0,'Felling&amp;Restocking'!G384=""),"",SUM('Felling&amp;Restocking'!O384/P384)*'Felling&amp;Restocking'!G384)</f>
        <v/>
      </c>
      <c r="U384" s="343" t="str">
        <f>IF(OR('Felling&amp;Restocking'!G384=0,'Felling&amp;Restocking'!G384=""),"",SUM('Felling&amp;Restocking'!P384/P384)*'Felling&amp;Restocking'!G384)</f>
        <v/>
      </c>
      <c r="V384" s="344">
        <f>IF(CONCATENATE('Felling&amp;Restocking'!U384&amp;'Felling&amp;Restocking'!W384&amp;'Felling&amp;Restocking'!Y384&amp;'Felling&amp;Restocking'!AA384&amp;'Felling&amp;Restocking'!AC384)="",0,1)</f>
        <v>0</v>
      </c>
      <c r="W384" s="345">
        <f>IF(OR(OR(TRIM('Felling&amp;Restocking'!H384)="T",TRIM('Felling&amp;Restocking'!H384)="DF",TRIM('Felling&amp;Restocking'!H384)="OS"),O384=0),0,1)</f>
        <v>0</v>
      </c>
      <c r="X384" s="345">
        <f>IF(OR('Felling&amp;Restocking'!$S384="",OR('Felling&amp;Restocking'!$S384=0,'Felling&amp;Restocking'!$S384="N/A")),0,1)</f>
        <v>0</v>
      </c>
      <c r="Y384" s="333" t="str">
        <f t="shared" si="49"/>
        <v/>
      </c>
      <c r="Z384" s="333" t="str">
        <f t="shared" si="50"/>
        <v/>
      </c>
      <c r="AA384" s="334" t="str">
        <f t="shared" si="51"/>
        <v/>
      </c>
      <c r="AC384" s="333" t="str">
        <f t="shared" si="52"/>
        <v/>
      </c>
      <c r="AE384" s="333" t="str">
        <f t="shared" si="53"/>
        <v>1</v>
      </c>
      <c r="AF384" s="346" t="str">
        <f>IF('Felling&amp;Restocking'!I384="","",IFERROR(VLOOKUP( 'Felling&amp;Restocking'!I384,SpeciesList[],2,FALSE),"," &amp; 'Felling&amp;Restocking'!I384))</f>
        <v/>
      </c>
      <c r="AG384" s="333" t="str">
        <f>IF('Felling&amp;Restocking'!I384="","",VLOOKUP( 'Felling&amp;Restocking'!I384,SpeciesList[],4,FALSE))</f>
        <v/>
      </c>
      <c r="AH384" s="333" t="str">
        <f>IF('Felling&amp;Restocking'!J384="","",IFERROR("," &amp; VLOOKUP( 'Felling&amp;Restocking'!J384,SpeciesList[],2,FALSE),"," &amp; 'Felling&amp;Restocking'!J384))</f>
        <v/>
      </c>
      <c r="AI384" s="333" t="str">
        <f>IF('Felling&amp;Restocking'!J384="","",VLOOKUP( 'Felling&amp;Restocking'!J384,SpeciesList[],4,FALSE))</f>
        <v/>
      </c>
      <c r="AJ384" s="333" t="str">
        <f>IF('Felling&amp;Restocking'!K384="","",IFERROR("," &amp; VLOOKUP( 'Felling&amp;Restocking'!K384,SpeciesList[],2,FALSE),"," &amp; 'Felling&amp;Restocking'!K384))</f>
        <v/>
      </c>
      <c r="AK384" s="333" t="str">
        <f>IF('Felling&amp;Restocking'!K384="","",VLOOKUP( 'Felling&amp;Restocking'!K384,SpeciesList[],4,FALSE))</f>
        <v/>
      </c>
      <c r="AL384" s="333" t="str">
        <f>IF('Felling&amp;Restocking'!L384="","",IFERROR("," &amp; VLOOKUP( 'Felling&amp;Restocking'!L384,SpeciesList[],2,FALSE),"," &amp; 'Felling&amp;Restocking'!L384))</f>
        <v/>
      </c>
      <c r="AM384" s="333" t="str">
        <f>IF('Felling&amp;Restocking'!L384="","",VLOOKUP( 'Felling&amp;Restocking'!L384,SpeciesList[],4,FALSE))</f>
        <v/>
      </c>
      <c r="AN384" s="333" t="str">
        <f>IF('Felling&amp;Restocking'!M384="","",IFERROR("," &amp; VLOOKUP( 'Felling&amp;Restocking'!M384,SpeciesList[],2,FALSE),"," &amp; 'Felling&amp;Restocking'!M384))</f>
        <v/>
      </c>
      <c r="AO384" s="333" t="str">
        <f>IF('Felling&amp;Restocking'!M384="","",VLOOKUP( 'Felling&amp;Restocking'!M384,SpeciesList[],4,FALSE))</f>
        <v/>
      </c>
      <c r="AP384" s="333" t="str">
        <f>IF('Felling&amp;Restocking'!N384="","",IFERROR("," &amp; VLOOKUP( 'Felling&amp;Restocking'!N384,SpeciesList[],2,FALSE),"," &amp; 'Felling&amp;Restocking'!N384))</f>
        <v/>
      </c>
      <c r="AQ384" s="333" t="str">
        <f>IF('Felling&amp;Restocking'!N384="","",VLOOKUP( 'Felling&amp;Restocking'!N384,SpeciesList[],4,FALSE))</f>
        <v/>
      </c>
      <c r="AS384" s="346"/>
      <c r="AT384" s="333" t="str">
        <f>IF('Sub-Cpt Record'!A384&lt;&gt;"",CONCATENATE('Sub-Cpt Record'!A384,'Sub-Cpt Record'!B384,'Sub-Cpt Record'!C384),"")</f>
        <v/>
      </c>
      <c r="AU384" s="333">
        <f t="shared" si="54"/>
        <v>1</v>
      </c>
      <c r="AV384" s="333">
        <f>IF(AT384&lt;&gt;"",'Sub-Cpt Record'!C384/CODE!AU384,0)</f>
        <v>0</v>
      </c>
    </row>
    <row r="385" spans="1:48" x14ac:dyDescent="0.25">
      <c r="A385" s="333" t="str">
        <f>IF('Sub-Cpt Record'!B385="",IF(OR('Sub-Cpt Record'!A385=0,'Sub-Cpt Record'!A385=""),"",'Sub-Cpt Record'!A385),CONCATENATE('Sub-Cpt Record'!A385&amp;'Sub-Cpt Record'!B385))</f>
        <v/>
      </c>
      <c r="B385" s="333">
        <f t="shared" si="46"/>
        <v>1</v>
      </c>
      <c r="C385" s="334" t="str">
        <f>IF('Sub-Cpt Record'!E385 = "","",'Sub-Cpt Record'!E385&amp;"  ")</f>
        <v/>
      </c>
      <c r="D385" s="333" t="str">
        <f>IF('Sub-Cpt Record'!F385 = "","",'Sub-Cpt Record'!F385&amp;"  ")</f>
        <v/>
      </c>
      <c r="E385" s="333" t="str">
        <f>IF('Sub-Cpt Record'!G385 = "","",'Sub-Cpt Record'!G385&amp;"  ")</f>
        <v/>
      </c>
      <c r="F385" s="333" t="str">
        <f>IF('Sub-Cpt Record'!H385 = "","",'Sub-Cpt Record'!H385&amp;"  ")</f>
        <v/>
      </c>
      <c r="G385" s="333" t="str">
        <f>IF('Sub-Cpt Record'!I385 = "","",'Sub-Cpt Record'!I385&amp;"  ")</f>
        <v/>
      </c>
      <c r="H385" s="333" t="str">
        <f>IF('Sub-Cpt Record'!J385 = "","",'Sub-Cpt Record'!J385&amp;"  ")</f>
        <v/>
      </c>
      <c r="I385" s="335" t="str">
        <f t="shared" si="47"/>
        <v/>
      </c>
      <c r="J385" s="333">
        <f>IF(A385&lt;&gt;"",'Sub-Cpt Record'!C385/CODE!B385,0)</f>
        <v>0</v>
      </c>
      <c r="L385" s="337" t="str">
        <f t="shared" si="48"/>
        <v/>
      </c>
      <c r="N385" s="338">
        <f>COUNTIFS('Felling&amp;Restocking'!$A$11:$A$1000, 'Felling&amp;Restocking'!$A385, 'Felling&amp;Restocking'!$B$11:$B$1000, 'Felling&amp;Restocking'!$B385, 'Felling&amp;Restocking'!$H$11:$H$1000, 'Felling&amp;Restocking'!$H385)</f>
        <v>0</v>
      </c>
      <c r="O385" s="338">
        <f>IF(OR('Felling&amp;Restocking'!H385=0,'Felling&amp;Restocking'!H385=""),0,1)</f>
        <v>0</v>
      </c>
      <c r="P385" s="339">
        <f>SUM('Felling&amp;Restocking'!O385+'Felling&amp;Restocking'!P385)</f>
        <v>0</v>
      </c>
      <c r="S385" s="341">
        <f>IF(AND(O385&lt;&gt;0,P385&lt;&gt;0,'Felling&amp;Restocking'!G385&lt;&gt;0,AA385="",AC385=""),1,0)</f>
        <v>0</v>
      </c>
      <c r="T385" s="342" t="str">
        <f>IF(OR('Felling&amp;Restocking'!G385=0,'Felling&amp;Restocking'!G385=""),"",SUM('Felling&amp;Restocking'!O385/P385)*'Felling&amp;Restocking'!G385)</f>
        <v/>
      </c>
      <c r="U385" s="343" t="str">
        <f>IF(OR('Felling&amp;Restocking'!G385=0,'Felling&amp;Restocking'!G385=""),"",SUM('Felling&amp;Restocking'!P385/P385)*'Felling&amp;Restocking'!G385)</f>
        <v/>
      </c>
      <c r="V385" s="344">
        <f>IF(CONCATENATE('Felling&amp;Restocking'!U385&amp;'Felling&amp;Restocking'!W385&amp;'Felling&amp;Restocking'!Y385&amp;'Felling&amp;Restocking'!AA385&amp;'Felling&amp;Restocking'!AC385)="",0,1)</f>
        <v>0</v>
      </c>
      <c r="W385" s="345">
        <f>IF(OR(OR(TRIM('Felling&amp;Restocking'!H385)="T",TRIM('Felling&amp;Restocking'!H385)="DF",TRIM('Felling&amp;Restocking'!H385)="OS"),O385=0),0,1)</f>
        <v>0</v>
      </c>
      <c r="X385" s="345">
        <f>IF(OR('Felling&amp;Restocking'!$S385="",OR('Felling&amp;Restocking'!$S385=0,'Felling&amp;Restocking'!$S385="N/A")),0,1)</f>
        <v>0</v>
      </c>
      <c r="Y385" s="333" t="str">
        <f t="shared" si="49"/>
        <v/>
      </c>
      <c r="Z385" s="333" t="str">
        <f t="shared" si="50"/>
        <v/>
      </c>
      <c r="AA385" s="334" t="str">
        <f t="shared" si="51"/>
        <v/>
      </c>
      <c r="AC385" s="333" t="str">
        <f t="shared" si="52"/>
        <v/>
      </c>
      <c r="AE385" s="333" t="str">
        <f t="shared" si="53"/>
        <v>1</v>
      </c>
      <c r="AF385" s="346" t="str">
        <f>IF('Felling&amp;Restocking'!I385="","",IFERROR(VLOOKUP( 'Felling&amp;Restocking'!I385,SpeciesList[],2,FALSE),"," &amp; 'Felling&amp;Restocking'!I385))</f>
        <v/>
      </c>
      <c r="AG385" s="333" t="str">
        <f>IF('Felling&amp;Restocking'!I385="","",VLOOKUP( 'Felling&amp;Restocking'!I385,SpeciesList[],4,FALSE))</f>
        <v/>
      </c>
      <c r="AH385" s="333" t="str">
        <f>IF('Felling&amp;Restocking'!J385="","",IFERROR("," &amp; VLOOKUP( 'Felling&amp;Restocking'!J385,SpeciesList[],2,FALSE),"," &amp; 'Felling&amp;Restocking'!J385))</f>
        <v/>
      </c>
      <c r="AI385" s="333" t="str">
        <f>IF('Felling&amp;Restocking'!J385="","",VLOOKUP( 'Felling&amp;Restocking'!J385,SpeciesList[],4,FALSE))</f>
        <v/>
      </c>
      <c r="AJ385" s="333" t="str">
        <f>IF('Felling&amp;Restocking'!K385="","",IFERROR("," &amp; VLOOKUP( 'Felling&amp;Restocking'!K385,SpeciesList[],2,FALSE),"," &amp; 'Felling&amp;Restocking'!K385))</f>
        <v/>
      </c>
      <c r="AK385" s="333" t="str">
        <f>IF('Felling&amp;Restocking'!K385="","",VLOOKUP( 'Felling&amp;Restocking'!K385,SpeciesList[],4,FALSE))</f>
        <v/>
      </c>
      <c r="AL385" s="333" t="str">
        <f>IF('Felling&amp;Restocking'!L385="","",IFERROR("," &amp; VLOOKUP( 'Felling&amp;Restocking'!L385,SpeciesList[],2,FALSE),"," &amp; 'Felling&amp;Restocking'!L385))</f>
        <v/>
      </c>
      <c r="AM385" s="333" t="str">
        <f>IF('Felling&amp;Restocking'!L385="","",VLOOKUP( 'Felling&amp;Restocking'!L385,SpeciesList[],4,FALSE))</f>
        <v/>
      </c>
      <c r="AN385" s="333" t="str">
        <f>IF('Felling&amp;Restocking'!M385="","",IFERROR("," &amp; VLOOKUP( 'Felling&amp;Restocking'!M385,SpeciesList[],2,FALSE),"," &amp; 'Felling&amp;Restocking'!M385))</f>
        <v/>
      </c>
      <c r="AO385" s="333" t="str">
        <f>IF('Felling&amp;Restocking'!M385="","",VLOOKUP( 'Felling&amp;Restocking'!M385,SpeciesList[],4,FALSE))</f>
        <v/>
      </c>
      <c r="AP385" s="333" t="str">
        <f>IF('Felling&amp;Restocking'!N385="","",IFERROR("," &amp; VLOOKUP( 'Felling&amp;Restocking'!N385,SpeciesList[],2,FALSE),"," &amp; 'Felling&amp;Restocking'!N385))</f>
        <v/>
      </c>
      <c r="AQ385" s="333" t="str">
        <f>IF('Felling&amp;Restocking'!N385="","",VLOOKUP( 'Felling&amp;Restocking'!N385,SpeciesList[],4,FALSE))</f>
        <v/>
      </c>
      <c r="AS385" s="346"/>
      <c r="AT385" s="333" t="str">
        <f>IF('Sub-Cpt Record'!A385&lt;&gt;"",CONCATENATE('Sub-Cpt Record'!A385,'Sub-Cpt Record'!B385,'Sub-Cpt Record'!C385),"")</f>
        <v/>
      </c>
      <c r="AU385" s="333">
        <f t="shared" si="54"/>
        <v>1</v>
      </c>
      <c r="AV385" s="333">
        <f>IF(AT385&lt;&gt;"",'Sub-Cpt Record'!C385/CODE!AU385,0)</f>
        <v>0</v>
      </c>
    </row>
    <row r="386" spans="1:48" x14ac:dyDescent="0.25">
      <c r="A386" s="333" t="str">
        <f>IF('Sub-Cpt Record'!B386="",IF(OR('Sub-Cpt Record'!A386=0,'Sub-Cpt Record'!A386=""),"",'Sub-Cpt Record'!A386),CONCATENATE('Sub-Cpt Record'!A386&amp;'Sub-Cpt Record'!B386))</f>
        <v/>
      </c>
      <c r="B386" s="333">
        <f t="shared" si="46"/>
        <v>1</v>
      </c>
      <c r="C386" s="334" t="str">
        <f>IF('Sub-Cpt Record'!E386 = "","",'Sub-Cpt Record'!E386&amp;"  ")</f>
        <v/>
      </c>
      <c r="D386" s="333" t="str">
        <f>IF('Sub-Cpt Record'!F386 = "","",'Sub-Cpt Record'!F386&amp;"  ")</f>
        <v/>
      </c>
      <c r="E386" s="333" t="str">
        <f>IF('Sub-Cpt Record'!G386 = "","",'Sub-Cpt Record'!G386&amp;"  ")</f>
        <v/>
      </c>
      <c r="F386" s="333" t="str">
        <f>IF('Sub-Cpt Record'!H386 = "","",'Sub-Cpt Record'!H386&amp;"  ")</f>
        <v/>
      </c>
      <c r="G386" s="333" t="str">
        <f>IF('Sub-Cpt Record'!I386 = "","",'Sub-Cpt Record'!I386&amp;"  ")</f>
        <v/>
      </c>
      <c r="H386" s="333" t="str">
        <f>IF('Sub-Cpt Record'!J386 = "","",'Sub-Cpt Record'!J386&amp;"  ")</f>
        <v/>
      </c>
      <c r="I386" s="335" t="str">
        <f t="shared" si="47"/>
        <v/>
      </c>
      <c r="J386" s="333">
        <f>IF(A386&lt;&gt;"",'Sub-Cpt Record'!C386/CODE!B386,0)</f>
        <v>0</v>
      </c>
      <c r="L386" s="337" t="str">
        <f t="shared" si="48"/>
        <v/>
      </c>
      <c r="N386" s="338">
        <f>COUNTIFS('Felling&amp;Restocking'!$A$11:$A$1000, 'Felling&amp;Restocking'!$A386, 'Felling&amp;Restocking'!$B$11:$B$1000, 'Felling&amp;Restocking'!$B386, 'Felling&amp;Restocking'!$H$11:$H$1000, 'Felling&amp;Restocking'!$H386)</f>
        <v>0</v>
      </c>
      <c r="O386" s="338">
        <f>IF(OR('Felling&amp;Restocking'!H386=0,'Felling&amp;Restocking'!H386=""),0,1)</f>
        <v>0</v>
      </c>
      <c r="P386" s="339">
        <f>SUM('Felling&amp;Restocking'!O386+'Felling&amp;Restocking'!P386)</f>
        <v>0</v>
      </c>
      <c r="S386" s="341">
        <f>IF(AND(O386&lt;&gt;0,P386&lt;&gt;0,'Felling&amp;Restocking'!G386&lt;&gt;0,AA386="",AC386=""),1,0)</f>
        <v>0</v>
      </c>
      <c r="T386" s="342" t="str">
        <f>IF(OR('Felling&amp;Restocking'!G386=0,'Felling&amp;Restocking'!G386=""),"",SUM('Felling&amp;Restocking'!O386/P386)*'Felling&amp;Restocking'!G386)</f>
        <v/>
      </c>
      <c r="U386" s="343" t="str">
        <f>IF(OR('Felling&amp;Restocking'!G386=0,'Felling&amp;Restocking'!G386=""),"",SUM('Felling&amp;Restocking'!P386/P386)*'Felling&amp;Restocking'!G386)</f>
        <v/>
      </c>
      <c r="V386" s="344">
        <f>IF(CONCATENATE('Felling&amp;Restocking'!U386&amp;'Felling&amp;Restocking'!W386&amp;'Felling&amp;Restocking'!Y386&amp;'Felling&amp;Restocking'!AA386&amp;'Felling&amp;Restocking'!AC386)="",0,1)</f>
        <v>0</v>
      </c>
      <c r="W386" s="345">
        <f>IF(OR(OR(TRIM('Felling&amp;Restocking'!H386)="T",TRIM('Felling&amp;Restocking'!H386)="DF",TRIM('Felling&amp;Restocking'!H386)="OS"),O386=0),0,1)</f>
        <v>0</v>
      </c>
      <c r="X386" s="345">
        <f>IF(OR('Felling&amp;Restocking'!$S386="",OR('Felling&amp;Restocking'!$S386=0,'Felling&amp;Restocking'!$S386="N/A")),0,1)</f>
        <v>0</v>
      </c>
      <c r="Y386" s="333" t="str">
        <f t="shared" si="49"/>
        <v/>
      </c>
      <c r="Z386" s="333" t="str">
        <f t="shared" si="50"/>
        <v/>
      </c>
      <c r="AA386" s="334" t="str">
        <f t="shared" si="51"/>
        <v/>
      </c>
      <c r="AC386" s="333" t="str">
        <f t="shared" si="52"/>
        <v/>
      </c>
      <c r="AE386" s="333" t="str">
        <f t="shared" si="53"/>
        <v>1</v>
      </c>
      <c r="AF386" s="346" t="str">
        <f>IF('Felling&amp;Restocking'!I386="","",IFERROR(VLOOKUP( 'Felling&amp;Restocking'!I386,SpeciesList[],2,FALSE),"," &amp; 'Felling&amp;Restocking'!I386))</f>
        <v/>
      </c>
      <c r="AG386" s="333" t="str">
        <f>IF('Felling&amp;Restocking'!I386="","",VLOOKUP( 'Felling&amp;Restocking'!I386,SpeciesList[],4,FALSE))</f>
        <v/>
      </c>
      <c r="AH386" s="333" t="str">
        <f>IF('Felling&amp;Restocking'!J386="","",IFERROR("," &amp; VLOOKUP( 'Felling&amp;Restocking'!J386,SpeciesList[],2,FALSE),"," &amp; 'Felling&amp;Restocking'!J386))</f>
        <v/>
      </c>
      <c r="AI386" s="333" t="str">
        <f>IF('Felling&amp;Restocking'!J386="","",VLOOKUP( 'Felling&amp;Restocking'!J386,SpeciesList[],4,FALSE))</f>
        <v/>
      </c>
      <c r="AJ386" s="333" t="str">
        <f>IF('Felling&amp;Restocking'!K386="","",IFERROR("," &amp; VLOOKUP( 'Felling&amp;Restocking'!K386,SpeciesList[],2,FALSE),"," &amp; 'Felling&amp;Restocking'!K386))</f>
        <v/>
      </c>
      <c r="AK386" s="333" t="str">
        <f>IF('Felling&amp;Restocking'!K386="","",VLOOKUP( 'Felling&amp;Restocking'!K386,SpeciesList[],4,FALSE))</f>
        <v/>
      </c>
      <c r="AL386" s="333" t="str">
        <f>IF('Felling&amp;Restocking'!L386="","",IFERROR("," &amp; VLOOKUP( 'Felling&amp;Restocking'!L386,SpeciesList[],2,FALSE),"," &amp; 'Felling&amp;Restocking'!L386))</f>
        <v/>
      </c>
      <c r="AM386" s="333" t="str">
        <f>IF('Felling&amp;Restocking'!L386="","",VLOOKUP( 'Felling&amp;Restocking'!L386,SpeciesList[],4,FALSE))</f>
        <v/>
      </c>
      <c r="AN386" s="333" t="str">
        <f>IF('Felling&amp;Restocking'!M386="","",IFERROR("," &amp; VLOOKUP( 'Felling&amp;Restocking'!M386,SpeciesList[],2,FALSE),"," &amp; 'Felling&amp;Restocking'!M386))</f>
        <v/>
      </c>
      <c r="AO386" s="333" t="str">
        <f>IF('Felling&amp;Restocking'!M386="","",VLOOKUP( 'Felling&amp;Restocking'!M386,SpeciesList[],4,FALSE))</f>
        <v/>
      </c>
      <c r="AP386" s="333" t="str">
        <f>IF('Felling&amp;Restocking'!N386="","",IFERROR("," &amp; VLOOKUP( 'Felling&amp;Restocking'!N386,SpeciesList[],2,FALSE),"," &amp; 'Felling&amp;Restocking'!N386))</f>
        <v/>
      </c>
      <c r="AQ386" s="333" t="str">
        <f>IF('Felling&amp;Restocking'!N386="","",VLOOKUP( 'Felling&amp;Restocking'!N386,SpeciesList[],4,FALSE))</f>
        <v/>
      </c>
      <c r="AS386" s="346"/>
      <c r="AT386" s="333" t="str">
        <f>IF('Sub-Cpt Record'!A386&lt;&gt;"",CONCATENATE('Sub-Cpt Record'!A386,'Sub-Cpt Record'!B386,'Sub-Cpt Record'!C386),"")</f>
        <v/>
      </c>
      <c r="AU386" s="333">
        <f t="shared" si="54"/>
        <v>1</v>
      </c>
      <c r="AV386" s="333">
        <f>IF(AT386&lt;&gt;"",'Sub-Cpt Record'!C386/CODE!AU386,0)</f>
        <v>0</v>
      </c>
    </row>
    <row r="387" spans="1:48" x14ac:dyDescent="0.25">
      <c r="A387" s="333" t="str">
        <f>IF('Sub-Cpt Record'!B387="",IF(OR('Sub-Cpt Record'!A387=0,'Sub-Cpt Record'!A387=""),"",'Sub-Cpt Record'!A387),CONCATENATE('Sub-Cpt Record'!A387&amp;'Sub-Cpt Record'!B387))</f>
        <v/>
      </c>
      <c r="B387" s="333">
        <f t="shared" si="46"/>
        <v>1</v>
      </c>
      <c r="C387" s="334" t="str">
        <f>IF('Sub-Cpt Record'!E387 = "","",'Sub-Cpt Record'!E387&amp;"  ")</f>
        <v/>
      </c>
      <c r="D387" s="333" t="str">
        <f>IF('Sub-Cpt Record'!F387 = "","",'Sub-Cpt Record'!F387&amp;"  ")</f>
        <v/>
      </c>
      <c r="E387" s="333" t="str">
        <f>IF('Sub-Cpt Record'!G387 = "","",'Sub-Cpt Record'!G387&amp;"  ")</f>
        <v/>
      </c>
      <c r="F387" s="333" t="str">
        <f>IF('Sub-Cpt Record'!H387 = "","",'Sub-Cpt Record'!H387&amp;"  ")</f>
        <v/>
      </c>
      <c r="G387" s="333" t="str">
        <f>IF('Sub-Cpt Record'!I387 = "","",'Sub-Cpt Record'!I387&amp;"  ")</f>
        <v/>
      </c>
      <c r="H387" s="333" t="str">
        <f>IF('Sub-Cpt Record'!J387 = "","",'Sub-Cpt Record'!J387&amp;"  ")</f>
        <v/>
      </c>
      <c r="I387" s="335" t="str">
        <f t="shared" si="47"/>
        <v/>
      </c>
      <c r="J387" s="333">
        <f>IF(A387&lt;&gt;"",'Sub-Cpt Record'!C387/CODE!B387,0)</f>
        <v>0</v>
      </c>
      <c r="L387" s="337" t="str">
        <f t="shared" si="48"/>
        <v/>
      </c>
      <c r="N387" s="338">
        <f>COUNTIFS('Felling&amp;Restocking'!$A$11:$A$1000, 'Felling&amp;Restocking'!$A387, 'Felling&amp;Restocking'!$B$11:$B$1000, 'Felling&amp;Restocking'!$B387, 'Felling&amp;Restocking'!$H$11:$H$1000, 'Felling&amp;Restocking'!$H387)</f>
        <v>0</v>
      </c>
      <c r="O387" s="338">
        <f>IF(OR('Felling&amp;Restocking'!H387=0,'Felling&amp;Restocking'!H387=""),0,1)</f>
        <v>0</v>
      </c>
      <c r="P387" s="339">
        <f>SUM('Felling&amp;Restocking'!O387+'Felling&amp;Restocking'!P387)</f>
        <v>0</v>
      </c>
      <c r="S387" s="341">
        <f>IF(AND(O387&lt;&gt;0,P387&lt;&gt;0,'Felling&amp;Restocking'!G387&lt;&gt;0,AA387="",AC387=""),1,0)</f>
        <v>0</v>
      </c>
      <c r="T387" s="342" t="str">
        <f>IF(OR('Felling&amp;Restocking'!G387=0,'Felling&amp;Restocking'!G387=""),"",SUM('Felling&amp;Restocking'!O387/P387)*'Felling&amp;Restocking'!G387)</f>
        <v/>
      </c>
      <c r="U387" s="343" t="str">
        <f>IF(OR('Felling&amp;Restocking'!G387=0,'Felling&amp;Restocking'!G387=""),"",SUM('Felling&amp;Restocking'!P387/P387)*'Felling&amp;Restocking'!G387)</f>
        <v/>
      </c>
      <c r="V387" s="344">
        <f>IF(CONCATENATE('Felling&amp;Restocking'!U387&amp;'Felling&amp;Restocking'!W387&amp;'Felling&amp;Restocking'!Y387&amp;'Felling&amp;Restocking'!AA387&amp;'Felling&amp;Restocking'!AC387)="",0,1)</f>
        <v>0</v>
      </c>
      <c r="W387" s="345">
        <f>IF(OR(OR(TRIM('Felling&amp;Restocking'!H387)="T",TRIM('Felling&amp;Restocking'!H387)="DF",TRIM('Felling&amp;Restocking'!H387)="OS"),O387=0),0,1)</f>
        <v>0</v>
      </c>
      <c r="X387" s="345">
        <f>IF(OR('Felling&amp;Restocking'!$S387="",OR('Felling&amp;Restocking'!$S387=0,'Felling&amp;Restocking'!$S387="N/A")),0,1)</f>
        <v>0</v>
      </c>
      <c r="Y387" s="333" t="str">
        <f t="shared" si="49"/>
        <v/>
      </c>
      <c r="Z387" s="333" t="str">
        <f t="shared" si="50"/>
        <v/>
      </c>
      <c r="AA387" s="334" t="str">
        <f t="shared" si="51"/>
        <v/>
      </c>
      <c r="AC387" s="333" t="str">
        <f t="shared" si="52"/>
        <v/>
      </c>
      <c r="AE387" s="333" t="str">
        <f t="shared" si="53"/>
        <v>1</v>
      </c>
      <c r="AF387" s="346" t="str">
        <f>IF('Felling&amp;Restocking'!I387="","",IFERROR(VLOOKUP( 'Felling&amp;Restocking'!I387,SpeciesList[],2,FALSE),"," &amp; 'Felling&amp;Restocking'!I387))</f>
        <v/>
      </c>
      <c r="AG387" s="333" t="str">
        <f>IF('Felling&amp;Restocking'!I387="","",VLOOKUP( 'Felling&amp;Restocking'!I387,SpeciesList[],4,FALSE))</f>
        <v/>
      </c>
      <c r="AH387" s="333" t="str">
        <f>IF('Felling&amp;Restocking'!J387="","",IFERROR("," &amp; VLOOKUP( 'Felling&amp;Restocking'!J387,SpeciesList[],2,FALSE),"," &amp; 'Felling&amp;Restocking'!J387))</f>
        <v/>
      </c>
      <c r="AI387" s="333" t="str">
        <f>IF('Felling&amp;Restocking'!J387="","",VLOOKUP( 'Felling&amp;Restocking'!J387,SpeciesList[],4,FALSE))</f>
        <v/>
      </c>
      <c r="AJ387" s="333" t="str">
        <f>IF('Felling&amp;Restocking'!K387="","",IFERROR("," &amp; VLOOKUP( 'Felling&amp;Restocking'!K387,SpeciesList[],2,FALSE),"," &amp; 'Felling&amp;Restocking'!K387))</f>
        <v/>
      </c>
      <c r="AK387" s="333" t="str">
        <f>IF('Felling&amp;Restocking'!K387="","",VLOOKUP( 'Felling&amp;Restocking'!K387,SpeciesList[],4,FALSE))</f>
        <v/>
      </c>
      <c r="AL387" s="333" t="str">
        <f>IF('Felling&amp;Restocking'!L387="","",IFERROR("," &amp; VLOOKUP( 'Felling&amp;Restocking'!L387,SpeciesList[],2,FALSE),"," &amp; 'Felling&amp;Restocking'!L387))</f>
        <v/>
      </c>
      <c r="AM387" s="333" t="str">
        <f>IF('Felling&amp;Restocking'!L387="","",VLOOKUP( 'Felling&amp;Restocking'!L387,SpeciesList[],4,FALSE))</f>
        <v/>
      </c>
      <c r="AN387" s="333" t="str">
        <f>IF('Felling&amp;Restocking'!M387="","",IFERROR("," &amp; VLOOKUP( 'Felling&amp;Restocking'!M387,SpeciesList[],2,FALSE),"," &amp; 'Felling&amp;Restocking'!M387))</f>
        <v/>
      </c>
      <c r="AO387" s="333" t="str">
        <f>IF('Felling&amp;Restocking'!M387="","",VLOOKUP( 'Felling&amp;Restocking'!M387,SpeciesList[],4,FALSE))</f>
        <v/>
      </c>
      <c r="AP387" s="333" t="str">
        <f>IF('Felling&amp;Restocking'!N387="","",IFERROR("," &amp; VLOOKUP( 'Felling&amp;Restocking'!N387,SpeciesList[],2,FALSE),"," &amp; 'Felling&amp;Restocking'!N387))</f>
        <v/>
      </c>
      <c r="AQ387" s="333" t="str">
        <f>IF('Felling&amp;Restocking'!N387="","",VLOOKUP( 'Felling&amp;Restocking'!N387,SpeciesList[],4,FALSE))</f>
        <v/>
      </c>
      <c r="AS387" s="346"/>
      <c r="AT387" s="333" t="str">
        <f>IF('Sub-Cpt Record'!A387&lt;&gt;"",CONCATENATE('Sub-Cpt Record'!A387,'Sub-Cpt Record'!B387,'Sub-Cpt Record'!C387),"")</f>
        <v/>
      </c>
      <c r="AU387" s="333">
        <f t="shared" si="54"/>
        <v>1</v>
      </c>
      <c r="AV387" s="333">
        <f>IF(AT387&lt;&gt;"",'Sub-Cpt Record'!C387/CODE!AU387,0)</f>
        <v>0</v>
      </c>
    </row>
    <row r="388" spans="1:48" x14ac:dyDescent="0.25">
      <c r="A388" s="333" t="str">
        <f>IF('Sub-Cpt Record'!B388="",IF(OR('Sub-Cpt Record'!A388=0,'Sub-Cpt Record'!A388=""),"",'Sub-Cpt Record'!A388),CONCATENATE('Sub-Cpt Record'!A388&amp;'Sub-Cpt Record'!B388))</f>
        <v/>
      </c>
      <c r="B388" s="333">
        <f t="shared" si="46"/>
        <v>1</v>
      </c>
      <c r="C388" s="334" t="str">
        <f>IF('Sub-Cpt Record'!E388 = "","",'Sub-Cpt Record'!E388&amp;"  ")</f>
        <v/>
      </c>
      <c r="D388" s="333" t="str">
        <f>IF('Sub-Cpt Record'!F388 = "","",'Sub-Cpt Record'!F388&amp;"  ")</f>
        <v/>
      </c>
      <c r="E388" s="333" t="str">
        <f>IF('Sub-Cpt Record'!G388 = "","",'Sub-Cpt Record'!G388&amp;"  ")</f>
        <v/>
      </c>
      <c r="F388" s="333" t="str">
        <f>IF('Sub-Cpt Record'!H388 = "","",'Sub-Cpt Record'!H388&amp;"  ")</f>
        <v/>
      </c>
      <c r="G388" s="333" t="str">
        <f>IF('Sub-Cpt Record'!I388 = "","",'Sub-Cpt Record'!I388&amp;"  ")</f>
        <v/>
      </c>
      <c r="H388" s="333" t="str">
        <f>IF('Sub-Cpt Record'!J388 = "","",'Sub-Cpt Record'!J388&amp;"  ")</f>
        <v/>
      </c>
      <c r="I388" s="335" t="str">
        <f t="shared" si="47"/>
        <v/>
      </c>
      <c r="J388" s="333">
        <f>IF(A388&lt;&gt;"",'Sub-Cpt Record'!C388/CODE!B388,0)</f>
        <v>0</v>
      </c>
      <c r="L388" s="337" t="str">
        <f t="shared" si="48"/>
        <v/>
      </c>
      <c r="N388" s="338">
        <f>COUNTIFS('Felling&amp;Restocking'!$A$11:$A$1000, 'Felling&amp;Restocking'!$A388, 'Felling&amp;Restocking'!$B$11:$B$1000, 'Felling&amp;Restocking'!$B388, 'Felling&amp;Restocking'!$H$11:$H$1000, 'Felling&amp;Restocking'!$H388)</f>
        <v>0</v>
      </c>
      <c r="O388" s="338">
        <f>IF(OR('Felling&amp;Restocking'!H388=0,'Felling&amp;Restocking'!H388=""),0,1)</f>
        <v>0</v>
      </c>
      <c r="P388" s="339">
        <f>SUM('Felling&amp;Restocking'!O388+'Felling&amp;Restocking'!P388)</f>
        <v>0</v>
      </c>
      <c r="S388" s="341">
        <f>IF(AND(O388&lt;&gt;0,P388&lt;&gt;0,'Felling&amp;Restocking'!G388&lt;&gt;0,AA388="",AC388=""),1,0)</f>
        <v>0</v>
      </c>
      <c r="T388" s="342" t="str">
        <f>IF(OR('Felling&amp;Restocking'!G388=0,'Felling&amp;Restocking'!G388=""),"",SUM('Felling&amp;Restocking'!O388/P388)*'Felling&amp;Restocking'!G388)</f>
        <v/>
      </c>
      <c r="U388" s="343" t="str">
        <f>IF(OR('Felling&amp;Restocking'!G388=0,'Felling&amp;Restocking'!G388=""),"",SUM('Felling&amp;Restocking'!P388/P388)*'Felling&amp;Restocking'!G388)</f>
        <v/>
      </c>
      <c r="V388" s="344">
        <f>IF(CONCATENATE('Felling&amp;Restocking'!U388&amp;'Felling&amp;Restocking'!W388&amp;'Felling&amp;Restocking'!Y388&amp;'Felling&amp;Restocking'!AA388&amp;'Felling&amp;Restocking'!AC388)="",0,1)</f>
        <v>0</v>
      </c>
      <c r="W388" s="345">
        <f>IF(OR(OR(TRIM('Felling&amp;Restocking'!H388)="T",TRIM('Felling&amp;Restocking'!H388)="DF",TRIM('Felling&amp;Restocking'!H388)="OS"),O388=0),0,1)</f>
        <v>0</v>
      </c>
      <c r="X388" s="345">
        <f>IF(OR('Felling&amp;Restocking'!$S388="",OR('Felling&amp;Restocking'!$S388=0,'Felling&amp;Restocking'!$S388="N/A")),0,1)</f>
        <v>0</v>
      </c>
      <c r="Y388" s="333" t="str">
        <f t="shared" si="49"/>
        <v/>
      </c>
      <c r="Z388" s="333" t="str">
        <f t="shared" si="50"/>
        <v/>
      </c>
      <c r="AA388" s="334" t="str">
        <f t="shared" si="51"/>
        <v/>
      </c>
      <c r="AC388" s="333" t="str">
        <f t="shared" si="52"/>
        <v/>
      </c>
      <c r="AE388" s="333" t="str">
        <f t="shared" si="53"/>
        <v>1</v>
      </c>
      <c r="AF388" s="346" t="str">
        <f>IF('Felling&amp;Restocking'!I388="","",IFERROR(VLOOKUP( 'Felling&amp;Restocking'!I388,SpeciesList[],2,FALSE),"," &amp; 'Felling&amp;Restocking'!I388))</f>
        <v/>
      </c>
      <c r="AG388" s="333" t="str">
        <f>IF('Felling&amp;Restocking'!I388="","",VLOOKUP( 'Felling&amp;Restocking'!I388,SpeciesList[],4,FALSE))</f>
        <v/>
      </c>
      <c r="AH388" s="333" t="str">
        <f>IF('Felling&amp;Restocking'!J388="","",IFERROR("," &amp; VLOOKUP( 'Felling&amp;Restocking'!J388,SpeciesList[],2,FALSE),"," &amp; 'Felling&amp;Restocking'!J388))</f>
        <v/>
      </c>
      <c r="AI388" s="333" t="str">
        <f>IF('Felling&amp;Restocking'!J388="","",VLOOKUP( 'Felling&amp;Restocking'!J388,SpeciesList[],4,FALSE))</f>
        <v/>
      </c>
      <c r="AJ388" s="333" t="str">
        <f>IF('Felling&amp;Restocking'!K388="","",IFERROR("," &amp; VLOOKUP( 'Felling&amp;Restocking'!K388,SpeciesList[],2,FALSE),"," &amp; 'Felling&amp;Restocking'!K388))</f>
        <v/>
      </c>
      <c r="AK388" s="333" t="str">
        <f>IF('Felling&amp;Restocking'!K388="","",VLOOKUP( 'Felling&amp;Restocking'!K388,SpeciesList[],4,FALSE))</f>
        <v/>
      </c>
      <c r="AL388" s="333" t="str">
        <f>IF('Felling&amp;Restocking'!L388="","",IFERROR("," &amp; VLOOKUP( 'Felling&amp;Restocking'!L388,SpeciesList[],2,FALSE),"," &amp; 'Felling&amp;Restocking'!L388))</f>
        <v/>
      </c>
      <c r="AM388" s="333" t="str">
        <f>IF('Felling&amp;Restocking'!L388="","",VLOOKUP( 'Felling&amp;Restocking'!L388,SpeciesList[],4,FALSE))</f>
        <v/>
      </c>
      <c r="AN388" s="333" t="str">
        <f>IF('Felling&amp;Restocking'!M388="","",IFERROR("," &amp; VLOOKUP( 'Felling&amp;Restocking'!M388,SpeciesList[],2,FALSE),"," &amp; 'Felling&amp;Restocking'!M388))</f>
        <v/>
      </c>
      <c r="AO388" s="333" t="str">
        <f>IF('Felling&amp;Restocking'!M388="","",VLOOKUP( 'Felling&amp;Restocking'!M388,SpeciesList[],4,FALSE))</f>
        <v/>
      </c>
      <c r="AP388" s="333" t="str">
        <f>IF('Felling&amp;Restocking'!N388="","",IFERROR("," &amp; VLOOKUP( 'Felling&amp;Restocking'!N388,SpeciesList[],2,FALSE),"," &amp; 'Felling&amp;Restocking'!N388))</f>
        <v/>
      </c>
      <c r="AQ388" s="333" t="str">
        <f>IF('Felling&amp;Restocking'!N388="","",VLOOKUP( 'Felling&amp;Restocking'!N388,SpeciesList[],4,FALSE))</f>
        <v/>
      </c>
      <c r="AS388" s="346"/>
      <c r="AT388" s="333" t="str">
        <f>IF('Sub-Cpt Record'!A388&lt;&gt;"",CONCATENATE('Sub-Cpt Record'!A388,'Sub-Cpt Record'!B388,'Sub-Cpt Record'!C388),"")</f>
        <v/>
      </c>
      <c r="AU388" s="333">
        <f t="shared" si="54"/>
        <v>1</v>
      </c>
      <c r="AV388" s="333">
        <f>IF(AT388&lt;&gt;"",'Sub-Cpt Record'!C388/CODE!AU388,0)</f>
        <v>0</v>
      </c>
    </row>
    <row r="389" spans="1:48" x14ac:dyDescent="0.25">
      <c r="A389" s="333" t="str">
        <f>IF('Sub-Cpt Record'!B389="",IF(OR('Sub-Cpt Record'!A389=0,'Sub-Cpt Record'!A389=""),"",'Sub-Cpt Record'!A389),CONCATENATE('Sub-Cpt Record'!A389&amp;'Sub-Cpt Record'!B389))</f>
        <v/>
      </c>
      <c r="B389" s="333">
        <f t="shared" si="46"/>
        <v>1</v>
      </c>
      <c r="C389" s="334" t="str">
        <f>IF('Sub-Cpt Record'!E389 = "","",'Sub-Cpt Record'!E389&amp;"  ")</f>
        <v/>
      </c>
      <c r="D389" s="333" t="str">
        <f>IF('Sub-Cpt Record'!F389 = "","",'Sub-Cpt Record'!F389&amp;"  ")</f>
        <v/>
      </c>
      <c r="E389" s="333" t="str">
        <f>IF('Sub-Cpt Record'!G389 = "","",'Sub-Cpt Record'!G389&amp;"  ")</f>
        <v/>
      </c>
      <c r="F389" s="333" t="str">
        <f>IF('Sub-Cpt Record'!H389 = "","",'Sub-Cpt Record'!H389&amp;"  ")</f>
        <v/>
      </c>
      <c r="G389" s="333" t="str">
        <f>IF('Sub-Cpt Record'!I389 = "","",'Sub-Cpt Record'!I389&amp;"  ")</f>
        <v/>
      </c>
      <c r="H389" s="333" t="str">
        <f>IF('Sub-Cpt Record'!J389 = "","",'Sub-Cpt Record'!J389&amp;"  ")</f>
        <v/>
      </c>
      <c r="I389" s="335" t="str">
        <f t="shared" si="47"/>
        <v/>
      </c>
      <c r="J389" s="333">
        <f>IF(A389&lt;&gt;"",'Sub-Cpt Record'!C389/CODE!B389,0)</f>
        <v>0</v>
      </c>
      <c r="L389" s="337" t="str">
        <f t="shared" si="48"/>
        <v/>
      </c>
      <c r="N389" s="338">
        <f>COUNTIFS('Felling&amp;Restocking'!$A$11:$A$1000, 'Felling&amp;Restocking'!$A389, 'Felling&amp;Restocking'!$B$11:$B$1000, 'Felling&amp;Restocking'!$B389, 'Felling&amp;Restocking'!$H$11:$H$1000, 'Felling&amp;Restocking'!$H389)</f>
        <v>0</v>
      </c>
      <c r="O389" s="338">
        <f>IF(OR('Felling&amp;Restocking'!H389=0,'Felling&amp;Restocking'!H389=""),0,1)</f>
        <v>0</v>
      </c>
      <c r="P389" s="339">
        <f>SUM('Felling&amp;Restocking'!O389+'Felling&amp;Restocking'!P389)</f>
        <v>0</v>
      </c>
      <c r="S389" s="341">
        <f>IF(AND(O389&lt;&gt;0,P389&lt;&gt;0,'Felling&amp;Restocking'!G389&lt;&gt;0,AA389="",AC389=""),1,0)</f>
        <v>0</v>
      </c>
      <c r="T389" s="342" t="str">
        <f>IF(OR('Felling&amp;Restocking'!G389=0,'Felling&amp;Restocking'!G389=""),"",SUM('Felling&amp;Restocking'!O389/P389)*'Felling&amp;Restocking'!G389)</f>
        <v/>
      </c>
      <c r="U389" s="343" t="str">
        <f>IF(OR('Felling&amp;Restocking'!G389=0,'Felling&amp;Restocking'!G389=""),"",SUM('Felling&amp;Restocking'!P389/P389)*'Felling&amp;Restocking'!G389)</f>
        <v/>
      </c>
      <c r="V389" s="344">
        <f>IF(CONCATENATE('Felling&amp;Restocking'!U389&amp;'Felling&amp;Restocking'!W389&amp;'Felling&amp;Restocking'!Y389&amp;'Felling&amp;Restocking'!AA389&amp;'Felling&amp;Restocking'!AC389)="",0,1)</f>
        <v>0</v>
      </c>
      <c r="W389" s="345">
        <f>IF(OR(OR(TRIM('Felling&amp;Restocking'!H389)="T",TRIM('Felling&amp;Restocking'!H389)="DF",TRIM('Felling&amp;Restocking'!H389)="OS"),O389=0),0,1)</f>
        <v>0</v>
      </c>
      <c r="X389" s="345">
        <f>IF(OR('Felling&amp;Restocking'!$S389="",OR('Felling&amp;Restocking'!$S389=0,'Felling&amp;Restocking'!$S389="N/A")),0,1)</f>
        <v>0</v>
      </c>
      <c r="Y389" s="333" t="str">
        <f t="shared" si="49"/>
        <v/>
      </c>
      <c r="Z389" s="333" t="str">
        <f t="shared" si="50"/>
        <v/>
      </c>
      <c r="AA389" s="334" t="str">
        <f t="shared" si="51"/>
        <v/>
      </c>
      <c r="AC389" s="333" t="str">
        <f t="shared" si="52"/>
        <v/>
      </c>
      <c r="AE389" s="333" t="str">
        <f t="shared" si="53"/>
        <v>1</v>
      </c>
      <c r="AF389" s="346" t="str">
        <f>IF('Felling&amp;Restocking'!I389="","",IFERROR(VLOOKUP( 'Felling&amp;Restocking'!I389,SpeciesList[],2,FALSE),"," &amp; 'Felling&amp;Restocking'!I389))</f>
        <v/>
      </c>
      <c r="AG389" s="333" t="str">
        <f>IF('Felling&amp;Restocking'!I389="","",VLOOKUP( 'Felling&amp;Restocking'!I389,SpeciesList[],4,FALSE))</f>
        <v/>
      </c>
      <c r="AH389" s="333" t="str">
        <f>IF('Felling&amp;Restocking'!J389="","",IFERROR("," &amp; VLOOKUP( 'Felling&amp;Restocking'!J389,SpeciesList[],2,FALSE),"," &amp; 'Felling&amp;Restocking'!J389))</f>
        <v/>
      </c>
      <c r="AI389" s="333" t="str">
        <f>IF('Felling&amp;Restocking'!J389="","",VLOOKUP( 'Felling&amp;Restocking'!J389,SpeciesList[],4,FALSE))</f>
        <v/>
      </c>
      <c r="AJ389" s="333" t="str">
        <f>IF('Felling&amp;Restocking'!K389="","",IFERROR("," &amp; VLOOKUP( 'Felling&amp;Restocking'!K389,SpeciesList[],2,FALSE),"," &amp; 'Felling&amp;Restocking'!K389))</f>
        <v/>
      </c>
      <c r="AK389" s="333" t="str">
        <f>IF('Felling&amp;Restocking'!K389="","",VLOOKUP( 'Felling&amp;Restocking'!K389,SpeciesList[],4,FALSE))</f>
        <v/>
      </c>
      <c r="AL389" s="333" t="str">
        <f>IF('Felling&amp;Restocking'!L389="","",IFERROR("," &amp; VLOOKUP( 'Felling&amp;Restocking'!L389,SpeciesList[],2,FALSE),"," &amp; 'Felling&amp;Restocking'!L389))</f>
        <v/>
      </c>
      <c r="AM389" s="333" t="str">
        <f>IF('Felling&amp;Restocking'!L389="","",VLOOKUP( 'Felling&amp;Restocking'!L389,SpeciesList[],4,FALSE))</f>
        <v/>
      </c>
      <c r="AN389" s="333" t="str">
        <f>IF('Felling&amp;Restocking'!M389="","",IFERROR("," &amp; VLOOKUP( 'Felling&amp;Restocking'!M389,SpeciesList[],2,FALSE),"," &amp; 'Felling&amp;Restocking'!M389))</f>
        <v/>
      </c>
      <c r="AO389" s="333" t="str">
        <f>IF('Felling&amp;Restocking'!M389="","",VLOOKUP( 'Felling&amp;Restocking'!M389,SpeciesList[],4,FALSE))</f>
        <v/>
      </c>
      <c r="AP389" s="333" t="str">
        <f>IF('Felling&amp;Restocking'!N389="","",IFERROR("," &amp; VLOOKUP( 'Felling&amp;Restocking'!N389,SpeciesList[],2,FALSE),"," &amp; 'Felling&amp;Restocking'!N389))</f>
        <v/>
      </c>
      <c r="AQ389" s="333" t="str">
        <f>IF('Felling&amp;Restocking'!N389="","",VLOOKUP( 'Felling&amp;Restocking'!N389,SpeciesList[],4,FALSE))</f>
        <v/>
      </c>
      <c r="AS389" s="346"/>
      <c r="AT389" s="333" t="str">
        <f>IF('Sub-Cpt Record'!A389&lt;&gt;"",CONCATENATE('Sub-Cpt Record'!A389,'Sub-Cpt Record'!B389,'Sub-Cpt Record'!C389),"")</f>
        <v/>
      </c>
      <c r="AU389" s="333">
        <f t="shared" si="54"/>
        <v>1</v>
      </c>
      <c r="AV389" s="333">
        <f>IF(AT389&lt;&gt;"",'Sub-Cpt Record'!C389/CODE!AU389,0)</f>
        <v>0</v>
      </c>
    </row>
    <row r="390" spans="1:48" x14ac:dyDescent="0.25">
      <c r="A390" s="333" t="str">
        <f>IF('Sub-Cpt Record'!B390="",IF(OR('Sub-Cpt Record'!A390=0,'Sub-Cpt Record'!A390=""),"",'Sub-Cpt Record'!A390),CONCATENATE('Sub-Cpt Record'!A390&amp;'Sub-Cpt Record'!B390))</f>
        <v/>
      </c>
      <c r="B390" s="333">
        <f t="shared" si="46"/>
        <v>1</v>
      </c>
      <c r="C390" s="334" t="str">
        <f>IF('Sub-Cpt Record'!E390 = "","",'Sub-Cpt Record'!E390&amp;"  ")</f>
        <v/>
      </c>
      <c r="D390" s="333" t="str">
        <f>IF('Sub-Cpt Record'!F390 = "","",'Sub-Cpt Record'!F390&amp;"  ")</f>
        <v/>
      </c>
      <c r="E390" s="333" t="str">
        <f>IF('Sub-Cpt Record'!G390 = "","",'Sub-Cpt Record'!G390&amp;"  ")</f>
        <v/>
      </c>
      <c r="F390" s="333" t="str">
        <f>IF('Sub-Cpt Record'!H390 = "","",'Sub-Cpt Record'!H390&amp;"  ")</f>
        <v/>
      </c>
      <c r="G390" s="333" t="str">
        <f>IF('Sub-Cpt Record'!I390 = "","",'Sub-Cpt Record'!I390&amp;"  ")</f>
        <v/>
      </c>
      <c r="H390" s="333" t="str">
        <f>IF('Sub-Cpt Record'!J390 = "","",'Sub-Cpt Record'!J390&amp;"  ")</f>
        <v/>
      </c>
      <c r="I390" s="335" t="str">
        <f t="shared" si="47"/>
        <v/>
      </c>
      <c r="J390" s="333">
        <f>IF(A390&lt;&gt;"",'Sub-Cpt Record'!C390/CODE!B390,0)</f>
        <v>0</v>
      </c>
      <c r="L390" s="337" t="str">
        <f t="shared" si="48"/>
        <v/>
      </c>
      <c r="N390" s="338">
        <f>COUNTIFS('Felling&amp;Restocking'!$A$11:$A$1000, 'Felling&amp;Restocking'!$A390, 'Felling&amp;Restocking'!$B$11:$B$1000, 'Felling&amp;Restocking'!$B390, 'Felling&amp;Restocking'!$H$11:$H$1000, 'Felling&amp;Restocking'!$H390)</f>
        <v>0</v>
      </c>
      <c r="O390" s="338">
        <f>IF(OR('Felling&amp;Restocking'!H390=0,'Felling&amp;Restocking'!H390=""),0,1)</f>
        <v>0</v>
      </c>
      <c r="P390" s="339">
        <f>SUM('Felling&amp;Restocking'!O390+'Felling&amp;Restocking'!P390)</f>
        <v>0</v>
      </c>
      <c r="S390" s="341">
        <f>IF(AND(O390&lt;&gt;0,P390&lt;&gt;0,'Felling&amp;Restocking'!G390&lt;&gt;0,AA390="",AC390=""),1,0)</f>
        <v>0</v>
      </c>
      <c r="T390" s="342" t="str">
        <f>IF(OR('Felling&amp;Restocking'!G390=0,'Felling&amp;Restocking'!G390=""),"",SUM('Felling&amp;Restocking'!O390/P390)*'Felling&amp;Restocking'!G390)</f>
        <v/>
      </c>
      <c r="U390" s="343" t="str">
        <f>IF(OR('Felling&amp;Restocking'!G390=0,'Felling&amp;Restocking'!G390=""),"",SUM('Felling&amp;Restocking'!P390/P390)*'Felling&amp;Restocking'!G390)</f>
        <v/>
      </c>
      <c r="V390" s="344">
        <f>IF(CONCATENATE('Felling&amp;Restocking'!U390&amp;'Felling&amp;Restocking'!W390&amp;'Felling&amp;Restocking'!Y390&amp;'Felling&amp;Restocking'!AA390&amp;'Felling&amp;Restocking'!AC390)="",0,1)</f>
        <v>0</v>
      </c>
      <c r="W390" s="345">
        <f>IF(OR(OR(TRIM('Felling&amp;Restocking'!H390)="T",TRIM('Felling&amp;Restocking'!H390)="DF",TRIM('Felling&amp;Restocking'!H390)="OS"),O390=0),0,1)</f>
        <v>0</v>
      </c>
      <c r="X390" s="345">
        <f>IF(OR('Felling&amp;Restocking'!$S390="",OR('Felling&amp;Restocking'!$S390=0,'Felling&amp;Restocking'!$S390="N/A")),0,1)</f>
        <v>0</v>
      </c>
      <c r="Y390" s="333" t="str">
        <f t="shared" si="49"/>
        <v/>
      </c>
      <c r="Z390" s="333" t="str">
        <f t="shared" si="50"/>
        <v/>
      </c>
      <c r="AA390" s="334" t="str">
        <f t="shared" si="51"/>
        <v/>
      </c>
      <c r="AC390" s="333" t="str">
        <f t="shared" si="52"/>
        <v/>
      </c>
      <c r="AE390" s="333" t="str">
        <f t="shared" si="53"/>
        <v>1</v>
      </c>
      <c r="AF390" s="346" t="str">
        <f>IF('Felling&amp;Restocking'!I390="","",IFERROR(VLOOKUP( 'Felling&amp;Restocking'!I390,SpeciesList[],2,FALSE),"," &amp; 'Felling&amp;Restocking'!I390))</f>
        <v/>
      </c>
      <c r="AG390" s="333" t="str">
        <f>IF('Felling&amp;Restocking'!I390="","",VLOOKUP( 'Felling&amp;Restocking'!I390,SpeciesList[],4,FALSE))</f>
        <v/>
      </c>
      <c r="AH390" s="333" t="str">
        <f>IF('Felling&amp;Restocking'!J390="","",IFERROR("," &amp; VLOOKUP( 'Felling&amp;Restocking'!J390,SpeciesList[],2,FALSE),"," &amp; 'Felling&amp;Restocking'!J390))</f>
        <v/>
      </c>
      <c r="AI390" s="333" t="str">
        <f>IF('Felling&amp;Restocking'!J390="","",VLOOKUP( 'Felling&amp;Restocking'!J390,SpeciesList[],4,FALSE))</f>
        <v/>
      </c>
      <c r="AJ390" s="333" t="str">
        <f>IF('Felling&amp;Restocking'!K390="","",IFERROR("," &amp; VLOOKUP( 'Felling&amp;Restocking'!K390,SpeciesList[],2,FALSE),"," &amp; 'Felling&amp;Restocking'!K390))</f>
        <v/>
      </c>
      <c r="AK390" s="333" t="str">
        <f>IF('Felling&amp;Restocking'!K390="","",VLOOKUP( 'Felling&amp;Restocking'!K390,SpeciesList[],4,FALSE))</f>
        <v/>
      </c>
      <c r="AL390" s="333" t="str">
        <f>IF('Felling&amp;Restocking'!L390="","",IFERROR("," &amp; VLOOKUP( 'Felling&amp;Restocking'!L390,SpeciesList[],2,FALSE),"," &amp; 'Felling&amp;Restocking'!L390))</f>
        <v/>
      </c>
      <c r="AM390" s="333" t="str">
        <f>IF('Felling&amp;Restocking'!L390="","",VLOOKUP( 'Felling&amp;Restocking'!L390,SpeciesList[],4,FALSE))</f>
        <v/>
      </c>
      <c r="AN390" s="333" t="str">
        <f>IF('Felling&amp;Restocking'!M390="","",IFERROR("," &amp; VLOOKUP( 'Felling&amp;Restocking'!M390,SpeciesList[],2,FALSE),"," &amp; 'Felling&amp;Restocking'!M390))</f>
        <v/>
      </c>
      <c r="AO390" s="333" t="str">
        <f>IF('Felling&amp;Restocking'!M390="","",VLOOKUP( 'Felling&amp;Restocking'!M390,SpeciesList[],4,FALSE))</f>
        <v/>
      </c>
      <c r="AP390" s="333" t="str">
        <f>IF('Felling&amp;Restocking'!N390="","",IFERROR("," &amp; VLOOKUP( 'Felling&amp;Restocking'!N390,SpeciesList[],2,FALSE),"," &amp; 'Felling&amp;Restocking'!N390))</f>
        <v/>
      </c>
      <c r="AQ390" s="333" t="str">
        <f>IF('Felling&amp;Restocking'!N390="","",VLOOKUP( 'Felling&amp;Restocking'!N390,SpeciesList[],4,FALSE))</f>
        <v/>
      </c>
      <c r="AS390" s="346"/>
      <c r="AT390" s="333" t="str">
        <f>IF('Sub-Cpt Record'!A390&lt;&gt;"",CONCATENATE('Sub-Cpt Record'!A390,'Sub-Cpt Record'!B390,'Sub-Cpt Record'!C390),"")</f>
        <v/>
      </c>
      <c r="AU390" s="333">
        <f t="shared" si="54"/>
        <v>1</v>
      </c>
      <c r="AV390" s="333">
        <f>IF(AT390&lt;&gt;"",'Sub-Cpt Record'!C390/CODE!AU390,0)</f>
        <v>0</v>
      </c>
    </row>
    <row r="391" spans="1:48" x14ac:dyDescent="0.25">
      <c r="A391" s="333" t="str">
        <f>IF('Sub-Cpt Record'!B391="",IF(OR('Sub-Cpt Record'!A391=0,'Sub-Cpt Record'!A391=""),"",'Sub-Cpt Record'!A391),CONCATENATE('Sub-Cpt Record'!A391&amp;'Sub-Cpt Record'!B391))</f>
        <v/>
      </c>
      <c r="B391" s="333">
        <f t="shared" si="46"/>
        <v>1</v>
      </c>
      <c r="C391" s="334" t="str">
        <f>IF('Sub-Cpt Record'!E391 = "","",'Sub-Cpt Record'!E391&amp;"  ")</f>
        <v/>
      </c>
      <c r="D391" s="333" t="str">
        <f>IF('Sub-Cpt Record'!F391 = "","",'Sub-Cpt Record'!F391&amp;"  ")</f>
        <v/>
      </c>
      <c r="E391" s="333" t="str">
        <f>IF('Sub-Cpt Record'!G391 = "","",'Sub-Cpt Record'!G391&amp;"  ")</f>
        <v/>
      </c>
      <c r="F391" s="333" t="str">
        <f>IF('Sub-Cpt Record'!H391 = "","",'Sub-Cpt Record'!H391&amp;"  ")</f>
        <v/>
      </c>
      <c r="G391" s="333" t="str">
        <f>IF('Sub-Cpt Record'!I391 = "","",'Sub-Cpt Record'!I391&amp;"  ")</f>
        <v/>
      </c>
      <c r="H391" s="333" t="str">
        <f>IF('Sub-Cpt Record'!J391 = "","",'Sub-Cpt Record'!J391&amp;"  ")</f>
        <v/>
      </c>
      <c r="I391" s="335" t="str">
        <f t="shared" si="47"/>
        <v/>
      </c>
      <c r="J391" s="333">
        <f>IF(A391&lt;&gt;"",'Sub-Cpt Record'!C391/CODE!B391,0)</f>
        <v>0</v>
      </c>
      <c r="L391" s="337" t="str">
        <f t="shared" si="48"/>
        <v/>
      </c>
      <c r="N391" s="338">
        <f>COUNTIFS('Felling&amp;Restocking'!$A$11:$A$1000, 'Felling&amp;Restocking'!$A391, 'Felling&amp;Restocking'!$B$11:$B$1000, 'Felling&amp;Restocking'!$B391, 'Felling&amp;Restocking'!$H$11:$H$1000, 'Felling&amp;Restocking'!$H391)</f>
        <v>0</v>
      </c>
      <c r="O391" s="338">
        <f>IF(OR('Felling&amp;Restocking'!H391=0,'Felling&amp;Restocking'!H391=""),0,1)</f>
        <v>0</v>
      </c>
      <c r="P391" s="339">
        <f>SUM('Felling&amp;Restocking'!O391+'Felling&amp;Restocking'!P391)</f>
        <v>0</v>
      </c>
      <c r="S391" s="341">
        <f>IF(AND(O391&lt;&gt;0,P391&lt;&gt;0,'Felling&amp;Restocking'!G391&lt;&gt;0,AA391="",AC391=""),1,0)</f>
        <v>0</v>
      </c>
      <c r="T391" s="342" t="str">
        <f>IF(OR('Felling&amp;Restocking'!G391=0,'Felling&amp;Restocking'!G391=""),"",SUM('Felling&amp;Restocking'!O391/P391)*'Felling&amp;Restocking'!G391)</f>
        <v/>
      </c>
      <c r="U391" s="343" t="str">
        <f>IF(OR('Felling&amp;Restocking'!G391=0,'Felling&amp;Restocking'!G391=""),"",SUM('Felling&amp;Restocking'!P391/P391)*'Felling&amp;Restocking'!G391)</f>
        <v/>
      </c>
      <c r="V391" s="344">
        <f>IF(CONCATENATE('Felling&amp;Restocking'!U391&amp;'Felling&amp;Restocking'!W391&amp;'Felling&amp;Restocking'!Y391&amp;'Felling&amp;Restocking'!AA391&amp;'Felling&amp;Restocking'!AC391)="",0,1)</f>
        <v>0</v>
      </c>
      <c r="W391" s="345">
        <f>IF(OR(OR(TRIM('Felling&amp;Restocking'!H391)="T",TRIM('Felling&amp;Restocking'!H391)="DF",TRIM('Felling&amp;Restocking'!H391)="OS"),O391=0),0,1)</f>
        <v>0</v>
      </c>
      <c r="X391" s="345">
        <f>IF(OR('Felling&amp;Restocking'!$S391="",OR('Felling&amp;Restocking'!$S391=0,'Felling&amp;Restocking'!$S391="N/A")),0,1)</f>
        <v>0</v>
      </c>
      <c r="Y391" s="333" t="str">
        <f t="shared" si="49"/>
        <v/>
      </c>
      <c r="Z391" s="333" t="str">
        <f t="shared" si="50"/>
        <v/>
      </c>
      <c r="AA391" s="334" t="str">
        <f t="shared" si="51"/>
        <v/>
      </c>
      <c r="AC391" s="333" t="str">
        <f t="shared" si="52"/>
        <v/>
      </c>
      <c r="AE391" s="333" t="str">
        <f t="shared" si="53"/>
        <v>1</v>
      </c>
      <c r="AF391" s="346" t="str">
        <f>IF('Felling&amp;Restocking'!I391="","",IFERROR(VLOOKUP( 'Felling&amp;Restocking'!I391,SpeciesList[],2,FALSE),"," &amp; 'Felling&amp;Restocking'!I391))</f>
        <v/>
      </c>
      <c r="AG391" s="333" t="str">
        <f>IF('Felling&amp;Restocking'!I391="","",VLOOKUP( 'Felling&amp;Restocking'!I391,SpeciesList[],4,FALSE))</f>
        <v/>
      </c>
      <c r="AH391" s="333" t="str">
        <f>IF('Felling&amp;Restocking'!J391="","",IFERROR("," &amp; VLOOKUP( 'Felling&amp;Restocking'!J391,SpeciesList[],2,FALSE),"," &amp; 'Felling&amp;Restocking'!J391))</f>
        <v/>
      </c>
      <c r="AI391" s="333" t="str">
        <f>IF('Felling&amp;Restocking'!J391="","",VLOOKUP( 'Felling&amp;Restocking'!J391,SpeciesList[],4,FALSE))</f>
        <v/>
      </c>
      <c r="AJ391" s="333" t="str">
        <f>IF('Felling&amp;Restocking'!K391="","",IFERROR("," &amp; VLOOKUP( 'Felling&amp;Restocking'!K391,SpeciesList[],2,FALSE),"," &amp; 'Felling&amp;Restocking'!K391))</f>
        <v/>
      </c>
      <c r="AK391" s="333" t="str">
        <f>IF('Felling&amp;Restocking'!K391="","",VLOOKUP( 'Felling&amp;Restocking'!K391,SpeciesList[],4,FALSE))</f>
        <v/>
      </c>
      <c r="AL391" s="333" t="str">
        <f>IF('Felling&amp;Restocking'!L391="","",IFERROR("," &amp; VLOOKUP( 'Felling&amp;Restocking'!L391,SpeciesList[],2,FALSE),"," &amp; 'Felling&amp;Restocking'!L391))</f>
        <v/>
      </c>
      <c r="AM391" s="333" t="str">
        <f>IF('Felling&amp;Restocking'!L391="","",VLOOKUP( 'Felling&amp;Restocking'!L391,SpeciesList[],4,FALSE))</f>
        <v/>
      </c>
      <c r="AN391" s="333" t="str">
        <f>IF('Felling&amp;Restocking'!M391="","",IFERROR("," &amp; VLOOKUP( 'Felling&amp;Restocking'!M391,SpeciesList[],2,FALSE),"," &amp; 'Felling&amp;Restocking'!M391))</f>
        <v/>
      </c>
      <c r="AO391" s="333" t="str">
        <f>IF('Felling&amp;Restocking'!M391="","",VLOOKUP( 'Felling&amp;Restocking'!M391,SpeciesList[],4,FALSE))</f>
        <v/>
      </c>
      <c r="AP391" s="333" t="str">
        <f>IF('Felling&amp;Restocking'!N391="","",IFERROR("," &amp; VLOOKUP( 'Felling&amp;Restocking'!N391,SpeciesList[],2,FALSE),"," &amp; 'Felling&amp;Restocking'!N391))</f>
        <v/>
      </c>
      <c r="AQ391" s="333" t="str">
        <f>IF('Felling&amp;Restocking'!N391="","",VLOOKUP( 'Felling&amp;Restocking'!N391,SpeciesList[],4,FALSE))</f>
        <v/>
      </c>
      <c r="AS391" s="346"/>
      <c r="AT391" s="333" t="str">
        <f>IF('Sub-Cpt Record'!A391&lt;&gt;"",CONCATENATE('Sub-Cpt Record'!A391,'Sub-Cpt Record'!B391,'Sub-Cpt Record'!C391),"")</f>
        <v/>
      </c>
      <c r="AU391" s="333">
        <f t="shared" si="54"/>
        <v>1</v>
      </c>
      <c r="AV391" s="333">
        <f>IF(AT391&lt;&gt;"",'Sub-Cpt Record'!C391/CODE!AU391,0)</f>
        <v>0</v>
      </c>
    </row>
    <row r="392" spans="1:48" x14ac:dyDescent="0.25">
      <c r="A392" s="333" t="str">
        <f>IF('Sub-Cpt Record'!B392="",IF(OR('Sub-Cpt Record'!A392=0,'Sub-Cpt Record'!A392=""),"",'Sub-Cpt Record'!A392),CONCATENATE('Sub-Cpt Record'!A392&amp;'Sub-Cpt Record'!B392))</f>
        <v/>
      </c>
      <c r="B392" s="333">
        <f t="shared" si="46"/>
        <v>1</v>
      </c>
      <c r="C392" s="334" t="str">
        <f>IF('Sub-Cpt Record'!E392 = "","",'Sub-Cpt Record'!E392&amp;"  ")</f>
        <v/>
      </c>
      <c r="D392" s="333" t="str">
        <f>IF('Sub-Cpt Record'!F392 = "","",'Sub-Cpt Record'!F392&amp;"  ")</f>
        <v/>
      </c>
      <c r="E392" s="333" t="str">
        <f>IF('Sub-Cpt Record'!G392 = "","",'Sub-Cpt Record'!G392&amp;"  ")</f>
        <v/>
      </c>
      <c r="F392" s="333" t="str">
        <f>IF('Sub-Cpt Record'!H392 = "","",'Sub-Cpt Record'!H392&amp;"  ")</f>
        <v/>
      </c>
      <c r="G392" s="333" t="str">
        <f>IF('Sub-Cpt Record'!I392 = "","",'Sub-Cpt Record'!I392&amp;"  ")</f>
        <v/>
      </c>
      <c r="H392" s="333" t="str">
        <f>IF('Sub-Cpt Record'!J392 = "","",'Sub-Cpt Record'!J392&amp;"  ")</f>
        <v/>
      </c>
      <c r="I392" s="335" t="str">
        <f t="shared" si="47"/>
        <v/>
      </c>
      <c r="J392" s="333">
        <f>IF(A392&lt;&gt;"",'Sub-Cpt Record'!C392/CODE!B392,0)</f>
        <v>0</v>
      </c>
      <c r="L392" s="337" t="str">
        <f t="shared" si="48"/>
        <v/>
      </c>
      <c r="N392" s="338">
        <f>COUNTIFS('Felling&amp;Restocking'!$A$11:$A$1000, 'Felling&amp;Restocking'!$A392, 'Felling&amp;Restocking'!$B$11:$B$1000, 'Felling&amp;Restocking'!$B392, 'Felling&amp;Restocking'!$H$11:$H$1000, 'Felling&amp;Restocking'!$H392)</f>
        <v>0</v>
      </c>
      <c r="O392" s="338">
        <f>IF(OR('Felling&amp;Restocking'!H392=0,'Felling&amp;Restocking'!H392=""),0,1)</f>
        <v>0</v>
      </c>
      <c r="P392" s="339">
        <f>SUM('Felling&amp;Restocking'!O392+'Felling&amp;Restocking'!P392)</f>
        <v>0</v>
      </c>
      <c r="S392" s="341">
        <f>IF(AND(O392&lt;&gt;0,P392&lt;&gt;0,'Felling&amp;Restocking'!G392&lt;&gt;0,AA392="",AC392=""),1,0)</f>
        <v>0</v>
      </c>
      <c r="T392" s="342" t="str">
        <f>IF(OR('Felling&amp;Restocking'!G392=0,'Felling&amp;Restocking'!G392=""),"",SUM('Felling&amp;Restocking'!O392/P392)*'Felling&amp;Restocking'!G392)</f>
        <v/>
      </c>
      <c r="U392" s="343" t="str">
        <f>IF(OR('Felling&amp;Restocking'!G392=0,'Felling&amp;Restocking'!G392=""),"",SUM('Felling&amp;Restocking'!P392/P392)*'Felling&amp;Restocking'!G392)</f>
        <v/>
      </c>
      <c r="V392" s="344">
        <f>IF(CONCATENATE('Felling&amp;Restocking'!U392&amp;'Felling&amp;Restocking'!W392&amp;'Felling&amp;Restocking'!Y392&amp;'Felling&amp;Restocking'!AA392&amp;'Felling&amp;Restocking'!AC392)="",0,1)</f>
        <v>0</v>
      </c>
      <c r="W392" s="345">
        <f>IF(OR(OR(TRIM('Felling&amp;Restocking'!H392)="T",TRIM('Felling&amp;Restocking'!H392)="DF",TRIM('Felling&amp;Restocking'!H392)="OS"),O392=0),0,1)</f>
        <v>0</v>
      </c>
      <c r="X392" s="345">
        <f>IF(OR('Felling&amp;Restocking'!$S392="",OR('Felling&amp;Restocking'!$S392=0,'Felling&amp;Restocking'!$S392="N/A")),0,1)</f>
        <v>0</v>
      </c>
      <c r="Y392" s="333" t="str">
        <f t="shared" si="49"/>
        <v/>
      </c>
      <c r="Z392" s="333" t="str">
        <f t="shared" si="50"/>
        <v/>
      </c>
      <c r="AA392" s="334" t="str">
        <f t="shared" si="51"/>
        <v/>
      </c>
      <c r="AC392" s="333" t="str">
        <f t="shared" si="52"/>
        <v/>
      </c>
      <c r="AE392" s="333" t="str">
        <f t="shared" si="53"/>
        <v>1</v>
      </c>
      <c r="AF392" s="346" t="str">
        <f>IF('Felling&amp;Restocking'!I392="","",IFERROR(VLOOKUP( 'Felling&amp;Restocking'!I392,SpeciesList[],2,FALSE),"," &amp; 'Felling&amp;Restocking'!I392))</f>
        <v/>
      </c>
      <c r="AG392" s="333" t="str">
        <f>IF('Felling&amp;Restocking'!I392="","",VLOOKUP( 'Felling&amp;Restocking'!I392,SpeciesList[],4,FALSE))</f>
        <v/>
      </c>
      <c r="AH392" s="333" t="str">
        <f>IF('Felling&amp;Restocking'!J392="","",IFERROR("," &amp; VLOOKUP( 'Felling&amp;Restocking'!J392,SpeciesList[],2,FALSE),"," &amp; 'Felling&amp;Restocking'!J392))</f>
        <v/>
      </c>
      <c r="AI392" s="333" t="str">
        <f>IF('Felling&amp;Restocking'!J392="","",VLOOKUP( 'Felling&amp;Restocking'!J392,SpeciesList[],4,FALSE))</f>
        <v/>
      </c>
      <c r="AJ392" s="333" t="str">
        <f>IF('Felling&amp;Restocking'!K392="","",IFERROR("," &amp; VLOOKUP( 'Felling&amp;Restocking'!K392,SpeciesList[],2,FALSE),"," &amp; 'Felling&amp;Restocking'!K392))</f>
        <v/>
      </c>
      <c r="AK392" s="333" t="str">
        <f>IF('Felling&amp;Restocking'!K392="","",VLOOKUP( 'Felling&amp;Restocking'!K392,SpeciesList[],4,FALSE))</f>
        <v/>
      </c>
      <c r="AL392" s="333" t="str">
        <f>IF('Felling&amp;Restocking'!L392="","",IFERROR("," &amp; VLOOKUP( 'Felling&amp;Restocking'!L392,SpeciesList[],2,FALSE),"," &amp; 'Felling&amp;Restocking'!L392))</f>
        <v/>
      </c>
      <c r="AM392" s="333" t="str">
        <f>IF('Felling&amp;Restocking'!L392="","",VLOOKUP( 'Felling&amp;Restocking'!L392,SpeciesList[],4,FALSE))</f>
        <v/>
      </c>
      <c r="AN392" s="333" t="str">
        <f>IF('Felling&amp;Restocking'!M392="","",IFERROR("," &amp; VLOOKUP( 'Felling&amp;Restocking'!M392,SpeciesList[],2,FALSE),"," &amp; 'Felling&amp;Restocking'!M392))</f>
        <v/>
      </c>
      <c r="AO392" s="333" t="str">
        <f>IF('Felling&amp;Restocking'!M392="","",VLOOKUP( 'Felling&amp;Restocking'!M392,SpeciesList[],4,FALSE))</f>
        <v/>
      </c>
      <c r="AP392" s="333" t="str">
        <f>IF('Felling&amp;Restocking'!N392="","",IFERROR("," &amp; VLOOKUP( 'Felling&amp;Restocking'!N392,SpeciesList[],2,FALSE),"," &amp; 'Felling&amp;Restocking'!N392))</f>
        <v/>
      </c>
      <c r="AQ392" s="333" t="str">
        <f>IF('Felling&amp;Restocking'!N392="","",VLOOKUP( 'Felling&amp;Restocking'!N392,SpeciesList[],4,FALSE))</f>
        <v/>
      </c>
      <c r="AS392" s="346"/>
      <c r="AT392" s="333" t="str">
        <f>IF('Sub-Cpt Record'!A392&lt;&gt;"",CONCATENATE('Sub-Cpt Record'!A392,'Sub-Cpt Record'!B392,'Sub-Cpt Record'!C392),"")</f>
        <v/>
      </c>
      <c r="AU392" s="333">
        <f t="shared" si="54"/>
        <v>1</v>
      </c>
      <c r="AV392" s="333">
        <f>IF(AT392&lt;&gt;"",'Sub-Cpt Record'!C392/CODE!AU392,0)</f>
        <v>0</v>
      </c>
    </row>
    <row r="393" spans="1:48" x14ac:dyDescent="0.25">
      <c r="A393" s="333" t="str">
        <f>IF('Sub-Cpt Record'!B393="",IF(OR('Sub-Cpt Record'!A393=0,'Sub-Cpt Record'!A393=""),"",'Sub-Cpt Record'!A393),CONCATENATE('Sub-Cpt Record'!A393&amp;'Sub-Cpt Record'!B393))</f>
        <v/>
      </c>
      <c r="B393" s="333">
        <f t="shared" si="46"/>
        <v>1</v>
      </c>
      <c r="C393" s="334" t="str">
        <f>IF('Sub-Cpt Record'!E393 = "","",'Sub-Cpt Record'!E393&amp;"  ")</f>
        <v/>
      </c>
      <c r="D393" s="333" t="str">
        <f>IF('Sub-Cpt Record'!F393 = "","",'Sub-Cpt Record'!F393&amp;"  ")</f>
        <v/>
      </c>
      <c r="E393" s="333" t="str">
        <f>IF('Sub-Cpt Record'!G393 = "","",'Sub-Cpt Record'!G393&amp;"  ")</f>
        <v/>
      </c>
      <c r="F393" s="333" t="str">
        <f>IF('Sub-Cpt Record'!H393 = "","",'Sub-Cpt Record'!H393&amp;"  ")</f>
        <v/>
      </c>
      <c r="G393" s="333" t="str">
        <f>IF('Sub-Cpt Record'!I393 = "","",'Sub-Cpt Record'!I393&amp;"  ")</f>
        <v/>
      </c>
      <c r="H393" s="333" t="str">
        <f>IF('Sub-Cpt Record'!J393 = "","",'Sub-Cpt Record'!J393&amp;"  ")</f>
        <v/>
      </c>
      <c r="I393" s="335" t="str">
        <f t="shared" si="47"/>
        <v/>
      </c>
      <c r="J393" s="333">
        <f>IF(A393&lt;&gt;"",'Sub-Cpt Record'!C393/CODE!B393,0)</f>
        <v>0</v>
      </c>
      <c r="L393" s="337" t="str">
        <f t="shared" si="48"/>
        <v/>
      </c>
      <c r="N393" s="338">
        <f>COUNTIFS('Felling&amp;Restocking'!$A$11:$A$1000, 'Felling&amp;Restocking'!$A393, 'Felling&amp;Restocking'!$B$11:$B$1000, 'Felling&amp;Restocking'!$B393, 'Felling&amp;Restocking'!$H$11:$H$1000, 'Felling&amp;Restocking'!$H393)</f>
        <v>0</v>
      </c>
      <c r="O393" s="338">
        <f>IF(OR('Felling&amp;Restocking'!H393=0,'Felling&amp;Restocking'!H393=""),0,1)</f>
        <v>0</v>
      </c>
      <c r="P393" s="339">
        <f>SUM('Felling&amp;Restocking'!O393+'Felling&amp;Restocking'!P393)</f>
        <v>0</v>
      </c>
      <c r="S393" s="341">
        <f>IF(AND(O393&lt;&gt;0,P393&lt;&gt;0,'Felling&amp;Restocking'!G393&lt;&gt;0,AA393="",AC393=""),1,0)</f>
        <v>0</v>
      </c>
      <c r="T393" s="342" t="str">
        <f>IF(OR('Felling&amp;Restocking'!G393=0,'Felling&amp;Restocking'!G393=""),"",SUM('Felling&amp;Restocking'!O393/P393)*'Felling&amp;Restocking'!G393)</f>
        <v/>
      </c>
      <c r="U393" s="343" t="str">
        <f>IF(OR('Felling&amp;Restocking'!G393=0,'Felling&amp;Restocking'!G393=""),"",SUM('Felling&amp;Restocking'!P393/P393)*'Felling&amp;Restocking'!G393)</f>
        <v/>
      </c>
      <c r="V393" s="344">
        <f>IF(CONCATENATE('Felling&amp;Restocking'!U393&amp;'Felling&amp;Restocking'!W393&amp;'Felling&amp;Restocking'!Y393&amp;'Felling&amp;Restocking'!AA393&amp;'Felling&amp;Restocking'!AC393)="",0,1)</f>
        <v>0</v>
      </c>
      <c r="W393" s="345">
        <f>IF(OR(OR(TRIM('Felling&amp;Restocking'!H393)="T",TRIM('Felling&amp;Restocking'!H393)="DF",TRIM('Felling&amp;Restocking'!H393)="OS"),O393=0),0,1)</f>
        <v>0</v>
      </c>
      <c r="X393" s="345">
        <f>IF(OR('Felling&amp;Restocking'!$S393="",OR('Felling&amp;Restocking'!$S393=0,'Felling&amp;Restocking'!$S393="N/A")),0,1)</f>
        <v>0</v>
      </c>
      <c r="Y393" s="333" t="str">
        <f t="shared" si="49"/>
        <v/>
      </c>
      <c r="Z393" s="333" t="str">
        <f t="shared" si="50"/>
        <v/>
      </c>
      <c r="AA393" s="334" t="str">
        <f t="shared" si="51"/>
        <v/>
      </c>
      <c r="AC393" s="333" t="str">
        <f t="shared" si="52"/>
        <v/>
      </c>
      <c r="AE393" s="333" t="str">
        <f t="shared" si="53"/>
        <v>1</v>
      </c>
      <c r="AF393" s="346" t="str">
        <f>IF('Felling&amp;Restocking'!I393="","",IFERROR(VLOOKUP( 'Felling&amp;Restocking'!I393,SpeciesList[],2,FALSE),"," &amp; 'Felling&amp;Restocking'!I393))</f>
        <v/>
      </c>
      <c r="AG393" s="333" t="str">
        <f>IF('Felling&amp;Restocking'!I393="","",VLOOKUP( 'Felling&amp;Restocking'!I393,SpeciesList[],4,FALSE))</f>
        <v/>
      </c>
      <c r="AH393" s="333" t="str">
        <f>IF('Felling&amp;Restocking'!J393="","",IFERROR("," &amp; VLOOKUP( 'Felling&amp;Restocking'!J393,SpeciesList[],2,FALSE),"," &amp; 'Felling&amp;Restocking'!J393))</f>
        <v/>
      </c>
      <c r="AI393" s="333" t="str">
        <f>IF('Felling&amp;Restocking'!J393="","",VLOOKUP( 'Felling&amp;Restocking'!J393,SpeciesList[],4,FALSE))</f>
        <v/>
      </c>
      <c r="AJ393" s="333" t="str">
        <f>IF('Felling&amp;Restocking'!K393="","",IFERROR("," &amp; VLOOKUP( 'Felling&amp;Restocking'!K393,SpeciesList[],2,FALSE),"," &amp; 'Felling&amp;Restocking'!K393))</f>
        <v/>
      </c>
      <c r="AK393" s="333" t="str">
        <f>IF('Felling&amp;Restocking'!K393="","",VLOOKUP( 'Felling&amp;Restocking'!K393,SpeciesList[],4,FALSE))</f>
        <v/>
      </c>
      <c r="AL393" s="333" t="str">
        <f>IF('Felling&amp;Restocking'!L393="","",IFERROR("," &amp; VLOOKUP( 'Felling&amp;Restocking'!L393,SpeciesList[],2,FALSE),"," &amp; 'Felling&amp;Restocking'!L393))</f>
        <v/>
      </c>
      <c r="AM393" s="333" t="str">
        <f>IF('Felling&amp;Restocking'!L393="","",VLOOKUP( 'Felling&amp;Restocking'!L393,SpeciesList[],4,FALSE))</f>
        <v/>
      </c>
      <c r="AN393" s="333" t="str">
        <f>IF('Felling&amp;Restocking'!M393="","",IFERROR("," &amp; VLOOKUP( 'Felling&amp;Restocking'!M393,SpeciesList[],2,FALSE),"," &amp; 'Felling&amp;Restocking'!M393))</f>
        <v/>
      </c>
      <c r="AO393" s="333" t="str">
        <f>IF('Felling&amp;Restocking'!M393="","",VLOOKUP( 'Felling&amp;Restocking'!M393,SpeciesList[],4,FALSE))</f>
        <v/>
      </c>
      <c r="AP393" s="333" t="str">
        <f>IF('Felling&amp;Restocking'!N393="","",IFERROR("," &amp; VLOOKUP( 'Felling&amp;Restocking'!N393,SpeciesList[],2,FALSE),"," &amp; 'Felling&amp;Restocking'!N393))</f>
        <v/>
      </c>
      <c r="AQ393" s="333" t="str">
        <f>IF('Felling&amp;Restocking'!N393="","",VLOOKUP( 'Felling&amp;Restocking'!N393,SpeciesList[],4,FALSE))</f>
        <v/>
      </c>
      <c r="AS393" s="346"/>
      <c r="AT393" s="333" t="str">
        <f>IF('Sub-Cpt Record'!A393&lt;&gt;"",CONCATENATE('Sub-Cpt Record'!A393,'Sub-Cpt Record'!B393,'Sub-Cpt Record'!C393),"")</f>
        <v/>
      </c>
      <c r="AU393" s="333">
        <f t="shared" si="54"/>
        <v>1</v>
      </c>
      <c r="AV393" s="333">
        <f>IF(AT393&lt;&gt;"",'Sub-Cpt Record'!C393/CODE!AU393,0)</f>
        <v>0</v>
      </c>
    </row>
    <row r="394" spans="1:48" x14ac:dyDescent="0.25">
      <c r="A394" s="333" t="str">
        <f>IF('Sub-Cpt Record'!B394="",IF(OR('Sub-Cpt Record'!A394=0,'Sub-Cpt Record'!A394=""),"",'Sub-Cpt Record'!A394),CONCATENATE('Sub-Cpt Record'!A394&amp;'Sub-Cpt Record'!B394))</f>
        <v/>
      </c>
      <c r="B394" s="333">
        <f t="shared" si="46"/>
        <v>1</v>
      </c>
      <c r="C394" s="334" t="str">
        <f>IF('Sub-Cpt Record'!E394 = "","",'Sub-Cpt Record'!E394&amp;"  ")</f>
        <v/>
      </c>
      <c r="D394" s="333" t="str">
        <f>IF('Sub-Cpt Record'!F394 = "","",'Sub-Cpt Record'!F394&amp;"  ")</f>
        <v/>
      </c>
      <c r="E394" s="333" t="str">
        <f>IF('Sub-Cpt Record'!G394 = "","",'Sub-Cpt Record'!G394&amp;"  ")</f>
        <v/>
      </c>
      <c r="F394" s="333" t="str">
        <f>IF('Sub-Cpt Record'!H394 = "","",'Sub-Cpt Record'!H394&amp;"  ")</f>
        <v/>
      </c>
      <c r="G394" s="333" t="str">
        <f>IF('Sub-Cpt Record'!I394 = "","",'Sub-Cpt Record'!I394&amp;"  ")</f>
        <v/>
      </c>
      <c r="H394" s="333" t="str">
        <f>IF('Sub-Cpt Record'!J394 = "","",'Sub-Cpt Record'!J394&amp;"  ")</f>
        <v/>
      </c>
      <c r="I394" s="335" t="str">
        <f t="shared" si="47"/>
        <v/>
      </c>
      <c r="J394" s="333">
        <f>IF(A394&lt;&gt;"",'Sub-Cpt Record'!C394/CODE!B394,0)</f>
        <v>0</v>
      </c>
      <c r="L394" s="337" t="str">
        <f t="shared" si="48"/>
        <v/>
      </c>
      <c r="N394" s="338">
        <f>COUNTIFS('Felling&amp;Restocking'!$A$11:$A$1000, 'Felling&amp;Restocking'!$A394, 'Felling&amp;Restocking'!$B$11:$B$1000, 'Felling&amp;Restocking'!$B394, 'Felling&amp;Restocking'!$H$11:$H$1000, 'Felling&amp;Restocking'!$H394)</f>
        <v>0</v>
      </c>
      <c r="O394" s="338">
        <f>IF(OR('Felling&amp;Restocking'!H394=0,'Felling&amp;Restocking'!H394=""),0,1)</f>
        <v>0</v>
      </c>
      <c r="P394" s="339">
        <f>SUM('Felling&amp;Restocking'!O394+'Felling&amp;Restocking'!P394)</f>
        <v>0</v>
      </c>
      <c r="S394" s="341">
        <f>IF(AND(O394&lt;&gt;0,P394&lt;&gt;0,'Felling&amp;Restocking'!G394&lt;&gt;0,AA394="",AC394=""),1,0)</f>
        <v>0</v>
      </c>
      <c r="T394" s="342" t="str">
        <f>IF(OR('Felling&amp;Restocking'!G394=0,'Felling&amp;Restocking'!G394=""),"",SUM('Felling&amp;Restocking'!O394/P394)*'Felling&amp;Restocking'!G394)</f>
        <v/>
      </c>
      <c r="U394" s="343" t="str">
        <f>IF(OR('Felling&amp;Restocking'!G394=0,'Felling&amp;Restocking'!G394=""),"",SUM('Felling&amp;Restocking'!P394/P394)*'Felling&amp;Restocking'!G394)</f>
        <v/>
      </c>
      <c r="V394" s="344">
        <f>IF(CONCATENATE('Felling&amp;Restocking'!U394&amp;'Felling&amp;Restocking'!W394&amp;'Felling&amp;Restocking'!Y394&amp;'Felling&amp;Restocking'!AA394&amp;'Felling&amp;Restocking'!AC394)="",0,1)</f>
        <v>0</v>
      </c>
      <c r="W394" s="345">
        <f>IF(OR(OR(TRIM('Felling&amp;Restocking'!H394)="T",TRIM('Felling&amp;Restocking'!H394)="DF",TRIM('Felling&amp;Restocking'!H394)="OS"),O394=0),0,1)</f>
        <v>0</v>
      </c>
      <c r="X394" s="345">
        <f>IF(OR('Felling&amp;Restocking'!$S394="",OR('Felling&amp;Restocking'!$S394=0,'Felling&amp;Restocking'!$S394="N/A")),0,1)</f>
        <v>0</v>
      </c>
      <c r="Y394" s="333" t="str">
        <f t="shared" si="49"/>
        <v/>
      </c>
      <c r="Z394" s="333" t="str">
        <f t="shared" si="50"/>
        <v/>
      </c>
      <c r="AA394" s="334" t="str">
        <f t="shared" si="51"/>
        <v/>
      </c>
      <c r="AC394" s="333" t="str">
        <f t="shared" si="52"/>
        <v/>
      </c>
      <c r="AE394" s="333" t="str">
        <f t="shared" si="53"/>
        <v>1</v>
      </c>
      <c r="AF394" s="346" t="str">
        <f>IF('Felling&amp;Restocking'!I394="","",IFERROR(VLOOKUP( 'Felling&amp;Restocking'!I394,SpeciesList[],2,FALSE),"," &amp; 'Felling&amp;Restocking'!I394))</f>
        <v/>
      </c>
      <c r="AG394" s="333" t="str">
        <f>IF('Felling&amp;Restocking'!I394="","",VLOOKUP( 'Felling&amp;Restocking'!I394,SpeciesList[],4,FALSE))</f>
        <v/>
      </c>
      <c r="AH394" s="333" t="str">
        <f>IF('Felling&amp;Restocking'!J394="","",IFERROR("," &amp; VLOOKUP( 'Felling&amp;Restocking'!J394,SpeciesList[],2,FALSE),"," &amp; 'Felling&amp;Restocking'!J394))</f>
        <v/>
      </c>
      <c r="AI394" s="333" t="str">
        <f>IF('Felling&amp;Restocking'!J394="","",VLOOKUP( 'Felling&amp;Restocking'!J394,SpeciesList[],4,FALSE))</f>
        <v/>
      </c>
      <c r="AJ394" s="333" t="str">
        <f>IF('Felling&amp;Restocking'!K394="","",IFERROR("," &amp; VLOOKUP( 'Felling&amp;Restocking'!K394,SpeciesList[],2,FALSE),"," &amp; 'Felling&amp;Restocking'!K394))</f>
        <v/>
      </c>
      <c r="AK394" s="333" t="str">
        <f>IF('Felling&amp;Restocking'!K394="","",VLOOKUP( 'Felling&amp;Restocking'!K394,SpeciesList[],4,FALSE))</f>
        <v/>
      </c>
      <c r="AL394" s="333" t="str">
        <f>IF('Felling&amp;Restocking'!L394="","",IFERROR("," &amp; VLOOKUP( 'Felling&amp;Restocking'!L394,SpeciesList[],2,FALSE),"," &amp; 'Felling&amp;Restocking'!L394))</f>
        <v/>
      </c>
      <c r="AM394" s="333" t="str">
        <f>IF('Felling&amp;Restocking'!L394="","",VLOOKUP( 'Felling&amp;Restocking'!L394,SpeciesList[],4,FALSE))</f>
        <v/>
      </c>
      <c r="AN394" s="333" t="str">
        <f>IF('Felling&amp;Restocking'!M394="","",IFERROR("," &amp; VLOOKUP( 'Felling&amp;Restocking'!M394,SpeciesList[],2,FALSE),"," &amp; 'Felling&amp;Restocking'!M394))</f>
        <v/>
      </c>
      <c r="AO394" s="333" t="str">
        <f>IF('Felling&amp;Restocking'!M394="","",VLOOKUP( 'Felling&amp;Restocking'!M394,SpeciesList[],4,FALSE))</f>
        <v/>
      </c>
      <c r="AP394" s="333" t="str">
        <f>IF('Felling&amp;Restocking'!N394="","",IFERROR("," &amp; VLOOKUP( 'Felling&amp;Restocking'!N394,SpeciesList[],2,FALSE),"," &amp; 'Felling&amp;Restocking'!N394))</f>
        <v/>
      </c>
      <c r="AQ394" s="333" t="str">
        <f>IF('Felling&amp;Restocking'!N394="","",VLOOKUP( 'Felling&amp;Restocking'!N394,SpeciesList[],4,FALSE))</f>
        <v/>
      </c>
      <c r="AS394" s="346"/>
      <c r="AT394" s="333" t="str">
        <f>IF('Sub-Cpt Record'!A394&lt;&gt;"",CONCATENATE('Sub-Cpt Record'!A394,'Sub-Cpt Record'!B394,'Sub-Cpt Record'!C394),"")</f>
        <v/>
      </c>
      <c r="AU394" s="333">
        <f t="shared" si="54"/>
        <v>1</v>
      </c>
      <c r="AV394" s="333">
        <f>IF(AT394&lt;&gt;"",'Sub-Cpt Record'!C394/CODE!AU394,0)</f>
        <v>0</v>
      </c>
    </row>
    <row r="395" spans="1:48" x14ac:dyDescent="0.25">
      <c r="A395" s="333" t="str">
        <f>IF('Sub-Cpt Record'!B395="",IF(OR('Sub-Cpt Record'!A395=0,'Sub-Cpt Record'!A395=""),"",'Sub-Cpt Record'!A395),CONCATENATE('Sub-Cpt Record'!A395&amp;'Sub-Cpt Record'!B395))</f>
        <v/>
      </c>
      <c r="B395" s="333">
        <f t="shared" si="46"/>
        <v>1</v>
      </c>
      <c r="C395" s="334" t="str">
        <f>IF('Sub-Cpt Record'!E395 = "","",'Sub-Cpt Record'!E395&amp;"  ")</f>
        <v/>
      </c>
      <c r="D395" s="333" t="str">
        <f>IF('Sub-Cpt Record'!F395 = "","",'Sub-Cpt Record'!F395&amp;"  ")</f>
        <v/>
      </c>
      <c r="E395" s="333" t="str">
        <f>IF('Sub-Cpt Record'!G395 = "","",'Sub-Cpt Record'!G395&amp;"  ")</f>
        <v/>
      </c>
      <c r="F395" s="333" t="str">
        <f>IF('Sub-Cpt Record'!H395 = "","",'Sub-Cpt Record'!H395&amp;"  ")</f>
        <v/>
      </c>
      <c r="G395" s="333" t="str">
        <f>IF('Sub-Cpt Record'!I395 = "","",'Sub-Cpt Record'!I395&amp;"  ")</f>
        <v/>
      </c>
      <c r="H395" s="333" t="str">
        <f>IF('Sub-Cpt Record'!J395 = "","",'Sub-Cpt Record'!J395&amp;"  ")</f>
        <v/>
      </c>
      <c r="I395" s="335" t="str">
        <f t="shared" si="47"/>
        <v/>
      </c>
      <c r="J395" s="333">
        <f>IF(A395&lt;&gt;"",'Sub-Cpt Record'!C395/CODE!B395,0)</f>
        <v>0</v>
      </c>
      <c r="L395" s="337" t="str">
        <f t="shared" si="48"/>
        <v/>
      </c>
      <c r="N395" s="338">
        <f>COUNTIFS('Felling&amp;Restocking'!$A$11:$A$1000, 'Felling&amp;Restocking'!$A395, 'Felling&amp;Restocking'!$B$11:$B$1000, 'Felling&amp;Restocking'!$B395, 'Felling&amp;Restocking'!$H$11:$H$1000, 'Felling&amp;Restocking'!$H395)</f>
        <v>0</v>
      </c>
      <c r="O395" s="338">
        <f>IF(OR('Felling&amp;Restocking'!H395=0,'Felling&amp;Restocking'!H395=""),0,1)</f>
        <v>0</v>
      </c>
      <c r="P395" s="339">
        <f>SUM('Felling&amp;Restocking'!O395+'Felling&amp;Restocking'!P395)</f>
        <v>0</v>
      </c>
      <c r="S395" s="341">
        <f>IF(AND(O395&lt;&gt;0,P395&lt;&gt;0,'Felling&amp;Restocking'!G395&lt;&gt;0,AA395="",AC395=""),1,0)</f>
        <v>0</v>
      </c>
      <c r="T395" s="342" t="str">
        <f>IF(OR('Felling&amp;Restocking'!G395=0,'Felling&amp;Restocking'!G395=""),"",SUM('Felling&amp;Restocking'!O395/P395)*'Felling&amp;Restocking'!G395)</f>
        <v/>
      </c>
      <c r="U395" s="343" t="str">
        <f>IF(OR('Felling&amp;Restocking'!G395=0,'Felling&amp;Restocking'!G395=""),"",SUM('Felling&amp;Restocking'!P395/P395)*'Felling&amp;Restocking'!G395)</f>
        <v/>
      </c>
      <c r="V395" s="344">
        <f>IF(CONCATENATE('Felling&amp;Restocking'!U395&amp;'Felling&amp;Restocking'!W395&amp;'Felling&amp;Restocking'!Y395&amp;'Felling&amp;Restocking'!AA395&amp;'Felling&amp;Restocking'!AC395)="",0,1)</f>
        <v>0</v>
      </c>
      <c r="W395" s="345">
        <f>IF(OR(OR(TRIM('Felling&amp;Restocking'!H395)="T",TRIM('Felling&amp;Restocking'!H395)="DF",TRIM('Felling&amp;Restocking'!H395)="OS"),O395=0),0,1)</f>
        <v>0</v>
      </c>
      <c r="X395" s="345">
        <f>IF(OR('Felling&amp;Restocking'!$S395="",OR('Felling&amp;Restocking'!$S395=0,'Felling&amp;Restocking'!$S395="N/A")),0,1)</f>
        <v>0</v>
      </c>
      <c r="Y395" s="333" t="str">
        <f t="shared" si="49"/>
        <v/>
      </c>
      <c r="Z395" s="333" t="str">
        <f t="shared" si="50"/>
        <v/>
      </c>
      <c r="AA395" s="334" t="str">
        <f t="shared" si="51"/>
        <v/>
      </c>
      <c r="AC395" s="333" t="str">
        <f t="shared" si="52"/>
        <v/>
      </c>
      <c r="AE395" s="333" t="str">
        <f t="shared" si="53"/>
        <v>1</v>
      </c>
      <c r="AF395" s="346" t="str">
        <f>IF('Felling&amp;Restocking'!I395="","",IFERROR(VLOOKUP( 'Felling&amp;Restocking'!I395,SpeciesList[],2,FALSE),"," &amp; 'Felling&amp;Restocking'!I395))</f>
        <v/>
      </c>
      <c r="AG395" s="333" t="str">
        <f>IF('Felling&amp;Restocking'!I395="","",VLOOKUP( 'Felling&amp;Restocking'!I395,SpeciesList[],4,FALSE))</f>
        <v/>
      </c>
      <c r="AH395" s="333" t="str">
        <f>IF('Felling&amp;Restocking'!J395="","",IFERROR("," &amp; VLOOKUP( 'Felling&amp;Restocking'!J395,SpeciesList[],2,FALSE),"," &amp; 'Felling&amp;Restocking'!J395))</f>
        <v/>
      </c>
      <c r="AI395" s="333" t="str">
        <f>IF('Felling&amp;Restocking'!J395="","",VLOOKUP( 'Felling&amp;Restocking'!J395,SpeciesList[],4,FALSE))</f>
        <v/>
      </c>
      <c r="AJ395" s="333" t="str">
        <f>IF('Felling&amp;Restocking'!K395="","",IFERROR("," &amp; VLOOKUP( 'Felling&amp;Restocking'!K395,SpeciesList[],2,FALSE),"," &amp; 'Felling&amp;Restocking'!K395))</f>
        <v/>
      </c>
      <c r="AK395" s="333" t="str">
        <f>IF('Felling&amp;Restocking'!K395="","",VLOOKUP( 'Felling&amp;Restocking'!K395,SpeciesList[],4,FALSE))</f>
        <v/>
      </c>
      <c r="AL395" s="333" t="str">
        <f>IF('Felling&amp;Restocking'!L395="","",IFERROR("," &amp; VLOOKUP( 'Felling&amp;Restocking'!L395,SpeciesList[],2,FALSE),"," &amp; 'Felling&amp;Restocking'!L395))</f>
        <v/>
      </c>
      <c r="AM395" s="333" t="str">
        <f>IF('Felling&amp;Restocking'!L395="","",VLOOKUP( 'Felling&amp;Restocking'!L395,SpeciesList[],4,FALSE))</f>
        <v/>
      </c>
      <c r="AN395" s="333" t="str">
        <f>IF('Felling&amp;Restocking'!M395="","",IFERROR("," &amp; VLOOKUP( 'Felling&amp;Restocking'!M395,SpeciesList[],2,FALSE),"," &amp; 'Felling&amp;Restocking'!M395))</f>
        <v/>
      </c>
      <c r="AO395" s="333" t="str">
        <f>IF('Felling&amp;Restocking'!M395="","",VLOOKUP( 'Felling&amp;Restocking'!M395,SpeciesList[],4,FALSE))</f>
        <v/>
      </c>
      <c r="AP395" s="333" t="str">
        <f>IF('Felling&amp;Restocking'!N395="","",IFERROR("," &amp; VLOOKUP( 'Felling&amp;Restocking'!N395,SpeciesList[],2,FALSE),"," &amp; 'Felling&amp;Restocking'!N395))</f>
        <v/>
      </c>
      <c r="AQ395" s="333" t="str">
        <f>IF('Felling&amp;Restocking'!N395="","",VLOOKUP( 'Felling&amp;Restocking'!N395,SpeciesList[],4,FALSE))</f>
        <v/>
      </c>
      <c r="AS395" s="346"/>
      <c r="AT395" s="333" t="str">
        <f>IF('Sub-Cpt Record'!A395&lt;&gt;"",CONCATENATE('Sub-Cpt Record'!A395,'Sub-Cpt Record'!B395,'Sub-Cpt Record'!C395),"")</f>
        <v/>
      </c>
      <c r="AU395" s="333">
        <f t="shared" si="54"/>
        <v>1</v>
      </c>
      <c r="AV395" s="333">
        <f>IF(AT395&lt;&gt;"",'Sub-Cpt Record'!C395/CODE!AU395,0)</f>
        <v>0</v>
      </c>
    </row>
    <row r="396" spans="1:48" x14ac:dyDescent="0.25">
      <c r="A396" s="333" t="str">
        <f>IF('Sub-Cpt Record'!B396="",IF(OR('Sub-Cpt Record'!A396=0,'Sub-Cpt Record'!A396=""),"",'Sub-Cpt Record'!A396),CONCATENATE('Sub-Cpt Record'!A396&amp;'Sub-Cpt Record'!B396))</f>
        <v/>
      </c>
      <c r="B396" s="333">
        <f t="shared" ref="B396:B459" si="55">IF($A396="",1,COUNTIFS($A$11:$A$1000, $A396))</f>
        <v>1</v>
      </c>
      <c r="C396" s="334" t="str">
        <f>IF('Sub-Cpt Record'!E396 = "","",'Sub-Cpt Record'!E396&amp;"  ")</f>
        <v/>
      </c>
      <c r="D396" s="333" t="str">
        <f>IF('Sub-Cpt Record'!F396 = "","",'Sub-Cpt Record'!F396&amp;"  ")</f>
        <v/>
      </c>
      <c r="E396" s="333" t="str">
        <f>IF('Sub-Cpt Record'!G396 = "","",'Sub-Cpt Record'!G396&amp;"  ")</f>
        <v/>
      </c>
      <c r="F396" s="333" t="str">
        <f>IF('Sub-Cpt Record'!H396 = "","",'Sub-Cpt Record'!H396&amp;"  ")</f>
        <v/>
      </c>
      <c r="G396" s="333" t="str">
        <f>IF('Sub-Cpt Record'!I396 = "","",'Sub-Cpt Record'!I396&amp;"  ")</f>
        <v/>
      </c>
      <c r="H396" s="333" t="str">
        <f>IF('Sub-Cpt Record'!J396 = "","",'Sub-Cpt Record'!J396&amp;"  ")</f>
        <v/>
      </c>
      <c r="I396" s="335" t="str">
        <f t="shared" ref="I396:I459" si="56">CONCATENATE(C396&amp;D396&amp;E396&amp;F396&amp;G396&amp;H396)</f>
        <v/>
      </c>
      <c r="J396" s="333">
        <f>IF(A396&lt;&gt;"",'Sub-Cpt Record'!C396/CODE!B396,0)</f>
        <v>0</v>
      </c>
      <c r="L396" s="337" t="str">
        <f t="shared" ref="L396:L459" si="57">IF(A396="",IF(L397=1,1,""),1)</f>
        <v/>
      </c>
      <c r="N396" s="338">
        <f>COUNTIFS('Felling&amp;Restocking'!$A$11:$A$1000, 'Felling&amp;Restocking'!$A396, 'Felling&amp;Restocking'!$B$11:$B$1000, 'Felling&amp;Restocking'!$B396, 'Felling&amp;Restocking'!$H$11:$H$1000, 'Felling&amp;Restocking'!$H396)</f>
        <v>0</v>
      </c>
      <c r="O396" s="338">
        <f>IF(OR('Felling&amp;Restocking'!H396=0,'Felling&amp;Restocking'!H396=""),0,1)</f>
        <v>0</v>
      </c>
      <c r="P396" s="339">
        <f>SUM('Felling&amp;Restocking'!O396+'Felling&amp;Restocking'!P396)</f>
        <v>0</v>
      </c>
      <c r="S396" s="341">
        <f>IF(AND(O396&lt;&gt;0,P396&lt;&gt;0,'Felling&amp;Restocking'!G396&lt;&gt;0,AA396="",AC396=""),1,0)</f>
        <v>0</v>
      </c>
      <c r="T396" s="342" t="str">
        <f>IF(OR('Felling&amp;Restocking'!G396=0,'Felling&amp;Restocking'!G396=""),"",SUM('Felling&amp;Restocking'!O396/P396)*'Felling&amp;Restocking'!G396)</f>
        <v/>
      </c>
      <c r="U396" s="343" t="str">
        <f>IF(OR('Felling&amp;Restocking'!G396=0,'Felling&amp;Restocking'!G396=""),"",SUM('Felling&amp;Restocking'!P396/P396)*'Felling&amp;Restocking'!G396)</f>
        <v/>
      </c>
      <c r="V396" s="344">
        <f>IF(CONCATENATE('Felling&amp;Restocking'!U396&amp;'Felling&amp;Restocking'!W396&amp;'Felling&amp;Restocking'!Y396&amp;'Felling&amp;Restocking'!AA396&amp;'Felling&amp;Restocking'!AC396)="",0,1)</f>
        <v>0</v>
      </c>
      <c r="W396" s="345">
        <f>IF(OR(OR(TRIM('Felling&amp;Restocking'!H396)="T",TRIM('Felling&amp;Restocking'!H396)="DF",TRIM('Felling&amp;Restocking'!H396)="OS"),O396=0),0,1)</f>
        <v>0</v>
      </c>
      <c r="X396" s="345">
        <f>IF(OR('Felling&amp;Restocking'!$S396="",OR('Felling&amp;Restocking'!$S396=0,'Felling&amp;Restocking'!$S396="N/A")),0,1)</f>
        <v>0</v>
      </c>
      <c r="Y396" s="333" t="str">
        <f t="shared" ref="Y396:Y459" si="58">IF(W396=1,T396,"")</f>
        <v/>
      </c>
      <c r="Z396" s="333" t="str">
        <f t="shared" ref="Z396:Z459" si="59">IF(W396=1,U396,"")</f>
        <v/>
      </c>
      <c r="AA396" s="334" t="str">
        <f t="shared" ref="AA396:AA459" si="60">CONCATENATE(IF(AND(AG396="B",AF396&lt;&gt;""),AF396,""),IF(AND(AI396="B",AH396&lt;&gt;""),AH396,""),IF(AND(AK396="B",AJ396&lt;&gt;""),AJ396,""),IF(AND(AM396="B",AL396&lt;&gt;""),AL396,""),IF(AND(AO396="B",AN396&lt;&gt;""),AN396,""),IF(AND(AQ396="B",AP396&lt;&gt;""),AP396,""))</f>
        <v/>
      </c>
      <c r="AC396" s="333" t="str">
        <f t="shared" ref="AC396:AC459" si="61">CONCATENATE(IF(AND(AG396="C",AF396&lt;&gt;""),AF396,""),IF(AND(AI396="C",AH396&lt;&gt;""),AH396,""),IF(AND(AK396="C",AJ396&lt;&gt;""),AJ396,""),IF(AND(AM396="C",AL396&lt;&gt;""),AL396,""),IF(AND(AO396="C",AN396&lt;&gt;""),AN396,""),IF(AND(AQ396="C",AP396&lt;&gt;""),AP396,""))</f>
        <v/>
      </c>
      <c r="AE396" s="333" t="str">
        <f t="shared" ref="AE396:AE459" si="62">CONCATENATE(IF(AS396="","",AS396),IF(AU396="","",AU396),IF(AW396="","",AW396),IF(AY396="","",AY396),IF(BA396="","",BA396),IF(BC396="","",BC396))</f>
        <v>1</v>
      </c>
      <c r="AF396" s="346" t="str">
        <f>IF('Felling&amp;Restocking'!I396="","",IFERROR(VLOOKUP( 'Felling&amp;Restocking'!I396,SpeciesList[],2,FALSE),"," &amp; 'Felling&amp;Restocking'!I396))</f>
        <v/>
      </c>
      <c r="AG396" s="333" t="str">
        <f>IF('Felling&amp;Restocking'!I396="","",VLOOKUP( 'Felling&amp;Restocking'!I396,SpeciesList[],4,FALSE))</f>
        <v/>
      </c>
      <c r="AH396" s="333" t="str">
        <f>IF('Felling&amp;Restocking'!J396="","",IFERROR("," &amp; VLOOKUP( 'Felling&amp;Restocking'!J396,SpeciesList[],2,FALSE),"," &amp; 'Felling&amp;Restocking'!J396))</f>
        <v/>
      </c>
      <c r="AI396" s="333" t="str">
        <f>IF('Felling&amp;Restocking'!J396="","",VLOOKUP( 'Felling&amp;Restocking'!J396,SpeciesList[],4,FALSE))</f>
        <v/>
      </c>
      <c r="AJ396" s="333" t="str">
        <f>IF('Felling&amp;Restocking'!K396="","",IFERROR("," &amp; VLOOKUP( 'Felling&amp;Restocking'!K396,SpeciesList[],2,FALSE),"," &amp; 'Felling&amp;Restocking'!K396))</f>
        <v/>
      </c>
      <c r="AK396" s="333" t="str">
        <f>IF('Felling&amp;Restocking'!K396="","",VLOOKUP( 'Felling&amp;Restocking'!K396,SpeciesList[],4,FALSE))</f>
        <v/>
      </c>
      <c r="AL396" s="333" t="str">
        <f>IF('Felling&amp;Restocking'!L396="","",IFERROR("," &amp; VLOOKUP( 'Felling&amp;Restocking'!L396,SpeciesList[],2,FALSE),"," &amp; 'Felling&amp;Restocking'!L396))</f>
        <v/>
      </c>
      <c r="AM396" s="333" t="str">
        <f>IF('Felling&amp;Restocking'!L396="","",VLOOKUP( 'Felling&amp;Restocking'!L396,SpeciesList[],4,FALSE))</f>
        <v/>
      </c>
      <c r="AN396" s="333" t="str">
        <f>IF('Felling&amp;Restocking'!M396="","",IFERROR("," &amp; VLOOKUP( 'Felling&amp;Restocking'!M396,SpeciesList[],2,FALSE),"," &amp; 'Felling&amp;Restocking'!M396))</f>
        <v/>
      </c>
      <c r="AO396" s="333" t="str">
        <f>IF('Felling&amp;Restocking'!M396="","",VLOOKUP( 'Felling&amp;Restocking'!M396,SpeciesList[],4,FALSE))</f>
        <v/>
      </c>
      <c r="AP396" s="333" t="str">
        <f>IF('Felling&amp;Restocking'!N396="","",IFERROR("," &amp; VLOOKUP( 'Felling&amp;Restocking'!N396,SpeciesList[],2,FALSE),"," &amp; 'Felling&amp;Restocking'!N396))</f>
        <v/>
      </c>
      <c r="AQ396" s="333" t="str">
        <f>IF('Felling&amp;Restocking'!N396="","",VLOOKUP( 'Felling&amp;Restocking'!N396,SpeciesList[],4,FALSE))</f>
        <v/>
      </c>
      <c r="AS396" s="346"/>
      <c r="AT396" s="333" t="str">
        <f>IF('Sub-Cpt Record'!A396&lt;&gt;"",CONCATENATE('Sub-Cpt Record'!A396,'Sub-Cpt Record'!B396,'Sub-Cpt Record'!C396),"")</f>
        <v/>
      </c>
      <c r="AU396" s="333">
        <f t="shared" ref="AU396:AU459" si="63">IF($AT396="",1,COUNTIFS($AT$11:$AT$1000, $AT396))</f>
        <v>1</v>
      </c>
      <c r="AV396" s="333">
        <f>IF(AT396&lt;&gt;"",'Sub-Cpt Record'!C396/CODE!AU396,0)</f>
        <v>0</v>
      </c>
    </row>
    <row r="397" spans="1:48" x14ac:dyDescent="0.25">
      <c r="A397" s="333" t="str">
        <f>IF('Sub-Cpt Record'!B397="",IF(OR('Sub-Cpt Record'!A397=0,'Sub-Cpt Record'!A397=""),"",'Sub-Cpt Record'!A397),CONCATENATE('Sub-Cpt Record'!A397&amp;'Sub-Cpt Record'!B397))</f>
        <v/>
      </c>
      <c r="B397" s="333">
        <f t="shared" si="55"/>
        <v>1</v>
      </c>
      <c r="C397" s="334" t="str">
        <f>IF('Sub-Cpt Record'!E397 = "","",'Sub-Cpt Record'!E397&amp;"  ")</f>
        <v/>
      </c>
      <c r="D397" s="333" t="str">
        <f>IF('Sub-Cpt Record'!F397 = "","",'Sub-Cpt Record'!F397&amp;"  ")</f>
        <v/>
      </c>
      <c r="E397" s="333" t="str">
        <f>IF('Sub-Cpt Record'!G397 = "","",'Sub-Cpt Record'!G397&amp;"  ")</f>
        <v/>
      </c>
      <c r="F397" s="333" t="str">
        <f>IF('Sub-Cpt Record'!H397 = "","",'Sub-Cpt Record'!H397&amp;"  ")</f>
        <v/>
      </c>
      <c r="G397" s="333" t="str">
        <f>IF('Sub-Cpt Record'!I397 = "","",'Sub-Cpt Record'!I397&amp;"  ")</f>
        <v/>
      </c>
      <c r="H397" s="333" t="str">
        <f>IF('Sub-Cpt Record'!J397 = "","",'Sub-Cpt Record'!J397&amp;"  ")</f>
        <v/>
      </c>
      <c r="I397" s="335" t="str">
        <f t="shared" si="56"/>
        <v/>
      </c>
      <c r="J397" s="333">
        <f>IF(A397&lt;&gt;"",'Sub-Cpt Record'!C397/CODE!B397,0)</f>
        <v>0</v>
      </c>
      <c r="L397" s="337" t="str">
        <f t="shared" si="57"/>
        <v/>
      </c>
      <c r="N397" s="338">
        <f>COUNTIFS('Felling&amp;Restocking'!$A$11:$A$1000, 'Felling&amp;Restocking'!$A397, 'Felling&amp;Restocking'!$B$11:$B$1000, 'Felling&amp;Restocking'!$B397, 'Felling&amp;Restocking'!$H$11:$H$1000, 'Felling&amp;Restocking'!$H397)</f>
        <v>0</v>
      </c>
      <c r="O397" s="338">
        <f>IF(OR('Felling&amp;Restocking'!H397=0,'Felling&amp;Restocking'!H397=""),0,1)</f>
        <v>0</v>
      </c>
      <c r="P397" s="339">
        <f>SUM('Felling&amp;Restocking'!O397+'Felling&amp;Restocking'!P397)</f>
        <v>0</v>
      </c>
      <c r="S397" s="341">
        <f>IF(AND(O397&lt;&gt;0,P397&lt;&gt;0,'Felling&amp;Restocking'!G397&lt;&gt;0,AA397="",AC397=""),1,0)</f>
        <v>0</v>
      </c>
      <c r="T397" s="342" t="str">
        <f>IF(OR('Felling&amp;Restocking'!G397=0,'Felling&amp;Restocking'!G397=""),"",SUM('Felling&amp;Restocking'!O397/P397)*'Felling&amp;Restocking'!G397)</f>
        <v/>
      </c>
      <c r="U397" s="343" t="str">
        <f>IF(OR('Felling&amp;Restocking'!G397=0,'Felling&amp;Restocking'!G397=""),"",SUM('Felling&amp;Restocking'!P397/P397)*'Felling&amp;Restocking'!G397)</f>
        <v/>
      </c>
      <c r="V397" s="344">
        <f>IF(CONCATENATE('Felling&amp;Restocking'!U397&amp;'Felling&amp;Restocking'!W397&amp;'Felling&amp;Restocking'!Y397&amp;'Felling&amp;Restocking'!AA397&amp;'Felling&amp;Restocking'!AC397)="",0,1)</f>
        <v>0</v>
      </c>
      <c r="W397" s="345">
        <f>IF(OR(OR(TRIM('Felling&amp;Restocking'!H397)="T",TRIM('Felling&amp;Restocking'!H397)="DF",TRIM('Felling&amp;Restocking'!H397)="OS"),O397=0),0,1)</f>
        <v>0</v>
      </c>
      <c r="X397" s="345">
        <f>IF(OR('Felling&amp;Restocking'!$S397="",OR('Felling&amp;Restocking'!$S397=0,'Felling&amp;Restocking'!$S397="N/A")),0,1)</f>
        <v>0</v>
      </c>
      <c r="Y397" s="333" t="str">
        <f t="shared" si="58"/>
        <v/>
      </c>
      <c r="Z397" s="333" t="str">
        <f t="shared" si="59"/>
        <v/>
      </c>
      <c r="AA397" s="334" t="str">
        <f t="shared" si="60"/>
        <v/>
      </c>
      <c r="AC397" s="333" t="str">
        <f t="shared" si="61"/>
        <v/>
      </c>
      <c r="AE397" s="333" t="str">
        <f t="shared" si="62"/>
        <v>1</v>
      </c>
      <c r="AF397" s="346" t="str">
        <f>IF('Felling&amp;Restocking'!I397="","",IFERROR(VLOOKUP( 'Felling&amp;Restocking'!I397,SpeciesList[],2,FALSE),"," &amp; 'Felling&amp;Restocking'!I397))</f>
        <v/>
      </c>
      <c r="AG397" s="333" t="str">
        <f>IF('Felling&amp;Restocking'!I397="","",VLOOKUP( 'Felling&amp;Restocking'!I397,SpeciesList[],4,FALSE))</f>
        <v/>
      </c>
      <c r="AH397" s="333" t="str">
        <f>IF('Felling&amp;Restocking'!J397="","",IFERROR("," &amp; VLOOKUP( 'Felling&amp;Restocking'!J397,SpeciesList[],2,FALSE),"," &amp; 'Felling&amp;Restocking'!J397))</f>
        <v/>
      </c>
      <c r="AI397" s="333" t="str">
        <f>IF('Felling&amp;Restocking'!J397="","",VLOOKUP( 'Felling&amp;Restocking'!J397,SpeciesList[],4,FALSE))</f>
        <v/>
      </c>
      <c r="AJ397" s="333" t="str">
        <f>IF('Felling&amp;Restocking'!K397="","",IFERROR("," &amp; VLOOKUP( 'Felling&amp;Restocking'!K397,SpeciesList[],2,FALSE),"," &amp; 'Felling&amp;Restocking'!K397))</f>
        <v/>
      </c>
      <c r="AK397" s="333" t="str">
        <f>IF('Felling&amp;Restocking'!K397="","",VLOOKUP( 'Felling&amp;Restocking'!K397,SpeciesList[],4,FALSE))</f>
        <v/>
      </c>
      <c r="AL397" s="333" t="str">
        <f>IF('Felling&amp;Restocking'!L397="","",IFERROR("," &amp; VLOOKUP( 'Felling&amp;Restocking'!L397,SpeciesList[],2,FALSE),"," &amp; 'Felling&amp;Restocking'!L397))</f>
        <v/>
      </c>
      <c r="AM397" s="333" t="str">
        <f>IF('Felling&amp;Restocking'!L397="","",VLOOKUP( 'Felling&amp;Restocking'!L397,SpeciesList[],4,FALSE))</f>
        <v/>
      </c>
      <c r="AN397" s="333" t="str">
        <f>IF('Felling&amp;Restocking'!M397="","",IFERROR("," &amp; VLOOKUP( 'Felling&amp;Restocking'!M397,SpeciesList[],2,FALSE),"," &amp; 'Felling&amp;Restocking'!M397))</f>
        <v/>
      </c>
      <c r="AO397" s="333" t="str">
        <f>IF('Felling&amp;Restocking'!M397="","",VLOOKUP( 'Felling&amp;Restocking'!M397,SpeciesList[],4,FALSE))</f>
        <v/>
      </c>
      <c r="AP397" s="333" t="str">
        <f>IF('Felling&amp;Restocking'!N397="","",IFERROR("," &amp; VLOOKUP( 'Felling&amp;Restocking'!N397,SpeciesList[],2,FALSE),"," &amp; 'Felling&amp;Restocking'!N397))</f>
        <v/>
      </c>
      <c r="AQ397" s="333" t="str">
        <f>IF('Felling&amp;Restocking'!N397="","",VLOOKUP( 'Felling&amp;Restocking'!N397,SpeciesList[],4,FALSE))</f>
        <v/>
      </c>
      <c r="AS397" s="346"/>
      <c r="AT397" s="333" t="str">
        <f>IF('Sub-Cpt Record'!A397&lt;&gt;"",CONCATENATE('Sub-Cpt Record'!A397,'Sub-Cpt Record'!B397,'Sub-Cpt Record'!C397),"")</f>
        <v/>
      </c>
      <c r="AU397" s="333">
        <f t="shared" si="63"/>
        <v>1</v>
      </c>
      <c r="AV397" s="333">
        <f>IF(AT397&lt;&gt;"",'Sub-Cpt Record'!C397/CODE!AU397,0)</f>
        <v>0</v>
      </c>
    </row>
    <row r="398" spans="1:48" x14ac:dyDescent="0.25">
      <c r="A398" s="333" t="str">
        <f>IF('Sub-Cpt Record'!B398="",IF(OR('Sub-Cpt Record'!A398=0,'Sub-Cpt Record'!A398=""),"",'Sub-Cpt Record'!A398),CONCATENATE('Sub-Cpt Record'!A398&amp;'Sub-Cpt Record'!B398))</f>
        <v/>
      </c>
      <c r="B398" s="333">
        <f t="shared" si="55"/>
        <v>1</v>
      </c>
      <c r="C398" s="334" t="str">
        <f>IF('Sub-Cpt Record'!E398 = "","",'Sub-Cpt Record'!E398&amp;"  ")</f>
        <v/>
      </c>
      <c r="D398" s="333" t="str">
        <f>IF('Sub-Cpt Record'!F398 = "","",'Sub-Cpt Record'!F398&amp;"  ")</f>
        <v/>
      </c>
      <c r="E398" s="333" t="str">
        <f>IF('Sub-Cpt Record'!G398 = "","",'Sub-Cpt Record'!G398&amp;"  ")</f>
        <v/>
      </c>
      <c r="F398" s="333" t="str">
        <f>IF('Sub-Cpt Record'!H398 = "","",'Sub-Cpt Record'!H398&amp;"  ")</f>
        <v/>
      </c>
      <c r="G398" s="333" t="str">
        <f>IF('Sub-Cpt Record'!I398 = "","",'Sub-Cpt Record'!I398&amp;"  ")</f>
        <v/>
      </c>
      <c r="H398" s="333" t="str">
        <f>IF('Sub-Cpt Record'!J398 = "","",'Sub-Cpt Record'!J398&amp;"  ")</f>
        <v/>
      </c>
      <c r="I398" s="335" t="str">
        <f t="shared" si="56"/>
        <v/>
      </c>
      <c r="J398" s="333">
        <f>IF(A398&lt;&gt;"",'Sub-Cpt Record'!C398/CODE!B398,0)</f>
        <v>0</v>
      </c>
      <c r="L398" s="337" t="str">
        <f t="shared" si="57"/>
        <v/>
      </c>
      <c r="N398" s="338">
        <f>COUNTIFS('Felling&amp;Restocking'!$A$11:$A$1000, 'Felling&amp;Restocking'!$A398, 'Felling&amp;Restocking'!$B$11:$B$1000, 'Felling&amp;Restocking'!$B398, 'Felling&amp;Restocking'!$H$11:$H$1000, 'Felling&amp;Restocking'!$H398)</f>
        <v>0</v>
      </c>
      <c r="O398" s="338">
        <f>IF(OR('Felling&amp;Restocking'!H398=0,'Felling&amp;Restocking'!H398=""),0,1)</f>
        <v>0</v>
      </c>
      <c r="P398" s="339">
        <f>SUM('Felling&amp;Restocking'!O398+'Felling&amp;Restocking'!P398)</f>
        <v>0</v>
      </c>
      <c r="S398" s="341">
        <f>IF(AND(O398&lt;&gt;0,P398&lt;&gt;0,'Felling&amp;Restocking'!G398&lt;&gt;0,AA398="",AC398=""),1,0)</f>
        <v>0</v>
      </c>
      <c r="T398" s="342" t="str">
        <f>IF(OR('Felling&amp;Restocking'!G398=0,'Felling&amp;Restocking'!G398=""),"",SUM('Felling&amp;Restocking'!O398/P398)*'Felling&amp;Restocking'!G398)</f>
        <v/>
      </c>
      <c r="U398" s="343" t="str">
        <f>IF(OR('Felling&amp;Restocking'!G398=0,'Felling&amp;Restocking'!G398=""),"",SUM('Felling&amp;Restocking'!P398/P398)*'Felling&amp;Restocking'!G398)</f>
        <v/>
      </c>
      <c r="V398" s="344">
        <f>IF(CONCATENATE('Felling&amp;Restocking'!U398&amp;'Felling&amp;Restocking'!W398&amp;'Felling&amp;Restocking'!Y398&amp;'Felling&amp;Restocking'!AA398&amp;'Felling&amp;Restocking'!AC398)="",0,1)</f>
        <v>0</v>
      </c>
      <c r="W398" s="345">
        <f>IF(OR(OR(TRIM('Felling&amp;Restocking'!H398)="T",TRIM('Felling&amp;Restocking'!H398)="DF",TRIM('Felling&amp;Restocking'!H398)="OS"),O398=0),0,1)</f>
        <v>0</v>
      </c>
      <c r="X398" s="345">
        <f>IF(OR('Felling&amp;Restocking'!$S398="",OR('Felling&amp;Restocking'!$S398=0,'Felling&amp;Restocking'!$S398="N/A")),0,1)</f>
        <v>0</v>
      </c>
      <c r="Y398" s="333" t="str">
        <f t="shared" si="58"/>
        <v/>
      </c>
      <c r="Z398" s="333" t="str">
        <f t="shared" si="59"/>
        <v/>
      </c>
      <c r="AA398" s="334" t="str">
        <f t="shared" si="60"/>
        <v/>
      </c>
      <c r="AC398" s="333" t="str">
        <f t="shared" si="61"/>
        <v/>
      </c>
      <c r="AE398" s="333" t="str">
        <f t="shared" si="62"/>
        <v>1</v>
      </c>
      <c r="AF398" s="346" t="str">
        <f>IF('Felling&amp;Restocking'!I398="","",IFERROR(VLOOKUP( 'Felling&amp;Restocking'!I398,SpeciesList[],2,FALSE),"," &amp; 'Felling&amp;Restocking'!I398))</f>
        <v/>
      </c>
      <c r="AG398" s="333" t="str">
        <f>IF('Felling&amp;Restocking'!I398="","",VLOOKUP( 'Felling&amp;Restocking'!I398,SpeciesList[],4,FALSE))</f>
        <v/>
      </c>
      <c r="AH398" s="333" t="str">
        <f>IF('Felling&amp;Restocking'!J398="","",IFERROR("," &amp; VLOOKUP( 'Felling&amp;Restocking'!J398,SpeciesList[],2,FALSE),"," &amp; 'Felling&amp;Restocking'!J398))</f>
        <v/>
      </c>
      <c r="AI398" s="333" t="str">
        <f>IF('Felling&amp;Restocking'!J398="","",VLOOKUP( 'Felling&amp;Restocking'!J398,SpeciesList[],4,FALSE))</f>
        <v/>
      </c>
      <c r="AJ398" s="333" t="str">
        <f>IF('Felling&amp;Restocking'!K398="","",IFERROR("," &amp; VLOOKUP( 'Felling&amp;Restocking'!K398,SpeciesList[],2,FALSE),"," &amp; 'Felling&amp;Restocking'!K398))</f>
        <v/>
      </c>
      <c r="AK398" s="333" t="str">
        <f>IF('Felling&amp;Restocking'!K398="","",VLOOKUP( 'Felling&amp;Restocking'!K398,SpeciesList[],4,FALSE))</f>
        <v/>
      </c>
      <c r="AL398" s="333" t="str">
        <f>IF('Felling&amp;Restocking'!L398="","",IFERROR("," &amp; VLOOKUP( 'Felling&amp;Restocking'!L398,SpeciesList[],2,FALSE),"," &amp; 'Felling&amp;Restocking'!L398))</f>
        <v/>
      </c>
      <c r="AM398" s="333" t="str">
        <f>IF('Felling&amp;Restocking'!L398="","",VLOOKUP( 'Felling&amp;Restocking'!L398,SpeciesList[],4,FALSE))</f>
        <v/>
      </c>
      <c r="AN398" s="333" t="str">
        <f>IF('Felling&amp;Restocking'!M398="","",IFERROR("," &amp; VLOOKUP( 'Felling&amp;Restocking'!M398,SpeciesList[],2,FALSE),"," &amp; 'Felling&amp;Restocking'!M398))</f>
        <v/>
      </c>
      <c r="AO398" s="333" t="str">
        <f>IF('Felling&amp;Restocking'!M398="","",VLOOKUP( 'Felling&amp;Restocking'!M398,SpeciesList[],4,FALSE))</f>
        <v/>
      </c>
      <c r="AP398" s="333" t="str">
        <f>IF('Felling&amp;Restocking'!N398="","",IFERROR("," &amp; VLOOKUP( 'Felling&amp;Restocking'!N398,SpeciesList[],2,FALSE),"," &amp; 'Felling&amp;Restocking'!N398))</f>
        <v/>
      </c>
      <c r="AQ398" s="333" t="str">
        <f>IF('Felling&amp;Restocking'!N398="","",VLOOKUP( 'Felling&amp;Restocking'!N398,SpeciesList[],4,FALSE))</f>
        <v/>
      </c>
      <c r="AS398" s="346"/>
      <c r="AT398" s="333" t="str">
        <f>IF('Sub-Cpt Record'!A398&lt;&gt;"",CONCATENATE('Sub-Cpt Record'!A398,'Sub-Cpt Record'!B398,'Sub-Cpt Record'!C398),"")</f>
        <v/>
      </c>
      <c r="AU398" s="333">
        <f t="shared" si="63"/>
        <v>1</v>
      </c>
      <c r="AV398" s="333">
        <f>IF(AT398&lt;&gt;"",'Sub-Cpt Record'!C398/CODE!AU398,0)</f>
        <v>0</v>
      </c>
    </row>
    <row r="399" spans="1:48" x14ac:dyDescent="0.25">
      <c r="A399" s="333" t="str">
        <f>IF('Sub-Cpt Record'!B399="",IF(OR('Sub-Cpt Record'!A399=0,'Sub-Cpt Record'!A399=""),"",'Sub-Cpt Record'!A399),CONCATENATE('Sub-Cpt Record'!A399&amp;'Sub-Cpt Record'!B399))</f>
        <v/>
      </c>
      <c r="B399" s="333">
        <f t="shared" si="55"/>
        <v>1</v>
      </c>
      <c r="C399" s="334" t="str">
        <f>IF('Sub-Cpt Record'!E399 = "","",'Sub-Cpt Record'!E399&amp;"  ")</f>
        <v/>
      </c>
      <c r="D399" s="333" t="str">
        <f>IF('Sub-Cpt Record'!F399 = "","",'Sub-Cpt Record'!F399&amp;"  ")</f>
        <v/>
      </c>
      <c r="E399" s="333" t="str">
        <f>IF('Sub-Cpt Record'!G399 = "","",'Sub-Cpt Record'!G399&amp;"  ")</f>
        <v/>
      </c>
      <c r="F399" s="333" t="str">
        <f>IF('Sub-Cpt Record'!H399 = "","",'Sub-Cpt Record'!H399&amp;"  ")</f>
        <v/>
      </c>
      <c r="G399" s="333" t="str">
        <f>IF('Sub-Cpt Record'!I399 = "","",'Sub-Cpt Record'!I399&amp;"  ")</f>
        <v/>
      </c>
      <c r="H399" s="333" t="str">
        <f>IF('Sub-Cpt Record'!J399 = "","",'Sub-Cpt Record'!J399&amp;"  ")</f>
        <v/>
      </c>
      <c r="I399" s="335" t="str">
        <f t="shared" si="56"/>
        <v/>
      </c>
      <c r="J399" s="333">
        <f>IF(A399&lt;&gt;"",'Sub-Cpt Record'!C399/CODE!B399,0)</f>
        <v>0</v>
      </c>
      <c r="L399" s="337" t="str">
        <f t="shared" si="57"/>
        <v/>
      </c>
      <c r="N399" s="338">
        <f>COUNTIFS('Felling&amp;Restocking'!$A$11:$A$1000, 'Felling&amp;Restocking'!$A399, 'Felling&amp;Restocking'!$B$11:$B$1000, 'Felling&amp;Restocking'!$B399, 'Felling&amp;Restocking'!$H$11:$H$1000, 'Felling&amp;Restocking'!$H399)</f>
        <v>0</v>
      </c>
      <c r="O399" s="338">
        <f>IF(OR('Felling&amp;Restocking'!H399=0,'Felling&amp;Restocking'!H399=""),0,1)</f>
        <v>0</v>
      </c>
      <c r="P399" s="339">
        <f>SUM('Felling&amp;Restocking'!O399+'Felling&amp;Restocking'!P399)</f>
        <v>0</v>
      </c>
      <c r="S399" s="341">
        <f>IF(AND(O399&lt;&gt;0,P399&lt;&gt;0,'Felling&amp;Restocking'!G399&lt;&gt;0,AA399="",AC399=""),1,0)</f>
        <v>0</v>
      </c>
      <c r="T399" s="342" t="str">
        <f>IF(OR('Felling&amp;Restocking'!G399=0,'Felling&amp;Restocking'!G399=""),"",SUM('Felling&amp;Restocking'!O399/P399)*'Felling&amp;Restocking'!G399)</f>
        <v/>
      </c>
      <c r="U399" s="343" t="str">
        <f>IF(OR('Felling&amp;Restocking'!G399=0,'Felling&amp;Restocking'!G399=""),"",SUM('Felling&amp;Restocking'!P399/P399)*'Felling&amp;Restocking'!G399)</f>
        <v/>
      </c>
      <c r="V399" s="344">
        <f>IF(CONCATENATE('Felling&amp;Restocking'!U399&amp;'Felling&amp;Restocking'!W399&amp;'Felling&amp;Restocking'!Y399&amp;'Felling&amp;Restocking'!AA399&amp;'Felling&amp;Restocking'!AC399)="",0,1)</f>
        <v>0</v>
      </c>
      <c r="W399" s="345">
        <f>IF(OR(OR(TRIM('Felling&amp;Restocking'!H399)="T",TRIM('Felling&amp;Restocking'!H399)="DF",TRIM('Felling&amp;Restocking'!H399)="OS"),O399=0),0,1)</f>
        <v>0</v>
      </c>
      <c r="X399" s="345">
        <f>IF(OR('Felling&amp;Restocking'!$S399="",OR('Felling&amp;Restocking'!$S399=0,'Felling&amp;Restocking'!$S399="N/A")),0,1)</f>
        <v>0</v>
      </c>
      <c r="Y399" s="333" t="str">
        <f t="shared" si="58"/>
        <v/>
      </c>
      <c r="Z399" s="333" t="str">
        <f t="shared" si="59"/>
        <v/>
      </c>
      <c r="AA399" s="334" t="str">
        <f t="shared" si="60"/>
        <v/>
      </c>
      <c r="AC399" s="333" t="str">
        <f t="shared" si="61"/>
        <v/>
      </c>
      <c r="AE399" s="333" t="str">
        <f t="shared" si="62"/>
        <v>1</v>
      </c>
      <c r="AF399" s="346" t="str">
        <f>IF('Felling&amp;Restocking'!I399="","",IFERROR(VLOOKUP( 'Felling&amp;Restocking'!I399,SpeciesList[],2,FALSE),"," &amp; 'Felling&amp;Restocking'!I399))</f>
        <v/>
      </c>
      <c r="AG399" s="333" t="str">
        <f>IF('Felling&amp;Restocking'!I399="","",VLOOKUP( 'Felling&amp;Restocking'!I399,SpeciesList[],4,FALSE))</f>
        <v/>
      </c>
      <c r="AH399" s="333" t="str">
        <f>IF('Felling&amp;Restocking'!J399="","",IFERROR("," &amp; VLOOKUP( 'Felling&amp;Restocking'!J399,SpeciesList[],2,FALSE),"," &amp; 'Felling&amp;Restocking'!J399))</f>
        <v/>
      </c>
      <c r="AI399" s="333" t="str">
        <f>IF('Felling&amp;Restocking'!J399="","",VLOOKUP( 'Felling&amp;Restocking'!J399,SpeciesList[],4,FALSE))</f>
        <v/>
      </c>
      <c r="AJ399" s="333" t="str">
        <f>IF('Felling&amp;Restocking'!K399="","",IFERROR("," &amp; VLOOKUP( 'Felling&amp;Restocking'!K399,SpeciesList[],2,FALSE),"," &amp; 'Felling&amp;Restocking'!K399))</f>
        <v/>
      </c>
      <c r="AK399" s="333" t="str">
        <f>IF('Felling&amp;Restocking'!K399="","",VLOOKUP( 'Felling&amp;Restocking'!K399,SpeciesList[],4,FALSE))</f>
        <v/>
      </c>
      <c r="AL399" s="333" t="str">
        <f>IF('Felling&amp;Restocking'!L399="","",IFERROR("," &amp; VLOOKUP( 'Felling&amp;Restocking'!L399,SpeciesList[],2,FALSE),"," &amp; 'Felling&amp;Restocking'!L399))</f>
        <v/>
      </c>
      <c r="AM399" s="333" t="str">
        <f>IF('Felling&amp;Restocking'!L399="","",VLOOKUP( 'Felling&amp;Restocking'!L399,SpeciesList[],4,FALSE))</f>
        <v/>
      </c>
      <c r="AN399" s="333" t="str">
        <f>IF('Felling&amp;Restocking'!M399="","",IFERROR("," &amp; VLOOKUP( 'Felling&amp;Restocking'!M399,SpeciesList[],2,FALSE),"," &amp; 'Felling&amp;Restocking'!M399))</f>
        <v/>
      </c>
      <c r="AO399" s="333" t="str">
        <f>IF('Felling&amp;Restocking'!M399="","",VLOOKUP( 'Felling&amp;Restocking'!M399,SpeciesList[],4,FALSE))</f>
        <v/>
      </c>
      <c r="AP399" s="333" t="str">
        <f>IF('Felling&amp;Restocking'!N399="","",IFERROR("," &amp; VLOOKUP( 'Felling&amp;Restocking'!N399,SpeciesList[],2,FALSE),"," &amp; 'Felling&amp;Restocking'!N399))</f>
        <v/>
      </c>
      <c r="AQ399" s="333" t="str">
        <f>IF('Felling&amp;Restocking'!N399="","",VLOOKUP( 'Felling&amp;Restocking'!N399,SpeciesList[],4,FALSE))</f>
        <v/>
      </c>
      <c r="AS399" s="346"/>
      <c r="AT399" s="333" t="str">
        <f>IF('Sub-Cpt Record'!A399&lt;&gt;"",CONCATENATE('Sub-Cpt Record'!A399,'Sub-Cpt Record'!B399,'Sub-Cpt Record'!C399),"")</f>
        <v/>
      </c>
      <c r="AU399" s="333">
        <f t="shared" si="63"/>
        <v>1</v>
      </c>
      <c r="AV399" s="333">
        <f>IF(AT399&lt;&gt;"",'Sub-Cpt Record'!C399/CODE!AU399,0)</f>
        <v>0</v>
      </c>
    </row>
    <row r="400" spans="1:48" x14ac:dyDescent="0.25">
      <c r="A400" s="333" t="str">
        <f>IF('Sub-Cpt Record'!B400="",IF(OR('Sub-Cpt Record'!A400=0,'Sub-Cpt Record'!A400=""),"",'Sub-Cpt Record'!A400),CONCATENATE('Sub-Cpt Record'!A400&amp;'Sub-Cpt Record'!B400))</f>
        <v/>
      </c>
      <c r="B400" s="333">
        <f t="shared" si="55"/>
        <v>1</v>
      </c>
      <c r="C400" s="334" t="str">
        <f>IF('Sub-Cpt Record'!E400 = "","",'Sub-Cpt Record'!E400&amp;"  ")</f>
        <v/>
      </c>
      <c r="D400" s="333" t="str">
        <f>IF('Sub-Cpt Record'!F400 = "","",'Sub-Cpt Record'!F400&amp;"  ")</f>
        <v/>
      </c>
      <c r="E400" s="333" t="str">
        <f>IF('Sub-Cpt Record'!G400 = "","",'Sub-Cpt Record'!G400&amp;"  ")</f>
        <v/>
      </c>
      <c r="F400" s="333" t="str">
        <f>IF('Sub-Cpt Record'!H400 = "","",'Sub-Cpt Record'!H400&amp;"  ")</f>
        <v/>
      </c>
      <c r="G400" s="333" t="str">
        <f>IF('Sub-Cpt Record'!I400 = "","",'Sub-Cpt Record'!I400&amp;"  ")</f>
        <v/>
      </c>
      <c r="H400" s="333" t="str">
        <f>IF('Sub-Cpt Record'!J400 = "","",'Sub-Cpt Record'!J400&amp;"  ")</f>
        <v/>
      </c>
      <c r="I400" s="335" t="str">
        <f t="shared" si="56"/>
        <v/>
      </c>
      <c r="J400" s="333">
        <f>IF(A400&lt;&gt;"",'Sub-Cpt Record'!C400/CODE!B400,0)</f>
        <v>0</v>
      </c>
      <c r="L400" s="337" t="str">
        <f t="shared" si="57"/>
        <v/>
      </c>
      <c r="N400" s="338">
        <f>COUNTIFS('Felling&amp;Restocking'!$A$11:$A$1000, 'Felling&amp;Restocking'!$A400, 'Felling&amp;Restocking'!$B$11:$B$1000, 'Felling&amp;Restocking'!$B400, 'Felling&amp;Restocking'!$H$11:$H$1000, 'Felling&amp;Restocking'!$H400)</f>
        <v>0</v>
      </c>
      <c r="O400" s="338">
        <f>IF(OR('Felling&amp;Restocking'!H400=0,'Felling&amp;Restocking'!H400=""),0,1)</f>
        <v>0</v>
      </c>
      <c r="P400" s="339">
        <f>SUM('Felling&amp;Restocking'!O400+'Felling&amp;Restocking'!P400)</f>
        <v>0</v>
      </c>
      <c r="S400" s="341">
        <f>IF(AND(O400&lt;&gt;0,P400&lt;&gt;0,'Felling&amp;Restocking'!G400&lt;&gt;0,AA400="",AC400=""),1,0)</f>
        <v>0</v>
      </c>
      <c r="T400" s="342" t="str">
        <f>IF(OR('Felling&amp;Restocking'!G400=0,'Felling&amp;Restocking'!G400=""),"",SUM('Felling&amp;Restocking'!O400/P400)*'Felling&amp;Restocking'!G400)</f>
        <v/>
      </c>
      <c r="U400" s="343" t="str">
        <f>IF(OR('Felling&amp;Restocking'!G400=0,'Felling&amp;Restocking'!G400=""),"",SUM('Felling&amp;Restocking'!P400/P400)*'Felling&amp;Restocking'!G400)</f>
        <v/>
      </c>
      <c r="V400" s="344">
        <f>IF(CONCATENATE('Felling&amp;Restocking'!U400&amp;'Felling&amp;Restocking'!W400&amp;'Felling&amp;Restocking'!Y400&amp;'Felling&amp;Restocking'!AA400&amp;'Felling&amp;Restocking'!AC400)="",0,1)</f>
        <v>0</v>
      </c>
      <c r="W400" s="345">
        <f>IF(OR(OR(TRIM('Felling&amp;Restocking'!H400)="T",TRIM('Felling&amp;Restocking'!H400)="DF",TRIM('Felling&amp;Restocking'!H400)="OS"),O400=0),0,1)</f>
        <v>0</v>
      </c>
      <c r="X400" s="345">
        <f>IF(OR('Felling&amp;Restocking'!$S400="",OR('Felling&amp;Restocking'!$S400=0,'Felling&amp;Restocking'!$S400="N/A")),0,1)</f>
        <v>0</v>
      </c>
      <c r="Y400" s="333" t="str">
        <f t="shared" si="58"/>
        <v/>
      </c>
      <c r="Z400" s="333" t="str">
        <f t="shared" si="59"/>
        <v/>
      </c>
      <c r="AA400" s="334" t="str">
        <f t="shared" si="60"/>
        <v/>
      </c>
      <c r="AC400" s="333" t="str">
        <f t="shared" si="61"/>
        <v/>
      </c>
      <c r="AE400" s="333" t="str">
        <f t="shared" si="62"/>
        <v>1</v>
      </c>
      <c r="AF400" s="346" t="str">
        <f>IF('Felling&amp;Restocking'!I400="","",IFERROR(VLOOKUP( 'Felling&amp;Restocking'!I400,SpeciesList[],2,FALSE),"," &amp; 'Felling&amp;Restocking'!I400))</f>
        <v/>
      </c>
      <c r="AG400" s="333" t="str">
        <f>IF('Felling&amp;Restocking'!I400="","",VLOOKUP( 'Felling&amp;Restocking'!I400,SpeciesList[],4,FALSE))</f>
        <v/>
      </c>
      <c r="AH400" s="333" t="str">
        <f>IF('Felling&amp;Restocking'!J400="","",IFERROR("," &amp; VLOOKUP( 'Felling&amp;Restocking'!J400,SpeciesList[],2,FALSE),"," &amp; 'Felling&amp;Restocking'!J400))</f>
        <v/>
      </c>
      <c r="AI400" s="333" t="str">
        <f>IF('Felling&amp;Restocking'!J400="","",VLOOKUP( 'Felling&amp;Restocking'!J400,SpeciesList[],4,FALSE))</f>
        <v/>
      </c>
      <c r="AJ400" s="333" t="str">
        <f>IF('Felling&amp;Restocking'!K400="","",IFERROR("," &amp; VLOOKUP( 'Felling&amp;Restocking'!K400,SpeciesList[],2,FALSE),"," &amp; 'Felling&amp;Restocking'!K400))</f>
        <v/>
      </c>
      <c r="AK400" s="333" t="str">
        <f>IF('Felling&amp;Restocking'!K400="","",VLOOKUP( 'Felling&amp;Restocking'!K400,SpeciesList[],4,FALSE))</f>
        <v/>
      </c>
      <c r="AL400" s="333" t="str">
        <f>IF('Felling&amp;Restocking'!L400="","",IFERROR("," &amp; VLOOKUP( 'Felling&amp;Restocking'!L400,SpeciesList[],2,FALSE),"," &amp; 'Felling&amp;Restocking'!L400))</f>
        <v/>
      </c>
      <c r="AM400" s="333" t="str">
        <f>IF('Felling&amp;Restocking'!L400="","",VLOOKUP( 'Felling&amp;Restocking'!L400,SpeciesList[],4,FALSE))</f>
        <v/>
      </c>
      <c r="AN400" s="333" t="str">
        <f>IF('Felling&amp;Restocking'!M400="","",IFERROR("," &amp; VLOOKUP( 'Felling&amp;Restocking'!M400,SpeciesList[],2,FALSE),"," &amp; 'Felling&amp;Restocking'!M400))</f>
        <v/>
      </c>
      <c r="AO400" s="333" t="str">
        <f>IF('Felling&amp;Restocking'!M400="","",VLOOKUP( 'Felling&amp;Restocking'!M400,SpeciesList[],4,FALSE))</f>
        <v/>
      </c>
      <c r="AP400" s="333" t="str">
        <f>IF('Felling&amp;Restocking'!N400="","",IFERROR("," &amp; VLOOKUP( 'Felling&amp;Restocking'!N400,SpeciesList[],2,FALSE),"," &amp; 'Felling&amp;Restocking'!N400))</f>
        <v/>
      </c>
      <c r="AQ400" s="333" t="str">
        <f>IF('Felling&amp;Restocking'!N400="","",VLOOKUP( 'Felling&amp;Restocking'!N400,SpeciesList[],4,FALSE))</f>
        <v/>
      </c>
      <c r="AS400" s="346"/>
      <c r="AT400" s="333" t="str">
        <f>IF('Sub-Cpt Record'!A400&lt;&gt;"",CONCATENATE('Sub-Cpt Record'!A400,'Sub-Cpt Record'!B400,'Sub-Cpt Record'!C400),"")</f>
        <v/>
      </c>
      <c r="AU400" s="333">
        <f t="shared" si="63"/>
        <v>1</v>
      </c>
      <c r="AV400" s="333">
        <f>IF(AT400&lt;&gt;"",'Sub-Cpt Record'!C400/CODE!AU400,0)</f>
        <v>0</v>
      </c>
    </row>
    <row r="401" spans="1:48" x14ac:dyDescent="0.25">
      <c r="A401" s="333" t="str">
        <f>IF('Sub-Cpt Record'!B401="",IF(OR('Sub-Cpt Record'!A401=0,'Sub-Cpt Record'!A401=""),"",'Sub-Cpt Record'!A401),CONCATENATE('Sub-Cpt Record'!A401&amp;'Sub-Cpt Record'!B401))</f>
        <v/>
      </c>
      <c r="B401" s="333">
        <f t="shared" si="55"/>
        <v>1</v>
      </c>
      <c r="C401" s="334" t="str">
        <f>IF('Sub-Cpt Record'!E401 = "","",'Sub-Cpt Record'!E401&amp;"  ")</f>
        <v/>
      </c>
      <c r="D401" s="333" t="str">
        <f>IF('Sub-Cpt Record'!F401 = "","",'Sub-Cpt Record'!F401&amp;"  ")</f>
        <v/>
      </c>
      <c r="E401" s="333" t="str">
        <f>IF('Sub-Cpt Record'!G401 = "","",'Sub-Cpt Record'!G401&amp;"  ")</f>
        <v/>
      </c>
      <c r="F401" s="333" t="str">
        <f>IF('Sub-Cpt Record'!H401 = "","",'Sub-Cpt Record'!H401&amp;"  ")</f>
        <v/>
      </c>
      <c r="G401" s="333" t="str">
        <f>IF('Sub-Cpt Record'!I401 = "","",'Sub-Cpt Record'!I401&amp;"  ")</f>
        <v/>
      </c>
      <c r="H401" s="333" t="str">
        <f>IF('Sub-Cpt Record'!J401 = "","",'Sub-Cpt Record'!J401&amp;"  ")</f>
        <v/>
      </c>
      <c r="I401" s="335" t="str">
        <f t="shared" si="56"/>
        <v/>
      </c>
      <c r="J401" s="333">
        <f>IF(A401&lt;&gt;"",'Sub-Cpt Record'!C401/CODE!B401,0)</f>
        <v>0</v>
      </c>
      <c r="L401" s="337" t="str">
        <f t="shared" si="57"/>
        <v/>
      </c>
      <c r="N401" s="338">
        <f>COUNTIFS('Felling&amp;Restocking'!$A$11:$A$1000, 'Felling&amp;Restocking'!$A401, 'Felling&amp;Restocking'!$B$11:$B$1000, 'Felling&amp;Restocking'!$B401, 'Felling&amp;Restocking'!$H$11:$H$1000, 'Felling&amp;Restocking'!$H401)</f>
        <v>0</v>
      </c>
      <c r="O401" s="338">
        <f>IF(OR('Felling&amp;Restocking'!H401=0,'Felling&amp;Restocking'!H401=""),0,1)</f>
        <v>0</v>
      </c>
      <c r="P401" s="339">
        <f>SUM('Felling&amp;Restocking'!O401+'Felling&amp;Restocking'!P401)</f>
        <v>0</v>
      </c>
      <c r="S401" s="341">
        <f>IF(AND(O401&lt;&gt;0,P401&lt;&gt;0,'Felling&amp;Restocking'!G401&lt;&gt;0,AA401="",AC401=""),1,0)</f>
        <v>0</v>
      </c>
      <c r="T401" s="342" t="str">
        <f>IF(OR('Felling&amp;Restocking'!G401=0,'Felling&amp;Restocking'!G401=""),"",SUM('Felling&amp;Restocking'!O401/P401)*'Felling&amp;Restocking'!G401)</f>
        <v/>
      </c>
      <c r="U401" s="343" t="str">
        <f>IF(OR('Felling&amp;Restocking'!G401=0,'Felling&amp;Restocking'!G401=""),"",SUM('Felling&amp;Restocking'!P401/P401)*'Felling&amp;Restocking'!G401)</f>
        <v/>
      </c>
      <c r="V401" s="344">
        <f>IF(CONCATENATE('Felling&amp;Restocking'!U401&amp;'Felling&amp;Restocking'!W401&amp;'Felling&amp;Restocking'!Y401&amp;'Felling&amp;Restocking'!AA401&amp;'Felling&amp;Restocking'!AC401)="",0,1)</f>
        <v>0</v>
      </c>
      <c r="W401" s="345">
        <f>IF(OR(OR(TRIM('Felling&amp;Restocking'!H401)="T",TRIM('Felling&amp;Restocking'!H401)="DF",TRIM('Felling&amp;Restocking'!H401)="OS"),O401=0),0,1)</f>
        <v>0</v>
      </c>
      <c r="X401" s="345">
        <f>IF(OR('Felling&amp;Restocking'!$S401="",OR('Felling&amp;Restocking'!$S401=0,'Felling&amp;Restocking'!$S401="N/A")),0,1)</f>
        <v>0</v>
      </c>
      <c r="Y401" s="333" t="str">
        <f t="shared" si="58"/>
        <v/>
      </c>
      <c r="Z401" s="333" t="str">
        <f t="shared" si="59"/>
        <v/>
      </c>
      <c r="AA401" s="334" t="str">
        <f t="shared" si="60"/>
        <v/>
      </c>
      <c r="AC401" s="333" t="str">
        <f t="shared" si="61"/>
        <v/>
      </c>
      <c r="AE401" s="333" t="str">
        <f t="shared" si="62"/>
        <v>1</v>
      </c>
      <c r="AF401" s="346" t="str">
        <f>IF('Felling&amp;Restocking'!I401="","",IFERROR(VLOOKUP( 'Felling&amp;Restocking'!I401,SpeciesList[],2,FALSE),"," &amp; 'Felling&amp;Restocking'!I401))</f>
        <v/>
      </c>
      <c r="AG401" s="333" t="str">
        <f>IF('Felling&amp;Restocking'!I401="","",VLOOKUP( 'Felling&amp;Restocking'!I401,SpeciesList[],4,FALSE))</f>
        <v/>
      </c>
      <c r="AH401" s="333" t="str">
        <f>IF('Felling&amp;Restocking'!J401="","",IFERROR("," &amp; VLOOKUP( 'Felling&amp;Restocking'!J401,SpeciesList[],2,FALSE),"," &amp; 'Felling&amp;Restocking'!J401))</f>
        <v/>
      </c>
      <c r="AI401" s="333" t="str">
        <f>IF('Felling&amp;Restocking'!J401="","",VLOOKUP( 'Felling&amp;Restocking'!J401,SpeciesList[],4,FALSE))</f>
        <v/>
      </c>
      <c r="AJ401" s="333" t="str">
        <f>IF('Felling&amp;Restocking'!K401="","",IFERROR("," &amp; VLOOKUP( 'Felling&amp;Restocking'!K401,SpeciesList[],2,FALSE),"," &amp; 'Felling&amp;Restocking'!K401))</f>
        <v/>
      </c>
      <c r="AK401" s="333" t="str">
        <f>IF('Felling&amp;Restocking'!K401="","",VLOOKUP( 'Felling&amp;Restocking'!K401,SpeciesList[],4,FALSE))</f>
        <v/>
      </c>
      <c r="AL401" s="333" t="str">
        <f>IF('Felling&amp;Restocking'!L401="","",IFERROR("," &amp; VLOOKUP( 'Felling&amp;Restocking'!L401,SpeciesList[],2,FALSE),"," &amp; 'Felling&amp;Restocking'!L401))</f>
        <v/>
      </c>
      <c r="AM401" s="333" t="str">
        <f>IF('Felling&amp;Restocking'!L401="","",VLOOKUP( 'Felling&amp;Restocking'!L401,SpeciesList[],4,FALSE))</f>
        <v/>
      </c>
      <c r="AN401" s="333" t="str">
        <f>IF('Felling&amp;Restocking'!M401="","",IFERROR("," &amp; VLOOKUP( 'Felling&amp;Restocking'!M401,SpeciesList[],2,FALSE),"," &amp; 'Felling&amp;Restocking'!M401))</f>
        <v/>
      </c>
      <c r="AO401" s="333" t="str">
        <f>IF('Felling&amp;Restocking'!M401="","",VLOOKUP( 'Felling&amp;Restocking'!M401,SpeciesList[],4,FALSE))</f>
        <v/>
      </c>
      <c r="AP401" s="333" t="str">
        <f>IF('Felling&amp;Restocking'!N401="","",IFERROR("," &amp; VLOOKUP( 'Felling&amp;Restocking'!N401,SpeciesList[],2,FALSE),"," &amp; 'Felling&amp;Restocking'!N401))</f>
        <v/>
      </c>
      <c r="AQ401" s="333" t="str">
        <f>IF('Felling&amp;Restocking'!N401="","",VLOOKUP( 'Felling&amp;Restocking'!N401,SpeciesList[],4,FALSE))</f>
        <v/>
      </c>
      <c r="AS401" s="346"/>
      <c r="AT401" s="333" t="str">
        <f>IF('Sub-Cpt Record'!A401&lt;&gt;"",CONCATENATE('Sub-Cpt Record'!A401,'Sub-Cpt Record'!B401,'Sub-Cpt Record'!C401),"")</f>
        <v/>
      </c>
      <c r="AU401" s="333">
        <f t="shared" si="63"/>
        <v>1</v>
      </c>
      <c r="AV401" s="333">
        <f>IF(AT401&lt;&gt;"",'Sub-Cpt Record'!C401/CODE!AU401,0)</f>
        <v>0</v>
      </c>
    </row>
    <row r="402" spans="1:48" x14ac:dyDescent="0.25">
      <c r="A402" s="333" t="str">
        <f>IF('Sub-Cpt Record'!B402="",IF(OR('Sub-Cpt Record'!A402=0,'Sub-Cpt Record'!A402=""),"",'Sub-Cpt Record'!A402),CONCATENATE('Sub-Cpt Record'!A402&amp;'Sub-Cpt Record'!B402))</f>
        <v/>
      </c>
      <c r="B402" s="333">
        <f t="shared" si="55"/>
        <v>1</v>
      </c>
      <c r="C402" s="334" t="str">
        <f>IF('Sub-Cpt Record'!E402 = "","",'Sub-Cpt Record'!E402&amp;"  ")</f>
        <v/>
      </c>
      <c r="D402" s="333" t="str">
        <f>IF('Sub-Cpt Record'!F402 = "","",'Sub-Cpt Record'!F402&amp;"  ")</f>
        <v/>
      </c>
      <c r="E402" s="333" t="str">
        <f>IF('Sub-Cpt Record'!G402 = "","",'Sub-Cpt Record'!G402&amp;"  ")</f>
        <v/>
      </c>
      <c r="F402" s="333" t="str">
        <f>IF('Sub-Cpt Record'!H402 = "","",'Sub-Cpt Record'!H402&amp;"  ")</f>
        <v/>
      </c>
      <c r="G402" s="333" t="str">
        <f>IF('Sub-Cpt Record'!I402 = "","",'Sub-Cpt Record'!I402&amp;"  ")</f>
        <v/>
      </c>
      <c r="H402" s="333" t="str">
        <f>IF('Sub-Cpt Record'!J402 = "","",'Sub-Cpt Record'!J402&amp;"  ")</f>
        <v/>
      </c>
      <c r="I402" s="335" t="str">
        <f t="shared" si="56"/>
        <v/>
      </c>
      <c r="J402" s="333">
        <f>IF(A402&lt;&gt;"",'Sub-Cpt Record'!C402/CODE!B402,0)</f>
        <v>0</v>
      </c>
      <c r="L402" s="337" t="str">
        <f t="shared" si="57"/>
        <v/>
      </c>
      <c r="N402" s="338">
        <f>COUNTIFS('Felling&amp;Restocking'!$A$11:$A$1000, 'Felling&amp;Restocking'!$A402, 'Felling&amp;Restocking'!$B$11:$B$1000, 'Felling&amp;Restocking'!$B402, 'Felling&amp;Restocking'!$H$11:$H$1000, 'Felling&amp;Restocking'!$H402)</f>
        <v>0</v>
      </c>
      <c r="O402" s="338">
        <f>IF(OR('Felling&amp;Restocking'!H402=0,'Felling&amp;Restocking'!H402=""),0,1)</f>
        <v>0</v>
      </c>
      <c r="P402" s="339">
        <f>SUM('Felling&amp;Restocking'!O402+'Felling&amp;Restocking'!P402)</f>
        <v>0</v>
      </c>
      <c r="S402" s="341">
        <f>IF(AND(O402&lt;&gt;0,P402&lt;&gt;0,'Felling&amp;Restocking'!G402&lt;&gt;0,AA402="",AC402=""),1,0)</f>
        <v>0</v>
      </c>
      <c r="T402" s="342" t="str">
        <f>IF(OR('Felling&amp;Restocking'!G402=0,'Felling&amp;Restocking'!G402=""),"",SUM('Felling&amp;Restocking'!O402/P402)*'Felling&amp;Restocking'!G402)</f>
        <v/>
      </c>
      <c r="U402" s="343" t="str">
        <f>IF(OR('Felling&amp;Restocking'!G402=0,'Felling&amp;Restocking'!G402=""),"",SUM('Felling&amp;Restocking'!P402/P402)*'Felling&amp;Restocking'!G402)</f>
        <v/>
      </c>
      <c r="V402" s="344">
        <f>IF(CONCATENATE('Felling&amp;Restocking'!U402&amp;'Felling&amp;Restocking'!W402&amp;'Felling&amp;Restocking'!Y402&amp;'Felling&amp;Restocking'!AA402&amp;'Felling&amp;Restocking'!AC402)="",0,1)</f>
        <v>0</v>
      </c>
      <c r="W402" s="345">
        <f>IF(OR(OR(TRIM('Felling&amp;Restocking'!H402)="T",TRIM('Felling&amp;Restocking'!H402)="DF",TRIM('Felling&amp;Restocking'!H402)="OS"),O402=0),0,1)</f>
        <v>0</v>
      </c>
      <c r="X402" s="345">
        <f>IF(OR('Felling&amp;Restocking'!$S402="",OR('Felling&amp;Restocking'!$S402=0,'Felling&amp;Restocking'!$S402="N/A")),0,1)</f>
        <v>0</v>
      </c>
      <c r="Y402" s="333" t="str">
        <f t="shared" si="58"/>
        <v/>
      </c>
      <c r="Z402" s="333" t="str">
        <f t="shared" si="59"/>
        <v/>
      </c>
      <c r="AA402" s="334" t="str">
        <f t="shared" si="60"/>
        <v/>
      </c>
      <c r="AC402" s="333" t="str">
        <f t="shared" si="61"/>
        <v/>
      </c>
      <c r="AE402" s="333" t="str">
        <f t="shared" si="62"/>
        <v>1</v>
      </c>
      <c r="AF402" s="346" t="str">
        <f>IF('Felling&amp;Restocking'!I402="","",IFERROR(VLOOKUP( 'Felling&amp;Restocking'!I402,SpeciesList[],2,FALSE),"," &amp; 'Felling&amp;Restocking'!I402))</f>
        <v/>
      </c>
      <c r="AG402" s="333" t="str">
        <f>IF('Felling&amp;Restocking'!I402="","",VLOOKUP( 'Felling&amp;Restocking'!I402,SpeciesList[],4,FALSE))</f>
        <v/>
      </c>
      <c r="AH402" s="333" t="str">
        <f>IF('Felling&amp;Restocking'!J402="","",IFERROR("," &amp; VLOOKUP( 'Felling&amp;Restocking'!J402,SpeciesList[],2,FALSE),"," &amp; 'Felling&amp;Restocking'!J402))</f>
        <v/>
      </c>
      <c r="AI402" s="333" t="str">
        <f>IF('Felling&amp;Restocking'!J402="","",VLOOKUP( 'Felling&amp;Restocking'!J402,SpeciesList[],4,FALSE))</f>
        <v/>
      </c>
      <c r="AJ402" s="333" t="str">
        <f>IF('Felling&amp;Restocking'!K402="","",IFERROR("," &amp; VLOOKUP( 'Felling&amp;Restocking'!K402,SpeciesList[],2,FALSE),"," &amp; 'Felling&amp;Restocking'!K402))</f>
        <v/>
      </c>
      <c r="AK402" s="333" t="str">
        <f>IF('Felling&amp;Restocking'!K402="","",VLOOKUP( 'Felling&amp;Restocking'!K402,SpeciesList[],4,FALSE))</f>
        <v/>
      </c>
      <c r="AL402" s="333" t="str">
        <f>IF('Felling&amp;Restocking'!L402="","",IFERROR("," &amp; VLOOKUP( 'Felling&amp;Restocking'!L402,SpeciesList[],2,FALSE),"," &amp; 'Felling&amp;Restocking'!L402))</f>
        <v/>
      </c>
      <c r="AM402" s="333" t="str">
        <f>IF('Felling&amp;Restocking'!L402="","",VLOOKUP( 'Felling&amp;Restocking'!L402,SpeciesList[],4,FALSE))</f>
        <v/>
      </c>
      <c r="AN402" s="333" t="str">
        <f>IF('Felling&amp;Restocking'!M402="","",IFERROR("," &amp; VLOOKUP( 'Felling&amp;Restocking'!M402,SpeciesList[],2,FALSE),"," &amp; 'Felling&amp;Restocking'!M402))</f>
        <v/>
      </c>
      <c r="AO402" s="333" t="str">
        <f>IF('Felling&amp;Restocking'!M402="","",VLOOKUP( 'Felling&amp;Restocking'!M402,SpeciesList[],4,FALSE))</f>
        <v/>
      </c>
      <c r="AP402" s="333" t="str">
        <f>IF('Felling&amp;Restocking'!N402="","",IFERROR("," &amp; VLOOKUP( 'Felling&amp;Restocking'!N402,SpeciesList[],2,FALSE),"," &amp; 'Felling&amp;Restocking'!N402))</f>
        <v/>
      </c>
      <c r="AQ402" s="333" t="str">
        <f>IF('Felling&amp;Restocking'!N402="","",VLOOKUP( 'Felling&amp;Restocking'!N402,SpeciesList[],4,FALSE))</f>
        <v/>
      </c>
      <c r="AS402" s="346"/>
      <c r="AT402" s="333" t="str">
        <f>IF('Sub-Cpt Record'!A402&lt;&gt;"",CONCATENATE('Sub-Cpt Record'!A402,'Sub-Cpt Record'!B402,'Sub-Cpt Record'!C402),"")</f>
        <v/>
      </c>
      <c r="AU402" s="333">
        <f t="shared" si="63"/>
        <v>1</v>
      </c>
      <c r="AV402" s="333">
        <f>IF(AT402&lt;&gt;"",'Sub-Cpt Record'!C402/CODE!AU402,0)</f>
        <v>0</v>
      </c>
    </row>
    <row r="403" spans="1:48" x14ac:dyDescent="0.25">
      <c r="A403" s="333" t="str">
        <f>IF('Sub-Cpt Record'!B403="",IF(OR('Sub-Cpt Record'!A403=0,'Sub-Cpt Record'!A403=""),"",'Sub-Cpt Record'!A403),CONCATENATE('Sub-Cpt Record'!A403&amp;'Sub-Cpt Record'!B403))</f>
        <v/>
      </c>
      <c r="B403" s="333">
        <f t="shared" si="55"/>
        <v>1</v>
      </c>
      <c r="C403" s="334" t="str">
        <f>IF('Sub-Cpt Record'!E403 = "","",'Sub-Cpt Record'!E403&amp;"  ")</f>
        <v/>
      </c>
      <c r="D403" s="333" t="str">
        <f>IF('Sub-Cpt Record'!F403 = "","",'Sub-Cpt Record'!F403&amp;"  ")</f>
        <v/>
      </c>
      <c r="E403" s="333" t="str">
        <f>IF('Sub-Cpt Record'!G403 = "","",'Sub-Cpt Record'!G403&amp;"  ")</f>
        <v/>
      </c>
      <c r="F403" s="333" t="str">
        <f>IF('Sub-Cpt Record'!H403 = "","",'Sub-Cpt Record'!H403&amp;"  ")</f>
        <v/>
      </c>
      <c r="G403" s="333" t="str">
        <f>IF('Sub-Cpt Record'!I403 = "","",'Sub-Cpt Record'!I403&amp;"  ")</f>
        <v/>
      </c>
      <c r="H403" s="333" t="str">
        <f>IF('Sub-Cpt Record'!J403 = "","",'Sub-Cpt Record'!J403&amp;"  ")</f>
        <v/>
      </c>
      <c r="I403" s="335" t="str">
        <f t="shared" si="56"/>
        <v/>
      </c>
      <c r="J403" s="333">
        <f>IF(A403&lt;&gt;"",'Sub-Cpt Record'!C403/CODE!B403,0)</f>
        <v>0</v>
      </c>
      <c r="L403" s="337" t="str">
        <f t="shared" si="57"/>
        <v/>
      </c>
      <c r="N403" s="338">
        <f>COUNTIFS('Felling&amp;Restocking'!$A$11:$A$1000, 'Felling&amp;Restocking'!$A403, 'Felling&amp;Restocking'!$B$11:$B$1000, 'Felling&amp;Restocking'!$B403, 'Felling&amp;Restocking'!$H$11:$H$1000, 'Felling&amp;Restocking'!$H403)</f>
        <v>0</v>
      </c>
      <c r="O403" s="338">
        <f>IF(OR('Felling&amp;Restocking'!H403=0,'Felling&amp;Restocking'!H403=""),0,1)</f>
        <v>0</v>
      </c>
      <c r="P403" s="339">
        <f>SUM('Felling&amp;Restocking'!O403+'Felling&amp;Restocking'!P403)</f>
        <v>0</v>
      </c>
      <c r="S403" s="341">
        <f>IF(AND(O403&lt;&gt;0,P403&lt;&gt;0,'Felling&amp;Restocking'!G403&lt;&gt;0,AA403="",AC403=""),1,0)</f>
        <v>0</v>
      </c>
      <c r="T403" s="342" t="str">
        <f>IF(OR('Felling&amp;Restocking'!G403=0,'Felling&amp;Restocking'!G403=""),"",SUM('Felling&amp;Restocking'!O403/P403)*'Felling&amp;Restocking'!G403)</f>
        <v/>
      </c>
      <c r="U403" s="343" t="str">
        <f>IF(OR('Felling&amp;Restocking'!G403=0,'Felling&amp;Restocking'!G403=""),"",SUM('Felling&amp;Restocking'!P403/P403)*'Felling&amp;Restocking'!G403)</f>
        <v/>
      </c>
      <c r="V403" s="344">
        <f>IF(CONCATENATE('Felling&amp;Restocking'!U403&amp;'Felling&amp;Restocking'!W403&amp;'Felling&amp;Restocking'!Y403&amp;'Felling&amp;Restocking'!AA403&amp;'Felling&amp;Restocking'!AC403)="",0,1)</f>
        <v>0</v>
      </c>
      <c r="W403" s="345">
        <f>IF(OR(OR(TRIM('Felling&amp;Restocking'!H403)="T",TRIM('Felling&amp;Restocking'!H403)="DF",TRIM('Felling&amp;Restocking'!H403)="OS"),O403=0),0,1)</f>
        <v>0</v>
      </c>
      <c r="X403" s="345">
        <f>IF(OR('Felling&amp;Restocking'!$S403="",OR('Felling&amp;Restocking'!$S403=0,'Felling&amp;Restocking'!$S403="N/A")),0,1)</f>
        <v>0</v>
      </c>
      <c r="Y403" s="333" t="str">
        <f t="shared" si="58"/>
        <v/>
      </c>
      <c r="Z403" s="333" t="str">
        <f t="shared" si="59"/>
        <v/>
      </c>
      <c r="AA403" s="334" t="str">
        <f t="shared" si="60"/>
        <v/>
      </c>
      <c r="AC403" s="333" t="str">
        <f t="shared" si="61"/>
        <v/>
      </c>
      <c r="AE403" s="333" t="str">
        <f t="shared" si="62"/>
        <v>1</v>
      </c>
      <c r="AF403" s="346" t="str">
        <f>IF('Felling&amp;Restocking'!I403="","",IFERROR(VLOOKUP( 'Felling&amp;Restocking'!I403,SpeciesList[],2,FALSE),"," &amp; 'Felling&amp;Restocking'!I403))</f>
        <v/>
      </c>
      <c r="AG403" s="333" t="str">
        <f>IF('Felling&amp;Restocking'!I403="","",VLOOKUP( 'Felling&amp;Restocking'!I403,SpeciesList[],4,FALSE))</f>
        <v/>
      </c>
      <c r="AH403" s="333" t="str">
        <f>IF('Felling&amp;Restocking'!J403="","",IFERROR("," &amp; VLOOKUP( 'Felling&amp;Restocking'!J403,SpeciesList[],2,FALSE),"," &amp; 'Felling&amp;Restocking'!J403))</f>
        <v/>
      </c>
      <c r="AI403" s="333" t="str">
        <f>IF('Felling&amp;Restocking'!J403="","",VLOOKUP( 'Felling&amp;Restocking'!J403,SpeciesList[],4,FALSE))</f>
        <v/>
      </c>
      <c r="AJ403" s="333" t="str">
        <f>IF('Felling&amp;Restocking'!K403="","",IFERROR("," &amp; VLOOKUP( 'Felling&amp;Restocking'!K403,SpeciesList[],2,FALSE),"," &amp; 'Felling&amp;Restocking'!K403))</f>
        <v/>
      </c>
      <c r="AK403" s="333" t="str">
        <f>IF('Felling&amp;Restocking'!K403="","",VLOOKUP( 'Felling&amp;Restocking'!K403,SpeciesList[],4,FALSE))</f>
        <v/>
      </c>
      <c r="AL403" s="333" t="str">
        <f>IF('Felling&amp;Restocking'!L403="","",IFERROR("," &amp; VLOOKUP( 'Felling&amp;Restocking'!L403,SpeciesList[],2,FALSE),"," &amp; 'Felling&amp;Restocking'!L403))</f>
        <v/>
      </c>
      <c r="AM403" s="333" t="str">
        <f>IF('Felling&amp;Restocking'!L403="","",VLOOKUP( 'Felling&amp;Restocking'!L403,SpeciesList[],4,FALSE))</f>
        <v/>
      </c>
      <c r="AN403" s="333" t="str">
        <f>IF('Felling&amp;Restocking'!M403="","",IFERROR("," &amp; VLOOKUP( 'Felling&amp;Restocking'!M403,SpeciesList[],2,FALSE),"," &amp; 'Felling&amp;Restocking'!M403))</f>
        <v/>
      </c>
      <c r="AO403" s="333" t="str">
        <f>IF('Felling&amp;Restocking'!M403="","",VLOOKUP( 'Felling&amp;Restocking'!M403,SpeciesList[],4,FALSE))</f>
        <v/>
      </c>
      <c r="AP403" s="333" t="str">
        <f>IF('Felling&amp;Restocking'!N403="","",IFERROR("," &amp; VLOOKUP( 'Felling&amp;Restocking'!N403,SpeciesList[],2,FALSE),"," &amp; 'Felling&amp;Restocking'!N403))</f>
        <v/>
      </c>
      <c r="AQ403" s="333" t="str">
        <f>IF('Felling&amp;Restocking'!N403="","",VLOOKUP( 'Felling&amp;Restocking'!N403,SpeciesList[],4,FALSE))</f>
        <v/>
      </c>
      <c r="AS403" s="346"/>
      <c r="AT403" s="333" t="str">
        <f>IF('Sub-Cpt Record'!A403&lt;&gt;"",CONCATENATE('Sub-Cpt Record'!A403,'Sub-Cpt Record'!B403,'Sub-Cpt Record'!C403),"")</f>
        <v/>
      </c>
      <c r="AU403" s="333">
        <f t="shared" si="63"/>
        <v>1</v>
      </c>
      <c r="AV403" s="333">
        <f>IF(AT403&lt;&gt;"",'Sub-Cpt Record'!C403/CODE!AU403,0)</f>
        <v>0</v>
      </c>
    </row>
    <row r="404" spans="1:48" x14ac:dyDescent="0.25">
      <c r="A404" s="333" t="str">
        <f>IF('Sub-Cpt Record'!B404="",IF(OR('Sub-Cpt Record'!A404=0,'Sub-Cpt Record'!A404=""),"",'Sub-Cpt Record'!A404),CONCATENATE('Sub-Cpt Record'!A404&amp;'Sub-Cpt Record'!B404))</f>
        <v/>
      </c>
      <c r="B404" s="333">
        <f t="shared" si="55"/>
        <v>1</v>
      </c>
      <c r="C404" s="334" t="str">
        <f>IF('Sub-Cpt Record'!E404 = "","",'Sub-Cpt Record'!E404&amp;"  ")</f>
        <v/>
      </c>
      <c r="D404" s="333" t="str">
        <f>IF('Sub-Cpt Record'!F404 = "","",'Sub-Cpt Record'!F404&amp;"  ")</f>
        <v/>
      </c>
      <c r="E404" s="333" t="str">
        <f>IF('Sub-Cpt Record'!G404 = "","",'Sub-Cpt Record'!G404&amp;"  ")</f>
        <v/>
      </c>
      <c r="F404" s="333" t="str">
        <f>IF('Sub-Cpt Record'!H404 = "","",'Sub-Cpt Record'!H404&amp;"  ")</f>
        <v/>
      </c>
      <c r="G404" s="333" t="str">
        <f>IF('Sub-Cpt Record'!I404 = "","",'Sub-Cpt Record'!I404&amp;"  ")</f>
        <v/>
      </c>
      <c r="H404" s="333" t="str">
        <f>IF('Sub-Cpt Record'!J404 = "","",'Sub-Cpt Record'!J404&amp;"  ")</f>
        <v/>
      </c>
      <c r="I404" s="335" t="str">
        <f t="shared" si="56"/>
        <v/>
      </c>
      <c r="J404" s="333">
        <f>IF(A404&lt;&gt;"",'Sub-Cpt Record'!C404/CODE!B404,0)</f>
        <v>0</v>
      </c>
      <c r="L404" s="337" t="str">
        <f t="shared" si="57"/>
        <v/>
      </c>
      <c r="N404" s="338">
        <f>COUNTIFS('Felling&amp;Restocking'!$A$11:$A$1000, 'Felling&amp;Restocking'!$A404, 'Felling&amp;Restocking'!$B$11:$B$1000, 'Felling&amp;Restocking'!$B404, 'Felling&amp;Restocking'!$H$11:$H$1000, 'Felling&amp;Restocking'!$H404)</f>
        <v>0</v>
      </c>
      <c r="O404" s="338">
        <f>IF(OR('Felling&amp;Restocking'!H404=0,'Felling&amp;Restocking'!H404=""),0,1)</f>
        <v>0</v>
      </c>
      <c r="P404" s="339">
        <f>SUM('Felling&amp;Restocking'!O404+'Felling&amp;Restocking'!P404)</f>
        <v>0</v>
      </c>
      <c r="S404" s="341">
        <f>IF(AND(O404&lt;&gt;0,P404&lt;&gt;0,'Felling&amp;Restocking'!G404&lt;&gt;0,AA404="",AC404=""),1,0)</f>
        <v>0</v>
      </c>
      <c r="T404" s="342" t="str">
        <f>IF(OR('Felling&amp;Restocking'!G404=0,'Felling&amp;Restocking'!G404=""),"",SUM('Felling&amp;Restocking'!O404/P404)*'Felling&amp;Restocking'!G404)</f>
        <v/>
      </c>
      <c r="U404" s="343" t="str">
        <f>IF(OR('Felling&amp;Restocking'!G404=0,'Felling&amp;Restocking'!G404=""),"",SUM('Felling&amp;Restocking'!P404/P404)*'Felling&amp;Restocking'!G404)</f>
        <v/>
      </c>
      <c r="V404" s="344">
        <f>IF(CONCATENATE('Felling&amp;Restocking'!U404&amp;'Felling&amp;Restocking'!W404&amp;'Felling&amp;Restocking'!Y404&amp;'Felling&amp;Restocking'!AA404&amp;'Felling&amp;Restocking'!AC404)="",0,1)</f>
        <v>0</v>
      </c>
      <c r="W404" s="345">
        <f>IF(OR(OR(TRIM('Felling&amp;Restocking'!H404)="T",TRIM('Felling&amp;Restocking'!H404)="DF",TRIM('Felling&amp;Restocking'!H404)="OS"),O404=0),0,1)</f>
        <v>0</v>
      </c>
      <c r="X404" s="345">
        <f>IF(OR('Felling&amp;Restocking'!$S404="",OR('Felling&amp;Restocking'!$S404=0,'Felling&amp;Restocking'!$S404="N/A")),0,1)</f>
        <v>0</v>
      </c>
      <c r="Y404" s="333" t="str">
        <f t="shared" si="58"/>
        <v/>
      </c>
      <c r="Z404" s="333" t="str">
        <f t="shared" si="59"/>
        <v/>
      </c>
      <c r="AA404" s="334" t="str">
        <f t="shared" si="60"/>
        <v/>
      </c>
      <c r="AC404" s="333" t="str">
        <f t="shared" si="61"/>
        <v/>
      </c>
      <c r="AE404" s="333" t="str">
        <f t="shared" si="62"/>
        <v>1</v>
      </c>
      <c r="AF404" s="346" t="str">
        <f>IF('Felling&amp;Restocking'!I404="","",IFERROR(VLOOKUP( 'Felling&amp;Restocking'!I404,SpeciesList[],2,FALSE),"," &amp; 'Felling&amp;Restocking'!I404))</f>
        <v/>
      </c>
      <c r="AG404" s="333" t="str">
        <f>IF('Felling&amp;Restocking'!I404="","",VLOOKUP( 'Felling&amp;Restocking'!I404,SpeciesList[],4,FALSE))</f>
        <v/>
      </c>
      <c r="AH404" s="333" t="str">
        <f>IF('Felling&amp;Restocking'!J404="","",IFERROR("," &amp; VLOOKUP( 'Felling&amp;Restocking'!J404,SpeciesList[],2,FALSE),"," &amp; 'Felling&amp;Restocking'!J404))</f>
        <v/>
      </c>
      <c r="AI404" s="333" t="str">
        <f>IF('Felling&amp;Restocking'!J404="","",VLOOKUP( 'Felling&amp;Restocking'!J404,SpeciesList[],4,FALSE))</f>
        <v/>
      </c>
      <c r="AJ404" s="333" t="str">
        <f>IF('Felling&amp;Restocking'!K404="","",IFERROR("," &amp; VLOOKUP( 'Felling&amp;Restocking'!K404,SpeciesList[],2,FALSE),"," &amp; 'Felling&amp;Restocking'!K404))</f>
        <v/>
      </c>
      <c r="AK404" s="333" t="str">
        <f>IF('Felling&amp;Restocking'!K404="","",VLOOKUP( 'Felling&amp;Restocking'!K404,SpeciesList[],4,FALSE))</f>
        <v/>
      </c>
      <c r="AL404" s="333" t="str">
        <f>IF('Felling&amp;Restocking'!L404="","",IFERROR("," &amp; VLOOKUP( 'Felling&amp;Restocking'!L404,SpeciesList[],2,FALSE),"," &amp; 'Felling&amp;Restocking'!L404))</f>
        <v/>
      </c>
      <c r="AM404" s="333" t="str">
        <f>IF('Felling&amp;Restocking'!L404="","",VLOOKUP( 'Felling&amp;Restocking'!L404,SpeciesList[],4,FALSE))</f>
        <v/>
      </c>
      <c r="AN404" s="333" t="str">
        <f>IF('Felling&amp;Restocking'!M404="","",IFERROR("," &amp; VLOOKUP( 'Felling&amp;Restocking'!M404,SpeciesList[],2,FALSE),"," &amp; 'Felling&amp;Restocking'!M404))</f>
        <v/>
      </c>
      <c r="AO404" s="333" t="str">
        <f>IF('Felling&amp;Restocking'!M404="","",VLOOKUP( 'Felling&amp;Restocking'!M404,SpeciesList[],4,FALSE))</f>
        <v/>
      </c>
      <c r="AP404" s="333" t="str">
        <f>IF('Felling&amp;Restocking'!N404="","",IFERROR("," &amp; VLOOKUP( 'Felling&amp;Restocking'!N404,SpeciesList[],2,FALSE),"," &amp; 'Felling&amp;Restocking'!N404))</f>
        <v/>
      </c>
      <c r="AQ404" s="333" t="str">
        <f>IF('Felling&amp;Restocking'!N404="","",VLOOKUP( 'Felling&amp;Restocking'!N404,SpeciesList[],4,FALSE))</f>
        <v/>
      </c>
      <c r="AS404" s="346"/>
      <c r="AT404" s="333" t="str">
        <f>IF('Sub-Cpt Record'!A404&lt;&gt;"",CONCATENATE('Sub-Cpt Record'!A404,'Sub-Cpt Record'!B404,'Sub-Cpt Record'!C404),"")</f>
        <v/>
      </c>
      <c r="AU404" s="333">
        <f t="shared" si="63"/>
        <v>1</v>
      </c>
      <c r="AV404" s="333">
        <f>IF(AT404&lt;&gt;"",'Sub-Cpt Record'!C404/CODE!AU404,0)</f>
        <v>0</v>
      </c>
    </row>
    <row r="405" spans="1:48" x14ac:dyDescent="0.25">
      <c r="A405" s="333" t="str">
        <f>IF('Sub-Cpt Record'!B405="",IF(OR('Sub-Cpt Record'!A405=0,'Sub-Cpt Record'!A405=""),"",'Sub-Cpt Record'!A405),CONCATENATE('Sub-Cpt Record'!A405&amp;'Sub-Cpt Record'!B405))</f>
        <v/>
      </c>
      <c r="B405" s="333">
        <f t="shared" si="55"/>
        <v>1</v>
      </c>
      <c r="C405" s="334" t="str">
        <f>IF('Sub-Cpt Record'!E405 = "","",'Sub-Cpt Record'!E405&amp;"  ")</f>
        <v/>
      </c>
      <c r="D405" s="333" t="str">
        <f>IF('Sub-Cpt Record'!F405 = "","",'Sub-Cpt Record'!F405&amp;"  ")</f>
        <v/>
      </c>
      <c r="E405" s="333" t="str">
        <f>IF('Sub-Cpt Record'!G405 = "","",'Sub-Cpt Record'!G405&amp;"  ")</f>
        <v/>
      </c>
      <c r="F405" s="333" t="str">
        <f>IF('Sub-Cpt Record'!H405 = "","",'Sub-Cpt Record'!H405&amp;"  ")</f>
        <v/>
      </c>
      <c r="G405" s="333" t="str">
        <f>IF('Sub-Cpt Record'!I405 = "","",'Sub-Cpt Record'!I405&amp;"  ")</f>
        <v/>
      </c>
      <c r="H405" s="333" t="str">
        <f>IF('Sub-Cpt Record'!J405 = "","",'Sub-Cpt Record'!J405&amp;"  ")</f>
        <v/>
      </c>
      <c r="I405" s="335" t="str">
        <f t="shared" si="56"/>
        <v/>
      </c>
      <c r="J405" s="333">
        <f>IF(A405&lt;&gt;"",'Sub-Cpt Record'!C405/CODE!B405,0)</f>
        <v>0</v>
      </c>
      <c r="L405" s="337" t="str">
        <f t="shared" si="57"/>
        <v/>
      </c>
      <c r="N405" s="338">
        <f>COUNTIFS('Felling&amp;Restocking'!$A$11:$A$1000, 'Felling&amp;Restocking'!$A405, 'Felling&amp;Restocking'!$B$11:$B$1000, 'Felling&amp;Restocking'!$B405, 'Felling&amp;Restocking'!$H$11:$H$1000, 'Felling&amp;Restocking'!$H405)</f>
        <v>0</v>
      </c>
      <c r="O405" s="338">
        <f>IF(OR('Felling&amp;Restocking'!H405=0,'Felling&amp;Restocking'!H405=""),0,1)</f>
        <v>0</v>
      </c>
      <c r="P405" s="339">
        <f>SUM('Felling&amp;Restocking'!O405+'Felling&amp;Restocking'!P405)</f>
        <v>0</v>
      </c>
      <c r="S405" s="341">
        <f>IF(AND(O405&lt;&gt;0,P405&lt;&gt;0,'Felling&amp;Restocking'!G405&lt;&gt;0,AA405="",AC405=""),1,0)</f>
        <v>0</v>
      </c>
      <c r="T405" s="342" t="str">
        <f>IF(OR('Felling&amp;Restocking'!G405=0,'Felling&amp;Restocking'!G405=""),"",SUM('Felling&amp;Restocking'!O405/P405)*'Felling&amp;Restocking'!G405)</f>
        <v/>
      </c>
      <c r="U405" s="343" t="str">
        <f>IF(OR('Felling&amp;Restocking'!G405=0,'Felling&amp;Restocking'!G405=""),"",SUM('Felling&amp;Restocking'!P405/P405)*'Felling&amp;Restocking'!G405)</f>
        <v/>
      </c>
      <c r="V405" s="344">
        <f>IF(CONCATENATE('Felling&amp;Restocking'!U405&amp;'Felling&amp;Restocking'!W405&amp;'Felling&amp;Restocking'!Y405&amp;'Felling&amp;Restocking'!AA405&amp;'Felling&amp;Restocking'!AC405)="",0,1)</f>
        <v>0</v>
      </c>
      <c r="W405" s="345">
        <f>IF(OR(OR(TRIM('Felling&amp;Restocking'!H405)="T",TRIM('Felling&amp;Restocking'!H405)="DF",TRIM('Felling&amp;Restocking'!H405)="OS"),O405=0),0,1)</f>
        <v>0</v>
      </c>
      <c r="X405" s="345">
        <f>IF(OR('Felling&amp;Restocking'!$S405="",OR('Felling&amp;Restocking'!$S405=0,'Felling&amp;Restocking'!$S405="N/A")),0,1)</f>
        <v>0</v>
      </c>
      <c r="Y405" s="333" t="str">
        <f t="shared" si="58"/>
        <v/>
      </c>
      <c r="Z405" s="333" t="str">
        <f t="shared" si="59"/>
        <v/>
      </c>
      <c r="AA405" s="334" t="str">
        <f t="shared" si="60"/>
        <v/>
      </c>
      <c r="AC405" s="333" t="str">
        <f t="shared" si="61"/>
        <v/>
      </c>
      <c r="AE405" s="333" t="str">
        <f t="shared" si="62"/>
        <v>1</v>
      </c>
      <c r="AF405" s="346" t="str">
        <f>IF('Felling&amp;Restocking'!I405="","",IFERROR(VLOOKUP( 'Felling&amp;Restocking'!I405,SpeciesList[],2,FALSE),"," &amp; 'Felling&amp;Restocking'!I405))</f>
        <v/>
      </c>
      <c r="AG405" s="333" t="str">
        <f>IF('Felling&amp;Restocking'!I405="","",VLOOKUP( 'Felling&amp;Restocking'!I405,SpeciesList[],4,FALSE))</f>
        <v/>
      </c>
      <c r="AH405" s="333" t="str">
        <f>IF('Felling&amp;Restocking'!J405="","",IFERROR("," &amp; VLOOKUP( 'Felling&amp;Restocking'!J405,SpeciesList[],2,FALSE),"," &amp; 'Felling&amp;Restocking'!J405))</f>
        <v/>
      </c>
      <c r="AI405" s="333" t="str">
        <f>IF('Felling&amp;Restocking'!J405="","",VLOOKUP( 'Felling&amp;Restocking'!J405,SpeciesList[],4,FALSE))</f>
        <v/>
      </c>
      <c r="AJ405" s="333" t="str">
        <f>IF('Felling&amp;Restocking'!K405="","",IFERROR("," &amp; VLOOKUP( 'Felling&amp;Restocking'!K405,SpeciesList[],2,FALSE),"," &amp; 'Felling&amp;Restocking'!K405))</f>
        <v/>
      </c>
      <c r="AK405" s="333" t="str">
        <f>IF('Felling&amp;Restocking'!K405="","",VLOOKUP( 'Felling&amp;Restocking'!K405,SpeciesList[],4,FALSE))</f>
        <v/>
      </c>
      <c r="AL405" s="333" t="str">
        <f>IF('Felling&amp;Restocking'!L405="","",IFERROR("," &amp; VLOOKUP( 'Felling&amp;Restocking'!L405,SpeciesList[],2,FALSE),"," &amp; 'Felling&amp;Restocking'!L405))</f>
        <v/>
      </c>
      <c r="AM405" s="333" t="str">
        <f>IF('Felling&amp;Restocking'!L405="","",VLOOKUP( 'Felling&amp;Restocking'!L405,SpeciesList[],4,FALSE))</f>
        <v/>
      </c>
      <c r="AN405" s="333" t="str">
        <f>IF('Felling&amp;Restocking'!M405="","",IFERROR("," &amp; VLOOKUP( 'Felling&amp;Restocking'!M405,SpeciesList[],2,FALSE),"," &amp; 'Felling&amp;Restocking'!M405))</f>
        <v/>
      </c>
      <c r="AO405" s="333" t="str">
        <f>IF('Felling&amp;Restocking'!M405="","",VLOOKUP( 'Felling&amp;Restocking'!M405,SpeciesList[],4,FALSE))</f>
        <v/>
      </c>
      <c r="AP405" s="333" t="str">
        <f>IF('Felling&amp;Restocking'!N405="","",IFERROR("," &amp; VLOOKUP( 'Felling&amp;Restocking'!N405,SpeciesList[],2,FALSE),"," &amp; 'Felling&amp;Restocking'!N405))</f>
        <v/>
      </c>
      <c r="AQ405" s="333" t="str">
        <f>IF('Felling&amp;Restocking'!N405="","",VLOOKUP( 'Felling&amp;Restocking'!N405,SpeciesList[],4,FALSE))</f>
        <v/>
      </c>
      <c r="AS405" s="346"/>
      <c r="AT405" s="333" t="str">
        <f>IF('Sub-Cpt Record'!A405&lt;&gt;"",CONCATENATE('Sub-Cpt Record'!A405,'Sub-Cpt Record'!B405,'Sub-Cpt Record'!C405),"")</f>
        <v/>
      </c>
      <c r="AU405" s="333">
        <f t="shared" si="63"/>
        <v>1</v>
      </c>
      <c r="AV405" s="333">
        <f>IF(AT405&lt;&gt;"",'Sub-Cpt Record'!C405/CODE!AU405,0)</f>
        <v>0</v>
      </c>
    </row>
    <row r="406" spans="1:48" x14ac:dyDescent="0.25">
      <c r="A406" s="333" t="str">
        <f>IF('Sub-Cpt Record'!B406="",IF(OR('Sub-Cpt Record'!A406=0,'Sub-Cpt Record'!A406=""),"",'Sub-Cpt Record'!A406),CONCATENATE('Sub-Cpt Record'!A406&amp;'Sub-Cpt Record'!B406))</f>
        <v/>
      </c>
      <c r="B406" s="333">
        <f t="shared" si="55"/>
        <v>1</v>
      </c>
      <c r="C406" s="334" t="str">
        <f>IF('Sub-Cpt Record'!E406 = "","",'Sub-Cpt Record'!E406&amp;"  ")</f>
        <v/>
      </c>
      <c r="D406" s="333" t="str">
        <f>IF('Sub-Cpt Record'!F406 = "","",'Sub-Cpt Record'!F406&amp;"  ")</f>
        <v/>
      </c>
      <c r="E406" s="333" t="str">
        <f>IF('Sub-Cpt Record'!G406 = "","",'Sub-Cpt Record'!G406&amp;"  ")</f>
        <v/>
      </c>
      <c r="F406" s="333" t="str">
        <f>IF('Sub-Cpt Record'!H406 = "","",'Sub-Cpt Record'!H406&amp;"  ")</f>
        <v/>
      </c>
      <c r="G406" s="333" t="str">
        <f>IF('Sub-Cpt Record'!I406 = "","",'Sub-Cpt Record'!I406&amp;"  ")</f>
        <v/>
      </c>
      <c r="H406" s="333" t="str">
        <f>IF('Sub-Cpt Record'!J406 = "","",'Sub-Cpt Record'!J406&amp;"  ")</f>
        <v/>
      </c>
      <c r="I406" s="335" t="str">
        <f t="shared" si="56"/>
        <v/>
      </c>
      <c r="J406" s="333">
        <f>IF(A406&lt;&gt;"",'Sub-Cpt Record'!C406/CODE!B406,0)</f>
        <v>0</v>
      </c>
      <c r="L406" s="337" t="str">
        <f t="shared" si="57"/>
        <v/>
      </c>
      <c r="N406" s="338">
        <f>COUNTIFS('Felling&amp;Restocking'!$A$11:$A$1000, 'Felling&amp;Restocking'!$A406, 'Felling&amp;Restocking'!$B$11:$B$1000, 'Felling&amp;Restocking'!$B406, 'Felling&amp;Restocking'!$H$11:$H$1000, 'Felling&amp;Restocking'!$H406)</f>
        <v>0</v>
      </c>
      <c r="O406" s="338">
        <f>IF(OR('Felling&amp;Restocking'!H406=0,'Felling&amp;Restocking'!H406=""),0,1)</f>
        <v>0</v>
      </c>
      <c r="P406" s="339">
        <f>SUM('Felling&amp;Restocking'!O406+'Felling&amp;Restocking'!P406)</f>
        <v>0</v>
      </c>
      <c r="S406" s="341">
        <f>IF(AND(O406&lt;&gt;0,P406&lt;&gt;0,'Felling&amp;Restocking'!G406&lt;&gt;0,AA406="",AC406=""),1,0)</f>
        <v>0</v>
      </c>
      <c r="T406" s="342" t="str">
        <f>IF(OR('Felling&amp;Restocking'!G406=0,'Felling&amp;Restocking'!G406=""),"",SUM('Felling&amp;Restocking'!O406/P406)*'Felling&amp;Restocking'!G406)</f>
        <v/>
      </c>
      <c r="U406" s="343" t="str">
        <f>IF(OR('Felling&amp;Restocking'!G406=0,'Felling&amp;Restocking'!G406=""),"",SUM('Felling&amp;Restocking'!P406/P406)*'Felling&amp;Restocking'!G406)</f>
        <v/>
      </c>
      <c r="V406" s="344">
        <f>IF(CONCATENATE('Felling&amp;Restocking'!U406&amp;'Felling&amp;Restocking'!W406&amp;'Felling&amp;Restocking'!Y406&amp;'Felling&amp;Restocking'!AA406&amp;'Felling&amp;Restocking'!AC406)="",0,1)</f>
        <v>0</v>
      </c>
      <c r="W406" s="345">
        <f>IF(OR(OR(TRIM('Felling&amp;Restocking'!H406)="T",TRIM('Felling&amp;Restocking'!H406)="DF",TRIM('Felling&amp;Restocking'!H406)="OS"),O406=0),0,1)</f>
        <v>0</v>
      </c>
      <c r="X406" s="345">
        <f>IF(OR('Felling&amp;Restocking'!$S406="",OR('Felling&amp;Restocking'!$S406=0,'Felling&amp;Restocking'!$S406="N/A")),0,1)</f>
        <v>0</v>
      </c>
      <c r="Y406" s="333" t="str">
        <f t="shared" si="58"/>
        <v/>
      </c>
      <c r="Z406" s="333" t="str">
        <f t="shared" si="59"/>
        <v/>
      </c>
      <c r="AA406" s="334" t="str">
        <f t="shared" si="60"/>
        <v/>
      </c>
      <c r="AC406" s="333" t="str">
        <f t="shared" si="61"/>
        <v/>
      </c>
      <c r="AE406" s="333" t="str">
        <f t="shared" si="62"/>
        <v>1</v>
      </c>
      <c r="AF406" s="346" t="str">
        <f>IF('Felling&amp;Restocking'!I406="","",IFERROR(VLOOKUP( 'Felling&amp;Restocking'!I406,SpeciesList[],2,FALSE),"," &amp; 'Felling&amp;Restocking'!I406))</f>
        <v/>
      </c>
      <c r="AG406" s="333" t="str">
        <f>IF('Felling&amp;Restocking'!I406="","",VLOOKUP( 'Felling&amp;Restocking'!I406,SpeciesList[],4,FALSE))</f>
        <v/>
      </c>
      <c r="AH406" s="333" t="str">
        <f>IF('Felling&amp;Restocking'!J406="","",IFERROR("," &amp; VLOOKUP( 'Felling&amp;Restocking'!J406,SpeciesList[],2,FALSE),"," &amp; 'Felling&amp;Restocking'!J406))</f>
        <v/>
      </c>
      <c r="AI406" s="333" t="str">
        <f>IF('Felling&amp;Restocking'!J406="","",VLOOKUP( 'Felling&amp;Restocking'!J406,SpeciesList[],4,FALSE))</f>
        <v/>
      </c>
      <c r="AJ406" s="333" t="str">
        <f>IF('Felling&amp;Restocking'!K406="","",IFERROR("," &amp; VLOOKUP( 'Felling&amp;Restocking'!K406,SpeciesList[],2,FALSE),"," &amp; 'Felling&amp;Restocking'!K406))</f>
        <v/>
      </c>
      <c r="AK406" s="333" t="str">
        <f>IF('Felling&amp;Restocking'!K406="","",VLOOKUP( 'Felling&amp;Restocking'!K406,SpeciesList[],4,FALSE))</f>
        <v/>
      </c>
      <c r="AL406" s="333" t="str">
        <f>IF('Felling&amp;Restocking'!L406="","",IFERROR("," &amp; VLOOKUP( 'Felling&amp;Restocking'!L406,SpeciesList[],2,FALSE),"," &amp; 'Felling&amp;Restocking'!L406))</f>
        <v/>
      </c>
      <c r="AM406" s="333" t="str">
        <f>IF('Felling&amp;Restocking'!L406="","",VLOOKUP( 'Felling&amp;Restocking'!L406,SpeciesList[],4,FALSE))</f>
        <v/>
      </c>
      <c r="AN406" s="333" t="str">
        <f>IF('Felling&amp;Restocking'!M406="","",IFERROR("," &amp; VLOOKUP( 'Felling&amp;Restocking'!M406,SpeciesList[],2,FALSE),"," &amp; 'Felling&amp;Restocking'!M406))</f>
        <v/>
      </c>
      <c r="AO406" s="333" t="str">
        <f>IF('Felling&amp;Restocking'!M406="","",VLOOKUP( 'Felling&amp;Restocking'!M406,SpeciesList[],4,FALSE))</f>
        <v/>
      </c>
      <c r="AP406" s="333" t="str">
        <f>IF('Felling&amp;Restocking'!N406="","",IFERROR("," &amp; VLOOKUP( 'Felling&amp;Restocking'!N406,SpeciesList[],2,FALSE),"," &amp; 'Felling&amp;Restocking'!N406))</f>
        <v/>
      </c>
      <c r="AQ406" s="333" t="str">
        <f>IF('Felling&amp;Restocking'!N406="","",VLOOKUP( 'Felling&amp;Restocking'!N406,SpeciesList[],4,FALSE))</f>
        <v/>
      </c>
      <c r="AS406" s="346"/>
      <c r="AT406" s="333" t="str">
        <f>IF('Sub-Cpt Record'!A406&lt;&gt;"",CONCATENATE('Sub-Cpt Record'!A406,'Sub-Cpt Record'!B406,'Sub-Cpt Record'!C406),"")</f>
        <v/>
      </c>
      <c r="AU406" s="333">
        <f t="shared" si="63"/>
        <v>1</v>
      </c>
      <c r="AV406" s="333">
        <f>IF(AT406&lt;&gt;"",'Sub-Cpt Record'!C406/CODE!AU406,0)</f>
        <v>0</v>
      </c>
    </row>
    <row r="407" spans="1:48" x14ac:dyDescent="0.25">
      <c r="A407" s="333" t="str">
        <f>IF('Sub-Cpt Record'!B407="",IF(OR('Sub-Cpt Record'!A407=0,'Sub-Cpt Record'!A407=""),"",'Sub-Cpt Record'!A407),CONCATENATE('Sub-Cpt Record'!A407&amp;'Sub-Cpt Record'!B407))</f>
        <v/>
      </c>
      <c r="B407" s="333">
        <f t="shared" si="55"/>
        <v>1</v>
      </c>
      <c r="C407" s="334" t="str">
        <f>IF('Sub-Cpt Record'!E407 = "","",'Sub-Cpt Record'!E407&amp;"  ")</f>
        <v/>
      </c>
      <c r="D407" s="333" t="str">
        <f>IF('Sub-Cpt Record'!F407 = "","",'Sub-Cpt Record'!F407&amp;"  ")</f>
        <v/>
      </c>
      <c r="E407" s="333" t="str">
        <f>IF('Sub-Cpt Record'!G407 = "","",'Sub-Cpt Record'!G407&amp;"  ")</f>
        <v/>
      </c>
      <c r="F407" s="333" t="str">
        <f>IF('Sub-Cpt Record'!H407 = "","",'Sub-Cpt Record'!H407&amp;"  ")</f>
        <v/>
      </c>
      <c r="G407" s="333" t="str">
        <f>IF('Sub-Cpt Record'!I407 = "","",'Sub-Cpt Record'!I407&amp;"  ")</f>
        <v/>
      </c>
      <c r="H407" s="333" t="str">
        <f>IF('Sub-Cpt Record'!J407 = "","",'Sub-Cpt Record'!J407&amp;"  ")</f>
        <v/>
      </c>
      <c r="I407" s="335" t="str">
        <f t="shared" si="56"/>
        <v/>
      </c>
      <c r="J407" s="333">
        <f>IF(A407&lt;&gt;"",'Sub-Cpt Record'!C407/CODE!B407,0)</f>
        <v>0</v>
      </c>
      <c r="L407" s="337" t="str">
        <f t="shared" si="57"/>
        <v/>
      </c>
      <c r="N407" s="338">
        <f>COUNTIFS('Felling&amp;Restocking'!$A$11:$A$1000, 'Felling&amp;Restocking'!$A407, 'Felling&amp;Restocking'!$B$11:$B$1000, 'Felling&amp;Restocking'!$B407, 'Felling&amp;Restocking'!$H$11:$H$1000, 'Felling&amp;Restocking'!$H407)</f>
        <v>0</v>
      </c>
      <c r="O407" s="338">
        <f>IF(OR('Felling&amp;Restocking'!H407=0,'Felling&amp;Restocking'!H407=""),0,1)</f>
        <v>0</v>
      </c>
      <c r="P407" s="339">
        <f>SUM('Felling&amp;Restocking'!O407+'Felling&amp;Restocking'!P407)</f>
        <v>0</v>
      </c>
      <c r="S407" s="341">
        <f>IF(AND(O407&lt;&gt;0,P407&lt;&gt;0,'Felling&amp;Restocking'!G407&lt;&gt;0,AA407="",AC407=""),1,0)</f>
        <v>0</v>
      </c>
      <c r="T407" s="342" t="str">
        <f>IF(OR('Felling&amp;Restocking'!G407=0,'Felling&amp;Restocking'!G407=""),"",SUM('Felling&amp;Restocking'!O407/P407)*'Felling&amp;Restocking'!G407)</f>
        <v/>
      </c>
      <c r="U407" s="343" t="str">
        <f>IF(OR('Felling&amp;Restocking'!G407=0,'Felling&amp;Restocking'!G407=""),"",SUM('Felling&amp;Restocking'!P407/P407)*'Felling&amp;Restocking'!G407)</f>
        <v/>
      </c>
      <c r="V407" s="344">
        <f>IF(CONCATENATE('Felling&amp;Restocking'!U407&amp;'Felling&amp;Restocking'!W407&amp;'Felling&amp;Restocking'!Y407&amp;'Felling&amp;Restocking'!AA407&amp;'Felling&amp;Restocking'!AC407)="",0,1)</f>
        <v>0</v>
      </c>
      <c r="W407" s="345">
        <f>IF(OR(OR(TRIM('Felling&amp;Restocking'!H407)="T",TRIM('Felling&amp;Restocking'!H407)="DF",TRIM('Felling&amp;Restocking'!H407)="OS"),O407=0),0,1)</f>
        <v>0</v>
      </c>
      <c r="X407" s="345">
        <f>IF(OR('Felling&amp;Restocking'!$S407="",OR('Felling&amp;Restocking'!$S407=0,'Felling&amp;Restocking'!$S407="N/A")),0,1)</f>
        <v>0</v>
      </c>
      <c r="Y407" s="333" t="str">
        <f t="shared" si="58"/>
        <v/>
      </c>
      <c r="Z407" s="333" t="str">
        <f t="shared" si="59"/>
        <v/>
      </c>
      <c r="AA407" s="334" t="str">
        <f t="shared" si="60"/>
        <v/>
      </c>
      <c r="AC407" s="333" t="str">
        <f t="shared" si="61"/>
        <v/>
      </c>
      <c r="AE407" s="333" t="str">
        <f t="shared" si="62"/>
        <v>1</v>
      </c>
      <c r="AF407" s="346" t="str">
        <f>IF('Felling&amp;Restocking'!I407="","",IFERROR(VLOOKUP( 'Felling&amp;Restocking'!I407,SpeciesList[],2,FALSE),"," &amp; 'Felling&amp;Restocking'!I407))</f>
        <v/>
      </c>
      <c r="AG407" s="333" t="str">
        <f>IF('Felling&amp;Restocking'!I407="","",VLOOKUP( 'Felling&amp;Restocking'!I407,SpeciesList[],4,FALSE))</f>
        <v/>
      </c>
      <c r="AH407" s="333" t="str">
        <f>IF('Felling&amp;Restocking'!J407="","",IFERROR("," &amp; VLOOKUP( 'Felling&amp;Restocking'!J407,SpeciesList[],2,FALSE),"," &amp; 'Felling&amp;Restocking'!J407))</f>
        <v/>
      </c>
      <c r="AI407" s="333" t="str">
        <f>IF('Felling&amp;Restocking'!J407="","",VLOOKUP( 'Felling&amp;Restocking'!J407,SpeciesList[],4,FALSE))</f>
        <v/>
      </c>
      <c r="AJ407" s="333" t="str">
        <f>IF('Felling&amp;Restocking'!K407="","",IFERROR("," &amp; VLOOKUP( 'Felling&amp;Restocking'!K407,SpeciesList[],2,FALSE),"," &amp; 'Felling&amp;Restocking'!K407))</f>
        <v/>
      </c>
      <c r="AK407" s="333" t="str">
        <f>IF('Felling&amp;Restocking'!K407="","",VLOOKUP( 'Felling&amp;Restocking'!K407,SpeciesList[],4,FALSE))</f>
        <v/>
      </c>
      <c r="AL407" s="333" t="str">
        <f>IF('Felling&amp;Restocking'!L407="","",IFERROR("," &amp; VLOOKUP( 'Felling&amp;Restocking'!L407,SpeciesList[],2,FALSE),"," &amp; 'Felling&amp;Restocking'!L407))</f>
        <v/>
      </c>
      <c r="AM407" s="333" t="str">
        <f>IF('Felling&amp;Restocking'!L407="","",VLOOKUP( 'Felling&amp;Restocking'!L407,SpeciesList[],4,FALSE))</f>
        <v/>
      </c>
      <c r="AN407" s="333" t="str">
        <f>IF('Felling&amp;Restocking'!M407="","",IFERROR("," &amp; VLOOKUP( 'Felling&amp;Restocking'!M407,SpeciesList[],2,FALSE),"," &amp; 'Felling&amp;Restocking'!M407))</f>
        <v/>
      </c>
      <c r="AO407" s="333" t="str">
        <f>IF('Felling&amp;Restocking'!M407="","",VLOOKUP( 'Felling&amp;Restocking'!M407,SpeciesList[],4,FALSE))</f>
        <v/>
      </c>
      <c r="AP407" s="333" t="str">
        <f>IF('Felling&amp;Restocking'!N407="","",IFERROR("," &amp; VLOOKUP( 'Felling&amp;Restocking'!N407,SpeciesList[],2,FALSE),"," &amp; 'Felling&amp;Restocking'!N407))</f>
        <v/>
      </c>
      <c r="AQ407" s="333" t="str">
        <f>IF('Felling&amp;Restocking'!N407="","",VLOOKUP( 'Felling&amp;Restocking'!N407,SpeciesList[],4,FALSE))</f>
        <v/>
      </c>
      <c r="AS407" s="346"/>
      <c r="AT407" s="333" t="str">
        <f>IF('Sub-Cpt Record'!A407&lt;&gt;"",CONCATENATE('Sub-Cpt Record'!A407,'Sub-Cpt Record'!B407,'Sub-Cpt Record'!C407),"")</f>
        <v/>
      </c>
      <c r="AU407" s="333">
        <f t="shared" si="63"/>
        <v>1</v>
      </c>
      <c r="AV407" s="333">
        <f>IF(AT407&lt;&gt;"",'Sub-Cpt Record'!C407/CODE!AU407,0)</f>
        <v>0</v>
      </c>
    </row>
    <row r="408" spans="1:48" x14ac:dyDescent="0.25">
      <c r="A408" s="333" t="str">
        <f>IF('Sub-Cpt Record'!B408="",IF(OR('Sub-Cpt Record'!A408=0,'Sub-Cpt Record'!A408=""),"",'Sub-Cpt Record'!A408),CONCATENATE('Sub-Cpt Record'!A408&amp;'Sub-Cpt Record'!B408))</f>
        <v/>
      </c>
      <c r="B408" s="333">
        <f t="shared" si="55"/>
        <v>1</v>
      </c>
      <c r="C408" s="334" t="str">
        <f>IF('Sub-Cpt Record'!E408 = "","",'Sub-Cpt Record'!E408&amp;"  ")</f>
        <v/>
      </c>
      <c r="D408" s="333" t="str">
        <f>IF('Sub-Cpt Record'!F408 = "","",'Sub-Cpt Record'!F408&amp;"  ")</f>
        <v/>
      </c>
      <c r="E408" s="333" t="str">
        <f>IF('Sub-Cpt Record'!G408 = "","",'Sub-Cpt Record'!G408&amp;"  ")</f>
        <v/>
      </c>
      <c r="F408" s="333" t="str">
        <f>IF('Sub-Cpt Record'!H408 = "","",'Sub-Cpt Record'!H408&amp;"  ")</f>
        <v/>
      </c>
      <c r="G408" s="333" t="str">
        <f>IF('Sub-Cpt Record'!I408 = "","",'Sub-Cpt Record'!I408&amp;"  ")</f>
        <v/>
      </c>
      <c r="H408" s="333" t="str">
        <f>IF('Sub-Cpt Record'!J408 = "","",'Sub-Cpt Record'!J408&amp;"  ")</f>
        <v/>
      </c>
      <c r="I408" s="335" t="str">
        <f t="shared" si="56"/>
        <v/>
      </c>
      <c r="J408" s="333">
        <f>IF(A408&lt;&gt;"",'Sub-Cpt Record'!C408/CODE!B408,0)</f>
        <v>0</v>
      </c>
      <c r="L408" s="337" t="str">
        <f t="shared" si="57"/>
        <v/>
      </c>
      <c r="N408" s="338">
        <f>COUNTIFS('Felling&amp;Restocking'!$A$11:$A$1000, 'Felling&amp;Restocking'!$A408, 'Felling&amp;Restocking'!$B$11:$B$1000, 'Felling&amp;Restocking'!$B408, 'Felling&amp;Restocking'!$H$11:$H$1000, 'Felling&amp;Restocking'!$H408)</f>
        <v>0</v>
      </c>
      <c r="O408" s="338">
        <f>IF(OR('Felling&amp;Restocking'!H408=0,'Felling&amp;Restocking'!H408=""),0,1)</f>
        <v>0</v>
      </c>
      <c r="P408" s="339">
        <f>SUM('Felling&amp;Restocking'!O408+'Felling&amp;Restocking'!P408)</f>
        <v>0</v>
      </c>
      <c r="S408" s="341">
        <f>IF(AND(O408&lt;&gt;0,P408&lt;&gt;0,'Felling&amp;Restocking'!G408&lt;&gt;0,AA408="",AC408=""),1,0)</f>
        <v>0</v>
      </c>
      <c r="T408" s="342" t="str">
        <f>IF(OR('Felling&amp;Restocking'!G408=0,'Felling&amp;Restocking'!G408=""),"",SUM('Felling&amp;Restocking'!O408/P408)*'Felling&amp;Restocking'!G408)</f>
        <v/>
      </c>
      <c r="U408" s="343" t="str">
        <f>IF(OR('Felling&amp;Restocking'!G408=0,'Felling&amp;Restocking'!G408=""),"",SUM('Felling&amp;Restocking'!P408/P408)*'Felling&amp;Restocking'!G408)</f>
        <v/>
      </c>
      <c r="V408" s="344">
        <f>IF(CONCATENATE('Felling&amp;Restocking'!U408&amp;'Felling&amp;Restocking'!W408&amp;'Felling&amp;Restocking'!Y408&amp;'Felling&amp;Restocking'!AA408&amp;'Felling&amp;Restocking'!AC408)="",0,1)</f>
        <v>0</v>
      </c>
      <c r="W408" s="345">
        <f>IF(OR(OR(TRIM('Felling&amp;Restocking'!H408)="T",TRIM('Felling&amp;Restocking'!H408)="DF",TRIM('Felling&amp;Restocking'!H408)="OS"),O408=0),0,1)</f>
        <v>0</v>
      </c>
      <c r="X408" s="345">
        <f>IF(OR('Felling&amp;Restocking'!$S408="",OR('Felling&amp;Restocking'!$S408=0,'Felling&amp;Restocking'!$S408="N/A")),0,1)</f>
        <v>0</v>
      </c>
      <c r="Y408" s="333" t="str">
        <f t="shared" si="58"/>
        <v/>
      </c>
      <c r="Z408" s="333" t="str">
        <f t="shared" si="59"/>
        <v/>
      </c>
      <c r="AA408" s="334" t="str">
        <f t="shared" si="60"/>
        <v/>
      </c>
      <c r="AC408" s="333" t="str">
        <f t="shared" si="61"/>
        <v/>
      </c>
      <c r="AE408" s="333" t="str">
        <f t="shared" si="62"/>
        <v>1</v>
      </c>
      <c r="AF408" s="346" t="str">
        <f>IF('Felling&amp;Restocking'!I408="","",IFERROR(VLOOKUP( 'Felling&amp;Restocking'!I408,SpeciesList[],2,FALSE),"," &amp; 'Felling&amp;Restocking'!I408))</f>
        <v/>
      </c>
      <c r="AG408" s="333" t="str">
        <f>IF('Felling&amp;Restocking'!I408="","",VLOOKUP( 'Felling&amp;Restocking'!I408,SpeciesList[],4,FALSE))</f>
        <v/>
      </c>
      <c r="AH408" s="333" t="str">
        <f>IF('Felling&amp;Restocking'!J408="","",IFERROR("," &amp; VLOOKUP( 'Felling&amp;Restocking'!J408,SpeciesList[],2,FALSE),"," &amp; 'Felling&amp;Restocking'!J408))</f>
        <v/>
      </c>
      <c r="AI408" s="333" t="str">
        <f>IF('Felling&amp;Restocking'!J408="","",VLOOKUP( 'Felling&amp;Restocking'!J408,SpeciesList[],4,FALSE))</f>
        <v/>
      </c>
      <c r="AJ408" s="333" t="str">
        <f>IF('Felling&amp;Restocking'!K408="","",IFERROR("," &amp; VLOOKUP( 'Felling&amp;Restocking'!K408,SpeciesList[],2,FALSE),"," &amp; 'Felling&amp;Restocking'!K408))</f>
        <v/>
      </c>
      <c r="AK408" s="333" t="str">
        <f>IF('Felling&amp;Restocking'!K408="","",VLOOKUP( 'Felling&amp;Restocking'!K408,SpeciesList[],4,FALSE))</f>
        <v/>
      </c>
      <c r="AL408" s="333" t="str">
        <f>IF('Felling&amp;Restocking'!L408="","",IFERROR("," &amp; VLOOKUP( 'Felling&amp;Restocking'!L408,SpeciesList[],2,FALSE),"," &amp; 'Felling&amp;Restocking'!L408))</f>
        <v/>
      </c>
      <c r="AM408" s="333" t="str">
        <f>IF('Felling&amp;Restocking'!L408="","",VLOOKUP( 'Felling&amp;Restocking'!L408,SpeciesList[],4,FALSE))</f>
        <v/>
      </c>
      <c r="AN408" s="333" t="str">
        <f>IF('Felling&amp;Restocking'!M408="","",IFERROR("," &amp; VLOOKUP( 'Felling&amp;Restocking'!M408,SpeciesList[],2,FALSE),"," &amp; 'Felling&amp;Restocking'!M408))</f>
        <v/>
      </c>
      <c r="AO408" s="333" t="str">
        <f>IF('Felling&amp;Restocking'!M408="","",VLOOKUP( 'Felling&amp;Restocking'!M408,SpeciesList[],4,FALSE))</f>
        <v/>
      </c>
      <c r="AP408" s="333" t="str">
        <f>IF('Felling&amp;Restocking'!N408="","",IFERROR("," &amp; VLOOKUP( 'Felling&amp;Restocking'!N408,SpeciesList[],2,FALSE),"," &amp; 'Felling&amp;Restocking'!N408))</f>
        <v/>
      </c>
      <c r="AQ408" s="333" t="str">
        <f>IF('Felling&amp;Restocking'!N408="","",VLOOKUP( 'Felling&amp;Restocking'!N408,SpeciesList[],4,FALSE))</f>
        <v/>
      </c>
      <c r="AS408" s="346"/>
      <c r="AT408" s="333" t="str">
        <f>IF('Sub-Cpt Record'!A408&lt;&gt;"",CONCATENATE('Sub-Cpt Record'!A408,'Sub-Cpt Record'!B408,'Sub-Cpt Record'!C408),"")</f>
        <v/>
      </c>
      <c r="AU408" s="333">
        <f t="shared" si="63"/>
        <v>1</v>
      </c>
      <c r="AV408" s="333">
        <f>IF(AT408&lt;&gt;"",'Sub-Cpt Record'!C408/CODE!AU408,0)</f>
        <v>0</v>
      </c>
    </row>
    <row r="409" spans="1:48" x14ac:dyDescent="0.25">
      <c r="A409" s="333" t="str">
        <f>IF('Sub-Cpt Record'!B409="",IF(OR('Sub-Cpt Record'!A409=0,'Sub-Cpt Record'!A409=""),"",'Sub-Cpt Record'!A409),CONCATENATE('Sub-Cpt Record'!A409&amp;'Sub-Cpt Record'!B409))</f>
        <v/>
      </c>
      <c r="B409" s="333">
        <f t="shared" si="55"/>
        <v>1</v>
      </c>
      <c r="C409" s="334" t="str">
        <f>IF('Sub-Cpt Record'!E409 = "","",'Sub-Cpt Record'!E409&amp;"  ")</f>
        <v/>
      </c>
      <c r="D409" s="333" t="str">
        <f>IF('Sub-Cpt Record'!F409 = "","",'Sub-Cpt Record'!F409&amp;"  ")</f>
        <v/>
      </c>
      <c r="E409" s="333" t="str">
        <f>IF('Sub-Cpt Record'!G409 = "","",'Sub-Cpt Record'!G409&amp;"  ")</f>
        <v/>
      </c>
      <c r="F409" s="333" t="str">
        <f>IF('Sub-Cpt Record'!H409 = "","",'Sub-Cpt Record'!H409&amp;"  ")</f>
        <v/>
      </c>
      <c r="G409" s="333" t="str">
        <f>IF('Sub-Cpt Record'!I409 = "","",'Sub-Cpt Record'!I409&amp;"  ")</f>
        <v/>
      </c>
      <c r="H409" s="333" t="str">
        <f>IF('Sub-Cpt Record'!J409 = "","",'Sub-Cpt Record'!J409&amp;"  ")</f>
        <v/>
      </c>
      <c r="I409" s="335" t="str">
        <f t="shared" si="56"/>
        <v/>
      </c>
      <c r="J409" s="333">
        <f>IF(A409&lt;&gt;"",'Sub-Cpt Record'!C409/CODE!B409,0)</f>
        <v>0</v>
      </c>
      <c r="L409" s="337" t="str">
        <f t="shared" si="57"/>
        <v/>
      </c>
      <c r="N409" s="338">
        <f>COUNTIFS('Felling&amp;Restocking'!$A$11:$A$1000, 'Felling&amp;Restocking'!$A409, 'Felling&amp;Restocking'!$B$11:$B$1000, 'Felling&amp;Restocking'!$B409, 'Felling&amp;Restocking'!$H$11:$H$1000, 'Felling&amp;Restocking'!$H409)</f>
        <v>0</v>
      </c>
      <c r="O409" s="338">
        <f>IF(OR('Felling&amp;Restocking'!H409=0,'Felling&amp;Restocking'!H409=""),0,1)</f>
        <v>0</v>
      </c>
      <c r="P409" s="339">
        <f>SUM('Felling&amp;Restocking'!O409+'Felling&amp;Restocking'!P409)</f>
        <v>0</v>
      </c>
      <c r="S409" s="341">
        <f>IF(AND(O409&lt;&gt;0,P409&lt;&gt;0,'Felling&amp;Restocking'!G409&lt;&gt;0,AA409="",AC409=""),1,0)</f>
        <v>0</v>
      </c>
      <c r="T409" s="342" t="str">
        <f>IF(OR('Felling&amp;Restocking'!G409=0,'Felling&amp;Restocking'!G409=""),"",SUM('Felling&amp;Restocking'!O409/P409)*'Felling&amp;Restocking'!G409)</f>
        <v/>
      </c>
      <c r="U409" s="343" t="str">
        <f>IF(OR('Felling&amp;Restocking'!G409=0,'Felling&amp;Restocking'!G409=""),"",SUM('Felling&amp;Restocking'!P409/P409)*'Felling&amp;Restocking'!G409)</f>
        <v/>
      </c>
      <c r="V409" s="344">
        <f>IF(CONCATENATE('Felling&amp;Restocking'!U409&amp;'Felling&amp;Restocking'!W409&amp;'Felling&amp;Restocking'!Y409&amp;'Felling&amp;Restocking'!AA409&amp;'Felling&amp;Restocking'!AC409)="",0,1)</f>
        <v>0</v>
      </c>
      <c r="W409" s="345">
        <f>IF(OR(OR(TRIM('Felling&amp;Restocking'!H409)="T",TRIM('Felling&amp;Restocking'!H409)="DF",TRIM('Felling&amp;Restocking'!H409)="OS"),O409=0),0,1)</f>
        <v>0</v>
      </c>
      <c r="X409" s="345">
        <f>IF(OR('Felling&amp;Restocking'!$S409="",OR('Felling&amp;Restocking'!$S409=0,'Felling&amp;Restocking'!$S409="N/A")),0,1)</f>
        <v>0</v>
      </c>
      <c r="Y409" s="333" t="str">
        <f t="shared" si="58"/>
        <v/>
      </c>
      <c r="Z409" s="333" t="str">
        <f t="shared" si="59"/>
        <v/>
      </c>
      <c r="AA409" s="334" t="str">
        <f t="shared" si="60"/>
        <v/>
      </c>
      <c r="AC409" s="333" t="str">
        <f t="shared" si="61"/>
        <v/>
      </c>
      <c r="AE409" s="333" t="str">
        <f t="shared" si="62"/>
        <v>1</v>
      </c>
      <c r="AF409" s="346" t="str">
        <f>IF('Felling&amp;Restocking'!I409="","",IFERROR(VLOOKUP( 'Felling&amp;Restocking'!I409,SpeciesList[],2,FALSE),"," &amp; 'Felling&amp;Restocking'!I409))</f>
        <v/>
      </c>
      <c r="AG409" s="333" t="str">
        <f>IF('Felling&amp;Restocking'!I409="","",VLOOKUP( 'Felling&amp;Restocking'!I409,SpeciesList[],4,FALSE))</f>
        <v/>
      </c>
      <c r="AH409" s="333" t="str">
        <f>IF('Felling&amp;Restocking'!J409="","",IFERROR("," &amp; VLOOKUP( 'Felling&amp;Restocking'!J409,SpeciesList[],2,FALSE),"," &amp; 'Felling&amp;Restocking'!J409))</f>
        <v/>
      </c>
      <c r="AI409" s="333" t="str">
        <f>IF('Felling&amp;Restocking'!J409="","",VLOOKUP( 'Felling&amp;Restocking'!J409,SpeciesList[],4,FALSE))</f>
        <v/>
      </c>
      <c r="AJ409" s="333" t="str">
        <f>IF('Felling&amp;Restocking'!K409="","",IFERROR("," &amp; VLOOKUP( 'Felling&amp;Restocking'!K409,SpeciesList[],2,FALSE),"," &amp; 'Felling&amp;Restocking'!K409))</f>
        <v/>
      </c>
      <c r="AK409" s="333" t="str">
        <f>IF('Felling&amp;Restocking'!K409="","",VLOOKUP( 'Felling&amp;Restocking'!K409,SpeciesList[],4,FALSE))</f>
        <v/>
      </c>
      <c r="AL409" s="333" t="str">
        <f>IF('Felling&amp;Restocking'!L409="","",IFERROR("," &amp; VLOOKUP( 'Felling&amp;Restocking'!L409,SpeciesList[],2,FALSE),"," &amp; 'Felling&amp;Restocking'!L409))</f>
        <v/>
      </c>
      <c r="AM409" s="333" t="str">
        <f>IF('Felling&amp;Restocking'!L409="","",VLOOKUP( 'Felling&amp;Restocking'!L409,SpeciesList[],4,FALSE))</f>
        <v/>
      </c>
      <c r="AN409" s="333" t="str">
        <f>IF('Felling&amp;Restocking'!M409="","",IFERROR("," &amp; VLOOKUP( 'Felling&amp;Restocking'!M409,SpeciesList[],2,FALSE),"," &amp; 'Felling&amp;Restocking'!M409))</f>
        <v/>
      </c>
      <c r="AO409" s="333" t="str">
        <f>IF('Felling&amp;Restocking'!M409="","",VLOOKUP( 'Felling&amp;Restocking'!M409,SpeciesList[],4,FALSE))</f>
        <v/>
      </c>
      <c r="AP409" s="333" t="str">
        <f>IF('Felling&amp;Restocking'!N409="","",IFERROR("," &amp; VLOOKUP( 'Felling&amp;Restocking'!N409,SpeciesList[],2,FALSE),"," &amp; 'Felling&amp;Restocking'!N409))</f>
        <v/>
      </c>
      <c r="AQ409" s="333" t="str">
        <f>IF('Felling&amp;Restocking'!N409="","",VLOOKUP( 'Felling&amp;Restocking'!N409,SpeciesList[],4,FALSE))</f>
        <v/>
      </c>
      <c r="AS409" s="346"/>
      <c r="AT409" s="333" t="str">
        <f>IF('Sub-Cpt Record'!A409&lt;&gt;"",CONCATENATE('Sub-Cpt Record'!A409,'Sub-Cpt Record'!B409,'Sub-Cpt Record'!C409),"")</f>
        <v/>
      </c>
      <c r="AU409" s="333">
        <f t="shared" si="63"/>
        <v>1</v>
      </c>
      <c r="AV409" s="333">
        <f>IF(AT409&lt;&gt;"",'Sub-Cpt Record'!C409/CODE!AU409,0)</f>
        <v>0</v>
      </c>
    </row>
    <row r="410" spans="1:48" x14ac:dyDescent="0.25">
      <c r="A410" s="333" t="str">
        <f>IF('Sub-Cpt Record'!B410="",IF(OR('Sub-Cpt Record'!A410=0,'Sub-Cpt Record'!A410=""),"",'Sub-Cpt Record'!A410),CONCATENATE('Sub-Cpt Record'!A410&amp;'Sub-Cpt Record'!B410))</f>
        <v/>
      </c>
      <c r="B410" s="333">
        <f t="shared" si="55"/>
        <v>1</v>
      </c>
      <c r="C410" s="334" t="str">
        <f>IF('Sub-Cpt Record'!E410 = "","",'Sub-Cpt Record'!E410&amp;"  ")</f>
        <v/>
      </c>
      <c r="D410" s="333" t="str">
        <f>IF('Sub-Cpt Record'!F410 = "","",'Sub-Cpt Record'!F410&amp;"  ")</f>
        <v/>
      </c>
      <c r="E410" s="333" t="str">
        <f>IF('Sub-Cpt Record'!G410 = "","",'Sub-Cpt Record'!G410&amp;"  ")</f>
        <v/>
      </c>
      <c r="F410" s="333" t="str">
        <f>IF('Sub-Cpt Record'!H410 = "","",'Sub-Cpt Record'!H410&amp;"  ")</f>
        <v/>
      </c>
      <c r="G410" s="333" t="str">
        <f>IF('Sub-Cpt Record'!I410 = "","",'Sub-Cpt Record'!I410&amp;"  ")</f>
        <v/>
      </c>
      <c r="H410" s="333" t="str">
        <f>IF('Sub-Cpt Record'!J410 = "","",'Sub-Cpt Record'!J410&amp;"  ")</f>
        <v/>
      </c>
      <c r="I410" s="335" t="str">
        <f t="shared" si="56"/>
        <v/>
      </c>
      <c r="J410" s="333">
        <f>IF(A410&lt;&gt;"",'Sub-Cpt Record'!C410/CODE!B410,0)</f>
        <v>0</v>
      </c>
      <c r="L410" s="337" t="str">
        <f t="shared" si="57"/>
        <v/>
      </c>
      <c r="N410" s="338">
        <f>COUNTIFS('Felling&amp;Restocking'!$A$11:$A$1000, 'Felling&amp;Restocking'!$A410, 'Felling&amp;Restocking'!$B$11:$B$1000, 'Felling&amp;Restocking'!$B410, 'Felling&amp;Restocking'!$H$11:$H$1000, 'Felling&amp;Restocking'!$H410)</f>
        <v>0</v>
      </c>
      <c r="O410" s="338">
        <f>IF(OR('Felling&amp;Restocking'!H410=0,'Felling&amp;Restocking'!H410=""),0,1)</f>
        <v>0</v>
      </c>
      <c r="P410" s="339">
        <f>SUM('Felling&amp;Restocking'!O410+'Felling&amp;Restocking'!P410)</f>
        <v>0</v>
      </c>
      <c r="S410" s="341">
        <f>IF(AND(O410&lt;&gt;0,P410&lt;&gt;0,'Felling&amp;Restocking'!G410&lt;&gt;0,AA410="",AC410=""),1,0)</f>
        <v>0</v>
      </c>
      <c r="T410" s="342" t="str">
        <f>IF(OR('Felling&amp;Restocking'!G410=0,'Felling&amp;Restocking'!G410=""),"",SUM('Felling&amp;Restocking'!O410/P410)*'Felling&amp;Restocking'!G410)</f>
        <v/>
      </c>
      <c r="U410" s="343" t="str">
        <f>IF(OR('Felling&amp;Restocking'!G410=0,'Felling&amp;Restocking'!G410=""),"",SUM('Felling&amp;Restocking'!P410/P410)*'Felling&amp;Restocking'!G410)</f>
        <v/>
      </c>
      <c r="V410" s="344">
        <f>IF(CONCATENATE('Felling&amp;Restocking'!U410&amp;'Felling&amp;Restocking'!W410&amp;'Felling&amp;Restocking'!Y410&amp;'Felling&amp;Restocking'!AA410&amp;'Felling&amp;Restocking'!AC410)="",0,1)</f>
        <v>0</v>
      </c>
      <c r="W410" s="345">
        <f>IF(OR(OR(TRIM('Felling&amp;Restocking'!H410)="T",TRIM('Felling&amp;Restocking'!H410)="DF",TRIM('Felling&amp;Restocking'!H410)="OS"),O410=0),0,1)</f>
        <v>0</v>
      </c>
      <c r="X410" s="345">
        <f>IF(OR('Felling&amp;Restocking'!$S410="",OR('Felling&amp;Restocking'!$S410=0,'Felling&amp;Restocking'!$S410="N/A")),0,1)</f>
        <v>0</v>
      </c>
      <c r="Y410" s="333" t="str">
        <f t="shared" si="58"/>
        <v/>
      </c>
      <c r="Z410" s="333" t="str">
        <f t="shared" si="59"/>
        <v/>
      </c>
      <c r="AA410" s="334" t="str">
        <f t="shared" si="60"/>
        <v/>
      </c>
      <c r="AC410" s="333" t="str">
        <f t="shared" si="61"/>
        <v/>
      </c>
      <c r="AE410" s="333" t="str">
        <f t="shared" si="62"/>
        <v>1</v>
      </c>
      <c r="AF410" s="346" t="str">
        <f>IF('Felling&amp;Restocking'!I410="","",IFERROR(VLOOKUP( 'Felling&amp;Restocking'!I410,SpeciesList[],2,FALSE),"," &amp; 'Felling&amp;Restocking'!I410))</f>
        <v/>
      </c>
      <c r="AG410" s="333" t="str">
        <f>IF('Felling&amp;Restocking'!I410="","",VLOOKUP( 'Felling&amp;Restocking'!I410,SpeciesList[],4,FALSE))</f>
        <v/>
      </c>
      <c r="AH410" s="333" t="str">
        <f>IF('Felling&amp;Restocking'!J410="","",IFERROR("," &amp; VLOOKUP( 'Felling&amp;Restocking'!J410,SpeciesList[],2,FALSE),"," &amp; 'Felling&amp;Restocking'!J410))</f>
        <v/>
      </c>
      <c r="AI410" s="333" t="str">
        <f>IF('Felling&amp;Restocking'!J410="","",VLOOKUP( 'Felling&amp;Restocking'!J410,SpeciesList[],4,FALSE))</f>
        <v/>
      </c>
      <c r="AJ410" s="333" t="str">
        <f>IF('Felling&amp;Restocking'!K410="","",IFERROR("," &amp; VLOOKUP( 'Felling&amp;Restocking'!K410,SpeciesList[],2,FALSE),"," &amp; 'Felling&amp;Restocking'!K410))</f>
        <v/>
      </c>
      <c r="AK410" s="333" t="str">
        <f>IF('Felling&amp;Restocking'!K410="","",VLOOKUP( 'Felling&amp;Restocking'!K410,SpeciesList[],4,FALSE))</f>
        <v/>
      </c>
      <c r="AL410" s="333" t="str">
        <f>IF('Felling&amp;Restocking'!L410="","",IFERROR("," &amp; VLOOKUP( 'Felling&amp;Restocking'!L410,SpeciesList[],2,FALSE),"," &amp; 'Felling&amp;Restocking'!L410))</f>
        <v/>
      </c>
      <c r="AM410" s="333" t="str">
        <f>IF('Felling&amp;Restocking'!L410="","",VLOOKUP( 'Felling&amp;Restocking'!L410,SpeciesList[],4,FALSE))</f>
        <v/>
      </c>
      <c r="AN410" s="333" t="str">
        <f>IF('Felling&amp;Restocking'!M410="","",IFERROR("," &amp; VLOOKUP( 'Felling&amp;Restocking'!M410,SpeciesList[],2,FALSE),"," &amp; 'Felling&amp;Restocking'!M410))</f>
        <v/>
      </c>
      <c r="AO410" s="333" t="str">
        <f>IF('Felling&amp;Restocking'!M410="","",VLOOKUP( 'Felling&amp;Restocking'!M410,SpeciesList[],4,FALSE))</f>
        <v/>
      </c>
      <c r="AP410" s="333" t="str">
        <f>IF('Felling&amp;Restocking'!N410="","",IFERROR("," &amp; VLOOKUP( 'Felling&amp;Restocking'!N410,SpeciesList[],2,FALSE),"," &amp; 'Felling&amp;Restocking'!N410))</f>
        <v/>
      </c>
      <c r="AQ410" s="333" t="str">
        <f>IF('Felling&amp;Restocking'!N410="","",VLOOKUP( 'Felling&amp;Restocking'!N410,SpeciesList[],4,FALSE))</f>
        <v/>
      </c>
      <c r="AS410" s="346"/>
      <c r="AT410" s="333" t="str">
        <f>IF('Sub-Cpt Record'!A410&lt;&gt;"",CONCATENATE('Sub-Cpt Record'!A410,'Sub-Cpt Record'!B410,'Sub-Cpt Record'!C410),"")</f>
        <v/>
      </c>
      <c r="AU410" s="333">
        <f t="shared" si="63"/>
        <v>1</v>
      </c>
      <c r="AV410" s="333">
        <f>IF(AT410&lt;&gt;"",'Sub-Cpt Record'!C410/CODE!AU410,0)</f>
        <v>0</v>
      </c>
    </row>
    <row r="411" spans="1:48" x14ac:dyDescent="0.25">
      <c r="A411" s="333" t="str">
        <f>IF('Sub-Cpt Record'!B411="",IF(OR('Sub-Cpt Record'!A411=0,'Sub-Cpt Record'!A411=""),"",'Sub-Cpt Record'!A411),CONCATENATE('Sub-Cpt Record'!A411&amp;'Sub-Cpt Record'!B411))</f>
        <v/>
      </c>
      <c r="B411" s="333">
        <f t="shared" si="55"/>
        <v>1</v>
      </c>
      <c r="C411" s="334" t="str">
        <f>IF('Sub-Cpt Record'!E411 = "","",'Sub-Cpt Record'!E411&amp;"  ")</f>
        <v/>
      </c>
      <c r="D411" s="333" t="str">
        <f>IF('Sub-Cpt Record'!F411 = "","",'Sub-Cpt Record'!F411&amp;"  ")</f>
        <v/>
      </c>
      <c r="E411" s="333" t="str">
        <f>IF('Sub-Cpt Record'!G411 = "","",'Sub-Cpt Record'!G411&amp;"  ")</f>
        <v/>
      </c>
      <c r="F411" s="333" t="str">
        <f>IF('Sub-Cpt Record'!H411 = "","",'Sub-Cpt Record'!H411&amp;"  ")</f>
        <v/>
      </c>
      <c r="G411" s="333" t="str">
        <f>IF('Sub-Cpt Record'!I411 = "","",'Sub-Cpt Record'!I411&amp;"  ")</f>
        <v/>
      </c>
      <c r="H411" s="333" t="str">
        <f>IF('Sub-Cpt Record'!J411 = "","",'Sub-Cpt Record'!J411&amp;"  ")</f>
        <v/>
      </c>
      <c r="I411" s="335" t="str">
        <f t="shared" si="56"/>
        <v/>
      </c>
      <c r="J411" s="333">
        <f>IF(A411&lt;&gt;"",'Sub-Cpt Record'!C411/CODE!B411,0)</f>
        <v>0</v>
      </c>
      <c r="L411" s="337" t="str">
        <f t="shared" si="57"/>
        <v/>
      </c>
      <c r="N411" s="338">
        <f>COUNTIFS('Felling&amp;Restocking'!$A$11:$A$1000, 'Felling&amp;Restocking'!$A411, 'Felling&amp;Restocking'!$B$11:$B$1000, 'Felling&amp;Restocking'!$B411, 'Felling&amp;Restocking'!$H$11:$H$1000, 'Felling&amp;Restocking'!$H411)</f>
        <v>0</v>
      </c>
      <c r="O411" s="338">
        <f>IF(OR('Felling&amp;Restocking'!H411=0,'Felling&amp;Restocking'!H411=""),0,1)</f>
        <v>0</v>
      </c>
      <c r="P411" s="339">
        <f>SUM('Felling&amp;Restocking'!O411+'Felling&amp;Restocking'!P411)</f>
        <v>0</v>
      </c>
      <c r="S411" s="341">
        <f>IF(AND(O411&lt;&gt;0,P411&lt;&gt;0,'Felling&amp;Restocking'!G411&lt;&gt;0,AA411="",AC411=""),1,0)</f>
        <v>0</v>
      </c>
      <c r="T411" s="342" t="str">
        <f>IF(OR('Felling&amp;Restocking'!G411=0,'Felling&amp;Restocking'!G411=""),"",SUM('Felling&amp;Restocking'!O411/P411)*'Felling&amp;Restocking'!G411)</f>
        <v/>
      </c>
      <c r="U411" s="343" t="str">
        <f>IF(OR('Felling&amp;Restocking'!G411=0,'Felling&amp;Restocking'!G411=""),"",SUM('Felling&amp;Restocking'!P411/P411)*'Felling&amp;Restocking'!G411)</f>
        <v/>
      </c>
      <c r="V411" s="344">
        <f>IF(CONCATENATE('Felling&amp;Restocking'!U411&amp;'Felling&amp;Restocking'!W411&amp;'Felling&amp;Restocking'!Y411&amp;'Felling&amp;Restocking'!AA411&amp;'Felling&amp;Restocking'!AC411)="",0,1)</f>
        <v>0</v>
      </c>
      <c r="W411" s="345">
        <f>IF(OR(OR(TRIM('Felling&amp;Restocking'!H411)="T",TRIM('Felling&amp;Restocking'!H411)="DF",TRIM('Felling&amp;Restocking'!H411)="OS"),O411=0),0,1)</f>
        <v>0</v>
      </c>
      <c r="X411" s="345">
        <f>IF(OR('Felling&amp;Restocking'!$S411="",OR('Felling&amp;Restocking'!$S411=0,'Felling&amp;Restocking'!$S411="N/A")),0,1)</f>
        <v>0</v>
      </c>
      <c r="Y411" s="333" t="str">
        <f t="shared" si="58"/>
        <v/>
      </c>
      <c r="Z411" s="333" t="str">
        <f t="shared" si="59"/>
        <v/>
      </c>
      <c r="AA411" s="334" t="str">
        <f t="shared" si="60"/>
        <v/>
      </c>
      <c r="AC411" s="333" t="str">
        <f t="shared" si="61"/>
        <v/>
      </c>
      <c r="AE411" s="333" t="str">
        <f t="shared" si="62"/>
        <v>1</v>
      </c>
      <c r="AF411" s="346" t="str">
        <f>IF('Felling&amp;Restocking'!I411="","",IFERROR(VLOOKUP( 'Felling&amp;Restocking'!I411,SpeciesList[],2,FALSE),"," &amp; 'Felling&amp;Restocking'!I411))</f>
        <v/>
      </c>
      <c r="AG411" s="333" t="str">
        <f>IF('Felling&amp;Restocking'!I411="","",VLOOKUP( 'Felling&amp;Restocking'!I411,SpeciesList[],4,FALSE))</f>
        <v/>
      </c>
      <c r="AH411" s="333" t="str">
        <f>IF('Felling&amp;Restocking'!J411="","",IFERROR("," &amp; VLOOKUP( 'Felling&amp;Restocking'!J411,SpeciesList[],2,FALSE),"," &amp; 'Felling&amp;Restocking'!J411))</f>
        <v/>
      </c>
      <c r="AI411" s="333" t="str">
        <f>IF('Felling&amp;Restocking'!J411="","",VLOOKUP( 'Felling&amp;Restocking'!J411,SpeciesList[],4,FALSE))</f>
        <v/>
      </c>
      <c r="AJ411" s="333" t="str">
        <f>IF('Felling&amp;Restocking'!K411="","",IFERROR("," &amp; VLOOKUP( 'Felling&amp;Restocking'!K411,SpeciesList[],2,FALSE),"," &amp; 'Felling&amp;Restocking'!K411))</f>
        <v/>
      </c>
      <c r="AK411" s="333" t="str">
        <f>IF('Felling&amp;Restocking'!K411="","",VLOOKUP( 'Felling&amp;Restocking'!K411,SpeciesList[],4,FALSE))</f>
        <v/>
      </c>
      <c r="AL411" s="333" t="str">
        <f>IF('Felling&amp;Restocking'!L411="","",IFERROR("," &amp; VLOOKUP( 'Felling&amp;Restocking'!L411,SpeciesList[],2,FALSE),"," &amp; 'Felling&amp;Restocking'!L411))</f>
        <v/>
      </c>
      <c r="AM411" s="333" t="str">
        <f>IF('Felling&amp;Restocking'!L411="","",VLOOKUP( 'Felling&amp;Restocking'!L411,SpeciesList[],4,FALSE))</f>
        <v/>
      </c>
      <c r="AN411" s="333" t="str">
        <f>IF('Felling&amp;Restocking'!M411="","",IFERROR("," &amp; VLOOKUP( 'Felling&amp;Restocking'!M411,SpeciesList[],2,FALSE),"," &amp; 'Felling&amp;Restocking'!M411))</f>
        <v/>
      </c>
      <c r="AO411" s="333" t="str">
        <f>IF('Felling&amp;Restocking'!M411="","",VLOOKUP( 'Felling&amp;Restocking'!M411,SpeciesList[],4,FALSE))</f>
        <v/>
      </c>
      <c r="AP411" s="333" t="str">
        <f>IF('Felling&amp;Restocking'!N411="","",IFERROR("," &amp; VLOOKUP( 'Felling&amp;Restocking'!N411,SpeciesList[],2,FALSE),"," &amp; 'Felling&amp;Restocking'!N411))</f>
        <v/>
      </c>
      <c r="AQ411" s="333" t="str">
        <f>IF('Felling&amp;Restocking'!N411="","",VLOOKUP( 'Felling&amp;Restocking'!N411,SpeciesList[],4,FALSE))</f>
        <v/>
      </c>
      <c r="AS411" s="346"/>
      <c r="AT411" s="333" t="str">
        <f>IF('Sub-Cpt Record'!A411&lt;&gt;"",CONCATENATE('Sub-Cpt Record'!A411,'Sub-Cpt Record'!B411,'Sub-Cpt Record'!C411),"")</f>
        <v/>
      </c>
      <c r="AU411" s="333">
        <f t="shared" si="63"/>
        <v>1</v>
      </c>
      <c r="AV411" s="333">
        <f>IF(AT411&lt;&gt;"",'Sub-Cpt Record'!C411/CODE!AU411,0)</f>
        <v>0</v>
      </c>
    </row>
    <row r="412" spans="1:48" x14ac:dyDescent="0.25">
      <c r="A412" s="333" t="str">
        <f>IF('Sub-Cpt Record'!B412="",IF(OR('Sub-Cpt Record'!A412=0,'Sub-Cpt Record'!A412=""),"",'Sub-Cpt Record'!A412),CONCATENATE('Sub-Cpt Record'!A412&amp;'Sub-Cpt Record'!B412))</f>
        <v/>
      </c>
      <c r="B412" s="333">
        <f t="shared" si="55"/>
        <v>1</v>
      </c>
      <c r="C412" s="334" t="str">
        <f>IF('Sub-Cpt Record'!E412 = "","",'Sub-Cpt Record'!E412&amp;"  ")</f>
        <v/>
      </c>
      <c r="D412" s="333" t="str">
        <f>IF('Sub-Cpt Record'!F412 = "","",'Sub-Cpt Record'!F412&amp;"  ")</f>
        <v/>
      </c>
      <c r="E412" s="333" t="str">
        <f>IF('Sub-Cpt Record'!G412 = "","",'Sub-Cpt Record'!G412&amp;"  ")</f>
        <v/>
      </c>
      <c r="F412" s="333" t="str">
        <f>IF('Sub-Cpt Record'!H412 = "","",'Sub-Cpt Record'!H412&amp;"  ")</f>
        <v/>
      </c>
      <c r="G412" s="333" t="str">
        <f>IF('Sub-Cpt Record'!I412 = "","",'Sub-Cpt Record'!I412&amp;"  ")</f>
        <v/>
      </c>
      <c r="H412" s="333" t="str">
        <f>IF('Sub-Cpt Record'!J412 = "","",'Sub-Cpt Record'!J412&amp;"  ")</f>
        <v/>
      </c>
      <c r="I412" s="335" t="str">
        <f t="shared" si="56"/>
        <v/>
      </c>
      <c r="J412" s="333">
        <f>IF(A412&lt;&gt;"",'Sub-Cpt Record'!C412/CODE!B412,0)</f>
        <v>0</v>
      </c>
      <c r="L412" s="337" t="str">
        <f t="shared" si="57"/>
        <v/>
      </c>
      <c r="N412" s="338">
        <f>COUNTIFS('Felling&amp;Restocking'!$A$11:$A$1000, 'Felling&amp;Restocking'!$A412, 'Felling&amp;Restocking'!$B$11:$B$1000, 'Felling&amp;Restocking'!$B412, 'Felling&amp;Restocking'!$H$11:$H$1000, 'Felling&amp;Restocking'!$H412)</f>
        <v>0</v>
      </c>
      <c r="O412" s="338">
        <f>IF(OR('Felling&amp;Restocking'!H412=0,'Felling&amp;Restocking'!H412=""),0,1)</f>
        <v>0</v>
      </c>
      <c r="P412" s="339">
        <f>SUM('Felling&amp;Restocking'!O412+'Felling&amp;Restocking'!P412)</f>
        <v>0</v>
      </c>
      <c r="S412" s="341">
        <f>IF(AND(O412&lt;&gt;0,P412&lt;&gt;0,'Felling&amp;Restocking'!G412&lt;&gt;0,AA412="",AC412=""),1,0)</f>
        <v>0</v>
      </c>
      <c r="T412" s="342" t="str">
        <f>IF(OR('Felling&amp;Restocking'!G412=0,'Felling&amp;Restocking'!G412=""),"",SUM('Felling&amp;Restocking'!O412/P412)*'Felling&amp;Restocking'!G412)</f>
        <v/>
      </c>
      <c r="U412" s="343" t="str">
        <f>IF(OR('Felling&amp;Restocking'!G412=0,'Felling&amp;Restocking'!G412=""),"",SUM('Felling&amp;Restocking'!P412/P412)*'Felling&amp;Restocking'!G412)</f>
        <v/>
      </c>
      <c r="V412" s="344">
        <f>IF(CONCATENATE('Felling&amp;Restocking'!U412&amp;'Felling&amp;Restocking'!W412&amp;'Felling&amp;Restocking'!Y412&amp;'Felling&amp;Restocking'!AA412&amp;'Felling&amp;Restocking'!AC412)="",0,1)</f>
        <v>0</v>
      </c>
      <c r="W412" s="345">
        <f>IF(OR(OR(TRIM('Felling&amp;Restocking'!H412)="T",TRIM('Felling&amp;Restocking'!H412)="DF",TRIM('Felling&amp;Restocking'!H412)="OS"),O412=0),0,1)</f>
        <v>0</v>
      </c>
      <c r="X412" s="345">
        <f>IF(OR('Felling&amp;Restocking'!$S412="",OR('Felling&amp;Restocking'!$S412=0,'Felling&amp;Restocking'!$S412="N/A")),0,1)</f>
        <v>0</v>
      </c>
      <c r="Y412" s="333" t="str">
        <f t="shared" si="58"/>
        <v/>
      </c>
      <c r="Z412" s="333" t="str">
        <f t="shared" si="59"/>
        <v/>
      </c>
      <c r="AA412" s="334" t="str">
        <f t="shared" si="60"/>
        <v/>
      </c>
      <c r="AC412" s="333" t="str">
        <f t="shared" si="61"/>
        <v/>
      </c>
      <c r="AE412" s="333" t="str">
        <f t="shared" si="62"/>
        <v>1</v>
      </c>
      <c r="AF412" s="346" t="str">
        <f>IF('Felling&amp;Restocking'!I412="","",IFERROR(VLOOKUP( 'Felling&amp;Restocking'!I412,SpeciesList[],2,FALSE),"," &amp; 'Felling&amp;Restocking'!I412))</f>
        <v/>
      </c>
      <c r="AG412" s="333" t="str">
        <f>IF('Felling&amp;Restocking'!I412="","",VLOOKUP( 'Felling&amp;Restocking'!I412,SpeciesList[],4,FALSE))</f>
        <v/>
      </c>
      <c r="AH412" s="333" t="str">
        <f>IF('Felling&amp;Restocking'!J412="","",IFERROR("," &amp; VLOOKUP( 'Felling&amp;Restocking'!J412,SpeciesList[],2,FALSE),"," &amp; 'Felling&amp;Restocking'!J412))</f>
        <v/>
      </c>
      <c r="AI412" s="333" t="str">
        <f>IF('Felling&amp;Restocking'!J412="","",VLOOKUP( 'Felling&amp;Restocking'!J412,SpeciesList[],4,FALSE))</f>
        <v/>
      </c>
      <c r="AJ412" s="333" t="str">
        <f>IF('Felling&amp;Restocking'!K412="","",IFERROR("," &amp; VLOOKUP( 'Felling&amp;Restocking'!K412,SpeciesList[],2,FALSE),"," &amp; 'Felling&amp;Restocking'!K412))</f>
        <v/>
      </c>
      <c r="AK412" s="333" t="str">
        <f>IF('Felling&amp;Restocking'!K412="","",VLOOKUP( 'Felling&amp;Restocking'!K412,SpeciesList[],4,FALSE))</f>
        <v/>
      </c>
      <c r="AL412" s="333" t="str">
        <f>IF('Felling&amp;Restocking'!L412="","",IFERROR("," &amp; VLOOKUP( 'Felling&amp;Restocking'!L412,SpeciesList[],2,FALSE),"," &amp; 'Felling&amp;Restocking'!L412))</f>
        <v/>
      </c>
      <c r="AM412" s="333" t="str">
        <f>IF('Felling&amp;Restocking'!L412="","",VLOOKUP( 'Felling&amp;Restocking'!L412,SpeciesList[],4,FALSE))</f>
        <v/>
      </c>
      <c r="AN412" s="333" t="str">
        <f>IF('Felling&amp;Restocking'!M412="","",IFERROR("," &amp; VLOOKUP( 'Felling&amp;Restocking'!M412,SpeciesList[],2,FALSE),"," &amp; 'Felling&amp;Restocking'!M412))</f>
        <v/>
      </c>
      <c r="AO412" s="333" t="str">
        <f>IF('Felling&amp;Restocking'!M412="","",VLOOKUP( 'Felling&amp;Restocking'!M412,SpeciesList[],4,FALSE))</f>
        <v/>
      </c>
      <c r="AP412" s="333" t="str">
        <f>IF('Felling&amp;Restocking'!N412="","",IFERROR("," &amp; VLOOKUP( 'Felling&amp;Restocking'!N412,SpeciesList[],2,FALSE),"," &amp; 'Felling&amp;Restocking'!N412))</f>
        <v/>
      </c>
      <c r="AQ412" s="333" t="str">
        <f>IF('Felling&amp;Restocking'!N412="","",VLOOKUP( 'Felling&amp;Restocking'!N412,SpeciesList[],4,FALSE))</f>
        <v/>
      </c>
      <c r="AS412" s="346"/>
      <c r="AT412" s="333" t="str">
        <f>IF('Sub-Cpt Record'!A412&lt;&gt;"",CONCATENATE('Sub-Cpt Record'!A412,'Sub-Cpt Record'!B412,'Sub-Cpt Record'!C412),"")</f>
        <v/>
      </c>
      <c r="AU412" s="333">
        <f t="shared" si="63"/>
        <v>1</v>
      </c>
      <c r="AV412" s="333">
        <f>IF(AT412&lt;&gt;"",'Sub-Cpt Record'!C412/CODE!AU412,0)</f>
        <v>0</v>
      </c>
    </row>
    <row r="413" spans="1:48" x14ac:dyDescent="0.25">
      <c r="A413" s="333" t="str">
        <f>IF('Sub-Cpt Record'!B413="",IF(OR('Sub-Cpt Record'!A413=0,'Sub-Cpt Record'!A413=""),"",'Sub-Cpt Record'!A413),CONCATENATE('Sub-Cpt Record'!A413&amp;'Sub-Cpt Record'!B413))</f>
        <v/>
      </c>
      <c r="B413" s="333">
        <f t="shared" si="55"/>
        <v>1</v>
      </c>
      <c r="C413" s="334" t="str">
        <f>IF('Sub-Cpt Record'!E413 = "","",'Sub-Cpt Record'!E413&amp;"  ")</f>
        <v/>
      </c>
      <c r="D413" s="333" t="str">
        <f>IF('Sub-Cpt Record'!F413 = "","",'Sub-Cpt Record'!F413&amp;"  ")</f>
        <v/>
      </c>
      <c r="E413" s="333" t="str">
        <f>IF('Sub-Cpt Record'!G413 = "","",'Sub-Cpt Record'!G413&amp;"  ")</f>
        <v/>
      </c>
      <c r="F413" s="333" t="str">
        <f>IF('Sub-Cpt Record'!H413 = "","",'Sub-Cpt Record'!H413&amp;"  ")</f>
        <v/>
      </c>
      <c r="G413" s="333" t="str">
        <f>IF('Sub-Cpt Record'!I413 = "","",'Sub-Cpt Record'!I413&amp;"  ")</f>
        <v/>
      </c>
      <c r="H413" s="333" t="str">
        <f>IF('Sub-Cpt Record'!J413 = "","",'Sub-Cpt Record'!J413&amp;"  ")</f>
        <v/>
      </c>
      <c r="I413" s="335" t="str">
        <f t="shared" si="56"/>
        <v/>
      </c>
      <c r="J413" s="333">
        <f>IF(A413&lt;&gt;"",'Sub-Cpt Record'!C413/CODE!B413,0)</f>
        <v>0</v>
      </c>
      <c r="L413" s="337" t="str">
        <f t="shared" si="57"/>
        <v/>
      </c>
      <c r="N413" s="338">
        <f>COUNTIFS('Felling&amp;Restocking'!$A$11:$A$1000, 'Felling&amp;Restocking'!$A413, 'Felling&amp;Restocking'!$B$11:$B$1000, 'Felling&amp;Restocking'!$B413, 'Felling&amp;Restocking'!$H$11:$H$1000, 'Felling&amp;Restocking'!$H413)</f>
        <v>0</v>
      </c>
      <c r="O413" s="338">
        <f>IF(OR('Felling&amp;Restocking'!H413=0,'Felling&amp;Restocking'!H413=""),0,1)</f>
        <v>0</v>
      </c>
      <c r="P413" s="339">
        <f>SUM('Felling&amp;Restocking'!O413+'Felling&amp;Restocking'!P413)</f>
        <v>0</v>
      </c>
      <c r="S413" s="341">
        <f>IF(AND(O413&lt;&gt;0,P413&lt;&gt;0,'Felling&amp;Restocking'!G413&lt;&gt;0,AA413="",AC413=""),1,0)</f>
        <v>0</v>
      </c>
      <c r="T413" s="342" t="str">
        <f>IF(OR('Felling&amp;Restocking'!G413=0,'Felling&amp;Restocking'!G413=""),"",SUM('Felling&amp;Restocking'!O413/P413)*'Felling&amp;Restocking'!G413)</f>
        <v/>
      </c>
      <c r="U413" s="343" t="str">
        <f>IF(OR('Felling&amp;Restocking'!G413=0,'Felling&amp;Restocking'!G413=""),"",SUM('Felling&amp;Restocking'!P413/P413)*'Felling&amp;Restocking'!G413)</f>
        <v/>
      </c>
      <c r="V413" s="344">
        <f>IF(CONCATENATE('Felling&amp;Restocking'!U413&amp;'Felling&amp;Restocking'!W413&amp;'Felling&amp;Restocking'!Y413&amp;'Felling&amp;Restocking'!AA413&amp;'Felling&amp;Restocking'!AC413)="",0,1)</f>
        <v>0</v>
      </c>
      <c r="W413" s="345">
        <f>IF(OR(OR(TRIM('Felling&amp;Restocking'!H413)="T",TRIM('Felling&amp;Restocking'!H413)="DF",TRIM('Felling&amp;Restocking'!H413)="OS"),O413=0),0,1)</f>
        <v>0</v>
      </c>
      <c r="X413" s="345">
        <f>IF(OR('Felling&amp;Restocking'!$S413="",OR('Felling&amp;Restocking'!$S413=0,'Felling&amp;Restocking'!$S413="N/A")),0,1)</f>
        <v>0</v>
      </c>
      <c r="Y413" s="333" t="str">
        <f t="shared" si="58"/>
        <v/>
      </c>
      <c r="Z413" s="333" t="str">
        <f t="shared" si="59"/>
        <v/>
      </c>
      <c r="AA413" s="334" t="str">
        <f t="shared" si="60"/>
        <v/>
      </c>
      <c r="AC413" s="333" t="str">
        <f t="shared" si="61"/>
        <v/>
      </c>
      <c r="AE413" s="333" t="str">
        <f t="shared" si="62"/>
        <v>1</v>
      </c>
      <c r="AF413" s="346" t="str">
        <f>IF('Felling&amp;Restocking'!I413="","",IFERROR(VLOOKUP( 'Felling&amp;Restocking'!I413,SpeciesList[],2,FALSE),"," &amp; 'Felling&amp;Restocking'!I413))</f>
        <v/>
      </c>
      <c r="AG413" s="333" t="str">
        <f>IF('Felling&amp;Restocking'!I413="","",VLOOKUP( 'Felling&amp;Restocking'!I413,SpeciesList[],4,FALSE))</f>
        <v/>
      </c>
      <c r="AH413" s="333" t="str">
        <f>IF('Felling&amp;Restocking'!J413="","",IFERROR("," &amp; VLOOKUP( 'Felling&amp;Restocking'!J413,SpeciesList[],2,FALSE),"," &amp; 'Felling&amp;Restocking'!J413))</f>
        <v/>
      </c>
      <c r="AI413" s="333" t="str">
        <f>IF('Felling&amp;Restocking'!J413="","",VLOOKUP( 'Felling&amp;Restocking'!J413,SpeciesList[],4,FALSE))</f>
        <v/>
      </c>
      <c r="AJ413" s="333" t="str">
        <f>IF('Felling&amp;Restocking'!K413="","",IFERROR("," &amp; VLOOKUP( 'Felling&amp;Restocking'!K413,SpeciesList[],2,FALSE),"," &amp; 'Felling&amp;Restocking'!K413))</f>
        <v/>
      </c>
      <c r="AK413" s="333" t="str">
        <f>IF('Felling&amp;Restocking'!K413="","",VLOOKUP( 'Felling&amp;Restocking'!K413,SpeciesList[],4,FALSE))</f>
        <v/>
      </c>
      <c r="AL413" s="333" t="str">
        <f>IF('Felling&amp;Restocking'!L413="","",IFERROR("," &amp; VLOOKUP( 'Felling&amp;Restocking'!L413,SpeciesList[],2,FALSE),"," &amp; 'Felling&amp;Restocking'!L413))</f>
        <v/>
      </c>
      <c r="AM413" s="333" t="str">
        <f>IF('Felling&amp;Restocking'!L413="","",VLOOKUP( 'Felling&amp;Restocking'!L413,SpeciesList[],4,FALSE))</f>
        <v/>
      </c>
      <c r="AN413" s="333" t="str">
        <f>IF('Felling&amp;Restocking'!M413="","",IFERROR("," &amp; VLOOKUP( 'Felling&amp;Restocking'!M413,SpeciesList[],2,FALSE),"," &amp; 'Felling&amp;Restocking'!M413))</f>
        <v/>
      </c>
      <c r="AO413" s="333" t="str">
        <f>IF('Felling&amp;Restocking'!M413="","",VLOOKUP( 'Felling&amp;Restocking'!M413,SpeciesList[],4,FALSE))</f>
        <v/>
      </c>
      <c r="AP413" s="333" t="str">
        <f>IF('Felling&amp;Restocking'!N413="","",IFERROR("," &amp; VLOOKUP( 'Felling&amp;Restocking'!N413,SpeciesList[],2,FALSE),"," &amp; 'Felling&amp;Restocking'!N413))</f>
        <v/>
      </c>
      <c r="AQ413" s="333" t="str">
        <f>IF('Felling&amp;Restocking'!N413="","",VLOOKUP( 'Felling&amp;Restocking'!N413,SpeciesList[],4,FALSE))</f>
        <v/>
      </c>
      <c r="AS413" s="346"/>
      <c r="AT413" s="333" t="str">
        <f>IF('Sub-Cpt Record'!A413&lt;&gt;"",CONCATENATE('Sub-Cpt Record'!A413,'Sub-Cpt Record'!B413,'Sub-Cpt Record'!C413),"")</f>
        <v/>
      </c>
      <c r="AU413" s="333">
        <f t="shared" si="63"/>
        <v>1</v>
      </c>
      <c r="AV413" s="333">
        <f>IF(AT413&lt;&gt;"",'Sub-Cpt Record'!C413/CODE!AU413,0)</f>
        <v>0</v>
      </c>
    </row>
    <row r="414" spans="1:48" x14ac:dyDescent="0.25">
      <c r="A414" s="333" t="str">
        <f>IF('Sub-Cpt Record'!B414="",IF(OR('Sub-Cpt Record'!A414=0,'Sub-Cpt Record'!A414=""),"",'Sub-Cpt Record'!A414),CONCATENATE('Sub-Cpt Record'!A414&amp;'Sub-Cpt Record'!B414))</f>
        <v/>
      </c>
      <c r="B414" s="333">
        <f t="shared" si="55"/>
        <v>1</v>
      </c>
      <c r="C414" s="334" t="str">
        <f>IF('Sub-Cpt Record'!E414 = "","",'Sub-Cpt Record'!E414&amp;"  ")</f>
        <v/>
      </c>
      <c r="D414" s="333" t="str">
        <f>IF('Sub-Cpt Record'!F414 = "","",'Sub-Cpt Record'!F414&amp;"  ")</f>
        <v/>
      </c>
      <c r="E414" s="333" t="str">
        <f>IF('Sub-Cpt Record'!G414 = "","",'Sub-Cpt Record'!G414&amp;"  ")</f>
        <v/>
      </c>
      <c r="F414" s="333" t="str">
        <f>IF('Sub-Cpt Record'!H414 = "","",'Sub-Cpt Record'!H414&amp;"  ")</f>
        <v/>
      </c>
      <c r="G414" s="333" t="str">
        <f>IF('Sub-Cpt Record'!I414 = "","",'Sub-Cpt Record'!I414&amp;"  ")</f>
        <v/>
      </c>
      <c r="H414" s="333" t="str">
        <f>IF('Sub-Cpt Record'!J414 = "","",'Sub-Cpt Record'!J414&amp;"  ")</f>
        <v/>
      </c>
      <c r="I414" s="335" t="str">
        <f t="shared" si="56"/>
        <v/>
      </c>
      <c r="J414" s="333">
        <f>IF(A414&lt;&gt;"",'Sub-Cpt Record'!C414/CODE!B414,0)</f>
        <v>0</v>
      </c>
      <c r="L414" s="337" t="str">
        <f t="shared" si="57"/>
        <v/>
      </c>
      <c r="N414" s="338">
        <f>COUNTIFS('Felling&amp;Restocking'!$A$11:$A$1000, 'Felling&amp;Restocking'!$A414, 'Felling&amp;Restocking'!$B$11:$B$1000, 'Felling&amp;Restocking'!$B414, 'Felling&amp;Restocking'!$H$11:$H$1000, 'Felling&amp;Restocking'!$H414)</f>
        <v>0</v>
      </c>
      <c r="O414" s="338">
        <f>IF(OR('Felling&amp;Restocking'!H414=0,'Felling&amp;Restocking'!H414=""),0,1)</f>
        <v>0</v>
      </c>
      <c r="P414" s="339">
        <f>SUM('Felling&amp;Restocking'!O414+'Felling&amp;Restocking'!P414)</f>
        <v>0</v>
      </c>
      <c r="S414" s="341">
        <f>IF(AND(O414&lt;&gt;0,P414&lt;&gt;0,'Felling&amp;Restocking'!G414&lt;&gt;0,AA414="",AC414=""),1,0)</f>
        <v>0</v>
      </c>
      <c r="T414" s="342" t="str">
        <f>IF(OR('Felling&amp;Restocking'!G414=0,'Felling&amp;Restocking'!G414=""),"",SUM('Felling&amp;Restocking'!O414/P414)*'Felling&amp;Restocking'!G414)</f>
        <v/>
      </c>
      <c r="U414" s="343" t="str">
        <f>IF(OR('Felling&amp;Restocking'!G414=0,'Felling&amp;Restocking'!G414=""),"",SUM('Felling&amp;Restocking'!P414/P414)*'Felling&amp;Restocking'!G414)</f>
        <v/>
      </c>
      <c r="V414" s="344">
        <f>IF(CONCATENATE('Felling&amp;Restocking'!U414&amp;'Felling&amp;Restocking'!W414&amp;'Felling&amp;Restocking'!Y414&amp;'Felling&amp;Restocking'!AA414&amp;'Felling&amp;Restocking'!AC414)="",0,1)</f>
        <v>0</v>
      </c>
      <c r="W414" s="345">
        <f>IF(OR(OR(TRIM('Felling&amp;Restocking'!H414)="T",TRIM('Felling&amp;Restocking'!H414)="DF",TRIM('Felling&amp;Restocking'!H414)="OS"),O414=0),0,1)</f>
        <v>0</v>
      </c>
      <c r="X414" s="345">
        <f>IF(OR('Felling&amp;Restocking'!$S414="",OR('Felling&amp;Restocking'!$S414=0,'Felling&amp;Restocking'!$S414="N/A")),0,1)</f>
        <v>0</v>
      </c>
      <c r="Y414" s="333" t="str">
        <f t="shared" si="58"/>
        <v/>
      </c>
      <c r="Z414" s="333" t="str">
        <f t="shared" si="59"/>
        <v/>
      </c>
      <c r="AA414" s="334" t="str">
        <f t="shared" si="60"/>
        <v/>
      </c>
      <c r="AC414" s="333" t="str">
        <f t="shared" si="61"/>
        <v/>
      </c>
      <c r="AE414" s="333" t="str">
        <f t="shared" si="62"/>
        <v>1</v>
      </c>
      <c r="AF414" s="346" t="str">
        <f>IF('Felling&amp;Restocking'!I414="","",IFERROR(VLOOKUP( 'Felling&amp;Restocking'!I414,SpeciesList[],2,FALSE),"," &amp; 'Felling&amp;Restocking'!I414))</f>
        <v/>
      </c>
      <c r="AG414" s="333" t="str">
        <f>IF('Felling&amp;Restocking'!I414="","",VLOOKUP( 'Felling&amp;Restocking'!I414,SpeciesList[],4,FALSE))</f>
        <v/>
      </c>
      <c r="AH414" s="333" t="str">
        <f>IF('Felling&amp;Restocking'!J414="","",IFERROR("," &amp; VLOOKUP( 'Felling&amp;Restocking'!J414,SpeciesList[],2,FALSE),"," &amp; 'Felling&amp;Restocking'!J414))</f>
        <v/>
      </c>
      <c r="AI414" s="333" t="str">
        <f>IF('Felling&amp;Restocking'!J414="","",VLOOKUP( 'Felling&amp;Restocking'!J414,SpeciesList[],4,FALSE))</f>
        <v/>
      </c>
      <c r="AJ414" s="333" t="str">
        <f>IF('Felling&amp;Restocking'!K414="","",IFERROR("," &amp; VLOOKUP( 'Felling&amp;Restocking'!K414,SpeciesList[],2,FALSE),"," &amp; 'Felling&amp;Restocking'!K414))</f>
        <v/>
      </c>
      <c r="AK414" s="333" t="str">
        <f>IF('Felling&amp;Restocking'!K414="","",VLOOKUP( 'Felling&amp;Restocking'!K414,SpeciesList[],4,FALSE))</f>
        <v/>
      </c>
      <c r="AL414" s="333" t="str">
        <f>IF('Felling&amp;Restocking'!L414="","",IFERROR("," &amp; VLOOKUP( 'Felling&amp;Restocking'!L414,SpeciesList[],2,FALSE),"," &amp; 'Felling&amp;Restocking'!L414))</f>
        <v/>
      </c>
      <c r="AM414" s="333" t="str">
        <f>IF('Felling&amp;Restocking'!L414="","",VLOOKUP( 'Felling&amp;Restocking'!L414,SpeciesList[],4,FALSE))</f>
        <v/>
      </c>
      <c r="AN414" s="333" t="str">
        <f>IF('Felling&amp;Restocking'!M414="","",IFERROR("," &amp; VLOOKUP( 'Felling&amp;Restocking'!M414,SpeciesList[],2,FALSE),"," &amp; 'Felling&amp;Restocking'!M414))</f>
        <v/>
      </c>
      <c r="AO414" s="333" t="str">
        <f>IF('Felling&amp;Restocking'!M414="","",VLOOKUP( 'Felling&amp;Restocking'!M414,SpeciesList[],4,FALSE))</f>
        <v/>
      </c>
      <c r="AP414" s="333" t="str">
        <f>IF('Felling&amp;Restocking'!N414="","",IFERROR("," &amp; VLOOKUP( 'Felling&amp;Restocking'!N414,SpeciesList[],2,FALSE),"," &amp; 'Felling&amp;Restocking'!N414))</f>
        <v/>
      </c>
      <c r="AQ414" s="333" t="str">
        <f>IF('Felling&amp;Restocking'!N414="","",VLOOKUP( 'Felling&amp;Restocking'!N414,SpeciesList[],4,FALSE))</f>
        <v/>
      </c>
      <c r="AS414" s="346"/>
      <c r="AT414" s="333" t="str">
        <f>IF('Sub-Cpt Record'!A414&lt;&gt;"",CONCATENATE('Sub-Cpt Record'!A414,'Sub-Cpt Record'!B414,'Sub-Cpt Record'!C414),"")</f>
        <v/>
      </c>
      <c r="AU414" s="333">
        <f t="shared" si="63"/>
        <v>1</v>
      </c>
      <c r="AV414" s="333">
        <f>IF(AT414&lt;&gt;"",'Sub-Cpt Record'!C414/CODE!AU414,0)</f>
        <v>0</v>
      </c>
    </row>
    <row r="415" spans="1:48" x14ac:dyDescent="0.25">
      <c r="A415" s="333" t="str">
        <f>IF('Sub-Cpt Record'!B415="",IF(OR('Sub-Cpt Record'!A415=0,'Sub-Cpt Record'!A415=""),"",'Sub-Cpt Record'!A415),CONCATENATE('Sub-Cpt Record'!A415&amp;'Sub-Cpt Record'!B415))</f>
        <v/>
      </c>
      <c r="B415" s="333">
        <f t="shared" si="55"/>
        <v>1</v>
      </c>
      <c r="C415" s="334" t="str">
        <f>IF('Sub-Cpt Record'!E415 = "","",'Sub-Cpt Record'!E415&amp;"  ")</f>
        <v/>
      </c>
      <c r="D415" s="333" t="str">
        <f>IF('Sub-Cpt Record'!F415 = "","",'Sub-Cpt Record'!F415&amp;"  ")</f>
        <v/>
      </c>
      <c r="E415" s="333" t="str">
        <f>IF('Sub-Cpt Record'!G415 = "","",'Sub-Cpt Record'!G415&amp;"  ")</f>
        <v/>
      </c>
      <c r="F415" s="333" t="str">
        <f>IF('Sub-Cpt Record'!H415 = "","",'Sub-Cpt Record'!H415&amp;"  ")</f>
        <v/>
      </c>
      <c r="G415" s="333" t="str">
        <f>IF('Sub-Cpt Record'!I415 = "","",'Sub-Cpt Record'!I415&amp;"  ")</f>
        <v/>
      </c>
      <c r="H415" s="333" t="str">
        <f>IF('Sub-Cpt Record'!J415 = "","",'Sub-Cpt Record'!J415&amp;"  ")</f>
        <v/>
      </c>
      <c r="I415" s="335" t="str">
        <f t="shared" si="56"/>
        <v/>
      </c>
      <c r="J415" s="333">
        <f>IF(A415&lt;&gt;"",'Sub-Cpt Record'!C415/CODE!B415,0)</f>
        <v>0</v>
      </c>
      <c r="L415" s="337" t="str">
        <f t="shared" si="57"/>
        <v/>
      </c>
      <c r="N415" s="338">
        <f>COUNTIFS('Felling&amp;Restocking'!$A$11:$A$1000, 'Felling&amp;Restocking'!$A415, 'Felling&amp;Restocking'!$B$11:$B$1000, 'Felling&amp;Restocking'!$B415, 'Felling&amp;Restocking'!$H$11:$H$1000, 'Felling&amp;Restocking'!$H415)</f>
        <v>0</v>
      </c>
      <c r="O415" s="338">
        <f>IF(OR('Felling&amp;Restocking'!H415=0,'Felling&amp;Restocking'!H415=""),0,1)</f>
        <v>0</v>
      </c>
      <c r="P415" s="339">
        <f>SUM('Felling&amp;Restocking'!O415+'Felling&amp;Restocking'!P415)</f>
        <v>0</v>
      </c>
      <c r="S415" s="341">
        <f>IF(AND(O415&lt;&gt;0,P415&lt;&gt;0,'Felling&amp;Restocking'!G415&lt;&gt;0,AA415="",AC415=""),1,0)</f>
        <v>0</v>
      </c>
      <c r="T415" s="342" t="str">
        <f>IF(OR('Felling&amp;Restocking'!G415=0,'Felling&amp;Restocking'!G415=""),"",SUM('Felling&amp;Restocking'!O415/P415)*'Felling&amp;Restocking'!G415)</f>
        <v/>
      </c>
      <c r="U415" s="343" t="str">
        <f>IF(OR('Felling&amp;Restocking'!G415=0,'Felling&amp;Restocking'!G415=""),"",SUM('Felling&amp;Restocking'!P415/P415)*'Felling&amp;Restocking'!G415)</f>
        <v/>
      </c>
      <c r="V415" s="344">
        <f>IF(CONCATENATE('Felling&amp;Restocking'!U415&amp;'Felling&amp;Restocking'!W415&amp;'Felling&amp;Restocking'!Y415&amp;'Felling&amp;Restocking'!AA415&amp;'Felling&amp;Restocking'!AC415)="",0,1)</f>
        <v>0</v>
      </c>
      <c r="W415" s="345">
        <f>IF(OR(OR(TRIM('Felling&amp;Restocking'!H415)="T",TRIM('Felling&amp;Restocking'!H415)="DF",TRIM('Felling&amp;Restocking'!H415)="OS"),O415=0),0,1)</f>
        <v>0</v>
      </c>
      <c r="X415" s="345">
        <f>IF(OR('Felling&amp;Restocking'!$S415="",OR('Felling&amp;Restocking'!$S415=0,'Felling&amp;Restocking'!$S415="N/A")),0,1)</f>
        <v>0</v>
      </c>
      <c r="Y415" s="333" t="str">
        <f t="shared" si="58"/>
        <v/>
      </c>
      <c r="Z415" s="333" t="str">
        <f t="shared" si="59"/>
        <v/>
      </c>
      <c r="AA415" s="334" t="str">
        <f t="shared" si="60"/>
        <v/>
      </c>
      <c r="AC415" s="333" t="str">
        <f t="shared" si="61"/>
        <v/>
      </c>
      <c r="AE415" s="333" t="str">
        <f t="shared" si="62"/>
        <v>1</v>
      </c>
      <c r="AF415" s="346" t="str">
        <f>IF('Felling&amp;Restocking'!I415="","",IFERROR(VLOOKUP( 'Felling&amp;Restocking'!I415,SpeciesList[],2,FALSE),"," &amp; 'Felling&amp;Restocking'!I415))</f>
        <v/>
      </c>
      <c r="AG415" s="333" t="str">
        <f>IF('Felling&amp;Restocking'!I415="","",VLOOKUP( 'Felling&amp;Restocking'!I415,SpeciesList[],4,FALSE))</f>
        <v/>
      </c>
      <c r="AH415" s="333" t="str">
        <f>IF('Felling&amp;Restocking'!J415="","",IFERROR("," &amp; VLOOKUP( 'Felling&amp;Restocking'!J415,SpeciesList[],2,FALSE),"," &amp; 'Felling&amp;Restocking'!J415))</f>
        <v/>
      </c>
      <c r="AI415" s="333" t="str">
        <f>IF('Felling&amp;Restocking'!J415="","",VLOOKUP( 'Felling&amp;Restocking'!J415,SpeciesList[],4,FALSE))</f>
        <v/>
      </c>
      <c r="AJ415" s="333" t="str">
        <f>IF('Felling&amp;Restocking'!K415="","",IFERROR("," &amp; VLOOKUP( 'Felling&amp;Restocking'!K415,SpeciesList[],2,FALSE),"," &amp; 'Felling&amp;Restocking'!K415))</f>
        <v/>
      </c>
      <c r="AK415" s="333" t="str">
        <f>IF('Felling&amp;Restocking'!K415="","",VLOOKUP( 'Felling&amp;Restocking'!K415,SpeciesList[],4,FALSE))</f>
        <v/>
      </c>
      <c r="AL415" s="333" t="str">
        <f>IF('Felling&amp;Restocking'!L415="","",IFERROR("," &amp; VLOOKUP( 'Felling&amp;Restocking'!L415,SpeciesList[],2,FALSE),"," &amp; 'Felling&amp;Restocking'!L415))</f>
        <v/>
      </c>
      <c r="AM415" s="333" t="str">
        <f>IF('Felling&amp;Restocking'!L415="","",VLOOKUP( 'Felling&amp;Restocking'!L415,SpeciesList[],4,FALSE))</f>
        <v/>
      </c>
      <c r="AN415" s="333" t="str">
        <f>IF('Felling&amp;Restocking'!M415="","",IFERROR("," &amp; VLOOKUP( 'Felling&amp;Restocking'!M415,SpeciesList[],2,FALSE),"," &amp; 'Felling&amp;Restocking'!M415))</f>
        <v/>
      </c>
      <c r="AO415" s="333" t="str">
        <f>IF('Felling&amp;Restocking'!M415="","",VLOOKUP( 'Felling&amp;Restocking'!M415,SpeciesList[],4,FALSE))</f>
        <v/>
      </c>
      <c r="AP415" s="333" t="str">
        <f>IF('Felling&amp;Restocking'!N415="","",IFERROR("," &amp; VLOOKUP( 'Felling&amp;Restocking'!N415,SpeciesList[],2,FALSE),"," &amp; 'Felling&amp;Restocking'!N415))</f>
        <v/>
      </c>
      <c r="AQ415" s="333" t="str">
        <f>IF('Felling&amp;Restocking'!N415="","",VLOOKUP( 'Felling&amp;Restocking'!N415,SpeciesList[],4,FALSE))</f>
        <v/>
      </c>
      <c r="AS415" s="346"/>
      <c r="AT415" s="333" t="str">
        <f>IF('Sub-Cpt Record'!A415&lt;&gt;"",CONCATENATE('Sub-Cpt Record'!A415,'Sub-Cpt Record'!B415,'Sub-Cpt Record'!C415),"")</f>
        <v/>
      </c>
      <c r="AU415" s="333">
        <f t="shared" si="63"/>
        <v>1</v>
      </c>
      <c r="AV415" s="333">
        <f>IF(AT415&lt;&gt;"",'Sub-Cpt Record'!C415/CODE!AU415,0)</f>
        <v>0</v>
      </c>
    </row>
    <row r="416" spans="1:48" x14ac:dyDescent="0.25">
      <c r="A416" s="333" t="str">
        <f>IF('Sub-Cpt Record'!B416="",IF(OR('Sub-Cpt Record'!A416=0,'Sub-Cpt Record'!A416=""),"",'Sub-Cpt Record'!A416),CONCATENATE('Sub-Cpt Record'!A416&amp;'Sub-Cpt Record'!B416))</f>
        <v/>
      </c>
      <c r="B416" s="333">
        <f t="shared" si="55"/>
        <v>1</v>
      </c>
      <c r="C416" s="334" t="str">
        <f>IF('Sub-Cpt Record'!E416 = "","",'Sub-Cpt Record'!E416&amp;"  ")</f>
        <v/>
      </c>
      <c r="D416" s="333" t="str">
        <f>IF('Sub-Cpt Record'!F416 = "","",'Sub-Cpt Record'!F416&amp;"  ")</f>
        <v/>
      </c>
      <c r="E416" s="333" t="str">
        <f>IF('Sub-Cpt Record'!G416 = "","",'Sub-Cpt Record'!G416&amp;"  ")</f>
        <v/>
      </c>
      <c r="F416" s="333" t="str">
        <f>IF('Sub-Cpt Record'!H416 = "","",'Sub-Cpt Record'!H416&amp;"  ")</f>
        <v/>
      </c>
      <c r="G416" s="333" t="str">
        <f>IF('Sub-Cpt Record'!I416 = "","",'Sub-Cpt Record'!I416&amp;"  ")</f>
        <v/>
      </c>
      <c r="H416" s="333" t="str">
        <f>IF('Sub-Cpt Record'!J416 = "","",'Sub-Cpt Record'!J416&amp;"  ")</f>
        <v/>
      </c>
      <c r="I416" s="335" t="str">
        <f t="shared" si="56"/>
        <v/>
      </c>
      <c r="J416" s="333">
        <f>IF(A416&lt;&gt;"",'Sub-Cpt Record'!C416/CODE!B416,0)</f>
        <v>0</v>
      </c>
      <c r="L416" s="337" t="str">
        <f t="shared" si="57"/>
        <v/>
      </c>
      <c r="N416" s="338">
        <f>COUNTIFS('Felling&amp;Restocking'!$A$11:$A$1000, 'Felling&amp;Restocking'!$A416, 'Felling&amp;Restocking'!$B$11:$B$1000, 'Felling&amp;Restocking'!$B416, 'Felling&amp;Restocking'!$H$11:$H$1000, 'Felling&amp;Restocking'!$H416)</f>
        <v>0</v>
      </c>
      <c r="O416" s="338">
        <f>IF(OR('Felling&amp;Restocking'!H416=0,'Felling&amp;Restocking'!H416=""),0,1)</f>
        <v>0</v>
      </c>
      <c r="P416" s="339">
        <f>SUM('Felling&amp;Restocking'!O416+'Felling&amp;Restocking'!P416)</f>
        <v>0</v>
      </c>
      <c r="S416" s="341">
        <f>IF(AND(O416&lt;&gt;0,P416&lt;&gt;0,'Felling&amp;Restocking'!G416&lt;&gt;0,AA416="",AC416=""),1,0)</f>
        <v>0</v>
      </c>
      <c r="T416" s="342" t="str">
        <f>IF(OR('Felling&amp;Restocking'!G416=0,'Felling&amp;Restocking'!G416=""),"",SUM('Felling&amp;Restocking'!O416/P416)*'Felling&amp;Restocking'!G416)</f>
        <v/>
      </c>
      <c r="U416" s="343" t="str">
        <f>IF(OR('Felling&amp;Restocking'!G416=0,'Felling&amp;Restocking'!G416=""),"",SUM('Felling&amp;Restocking'!P416/P416)*'Felling&amp;Restocking'!G416)</f>
        <v/>
      </c>
      <c r="V416" s="344">
        <f>IF(CONCATENATE('Felling&amp;Restocking'!U416&amp;'Felling&amp;Restocking'!W416&amp;'Felling&amp;Restocking'!Y416&amp;'Felling&amp;Restocking'!AA416&amp;'Felling&amp;Restocking'!AC416)="",0,1)</f>
        <v>0</v>
      </c>
      <c r="W416" s="345">
        <f>IF(OR(OR(TRIM('Felling&amp;Restocking'!H416)="T",TRIM('Felling&amp;Restocking'!H416)="DF",TRIM('Felling&amp;Restocking'!H416)="OS"),O416=0),0,1)</f>
        <v>0</v>
      </c>
      <c r="X416" s="345">
        <f>IF(OR('Felling&amp;Restocking'!$S416="",OR('Felling&amp;Restocking'!$S416=0,'Felling&amp;Restocking'!$S416="N/A")),0,1)</f>
        <v>0</v>
      </c>
      <c r="Y416" s="333" t="str">
        <f t="shared" si="58"/>
        <v/>
      </c>
      <c r="Z416" s="333" t="str">
        <f t="shared" si="59"/>
        <v/>
      </c>
      <c r="AA416" s="334" t="str">
        <f t="shared" si="60"/>
        <v/>
      </c>
      <c r="AC416" s="333" t="str">
        <f t="shared" si="61"/>
        <v/>
      </c>
      <c r="AE416" s="333" t="str">
        <f t="shared" si="62"/>
        <v>1</v>
      </c>
      <c r="AF416" s="346" t="str">
        <f>IF('Felling&amp;Restocking'!I416="","",IFERROR(VLOOKUP( 'Felling&amp;Restocking'!I416,SpeciesList[],2,FALSE),"," &amp; 'Felling&amp;Restocking'!I416))</f>
        <v/>
      </c>
      <c r="AG416" s="333" t="str">
        <f>IF('Felling&amp;Restocking'!I416="","",VLOOKUP( 'Felling&amp;Restocking'!I416,SpeciesList[],4,FALSE))</f>
        <v/>
      </c>
      <c r="AH416" s="333" t="str">
        <f>IF('Felling&amp;Restocking'!J416="","",IFERROR("," &amp; VLOOKUP( 'Felling&amp;Restocking'!J416,SpeciesList[],2,FALSE),"," &amp; 'Felling&amp;Restocking'!J416))</f>
        <v/>
      </c>
      <c r="AI416" s="333" t="str">
        <f>IF('Felling&amp;Restocking'!J416="","",VLOOKUP( 'Felling&amp;Restocking'!J416,SpeciesList[],4,FALSE))</f>
        <v/>
      </c>
      <c r="AJ416" s="333" t="str">
        <f>IF('Felling&amp;Restocking'!K416="","",IFERROR("," &amp; VLOOKUP( 'Felling&amp;Restocking'!K416,SpeciesList[],2,FALSE),"," &amp; 'Felling&amp;Restocking'!K416))</f>
        <v/>
      </c>
      <c r="AK416" s="333" t="str">
        <f>IF('Felling&amp;Restocking'!K416="","",VLOOKUP( 'Felling&amp;Restocking'!K416,SpeciesList[],4,FALSE))</f>
        <v/>
      </c>
      <c r="AL416" s="333" t="str">
        <f>IF('Felling&amp;Restocking'!L416="","",IFERROR("," &amp; VLOOKUP( 'Felling&amp;Restocking'!L416,SpeciesList[],2,FALSE),"," &amp; 'Felling&amp;Restocking'!L416))</f>
        <v/>
      </c>
      <c r="AM416" s="333" t="str">
        <f>IF('Felling&amp;Restocking'!L416="","",VLOOKUP( 'Felling&amp;Restocking'!L416,SpeciesList[],4,FALSE))</f>
        <v/>
      </c>
      <c r="AN416" s="333" t="str">
        <f>IF('Felling&amp;Restocking'!M416="","",IFERROR("," &amp; VLOOKUP( 'Felling&amp;Restocking'!M416,SpeciesList[],2,FALSE),"," &amp; 'Felling&amp;Restocking'!M416))</f>
        <v/>
      </c>
      <c r="AO416" s="333" t="str">
        <f>IF('Felling&amp;Restocking'!M416="","",VLOOKUP( 'Felling&amp;Restocking'!M416,SpeciesList[],4,FALSE))</f>
        <v/>
      </c>
      <c r="AP416" s="333" t="str">
        <f>IF('Felling&amp;Restocking'!N416="","",IFERROR("," &amp; VLOOKUP( 'Felling&amp;Restocking'!N416,SpeciesList[],2,FALSE),"," &amp; 'Felling&amp;Restocking'!N416))</f>
        <v/>
      </c>
      <c r="AQ416" s="333" t="str">
        <f>IF('Felling&amp;Restocking'!N416="","",VLOOKUP( 'Felling&amp;Restocking'!N416,SpeciesList[],4,FALSE))</f>
        <v/>
      </c>
      <c r="AS416" s="346"/>
      <c r="AT416" s="333" t="str">
        <f>IF('Sub-Cpt Record'!A416&lt;&gt;"",CONCATENATE('Sub-Cpt Record'!A416,'Sub-Cpt Record'!B416,'Sub-Cpt Record'!C416),"")</f>
        <v/>
      </c>
      <c r="AU416" s="333">
        <f t="shared" si="63"/>
        <v>1</v>
      </c>
      <c r="AV416" s="333">
        <f>IF(AT416&lt;&gt;"",'Sub-Cpt Record'!C416/CODE!AU416,0)</f>
        <v>0</v>
      </c>
    </row>
    <row r="417" spans="1:48" x14ac:dyDescent="0.25">
      <c r="A417" s="333" t="str">
        <f>IF('Sub-Cpt Record'!B417="",IF(OR('Sub-Cpt Record'!A417=0,'Sub-Cpt Record'!A417=""),"",'Sub-Cpt Record'!A417),CONCATENATE('Sub-Cpt Record'!A417&amp;'Sub-Cpt Record'!B417))</f>
        <v/>
      </c>
      <c r="B417" s="333">
        <f t="shared" si="55"/>
        <v>1</v>
      </c>
      <c r="C417" s="334" t="str">
        <f>IF('Sub-Cpt Record'!E417 = "","",'Sub-Cpt Record'!E417&amp;"  ")</f>
        <v/>
      </c>
      <c r="D417" s="333" t="str">
        <f>IF('Sub-Cpt Record'!F417 = "","",'Sub-Cpt Record'!F417&amp;"  ")</f>
        <v/>
      </c>
      <c r="E417" s="333" t="str">
        <f>IF('Sub-Cpt Record'!G417 = "","",'Sub-Cpt Record'!G417&amp;"  ")</f>
        <v/>
      </c>
      <c r="F417" s="333" t="str">
        <f>IF('Sub-Cpt Record'!H417 = "","",'Sub-Cpt Record'!H417&amp;"  ")</f>
        <v/>
      </c>
      <c r="G417" s="333" t="str">
        <f>IF('Sub-Cpt Record'!I417 = "","",'Sub-Cpt Record'!I417&amp;"  ")</f>
        <v/>
      </c>
      <c r="H417" s="333" t="str">
        <f>IF('Sub-Cpt Record'!J417 = "","",'Sub-Cpt Record'!J417&amp;"  ")</f>
        <v/>
      </c>
      <c r="I417" s="335" t="str">
        <f t="shared" si="56"/>
        <v/>
      </c>
      <c r="J417" s="333">
        <f>IF(A417&lt;&gt;"",'Sub-Cpt Record'!C417/CODE!B417,0)</f>
        <v>0</v>
      </c>
      <c r="L417" s="337" t="str">
        <f t="shared" si="57"/>
        <v/>
      </c>
      <c r="N417" s="338">
        <f>COUNTIFS('Felling&amp;Restocking'!$A$11:$A$1000, 'Felling&amp;Restocking'!$A417, 'Felling&amp;Restocking'!$B$11:$B$1000, 'Felling&amp;Restocking'!$B417, 'Felling&amp;Restocking'!$H$11:$H$1000, 'Felling&amp;Restocking'!$H417)</f>
        <v>0</v>
      </c>
      <c r="O417" s="338">
        <f>IF(OR('Felling&amp;Restocking'!H417=0,'Felling&amp;Restocking'!H417=""),0,1)</f>
        <v>0</v>
      </c>
      <c r="P417" s="339">
        <f>SUM('Felling&amp;Restocking'!O417+'Felling&amp;Restocking'!P417)</f>
        <v>0</v>
      </c>
      <c r="S417" s="341">
        <f>IF(AND(O417&lt;&gt;0,P417&lt;&gt;0,'Felling&amp;Restocking'!G417&lt;&gt;0,AA417="",AC417=""),1,0)</f>
        <v>0</v>
      </c>
      <c r="T417" s="342" t="str">
        <f>IF(OR('Felling&amp;Restocking'!G417=0,'Felling&amp;Restocking'!G417=""),"",SUM('Felling&amp;Restocking'!O417/P417)*'Felling&amp;Restocking'!G417)</f>
        <v/>
      </c>
      <c r="U417" s="343" t="str">
        <f>IF(OR('Felling&amp;Restocking'!G417=0,'Felling&amp;Restocking'!G417=""),"",SUM('Felling&amp;Restocking'!P417/P417)*'Felling&amp;Restocking'!G417)</f>
        <v/>
      </c>
      <c r="V417" s="344">
        <f>IF(CONCATENATE('Felling&amp;Restocking'!U417&amp;'Felling&amp;Restocking'!W417&amp;'Felling&amp;Restocking'!Y417&amp;'Felling&amp;Restocking'!AA417&amp;'Felling&amp;Restocking'!AC417)="",0,1)</f>
        <v>0</v>
      </c>
      <c r="W417" s="345">
        <f>IF(OR(OR(TRIM('Felling&amp;Restocking'!H417)="T",TRIM('Felling&amp;Restocking'!H417)="DF",TRIM('Felling&amp;Restocking'!H417)="OS"),O417=0),0,1)</f>
        <v>0</v>
      </c>
      <c r="X417" s="345">
        <f>IF(OR('Felling&amp;Restocking'!$S417="",OR('Felling&amp;Restocking'!$S417=0,'Felling&amp;Restocking'!$S417="N/A")),0,1)</f>
        <v>0</v>
      </c>
      <c r="Y417" s="333" t="str">
        <f t="shared" si="58"/>
        <v/>
      </c>
      <c r="Z417" s="333" t="str">
        <f t="shared" si="59"/>
        <v/>
      </c>
      <c r="AA417" s="334" t="str">
        <f t="shared" si="60"/>
        <v/>
      </c>
      <c r="AC417" s="333" t="str">
        <f t="shared" si="61"/>
        <v/>
      </c>
      <c r="AE417" s="333" t="str">
        <f t="shared" si="62"/>
        <v>1</v>
      </c>
      <c r="AF417" s="346" t="str">
        <f>IF('Felling&amp;Restocking'!I417="","",IFERROR(VLOOKUP( 'Felling&amp;Restocking'!I417,SpeciesList[],2,FALSE),"," &amp; 'Felling&amp;Restocking'!I417))</f>
        <v/>
      </c>
      <c r="AG417" s="333" t="str">
        <f>IF('Felling&amp;Restocking'!I417="","",VLOOKUP( 'Felling&amp;Restocking'!I417,SpeciesList[],4,FALSE))</f>
        <v/>
      </c>
      <c r="AH417" s="333" t="str">
        <f>IF('Felling&amp;Restocking'!J417="","",IFERROR("," &amp; VLOOKUP( 'Felling&amp;Restocking'!J417,SpeciesList[],2,FALSE),"," &amp; 'Felling&amp;Restocking'!J417))</f>
        <v/>
      </c>
      <c r="AI417" s="333" t="str">
        <f>IF('Felling&amp;Restocking'!J417="","",VLOOKUP( 'Felling&amp;Restocking'!J417,SpeciesList[],4,FALSE))</f>
        <v/>
      </c>
      <c r="AJ417" s="333" t="str">
        <f>IF('Felling&amp;Restocking'!K417="","",IFERROR("," &amp; VLOOKUP( 'Felling&amp;Restocking'!K417,SpeciesList[],2,FALSE),"," &amp; 'Felling&amp;Restocking'!K417))</f>
        <v/>
      </c>
      <c r="AK417" s="333" t="str">
        <f>IF('Felling&amp;Restocking'!K417="","",VLOOKUP( 'Felling&amp;Restocking'!K417,SpeciesList[],4,FALSE))</f>
        <v/>
      </c>
      <c r="AL417" s="333" t="str">
        <f>IF('Felling&amp;Restocking'!L417="","",IFERROR("," &amp; VLOOKUP( 'Felling&amp;Restocking'!L417,SpeciesList[],2,FALSE),"," &amp; 'Felling&amp;Restocking'!L417))</f>
        <v/>
      </c>
      <c r="AM417" s="333" t="str">
        <f>IF('Felling&amp;Restocking'!L417="","",VLOOKUP( 'Felling&amp;Restocking'!L417,SpeciesList[],4,FALSE))</f>
        <v/>
      </c>
      <c r="AN417" s="333" t="str">
        <f>IF('Felling&amp;Restocking'!M417="","",IFERROR("," &amp; VLOOKUP( 'Felling&amp;Restocking'!M417,SpeciesList[],2,FALSE),"," &amp; 'Felling&amp;Restocking'!M417))</f>
        <v/>
      </c>
      <c r="AO417" s="333" t="str">
        <f>IF('Felling&amp;Restocking'!M417="","",VLOOKUP( 'Felling&amp;Restocking'!M417,SpeciesList[],4,FALSE))</f>
        <v/>
      </c>
      <c r="AP417" s="333" t="str">
        <f>IF('Felling&amp;Restocking'!N417="","",IFERROR("," &amp; VLOOKUP( 'Felling&amp;Restocking'!N417,SpeciesList[],2,FALSE),"," &amp; 'Felling&amp;Restocking'!N417))</f>
        <v/>
      </c>
      <c r="AQ417" s="333" t="str">
        <f>IF('Felling&amp;Restocking'!N417="","",VLOOKUP( 'Felling&amp;Restocking'!N417,SpeciesList[],4,FALSE))</f>
        <v/>
      </c>
      <c r="AS417" s="346"/>
      <c r="AT417" s="333" t="str">
        <f>IF('Sub-Cpt Record'!A417&lt;&gt;"",CONCATENATE('Sub-Cpt Record'!A417,'Sub-Cpt Record'!B417,'Sub-Cpt Record'!C417),"")</f>
        <v/>
      </c>
      <c r="AU417" s="333">
        <f t="shared" si="63"/>
        <v>1</v>
      </c>
      <c r="AV417" s="333">
        <f>IF(AT417&lt;&gt;"",'Sub-Cpt Record'!C417/CODE!AU417,0)</f>
        <v>0</v>
      </c>
    </row>
    <row r="418" spans="1:48" x14ac:dyDescent="0.25">
      <c r="A418" s="333" t="str">
        <f>IF('Sub-Cpt Record'!B418="",IF(OR('Sub-Cpt Record'!A418=0,'Sub-Cpt Record'!A418=""),"",'Sub-Cpt Record'!A418),CONCATENATE('Sub-Cpt Record'!A418&amp;'Sub-Cpt Record'!B418))</f>
        <v/>
      </c>
      <c r="B418" s="333">
        <f t="shared" si="55"/>
        <v>1</v>
      </c>
      <c r="C418" s="334" t="str">
        <f>IF('Sub-Cpt Record'!E418 = "","",'Sub-Cpt Record'!E418&amp;"  ")</f>
        <v/>
      </c>
      <c r="D418" s="333" t="str">
        <f>IF('Sub-Cpt Record'!F418 = "","",'Sub-Cpt Record'!F418&amp;"  ")</f>
        <v/>
      </c>
      <c r="E418" s="333" t="str">
        <f>IF('Sub-Cpt Record'!G418 = "","",'Sub-Cpt Record'!G418&amp;"  ")</f>
        <v/>
      </c>
      <c r="F418" s="333" t="str">
        <f>IF('Sub-Cpt Record'!H418 = "","",'Sub-Cpt Record'!H418&amp;"  ")</f>
        <v/>
      </c>
      <c r="G418" s="333" t="str">
        <f>IF('Sub-Cpt Record'!I418 = "","",'Sub-Cpt Record'!I418&amp;"  ")</f>
        <v/>
      </c>
      <c r="H418" s="333" t="str">
        <f>IF('Sub-Cpt Record'!J418 = "","",'Sub-Cpt Record'!J418&amp;"  ")</f>
        <v/>
      </c>
      <c r="I418" s="335" t="str">
        <f t="shared" si="56"/>
        <v/>
      </c>
      <c r="J418" s="333">
        <f>IF(A418&lt;&gt;"",'Sub-Cpt Record'!C418/CODE!B418,0)</f>
        <v>0</v>
      </c>
      <c r="L418" s="337" t="str">
        <f t="shared" si="57"/>
        <v/>
      </c>
      <c r="N418" s="338">
        <f>COUNTIFS('Felling&amp;Restocking'!$A$11:$A$1000, 'Felling&amp;Restocking'!$A418, 'Felling&amp;Restocking'!$B$11:$B$1000, 'Felling&amp;Restocking'!$B418, 'Felling&amp;Restocking'!$H$11:$H$1000, 'Felling&amp;Restocking'!$H418)</f>
        <v>0</v>
      </c>
      <c r="O418" s="338">
        <f>IF(OR('Felling&amp;Restocking'!H418=0,'Felling&amp;Restocking'!H418=""),0,1)</f>
        <v>0</v>
      </c>
      <c r="P418" s="339">
        <f>SUM('Felling&amp;Restocking'!O418+'Felling&amp;Restocking'!P418)</f>
        <v>0</v>
      </c>
      <c r="S418" s="341">
        <f>IF(AND(O418&lt;&gt;0,P418&lt;&gt;0,'Felling&amp;Restocking'!G418&lt;&gt;0,AA418="",AC418=""),1,0)</f>
        <v>0</v>
      </c>
      <c r="T418" s="342" t="str">
        <f>IF(OR('Felling&amp;Restocking'!G418=0,'Felling&amp;Restocking'!G418=""),"",SUM('Felling&amp;Restocking'!O418/P418)*'Felling&amp;Restocking'!G418)</f>
        <v/>
      </c>
      <c r="U418" s="343" t="str">
        <f>IF(OR('Felling&amp;Restocking'!G418=0,'Felling&amp;Restocking'!G418=""),"",SUM('Felling&amp;Restocking'!P418/P418)*'Felling&amp;Restocking'!G418)</f>
        <v/>
      </c>
      <c r="V418" s="344">
        <f>IF(CONCATENATE('Felling&amp;Restocking'!U418&amp;'Felling&amp;Restocking'!W418&amp;'Felling&amp;Restocking'!Y418&amp;'Felling&amp;Restocking'!AA418&amp;'Felling&amp;Restocking'!AC418)="",0,1)</f>
        <v>0</v>
      </c>
      <c r="W418" s="345">
        <f>IF(OR(OR(TRIM('Felling&amp;Restocking'!H418)="T",TRIM('Felling&amp;Restocking'!H418)="DF",TRIM('Felling&amp;Restocking'!H418)="OS"),O418=0),0,1)</f>
        <v>0</v>
      </c>
      <c r="X418" s="345">
        <f>IF(OR('Felling&amp;Restocking'!$S418="",OR('Felling&amp;Restocking'!$S418=0,'Felling&amp;Restocking'!$S418="N/A")),0,1)</f>
        <v>0</v>
      </c>
      <c r="Y418" s="333" t="str">
        <f t="shared" si="58"/>
        <v/>
      </c>
      <c r="Z418" s="333" t="str">
        <f t="shared" si="59"/>
        <v/>
      </c>
      <c r="AA418" s="334" t="str">
        <f t="shared" si="60"/>
        <v/>
      </c>
      <c r="AC418" s="333" t="str">
        <f t="shared" si="61"/>
        <v/>
      </c>
      <c r="AE418" s="333" t="str">
        <f t="shared" si="62"/>
        <v>1</v>
      </c>
      <c r="AF418" s="346" t="str">
        <f>IF('Felling&amp;Restocking'!I418="","",IFERROR(VLOOKUP( 'Felling&amp;Restocking'!I418,SpeciesList[],2,FALSE),"," &amp; 'Felling&amp;Restocking'!I418))</f>
        <v/>
      </c>
      <c r="AG418" s="333" t="str">
        <f>IF('Felling&amp;Restocking'!I418="","",VLOOKUP( 'Felling&amp;Restocking'!I418,SpeciesList[],4,FALSE))</f>
        <v/>
      </c>
      <c r="AH418" s="333" t="str">
        <f>IF('Felling&amp;Restocking'!J418="","",IFERROR("," &amp; VLOOKUP( 'Felling&amp;Restocking'!J418,SpeciesList[],2,FALSE),"," &amp; 'Felling&amp;Restocking'!J418))</f>
        <v/>
      </c>
      <c r="AI418" s="333" t="str">
        <f>IF('Felling&amp;Restocking'!J418="","",VLOOKUP( 'Felling&amp;Restocking'!J418,SpeciesList[],4,FALSE))</f>
        <v/>
      </c>
      <c r="AJ418" s="333" t="str">
        <f>IF('Felling&amp;Restocking'!K418="","",IFERROR("," &amp; VLOOKUP( 'Felling&amp;Restocking'!K418,SpeciesList[],2,FALSE),"," &amp; 'Felling&amp;Restocking'!K418))</f>
        <v/>
      </c>
      <c r="AK418" s="333" t="str">
        <f>IF('Felling&amp;Restocking'!K418="","",VLOOKUP( 'Felling&amp;Restocking'!K418,SpeciesList[],4,FALSE))</f>
        <v/>
      </c>
      <c r="AL418" s="333" t="str">
        <f>IF('Felling&amp;Restocking'!L418="","",IFERROR("," &amp; VLOOKUP( 'Felling&amp;Restocking'!L418,SpeciesList[],2,FALSE),"," &amp; 'Felling&amp;Restocking'!L418))</f>
        <v/>
      </c>
      <c r="AM418" s="333" t="str">
        <f>IF('Felling&amp;Restocking'!L418="","",VLOOKUP( 'Felling&amp;Restocking'!L418,SpeciesList[],4,FALSE))</f>
        <v/>
      </c>
      <c r="AN418" s="333" t="str">
        <f>IF('Felling&amp;Restocking'!M418="","",IFERROR("," &amp; VLOOKUP( 'Felling&amp;Restocking'!M418,SpeciesList[],2,FALSE),"," &amp; 'Felling&amp;Restocking'!M418))</f>
        <v/>
      </c>
      <c r="AO418" s="333" t="str">
        <f>IF('Felling&amp;Restocking'!M418="","",VLOOKUP( 'Felling&amp;Restocking'!M418,SpeciesList[],4,FALSE))</f>
        <v/>
      </c>
      <c r="AP418" s="333" t="str">
        <f>IF('Felling&amp;Restocking'!N418="","",IFERROR("," &amp; VLOOKUP( 'Felling&amp;Restocking'!N418,SpeciesList[],2,FALSE),"," &amp; 'Felling&amp;Restocking'!N418))</f>
        <v/>
      </c>
      <c r="AQ418" s="333" t="str">
        <f>IF('Felling&amp;Restocking'!N418="","",VLOOKUP( 'Felling&amp;Restocking'!N418,SpeciesList[],4,FALSE))</f>
        <v/>
      </c>
      <c r="AS418" s="346"/>
      <c r="AT418" s="333" t="str">
        <f>IF('Sub-Cpt Record'!A418&lt;&gt;"",CONCATENATE('Sub-Cpt Record'!A418,'Sub-Cpt Record'!B418,'Sub-Cpt Record'!C418),"")</f>
        <v/>
      </c>
      <c r="AU418" s="333">
        <f t="shared" si="63"/>
        <v>1</v>
      </c>
      <c r="AV418" s="333">
        <f>IF(AT418&lt;&gt;"",'Sub-Cpt Record'!C418/CODE!AU418,0)</f>
        <v>0</v>
      </c>
    </row>
    <row r="419" spans="1:48" x14ac:dyDescent="0.25">
      <c r="A419" s="333" t="str">
        <f>IF('Sub-Cpt Record'!B419="",IF(OR('Sub-Cpt Record'!A419=0,'Sub-Cpt Record'!A419=""),"",'Sub-Cpt Record'!A419),CONCATENATE('Sub-Cpt Record'!A419&amp;'Sub-Cpt Record'!B419))</f>
        <v/>
      </c>
      <c r="B419" s="333">
        <f t="shared" si="55"/>
        <v>1</v>
      </c>
      <c r="C419" s="334" t="str">
        <f>IF('Sub-Cpt Record'!E419 = "","",'Sub-Cpt Record'!E419&amp;"  ")</f>
        <v/>
      </c>
      <c r="D419" s="333" t="str">
        <f>IF('Sub-Cpt Record'!F419 = "","",'Sub-Cpt Record'!F419&amp;"  ")</f>
        <v/>
      </c>
      <c r="E419" s="333" t="str">
        <f>IF('Sub-Cpt Record'!G419 = "","",'Sub-Cpt Record'!G419&amp;"  ")</f>
        <v/>
      </c>
      <c r="F419" s="333" t="str">
        <f>IF('Sub-Cpt Record'!H419 = "","",'Sub-Cpt Record'!H419&amp;"  ")</f>
        <v/>
      </c>
      <c r="G419" s="333" t="str">
        <f>IF('Sub-Cpt Record'!I419 = "","",'Sub-Cpt Record'!I419&amp;"  ")</f>
        <v/>
      </c>
      <c r="H419" s="333" t="str">
        <f>IF('Sub-Cpt Record'!J419 = "","",'Sub-Cpt Record'!J419&amp;"  ")</f>
        <v/>
      </c>
      <c r="I419" s="335" t="str">
        <f t="shared" si="56"/>
        <v/>
      </c>
      <c r="J419" s="333">
        <f>IF(A419&lt;&gt;"",'Sub-Cpt Record'!C419/CODE!B419,0)</f>
        <v>0</v>
      </c>
      <c r="L419" s="337" t="str">
        <f t="shared" si="57"/>
        <v/>
      </c>
      <c r="N419" s="338">
        <f>COUNTIFS('Felling&amp;Restocking'!$A$11:$A$1000, 'Felling&amp;Restocking'!$A419, 'Felling&amp;Restocking'!$B$11:$B$1000, 'Felling&amp;Restocking'!$B419, 'Felling&amp;Restocking'!$H$11:$H$1000, 'Felling&amp;Restocking'!$H419)</f>
        <v>0</v>
      </c>
      <c r="O419" s="338">
        <f>IF(OR('Felling&amp;Restocking'!H419=0,'Felling&amp;Restocking'!H419=""),0,1)</f>
        <v>0</v>
      </c>
      <c r="P419" s="339">
        <f>SUM('Felling&amp;Restocking'!O419+'Felling&amp;Restocking'!P419)</f>
        <v>0</v>
      </c>
      <c r="S419" s="341">
        <f>IF(AND(O419&lt;&gt;0,P419&lt;&gt;0,'Felling&amp;Restocking'!G419&lt;&gt;0,AA419="",AC419=""),1,0)</f>
        <v>0</v>
      </c>
      <c r="T419" s="342" t="str">
        <f>IF(OR('Felling&amp;Restocking'!G419=0,'Felling&amp;Restocking'!G419=""),"",SUM('Felling&amp;Restocking'!O419/P419)*'Felling&amp;Restocking'!G419)</f>
        <v/>
      </c>
      <c r="U419" s="343" t="str">
        <f>IF(OR('Felling&amp;Restocking'!G419=0,'Felling&amp;Restocking'!G419=""),"",SUM('Felling&amp;Restocking'!P419/P419)*'Felling&amp;Restocking'!G419)</f>
        <v/>
      </c>
      <c r="V419" s="344">
        <f>IF(CONCATENATE('Felling&amp;Restocking'!U419&amp;'Felling&amp;Restocking'!W419&amp;'Felling&amp;Restocking'!Y419&amp;'Felling&amp;Restocking'!AA419&amp;'Felling&amp;Restocking'!AC419)="",0,1)</f>
        <v>0</v>
      </c>
      <c r="W419" s="345">
        <f>IF(OR(OR(TRIM('Felling&amp;Restocking'!H419)="T",TRIM('Felling&amp;Restocking'!H419)="DF",TRIM('Felling&amp;Restocking'!H419)="OS"),O419=0),0,1)</f>
        <v>0</v>
      </c>
      <c r="X419" s="345">
        <f>IF(OR('Felling&amp;Restocking'!$S419="",OR('Felling&amp;Restocking'!$S419=0,'Felling&amp;Restocking'!$S419="N/A")),0,1)</f>
        <v>0</v>
      </c>
      <c r="Y419" s="333" t="str">
        <f t="shared" si="58"/>
        <v/>
      </c>
      <c r="Z419" s="333" t="str">
        <f t="shared" si="59"/>
        <v/>
      </c>
      <c r="AA419" s="334" t="str">
        <f t="shared" si="60"/>
        <v/>
      </c>
      <c r="AC419" s="333" t="str">
        <f t="shared" si="61"/>
        <v/>
      </c>
      <c r="AE419" s="333" t="str">
        <f t="shared" si="62"/>
        <v>1</v>
      </c>
      <c r="AF419" s="346" t="str">
        <f>IF('Felling&amp;Restocking'!I419="","",IFERROR(VLOOKUP( 'Felling&amp;Restocking'!I419,SpeciesList[],2,FALSE),"," &amp; 'Felling&amp;Restocking'!I419))</f>
        <v/>
      </c>
      <c r="AG419" s="333" t="str">
        <f>IF('Felling&amp;Restocking'!I419="","",VLOOKUP( 'Felling&amp;Restocking'!I419,SpeciesList[],4,FALSE))</f>
        <v/>
      </c>
      <c r="AH419" s="333" t="str">
        <f>IF('Felling&amp;Restocking'!J419="","",IFERROR("," &amp; VLOOKUP( 'Felling&amp;Restocking'!J419,SpeciesList[],2,FALSE),"," &amp; 'Felling&amp;Restocking'!J419))</f>
        <v/>
      </c>
      <c r="AI419" s="333" t="str">
        <f>IF('Felling&amp;Restocking'!J419="","",VLOOKUP( 'Felling&amp;Restocking'!J419,SpeciesList[],4,FALSE))</f>
        <v/>
      </c>
      <c r="AJ419" s="333" t="str">
        <f>IF('Felling&amp;Restocking'!K419="","",IFERROR("," &amp; VLOOKUP( 'Felling&amp;Restocking'!K419,SpeciesList[],2,FALSE),"," &amp; 'Felling&amp;Restocking'!K419))</f>
        <v/>
      </c>
      <c r="AK419" s="333" t="str">
        <f>IF('Felling&amp;Restocking'!K419="","",VLOOKUP( 'Felling&amp;Restocking'!K419,SpeciesList[],4,FALSE))</f>
        <v/>
      </c>
      <c r="AL419" s="333" t="str">
        <f>IF('Felling&amp;Restocking'!L419="","",IFERROR("," &amp; VLOOKUP( 'Felling&amp;Restocking'!L419,SpeciesList[],2,FALSE),"," &amp; 'Felling&amp;Restocking'!L419))</f>
        <v/>
      </c>
      <c r="AM419" s="333" t="str">
        <f>IF('Felling&amp;Restocking'!L419="","",VLOOKUP( 'Felling&amp;Restocking'!L419,SpeciesList[],4,FALSE))</f>
        <v/>
      </c>
      <c r="AN419" s="333" t="str">
        <f>IF('Felling&amp;Restocking'!M419="","",IFERROR("," &amp; VLOOKUP( 'Felling&amp;Restocking'!M419,SpeciesList[],2,FALSE),"," &amp; 'Felling&amp;Restocking'!M419))</f>
        <v/>
      </c>
      <c r="AO419" s="333" t="str">
        <f>IF('Felling&amp;Restocking'!M419="","",VLOOKUP( 'Felling&amp;Restocking'!M419,SpeciesList[],4,FALSE))</f>
        <v/>
      </c>
      <c r="AP419" s="333" t="str">
        <f>IF('Felling&amp;Restocking'!N419="","",IFERROR("," &amp; VLOOKUP( 'Felling&amp;Restocking'!N419,SpeciesList[],2,FALSE),"," &amp; 'Felling&amp;Restocking'!N419))</f>
        <v/>
      </c>
      <c r="AQ419" s="333" t="str">
        <f>IF('Felling&amp;Restocking'!N419="","",VLOOKUP( 'Felling&amp;Restocking'!N419,SpeciesList[],4,FALSE))</f>
        <v/>
      </c>
      <c r="AS419" s="346"/>
      <c r="AT419" s="333" t="str">
        <f>IF('Sub-Cpt Record'!A419&lt;&gt;"",CONCATENATE('Sub-Cpt Record'!A419,'Sub-Cpt Record'!B419,'Sub-Cpt Record'!C419),"")</f>
        <v/>
      </c>
      <c r="AU419" s="333">
        <f t="shared" si="63"/>
        <v>1</v>
      </c>
      <c r="AV419" s="333">
        <f>IF(AT419&lt;&gt;"",'Sub-Cpt Record'!C419/CODE!AU419,0)</f>
        <v>0</v>
      </c>
    </row>
    <row r="420" spans="1:48" x14ac:dyDescent="0.25">
      <c r="A420" s="333" t="str">
        <f>IF('Sub-Cpt Record'!B420="",IF(OR('Sub-Cpt Record'!A420=0,'Sub-Cpt Record'!A420=""),"",'Sub-Cpt Record'!A420),CONCATENATE('Sub-Cpt Record'!A420&amp;'Sub-Cpt Record'!B420))</f>
        <v/>
      </c>
      <c r="B420" s="333">
        <f t="shared" si="55"/>
        <v>1</v>
      </c>
      <c r="C420" s="334" t="str">
        <f>IF('Sub-Cpt Record'!E420 = "","",'Sub-Cpt Record'!E420&amp;"  ")</f>
        <v/>
      </c>
      <c r="D420" s="333" t="str">
        <f>IF('Sub-Cpt Record'!F420 = "","",'Sub-Cpt Record'!F420&amp;"  ")</f>
        <v/>
      </c>
      <c r="E420" s="333" t="str">
        <f>IF('Sub-Cpt Record'!G420 = "","",'Sub-Cpt Record'!G420&amp;"  ")</f>
        <v/>
      </c>
      <c r="F420" s="333" t="str">
        <f>IF('Sub-Cpt Record'!H420 = "","",'Sub-Cpt Record'!H420&amp;"  ")</f>
        <v/>
      </c>
      <c r="G420" s="333" t="str">
        <f>IF('Sub-Cpt Record'!I420 = "","",'Sub-Cpt Record'!I420&amp;"  ")</f>
        <v/>
      </c>
      <c r="H420" s="333" t="str">
        <f>IF('Sub-Cpt Record'!J420 = "","",'Sub-Cpt Record'!J420&amp;"  ")</f>
        <v/>
      </c>
      <c r="I420" s="335" t="str">
        <f t="shared" si="56"/>
        <v/>
      </c>
      <c r="J420" s="333">
        <f>IF(A420&lt;&gt;"",'Sub-Cpt Record'!C420/CODE!B420,0)</f>
        <v>0</v>
      </c>
      <c r="L420" s="337" t="str">
        <f t="shared" si="57"/>
        <v/>
      </c>
      <c r="N420" s="338">
        <f>COUNTIFS('Felling&amp;Restocking'!$A$11:$A$1000, 'Felling&amp;Restocking'!$A420, 'Felling&amp;Restocking'!$B$11:$B$1000, 'Felling&amp;Restocking'!$B420, 'Felling&amp;Restocking'!$H$11:$H$1000, 'Felling&amp;Restocking'!$H420)</f>
        <v>0</v>
      </c>
      <c r="O420" s="338">
        <f>IF(OR('Felling&amp;Restocking'!H420=0,'Felling&amp;Restocking'!H420=""),0,1)</f>
        <v>0</v>
      </c>
      <c r="P420" s="339">
        <f>SUM('Felling&amp;Restocking'!O420+'Felling&amp;Restocking'!P420)</f>
        <v>0</v>
      </c>
      <c r="S420" s="341">
        <f>IF(AND(O420&lt;&gt;0,P420&lt;&gt;0,'Felling&amp;Restocking'!G420&lt;&gt;0,AA420="",AC420=""),1,0)</f>
        <v>0</v>
      </c>
      <c r="T420" s="342" t="str">
        <f>IF(OR('Felling&amp;Restocking'!G420=0,'Felling&amp;Restocking'!G420=""),"",SUM('Felling&amp;Restocking'!O420/P420)*'Felling&amp;Restocking'!G420)</f>
        <v/>
      </c>
      <c r="U420" s="343" t="str">
        <f>IF(OR('Felling&amp;Restocking'!G420=0,'Felling&amp;Restocking'!G420=""),"",SUM('Felling&amp;Restocking'!P420/P420)*'Felling&amp;Restocking'!G420)</f>
        <v/>
      </c>
      <c r="V420" s="344">
        <f>IF(CONCATENATE('Felling&amp;Restocking'!U420&amp;'Felling&amp;Restocking'!W420&amp;'Felling&amp;Restocking'!Y420&amp;'Felling&amp;Restocking'!AA420&amp;'Felling&amp;Restocking'!AC420)="",0,1)</f>
        <v>0</v>
      </c>
      <c r="W420" s="345">
        <f>IF(OR(OR(TRIM('Felling&amp;Restocking'!H420)="T",TRIM('Felling&amp;Restocking'!H420)="DF",TRIM('Felling&amp;Restocking'!H420)="OS"),O420=0),0,1)</f>
        <v>0</v>
      </c>
      <c r="X420" s="345">
        <f>IF(OR('Felling&amp;Restocking'!$S420="",OR('Felling&amp;Restocking'!$S420=0,'Felling&amp;Restocking'!$S420="N/A")),0,1)</f>
        <v>0</v>
      </c>
      <c r="Y420" s="333" t="str">
        <f t="shared" si="58"/>
        <v/>
      </c>
      <c r="Z420" s="333" t="str">
        <f t="shared" si="59"/>
        <v/>
      </c>
      <c r="AA420" s="334" t="str">
        <f t="shared" si="60"/>
        <v/>
      </c>
      <c r="AC420" s="333" t="str">
        <f t="shared" si="61"/>
        <v/>
      </c>
      <c r="AE420" s="333" t="str">
        <f t="shared" si="62"/>
        <v>1</v>
      </c>
      <c r="AF420" s="346" t="str">
        <f>IF('Felling&amp;Restocking'!I420="","",IFERROR(VLOOKUP( 'Felling&amp;Restocking'!I420,SpeciesList[],2,FALSE),"," &amp; 'Felling&amp;Restocking'!I420))</f>
        <v/>
      </c>
      <c r="AG420" s="333" t="str">
        <f>IF('Felling&amp;Restocking'!I420="","",VLOOKUP( 'Felling&amp;Restocking'!I420,SpeciesList[],4,FALSE))</f>
        <v/>
      </c>
      <c r="AH420" s="333" t="str">
        <f>IF('Felling&amp;Restocking'!J420="","",IFERROR("," &amp; VLOOKUP( 'Felling&amp;Restocking'!J420,SpeciesList[],2,FALSE),"," &amp; 'Felling&amp;Restocking'!J420))</f>
        <v/>
      </c>
      <c r="AI420" s="333" t="str">
        <f>IF('Felling&amp;Restocking'!J420="","",VLOOKUP( 'Felling&amp;Restocking'!J420,SpeciesList[],4,FALSE))</f>
        <v/>
      </c>
      <c r="AJ420" s="333" t="str">
        <f>IF('Felling&amp;Restocking'!K420="","",IFERROR("," &amp; VLOOKUP( 'Felling&amp;Restocking'!K420,SpeciesList[],2,FALSE),"," &amp; 'Felling&amp;Restocking'!K420))</f>
        <v/>
      </c>
      <c r="AK420" s="333" t="str">
        <f>IF('Felling&amp;Restocking'!K420="","",VLOOKUP( 'Felling&amp;Restocking'!K420,SpeciesList[],4,FALSE))</f>
        <v/>
      </c>
      <c r="AL420" s="333" t="str">
        <f>IF('Felling&amp;Restocking'!L420="","",IFERROR("," &amp; VLOOKUP( 'Felling&amp;Restocking'!L420,SpeciesList[],2,FALSE),"," &amp; 'Felling&amp;Restocking'!L420))</f>
        <v/>
      </c>
      <c r="AM420" s="333" t="str">
        <f>IF('Felling&amp;Restocking'!L420="","",VLOOKUP( 'Felling&amp;Restocking'!L420,SpeciesList[],4,FALSE))</f>
        <v/>
      </c>
      <c r="AN420" s="333" t="str">
        <f>IF('Felling&amp;Restocking'!M420="","",IFERROR("," &amp; VLOOKUP( 'Felling&amp;Restocking'!M420,SpeciesList[],2,FALSE),"," &amp; 'Felling&amp;Restocking'!M420))</f>
        <v/>
      </c>
      <c r="AO420" s="333" t="str">
        <f>IF('Felling&amp;Restocking'!M420="","",VLOOKUP( 'Felling&amp;Restocking'!M420,SpeciesList[],4,FALSE))</f>
        <v/>
      </c>
      <c r="AP420" s="333" t="str">
        <f>IF('Felling&amp;Restocking'!N420="","",IFERROR("," &amp; VLOOKUP( 'Felling&amp;Restocking'!N420,SpeciesList[],2,FALSE),"," &amp; 'Felling&amp;Restocking'!N420))</f>
        <v/>
      </c>
      <c r="AQ420" s="333" t="str">
        <f>IF('Felling&amp;Restocking'!N420="","",VLOOKUP( 'Felling&amp;Restocking'!N420,SpeciesList[],4,FALSE))</f>
        <v/>
      </c>
      <c r="AS420" s="346"/>
      <c r="AT420" s="333" t="str">
        <f>IF('Sub-Cpt Record'!A420&lt;&gt;"",CONCATENATE('Sub-Cpt Record'!A420,'Sub-Cpt Record'!B420,'Sub-Cpt Record'!C420),"")</f>
        <v/>
      </c>
      <c r="AU420" s="333">
        <f t="shared" si="63"/>
        <v>1</v>
      </c>
      <c r="AV420" s="333">
        <f>IF(AT420&lt;&gt;"",'Sub-Cpt Record'!C420/CODE!AU420,0)</f>
        <v>0</v>
      </c>
    </row>
    <row r="421" spans="1:48" x14ac:dyDescent="0.25">
      <c r="A421" s="333" t="str">
        <f>IF('Sub-Cpt Record'!B421="",IF(OR('Sub-Cpt Record'!A421=0,'Sub-Cpt Record'!A421=""),"",'Sub-Cpt Record'!A421),CONCATENATE('Sub-Cpt Record'!A421&amp;'Sub-Cpt Record'!B421))</f>
        <v/>
      </c>
      <c r="B421" s="333">
        <f t="shared" si="55"/>
        <v>1</v>
      </c>
      <c r="C421" s="334" t="str">
        <f>IF('Sub-Cpt Record'!E421 = "","",'Sub-Cpt Record'!E421&amp;"  ")</f>
        <v/>
      </c>
      <c r="D421" s="333" t="str">
        <f>IF('Sub-Cpt Record'!F421 = "","",'Sub-Cpt Record'!F421&amp;"  ")</f>
        <v/>
      </c>
      <c r="E421" s="333" t="str">
        <f>IF('Sub-Cpt Record'!G421 = "","",'Sub-Cpt Record'!G421&amp;"  ")</f>
        <v/>
      </c>
      <c r="F421" s="333" t="str">
        <f>IF('Sub-Cpt Record'!H421 = "","",'Sub-Cpt Record'!H421&amp;"  ")</f>
        <v/>
      </c>
      <c r="G421" s="333" t="str">
        <f>IF('Sub-Cpt Record'!I421 = "","",'Sub-Cpt Record'!I421&amp;"  ")</f>
        <v/>
      </c>
      <c r="H421" s="333" t="str">
        <f>IF('Sub-Cpt Record'!J421 = "","",'Sub-Cpt Record'!J421&amp;"  ")</f>
        <v/>
      </c>
      <c r="I421" s="335" t="str">
        <f t="shared" si="56"/>
        <v/>
      </c>
      <c r="J421" s="333">
        <f>IF(A421&lt;&gt;"",'Sub-Cpt Record'!C421/CODE!B421,0)</f>
        <v>0</v>
      </c>
      <c r="L421" s="337" t="str">
        <f t="shared" si="57"/>
        <v/>
      </c>
      <c r="N421" s="338">
        <f>COUNTIFS('Felling&amp;Restocking'!$A$11:$A$1000, 'Felling&amp;Restocking'!$A421, 'Felling&amp;Restocking'!$B$11:$B$1000, 'Felling&amp;Restocking'!$B421, 'Felling&amp;Restocking'!$H$11:$H$1000, 'Felling&amp;Restocking'!$H421)</f>
        <v>0</v>
      </c>
      <c r="O421" s="338">
        <f>IF(OR('Felling&amp;Restocking'!H421=0,'Felling&amp;Restocking'!H421=""),0,1)</f>
        <v>0</v>
      </c>
      <c r="P421" s="339">
        <f>SUM('Felling&amp;Restocking'!O421+'Felling&amp;Restocking'!P421)</f>
        <v>0</v>
      </c>
      <c r="S421" s="341">
        <f>IF(AND(O421&lt;&gt;0,P421&lt;&gt;0,'Felling&amp;Restocking'!G421&lt;&gt;0,AA421="",AC421=""),1,0)</f>
        <v>0</v>
      </c>
      <c r="T421" s="342" t="str">
        <f>IF(OR('Felling&amp;Restocking'!G421=0,'Felling&amp;Restocking'!G421=""),"",SUM('Felling&amp;Restocking'!O421/P421)*'Felling&amp;Restocking'!G421)</f>
        <v/>
      </c>
      <c r="U421" s="343" t="str">
        <f>IF(OR('Felling&amp;Restocking'!G421=0,'Felling&amp;Restocking'!G421=""),"",SUM('Felling&amp;Restocking'!P421/P421)*'Felling&amp;Restocking'!G421)</f>
        <v/>
      </c>
      <c r="V421" s="344">
        <f>IF(CONCATENATE('Felling&amp;Restocking'!U421&amp;'Felling&amp;Restocking'!W421&amp;'Felling&amp;Restocking'!Y421&amp;'Felling&amp;Restocking'!AA421&amp;'Felling&amp;Restocking'!AC421)="",0,1)</f>
        <v>0</v>
      </c>
      <c r="W421" s="345">
        <f>IF(OR(OR(TRIM('Felling&amp;Restocking'!H421)="T",TRIM('Felling&amp;Restocking'!H421)="DF",TRIM('Felling&amp;Restocking'!H421)="OS"),O421=0),0,1)</f>
        <v>0</v>
      </c>
      <c r="X421" s="345">
        <f>IF(OR('Felling&amp;Restocking'!$S421="",OR('Felling&amp;Restocking'!$S421=0,'Felling&amp;Restocking'!$S421="N/A")),0,1)</f>
        <v>0</v>
      </c>
      <c r="Y421" s="333" t="str">
        <f t="shared" si="58"/>
        <v/>
      </c>
      <c r="Z421" s="333" t="str">
        <f t="shared" si="59"/>
        <v/>
      </c>
      <c r="AA421" s="334" t="str">
        <f t="shared" si="60"/>
        <v/>
      </c>
      <c r="AC421" s="333" t="str">
        <f t="shared" si="61"/>
        <v/>
      </c>
      <c r="AE421" s="333" t="str">
        <f t="shared" si="62"/>
        <v>1</v>
      </c>
      <c r="AF421" s="346" t="str">
        <f>IF('Felling&amp;Restocking'!I421="","",IFERROR(VLOOKUP( 'Felling&amp;Restocking'!I421,SpeciesList[],2,FALSE),"," &amp; 'Felling&amp;Restocking'!I421))</f>
        <v/>
      </c>
      <c r="AG421" s="333" t="str">
        <f>IF('Felling&amp;Restocking'!I421="","",VLOOKUP( 'Felling&amp;Restocking'!I421,SpeciesList[],4,FALSE))</f>
        <v/>
      </c>
      <c r="AH421" s="333" t="str">
        <f>IF('Felling&amp;Restocking'!J421="","",IFERROR("," &amp; VLOOKUP( 'Felling&amp;Restocking'!J421,SpeciesList[],2,FALSE),"," &amp; 'Felling&amp;Restocking'!J421))</f>
        <v/>
      </c>
      <c r="AI421" s="333" t="str">
        <f>IF('Felling&amp;Restocking'!J421="","",VLOOKUP( 'Felling&amp;Restocking'!J421,SpeciesList[],4,FALSE))</f>
        <v/>
      </c>
      <c r="AJ421" s="333" t="str">
        <f>IF('Felling&amp;Restocking'!K421="","",IFERROR("," &amp; VLOOKUP( 'Felling&amp;Restocking'!K421,SpeciesList[],2,FALSE),"," &amp; 'Felling&amp;Restocking'!K421))</f>
        <v/>
      </c>
      <c r="AK421" s="333" t="str">
        <f>IF('Felling&amp;Restocking'!K421="","",VLOOKUP( 'Felling&amp;Restocking'!K421,SpeciesList[],4,FALSE))</f>
        <v/>
      </c>
      <c r="AL421" s="333" t="str">
        <f>IF('Felling&amp;Restocking'!L421="","",IFERROR("," &amp; VLOOKUP( 'Felling&amp;Restocking'!L421,SpeciesList[],2,FALSE),"," &amp; 'Felling&amp;Restocking'!L421))</f>
        <v/>
      </c>
      <c r="AM421" s="333" t="str">
        <f>IF('Felling&amp;Restocking'!L421="","",VLOOKUP( 'Felling&amp;Restocking'!L421,SpeciesList[],4,FALSE))</f>
        <v/>
      </c>
      <c r="AN421" s="333" t="str">
        <f>IF('Felling&amp;Restocking'!M421="","",IFERROR("," &amp; VLOOKUP( 'Felling&amp;Restocking'!M421,SpeciesList[],2,FALSE),"," &amp; 'Felling&amp;Restocking'!M421))</f>
        <v/>
      </c>
      <c r="AO421" s="333" t="str">
        <f>IF('Felling&amp;Restocking'!M421="","",VLOOKUP( 'Felling&amp;Restocking'!M421,SpeciesList[],4,FALSE))</f>
        <v/>
      </c>
      <c r="AP421" s="333" t="str">
        <f>IF('Felling&amp;Restocking'!N421="","",IFERROR("," &amp; VLOOKUP( 'Felling&amp;Restocking'!N421,SpeciesList[],2,FALSE),"," &amp; 'Felling&amp;Restocking'!N421))</f>
        <v/>
      </c>
      <c r="AQ421" s="333" t="str">
        <f>IF('Felling&amp;Restocking'!N421="","",VLOOKUP( 'Felling&amp;Restocking'!N421,SpeciesList[],4,FALSE))</f>
        <v/>
      </c>
      <c r="AS421" s="346"/>
      <c r="AT421" s="333" t="str">
        <f>IF('Sub-Cpt Record'!A421&lt;&gt;"",CONCATENATE('Sub-Cpt Record'!A421,'Sub-Cpt Record'!B421,'Sub-Cpt Record'!C421),"")</f>
        <v/>
      </c>
      <c r="AU421" s="333">
        <f t="shared" si="63"/>
        <v>1</v>
      </c>
      <c r="AV421" s="333">
        <f>IF(AT421&lt;&gt;"",'Sub-Cpt Record'!C421/CODE!AU421,0)</f>
        <v>0</v>
      </c>
    </row>
    <row r="422" spans="1:48" x14ac:dyDescent="0.25">
      <c r="A422" s="333" t="str">
        <f>IF('Sub-Cpt Record'!B422="",IF(OR('Sub-Cpt Record'!A422=0,'Sub-Cpt Record'!A422=""),"",'Sub-Cpt Record'!A422),CONCATENATE('Sub-Cpt Record'!A422&amp;'Sub-Cpt Record'!B422))</f>
        <v/>
      </c>
      <c r="B422" s="333">
        <f t="shared" si="55"/>
        <v>1</v>
      </c>
      <c r="C422" s="334" t="str">
        <f>IF('Sub-Cpt Record'!E422 = "","",'Sub-Cpt Record'!E422&amp;"  ")</f>
        <v/>
      </c>
      <c r="D422" s="333" t="str">
        <f>IF('Sub-Cpt Record'!F422 = "","",'Sub-Cpt Record'!F422&amp;"  ")</f>
        <v/>
      </c>
      <c r="E422" s="333" t="str">
        <f>IF('Sub-Cpt Record'!G422 = "","",'Sub-Cpt Record'!G422&amp;"  ")</f>
        <v/>
      </c>
      <c r="F422" s="333" t="str">
        <f>IF('Sub-Cpt Record'!H422 = "","",'Sub-Cpt Record'!H422&amp;"  ")</f>
        <v/>
      </c>
      <c r="G422" s="333" t="str">
        <f>IF('Sub-Cpt Record'!I422 = "","",'Sub-Cpt Record'!I422&amp;"  ")</f>
        <v/>
      </c>
      <c r="H422" s="333" t="str">
        <f>IF('Sub-Cpt Record'!J422 = "","",'Sub-Cpt Record'!J422&amp;"  ")</f>
        <v/>
      </c>
      <c r="I422" s="335" t="str">
        <f t="shared" si="56"/>
        <v/>
      </c>
      <c r="J422" s="333">
        <f>IF(A422&lt;&gt;"",'Sub-Cpt Record'!C422/CODE!B422,0)</f>
        <v>0</v>
      </c>
      <c r="L422" s="337" t="str">
        <f t="shared" si="57"/>
        <v/>
      </c>
      <c r="N422" s="338">
        <f>COUNTIFS('Felling&amp;Restocking'!$A$11:$A$1000, 'Felling&amp;Restocking'!$A422, 'Felling&amp;Restocking'!$B$11:$B$1000, 'Felling&amp;Restocking'!$B422, 'Felling&amp;Restocking'!$H$11:$H$1000, 'Felling&amp;Restocking'!$H422)</f>
        <v>0</v>
      </c>
      <c r="O422" s="338">
        <f>IF(OR('Felling&amp;Restocking'!H422=0,'Felling&amp;Restocking'!H422=""),0,1)</f>
        <v>0</v>
      </c>
      <c r="P422" s="339">
        <f>SUM('Felling&amp;Restocking'!O422+'Felling&amp;Restocking'!P422)</f>
        <v>0</v>
      </c>
      <c r="S422" s="341">
        <f>IF(AND(O422&lt;&gt;0,P422&lt;&gt;0,'Felling&amp;Restocking'!G422&lt;&gt;0,AA422="",AC422=""),1,0)</f>
        <v>0</v>
      </c>
      <c r="T422" s="342" t="str">
        <f>IF(OR('Felling&amp;Restocking'!G422=0,'Felling&amp;Restocking'!G422=""),"",SUM('Felling&amp;Restocking'!O422/P422)*'Felling&amp;Restocking'!G422)</f>
        <v/>
      </c>
      <c r="U422" s="343" t="str">
        <f>IF(OR('Felling&amp;Restocking'!G422=0,'Felling&amp;Restocking'!G422=""),"",SUM('Felling&amp;Restocking'!P422/P422)*'Felling&amp;Restocking'!G422)</f>
        <v/>
      </c>
      <c r="V422" s="344">
        <f>IF(CONCATENATE('Felling&amp;Restocking'!U422&amp;'Felling&amp;Restocking'!W422&amp;'Felling&amp;Restocking'!Y422&amp;'Felling&amp;Restocking'!AA422&amp;'Felling&amp;Restocking'!AC422)="",0,1)</f>
        <v>0</v>
      </c>
      <c r="W422" s="345">
        <f>IF(OR(OR(TRIM('Felling&amp;Restocking'!H422)="T",TRIM('Felling&amp;Restocking'!H422)="DF",TRIM('Felling&amp;Restocking'!H422)="OS"),O422=0),0,1)</f>
        <v>0</v>
      </c>
      <c r="X422" s="345">
        <f>IF(OR('Felling&amp;Restocking'!$S422="",OR('Felling&amp;Restocking'!$S422=0,'Felling&amp;Restocking'!$S422="N/A")),0,1)</f>
        <v>0</v>
      </c>
      <c r="Y422" s="333" t="str">
        <f t="shared" si="58"/>
        <v/>
      </c>
      <c r="Z422" s="333" t="str">
        <f t="shared" si="59"/>
        <v/>
      </c>
      <c r="AA422" s="334" t="str">
        <f t="shared" si="60"/>
        <v/>
      </c>
      <c r="AC422" s="333" t="str">
        <f t="shared" si="61"/>
        <v/>
      </c>
      <c r="AE422" s="333" t="str">
        <f t="shared" si="62"/>
        <v>1</v>
      </c>
      <c r="AF422" s="346" t="str">
        <f>IF('Felling&amp;Restocking'!I422="","",IFERROR(VLOOKUP( 'Felling&amp;Restocking'!I422,SpeciesList[],2,FALSE),"," &amp; 'Felling&amp;Restocking'!I422))</f>
        <v/>
      </c>
      <c r="AG422" s="333" t="str">
        <f>IF('Felling&amp;Restocking'!I422="","",VLOOKUP( 'Felling&amp;Restocking'!I422,SpeciesList[],4,FALSE))</f>
        <v/>
      </c>
      <c r="AH422" s="333" t="str">
        <f>IF('Felling&amp;Restocking'!J422="","",IFERROR("," &amp; VLOOKUP( 'Felling&amp;Restocking'!J422,SpeciesList[],2,FALSE),"," &amp; 'Felling&amp;Restocking'!J422))</f>
        <v/>
      </c>
      <c r="AI422" s="333" t="str">
        <f>IF('Felling&amp;Restocking'!J422="","",VLOOKUP( 'Felling&amp;Restocking'!J422,SpeciesList[],4,FALSE))</f>
        <v/>
      </c>
      <c r="AJ422" s="333" t="str">
        <f>IF('Felling&amp;Restocking'!K422="","",IFERROR("," &amp; VLOOKUP( 'Felling&amp;Restocking'!K422,SpeciesList[],2,FALSE),"," &amp; 'Felling&amp;Restocking'!K422))</f>
        <v/>
      </c>
      <c r="AK422" s="333" t="str">
        <f>IF('Felling&amp;Restocking'!K422="","",VLOOKUP( 'Felling&amp;Restocking'!K422,SpeciesList[],4,FALSE))</f>
        <v/>
      </c>
      <c r="AL422" s="333" t="str">
        <f>IF('Felling&amp;Restocking'!L422="","",IFERROR("," &amp; VLOOKUP( 'Felling&amp;Restocking'!L422,SpeciesList[],2,FALSE),"," &amp; 'Felling&amp;Restocking'!L422))</f>
        <v/>
      </c>
      <c r="AM422" s="333" t="str">
        <f>IF('Felling&amp;Restocking'!L422="","",VLOOKUP( 'Felling&amp;Restocking'!L422,SpeciesList[],4,FALSE))</f>
        <v/>
      </c>
      <c r="AN422" s="333" t="str">
        <f>IF('Felling&amp;Restocking'!M422="","",IFERROR("," &amp; VLOOKUP( 'Felling&amp;Restocking'!M422,SpeciesList[],2,FALSE),"," &amp; 'Felling&amp;Restocking'!M422))</f>
        <v/>
      </c>
      <c r="AO422" s="333" t="str">
        <f>IF('Felling&amp;Restocking'!M422="","",VLOOKUP( 'Felling&amp;Restocking'!M422,SpeciesList[],4,FALSE))</f>
        <v/>
      </c>
      <c r="AP422" s="333" t="str">
        <f>IF('Felling&amp;Restocking'!N422="","",IFERROR("," &amp; VLOOKUP( 'Felling&amp;Restocking'!N422,SpeciesList[],2,FALSE),"," &amp; 'Felling&amp;Restocking'!N422))</f>
        <v/>
      </c>
      <c r="AQ422" s="333" t="str">
        <f>IF('Felling&amp;Restocking'!N422="","",VLOOKUP( 'Felling&amp;Restocking'!N422,SpeciesList[],4,FALSE))</f>
        <v/>
      </c>
      <c r="AS422" s="346"/>
      <c r="AT422" s="333" t="str">
        <f>IF('Sub-Cpt Record'!A422&lt;&gt;"",CONCATENATE('Sub-Cpt Record'!A422,'Sub-Cpt Record'!B422,'Sub-Cpt Record'!C422),"")</f>
        <v/>
      </c>
      <c r="AU422" s="333">
        <f t="shared" si="63"/>
        <v>1</v>
      </c>
      <c r="AV422" s="333">
        <f>IF(AT422&lt;&gt;"",'Sub-Cpt Record'!C422/CODE!AU422,0)</f>
        <v>0</v>
      </c>
    </row>
    <row r="423" spans="1:48" x14ac:dyDescent="0.25">
      <c r="A423" s="333" t="str">
        <f>IF('Sub-Cpt Record'!B423="",IF(OR('Sub-Cpt Record'!A423=0,'Sub-Cpt Record'!A423=""),"",'Sub-Cpt Record'!A423),CONCATENATE('Sub-Cpt Record'!A423&amp;'Sub-Cpt Record'!B423))</f>
        <v/>
      </c>
      <c r="B423" s="333">
        <f t="shared" si="55"/>
        <v>1</v>
      </c>
      <c r="C423" s="334" t="str">
        <f>IF('Sub-Cpt Record'!E423 = "","",'Sub-Cpt Record'!E423&amp;"  ")</f>
        <v/>
      </c>
      <c r="D423" s="333" t="str">
        <f>IF('Sub-Cpt Record'!F423 = "","",'Sub-Cpt Record'!F423&amp;"  ")</f>
        <v/>
      </c>
      <c r="E423" s="333" t="str">
        <f>IF('Sub-Cpt Record'!G423 = "","",'Sub-Cpt Record'!G423&amp;"  ")</f>
        <v/>
      </c>
      <c r="F423" s="333" t="str">
        <f>IF('Sub-Cpt Record'!H423 = "","",'Sub-Cpt Record'!H423&amp;"  ")</f>
        <v/>
      </c>
      <c r="G423" s="333" t="str">
        <f>IF('Sub-Cpt Record'!I423 = "","",'Sub-Cpt Record'!I423&amp;"  ")</f>
        <v/>
      </c>
      <c r="H423" s="333" t="str">
        <f>IF('Sub-Cpt Record'!J423 = "","",'Sub-Cpt Record'!J423&amp;"  ")</f>
        <v/>
      </c>
      <c r="I423" s="335" t="str">
        <f t="shared" si="56"/>
        <v/>
      </c>
      <c r="J423" s="333">
        <f>IF(A423&lt;&gt;"",'Sub-Cpt Record'!C423/CODE!B423,0)</f>
        <v>0</v>
      </c>
      <c r="L423" s="337" t="str">
        <f t="shared" si="57"/>
        <v/>
      </c>
      <c r="N423" s="338">
        <f>COUNTIFS('Felling&amp;Restocking'!$A$11:$A$1000, 'Felling&amp;Restocking'!$A423, 'Felling&amp;Restocking'!$B$11:$B$1000, 'Felling&amp;Restocking'!$B423, 'Felling&amp;Restocking'!$H$11:$H$1000, 'Felling&amp;Restocking'!$H423)</f>
        <v>0</v>
      </c>
      <c r="O423" s="338">
        <f>IF(OR('Felling&amp;Restocking'!H423=0,'Felling&amp;Restocking'!H423=""),0,1)</f>
        <v>0</v>
      </c>
      <c r="P423" s="339">
        <f>SUM('Felling&amp;Restocking'!O423+'Felling&amp;Restocking'!P423)</f>
        <v>0</v>
      </c>
      <c r="S423" s="341">
        <f>IF(AND(O423&lt;&gt;0,P423&lt;&gt;0,'Felling&amp;Restocking'!G423&lt;&gt;0,AA423="",AC423=""),1,0)</f>
        <v>0</v>
      </c>
      <c r="T423" s="342" t="str">
        <f>IF(OR('Felling&amp;Restocking'!G423=0,'Felling&amp;Restocking'!G423=""),"",SUM('Felling&amp;Restocking'!O423/P423)*'Felling&amp;Restocking'!G423)</f>
        <v/>
      </c>
      <c r="U423" s="343" t="str">
        <f>IF(OR('Felling&amp;Restocking'!G423=0,'Felling&amp;Restocking'!G423=""),"",SUM('Felling&amp;Restocking'!P423/P423)*'Felling&amp;Restocking'!G423)</f>
        <v/>
      </c>
      <c r="V423" s="344">
        <f>IF(CONCATENATE('Felling&amp;Restocking'!U423&amp;'Felling&amp;Restocking'!W423&amp;'Felling&amp;Restocking'!Y423&amp;'Felling&amp;Restocking'!AA423&amp;'Felling&amp;Restocking'!AC423)="",0,1)</f>
        <v>0</v>
      </c>
      <c r="W423" s="345">
        <f>IF(OR(OR(TRIM('Felling&amp;Restocking'!H423)="T",TRIM('Felling&amp;Restocking'!H423)="DF",TRIM('Felling&amp;Restocking'!H423)="OS"),O423=0),0,1)</f>
        <v>0</v>
      </c>
      <c r="X423" s="345">
        <f>IF(OR('Felling&amp;Restocking'!$S423="",OR('Felling&amp;Restocking'!$S423=0,'Felling&amp;Restocking'!$S423="N/A")),0,1)</f>
        <v>0</v>
      </c>
      <c r="Y423" s="333" t="str">
        <f t="shared" si="58"/>
        <v/>
      </c>
      <c r="Z423" s="333" t="str">
        <f t="shared" si="59"/>
        <v/>
      </c>
      <c r="AA423" s="334" t="str">
        <f t="shared" si="60"/>
        <v/>
      </c>
      <c r="AC423" s="333" t="str">
        <f t="shared" si="61"/>
        <v/>
      </c>
      <c r="AE423" s="333" t="str">
        <f t="shared" si="62"/>
        <v>1</v>
      </c>
      <c r="AF423" s="346" t="str">
        <f>IF('Felling&amp;Restocking'!I423="","",IFERROR(VLOOKUP( 'Felling&amp;Restocking'!I423,SpeciesList[],2,FALSE),"," &amp; 'Felling&amp;Restocking'!I423))</f>
        <v/>
      </c>
      <c r="AG423" s="333" t="str">
        <f>IF('Felling&amp;Restocking'!I423="","",VLOOKUP( 'Felling&amp;Restocking'!I423,SpeciesList[],4,FALSE))</f>
        <v/>
      </c>
      <c r="AH423" s="333" t="str">
        <f>IF('Felling&amp;Restocking'!J423="","",IFERROR("," &amp; VLOOKUP( 'Felling&amp;Restocking'!J423,SpeciesList[],2,FALSE),"," &amp; 'Felling&amp;Restocking'!J423))</f>
        <v/>
      </c>
      <c r="AI423" s="333" t="str">
        <f>IF('Felling&amp;Restocking'!J423="","",VLOOKUP( 'Felling&amp;Restocking'!J423,SpeciesList[],4,FALSE))</f>
        <v/>
      </c>
      <c r="AJ423" s="333" t="str">
        <f>IF('Felling&amp;Restocking'!K423="","",IFERROR("," &amp; VLOOKUP( 'Felling&amp;Restocking'!K423,SpeciesList[],2,FALSE),"," &amp; 'Felling&amp;Restocking'!K423))</f>
        <v/>
      </c>
      <c r="AK423" s="333" t="str">
        <f>IF('Felling&amp;Restocking'!K423="","",VLOOKUP( 'Felling&amp;Restocking'!K423,SpeciesList[],4,FALSE))</f>
        <v/>
      </c>
      <c r="AL423" s="333" t="str">
        <f>IF('Felling&amp;Restocking'!L423="","",IFERROR("," &amp; VLOOKUP( 'Felling&amp;Restocking'!L423,SpeciesList[],2,FALSE),"," &amp; 'Felling&amp;Restocking'!L423))</f>
        <v/>
      </c>
      <c r="AM423" s="333" t="str">
        <f>IF('Felling&amp;Restocking'!L423="","",VLOOKUP( 'Felling&amp;Restocking'!L423,SpeciesList[],4,FALSE))</f>
        <v/>
      </c>
      <c r="AN423" s="333" t="str">
        <f>IF('Felling&amp;Restocking'!M423="","",IFERROR("," &amp; VLOOKUP( 'Felling&amp;Restocking'!M423,SpeciesList[],2,FALSE),"," &amp; 'Felling&amp;Restocking'!M423))</f>
        <v/>
      </c>
      <c r="AO423" s="333" t="str">
        <f>IF('Felling&amp;Restocking'!M423="","",VLOOKUP( 'Felling&amp;Restocking'!M423,SpeciesList[],4,FALSE))</f>
        <v/>
      </c>
      <c r="AP423" s="333" t="str">
        <f>IF('Felling&amp;Restocking'!N423="","",IFERROR("," &amp; VLOOKUP( 'Felling&amp;Restocking'!N423,SpeciesList[],2,FALSE),"," &amp; 'Felling&amp;Restocking'!N423))</f>
        <v/>
      </c>
      <c r="AQ423" s="333" t="str">
        <f>IF('Felling&amp;Restocking'!N423="","",VLOOKUP( 'Felling&amp;Restocking'!N423,SpeciesList[],4,FALSE))</f>
        <v/>
      </c>
      <c r="AS423" s="346"/>
      <c r="AT423" s="333" t="str">
        <f>IF('Sub-Cpt Record'!A423&lt;&gt;"",CONCATENATE('Sub-Cpt Record'!A423,'Sub-Cpt Record'!B423,'Sub-Cpt Record'!C423),"")</f>
        <v/>
      </c>
      <c r="AU423" s="333">
        <f t="shared" si="63"/>
        <v>1</v>
      </c>
      <c r="AV423" s="333">
        <f>IF(AT423&lt;&gt;"",'Sub-Cpt Record'!C423/CODE!AU423,0)</f>
        <v>0</v>
      </c>
    </row>
    <row r="424" spans="1:48" x14ac:dyDescent="0.25">
      <c r="A424" s="333" t="str">
        <f>IF('Sub-Cpt Record'!B424="",IF(OR('Sub-Cpt Record'!A424=0,'Sub-Cpt Record'!A424=""),"",'Sub-Cpt Record'!A424),CONCATENATE('Sub-Cpt Record'!A424&amp;'Sub-Cpt Record'!B424))</f>
        <v/>
      </c>
      <c r="B424" s="333">
        <f t="shared" si="55"/>
        <v>1</v>
      </c>
      <c r="C424" s="334" t="str">
        <f>IF('Sub-Cpt Record'!E424 = "","",'Sub-Cpt Record'!E424&amp;"  ")</f>
        <v/>
      </c>
      <c r="D424" s="333" t="str">
        <f>IF('Sub-Cpt Record'!F424 = "","",'Sub-Cpt Record'!F424&amp;"  ")</f>
        <v/>
      </c>
      <c r="E424" s="333" t="str">
        <f>IF('Sub-Cpt Record'!G424 = "","",'Sub-Cpt Record'!G424&amp;"  ")</f>
        <v/>
      </c>
      <c r="F424" s="333" t="str">
        <f>IF('Sub-Cpt Record'!H424 = "","",'Sub-Cpt Record'!H424&amp;"  ")</f>
        <v/>
      </c>
      <c r="G424" s="333" t="str">
        <f>IF('Sub-Cpt Record'!I424 = "","",'Sub-Cpt Record'!I424&amp;"  ")</f>
        <v/>
      </c>
      <c r="H424" s="333" t="str">
        <f>IF('Sub-Cpt Record'!J424 = "","",'Sub-Cpt Record'!J424&amp;"  ")</f>
        <v/>
      </c>
      <c r="I424" s="335" t="str">
        <f t="shared" si="56"/>
        <v/>
      </c>
      <c r="J424" s="333">
        <f>IF(A424&lt;&gt;"",'Sub-Cpt Record'!C424/CODE!B424,0)</f>
        <v>0</v>
      </c>
      <c r="L424" s="337" t="str">
        <f t="shared" si="57"/>
        <v/>
      </c>
      <c r="N424" s="338">
        <f>COUNTIFS('Felling&amp;Restocking'!$A$11:$A$1000, 'Felling&amp;Restocking'!$A424, 'Felling&amp;Restocking'!$B$11:$B$1000, 'Felling&amp;Restocking'!$B424, 'Felling&amp;Restocking'!$H$11:$H$1000, 'Felling&amp;Restocking'!$H424)</f>
        <v>0</v>
      </c>
      <c r="O424" s="338">
        <f>IF(OR('Felling&amp;Restocking'!H424=0,'Felling&amp;Restocking'!H424=""),0,1)</f>
        <v>0</v>
      </c>
      <c r="P424" s="339">
        <f>SUM('Felling&amp;Restocking'!O424+'Felling&amp;Restocking'!P424)</f>
        <v>0</v>
      </c>
      <c r="S424" s="341">
        <f>IF(AND(O424&lt;&gt;0,P424&lt;&gt;0,'Felling&amp;Restocking'!G424&lt;&gt;0,AA424="",AC424=""),1,0)</f>
        <v>0</v>
      </c>
      <c r="T424" s="342" t="str">
        <f>IF(OR('Felling&amp;Restocking'!G424=0,'Felling&amp;Restocking'!G424=""),"",SUM('Felling&amp;Restocking'!O424/P424)*'Felling&amp;Restocking'!G424)</f>
        <v/>
      </c>
      <c r="U424" s="343" t="str">
        <f>IF(OR('Felling&amp;Restocking'!G424=0,'Felling&amp;Restocking'!G424=""),"",SUM('Felling&amp;Restocking'!P424/P424)*'Felling&amp;Restocking'!G424)</f>
        <v/>
      </c>
      <c r="V424" s="344">
        <f>IF(CONCATENATE('Felling&amp;Restocking'!U424&amp;'Felling&amp;Restocking'!W424&amp;'Felling&amp;Restocking'!Y424&amp;'Felling&amp;Restocking'!AA424&amp;'Felling&amp;Restocking'!AC424)="",0,1)</f>
        <v>0</v>
      </c>
      <c r="W424" s="345">
        <f>IF(OR(OR(TRIM('Felling&amp;Restocking'!H424)="T",TRIM('Felling&amp;Restocking'!H424)="DF",TRIM('Felling&amp;Restocking'!H424)="OS"),O424=0),0,1)</f>
        <v>0</v>
      </c>
      <c r="X424" s="345">
        <f>IF(OR('Felling&amp;Restocking'!$S424="",OR('Felling&amp;Restocking'!$S424=0,'Felling&amp;Restocking'!$S424="N/A")),0,1)</f>
        <v>0</v>
      </c>
      <c r="Y424" s="333" t="str">
        <f t="shared" si="58"/>
        <v/>
      </c>
      <c r="Z424" s="333" t="str">
        <f t="shared" si="59"/>
        <v/>
      </c>
      <c r="AA424" s="334" t="str">
        <f t="shared" si="60"/>
        <v/>
      </c>
      <c r="AC424" s="333" t="str">
        <f t="shared" si="61"/>
        <v/>
      </c>
      <c r="AE424" s="333" t="str">
        <f t="shared" si="62"/>
        <v>1</v>
      </c>
      <c r="AF424" s="346" t="str">
        <f>IF('Felling&amp;Restocking'!I424="","",IFERROR(VLOOKUP( 'Felling&amp;Restocking'!I424,SpeciesList[],2,FALSE),"," &amp; 'Felling&amp;Restocking'!I424))</f>
        <v/>
      </c>
      <c r="AG424" s="333" t="str">
        <f>IF('Felling&amp;Restocking'!I424="","",VLOOKUP( 'Felling&amp;Restocking'!I424,SpeciesList[],4,FALSE))</f>
        <v/>
      </c>
      <c r="AH424" s="333" t="str">
        <f>IF('Felling&amp;Restocking'!J424="","",IFERROR("," &amp; VLOOKUP( 'Felling&amp;Restocking'!J424,SpeciesList[],2,FALSE),"," &amp; 'Felling&amp;Restocking'!J424))</f>
        <v/>
      </c>
      <c r="AI424" s="333" t="str">
        <f>IF('Felling&amp;Restocking'!J424="","",VLOOKUP( 'Felling&amp;Restocking'!J424,SpeciesList[],4,FALSE))</f>
        <v/>
      </c>
      <c r="AJ424" s="333" t="str">
        <f>IF('Felling&amp;Restocking'!K424="","",IFERROR("," &amp; VLOOKUP( 'Felling&amp;Restocking'!K424,SpeciesList[],2,FALSE),"," &amp; 'Felling&amp;Restocking'!K424))</f>
        <v/>
      </c>
      <c r="AK424" s="333" t="str">
        <f>IF('Felling&amp;Restocking'!K424="","",VLOOKUP( 'Felling&amp;Restocking'!K424,SpeciesList[],4,FALSE))</f>
        <v/>
      </c>
      <c r="AL424" s="333" t="str">
        <f>IF('Felling&amp;Restocking'!L424="","",IFERROR("," &amp; VLOOKUP( 'Felling&amp;Restocking'!L424,SpeciesList[],2,FALSE),"," &amp; 'Felling&amp;Restocking'!L424))</f>
        <v/>
      </c>
      <c r="AM424" s="333" t="str">
        <f>IF('Felling&amp;Restocking'!L424="","",VLOOKUP( 'Felling&amp;Restocking'!L424,SpeciesList[],4,FALSE))</f>
        <v/>
      </c>
      <c r="AN424" s="333" t="str">
        <f>IF('Felling&amp;Restocking'!M424="","",IFERROR("," &amp; VLOOKUP( 'Felling&amp;Restocking'!M424,SpeciesList[],2,FALSE),"," &amp; 'Felling&amp;Restocking'!M424))</f>
        <v/>
      </c>
      <c r="AO424" s="333" t="str">
        <f>IF('Felling&amp;Restocking'!M424="","",VLOOKUP( 'Felling&amp;Restocking'!M424,SpeciesList[],4,FALSE))</f>
        <v/>
      </c>
      <c r="AP424" s="333" t="str">
        <f>IF('Felling&amp;Restocking'!N424="","",IFERROR("," &amp; VLOOKUP( 'Felling&amp;Restocking'!N424,SpeciesList[],2,FALSE),"," &amp; 'Felling&amp;Restocking'!N424))</f>
        <v/>
      </c>
      <c r="AQ424" s="333" t="str">
        <f>IF('Felling&amp;Restocking'!N424="","",VLOOKUP( 'Felling&amp;Restocking'!N424,SpeciesList[],4,FALSE))</f>
        <v/>
      </c>
      <c r="AS424" s="346"/>
      <c r="AT424" s="333" t="str">
        <f>IF('Sub-Cpt Record'!A424&lt;&gt;"",CONCATENATE('Sub-Cpt Record'!A424,'Sub-Cpt Record'!B424,'Sub-Cpt Record'!C424),"")</f>
        <v/>
      </c>
      <c r="AU424" s="333">
        <f t="shared" si="63"/>
        <v>1</v>
      </c>
      <c r="AV424" s="333">
        <f>IF(AT424&lt;&gt;"",'Sub-Cpt Record'!C424/CODE!AU424,0)</f>
        <v>0</v>
      </c>
    </row>
    <row r="425" spans="1:48" x14ac:dyDescent="0.25">
      <c r="A425" s="333" t="str">
        <f>IF('Sub-Cpt Record'!B425="",IF(OR('Sub-Cpt Record'!A425=0,'Sub-Cpt Record'!A425=""),"",'Sub-Cpt Record'!A425),CONCATENATE('Sub-Cpt Record'!A425&amp;'Sub-Cpt Record'!B425))</f>
        <v/>
      </c>
      <c r="B425" s="333">
        <f t="shared" si="55"/>
        <v>1</v>
      </c>
      <c r="C425" s="334" t="str">
        <f>IF('Sub-Cpt Record'!E425 = "","",'Sub-Cpt Record'!E425&amp;"  ")</f>
        <v/>
      </c>
      <c r="D425" s="333" t="str">
        <f>IF('Sub-Cpt Record'!F425 = "","",'Sub-Cpt Record'!F425&amp;"  ")</f>
        <v/>
      </c>
      <c r="E425" s="333" t="str">
        <f>IF('Sub-Cpt Record'!G425 = "","",'Sub-Cpt Record'!G425&amp;"  ")</f>
        <v/>
      </c>
      <c r="F425" s="333" t="str">
        <f>IF('Sub-Cpt Record'!H425 = "","",'Sub-Cpt Record'!H425&amp;"  ")</f>
        <v/>
      </c>
      <c r="G425" s="333" t="str">
        <f>IF('Sub-Cpt Record'!I425 = "","",'Sub-Cpt Record'!I425&amp;"  ")</f>
        <v/>
      </c>
      <c r="H425" s="333" t="str">
        <f>IF('Sub-Cpt Record'!J425 = "","",'Sub-Cpt Record'!J425&amp;"  ")</f>
        <v/>
      </c>
      <c r="I425" s="335" t="str">
        <f t="shared" si="56"/>
        <v/>
      </c>
      <c r="J425" s="333">
        <f>IF(A425&lt;&gt;"",'Sub-Cpt Record'!C425/CODE!B425,0)</f>
        <v>0</v>
      </c>
      <c r="L425" s="337" t="str">
        <f t="shared" si="57"/>
        <v/>
      </c>
      <c r="N425" s="338">
        <f>COUNTIFS('Felling&amp;Restocking'!$A$11:$A$1000, 'Felling&amp;Restocking'!$A425, 'Felling&amp;Restocking'!$B$11:$B$1000, 'Felling&amp;Restocking'!$B425, 'Felling&amp;Restocking'!$H$11:$H$1000, 'Felling&amp;Restocking'!$H425)</f>
        <v>0</v>
      </c>
      <c r="O425" s="338">
        <f>IF(OR('Felling&amp;Restocking'!H425=0,'Felling&amp;Restocking'!H425=""),0,1)</f>
        <v>0</v>
      </c>
      <c r="P425" s="339">
        <f>SUM('Felling&amp;Restocking'!O425+'Felling&amp;Restocking'!P425)</f>
        <v>0</v>
      </c>
      <c r="S425" s="341">
        <f>IF(AND(O425&lt;&gt;0,P425&lt;&gt;0,'Felling&amp;Restocking'!G425&lt;&gt;0,AA425="",AC425=""),1,0)</f>
        <v>0</v>
      </c>
      <c r="T425" s="342" t="str">
        <f>IF(OR('Felling&amp;Restocking'!G425=0,'Felling&amp;Restocking'!G425=""),"",SUM('Felling&amp;Restocking'!O425/P425)*'Felling&amp;Restocking'!G425)</f>
        <v/>
      </c>
      <c r="U425" s="343" t="str">
        <f>IF(OR('Felling&amp;Restocking'!G425=0,'Felling&amp;Restocking'!G425=""),"",SUM('Felling&amp;Restocking'!P425/P425)*'Felling&amp;Restocking'!G425)</f>
        <v/>
      </c>
      <c r="V425" s="344">
        <f>IF(CONCATENATE('Felling&amp;Restocking'!U425&amp;'Felling&amp;Restocking'!W425&amp;'Felling&amp;Restocking'!Y425&amp;'Felling&amp;Restocking'!AA425&amp;'Felling&amp;Restocking'!AC425)="",0,1)</f>
        <v>0</v>
      </c>
      <c r="W425" s="345">
        <f>IF(OR(OR(TRIM('Felling&amp;Restocking'!H425)="T",TRIM('Felling&amp;Restocking'!H425)="DF",TRIM('Felling&amp;Restocking'!H425)="OS"),O425=0),0,1)</f>
        <v>0</v>
      </c>
      <c r="X425" s="345">
        <f>IF(OR('Felling&amp;Restocking'!$S425="",OR('Felling&amp;Restocking'!$S425=0,'Felling&amp;Restocking'!$S425="N/A")),0,1)</f>
        <v>0</v>
      </c>
      <c r="Y425" s="333" t="str">
        <f t="shared" si="58"/>
        <v/>
      </c>
      <c r="Z425" s="333" t="str">
        <f t="shared" si="59"/>
        <v/>
      </c>
      <c r="AA425" s="334" t="str">
        <f t="shared" si="60"/>
        <v/>
      </c>
      <c r="AC425" s="333" t="str">
        <f t="shared" si="61"/>
        <v/>
      </c>
      <c r="AE425" s="333" t="str">
        <f t="shared" si="62"/>
        <v>1</v>
      </c>
      <c r="AF425" s="346" t="str">
        <f>IF('Felling&amp;Restocking'!I425="","",IFERROR(VLOOKUP( 'Felling&amp;Restocking'!I425,SpeciesList[],2,FALSE),"," &amp; 'Felling&amp;Restocking'!I425))</f>
        <v/>
      </c>
      <c r="AG425" s="333" t="str">
        <f>IF('Felling&amp;Restocking'!I425="","",VLOOKUP( 'Felling&amp;Restocking'!I425,SpeciesList[],4,FALSE))</f>
        <v/>
      </c>
      <c r="AH425" s="333" t="str">
        <f>IF('Felling&amp;Restocking'!J425="","",IFERROR("," &amp; VLOOKUP( 'Felling&amp;Restocking'!J425,SpeciesList[],2,FALSE),"," &amp; 'Felling&amp;Restocking'!J425))</f>
        <v/>
      </c>
      <c r="AI425" s="333" t="str">
        <f>IF('Felling&amp;Restocking'!J425="","",VLOOKUP( 'Felling&amp;Restocking'!J425,SpeciesList[],4,FALSE))</f>
        <v/>
      </c>
      <c r="AJ425" s="333" t="str">
        <f>IF('Felling&amp;Restocking'!K425="","",IFERROR("," &amp; VLOOKUP( 'Felling&amp;Restocking'!K425,SpeciesList[],2,FALSE),"," &amp; 'Felling&amp;Restocking'!K425))</f>
        <v/>
      </c>
      <c r="AK425" s="333" t="str">
        <f>IF('Felling&amp;Restocking'!K425="","",VLOOKUP( 'Felling&amp;Restocking'!K425,SpeciesList[],4,FALSE))</f>
        <v/>
      </c>
      <c r="AL425" s="333" t="str">
        <f>IF('Felling&amp;Restocking'!L425="","",IFERROR("," &amp; VLOOKUP( 'Felling&amp;Restocking'!L425,SpeciesList[],2,FALSE),"," &amp; 'Felling&amp;Restocking'!L425))</f>
        <v/>
      </c>
      <c r="AM425" s="333" t="str">
        <f>IF('Felling&amp;Restocking'!L425="","",VLOOKUP( 'Felling&amp;Restocking'!L425,SpeciesList[],4,FALSE))</f>
        <v/>
      </c>
      <c r="AN425" s="333" t="str">
        <f>IF('Felling&amp;Restocking'!M425="","",IFERROR("," &amp; VLOOKUP( 'Felling&amp;Restocking'!M425,SpeciesList[],2,FALSE),"," &amp; 'Felling&amp;Restocking'!M425))</f>
        <v/>
      </c>
      <c r="AO425" s="333" t="str">
        <f>IF('Felling&amp;Restocking'!M425="","",VLOOKUP( 'Felling&amp;Restocking'!M425,SpeciesList[],4,FALSE))</f>
        <v/>
      </c>
      <c r="AP425" s="333" t="str">
        <f>IF('Felling&amp;Restocking'!N425="","",IFERROR("," &amp; VLOOKUP( 'Felling&amp;Restocking'!N425,SpeciesList[],2,FALSE),"," &amp; 'Felling&amp;Restocking'!N425))</f>
        <v/>
      </c>
      <c r="AQ425" s="333" t="str">
        <f>IF('Felling&amp;Restocking'!N425="","",VLOOKUP( 'Felling&amp;Restocking'!N425,SpeciesList[],4,FALSE))</f>
        <v/>
      </c>
      <c r="AS425" s="346"/>
      <c r="AT425" s="333" t="str">
        <f>IF('Sub-Cpt Record'!A425&lt;&gt;"",CONCATENATE('Sub-Cpt Record'!A425,'Sub-Cpt Record'!B425,'Sub-Cpt Record'!C425),"")</f>
        <v/>
      </c>
      <c r="AU425" s="333">
        <f t="shared" si="63"/>
        <v>1</v>
      </c>
      <c r="AV425" s="333">
        <f>IF(AT425&lt;&gt;"",'Sub-Cpt Record'!C425/CODE!AU425,0)</f>
        <v>0</v>
      </c>
    </row>
    <row r="426" spans="1:48" x14ac:dyDescent="0.25">
      <c r="A426" s="333" t="str">
        <f>IF('Sub-Cpt Record'!B426="",IF(OR('Sub-Cpt Record'!A426=0,'Sub-Cpt Record'!A426=""),"",'Sub-Cpt Record'!A426),CONCATENATE('Sub-Cpt Record'!A426&amp;'Sub-Cpt Record'!B426))</f>
        <v/>
      </c>
      <c r="B426" s="333">
        <f t="shared" si="55"/>
        <v>1</v>
      </c>
      <c r="C426" s="334" t="str">
        <f>IF('Sub-Cpt Record'!E426 = "","",'Sub-Cpt Record'!E426&amp;"  ")</f>
        <v/>
      </c>
      <c r="D426" s="333" t="str">
        <f>IF('Sub-Cpt Record'!F426 = "","",'Sub-Cpt Record'!F426&amp;"  ")</f>
        <v/>
      </c>
      <c r="E426" s="333" t="str">
        <f>IF('Sub-Cpt Record'!G426 = "","",'Sub-Cpt Record'!G426&amp;"  ")</f>
        <v/>
      </c>
      <c r="F426" s="333" t="str">
        <f>IF('Sub-Cpt Record'!H426 = "","",'Sub-Cpt Record'!H426&amp;"  ")</f>
        <v/>
      </c>
      <c r="G426" s="333" t="str">
        <f>IF('Sub-Cpt Record'!I426 = "","",'Sub-Cpt Record'!I426&amp;"  ")</f>
        <v/>
      </c>
      <c r="H426" s="333" t="str">
        <f>IF('Sub-Cpt Record'!J426 = "","",'Sub-Cpt Record'!J426&amp;"  ")</f>
        <v/>
      </c>
      <c r="I426" s="335" t="str">
        <f t="shared" si="56"/>
        <v/>
      </c>
      <c r="J426" s="333">
        <f>IF(A426&lt;&gt;"",'Sub-Cpt Record'!C426/CODE!B426,0)</f>
        <v>0</v>
      </c>
      <c r="L426" s="337" t="str">
        <f t="shared" si="57"/>
        <v/>
      </c>
      <c r="N426" s="338">
        <f>COUNTIFS('Felling&amp;Restocking'!$A$11:$A$1000, 'Felling&amp;Restocking'!$A426, 'Felling&amp;Restocking'!$B$11:$B$1000, 'Felling&amp;Restocking'!$B426, 'Felling&amp;Restocking'!$H$11:$H$1000, 'Felling&amp;Restocking'!$H426)</f>
        <v>0</v>
      </c>
      <c r="O426" s="338">
        <f>IF(OR('Felling&amp;Restocking'!H426=0,'Felling&amp;Restocking'!H426=""),0,1)</f>
        <v>0</v>
      </c>
      <c r="P426" s="339">
        <f>SUM('Felling&amp;Restocking'!O426+'Felling&amp;Restocking'!P426)</f>
        <v>0</v>
      </c>
      <c r="S426" s="341">
        <f>IF(AND(O426&lt;&gt;0,P426&lt;&gt;0,'Felling&amp;Restocking'!G426&lt;&gt;0,AA426="",AC426=""),1,0)</f>
        <v>0</v>
      </c>
      <c r="T426" s="342" t="str">
        <f>IF(OR('Felling&amp;Restocking'!G426=0,'Felling&amp;Restocking'!G426=""),"",SUM('Felling&amp;Restocking'!O426/P426)*'Felling&amp;Restocking'!G426)</f>
        <v/>
      </c>
      <c r="U426" s="343" t="str">
        <f>IF(OR('Felling&amp;Restocking'!G426=0,'Felling&amp;Restocking'!G426=""),"",SUM('Felling&amp;Restocking'!P426/P426)*'Felling&amp;Restocking'!G426)</f>
        <v/>
      </c>
      <c r="V426" s="344">
        <f>IF(CONCATENATE('Felling&amp;Restocking'!U426&amp;'Felling&amp;Restocking'!W426&amp;'Felling&amp;Restocking'!Y426&amp;'Felling&amp;Restocking'!AA426&amp;'Felling&amp;Restocking'!AC426)="",0,1)</f>
        <v>0</v>
      </c>
      <c r="W426" s="345">
        <f>IF(OR(OR(TRIM('Felling&amp;Restocking'!H426)="T",TRIM('Felling&amp;Restocking'!H426)="DF",TRIM('Felling&amp;Restocking'!H426)="OS"),O426=0),0,1)</f>
        <v>0</v>
      </c>
      <c r="X426" s="345">
        <f>IF(OR('Felling&amp;Restocking'!$S426="",OR('Felling&amp;Restocking'!$S426=0,'Felling&amp;Restocking'!$S426="N/A")),0,1)</f>
        <v>0</v>
      </c>
      <c r="Y426" s="333" t="str">
        <f t="shared" si="58"/>
        <v/>
      </c>
      <c r="Z426" s="333" t="str">
        <f t="shared" si="59"/>
        <v/>
      </c>
      <c r="AA426" s="334" t="str">
        <f t="shared" si="60"/>
        <v/>
      </c>
      <c r="AC426" s="333" t="str">
        <f t="shared" si="61"/>
        <v/>
      </c>
      <c r="AE426" s="333" t="str">
        <f t="shared" si="62"/>
        <v>1</v>
      </c>
      <c r="AF426" s="346" t="str">
        <f>IF('Felling&amp;Restocking'!I426="","",IFERROR(VLOOKUP( 'Felling&amp;Restocking'!I426,SpeciesList[],2,FALSE),"," &amp; 'Felling&amp;Restocking'!I426))</f>
        <v/>
      </c>
      <c r="AG426" s="333" t="str">
        <f>IF('Felling&amp;Restocking'!I426="","",VLOOKUP( 'Felling&amp;Restocking'!I426,SpeciesList[],4,FALSE))</f>
        <v/>
      </c>
      <c r="AH426" s="333" t="str">
        <f>IF('Felling&amp;Restocking'!J426="","",IFERROR("," &amp; VLOOKUP( 'Felling&amp;Restocking'!J426,SpeciesList[],2,FALSE),"," &amp; 'Felling&amp;Restocking'!J426))</f>
        <v/>
      </c>
      <c r="AI426" s="333" t="str">
        <f>IF('Felling&amp;Restocking'!J426="","",VLOOKUP( 'Felling&amp;Restocking'!J426,SpeciesList[],4,FALSE))</f>
        <v/>
      </c>
      <c r="AJ426" s="333" t="str">
        <f>IF('Felling&amp;Restocking'!K426="","",IFERROR("," &amp; VLOOKUP( 'Felling&amp;Restocking'!K426,SpeciesList[],2,FALSE),"," &amp; 'Felling&amp;Restocking'!K426))</f>
        <v/>
      </c>
      <c r="AK426" s="333" t="str">
        <f>IF('Felling&amp;Restocking'!K426="","",VLOOKUP( 'Felling&amp;Restocking'!K426,SpeciesList[],4,FALSE))</f>
        <v/>
      </c>
      <c r="AL426" s="333" t="str">
        <f>IF('Felling&amp;Restocking'!L426="","",IFERROR("," &amp; VLOOKUP( 'Felling&amp;Restocking'!L426,SpeciesList[],2,FALSE),"," &amp; 'Felling&amp;Restocking'!L426))</f>
        <v/>
      </c>
      <c r="AM426" s="333" t="str">
        <f>IF('Felling&amp;Restocking'!L426="","",VLOOKUP( 'Felling&amp;Restocking'!L426,SpeciesList[],4,FALSE))</f>
        <v/>
      </c>
      <c r="AN426" s="333" t="str">
        <f>IF('Felling&amp;Restocking'!M426="","",IFERROR("," &amp; VLOOKUP( 'Felling&amp;Restocking'!M426,SpeciesList[],2,FALSE),"," &amp; 'Felling&amp;Restocking'!M426))</f>
        <v/>
      </c>
      <c r="AO426" s="333" t="str">
        <f>IF('Felling&amp;Restocking'!M426="","",VLOOKUP( 'Felling&amp;Restocking'!M426,SpeciesList[],4,FALSE))</f>
        <v/>
      </c>
      <c r="AP426" s="333" t="str">
        <f>IF('Felling&amp;Restocking'!N426="","",IFERROR("," &amp; VLOOKUP( 'Felling&amp;Restocking'!N426,SpeciesList[],2,FALSE),"," &amp; 'Felling&amp;Restocking'!N426))</f>
        <v/>
      </c>
      <c r="AQ426" s="333" t="str">
        <f>IF('Felling&amp;Restocking'!N426="","",VLOOKUP( 'Felling&amp;Restocking'!N426,SpeciesList[],4,FALSE))</f>
        <v/>
      </c>
      <c r="AS426" s="346"/>
      <c r="AT426" s="333" t="str">
        <f>IF('Sub-Cpt Record'!A426&lt;&gt;"",CONCATENATE('Sub-Cpt Record'!A426,'Sub-Cpt Record'!B426,'Sub-Cpt Record'!C426),"")</f>
        <v/>
      </c>
      <c r="AU426" s="333">
        <f t="shared" si="63"/>
        <v>1</v>
      </c>
      <c r="AV426" s="333">
        <f>IF(AT426&lt;&gt;"",'Sub-Cpt Record'!C426/CODE!AU426,0)</f>
        <v>0</v>
      </c>
    </row>
    <row r="427" spans="1:48" x14ac:dyDescent="0.25">
      <c r="A427" s="333" t="str">
        <f>IF('Sub-Cpt Record'!B427="",IF(OR('Sub-Cpt Record'!A427=0,'Sub-Cpt Record'!A427=""),"",'Sub-Cpt Record'!A427),CONCATENATE('Sub-Cpt Record'!A427&amp;'Sub-Cpt Record'!B427))</f>
        <v/>
      </c>
      <c r="B427" s="333">
        <f t="shared" si="55"/>
        <v>1</v>
      </c>
      <c r="C427" s="334" t="str">
        <f>IF('Sub-Cpt Record'!E427 = "","",'Sub-Cpt Record'!E427&amp;"  ")</f>
        <v/>
      </c>
      <c r="D427" s="333" t="str">
        <f>IF('Sub-Cpt Record'!F427 = "","",'Sub-Cpt Record'!F427&amp;"  ")</f>
        <v/>
      </c>
      <c r="E427" s="333" t="str">
        <f>IF('Sub-Cpt Record'!G427 = "","",'Sub-Cpt Record'!G427&amp;"  ")</f>
        <v/>
      </c>
      <c r="F427" s="333" t="str">
        <f>IF('Sub-Cpt Record'!H427 = "","",'Sub-Cpt Record'!H427&amp;"  ")</f>
        <v/>
      </c>
      <c r="G427" s="333" t="str">
        <f>IF('Sub-Cpt Record'!I427 = "","",'Sub-Cpt Record'!I427&amp;"  ")</f>
        <v/>
      </c>
      <c r="H427" s="333" t="str">
        <f>IF('Sub-Cpt Record'!J427 = "","",'Sub-Cpt Record'!J427&amp;"  ")</f>
        <v/>
      </c>
      <c r="I427" s="335" t="str">
        <f t="shared" si="56"/>
        <v/>
      </c>
      <c r="J427" s="333">
        <f>IF(A427&lt;&gt;"",'Sub-Cpt Record'!C427/CODE!B427,0)</f>
        <v>0</v>
      </c>
      <c r="L427" s="337" t="str">
        <f t="shared" si="57"/>
        <v/>
      </c>
      <c r="N427" s="338">
        <f>COUNTIFS('Felling&amp;Restocking'!$A$11:$A$1000, 'Felling&amp;Restocking'!$A427, 'Felling&amp;Restocking'!$B$11:$B$1000, 'Felling&amp;Restocking'!$B427, 'Felling&amp;Restocking'!$H$11:$H$1000, 'Felling&amp;Restocking'!$H427)</f>
        <v>0</v>
      </c>
      <c r="O427" s="338">
        <f>IF(OR('Felling&amp;Restocking'!H427=0,'Felling&amp;Restocking'!H427=""),0,1)</f>
        <v>0</v>
      </c>
      <c r="P427" s="339">
        <f>SUM('Felling&amp;Restocking'!O427+'Felling&amp;Restocking'!P427)</f>
        <v>0</v>
      </c>
      <c r="S427" s="341">
        <f>IF(AND(O427&lt;&gt;0,P427&lt;&gt;0,'Felling&amp;Restocking'!G427&lt;&gt;0,AA427="",AC427=""),1,0)</f>
        <v>0</v>
      </c>
      <c r="T427" s="342" t="str">
        <f>IF(OR('Felling&amp;Restocking'!G427=0,'Felling&amp;Restocking'!G427=""),"",SUM('Felling&amp;Restocking'!O427/P427)*'Felling&amp;Restocking'!G427)</f>
        <v/>
      </c>
      <c r="U427" s="343" t="str">
        <f>IF(OR('Felling&amp;Restocking'!G427=0,'Felling&amp;Restocking'!G427=""),"",SUM('Felling&amp;Restocking'!P427/P427)*'Felling&amp;Restocking'!G427)</f>
        <v/>
      </c>
      <c r="V427" s="344">
        <f>IF(CONCATENATE('Felling&amp;Restocking'!U427&amp;'Felling&amp;Restocking'!W427&amp;'Felling&amp;Restocking'!Y427&amp;'Felling&amp;Restocking'!AA427&amp;'Felling&amp;Restocking'!AC427)="",0,1)</f>
        <v>0</v>
      </c>
      <c r="W427" s="345">
        <f>IF(OR(OR(TRIM('Felling&amp;Restocking'!H427)="T",TRIM('Felling&amp;Restocking'!H427)="DF",TRIM('Felling&amp;Restocking'!H427)="OS"),O427=0),0,1)</f>
        <v>0</v>
      </c>
      <c r="X427" s="345">
        <f>IF(OR('Felling&amp;Restocking'!$S427="",OR('Felling&amp;Restocking'!$S427=0,'Felling&amp;Restocking'!$S427="N/A")),0,1)</f>
        <v>0</v>
      </c>
      <c r="Y427" s="333" t="str">
        <f t="shared" si="58"/>
        <v/>
      </c>
      <c r="Z427" s="333" t="str">
        <f t="shared" si="59"/>
        <v/>
      </c>
      <c r="AA427" s="334" t="str">
        <f t="shared" si="60"/>
        <v/>
      </c>
      <c r="AC427" s="333" t="str">
        <f t="shared" si="61"/>
        <v/>
      </c>
      <c r="AE427" s="333" t="str">
        <f t="shared" si="62"/>
        <v>1</v>
      </c>
      <c r="AF427" s="346" t="str">
        <f>IF('Felling&amp;Restocking'!I427="","",IFERROR(VLOOKUP( 'Felling&amp;Restocking'!I427,SpeciesList[],2,FALSE),"," &amp; 'Felling&amp;Restocking'!I427))</f>
        <v/>
      </c>
      <c r="AG427" s="333" t="str">
        <f>IF('Felling&amp;Restocking'!I427="","",VLOOKUP( 'Felling&amp;Restocking'!I427,SpeciesList[],4,FALSE))</f>
        <v/>
      </c>
      <c r="AH427" s="333" t="str">
        <f>IF('Felling&amp;Restocking'!J427="","",IFERROR("," &amp; VLOOKUP( 'Felling&amp;Restocking'!J427,SpeciesList[],2,FALSE),"," &amp; 'Felling&amp;Restocking'!J427))</f>
        <v/>
      </c>
      <c r="AI427" s="333" t="str">
        <f>IF('Felling&amp;Restocking'!J427="","",VLOOKUP( 'Felling&amp;Restocking'!J427,SpeciesList[],4,FALSE))</f>
        <v/>
      </c>
      <c r="AJ427" s="333" t="str">
        <f>IF('Felling&amp;Restocking'!K427="","",IFERROR("," &amp; VLOOKUP( 'Felling&amp;Restocking'!K427,SpeciesList[],2,FALSE),"," &amp; 'Felling&amp;Restocking'!K427))</f>
        <v/>
      </c>
      <c r="AK427" s="333" t="str">
        <f>IF('Felling&amp;Restocking'!K427="","",VLOOKUP( 'Felling&amp;Restocking'!K427,SpeciesList[],4,FALSE))</f>
        <v/>
      </c>
      <c r="AL427" s="333" t="str">
        <f>IF('Felling&amp;Restocking'!L427="","",IFERROR("," &amp; VLOOKUP( 'Felling&amp;Restocking'!L427,SpeciesList[],2,FALSE),"," &amp; 'Felling&amp;Restocking'!L427))</f>
        <v/>
      </c>
      <c r="AM427" s="333" t="str">
        <f>IF('Felling&amp;Restocking'!L427="","",VLOOKUP( 'Felling&amp;Restocking'!L427,SpeciesList[],4,FALSE))</f>
        <v/>
      </c>
      <c r="AN427" s="333" t="str">
        <f>IF('Felling&amp;Restocking'!M427="","",IFERROR("," &amp; VLOOKUP( 'Felling&amp;Restocking'!M427,SpeciesList[],2,FALSE),"," &amp; 'Felling&amp;Restocking'!M427))</f>
        <v/>
      </c>
      <c r="AO427" s="333" t="str">
        <f>IF('Felling&amp;Restocking'!M427="","",VLOOKUP( 'Felling&amp;Restocking'!M427,SpeciesList[],4,FALSE))</f>
        <v/>
      </c>
      <c r="AP427" s="333" t="str">
        <f>IF('Felling&amp;Restocking'!N427="","",IFERROR("," &amp; VLOOKUP( 'Felling&amp;Restocking'!N427,SpeciesList[],2,FALSE),"," &amp; 'Felling&amp;Restocking'!N427))</f>
        <v/>
      </c>
      <c r="AQ427" s="333" t="str">
        <f>IF('Felling&amp;Restocking'!N427="","",VLOOKUP( 'Felling&amp;Restocking'!N427,SpeciesList[],4,FALSE))</f>
        <v/>
      </c>
      <c r="AS427" s="346"/>
      <c r="AT427" s="333" t="str">
        <f>IF('Sub-Cpt Record'!A427&lt;&gt;"",CONCATENATE('Sub-Cpt Record'!A427,'Sub-Cpt Record'!B427,'Sub-Cpt Record'!C427),"")</f>
        <v/>
      </c>
      <c r="AU427" s="333">
        <f t="shared" si="63"/>
        <v>1</v>
      </c>
      <c r="AV427" s="333">
        <f>IF(AT427&lt;&gt;"",'Sub-Cpt Record'!C427/CODE!AU427,0)</f>
        <v>0</v>
      </c>
    </row>
    <row r="428" spans="1:48" x14ac:dyDescent="0.25">
      <c r="A428" s="333" t="str">
        <f>IF('Sub-Cpt Record'!B428="",IF(OR('Sub-Cpt Record'!A428=0,'Sub-Cpt Record'!A428=""),"",'Sub-Cpt Record'!A428),CONCATENATE('Sub-Cpt Record'!A428&amp;'Sub-Cpt Record'!B428))</f>
        <v/>
      </c>
      <c r="B428" s="333">
        <f t="shared" si="55"/>
        <v>1</v>
      </c>
      <c r="C428" s="334" t="str">
        <f>IF('Sub-Cpt Record'!E428 = "","",'Sub-Cpt Record'!E428&amp;"  ")</f>
        <v/>
      </c>
      <c r="D428" s="333" t="str">
        <f>IF('Sub-Cpt Record'!F428 = "","",'Sub-Cpt Record'!F428&amp;"  ")</f>
        <v/>
      </c>
      <c r="E428" s="333" t="str">
        <f>IF('Sub-Cpt Record'!G428 = "","",'Sub-Cpt Record'!G428&amp;"  ")</f>
        <v/>
      </c>
      <c r="F428" s="333" t="str">
        <f>IF('Sub-Cpt Record'!H428 = "","",'Sub-Cpt Record'!H428&amp;"  ")</f>
        <v/>
      </c>
      <c r="G428" s="333" t="str">
        <f>IF('Sub-Cpt Record'!I428 = "","",'Sub-Cpt Record'!I428&amp;"  ")</f>
        <v/>
      </c>
      <c r="H428" s="333" t="str">
        <f>IF('Sub-Cpt Record'!J428 = "","",'Sub-Cpt Record'!J428&amp;"  ")</f>
        <v/>
      </c>
      <c r="I428" s="335" t="str">
        <f t="shared" si="56"/>
        <v/>
      </c>
      <c r="J428" s="333">
        <f>IF(A428&lt;&gt;"",'Sub-Cpt Record'!C428/CODE!B428,0)</f>
        <v>0</v>
      </c>
      <c r="L428" s="337" t="str">
        <f t="shared" si="57"/>
        <v/>
      </c>
      <c r="N428" s="338">
        <f>COUNTIFS('Felling&amp;Restocking'!$A$11:$A$1000, 'Felling&amp;Restocking'!$A428, 'Felling&amp;Restocking'!$B$11:$B$1000, 'Felling&amp;Restocking'!$B428, 'Felling&amp;Restocking'!$H$11:$H$1000, 'Felling&amp;Restocking'!$H428)</f>
        <v>0</v>
      </c>
      <c r="O428" s="338">
        <f>IF(OR('Felling&amp;Restocking'!H428=0,'Felling&amp;Restocking'!H428=""),0,1)</f>
        <v>0</v>
      </c>
      <c r="P428" s="339">
        <f>SUM('Felling&amp;Restocking'!O428+'Felling&amp;Restocking'!P428)</f>
        <v>0</v>
      </c>
      <c r="S428" s="341">
        <f>IF(AND(O428&lt;&gt;0,P428&lt;&gt;0,'Felling&amp;Restocking'!G428&lt;&gt;0,AA428="",AC428=""),1,0)</f>
        <v>0</v>
      </c>
      <c r="T428" s="342" t="str">
        <f>IF(OR('Felling&amp;Restocking'!G428=0,'Felling&amp;Restocking'!G428=""),"",SUM('Felling&amp;Restocking'!O428/P428)*'Felling&amp;Restocking'!G428)</f>
        <v/>
      </c>
      <c r="U428" s="343" t="str">
        <f>IF(OR('Felling&amp;Restocking'!G428=0,'Felling&amp;Restocking'!G428=""),"",SUM('Felling&amp;Restocking'!P428/P428)*'Felling&amp;Restocking'!G428)</f>
        <v/>
      </c>
      <c r="V428" s="344">
        <f>IF(CONCATENATE('Felling&amp;Restocking'!U428&amp;'Felling&amp;Restocking'!W428&amp;'Felling&amp;Restocking'!Y428&amp;'Felling&amp;Restocking'!AA428&amp;'Felling&amp;Restocking'!AC428)="",0,1)</f>
        <v>0</v>
      </c>
      <c r="W428" s="345">
        <f>IF(OR(OR(TRIM('Felling&amp;Restocking'!H428)="T",TRIM('Felling&amp;Restocking'!H428)="DF",TRIM('Felling&amp;Restocking'!H428)="OS"),O428=0),0,1)</f>
        <v>0</v>
      </c>
      <c r="X428" s="345">
        <f>IF(OR('Felling&amp;Restocking'!$S428="",OR('Felling&amp;Restocking'!$S428=0,'Felling&amp;Restocking'!$S428="N/A")),0,1)</f>
        <v>0</v>
      </c>
      <c r="Y428" s="333" t="str">
        <f t="shared" si="58"/>
        <v/>
      </c>
      <c r="Z428" s="333" t="str">
        <f t="shared" si="59"/>
        <v/>
      </c>
      <c r="AA428" s="334" t="str">
        <f t="shared" si="60"/>
        <v/>
      </c>
      <c r="AC428" s="333" t="str">
        <f t="shared" si="61"/>
        <v/>
      </c>
      <c r="AE428" s="333" t="str">
        <f t="shared" si="62"/>
        <v>1</v>
      </c>
      <c r="AF428" s="346" t="str">
        <f>IF('Felling&amp;Restocking'!I428="","",IFERROR(VLOOKUP( 'Felling&amp;Restocking'!I428,SpeciesList[],2,FALSE),"," &amp; 'Felling&amp;Restocking'!I428))</f>
        <v/>
      </c>
      <c r="AG428" s="333" t="str">
        <f>IF('Felling&amp;Restocking'!I428="","",VLOOKUP( 'Felling&amp;Restocking'!I428,SpeciesList[],4,FALSE))</f>
        <v/>
      </c>
      <c r="AH428" s="333" t="str">
        <f>IF('Felling&amp;Restocking'!J428="","",IFERROR("," &amp; VLOOKUP( 'Felling&amp;Restocking'!J428,SpeciesList[],2,FALSE),"," &amp; 'Felling&amp;Restocking'!J428))</f>
        <v/>
      </c>
      <c r="AI428" s="333" t="str">
        <f>IF('Felling&amp;Restocking'!J428="","",VLOOKUP( 'Felling&amp;Restocking'!J428,SpeciesList[],4,FALSE))</f>
        <v/>
      </c>
      <c r="AJ428" s="333" t="str">
        <f>IF('Felling&amp;Restocking'!K428="","",IFERROR("," &amp; VLOOKUP( 'Felling&amp;Restocking'!K428,SpeciesList[],2,FALSE),"," &amp; 'Felling&amp;Restocking'!K428))</f>
        <v/>
      </c>
      <c r="AK428" s="333" t="str">
        <f>IF('Felling&amp;Restocking'!K428="","",VLOOKUP( 'Felling&amp;Restocking'!K428,SpeciesList[],4,FALSE))</f>
        <v/>
      </c>
      <c r="AL428" s="333" t="str">
        <f>IF('Felling&amp;Restocking'!L428="","",IFERROR("," &amp; VLOOKUP( 'Felling&amp;Restocking'!L428,SpeciesList[],2,FALSE),"," &amp; 'Felling&amp;Restocking'!L428))</f>
        <v/>
      </c>
      <c r="AM428" s="333" t="str">
        <f>IF('Felling&amp;Restocking'!L428="","",VLOOKUP( 'Felling&amp;Restocking'!L428,SpeciesList[],4,FALSE))</f>
        <v/>
      </c>
      <c r="AN428" s="333" t="str">
        <f>IF('Felling&amp;Restocking'!M428="","",IFERROR("," &amp; VLOOKUP( 'Felling&amp;Restocking'!M428,SpeciesList[],2,FALSE),"," &amp; 'Felling&amp;Restocking'!M428))</f>
        <v/>
      </c>
      <c r="AO428" s="333" t="str">
        <f>IF('Felling&amp;Restocking'!M428="","",VLOOKUP( 'Felling&amp;Restocking'!M428,SpeciesList[],4,FALSE))</f>
        <v/>
      </c>
      <c r="AP428" s="333" t="str">
        <f>IF('Felling&amp;Restocking'!N428="","",IFERROR("," &amp; VLOOKUP( 'Felling&amp;Restocking'!N428,SpeciesList[],2,FALSE),"," &amp; 'Felling&amp;Restocking'!N428))</f>
        <v/>
      </c>
      <c r="AQ428" s="333" t="str">
        <f>IF('Felling&amp;Restocking'!N428="","",VLOOKUP( 'Felling&amp;Restocking'!N428,SpeciesList[],4,FALSE))</f>
        <v/>
      </c>
      <c r="AS428" s="346"/>
      <c r="AT428" s="333" t="str">
        <f>IF('Sub-Cpt Record'!A428&lt;&gt;"",CONCATENATE('Sub-Cpt Record'!A428,'Sub-Cpt Record'!B428,'Sub-Cpt Record'!C428),"")</f>
        <v/>
      </c>
      <c r="AU428" s="333">
        <f t="shared" si="63"/>
        <v>1</v>
      </c>
      <c r="AV428" s="333">
        <f>IF(AT428&lt;&gt;"",'Sub-Cpt Record'!C428/CODE!AU428,0)</f>
        <v>0</v>
      </c>
    </row>
    <row r="429" spans="1:48" x14ac:dyDescent="0.25">
      <c r="A429" s="333" t="str">
        <f>IF('Sub-Cpt Record'!B429="",IF(OR('Sub-Cpt Record'!A429=0,'Sub-Cpt Record'!A429=""),"",'Sub-Cpt Record'!A429),CONCATENATE('Sub-Cpt Record'!A429&amp;'Sub-Cpt Record'!B429))</f>
        <v/>
      </c>
      <c r="B429" s="333">
        <f t="shared" si="55"/>
        <v>1</v>
      </c>
      <c r="C429" s="334" t="str">
        <f>IF('Sub-Cpt Record'!E429 = "","",'Sub-Cpt Record'!E429&amp;"  ")</f>
        <v/>
      </c>
      <c r="D429" s="333" t="str">
        <f>IF('Sub-Cpt Record'!F429 = "","",'Sub-Cpt Record'!F429&amp;"  ")</f>
        <v/>
      </c>
      <c r="E429" s="333" t="str">
        <f>IF('Sub-Cpt Record'!G429 = "","",'Sub-Cpt Record'!G429&amp;"  ")</f>
        <v/>
      </c>
      <c r="F429" s="333" t="str">
        <f>IF('Sub-Cpt Record'!H429 = "","",'Sub-Cpt Record'!H429&amp;"  ")</f>
        <v/>
      </c>
      <c r="G429" s="333" t="str">
        <f>IF('Sub-Cpt Record'!I429 = "","",'Sub-Cpt Record'!I429&amp;"  ")</f>
        <v/>
      </c>
      <c r="H429" s="333" t="str">
        <f>IF('Sub-Cpt Record'!J429 = "","",'Sub-Cpt Record'!J429&amp;"  ")</f>
        <v/>
      </c>
      <c r="I429" s="335" t="str">
        <f t="shared" si="56"/>
        <v/>
      </c>
      <c r="J429" s="333">
        <f>IF(A429&lt;&gt;"",'Sub-Cpt Record'!C429/CODE!B429,0)</f>
        <v>0</v>
      </c>
      <c r="L429" s="337" t="str">
        <f t="shared" si="57"/>
        <v/>
      </c>
      <c r="N429" s="338">
        <f>COUNTIFS('Felling&amp;Restocking'!$A$11:$A$1000, 'Felling&amp;Restocking'!$A429, 'Felling&amp;Restocking'!$B$11:$B$1000, 'Felling&amp;Restocking'!$B429, 'Felling&amp;Restocking'!$H$11:$H$1000, 'Felling&amp;Restocking'!$H429)</f>
        <v>0</v>
      </c>
      <c r="O429" s="338">
        <f>IF(OR('Felling&amp;Restocking'!H429=0,'Felling&amp;Restocking'!H429=""),0,1)</f>
        <v>0</v>
      </c>
      <c r="P429" s="339">
        <f>SUM('Felling&amp;Restocking'!O429+'Felling&amp;Restocking'!P429)</f>
        <v>0</v>
      </c>
      <c r="S429" s="341">
        <f>IF(AND(O429&lt;&gt;0,P429&lt;&gt;0,'Felling&amp;Restocking'!G429&lt;&gt;0,AA429="",AC429=""),1,0)</f>
        <v>0</v>
      </c>
      <c r="T429" s="342" t="str">
        <f>IF(OR('Felling&amp;Restocking'!G429=0,'Felling&amp;Restocking'!G429=""),"",SUM('Felling&amp;Restocking'!O429/P429)*'Felling&amp;Restocking'!G429)</f>
        <v/>
      </c>
      <c r="U429" s="343" t="str">
        <f>IF(OR('Felling&amp;Restocking'!G429=0,'Felling&amp;Restocking'!G429=""),"",SUM('Felling&amp;Restocking'!P429/P429)*'Felling&amp;Restocking'!G429)</f>
        <v/>
      </c>
      <c r="V429" s="344">
        <f>IF(CONCATENATE('Felling&amp;Restocking'!U429&amp;'Felling&amp;Restocking'!W429&amp;'Felling&amp;Restocking'!Y429&amp;'Felling&amp;Restocking'!AA429&amp;'Felling&amp;Restocking'!AC429)="",0,1)</f>
        <v>0</v>
      </c>
      <c r="W429" s="345">
        <f>IF(OR(OR(TRIM('Felling&amp;Restocking'!H429)="T",TRIM('Felling&amp;Restocking'!H429)="DF",TRIM('Felling&amp;Restocking'!H429)="OS"),O429=0),0,1)</f>
        <v>0</v>
      </c>
      <c r="X429" s="345">
        <f>IF(OR('Felling&amp;Restocking'!$S429="",OR('Felling&amp;Restocking'!$S429=0,'Felling&amp;Restocking'!$S429="N/A")),0,1)</f>
        <v>0</v>
      </c>
      <c r="Y429" s="333" t="str">
        <f t="shared" si="58"/>
        <v/>
      </c>
      <c r="Z429" s="333" t="str">
        <f t="shared" si="59"/>
        <v/>
      </c>
      <c r="AA429" s="334" t="str">
        <f t="shared" si="60"/>
        <v/>
      </c>
      <c r="AC429" s="333" t="str">
        <f t="shared" si="61"/>
        <v/>
      </c>
      <c r="AE429" s="333" t="str">
        <f t="shared" si="62"/>
        <v>1</v>
      </c>
      <c r="AF429" s="346" t="str">
        <f>IF('Felling&amp;Restocking'!I429="","",IFERROR(VLOOKUP( 'Felling&amp;Restocking'!I429,SpeciesList[],2,FALSE),"," &amp; 'Felling&amp;Restocking'!I429))</f>
        <v/>
      </c>
      <c r="AG429" s="333" t="str">
        <f>IF('Felling&amp;Restocking'!I429="","",VLOOKUP( 'Felling&amp;Restocking'!I429,SpeciesList[],4,FALSE))</f>
        <v/>
      </c>
      <c r="AH429" s="333" t="str">
        <f>IF('Felling&amp;Restocking'!J429="","",IFERROR("," &amp; VLOOKUP( 'Felling&amp;Restocking'!J429,SpeciesList[],2,FALSE),"," &amp; 'Felling&amp;Restocking'!J429))</f>
        <v/>
      </c>
      <c r="AI429" s="333" t="str">
        <f>IF('Felling&amp;Restocking'!J429="","",VLOOKUP( 'Felling&amp;Restocking'!J429,SpeciesList[],4,FALSE))</f>
        <v/>
      </c>
      <c r="AJ429" s="333" t="str">
        <f>IF('Felling&amp;Restocking'!K429="","",IFERROR("," &amp; VLOOKUP( 'Felling&amp;Restocking'!K429,SpeciesList[],2,FALSE),"," &amp; 'Felling&amp;Restocking'!K429))</f>
        <v/>
      </c>
      <c r="AK429" s="333" t="str">
        <f>IF('Felling&amp;Restocking'!K429="","",VLOOKUP( 'Felling&amp;Restocking'!K429,SpeciesList[],4,FALSE))</f>
        <v/>
      </c>
      <c r="AL429" s="333" t="str">
        <f>IF('Felling&amp;Restocking'!L429="","",IFERROR("," &amp; VLOOKUP( 'Felling&amp;Restocking'!L429,SpeciesList[],2,FALSE),"," &amp; 'Felling&amp;Restocking'!L429))</f>
        <v/>
      </c>
      <c r="AM429" s="333" t="str">
        <f>IF('Felling&amp;Restocking'!L429="","",VLOOKUP( 'Felling&amp;Restocking'!L429,SpeciesList[],4,FALSE))</f>
        <v/>
      </c>
      <c r="AN429" s="333" t="str">
        <f>IF('Felling&amp;Restocking'!M429="","",IFERROR("," &amp; VLOOKUP( 'Felling&amp;Restocking'!M429,SpeciesList[],2,FALSE),"," &amp; 'Felling&amp;Restocking'!M429))</f>
        <v/>
      </c>
      <c r="AO429" s="333" t="str">
        <f>IF('Felling&amp;Restocking'!M429="","",VLOOKUP( 'Felling&amp;Restocking'!M429,SpeciesList[],4,FALSE))</f>
        <v/>
      </c>
      <c r="AP429" s="333" t="str">
        <f>IF('Felling&amp;Restocking'!N429="","",IFERROR("," &amp; VLOOKUP( 'Felling&amp;Restocking'!N429,SpeciesList[],2,FALSE),"," &amp; 'Felling&amp;Restocking'!N429))</f>
        <v/>
      </c>
      <c r="AQ429" s="333" t="str">
        <f>IF('Felling&amp;Restocking'!N429="","",VLOOKUP( 'Felling&amp;Restocking'!N429,SpeciesList[],4,FALSE))</f>
        <v/>
      </c>
      <c r="AS429" s="346"/>
      <c r="AT429" s="333" t="str">
        <f>IF('Sub-Cpt Record'!A429&lt;&gt;"",CONCATENATE('Sub-Cpt Record'!A429,'Sub-Cpt Record'!B429,'Sub-Cpt Record'!C429),"")</f>
        <v/>
      </c>
      <c r="AU429" s="333">
        <f t="shared" si="63"/>
        <v>1</v>
      </c>
      <c r="AV429" s="333">
        <f>IF(AT429&lt;&gt;"",'Sub-Cpt Record'!C429/CODE!AU429,0)</f>
        <v>0</v>
      </c>
    </row>
    <row r="430" spans="1:48" x14ac:dyDescent="0.25">
      <c r="A430" s="333" t="str">
        <f>IF('Sub-Cpt Record'!B430="",IF(OR('Sub-Cpt Record'!A430=0,'Sub-Cpt Record'!A430=""),"",'Sub-Cpt Record'!A430),CONCATENATE('Sub-Cpt Record'!A430&amp;'Sub-Cpt Record'!B430))</f>
        <v/>
      </c>
      <c r="B430" s="333">
        <f t="shared" si="55"/>
        <v>1</v>
      </c>
      <c r="C430" s="334" t="str">
        <f>IF('Sub-Cpt Record'!E430 = "","",'Sub-Cpt Record'!E430&amp;"  ")</f>
        <v/>
      </c>
      <c r="D430" s="333" t="str">
        <f>IF('Sub-Cpt Record'!F430 = "","",'Sub-Cpt Record'!F430&amp;"  ")</f>
        <v/>
      </c>
      <c r="E430" s="333" t="str">
        <f>IF('Sub-Cpt Record'!G430 = "","",'Sub-Cpt Record'!G430&amp;"  ")</f>
        <v/>
      </c>
      <c r="F430" s="333" t="str">
        <f>IF('Sub-Cpt Record'!H430 = "","",'Sub-Cpt Record'!H430&amp;"  ")</f>
        <v/>
      </c>
      <c r="G430" s="333" t="str">
        <f>IF('Sub-Cpt Record'!I430 = "","",'Sub-Cpt Record'!I430&amp;"  ")</f>
        <v/>
      </c>
      <c r="H430" s="333" t="str">
        <f>IF('Sub-Cpt Record'!J430 = "","",'Sub-Cpt Record'!J430&amp;"  ")</f>
        <v/>
      </c>
      <c r="I430" s="335" t="str">
        <f t="shared" si="56"/>
        <v/>
      </c>
      <c r="J430" s="333">
        <f>IF(A430&lt;&gt;"",'Sub-Cpt Record'!C430/CODE!B430,0)</f>
        <v>0</v>
      </c>
      <c r="L430" s="337" t="str">
        <f t="shared" si="57"/>
        <v/>
      </c>
      <c r="N430" s="338">
        <f>COUNTIFS('Felling&amp;Restocking'!$A$11:$A$1000, 'Felling&amp;Restocking'!$A430, 'Felling&amp;Restocking'!$B$11:$B$1000, 'Felling&amp;Restocking'!$B430, 'Felling&amp;Restocking'!$H$11:$H$1000, 'Felling&amp;Restocking'!$H430)</f>
        <v>0</v>
      </c>
      <c r="O430" s="338">
        <f>IF(OR('Felling&amp;Restocking'!H430=0,'Felling&amp;Restocking'!H430=""),0,1)</f>
        <v>0</v>
      </c>
      <c r="P430" s="339">
        <f>SUM('Felling&amp;Restocking'!O430+'Felling&amp;Restocking'!P430)</f>
        <v>0</v>
      </c>
      <c r="S430" s="341">
        <f>IF(AND(O430&lt;&gt;0,P430&lt;&gt;0,'Felling&amp;Restocking'!G430&lt;&gt;0,AA430="",AC430=""),1,0)</f>
        <v>0</v>
      </c>
      <c r="T430" s="342" t="str">
        <f>IF(OR('Felling&amp;Restocking'!G430=0,'Felling&amp;Restocking'!G430=""),"",SUM('Felling&amp;Restocking'!O430/P430)*'Felling&amp;Restocking'!G430)</f>
        <v/>
      </c>
      <c r="U430" s="343" t="str">
        <f>IF(OR('Felling&amp;Restocking'!G430=0,'Felling&amp;Restocking'!G430=""),"",SUM('Felling&amp;Restocking'!P430/P430)*'Felling&amp;Restocking'!G430)</f>
        <v/>
      </c>
      <c r="V430" s="344">
        <f>IF(CONCATENATE('Felling&amp;Restocking'!U430&amp;'Felling&amp;Restocking'!W430&amp;'Felling&amp;Restocking'!Y430&amp;'Felling&amp;Restocking'!AA430&amp;'Felling&amp;Restocking'!AC430)="",0,1)</f>
        <v>0</v>
      </c>
      <c r="W430" s="345">
        <f>IF(OR(OR(TRIM('Felling&amp;Restocking'!H430)="T",TRIM('Felling&amp;Restocking'!H430)="DF",TRIM('Felling&amp;Restocking'!H430)="OS"),O430=0),0,1)</f>
        <v>0</v>
      </c>
      <c r="X430" s="345">
        <f>IF(OR('Felling&amp;Restocking'!$S430="",OR('Felling&amp;Restocking'!$S430=0,'Felling&amp;Restocking'!$S430="N/A")),0,1)</f>
        <v>0</v>
      </c>
      <c r="Y430" s="333" t="str">
        <f t="shared" si="58"/>
        <v/>
      </c>
      <c r="Z430" s="333" t="str">
        <f t="shared" si="59"/>
        <v/>
      </c>
      <c r="AA430" s="334" t="str">
        <f t="shared" si="60"/>
        <v/>
      </c>
      <c r="AC430" s="333" t="str">
        <f t="shared" si="61"/>
        <v/>
      </c>
      <c r="AE430" s="333" t="str">
        <f t="shared" si="62"/>
        <v>1</v>
      </c>
      <c r="AF430" s="346" t="str">
        <f>IF('Felling&amp;Restocking'!I430="","",IFERROR(VLOOKUP( 'Felling&amp;Restocking'!I430,SpeciesList[],2,FALSE),"," &amp; 'Felling&amp;Restocking'!I430))</f>
        <v/>
      </c>
      <c r="AG430" s="333" t="str">
        <f>IF('Felling&amp;Restocking'!I430="","",VLOOKUP( 'Felling&amp;Restocking'!I430,SpeciesList[],4,FALSE))</f>
        <v/>
      </c>
      <c r="AH430" s="333" t="str">
        <f>IF('Felling&amp;Restocking'!J430="","",IFERROR("," &amp; VLOOKUP( 'Felling&amp;Restocking'!J430,SpeciesList[],2,FALSE),"," &amp; 'Felling&amp;Restocking'!J430))</f>
        <v/>
      </c>
      <c r="AI430" s="333" t="str">
        <f>IF('Felling&amp;Restocking'!J430="","",VLOOKUP( 'Felling&amp;Restocking'!J430,SpeciesList[],4,FALSE))</f>
        <v/>
      </c>
      <c r="AJ430" s="333" t="str">
        <f>IF('Felling&amp;Restocking'!K430="","",IFERROR("," &amp; VLOOKUP( 'Felling&amp;Restocking'!K430,SpeciesList[],2,FALSE),"," &amp; 'Felling&amp;Restocking'!K430))</f>
        <v/>
      </c>
      <c r="AK430" s="333" t="str">
        <f>IF('Felling&amp;Restocking'!K430="","",VLOOKUP( 'Felling&amp;Restocking'!K430,SpeciesList[],4,FALSE))</f>
        <v/>
      </c>
      <c r="AL430" s="333" t="str">
        <f>IF('Felling&amp;Restocking'!L430="","",IFERROR("," &amp; VLOOKUP( 'Felling&amp;Restocking'!L430,SpeciesList[],2,FALSE),"," &amp; 'Felling&amp;Restocking'!L430))</f>
        <v/>
      </c>
      <c r="AM430" s="333" t="str">
        <f>IF('Felling&amp;Restocking'!L430="","",VLOOKUP( 'Felling&amp;Restocking'!L430,SpeciesList[],4,FALSE))</f>
        <v/>
      </c>
      <c r="AN430" s="333" t="str">
        <f>IF('Felling&amp;Restocking'!M430="","",IFERROR("," &amp; VLOOKUP( 'Felling&amp;Restocking'!M430,SpeciesList[],2,FALSE),"," &amp; 'Felling&amp;Restocking'!M430))</f>
        <v/>
      </c>
      <c r="AO430" s="333" t="str">
        <f>IF('Felling&amp;Restocking'!M430="","",VLOOKUP( 'Felling&amp;Restocking'!M430,SpeciesList[],4,FALSE))</f>
        <v/>
      </c>
      <c r="AP430" s="333" t="str">
        <f>IF('Felling&amp;Restocking'!N430="","",IFERROR("," &amp; VLOOKUP( 'Felling&amp;Restocking'!N430,SpeciesList[],2,FALSE),"," &amp; 'Felling&amp;Restocking'!N430))</f>
        <v/>
      </c>
      <c r="AQ430" s="333" t="str">
        <f>IF('Felling&amp;Restocking'!N430="","",VLOOKUP( 'Felling&amp;Restocking'!N430,SpeciesList[],4,FALSE))</f>
        <v/>
      </c>
      <c r="AS430" s="346"/>
      <c r="AT430" s="333" t="str">
        <f>IF('Sub-Cpt Record'!A430&lt;&gt;"",CONCATENATE('Sub-Cpt Record'!A430,'Sub-Cpt Record'!B430,'Sub-Cpt Record'!C430),"")</f>
        <v/>
      </c>
      <c r="AU430" s="333">
        <f t="shared" si="63"/>
        <v>1</v>
      </c>
      <c r="AV430" s="333">
        <f>IF(AT430&lt;&gt;"",'Sub-Cpt Record'!C430/CODE!AU430,0)</f>
        <v>0</v>
      </c>
    </row>
    <row r="431" spans="1:48" x14ac:dyDescent="0.25">
      <c r="A431" s="333" t="str">
        <f>IF('Sub-Cpt Record'!B431="",IF(OR('Sub-Cpt Record'!A431=0,'Sub-Cpt Record'!A431=""),"",'Sub-Cpt Record'!A431),CONCATENATE('Sub-Cpt Record'!A431&amp;'Sub-Cpt Record'!B431))</f>
        <v/>
      </c>
      <c r="B431" s="333">
        <f t="shared" si="55"/>
        <v>1</v>
      </c>
      <c r="C431" s="334" t="str">
        <f>IF('Sub-Cpt Record'!E431 = "","",'Sub-Cpt Record'!E431&amp;"  ")</f>
        <v/>
      </c>
      <c r="D431" s="333" t="str">
        <f>IF('Sub-Cpt Record'!F431 = "","",'Sub-Cpt Record'!F431&amp;"  ")</f>
        <v/>
      </c>
      <c r="E431" s="333" t="str">
        <f>IF('Sub-Cpt Record'!G431 = "","",'Sub-Cpt Record'!G431&amp;"  ")</f>
        <v/>
      </c>
      <c r="F431" s="333" t="str">
        <f>IF('Sub-Cpt Record'!H431 = "","",'Sub-Cpt Record'!H431&amp;"  ")</f>
        <v/>
      </c>
      <c r="G431" s="333" t="str">
        <f>IF('Sub-Cpt Record'!I431 = "","",'Sub-Cpt Record'!I431&amp;"  ")</f>
        <v/>
      </c>
      <c r="H431" s="333" t="str">
        <f>IF('Sub-Cpt Record'!J431 = "","",'Sub-Cpt Record'!J431&amp;"  ")</f>
        <v/>
      </c>
      <c r="I431" s="335" t="str">
        <f t="shared" si="56"/>
        <v/>
      </c>
      <c r="J431" s="333">
        <f>IF(A431&lt;&gt;"",'Sub-Cpt Record'!C431/CODE!B431,0)</f>
        <v>0</v>
      </c>
      <c r="L431" s="337" t="str">
        <f t="shared" si="57"/>
        <v/>
      </c>
      <c r="N431" s="338">
        <f>COUNTIFS('Felling&amp;Restocking'!$A$11:$A$1000, 'Felling&amp;Restocking'!$A431, 'Felling&amp;Restocking'!$B$11:$B$1000, 'Felling&amp;Restocking'!$B431, 'Felling&amp;Restocking'!$H$11:$H$1000, 'Felling&amp;Restocking'!$H431)</f>
        <v>0</v>
      </c>
      <c r="O431" s="338">
        <f>IF(OR('Felling&amp;Restocking'!H431=0,'Felling&amp;Restocking'!H431=""),0,1)</f>
        <v>0</v>
      </c>
      <c r="P431" s="339">
        <f>SUM('Felling&amp;Restocking'!O431+'Felling&amp;Restocking'!P431)</f>
        <v>0</v>
      </c>
      <c r="S431" s="341">
        <f>IF(AND(O431&lt;&gt;0,P431&lt;&gt;0,'Felling&amp;Restocking'!G431&lt;&gt;0,AA431="",AC431=""),1,0)</f>
        <v>0</v>
      </c>
      <c r="T431" s="342" t="str">
        <f>IF(OR('Felling&amp;Restocking'!G431=0,'Felling&amp;Restocking'!G431=""),"",SUM('Felling&amp;Restocking'!O431/P431)*'Felling&amp;Restocking'!G431)</f>
        <v/>
      </c>
      <c r="U431" s="343" t="str">
        <f>IF(OR('Felling&amp;Restocking'!G431=0,'Felling&amp;Restocking'!G431=""),"",SUM('Felling&amp;Restocking'!P431/P431)*'Felling&amp;Restocking'!G431)</f>
        <v/>
      </c>
      <c r="V431" s="344">
        <f>IF(CONCATENATE('Felling&amp;Restocking'!U431&amp;'Felling&amp;Restocking'!W431&amp;'Felling&amp;Restocking'!Y431&amp;'Felling&amp;Restocking'!AA431&amp;'Felling&amp;Restocking'!AC431)="",0,1)</f>
        <v>0</v>
      </c>
      <c r="W431" s="345">
        <f>IF(OR(OR(TRIM('Felling&amp;Restocking'!H431)="T",TRIM('Felling&amp;Restocking'!H431)="DF",TRIM('Felling&amp;Restocking'!H431)="OS"),O431=0),0,1)</f>
        <v>0</v>
      </c>
      <c r="X431" s="345">
        <f>IF(OR('Felling&amp;Restocking'!$S431="",OR('Felling&amp;Restocking'!$S431=0,'Felling&amp;Restocking'!$S431="N/A")),0,1)</f>
        <v>0</v>
      </c>
      <c r="Y431" s="333" t="str">
        <f t="shared" si="58"/>
        <v/>
      </c>
      <c r="Z431" s="333" t="str">
        <f t="shared" si="59"/>
        <v/>
      </c>
      <c r="AA431" s="334" t="str">
        <f t="shared" si="60"/>
        <v/>
      </c>
      <c r="AC431" s="333" t="str">
        <f t="shared" si="61"/>
        <v/>
      </c>
      <c r="AE431" s="333" t="str">
        <f t="shared" si="62"/>
        <v>1</v>
      </c>
      <c r="AF431" s="346" t="str">
        <f>IF('Felling&amp;Restocking'!I431="","",IFERROR(VLOOKUP( 'Felling&amp;Restocking'!I431,SpeciesList[],2,FALSE),"," &amp; 'Felling&amp;Restocking'!I431))</f>
        <v/>
      </c>
      <c r="AG431" s="333" t="str">
        <f>IF('Felling&amp;Restocking'!I431="","",VLOOKUP( 'Felling&amp;Restocking'!I431,SpeciesList[],4,FALSE))</f>
        <v/>
      </c>
      <c r="AH431" s="333" t="str">
        <f>IF('Felling&amp;Restocking'!J431="","",IFERROR("," &amp; VLOOKUP( 'Felling&amp;Restocking'!J431,SpeciesList[],2,FALSE),"," &amp; 'Felling&amp;Restocking'!J431))</f>
        <v/>
      </c>
      <c r="AI431" s="333" t="str">
        <f>IF('Felling&amp;Restocking'!J431="","",VLOOKUP( 'Felling&amp;Restocking'!J431,SpeciesList[],4,FALSE))</f>
        <v/>
      </c>
      <c r="AJ431" s="333" t="str">
        <f>IF('Felling&amp;Restocking'!K431="","",IFERROR("," &amp; VLOOKUP( 'Felling&amp;Restocking'!K431,SpeciesList[],2,FALSE),"," &amp; 'Felling&amp;Restocking'!K431))</f>
        <v/>
      </c>
      <c r="AK431" s="333" t="str">
        <f>IF('Felling&amp;Restocking'!K431="","",VLOOKUP( 'Felling&amp;Restocking'!K431,SpeciesList[],4,FALSE))</f>
        <v/>
      </c>
      <c r="AL431" s="333" t="str">
        <f>IF('Felling&amp;Restocking'!L431="","",IFERROR("," &amp; VLOOKUP( 'Felling&amp;Restocking'!L431,SpeciesList[],2,FALSE),"," &amp; 'Felling&amp;Restocking'!L431))</f>
        <v/>
      </c>
      <c r="AM431" s="333" t="str">
        <f>IF('Felling&amp;Restocking'!L431="","",VLOOKUP( 'Felling&amp;Restocking'!L431,SpeciesList[],4,FALSE))</f>
        <v/>
      </c>
      <c r="AN431" s="333" t="str">
        <f>IF('Felling&amp;Restocking'!M431="","",IFERROR("," &amp; VLOOKUP( 'Felling&amp;Restocking'!M431,SpeciesList[],2,FALSE),"," &amp; 'Felling&amp;Restocking'!M431))</f>
        <v/>
      </c>
      <c r="AO431" s="333" t="str">
        <f>IF('Felling&amp;Restocking'!M431="","",VLOOKUP( 'Felling&amp;Restocking'!M431,SpeciesList[],4,FALSE))</f>
        <v/>
      </c>
      <c r="AP431" s="333" t="str">
        <f>IF('Felling&amp;Restocking'!N431="","",IFERROR("," &amp; VLOOKUP( 'Felling&amp;Restocking'!N431,SpeciesList[],2,FALSE),"," &amp; 'Felling&amp;Restocking'!N431))</f>
        <v/>
      </c>
      <c r="AQ431" s="333" t="str">
        <f>IF('Felling&amp;Restocking'!N431="","",VLOOKUP( 'Felling&amp;Restocking'!N431,SpeciesList[],4,FALSE))</f>
        <v/>
      </c>
      <c r="AS431" s="346"/>
      <c r="AT431" s="333" t="str">
        <f>IF('Sub-Cpt Record'!A431&lt;&gt;"",CONCATENATE('Sub-Cpt Record'!A431,'Sub-Cpt Record'!B431,'Sub-Cpt Record'!C431),"")</f>
        <v/>
      </c>
      <c r="AU431" s="333">
        <f t="shared" si="63"/>
        <v>1</v>
      </c>
      <c r="AV431" s="333">
        <f>IF(AT431&lt;&gt;"",'Sub-Cpt Record'!C431/CODE!AU431,0)</f>
        <v>0</v>
      </c>
    </row>
    <row r="432" spans="1:48" x14ac:dyDescent="0.25">
      <c r="A432" s="333" t="str">
        <f>IF('Sub-Cpt Record'!B432="",IF(OR('Sub-Cpt Record'!A432=0,'Sub-Cpt Record'!A432=""),"",'Sub-Cpt Record'!A432),CONCATENATE('Sub-Cpt Record'!A432&amp;'Sub-Cpt Record'!B432))</f>
        <v/>
      </c>
      <c r="B432" s="333">
        <f t="shared" si="55"/>
        <v>1</v>
      </c>
      <c r="C432" s="334" t="str">
        <f>IF('Sub-Cpt Record'!E432 = "","",'Sub-Cpt Record'!E432&amp;"  ")</f>
        <v/>
      </c>
      <c r="D432" s="333" t="str">
        <f>IF('Sub-Cpt Record'!F432 = "","",'Sub-Cpt Record'!F432&amp;"  ")</f>
        <v/>
      </c>
      <c r="E432" s="333" t="str">
        <f>IF('Sub-Cpt Record'!G432 = "","",'Sub-Cpt Record'!G432&amp;"  ")</f>
        <v/>
      </c>
      <c r="F432" s="333" t="str">
        <f>IF('Sub-Cpt Record'!H432 = "","",'Sub-Cpt Record'!H432&amp;"  ")</f>
        <v/>
      </c>
      <c r="G432" s="333" t="str">
        <f>IF('Sub-Cpt Record'!I432 = "","",'Sub-Cpt Record'!I432&amp;"  ")</f>
        <v/>
      </c>
      <c r="H432" s="333" t="str">
        <f>IF('Sub-Cpt Record'!J432 = "","",'Sub-Cpt Record'!J432&amp;"  ")</f>
        <v/>
      </c>
      <c r="I432" s="335" t="str">
        <f t="shared" si="56"/>
        <v/>
      </c>
      <c r="J432" s="333">
        <f>IF(A432&lt;&gt;"",'Sub-Cpt Record'!C432/CODE!B432,0)</f>
        <v>0</v>
      </c>
      <c r="L432" s="337" t="str">
        <f t="shared" si="57"/>
        <v/>
      </c>
      <c r="N432" s="338">
        <f>COUNTIFS('Felling&amp;Restocking'!$A$11:$A$1000, 'Felling&amp;Restocking'!$A432, 'Felling&amp;Restocking'!$B$11:$B$1000, 'Felling&amp;Restocking'!$B432, 'Felling&amp;Restocking'!$H$11:$H$1000, 'Felling&amp;Restocking'!$H432)</f>
        <v>0</v>
      </c>
      <c r="O432" s="338">
        <f>IF(OR('Felling&amp;Restocking'!H432=0,'Felling&amp;Restocking'!H432=""),0,1)</f>
        <v>0</v>
      </c>
      <c r="P432" s="339">
        <f>SUM('Felling&amp;Restocking'!O432+'Felling&amp;Restocking'!P432)</f>
        <v>0</v>
      </c>
      <c r="S432" s="341">
        <f>IF(AND(O432&lt;&gt;0,P432&lt;&gt;0,'Felling&amp;Restocking'!G432&lt;&gt;0,AA432="",AC432=""),1,0)</f>
        <v>0</v>
      </c>
      <c r="T432" s="342" t="str">
        <f>IF(OR('Felling&amp;Restocking'!G432=0,'Felling&amp;Restocking'!G432=""),"",SUM('Felling&amp;Restocking'!O432/P432)*'Felling&amp;Restocking'!G432)</f>
        <v/>
      </c>
      <c r="U432" s="343" t="str">
        <f>IF(OR('Felling&amp;Restocking'!G432=0,'Felling&amp;Restocking'!G432=""),"",SUM('Felling&amp;Restocking'!P432/P432)*'Felling&amp;Restocking'!G432)</f>
        <v/>
      </c>
      <c r="V432" s="344">
        <f>IF(CONCATENATE('Felling&amp;Restocking'!U432&amp;'Felling&amp;Restocking'!W432&amp;'Felling&amp;Restocking'!Y432&amp;'Felling&amp;Restocking'!AA432&amp;'Felling&amp;Restocking'!AC432)="",0,1)</f>
        <v>0</v>
      </c>
      <c r="W432" s="345">
        <f>IF(OR(OR(TRIM('Felling&amp;Restocking'!H432)="T",TRIM('Felling&amp;Restocking'!H432)="DF",TRIM('Felling&amp;Restocking'!H432)="OS"),O432=0),0,1)</f>
        <v>0</v>
      </c>
      <c r="X432" s="345">
        <f>IF(OR('Felling&amp;Restocking'!$S432="",OR('Felling&amp;Restocking'!$S432=0,'Felling&amp;Restocking'!$S432="N/A")),0,1)</f>
        <v>0</v>
      </c>
      <c r="Y432" s="333" t="str">
        <f t="shared" si="58"/>
        <v/>
      </c>
      <c r="Z432" s="333" t="str">
        <f t="shared" si="59"/>
        <v/>
      </c>
      <c r="AA432" s="334" t="str">
        <f t="shared" si="60"/>
        <v/>
      </c>
      <c r="AC432" s="333" t="str">
        <f t="shared" si="61"/>
        <v/>
      </c>
      <c r="AE432" s="333" t="str">
        <f t="shared" si="62"/>
        <v>1</v>
      </c>
      <c r="AF432" s="346" t="str">
        <f>IF('Felling&amp;Restocking'!I432="","",IFERROR(VLOOKUP( 'Felling&amp;Restocking'!I432,SpeciesList[],2,FALSE),"," &amp; 'Felling&amp;Restocking'!I432))</f>
        <v/>
      </c>
      <c r="AG432" s="333" t="str">
        <f>IF('Felling&amp;Restocking'!I432="","",VLOOKUP( 'Felling&amp;Restocking'!I432,SpeciesList[],4,FALSE))</f>
        <v/>
      </c>
      <c r="AH432" s="333" t="str">
        <f>IF('Felling&amp;Restocking'!J432="","",IFERROR("," &amp; VLOOKUP( 'Felling&amp;Restocking'!J432,SpeciesList[],2,FALSE),"," &amp; 'Felling&amp;Restocking'!J432))</f>
        <v/>
      </c>
      <c r="AI432" s="333" t="str">
        <f>IF('Felling&amp;Restocking'!J432="","",VLOOKUP( 'Felling&amp;Restocking'!J432,SpeciesList[],4,FALSE))</f>
        <v/>
      </c>
      <c r="AJ432" s="333" t="str">
        <f>IF('Felling&amp;Restocking'!K432="","",IFERROR("," &amp; VLOOKUP( 'Felling&amp;Restocking'!K432,SpeciesList[],2,FALSE),"," &amp; 'Felling&amp;Restocking'!K432))</f>
        <v/>
      </c>
      <c r="AK432" s="333" t="str">
        <f>IF('Felling&amp;Restocking'!K432="","",VLOOKUP( 'Felling&amp;Restocking'!K432,SpeciesList[],4,FALSE))</f>
        <v/>
      </c>
      <c r="AL432" s="333" t="str">
        <f>IF('Felling&amp;Restocking'!L432="","",IFERROR("," &amp; VLOOKUP( 'Felling&amp;Restocking'!L432,SpeciesList[],2,FALSE),"," &amp; 'Felling&amp;Restocking'!L432))</f>
        <v/>
      </c>
      <c r="AM432" s="333" t="str">
        <f>IF('Felling&amp;Restocking'!L432="","",VLOOKUP( 'Felling&amp;Restocking'!L432,SpeciesList[],4,FALSE))</f>
        <v/>
      </c>
      <c r="AN432" s="333" t="str">
        <f>IF('Felling&amp;Restocking'!M432="","",IFERROR("," &amp; VLOOKUP( 'Felling&amp;Restocking'!M432,SpeciesList[],2,FALSE),"," &amp; 'Felling&amp;Restocking'!M432))</f>
        <v/>
      </c>
      <c r="AO432" s="333" t="str">
        <f>IF('Felling&amp;Restocking'!M432="","",VLOOKUP( 'Felling&amp;Restocking'!M432,SpeciesList[],4,FALSE))</f>
        <v/>
      </c>
      <c r="AP432" s="333" t="str">
        <f>IF('Felling&amp;Restocking'!N432="","",IFERROR("," &amp; VLOOKUP( 'Felling&amp;Restocking'!N432,SpeciesList[],2,FALSE),"," &amp; 'Felling&amp;Restocking'!N432))</f>
        <v/>
      </c>
      <c r="AQ432" s="333" t="str">
        <f>IF('Felling&amp;Restocking'!N432="","",VLOOKUP( 'Felling&amp;Restocking'!N432,SpeciesList[],4,FALSE))</f>
        <v/>
      </c>
      <c r="AS432" s="346"/>
      <c r="AT432" s="333" t="str">
        <f>IF('Sub-Cpt Record'!A432&lt;&gt;"",CONCATENATE('Sub-Cpt Record'!A432,'Sub-Cpt Record'!B432,'Sub-Cpt Record'!C432),"")</f>
        <v/>
      </c>
      <c r="AU432" s="333">
        <f t="shared" si="63"/>
        <v>1</v>
      </c>
      <c r="AV432" s="333">
        <f>IF(AT432&lt;&gt;"",'Sub-Cpt Record'!C432/CODE!AU432,0)</f>
        <v>0</v>
      </c>
    </row>
    <row r="433" spans="1:48" x14ac:dyDescent="0.25">
      <c r="A433" s="333" t="str">
        <f>IF('Sub-Cpt Record'!B433="",IF(OR('Sub-Cpt Record'!A433=0,'Sub-Cpt Record'!A433=""),"",'Sub-Cpt Record'!A433),CONCATENATE('Sub-Cpt Record'!A433&amp;'Sub-Cpt Record'!B433))</f>
        <v/>
      </c>
      <c r="B433" s="333">
        <f t="shared" si="55"/>
        <v>1</v>
      </c>
      <c r="C433" s="334" t="str">
        <f>IF('Sub-Cpt Record'!E433 = "","",'Sub-Cpt Record'!E433&amp;"  ")</f>
        <v/>
      </c>
      <c r="D433" s="333" t="str">
        <f>IF('Sub-Cpt Record'!F433 = "","",'Sub-Cpt Record'!F433&amp;"  ")</f>
        <v/>
      </c>
      <c r="E433" s="333" t="str">
        <f>IF('Sub-Cpt Record'!G433 = "","",'Sub-Cpt Record'!G433&amp;"  ")</f>
        <v/>
      </c>
      <c r="F433" s="333" t="str">
        <f>IF('Sub-Cpt Record'!H433 = "","",'Sub-Cpt Record'!H433&amp;"  ")</f>
        <v/>
      </c>
      <c r="G433" s="333" t="str">
        <f>IF('Sub-Cpt Record'!I433 = "","",'Sub-Cpt Record'!I433&amp;"  ")</f>
        <v/>
      </c>
      <c r="H433" s="333" t="str">
        <f>IF('Sub-Cpt Record'!J433 = "","",'Sub-Cpt Record'!J433&amp;"  ")</f>
        <v/>
      </c>
      <c r="I433" s="335" t="str">
        <f t="shared" si="56"/>
        <v/>
      </c>
      <c r="J433" s="333">
        <f>IF(A433&lt;&gt;"",'Sub-Cpt Record'!C433/CODE!B433,0)</f>
        <v>0</v>
      </c>
      <c r="L433" s="337" t="str">
        <f t="shared" si="57"/>
        <v/>
      </c>
      <c r="N433" s="338">
        <f>COUNTIFS('Felling&amp;Restocking'!$A$11:$A$1000, 'Felling&amp;Restocking'!$A433, 'Felling&amp;Restocking'!$B$11:$B$1000, 'Felling&amp;Restocking'!$B433, 'Felling&amp;Restocking'!$H$11:$H$1000, 'Felling&amp;Restocking'!$H433)</f>
        <v>0</v>
      </c>
      <c r="O433" s="338">
        <f>IF(OR('Felling&amp;Restocking'!H433=0,'Felling&amp;Restocking'!H433=""),0,1)</f>
        <v>0</v>
      </c>
      <c r="P433" s="339">
        <f>SUM('Felling&amp;Restocking'!O433+'Felling&amp;Restocking'!P433)</f>
        <v>0</v>
      </c>
      <c r="S433" s="341">
        <f>IF(AND(O433&lt;&gt;0,P433&lt;&gt;0,'Felling&amp;Restocking'!G433&lt;&gt;0,AA433="",AC433=""),1,0)</f>
        <v>0</v>
      </c>
      <c r="T433" s="342" t="str">
        <f>IF(OR('Felling&amp;Restocking'!G433=0,'Felling&amp;Restocking'!G433=""),"",SUM('Felling&amp;Restocking'!O433/P433)*'Felling&amp;Restocking'!G433)</f>
        <v/>
      </c>
      <c r="U433" s="343" t="str">
        <f>IF(OR('Felling&amp;Restocking'!G433=0,'Felling&amp;Restocking'!G433=""),"",SUM('Felling&amp;Restocking'!P433/P433)*'Felling&amp;Restocking'!G433)</f>
        <v/>
      </c>
      <c r="V433" s="344">
        <f>IF(CONCATENATE('Felling&amp;Restocking'!U433&amp;'Felling&amp;Restocking'!W433&amp;'Felling&amp;Restocking'!Y433&amp;'Felling&amp;Restocking'!AA433&amp;'Felling&amp;Restocking'!AC433)="",0,1)</f>
        <v>0</v>
      </c>
      <c r="W433" s="345">
        <f>IF(OR(OR(TRIM('Felling&amp;Restocking'!H433)="T",TRIM('Felling&amp;Restocking'!H433)="DF",TRIM('Felling&amp;Restocking'!H433)="OS"),O433=0),0,1)</f>
        <v>0</v>
      </c>
      <c r="X433" s="345">
        <f>IF(OR('Felling&amp;Restocking'!$S433="",OR('Felling&amp;Restocking'!$S433=0,'Felling&amp;Restocking'!$S433="N/A")),0,1)</f>
        <v>0</v>
      </c>
      <c r="Y433" s="333" t="str">
        <f t="shared" si="58"/>
        <v/>
      </c>
      <c r="Z433" s="333" t="str">
        <f t="shared" si="59"/>
        <v/>
      </c>
      <c r="AA433" s="334" t="str">
        <f t="shared" si="60"/>
        <v/>
      </c>
      <c r="AC433" s="333" t="str">
        <f t="shared" si="61"/>
        <v/>
      </c>
      <c r="AE433" s="333" t="str">
        <f t="shared" si="62"/>
        <v>1</v>
      </c>
      <c r="AF433" s="346" t="str">
        <f>IF('Felling&amp;Restocking'!I433="","",IFERROR(VLOOKUP( 'Felling&amp;Restocking'!I433,SpeciesList[],2,FALSE),"," &amp; 'Felling&amp;Restocking'!I433))</f>
        <v/>
      </c>
      <c r="AG433" s="333" t="str">
        <f>IF('Felling&amp;Restocking'!I433="","",VLOOKUP( 'Felling&amp;Restocking'!I433,SpeciesList[],4,FALSE))</f>
        <v/>
      </c>
      <c r="AH433" s="333" t="str">
        <f>IF('Felling&amp;Restocking'!J433="","",IFERROR("," &amp; VLOOKUP( 'Felling&amp;Restocking'!J433,SpeciesList[],2,FALSE),"," &amp; 'Felling&amp;Restocking'!J433))</f>
        <v/>
      </c>
      <c r="AI433" s="333" t="str">
        <f>IF('Felling&amp;Restocking'!J433="","",VLOOKUP( 'Felling&amp;Restocking'!J433,SpeciesList[],4,FALSE))</f>
        <v/>
      </c>
      <c r="AJ433" s="333" t="str">
        <f>IF('Felling&amp;Restocking'!K433="","",IFERROR("," &amp; VLOOKUP( 'Felling&amp;Restocking'!K433,SpeciesList[],2,FALSE),"," &amp; 'Felling&amp;Restocking'!K433))</f>
        <v/>
      </c>
      <c r="AK433" s="333" t="str">
        <f>IF('Felling&amp;Restocking'!K433="","",VLOOKUP( 'Felling&amp;Restocking'!K433,SpeciesList[],4,FALSE))</f>
        <v/>
      </c>
      <c r="AL433" s="333" t="str">
        <f>IF('Felling&amp;Restocking'!L433="","",IFERROR("," &amp; VLOOKUP( 'Felling&amp;Restocking'!L433,SpeciesList[],2,FALSE),"," &amp; 'Felling&amp;Restocking'!L433))</f>
        <v/>
      </c>
      <c r="AM433" s="333" t="str">
        <f>IF('Felling&amp;Restocking'!L433="","",VLOOKUP( 'Felling&amp;Restocking'!L433,SpeciesList[],4,FALSE))</f>
        <v/>
      </c>
      <c r="AN433" s="333" t="str">
        <f>IF('Felling&amp;Restocking'!M433="","",IFERROR("," &amp; VLOOKUP( 'Felling&amp;Restocking'!M433,SpeciesList[],2,FALSE),"," &amp; 'Felling&amp;Restocking'!M433))</f>
        <v/>
      </c>
      <c r="AO433" s="333" t="str">
        <f>IF('Felling&amp;Restocking'!M433="","",VLOOKUP( 'Felling&amp;Restocking'!M433,SpeciesList[],4,FALSE))</f>
        <v/>
      </c>
      <c r="AP433" s="333" t="str">
        <f>IF('Felling&amp;Restocking'!N433="","",IFERROR("," &amp; VLOOKUP( 'Felling&amp;Restocking'!N433,SpeciesList[],2,FALSE),"," &amp; 'Felling&amp;Restocking'!N433))</f>
        <v/>
      </c>
      <c r="AQ433" s="333" t="str">
        <f>IF('Felling&amp;Restocking'!N433="","",VLOOKUP( 'Felling&amp;Restocking'!N433,SpeciesList[],4,FALSE))</f>
        <v/>
      </c>
      <c r="AS433" s="346"/>
      <c r="AT433" s="333" t="str">
        <f>IF('Sub-Cpt Record'!A433&lt;&gt;"",CONCATENATE('Sub-Cpt Record'!A433,'Sub-Cpt Record'!B433,'Sub-Cpt Record'!C433),"")</f>
        <v/>
      </c>
      <c r="AU433" s="333">
        <f t="shared" si="63"/>
        <v>1</v>
      </c>
      <c r="AV433" s="333">
        <f>IF(AT433&lt;&gt;"",'Sub-Cpt Record'!C433/CODE!AU433,0)</f>
        <v>0</v>
      </c>
    </row>
    <row r="434" spans="1:48" x14ac:dyDescent="0.25">
      <c r="A434" s="333" t="str">
        <f>IF('Sub-Cpt Record'!B434="",IF(OR('Sub-Cpt Record'!A434=0,'Sub-Cpt Record'!A434=""),"",'Sub-Cpt Record'!A434),CONCATENATE('Sub-Cpt Record'!A434&amp;'Sub-Cpt Record'!B434))</f>
        <v/>
      </c>
      <c r="B434" s="333">
        <f t="shared" si="55"/>
        <v>1</v>
      </c>
      <c r="C434" s="334" t="str">
        <f>IF('Sub-Cpt Record'!E434 = "","",'Sub-Cpt Record'!E434&amp;"  ")</f>
        <v/>
      </c>
      <c r="D434" s="333" t="str">
        <f>IF('Sub-Cpt Record'!F434 = "","",'Sub-Cpt Record'!F434&amp;"  ")</f>
        <v/>
      </c>
      <c r="E434" s="333" t="str">
        <f>IF('Sub-Cpt Record'!G434 = "","",'Sub-Cpt Record'!G434&amp;"  ")</f>
        <v/>
      </c>
      <c r="F434" s="333" t="str">
        <f>IF('Sub-Cpt Record'!H434 = "","",'Sub-Cpt Record'!H434&amp;"  ")</f>
        <v/>
      </c>
      <c r="G434" s="333" t="str">
        <f>IF('Sub-Cpt Record'!I434 = "","",'Sub-Cpt Record'!I434&amp;"  ")</f>
        <v/>
      </c>
      <c r="H434" s="333" t="str">
        <f>IF('Sub-Cpt Record'!J434 = "","",'Sub-Cpt Record'!J434&amp;"  ")</f>
        <v/>
      </c>
      <c r="I434" s="335" t="str">
        <f t="shared" si="56"/>
        <v/>
      </c>
      <c r="J434" s="333">
        <f>IF(A434&lt;&gt;"",'Sub-Cpt Record'!C434/CODE!B434,0)</f>
        <v>0</v>
      </c>
      <c r="L434" s="337" t="str">
        <f t="shared" si="57"/>
        <v/>
      </c>
      <c r="N434" s="338">
        <f>COUNTIFS('Felling&amp;Restocking'!$A$11:$A$1000, 'Felling&amp;Restocking'!$A434, 'Felling&amp;Restocking'!$B$11:$B$1000, 'Felling&amp;Restocking'!$B434, 'Felling&amp;Restocking'!$H$11:$H$1000, 'Felling&amp;Restocking'!$H434)</f>
        <v>0</v>
      </c>
      <c r="O434" s="338">
        <f>IF(OR('Felling&amp;Restocking'!H434=0,'Felling&amp;Restocking'!H434=""),0,1)</f>
        <v>0</v>
      </c>
      <c r="P434" s="339">
        <f>SUM('Felling&amp;Restocking'!O434+'Felling&amp;Restocking'!P434)</f>
        <v>0</v>
      </c>
      <c r="S434" s="341">
        <f>IF(AND(O434&lt;&gt;0,P434&lt;&gt;0,'Felling&amp;Restocking'!G434&lt;&gt;0,AA434="",AC434=""),1,0)</f>
        <v>0</v>
      </c>
      <c r="T434" s="342" t="str">
        <f>IF(OR('Felling&amp;Restocking'!G434=0,'Felling&amp;Restocking'!G434=""),"",SUM('Felling&amp;Restocking'!O434/P434)*'Felling&amp;Restocking'!G434)</f>
        <v/>
      </c>
      <c r="U434" s="343" t="str">
        <f>IF(OR('Felling&amp;Restocking'!G434=0,'Felling&amp;Restocking'!G434=""),"",SUM('Felling&amp;Restocking'!P434/P434)*'Felling&amp;Restocking'!G434)</f>
        <v/>
      </c>
      <c r="V434" s="344">
        <f>IF(CONCATENATE('Felling&amp;Restocking'!U434&amp;'Felling&amp;Restocking'!W434&amp;'Felling&amp;Restocking'!Y434&amp;'Felling&amp;Restocking'!AA434&amp;'Felling&amp;Restocking'!AC434)="",0,1)</f>
        <v>0</v>
      </c>
      <c r="W434" s="345">
        <f>IF(OR(OR(TRIM('Felling&amp;Restocking'!H434)="T",TRIM('Felling&amp;Restocking'!H434)="DF",TRIM('Felling&amp;Restocking'!H434)="OS"),O434=0),0,1)</f>
        <v>0</v>
      </c>
      <c r="X434" s="345">
        <f>IF(OR('Felling&amp;Restocking'!$S434="",OR('Felling&amp;Restocking'!$S434=0,'Felling&amp;Restocking'!$S434="N/A")),0,1)</f>
        <v>0</v>
      </c>
      <c r="Y434" s="333" t="str">
        <f t="shared" si="58"/>
        <v/>
      </c>
      <c r="Z434" s="333" t="str">
        <f t="shared" si="59"/>
        <v/>
      </c>
      <c r="AA434" s="334" t="str">
        <f t="shared" si="60"/>
        <v/>
      </c>
      <c r="AC434" s="333" t="str">
        <f t="shared" si="61"/>
        <v/>
      </c>
      <c r="AE434" s="333" t="str">
        <f t="shared" si="62"/>
        <v>1</v>
      </c>
      <c r="AF434" s="346" t="str">
        <f>IF('Felling&amp;Restocking'!I434="","",IFERROR(VLOOKUP( 'Felling&amp;Restocking'!I434,SpeciesList[],2,FALSE),"," &amp; 'Felling&amp;Restocking'!I434))</f>
        <v/>
      </c>
      <c r="AG434" s="333" t="str">
        <f>IF('Felling&amp;Restocking'!I434="","",VLOOKUP( 'Felling&amp;Restocking'!I434,SpeciesList[],4,FALSE))</f>
        <v/>
      </c>
      <c r="AH434" s="333" t="str">
        <f>IF('Felling&amp;Restocking'!J434="","",IFERROR("," &amp; VLOOKUP( 'Felling&amp;Restocking'!J434,SpeciesList[],2,FALSE),"," &amp; 'Felling&amp;Restocking'!J434))</f>
        <v/>
      </c>
      <c r="AI434" s="333" t="str">
        <f>IF('Felling&amp;Restocking'!J434="","",VLOOKUP( 'Felling&amp;Restocking'!J434,SpeciesList[],4,FALSE))</f>
        <v/>
      </c>
      <c r="AJ434" s="333" t="str">
        <f>IF('Felling&amp;Restocking'!K434="","",IFERROR("," &amp; VLOOKUP( 'Felling&amp;Restocking'!K434,SpeciesList[],2,FALSE),"," &amp; 'Felling&amp;Restocking'!K434))</f>
        <v/>
      </c>
      <c r="AK434" s="333" t="str">
        <f>IF('Felling&amp;Restocking'!K434="","",VLOOKUP( 'Felling&amp;Restocking'!K434,SpeciesList[],4,FALSE))</f>
        <v/>
      </c>
      <c r="AL434" s="333" t="str">
        <f>IF('Felling&amp;Restocking'!L434="","",IFERROR("," &amp; VLOOKUP( 'Felling&amp;Restocking'!L434,SpeciesList[],2,FALSE),"," &amp; 'Felling&amp;Restocking'!L434))</f>
        <v/>
      </c>
      <c r="AM434" s="333" t="str">
        <f>IF('Felling&amp;Restocking'!L434="","",VLOOKUP( 'Felling&amp;Restocking'!L434,SpeciesList[],4,FALSE))</f>
        <v/>
      </c>
      <c r="AN434" s="333" t="str">
        <f>IF('Felling&amp;Restocking'!M434="","",IFERROR("," &amp; VLOOKUP( 'Felling&amp;Restocking'!M434,SpeciesList[],2,FALSE),"," &amp; 'Felling&amp;Restocking'!M434))</f>
        <v/>
      </c>
      <c r="AO434" s="333" t="str">
        <f>IF('Felling&amp;Restocking'!M434="","",VLOOKUP( 'Felling&amp;Restocking'!M434,SpeciesList[],4,FALSE))</f>
        <v/>
      </c>
      <c r="AP434" s="333" t="str">
        <f>IF('Felling&amp;Restocking'!N434="","",IFERROR("," &amp; VLOOKUP( 'Felling&amp;Restocking'!N434,SpeciesList[],2,FALSE),"," &amp; 'Felling&amp;Restocking'!N434))</f>
        <v/>
      </c>
      <c r="AQ434" s="333" t="str">
        <f>IF('Felling&amp;Restocking'!N434="","",VLOOKUP( 'Felling&amp;Restocking'!N434,SpeciesList[],4,FALSE))</f>
        <v/>
      </c>
      <c r="AS434" s="346"/>
      <c r="AT434" s="333" t="str">
        <f>IF('Sub-Cpt Record'!A434&lt;&gt;"",CONCATENATE('Sub-Cpt Record'!A434,'Sub-Cpt Record'!B434,'Sub-Cpt Record'!C434),"")</f>
        <v/>
      </c>
      <c r="AU434" s="333">
        <f t="shared" si="63"/>
        <v>1</v>
      </c>
      <c r="AV434" s="333">
        <f>IF(AT434&lt;&gt;"",'Sub-Cpt Record'!C434/CODE!AU434,0)</f>
        <v>0</v>
      </c>
    </row>
    <row r="435" spans="1:48" x14ac:dyDescent="0.25">
      <c r="A435" s="333" t="str">
        <f>IF('Sub-Cpt Record'!B435="",IF(OR('Sub-Cpt Record'!A435=0,'Sub-Cpt Record'!A435=""),"",'Sub-Cpt Record'!A435),CONCATENATE('Sub-Cpt Record'!A435&amp;'Sub-Cpt Record'!B435))</f>
        <v/>
      </c>
      <c r="B435" s="333">
        <f t="shared" si="55"/>
        <v>1</v>
      </c>
      <c r="C435" s="334" t="str">
        <f>IF('Sub-Cpt Record'!E435 = "","",'Sub-Cpt Record'!E435&amp;"  ")</f>
        <v/>
      </c>
      <c r="D435" s="333" t="str">
        <f>IF('Sub-Cpt Record'!F435 = "","",'Sub-Cpt Record'!F435&amp;"  ")</f>
        <v/>
      </c>
      <c r="E435" s="333" t="str">
        <f>IF('Sub-Cpt Record'!G435 = "","",'Sub-Cpt Record'!G435&amp;"  ")</f>
        <v/>
      </c>
      <c r="F435" s="333" t="str">
        <f>IF('Sub-Cpt Record'!H435 = "","",'Sub-Cpt Record'!H435&amp;"  ")</f>
        <v/>
      </c>
      <c r="G435" s="333" t="str">
        <f>IF('Sub-Cpt Record'!I435 = "","",'Sub-Cpt Record'!I435&amp;"  ")</f>
        <v/>
      </c>
      <c r="H435" s="333" t="str">
        <f>IF('Sub-Cpt Record'!J435 = "","",'Sub-Cpt Record'!J435&amp;"  ")</f>
        <v/>
      </c>
      <c r="I435" s="335" t="str">
        <f t="shared" si="56"/>
        <v/>
      </c>
      <c r="J435" s="333">
        <f>IF(A435&lt;&gt;"",'Sub-Cpt Record'!C435/CODE!B435,0)</f>
        <v>0</v>
      </c>
      <c r="L435" s="337" t="str">
        <f t="shared" si="57"/>
        <v/>
      </c>
      <c r="N435" s="338">
        <f>COUNTIFS('Felling&amp;Restocking'!$A$11:$A$1000, 'Felling&amp;Restocking'!$A435, 'Felling&amp;Restocking'!$B$11:$B$1000, 'Felling&amp;Restocking'!$B435, 'Felling&amp;Restocking'!$H$11:$H$1000, 'Felling&amp;Restocking'!$H435)</f>
        <v>0</v>
      </c>
      <c r="O435" s="338">
        <f>IF(OR('Felling&amp;Restocking'!H435=0,'Felling&amp;Restocking'!H435=""),0,1)</f>
        <v>0</v>
      </c>
      <c r="P435" s="339">
        <f>SUM('Felling&amp;Restocking'!O435+'Felling&amp;Restocking'!P435)</f>
        <v>0</v>
      </c>
      <c r="S435" s="341">
        <f>IF(AND(O435&lt;&gt;0,P435&lt;&gt;0,'Felling&amp;Restocking'!G435&lt;&gt;0,AA435="",AC435=""),1,0)</f>
        <v>0</v>
      </c>
      <c r="T435" s="342" t="str">
        <f>IF(OR('Felling&amp;Restocking'!G435=0,'Felling&amp;Restocking'!G435=""),"",SUM('Felling&amp;Restocking'!O435/P435)*'Felling&amp;Restocking'!G435)</f>
        <v/>
      </c>
      <c r="U435" s="343" t="str">
        <f>IF(OR('Felling&amp;Restocking'!G435=0,'Felling&amp;Restocking'!G435=""),"",SUM('Felling&amp;Restocking'!P435/P435)*'Felling&amp;Restocking'!G435)</f>
        <v/>
      </c>
      <c r="V435" s="344">
        <f>IF(CONCATENATE('Felling&amp;Restocking'!U435&amp;'Felling&amp;Restocking'!W435&amp;'Felling&amp;Restocking'!Y435&amp;'Felling&amp;Restocking'!AA435&amp;'Felling&amp;Restocking'!AC435)="",0,1)</f>
        <v>0</v>
      </c>
      <c r="W435" s="345">
        <f>IF(OR(OR(TRIM('Felling&amp;Restocking'!H435)="T",TRIM('Felling&amp;Restocking'!H435)="DF",TRIM('Felling&amp;Restocking'!H435)="OS"),O435=0),0,1)</f>
        <v>0</v>
      </c>
      <c r="X435" s="345">
        <f>IF(OR('Felling&amp;Restocking'!$S435="",OR('Felling&amp;Restocking'!$S435=0,'Felling&amp;Restocking'!$S435="N/A")),0,1)</f>
        <v>0</v>
      </c>
      <c r="Y435" s="333" t="str">
        <f t="shared" si="58"/>
        <v/>
      </c>
      <c r="Z435" s="333" t="str">
        <f t="shared" si="59"/>
        <v/>
      </c>
      <c r="AA435" s="334" t="str">
        <f t="shared" si="60"/>
        <v/>
      </c>
      <c r="AC435" s="333" t="str">
        <f t="shared" si="61"/>
        <v/>
      </c>
      <c r="AE435" s="333" t="str">
        <f t="shared" si="62"/>
        <v>1</v>
      </c>
      <c r="AF435" s="346" t="str">
        <f>IF('Felling&amp;Restocking'!I435="","",IFERROR(VLOOKUP( 'Felling&amp;Restocking'!I435,SpeciesList[],2,FALSE),"," &amp; 'Felling&amp;Restocking'!I435))</f>
        <v/>
      </c>
      <c r="AG435" s="333" t="str">
        <f>IF('Felling&amp;Restocking'!I435="","",VLOOKUP( 'Felling&amp;Restocking'!I435,SpeciesList[],4,FALSE))</f>
        <v/>
      </c>
      <c r="AH435" s="333" t="str">
        <f>IF('Felling&amp;Restocking'!J435="","",IFERROR("," &amp; VLOOKUP( 'Felling&amp;Restocking'!J435,SpeciesList[],2,FALSE),"," &amp; 'Felling&amp;Restocking'!J435))</f>
        <v/>
      </c>
      <c r="AI435" s="333" t="str">
        <f>IF('Felling&amp;Restocking'!J435="","",VLOOKUP( 'Felling&amp;Restocking'!J435,SpeciesList[],4,FALSE))</f>
        <v/>
      </c>
      <c r="AJ435" s="333" t="str">
        <f>IF('Felling&amp;Restocking'!K435="","",IFERROR("," &amp; VLOOKUP( 'Felling&amp;Restocking'!K435,SpeciesList[],2,FALSE),"," &amp; 'Felling&amp;Restocking'!K435))</f>
        <v/>
      </c>
      <c r="AK435" s="333" t="str">
        <f>IF('Felling&amp;Restocking'!K435="","",VLOOKUP( 'Felling&amp;Restocking'!K435,SpeciesList[],4,FALSE))</f>
        <v/>
      </c>
      <c r="AL435" s="333" t="str">
        <f>IF('Felling&amp;Restocking'!L435="","",IFERROR("," &amp; VLOOKUP( 'Felling&amp;Restocking'!L435,SpeciesList[],2,FALSE),"," &amp; 'Felling&amp;Restocking'!L435))</f>
        <v/>
      </c>
      <c r="AM435" s="333" t="str">
        <f>IF('Felling&amp;Restocking'!L435="","",VLOOKUP( 'Felling&amp;Restocking'!L435,SpeciesList[],4,FALSE))</f>
        <v/>
      </c>
      <c r="AN435" s="333" t="str">
        <f>IF('Felling&amp;Restocking'!M435="","",IFERROR("," &amp; VLOOKUP( 'Felling&amp;Restocking'!M435,SpeciesList[],2,FALSE),"," &amp; 'Felling&amp;Restocking'!M435))</f>
        <v/>
      </c>
      <c r="AO435" s="333" t="str">
        <f>IF('Felling&amp;Restocking'!M435="","",VLOOKUP( 'Felling&amp;Restocking'!M435,SpeciesList[],4,FALSE))</f>
        <v/>
      </c>
      <c r="AP435" s="333" t="str">
        <f>IF('Felling&amp;Restocking'!N435="","",IFERROR("," &amp; VLOOKUP( 'Felling&amp;Restocking'!N435,SpeciesList[],2,FALSE),"," &amp; 'Felling&amp;Restocking'!N435))</f>
        <v/>
      </c>
      <c r="AQ435" s="333" t="str">
        <f>IF('Felling&amp;Restocking'!N435="","",VLOOKUP( 'Felling&amp;Restocking'!N435,SpeciesList[],4,FALSE))</f>
        <v/>
      </c>
      <c r="AS435" s="346"/>
      <c r="AT435" s="333" t="str">
        <f>IF('Sub-Cpt Record'!A435&lt;&gt;"",CONCATENATE('Sub-Cpt Record'!A435,'Sub-Cpt Record'!B435,'Sub-Cpt Record'!C435),"")</f>
        <v/>
      </c>
      <c r="AU435" s="333">
        <f t="shared" si="63"/>
        <v>1</v>
      </c>
      <c r="AV435" s="333">
        <f>IF(AT435&lt;&gt;"",'Sub-Cpt Record'!C435/CODE!AU435,0)</f>
        <v>0</v>
      </c>
    </row>
    <row r="436" spans="1:48" x14ac:dyDescent="0.25">
      <c r="A436" s="333" t="str">
        <f>IF('Sub-Cpt Record'!B436="",IF(OR('Sub-Cpt Record'!A436=0,'Sub-Cpt Record'!A436=""),"",'Sub-Cpt Record'!A436),CONCATENATE('Sub-Cpt Record'!A436&amp;'Sub-Cpt Record'!B436))</f>
        <v/>
      </c>
      <c r="B436" s="333">
        <f t="shared" si="55"/>
        <v>1</v>
      </c>
      <c r="C436" s="334" t="str">
        <f>IF('Sub-Cpt Record'!E436 = "","",'Sub-Cpt Record'!E436&amp;"  ")</f>
        <v/>
      </c>
      <c r="D436" s="333" t="str">
        <f>IF('Sub-Cpt Record'!F436 = "","",'Sub-Cpt Record'!F436&amp;"  ")</f>
        <v/>
      </c>
      <c r="E436" s="333" t="str">
        <f>IF('Sub-Cpt Record'!G436 = "","",'Sub-Cpt Record'!G436&amp;"  ")</f>
        <v/>
      </c>
      <c r="F436" s="333" t="str">
        <f>IF('Sub-Cpt Record'!H436 = "","",'Sub-Cpt Record'!H436&amp;"  ")</f>
        <v/>
      </c>
      <c r="G436" s="333" t="str">
        <f>IF('Sub-Cpt Record'!I436 = "","",'Sub-Cpt Record'!I436&amp;"  ")</f>
        <v/>
      </c>
      <c r="H436" s="333" t="str">
        <f>IF('Sub-Cpt Record'!J436 = "","",'Sub-Cpt Record'!J436&amp;"  ")</f>
        <v/>
      </c>
      <c r="I436" s="335" t="str">
        <f t="shared" si="56"/>
        <v/>
      </c>
      <c r="J436" s="333">
        <f>IF(A436&lt;&gt;"",'Sub-Cpt Record'!C436/CODE!B436,0)</f>
        <v>0</v>
      </c>
      <c r="L436" s="337" t="str">
        <f t="shared" si="57"/>
        <v/>
      </c>
      <c r="N436" s="338">
        <f>COUNTIFS('Felling&amp;Restocking'!$A$11:$A$1000, 'Felling&amp;Restocking'!$A436, 'Felling&amp;Restocking'!$B$11:$B$1000, 'Felling&amp;Restocking'!$B436, 'Felling&amp;Restocking'!$H$11:$H$1000, 'Felling&amp;Restocking'!$H436)</f>
        <v>0</v>
      </c>
      <c r="O436" s="338">
        <f>IF(OR('Felling&amp;Restocking'!H436=0,'Felling&amp;Restocking'!H436=""),0,1)</f>
        <v>0</v>
      </c>
      <c r="P436" s="339">
        <f>SUM('Felling&amp;Restocking'!O436+'Felling&amp;Restocking'!P436)</f>
        <v>0</v>
      </c>
      <c r="S436" s="341">
        <f>IF(AND(O436&lt;&gt;0,P436&lt;&gt;0,'Felling&amp;Restocking'!G436&lt;&gt;0,AA436="",AC436=""),1,0)</f>
        <v>0</v>
      </c>
      <c r="T436" s="342" t="str">
        <f>IF(OR('Felling&amp;Restocking'!G436=0,'Felling&amp;Restocking'!G436=""),"",SUM('Felling&amp;Restocking'!O436/P436)*'Felling&amp;Restocking'!G436)</f>
        <v/>
      </c>
      <c r="U436" s="343" t="str">
        <f>IF(OR('Felling&amp;Restocking'!G436=0,'Felling&amp;Restocking'!G436=""),"",SUM('Felling&amp;Restocking'!P436/P436)*'Felling&amp;Restocking'!G436)</f>
        <v/>
      </c>
      <c r="V436" s="344">
        <f>IF(CONCATENATE('Felling&amp;Restocking'!U436&amp;'Felling&amp;Restocking'!W436&amp;'Felling&amp;Restocking'!Y436&amp;'Felling&amp;Restocking'!AA436&amp;'Felling&amp;Restocking'!AC436)="",0,1)</f>
        <v>0</v>
      </c>
      <c r="W436" s="345">
        <f>IF(OR(OR(TRIM('Felling&amp;Restocking'!H436)="T",TRIM('Felling&amp;Restocking'!H436)="DF",TRIM('Felling&amp;Restocking'!H436)="OS"),O436=0),0,1)</f>
        <v>0</v>
      </c>
      <c r="X436" s="345">
        <f>IF(OR('Felling&amp;Restocking'!$S436="",OR('Felling&amp;Restocking'!$S436=0,'Felling&amp;Restocking'!$S436="N/A")),0,1)</f>
        <v>0</v>
      </c>
      <c r="Y436" s="333" t="str">
        <f t="shared" si="58"/>
        <v/>
      </c>
      <c r="Z436" s="333" t="str">
        <f t="shared" si="59"/>
        <v/>
      </c>
      <c r="AA436" s="334" t="str">
        <f t="shared" si="60"/>
        <v/>
      </c>
      <c r="AC436" s="333" t="str">
        <f t="shared" si="61"/>
        <v/>
      </c>
      <c r="AE436" s="333" t="str">
        <f t="shared" si="62"/>
        <v>1</v>
      </c>
      <c r="AF436" s="346" t="str">
        <f>IF('Felling&amp;Restocking'!I436="","",IFERROR(VLOOKUP( 'Felling&amp;Restocking'!I436,SpeciesList[],2,FALSE),"," &amp; 'Felling&amp;Restocking'!I436))</f>
        <v/>
      </c>
      <c r="AG436" s="333" t="str">
        <f>IF('Felling&amp;Restocking'!I436="","",VLOOKUP( 'Felling&amp;Restocking'!I436,SpeciesList[],4,FALSE))</f>
        <v/>
      </c>
      <c r="AH436" s="333" t="str">
        <f>IF('Felling&amp;Restocking'!J436="","",IFERROR("," &amp; VLOOKUP( 'Felling&amp;Restocking'!J436,SpeciesList[],2,FALSE),"," &amp; 'Felling&amp;Restocking'!J436))</f>
        <v/>
      </c>
      <c r="AI436" s="333" t="str">
        <f>IF('Felling&amp;Restocking'!J436="","",VLOOKUP( 'Felling&amp;Restocking'!J436,SpeciesList[],4,FALSE))</f>
        <v/>
      </c>
      <c r="AJ436" s="333" t="str">
        <f>IF('Felling&amp;Restocking'!K436="","",IFERROR("," &amp; VLOOKUP( 'Felling&amp;Restocking'!K436,SpeciesList[],2,FALSE),"," &amp; 'Felling&amp;Restocking'!K436))</f>
        <v/>
      </c>
      <c r="AK436" s="333" t="str">
        <f>IF('Felling&amp;Restocking'!K436="","",VLOOKUP( 'Felling&amp;Restocking'!K436,SpeciesList[],4,FALSE))</f>
        <v/>
      </c>
      <c r="AL436" s="333" t="str">
        <f>IF('Felling&amp;Restocking'!L436="","",IFERROR("," &amp; VLOOKUP( 'Felling&amp;Restocking'!L436,SpeciesList[],2,FALSE),"," &amp; 'Felling&amp;Restocking'!L436))</f>
        <v/>
      </c>
      <c r="AM436" s="333" t="str">
        <f>IF('Felling&amp;Restocking'!L436="","",VLOOKUP( 'Felling&amp;Restocking'!L436,SpeciesList[],4,FALSE))</f>
        <v/>
      </c>
      <c r="AN436" s="333" t="str">
        <f>IF('Felling&amp;Restocking'!M436="","",IFERROR("," &amp; VLOOKUP( 'Felling&amp;Restocking'!M436,SpeciesList[],2,FALSE),"," &amp; 'Felling&amp;Restocking'!M436))</f>
        <v/>
      </c>
      <c r="AO436" s="333" t="str">
        <f>IF('Felling&amp;Restocking'!M436="","",VLOOKUP( 'Felling&amp;Restocking'!M436,SpeciesList[],4,FALSE))</f>
        <v/>
      </c>
      <c r="AP436" s="333" t="str">
        <f>IF('Felling&amp;Restocking'!N436="","",IFERROR("," &amp; VLOOKUP( 'Felling&amp;Restocking'!N436,SpeciesList[],2,FALSE),"," &amp; 'Felling&amp;Restocking'!N436))</f>
        <v/>
      </c>
      <c r="AQ436" s="333" t="str">
        <f>IF('Felling&amp;Restocking'!N436="","",VLOOKUP( 'Felling&amp;Restocking'!N436,SpeciesList[],4,FALSE))</f>
        <v/>
      </c>
      <c r="AS436" s="346"/>
      <c r="AT436" s="333" t="str">
        <f>IF('Sub-Cpt Record'!A436&lt;&gt;"",CONCATENATE('Sub-Cpt Record'!A436,'Sub-Cpt Record'!B436,'Sub-Cpt Record'!C436),"")</f>
        <v/>
      </c>
      <c r="AU436" s="333">
        <f t="shared" si="63"/>
        <v>1</v>
      </c>
      <c r="AV436" s="333">
        <f>IF(AT436&lt;&gt;"",'Sub-Cpt Record'!C436/CODE!AU436,0)</f>
        <v>0</v>
      </c>
    </row>
    <row r="437" spans="1:48" x14ac:dyDescent="0.25">
      <c r="A437" s="333" t="str">
        <f>IF('Sub-Cpt Record'!B437="",IF(OR('Sub-Cpt Record'!A437=0,'Sub-Cpt Record'!A437=""),"",'Sub-Cpt Record'!A437),CONCATENATE('Sub-Cpt Record'!A437&amp;'Sub-Cpt Record'!B437))</f>
        <v/>
      </c>
      <c r="B437" s="333">
        <f t="shared" si="55"/>
        <v>1</v>
      </c>
      <c r="C437" s="334" t="str">
        <f>IF('Sub-Cpt Record'!E437 = "","",'Sub-Cpt Record'!E437&amp;"  ")</f>
        <v/>
      </c>
      <c r="D437" s="333" t="str">
        <f>IF('Sub-Cpt Record'!F437 = "","",'Sub-Cpt Record'!F437&amp;"  ")</f>
        <v/>
      </c>
      <c r="E437" s="333" t="str">
        <f>IF('Sub-Cpt Record'!G437 = "","",'Sub-Cpt Record'!G437&amp;"  ")</f>
        <v/>
      </c>
      <c r="F437" s="333" t="str">
        <f>IF('Sub-Cpt Record'!H437 = "","",'Sub-Cpt Record'!H437&amp;"  ")</f>
        <v/>
      </c>
      <c r="G437" s="333" t="str">
        <f>IF('Sub-Cpt Record'!I437 = "","",'Sub-Cpt Record'!I437&amp;"  ")</f>
        <v/>
      </c>
      <c r="H437" s="333" t="str">
        <f>IF('Sub-Cpt Record'!J437 = "","",'Sub-Cpt Record'!J437&amp;"  ")</f>
        <v/>
      </c>
      <c r="I437" s="335" t="str">
        <f t="shared" si="56"/>
        <v/>
      </c>
      <c r="J437" s="333">
        <f>IF(A437&lt;&gt;"",'Sub-Cpt Record'!C437/CODE!B437,0)</f>
        <v>0</v>
      </c>
      <c r="L437" s="337" t="str">
        <f t="shared" si="57"/>
        <v/>
      </c>
      <c r="N437" s="338">
        <f>COUNTIFS('Felling&amp;Restocking'!$A$11:$A$1000, 'Felling&amp;Restocking'!$A437, 'Felling&amp;Restocking'!$B$11:$B$1000, 'Felling&amp;Restocking'!$B437, 'Felling&amp;Restocking'!$H$11:$H$1000, 'Felling&amp;Restocking'!$H437)</f>
        <v>0</v>
      </c>
      <c r="O437" s="338">
        <f>IF(OR('Felling&amp;Restocking'!H437=0,'Felling&amp;Restocking'!H437=""),0,1)</f>
        <v>0</v>
      </c>
      <c r="P437" s="339">
        <f>SUM('Felling&amp;Restocking'!O437+'Felling&amp;Restocking'!P437)</f>
        <v>0</v>
      </c>
      <c r="S437" s="341">
        <f>IF(AND(O437&lt;&gt;0,P437&lt;&gt;0,'Felling&amp;Restocking'!G437&lt;&gt;0,AA437="",AC437=""),1,0)</f>
        <v>0</v>
      </c>
      <c r="T437" s="342" t="str">
        <f>IF(OR('Felling&amp;Restocking'!G437=0,'Felling&amp;Restocking'!G437=""),"",SUM('Felling&amp;Restocking'!O437/P437)*'Felling&amp;Restocking'!G437)</f>
        <v/>
      </c>
      <c r="U437" s="343" t="str">
        <f>IF(OR('Felling&amp;Restocking'!G437=0,'Felling&amp;Restocking'!G437=""),"",SUM('Felling&amp;Restocking'!P437/P437)*'Felling&amp;Restocking'!G437)</f>
        <v/>
      </c>
      <c r="V437" s="344">
        <f>IF(CONCATENATE('Felling&amp;Restocking'!U437&amp;'Felling&amp;Restocking'!W437&amp;'Felling&amp;Restocking'!Y437&amp;'Felling&amp;Restocking'!AA437&amp;'Felling&amp;Restocking'!AC437)="",0,1)</f>
        <v>0</v>
      </c>
      <c r="W437" s="345">
        <f>IF(OR(OR(TRIM('Felling&amp;Restocking'!H437)="T",TRIM('Felling&amp;Restocking'!H437)="DF",TRIM('Felling&amp;Restocking'!H437)="OS"),O437=0),0,1)</f>
        <v>0</v>
      </c>
      <c r="X437" s="345">
        <f>IF(OR('Felling&amp;Restocking'!$S437="",OR('Felling&amp;Restocking'!$S437=0,'Felling&amp;Restocking'!$S437="N/A")),0,1)</f>
        <v>0</v>
      </c>
      <c r="Y437" s="333" t="str">
        <f t="shared" si="58"/>
        <v/>
      </c>
      <c r="Z437" s="333" t="str">
        <f t="shared" si="59"/>
        <v/>
      </c>
      <c r="AA437" s="334" t="str">
        <f t="shared" si="60"/>
        <v/>
      </c>
      <c r="AC437" s="333" t="str">
        <f t="shared" si="61"/>
        <v/>
      </c>
      <c r="AE437" s="333" t="str">
        <f t="shared" si="62"/>
        <v>1</v>
      </c>
      <c r="AF437" s="346" t="str">
        <f>IF('Felling&amp;Restocking'!I437="","",IFERROR(VLOOKUP( 'Felling&amp;Restocking'!I437,SpeciesList[],2,FALSE),"," &amp; 'Felling&amp;Restocking'!I437))</f>
        <v/>
      </c>
      <c r="AG437" s="333" t="str">
        <f>IF('Felling&amp;Restocking'!I437="","",VLOOKUP( 'Felling&amp;Restocking'!I437,SpeciesList[],4,FALSE))</f>
        <v/>
      </c>
      <c r="AH437" s="333" t="str">
        <f>IF('Felling&amp;Restocking'!J437="","",IFERROR("," &amp; VLOOKUP( 'Felling&amp;Restocking'!J437,SpeciesList[],2,FALSE),"," &amp; 'Felling&amp;Restocking'!J437))</f>
        <v/>
      </c>
      <c r="AI437" s="333" t="str">
        <f>IF('Felling&amp;Restocking'!J437="","",VLOOKUP( 'Felling&amp;Restocking'!J437,SpeciesList[],4,FALSE))</f>
        <v/>
      </c>
      <c r="AJ437" s="333" t="str">
        <f>IF('Felling&amp;Restocking'!K437="","",IFERROR("," &amp; VLOOKUP( 'Felling&amp;Restocking'!K437,SpeciesList[],2,FALSE),"," &amp; 'Felling&amp;Restocking'!K437))</f>
        <v/>
      </c>
      <c r="AK437" s="333" t="str">
        <f>IF('Felling&amp;Restocking'!K437="","",VLOOKUP( 'Felling&amp;Restocking'!K437,SpeciesList[],4,FALSE))</f>
        <v/>
      </c>
      <c r="AL437" s="333" t="str">
        <f>IF('Felling&amp;Restocking'!L437="","",IFERROR("," &amp; VLOOKUP( 'Felling&amp;Restocking'!L437,SpeciesList[],2,FALSE),"," &amp; 'Felling&amp;Restocking'!L437))</f>
        <v/>
      </c>
      <c r="AM437" s="333" t="str">
        <f>IF('Felling&amp;Restocking'!L437="","",VLOOKUP( 'Felling&amp;Restocking'!L437,SpeciesList[],4,FALSE))</f>
        <v/>
      </c>
      <c r="AN437" s="333" t="str">
        <f>IF('Felling&amp;Restocking'!M437="","",IFERROR("," &amp; VLOOKUP( 'Felling&amp;Restocking'!M437,SpeciesList[],2,FALSE),"," &amp; 'Felling&amp;Restocking'!M437))</f>
        <v/>
      </c>
      <c r="AO437" s="333" t="str">
        <f>IF('Felling&amp;Restocking'!M437="","",VLOOKUP( 'Felling&amp;Restocking'!M437,SpeciesList[],4,FALSE))</f>
        <v/>
      </c>
      <c r="AP437" s="333" t="str">
        <f>IF('Felling&amp;Restocking'!N437="","",IFERROR("," &amp; VLOOKUP( 'Felling&amp;Restocking'!N437,SpeciesList[],2,FALSE),"," &amp; 'Felling&amp;Restocking'!N437))</f>
        <v/>
      </c>
      <c r="AQ437" s="333" t="str">
        <f>IF('Felling&amp;Restocking'!N437="","",VLOOKUP( 'Felling&amp;Restocking'!N437,SpeciesList[],4,FALSE))</f>
        <v/>
      </c>
      <c r="AS437" s="346"/>
      <c r="AT437" s="333" t="str">
        <f>IF('Sub-Cpt Record'!A437&lt;&gt;"",CONCATENATE('Sub-Cpt Record'!A437,'Sub-Cpt Record'!B437,'Sub-Cpt Record'!C437),"")</f>
        <v/>
      </c>
      <c r="AU437" s="333">
        <f t="shared" si="63"/>
        <v>1</v>
      </c>
      <c r="AV437" s="333">
        <f>IF(AT437&lt;&gt;"",'Sub-Cpt Record'!C437/CODE!AU437,0)</f>
        <v>0</v>
      </c>
    </row>
    <row r="438" spans="1:48" x14ac:dyDescent="0.25">
      <c r="A438" s="333" t="str">
        <f>IF('Sub-Cpt Record'!B438="",IF(OR('Sub-Cpt Record'!A438=0,'Sub-Cpt Record'!A438=""),"",'Sub-Cpt Record'!A438),CONCATENATE('Sub-Cpt Record'!A438&amp;'Sub-Cpt Record'!B438))</f>
        <v/>
      </c>
      <c r="B438" s="333">
        <f t="shared" si="55"/>
        <v>1</v>
      </c>
      <c r="C438" s="334" t="str">
        <f>IF('Sub-Cpt Record'!E438 = "","",'Sub-Cpt Record'!E438&amp;"  ")</f>
        <v/>
      </c>
      <c r="D438" s="333" t="str">
        <f>IF('Sub-Cpt Record'!F438 = "","",'Sub-Cpt Record'!F438&amp;"  ")</f>
        <v/>
      </c>
      <c r="E438" s="333" t="str">
        <f>IF('Sub-Cpt Record'!G438 = "","",'Sub-Cpt Record'!G438&amp;"  ")</f>
        <v/>
      </c>
      <c r="F438" s="333" t="str">
        <f>IF('Sub-Cpt Record'!H438 = "","",'Sub-Cpt Record'!H438&amp;"  ")</f>
        <v/>
      </c>
      <c r="G438" s="333" t="str">
        <f>IF('Sub-Cpt Record'!I438 = "","",'Sub-Cpt Record'!I438&amp;"  ")</f>
        <v/>
      </c>
      <c r="H438" s="333" t="str">
        <f>IF('Sub-Cpt Record'!J438 = "","",'Sub-Cpt Record'!J438&amp;"  ")</f>
        <v/>
      </c>
      <c r="I438" s="335" t="str">
        <f t="shared" si="56"/>
        <v/>
      </c>
      <c r="J438" s="333">
        <f>IF(A438&lt;&gt;"",'Sub-Cpt Record'!C438/CODE!B438,0)</f>
        <v>0</v>
      </c>
      <c r="L438" s="337" t="str">
        <f t="shared" si="57"/>
        <v/>
      </c>
      <c r="N438" s="338">
        <f>COUNTIFS('Felling&amp;Restocking'!$A$11:$A$1000, 'Felling&amp;Restocking'!$A438, 'Felling&amp;Restocking'!$B$11:$B$1000, 'Felling&amp;Restocking'!$B438, 'Felling&amp;Restocking'!$H$11:$H$1000, 'Felling&amp;Restocking'!$H438)</f>
        <v>0</v>
      </c>
      <c r="O438" s="338">
        <f>IF(OR('Felling&amp;Restocking'!H438=0,'Felling&amp;Restocking'!H438=""),0,1)</f>
        <v>0</v>
      </c>
      <c r="P438" s="339">
        <f>SUM('Felling&amp;Restocking'!O438+'Felling&amp;Restocking'!P438)</f>
        <v>0</v>
      </c>
      <c r="S438" s="341">
        <f>IF(AND(O438&lt;&gt;0,P438&lt;&gt;0,'Felling&amp;Restocking'!G438&lt;&gt;0,AA438="",AC438=""),1,0)</f>
        <v>0</v>
      </c>
      <c r="T438" s="342" t="str">
        <f>IF(OR('Felling&amp;Restocking'!G438=0,'Felling&amp;Restocking'!G438=""),"",SUM('Felling&amp;Restocking'!O438/P438)*'Felling&amp;Restocking'!G438)</f>
        <v/>
      </c>
      <c r="U438" s="343" t="str">
        <f>IF(OR('Felling&amp;Restocking'!G438=0,'Felling&amp;Restocking'!G438=""),"",SUM('Felling&amp;Restocking'!P438/P438)*'Felling&amp;Restocking'!G438)</f>
        <v/>
      </c>
      <c r="V438" s="344">
        <f>IF(CONCATENATE('Felling&amp;Restocking'!U438&amp;'Felling&amp;Restocking'!W438&amp;'Felling&amp;Restocking'!Y438&amp;'Felling&amp;Restocking'!AA438&amp;'Felling&amp;Restocking'!AC438)="",0,1)</f>
        <v>0</v>
      </c>
      <c r="W438" s="345">
        <f>IF(OR(OR(TRIM('Felling&amp;Restocking'!H438)="T",TRIM('Felling&amp;Restocking'!H438)="DF",TRIM('Felling&amp;Restocking'!H438)="OS"),O438=0),0,1)</f>
        <v>0</v>
      </c>
      <c r="X438" s="345">
        <f>IF(OR('Felling&amp;Restocking'!$S438="",OR('Felling&amp;Restocking'!$S438=0,'Felling&amp;Restocking'!$S438="N/A")),0,1)</f>
        <v>0</v>
      </c>
      <c r="Y438" s="333" t="str">
        <f t="shared" si="58"/>
        <v/>
      </c>
      <c r="Z438" s="333" t="str">
        <f t="shared" si="59"/>
        <v/>
      </c>
      <c r="AA438" s="334" t="str">
        <f t="shared" si="60"/>
        <v/>
      </c>
      <c r="AC438" s="333" t="str">
        <f t="shared" si="61"/>
        <v/>
      </c>
      <c r="AE438" s="333" t="str">
        <f t="shared" si="62"/>
        <v>1</v>
      </c>
      <c r="AF438" s="346" t="str">
        <f>IF('Felling&amp;Restocking'!I438="","",IFERROR(VLOOKUP( 'Felling&amp;Restocking'!I438,SpeciesList[],2,FALSE),"," &amp; 'Felling&amp;Restocking'!I438))</f>
        <v/>
      </c>
      <c r="AG438" s="333" t="str">
        <f>IF('Felling&amp;Restocking'!I438="","",VLOOKUP( 'Felling&amp;Restocking'!I438,SpeciesList[],4,FALSE))</f>
        <v/>
      </c>
      <c r="AH438" s="333" t="str">
        <f>IF('Felling&amp;Restocking'!J438="","",IFERROR("," &amp; VLOOKUP( 'Felling&amp;Restocking'!J438,SpeciesList[],2,FALSE),"," &amp; 'Felling&amp;Restocking'!J438))</f>
        <v/>
      </c>
      <c r="AI438" s="333" t="str">
        <f>IF('Felling&amp;Restocking'!J438="","",VLOOKUP( 'Felling&amp;Restocking'!J438,SpeciesList[],4,FALSE))</f>
        <v/>
      </c>
      <c r="AJ438" s="333" t="str">
        <f>IF('Felling&amp;Restocking'!K438="","",IFERROR("," &amp; VLOOKUP( 'Felling&amp;Restocking'!K438,SpeciesList[],2,FALSE),"," &amp; 'Felling&amp;Restocking'!K438))</f>
        <v/>
      </c>
      <c r="AK438" s="333" t="str">
        <f>IF('Felling&amp;Restocking'!K438="","",VLOOKUP( 'Felling&amp;Restocking'!K438,SpeciesList[],4,FALSE))</f>
        <v/>
      </c>
      <c r="AL438" s="333" t="str">
        <f>IF('Felling&amp;Restocking'!L438="","",IFERROR("," &amp; VLOOKUP( 'Felling&amp;Restocking'!L438,SpeciesList[],2,FALSE),"," &amp; 'Felling&amp;Restocking'!L438))</f>
        <v/>
      </c>
      <c r="AM438" s="333" t="str">
        <f>IF('Felling&amp;Restocking'!L438="","",VLOOKUP( 'Felling&amp;Restocking'!L438,SpeciesList[],4,FALSE))</f>
        <v/>
      </c>
      <c r="AN438" s="333" t="str">
        <f>IF('Felling&amp;Restocking'!M438="","",IFERROR("," &amp; VLOOKUP( 'Felling&amp;Restocking'!M438,SpeciesList[],2,FALSE),"," &amp; 'Felling&amp;Restocking'!M438))</f>
        <v/>
      </c>
      <c r="AO438" s="333" t="str">
        <f>IF('Felling&amp;Restocking'!M438="","",VLOOKUP( 'Felling&amp;Restocking'!M438,SpeciesList[],4,FALSE))</f>
        <v/>
      </c>
      <c r="AP438" s="333" t="str">
        <f>IF('Felling&amp;Restocking'!N438="","",IFERROR("," &amp; VLOOKUP( 'Felling&amp;Restocking'!N438,SpeciesList[],2,FALSE),"," &amp; 'Felling&amp;Restocking'!N438))</f>
        <v/>
      </c>
      <c r="AQ438" s="333" t="str">
        <f>IF('Felling&amp;Restocking'!N438="","",VLOOKUP( 'Felling&amp;Restocking'!N438,SpeciesList[],4,FALSE))</f>
        <v/>
      </c>
      <c r="AS438" s="346"/>
      <c r="AT438" s="333" t="str">
        <f>IF('Sub-Cpt Record'!A438&lt;&gt;"",CONCATENATE('Sub-Cpt Record'!A438,'Sub-Cpt Record'!B438,'Sub-Cpt Record'!C438),"")</f>
        <v/>
      </c>
      <c r="AU438" s="333">
        <f t="shared" si="63"/>
        <v>1</v>
      </c>
      <c r="AV438" s="333">
        <f>IF(AT438&lt;&gt;"",'Sub-Cpt Record'!C438/CODE!AU438,0)</f>
        <v>0</v>
      </c>
    </row>
    <row r="439" spans="1:48" x14ac:dyDescent="0.25">
      <c r="A439" s="333" t="str">
        <f>IF('Sub-Cpt Record'!B439="",IF(OR('Sub-Cpt Record'!A439=0,'Sub-Cpt Record'!A439=""),"",'Sub-Cpt Record'!A439),CONCATENATE('Sub-Cpt Record'!A439&amp;'Sub-Cpt Record'!B439))</f>
        <v/>
      </c>
      <c r="B439" s="333">
        <f t="shared" si="55"/>
        <v>1</v>
      </c>
      <c r="C439" s="334" t="str">
        <f>IF('Sub-Cpt Record'!E439 = "","",'Sub-Cpt Record'!E439&amp;"  ")</f>
        <v/>
      </c>
      <c r="D439" s="333" t="str">
        <f>IF('Sub-Cpt Record'!F439 = "","",'Sub-Cpt Record'!F439&amp;"  ")</f>
        <v/>
      </c>
      <c r="E439" s="333" t="str">
        <f>IF('Sub-Cpt Record'!G439 = "","",'Sub-Cpt Record'!G439&amp;"  ")</f>
        <v/>
      </c>
      <c r="F439" s="333" t="str">
        <f>IF('Sub-Cpt Record'!H439 = "","",'Sub-Cpt Record'!H439&amp;"  ")</f>
        <v/>
      </c>
      <c r="G439" s="333" t="str">
        <f>IF('Sub-Cpt Record'!I439 = "","",'Sub-Cpt Record'!I439&amp;"  ")</f>
        <v/>
      </c>
      <c r="H439" s="333" t="str">
        <f>IF('Sub-Cpt Record'!J439 = "","",'Sub-Cpt Record'!J439&amp;"  ")</f>
        <v/>
      </c>
      <c r="I439" s="335" t="str">
        <f t="shared" si="56"/>
        <v/>
      </c>
      <c r="J439" s="333">
        <f>IF(A439&lt;&gt;"",'Sub-Cpt Record'!C439/CODE!B439,0)</f>
        <v>0</v>
      </c>
      <c r="L439" s="337" t="str">
        <f t="shared" si="57"/>
        <v/>
      </c>
      <c r="N439" s="338">
        <f>COUNTIFS('Felling&amp;Restocking'!$A$11:$A$1000, 'Felling&amp;Restocking'!$A439, 'Felling&amp;Restocking'!$B$11:$B$1000, 'Felling&amp;Restocking'!$B439, 'Felling&amp;Restocking'!$H$11:$H$1000, 'Felling&amp;Restocking'!$H439)</f>
        <v>0</v>
      </c>
      <c r="O439" s="338">
        <f>IF(OR('Felling&amp;Restocking'!H439=0,'Felling&amp;Restocking'!H439=""),0,1)</f>
        <v>0</v>
      </c>
      <c r="P439" s="339">
        <f>SUM('Felling&amp;Restocking'!O439+'Felling&amp;Restocking'!P439)</f>
        <v>0</v>
      </c>
      <c r="S439" s="341">
        <f>IF(AND(O439&lt;&gt;0,P439&lt;&gt;0,'Felling&amp;Restocking'!G439&lt;&gt;0,AA439="",AC439=""),1,0)</f>
        <v>0</v>
      </c>
      <c r="T439" s="342" t="str">
        <f>IF(OR('Felling&amp;Restocking'!G439=0,'Felling&amp;Restocking'!G439=""),"",SUM('Felling&amp;Restocking'!O439/P439)*'Felling&amp;Restocking'!G439)</f>
        <v/>
      </c>
      <c r="U439" s="343" t="str">
        <f>IF(OR('Felling&amp;Restocking'!G439=0,'Felling&amp;Restocking'!G439=""),"",SUM('Felling&amp;Restocking'!P439/P439)*'Felling&amp;Restocking'!G439)</f>
        <v/>
      </c>
      <c r="V439" s="344">
        <f>IF(CONCATENATE('Felling&amp;Restocking'!U439&amp;'Felling&amp;Restocking'!W439&amp;'Felling&amp;Restocking'!Y439&amp;'Felling&amp;Restocking'!AA439&amp;'Felling&amp;Restocking'!AC439)="",0,1)</f>
        <v>0</v>
      </c>
      <c r="W439" s="345">
        <f>IF(OR(OR(TRIM('Felling&amp;Restocking'!H439)="T",TRIM('Felling&amp;Restocking'!H439)="DF",TRIM('Felling&amp;Restocking'!H439)="OS"),O439=0),0,1)</f>
        <v>0</v>
      </c>
      <c r="X439" s="345">
        <f>IF(OR('Felling&amp;Restocking'!$S439="",OR('Felling&amp;Restocking'!$S439=0,'Felling&amp;Restocking'!$S439="N/A")),0,1)</f>
        <v>0</v>
      </c>
      <c r="Y439" s="333" t="str">
        <f t="shared" si="58"/>
        <v/>
      </c>
      <c r="Z439" s="333" t="str">
        <f t="shared" si="59"/>
        <v/>
      </c>
      <c r="AA439" s="334" t="str">
        <f t="shared" si="60"/>
        <v/>
      </c>
      <c r="AC439" s="333" t="str">
        <f t="shared" si="61"/>
        <v/>
      </c>
      <c r="AE439" s="333" t="str">
        <f t="shared" si="62"/>
        <v>1</v>
      </c>
      <c r="AF439" s="346" t="str">
        <f>IF('Felling&amp;Restocking'!I439="","",IFERROR(VLOOKUP( 'Felling&amp;Restocking'!I439,SpeciesList[],2,FALSE),"," &amp; 'Felling&amp;Restocking'!I439))</f>
        <v/>
      </c>
      <c r="AG439" s="333" t="str">
        <f>IF('Felling&amp;Restocking'!I439="","",VLOOKUP( 'Felling&amp;Restocking'!I439,SpeciesList[],4,FALSE))</f>
        <v/>
      </c>
      <c r="AH439" s="333" t="str">
        <f>IF('Felling&amp;Restocking'!J439="","",IFERROR("," &amp; VLOOKUP( 'Felling&amp;Restocking'!J439,SpeciesList[],2,FALSE),"," &amp; 'Felling&amp;Restocking'!J439))</f>
        <v/>
      </c>
      <c r="AI439" s="333" t="str">
        <f>IF('Felling&amp;Restocking'!J439="","",VLOOKUP( 'Felling&amp;Restocking'!J439,SpeciesList[],4,FALSE))</f>
        <v/>
      </c>
      <c r="AJ439" s="333" t="str">
        <f>IF('Felling&amp;Restocking'!K439="","",IFERROR("," &amp; VLOOKUP( 'Felling&amp;Restocking'!K439,SpeciesList[],2,FALSE),"," &amp; 'Felling&amp;Restocking'!K439))</f>
        <v/>
      </c>
      <c r="AK439" s="333" t="str">
        <f>IF('Felling&amp;Restocking'!K439="","",VLOOKUP( 'Felling&amp;Restocking'!K439,SpeciesList[],4,FALSE))</f>
        <v/>
      </c>
      <c r="AL439" s="333" t="str">
        <f>IF('Felling&amp;Restocking'!L439="","",IFERROR("," &amp; VLOOKUP( 'Felling&amp;Restocking'!L439,SpeciesList[],2,FALSE),"," &amp; 'Felling&amp;Restocking'!L439))</f>
        <v/>
      </c>
      <c r="AM439" s="333" t="str">
        <f>IF('Felling&amp;Restocking'!L439="","",VLOOKUP( 'Felling&amp;Restocking'!L439,SpeciesList[],4,FALSE))</f>
        <v/>
      </c>
      <c r="AN439" s="333" t="str">
        <f>IF('Felling&amp;Restocking'!M439="","",IFERROR("," &amp; VLOOKUP( 'Felling&amp;Restocking'!M439,SpeciesList[],2,FALSE),"," &amp; 'Felling&amp;Restocking'!M439))</f>
        <v/>
      </c>
      <c r="AO439" s="333" t="str">
        <f>IF('Felling&amp;Restocking'!M439="","",VLOOKUP( 'Felling&amp;Restocking'!M439,SpeciesList[],4,FALSE))</f>
        <v/>
      </c>
      <c r="AP439" s="333" t="str">
        <f>IF('Felling&amp;Restocking'!N439="","",IFERROR("," &amp; VLOOKUP( 'Felling&amp;Restocking'!N439,SpeciesList[],2,FALSE),"," &amp; 'Felling&amp;Restocking'!N439))</f>
        <v/>
      </c>
      <c r="AQ439" s="333" t="str">
        <f>IF('Felling&amp;Restocking'!N439="","",VLOOKUP( 'Felling&amp;Restocking'!N439,SpeciesList[],4,FALSE))</f>
        <v/>
      </c>
      <c r="AS439" s="346"/>
      <c r="AT439" s="333" t="str">
        <f>IF('Sub-Cpt Record'!A439&lt;&gt;"",CONCATENATE('Sub-Cpt Record'!A439,'Sub-Cpt Record'!B439,'Sub-Cpt Record'!C439),"")</f>
        <v/>
      </c>
      <c r="AU439" s="333">
        <f t="shared" si="63"/>
        <v>1</v>
      </c>
      <c r="AV439" s="333">
        <f>IF(AT439&lt;&gt;"",'Sub-Cpt Record'!C439/CODE!AU439,0)</f>
        <v>0</v>
      </c>
    </row>
    <row r="440" spans="1:48" x14ac:dyDescent="0.25">
      <c r="A440" s="333" t="str">
        <f>IF('Sub-Cpt Record'!B440="",IF(OR('Sub-Cpt Record'!A440=0,'Sub-Cpt Record'!A440=""),"",'Sub-Cpt Record'!A440),CONCATENATE('Sub-Cpt Record'!A440&amp;'Sub-Cpt Record'!B440))</f>
        <v/>
      </c>
      <c r="B440" s="333">
        <f t="shared" si="55"/>
        <v>1</v>
      </c>
      <c r="C440" s="334" t="str">
        <f>IF('Sub-Cpt Record'!E440 = "","",'Sub-Cpt Record'!E440&amp;"  ")</f>
        <v/>
      </c>
      <c r="D440" s="333" t="str">
        <f>IF('Sub-Cpt Record'!F440 = "","",'Sub-Cpt Record'!F440&amp;"  ")</f>
        <v/>
      </c>
      <c r="E440" s="333" t="str">
        <f>IF('Sub-Cpt Record'!G440 = "","",'Sub-Cpt Record'!G440&amp;"  ")</f>
        <v/>
      </c>
      <c r="F440" s="333" t="str">
        <f>IF('Sub-Cpt Record'!H440 = "","",'Sub-Cpt Record'!H440&amp;"  ")</f>
        <v/>
      </c>
      <c r="G440" s="333" t="str">
        <f>IF('Sub-Cpt Record'!I440 = "","",'Sub-Cpt Record'!I440&amp;"  ")</f>
        <v/>
      </c>
      <c r="H440" s="333" t="str">
        <f>IF('Sub-Cpt Record'!J440 = "","",'Sub-Cpt Record'!J440&amp;"  ")</f>
        <v/>
      </c>
      <c r="I440" s="335" t="str">
        <f t="shared" si="56"/>
        <v/>
      </c>
      <c r="J440" s="333">
        <f>IF(A440&lt;&gt;"",'Sub-Cpt Record'!C440/CODE!B440,0)</f>
        <v>0</v>
      </c>
      <c r="L440" s="337" t="str">
        <f t="shared" si="57"/>
        <v/>
      </c>
      <c r="N440" s="338">
        <f>COUNTIFS('Felling&amp;Restocking'!$A$11:$A$1000, 'Felling&amp;Restocking'!$A440, 'Felling&amp;Restocking'!$B$11:$B$1000, 'Felling&amp;Restocking'!$B440, 'Felling&amp;Restocking'!$H$11:$H$1000, 'Felling&amp;Restocking'!$H440)</f>
        <v>0</v>
      </c>
      <c r="O440" s="338">
        <f>IF(OR('Felling&amp;Restocking'!H440=0,'Felling&amp;Restocking'!H440=""),0,1)</f>
        <v>0</v>
      </c>
      <c r="P440" s="339">
        <f>SUM('Felling&amp;Restocking'!O440+'Felling&amp;Restocking'!P440)</f>
        <v>0</v>
      </c>
      <c r="S440" s="341">
        <f>IF(AND(O440&lt;&gt;0,P440&lt;&gt;0,'Felling&amp;Restocking'!G440&lt;&gt;0,AA440="",AC440=""),1,0)</f>
        <v>0</v>
      </c>
      <c r="T440" s="342" t="str">
        <f>IF(OR('Felling&amp;Restocking'!G440=0,'Felling&amp;Restocking'!G440=""),"",SUM('Felling&amp;Restocking'!O440/P440)*'Felling&amp;Restocking'!G440)</f>
        <v/>
      </c>
      <c r="U440" s="343" t="str">
        <f>IF(OR('Felling&amp;Restocking'!G440=0,'Felling&amp;Restocking'!G440=""),"",SUM('Felling&amp;Restocking'!P440/P440)*'Felling&amp;Restocking'!G440)</f>
        <v/>
      </c>
      <c r="V440" s="344">
        <f>IF(CONCATENATE('Felling&amp;Restocking'!U440&amp;'Felling&amp;Restocking'!W440&amp;'Felling&amp;Restocking'!Y440&amp;'Felling&amp;Restocking'!AA440&amp;'Felling&amp;Restocking'!AC440)="",0,1)</f>
        <v>0</v>
      </c>
      <c r="W440" s="345">
        <f>IF(OR(OR(TRIM('Felling&amp;Restocking'!H440)="T",TRIM('Felling&amp;Restocking'!H440)="DF",TRIM('Felling&amp;Restocking'!H440)="OS"),O440=0),0,1)</f>
        <v>0</v>
      </c>
      <c r="X440" s="345">
        <f>IF(OR('Felling&amp;Restocking'!$S440="",OR('Felling&amp;Restocking'!$S440=0,'Felling&amp;Restocking'!$S440="N/A")),0,1)</f>
        <v>0</v>
      </c>
      <c r="Y440" s="333" t="str">
        <f t="shared" si="58"/>
        <v/>
      </c>
      <c r="Z440" s="333" t="str">
        <f t="shared" si="59"/>
        <v/>
      </c>
      <c r="AA440" s="334" t="str">
        <f t="shared" si="60"/>
        <v/>
      </c>
      <c r="AC440" s="333" t="str">
        <f t="shared" si="61"/>
        <v/>
      </c>
      <c r="AE440" s="333" t="str">
        <f t="shared" si="62"/>
        <v>1</v>
      </c>
      <c r="AF440" s="346" t="str">
        <f>IF('Felling&amp;Restocking'!I440="","",IFERROR(VLOOKUP( 'Felling&amp;Restocking'!I440,SpeciesList[],2,FALSE),"," &amp; 'Felling&amp;Restocking'!I440))</f>
        <v/>
      </c>
      <c r="AG440" s="333" t="str">
        <f>IF('Felling&amp;Restocking'!I440="","",VLOOKUP( 'Felling&amp;Restocking'!I440,SpeciesList[],4,FALSE))</f>
        <v/>
      </c>
      <c r="AH440" s="333" t="str">
        <f>IF('Felling&amp;Restocking'!J440="","",IFERROR("," &amp; VLOOKUP( 'Felling&amp;Restocking'!J440,SpeciesList[],2,FALSE),"," &amp; 'Felling&amp;Restocking'!J440))</f>
        <v/>
      </c>
      <c r="AI440" s="333" t="str">
        <f>IF('Felling&amp;Restocking'!J440="","",VLOOKUP( 'Felling&amp;Restocking'!J440,SpeciesList[],4,FALSE))</f>
        <v/>
      </c>
      <c r="AJ440" s="333" t="str">
        <f>IF('Felling&amp;Restocking'!K440="","",IFERROR("," &amp; VLOOKUP( 'Felling&amp;Restocking'!K440,SpeciesList[],2,FALSE),"," &amp; 'Felling&amp;Restocking'!K440))</f>
        <v/>
      </c>
      <c r="AK440" s="333" t="str">
        <f>IF('Felling&amp;Restocking'!K440="","",VLOOKUP( 'Felling&amp;Restocking'!K440,SpeciesList[],4,FALSE))</f>
        <v/>
      </c>
      <c r="AL440" s="333" t="str">
        <f>IF('Felling&amp;Restocking'!L440="","",IFERROR("," &amp; VLOOKUP( 'Felling&amp;Restocking'!L440,SpeciesList[],2,FALSE),"," &amp; 'Felling&amp;Restocking'!L440))</f>
        <v/>
      </c>
      <c r="AM440" s="333" t="str">
        <f>IF('Felling&amp;Restocking'!L440="","",VLOOKUP( 'Felling&amp;Restocking'!L440,SpeciesList[],4,FALSE))</f>
        <v/>
      </c>
      <c r="AN440" s="333" t="str">
        <f>IF('Felling&amp;Restocking'!M440="","",IFERROR("," &amp; VLOOKUP( 'Felling&amp;Restocking'!M440,SpeciesList[],2,FALSE),"," &amp; 'Felling&amp;Restocking'!M440))</f>
        <v/>
      </c>
      <c r="AO440" s="333" t="str">
        <f>IF('Felling&amp;Restocking'!M440="","",VLOOKUP( 'Felling&amp;Restocking'!M440,SpeciesList[],4,FALSE))</f>
        <v/>
      </c>
      <c r="AP440" s="333" t="str">
        <f>IF('Felling&amp;Restocking'!N440="","",IFERROR("," &amp; VLOOKUP( 'Felling&amp;Restocking'!N440,SpeciesList[],2,FALSE),"," &amp; 'Felling&amp;Restocking'!N440))</f>
        <v/>
      </c>
      <c r="AQ440" s="333" t="str">
        <f>IF('Felling&amp;Restocking'!N440="","",VLOOKUP( 'Felling&amp;Restocking'!N440,SpeciesList[],4,FALSE))</f>
        <v/>
      </c>
      <c r="AS440" s="346"/>
      <c r="AT440" s="333" t="str">
        <f>IF('Sub-Cpt Record'!A440&lt;&gt;"",CONCATENATE('Sub-Cpt Record'!A440,'Sub-Cpt Record'!B440,'Sub-Cpt Record'!C440),"")</f>
        <v/>
      </c>
      <c r="AU440" s="333">
        <f t="shared" si="63"/>
        <v>1</v>
      </c>
      <c r="AV440" s="333">
        <f>IF(AT440&lt;&gt;"",'Sub-Cpt Record'!C440/CODE!AU440,0)</f>
        <v>0</v>
      </c>
    </row>
    <row r="441" spans="1:48" x14ac:dyDescent="0.25">
      <c r="A441" s="333" t="str">
        <f>IF('Sub-Cpt Record'!B441="",IF(OR('Sub-Cpt Record'!A441=0,'Sub-Cpt Record'!A441=""),"",'Sub-Cpt Record'!A441),CONCATENATE('Sub-Cpt Record'!A441&amp;'Sub-Cpt Record'!B441))</f>
        <v/>
      </c>
      <c r="B441" s="333">
        <f t="shared" si="55"/>
        <v>1</v>
      </c>
      <c r="C441" s="334" t="str">
        <f>IF('Sub-Cpt Record'!E441 = "","",'Sub-Cpt Record'!E441&amp;"  ")</f>
        <v/>
      </c>
      <c r="D441" s="333" t="str">
        <f>IF('Sub-Cpt Record'!F441 = "","",'Sub-Cpt Record'!F441&amp;"  ")</f>
        <v/>
      </c>
      <c r="E441" s="333" t="str">
        <f>IF('Sub-Cpt Record'!G441 = "","",'Sub-Cpt Record'!G441&amp;"  ")</f>
        <v/>
      </c>
      <c r="F441" s="333" t="str">
        <f>IF('Sub-Cpt Record'!H441 = "","",'Sub-Cpt Record'!H441&amp;"  ")</f>
        <v/>
      </c>
      <c r="G441" s="333" t="str">
        <f>IF('Sub-Cpt Record'!I441 = "","",'Sub-Cpt Record'!I441&amp;"  ")</f>
        <v/>
      </c>
      <c r="H441" s="333" t="str">
        <f>IF('Sub-Cpt Record'!J441 = "","",'Sub-Cpt Record'!J441&amp;"  ")</f>
        <v/>
      </c>
      <c r="I441" s="335" t="str">
        <f t="shared" si="56"/>
        <v/>
      </c>
      <c r="J441" s="333">
        <f>IF(A441&lt;&gt;"",'Sub-Cpt Record'!C441/CODE!B441,0)</f>
        <v>0</v>
      </c>
      <c r="L441" s="337" t="str">
        <f t="shared" si="57"/>
        <v/>
      </c>
      <c r="N441" s="338">
        <f>COUNTIFS('Felling&amp;Restocking'!$A$11:$A$1000, 'Felling&amp;Restocking'!$A441, 'Felling&amp;Restocking'!$B$11:$B$1000, 'Felling&amp;Restocking'!$B441, 'Felling&amp;Restocking'!$H$11:$H$1000, 'Felling&amp;Restocking'!$H441)</f>
        <v>0</v>
      </c>
      <c r="O441" s="338">
        <f>IF(OR('Felling&amp;Restocking'!H441=0,'Felling&amp;Restocking'!H441=""),0,1)</f>
        <v>0</v>
      </c>
      <c r="P441" s="339">
        <f>SUM('Felling&amp;Restocking'!O441+'Felling&amp;Restocking'!P441)</f>
        <v>0</v>
      </c>
      <c r="S441" s="341">
        <f>IF(AND(O441&lt;&gt;0,P441&lt;&gt;0,'Felling&amp;Restocking'!G441&lt;&gt;0,AA441="",AC441=""),1,0)</f>
        <v>0</v>
      </c>
      <c r="T441" s="342" t="str">
        <f>IF(OR('Felling&amp;Restocking'!G441=0,'Felling&amp;Restocking'!G441=""),"",SUM('Felling&amp;Restocking'!O441/P441)*'Felling&amp;Restocking'!G441)</f>
        <v/>
      </c>
      <c r="U441" s="343" t="str">
        <f>IF(OR('Felling&amp;Restocking'!G441=0,'Felling&amp;Restocking'!G441=""),"",SUM('Felling&amp;Restocking'!P441/P441)*'Felling&amp;Restocking'!G441)</f>
        <v/>
      </c>
      <c r="V441" s="344">
        <f>IF(CONCATENATE('Felling&amp;Restocking'!U441&amp;'Felling&amp;Restocking'!W441&amp;'Felling&amp;Restocking'!Y441&amp;'Felling&amp;Restocking'!AA441&amp;'Felling&amp;Restocking'!AC441)="",0,1)</f>
        <v>0</v>
      </c>
      <c r="W441" s="345">
        <f>IF(OR(OR(TRIM('Felling&amp;Restocking'!H441)="T",TRIM('Felling&amp;Restocking'!H441)="DF",TRIM('Felling&amp;Restocking'!H441)="OS"),O441=0),0,1)</f>
        <v>0</v>
      </c>
      <c r="X441" s="345">
        <f>IF(OR('Felling&amp;Restocking'!$S441="",OR('Felling&amp;Restocking'!$S441=0,'Felling&amp;Restocking'!$S441="N/A")),0,1)</f>
        <v>0</v>
      </c>
      <c r="Y441" s="333" t="str">
        <f t="shared" si="58"/>
        <v/>
      </c>
      <c r="Z441" s="333" t="str">
        <f t="shared" si="59"/>
        <v/>
      </c>
      <c r="AA441" s="334" t="str">
        <f t="shared" si="60"/>
        <v/>
      </c>
      <c r="AC441" s="333" t="str">
        <f t="shared" si="61"/>
        <v/>
      </c>
      <c r="AE441" s="333" t="str">
        <f t="shared" si="62"/>
        <v>1</v>
      </c>
      <c r="AF441" s="346" t="str">
        <f>IF('Felling&amp;Restocking'!I441="","",IFERROR(VLOOKUP( 'Felling&amp;Restocking'!I441,SpeciesList[],2,FALSE),"," &amp; 'Felling&amp;Restocking'!I441))</f>
        <v/>
      </c>
      <c r="AG441" s="333" t="str">
        <f>IF('Felling&amp;Restocking'!I441="","",VLOOKUP( 'Felling&amp;Restocking'!I441,SpeciesList[],4,FALSE))</f>
        <v/>
      </c>
      <c r="AH441" s="333" t="str">
        <f>IF('Felling&amp;Restocking'!J441="","",IFERROR("," &amp; VLOOKUP( 'Felling&amp;Restocking'!J441,SpeciesList[],2,FALSE),"," &amp; 'Felling&amp;Restocking'!J441))</f>
        <v/>
      </c>
      <c r="AI441" s="333" t="str">
        <f>IF('Felling&amp;Restocking'!J441="","",VLOOKUP( 'Felling&amp;Restocking'!J441,SpeciesList[],4,FALSE))</f>
        <v/>
      </c>
      <c r="AJ441" s="333" t="str">
        <f>IF('Felling&amp;Restocking'!K441="","",IFERROR("," &amp; VLOOKUP( 'Felling&amp;Restocking'!K441,SpeciesList[],2,FALSE),"," &amp; 'Felling&amp;Restocking'!K441))</f>
        <v/>
      </c>
      <c r="AK441" s="333" t="str">
        <f>IF('Felling&amp;Restocking'!K441="","",VLOOKUP( 'Felling&amp;Restocking'!K441,SpeciesList[],4,FALSE))</f>
        <v/>
      </c>
      <c r="AL441" s="333" t="str">
        <f>IF('Felling&amp;Restocking'!L441="","",IFERROR("," &amp; VLOOKUP( 'Felling&amp;Restocking'!L441,SpeciesList[],2,FALSE),"," &amp; 'Felling&amp;Restocking'!L441))</f>
        <v/>
      </c>
      <c r="AM441" s="333" t="str">
        <f>IF('Felling&amp;Restocking'!L441="","",VLOOKUP( 'Felling&amp;Restocking'!L441,SpeciesList[],4,FALSE))</f>
        <v/>
      </c>
      <c r="AN441" s="333" t="str">
        <f>IF('Felling&amp;Restocking'!M441="","",IFERROR("," &amp; VLOOKUP( 'Felling&amp;Restocking'!M441,SpeciesList[],2,FALSE),"," &amp; 'Felling&amp;Restocking'!M441))</f>
        <v/>
      </c>
      <c r="AO441" s="333" t="str">
        <f>IF('Felling&amp;Restocking'!M441="","",VLOOKUP( 'Felling&amp;Restocking'!M441,SpeciesList[],4,FALSE))</f>
        <v/>
      </c>
      <c r="AP441" s="333" t="str">
        <f>IF('Felling&amp;Restocking'!N441="","",IFERROR("," &amp; VLOOKUP( 'Felling&amp;Restocking'!N441,SpeciesList[],2,FALSE),"," &amp; 'Felling&amp;Restocking'!N441))</f>
        <v/>
      </c>
      <c r="AQ441" s="333" t="str">
        <f>IF('Felling&amp;Restocking'!N441="","",VLOOKUP( 'Felling&amp;Restocking'!N441,SpeciesList[],4,FALSE))</f>
        <v/>
      </c>
      <c r="AS441" s="346"/>
      <c r="AT441" s="333" t="str">
        <f>IF('Sub-Cpt Record'!A441&lt;&gt;"",CONCATENATE('Sub-Cpt Record'!A441,'Sub-Cpt Record'!B441,'Sub-Cpt Record'!C441),"")</f>
        <v/>
      </c>
      <c r="AU441" s="333">
        <f t="shared" si="63"/>
        <v>1</v>
      </c>
      <c r="AV441" s="333">
        <f>IF(AT441&lt;&gt;"",'Sub-Cpt Record'!C441/CODE!AU441,0)</f>
        <v>0</v>
      </c>
    </row>
    <row r="442" spans="1:48" x14ac:dyDescent="0.25">
      <c r="A442" s="333" t="str">
        <f>IF('Sub-Cpt Record'!B442="",IF(OR('Sub-Cpt Record'!A442=0,'Sub-Cpt Record'!A442=""),"",'Sub-Cpt Record'!A442),CONCATENATE('Sub-Cpt Record'!A442&amp;'Sub-Cpt Record'!B442))</f>
        <v/>
      </c>
      <c r="B442" s="333">
        <f t="shared" si="55"/>
        <v>1</v>
      </c>
      <c r="C442" s="334" t="str">
        <f>IF('Sub-Cpt Record'!E442 = "","",'Sub-Cpt Record'!E442&amp;"  ")</f>
        <v/>
      </c>
      <c r="D442" s="333" t="str">
        <f>IF('Sub-Cpt Record'!F442 = "","",'Sub-Cpt Record'!F442&amp;"  ")</f>
        <v/>
      </c>
      <c r="E442" s="333" t="str">
        <f>IF('Sub-Cpt Record'!G442 = "","",'Sub-Cpt Record'!G442&amp;"  ")</f>
        <v/>
      </c>
      <c r="F442" s="333" t="str">
        <f>IF('Sub-Cpt Record'!H442 = "","",'Sub-Cpt Record'!H442&amp;"  ")</f>
        <v/>
      </c>
      <c r="G442" s="333" t="str">
        <f>IF('Sub-Cpt Record'!I442 = "","",'Sub-Cpt Record'!I442&amp;"  ")</f>
        <v/>
      </c>
      <c r="H442" s="333" t="str">
        <f>IF('Sub-Cpt Record'!J442 = "","",'Sub-Cpt Record'!J442&amp;"  ")</f>
        <v/>
      </c>
      <c r="I442" s="335" t="str">
        <f t="shared" si="56"/>
        <v/>
      </c>
      <c r="J442" s="333">
        <f>IF(A442&lt;&gt;"",'Sub-Cpt Record'!C442/CODE!B442,0)</f>
        <v>0</v>
      </c>
      <c r="L442" s="337" t="str">
        <f t="shared" si="57"/>
        <v/>
      </c>
      <c r="N442" s="338">
        <f>COUNTIFS('Felling&amp;Restocking'!$A$11:$A$1000, 'Felling&amp;Restocking'!$A442, 'Felling&amp;Restocking'!$B$11:$B$1000, 'Felling&amp;Restocking'!$B442, 'Felling&amp;Restocking'!$H$11:$H$1000, 'Felling&amp;Restocking'!$H442)</f>
        <v>0</v>
      </c>
      <c r="O442" s="338">
        <f>IF(OR('Felling&amp;Restocking'!H442=0,'Felling&amp;Restocking'!H442=""),0,1)</f>
        <v>0</v>
      </c>
      <c r="P442" s="339">
        <f>SUM('Felling&amp;Restocking'!O442+'Felling&amp;Restocking'!P442)</f>
        <v>0</v>
      </c>
      <c r="S442" s="341">
        <f>IF(AND(O442&lt;&gt;0,P442&lt;&gt;0,'Felling&amp;Restocking'!G442&lt;&gt;0,AA442="",AC442=""),1,0)</f>
        <v>0</v>
      </c>
      <c r="T442" s="342" t="str">
        <f>IF(OR('Felling&amp;Restocking'!G442=0,'Felling&amp;Restocking'!G442=""),"",SUM('Felling&amp;Restocking'!O442/P442)*'Felling&amp;Restocking'!G442)</f>
        <v/>
      </c>
      <c r="U442" s="343" t="str">
        <f>IF(OR('Felling&amp;Restocking'!G442=0,'Felling&amp;Restocking'!G442=""),"",SUM('Felling&amp;Restocking'!P442/P442)*'Felling&amp;Restocking'!G442)</f>
        <v/>
      </c>
      <c r="V442" s="344">
        <f>IF(CONCATENATE('Felling&amp;Restocking'!U442&amp;'Felling&amp;Restocking'!W442&amp;'Felling&amp;Restocking'!Y442&amp;'Felling&amp;Restocking'!AA442&amp;'Felling&amp;Restocking'!AC442)="",0,1)</f>
        <v>0</v>
      </c>
      <c r="W442" s="345">
        <f>IF(OR(OR(TRIM('Felling&amp;Restocking'!H442)="T",TRIM('Felling&amp;Restocking'!H442)="DF",TRIM('Felling&amp;Restocking'!H442)="OS"),O442=0),0,1)</f>
        <v>0</v>
      </c>
      <c r="X442" s="345">
        <f>IF(OR('Felling&amp;Restocking'!$S442="",OR('Felling&amp;Restocking'!$S442=0,'Felling&amp;Restocking'!$S442="N/A")),0,1)</f>
        <v>0</v>
      </c>
      <c r="Y442" s="333" t="str">
        <f t="shared" si="58"/>
        <v/>
      </c>
      <c r="Z442" s="333" t="str">
        <f t="shared" si="59"/>
        <v/>
      </c>
      <c r="AA442" s="334" t="str">
        <f t="shared" si="60"/>
        <v/>
      </c>
      <c r="AC442" s="333" t="str">
        <f t="shared" si="61"/>
        <v/>
      </c>
      <c r="AE442" s="333" t="str">
        <f t="shared" si="62"/>
        <v>1</v>
      </c>
      <c r="AF442" s="346" t="str">
        <f>IF('Felling&amp;Restocking'!I442="","",IFERROR(VLOOKUP( 'Felling&amp;Restocking'!I442,SpeciesList[],2,FALSE),"," &amp; 'Felling&amp;Restocking'!I442))</f>
        <v/>
      </c>
      <c r="AG442" s="333" t="str">
        <f>IF('Felling&amp;Restocking'!I442="","",VLOOKUP( 'Felling&amp;Restocking'!I442,SpeciesList[],4,FALSE))</f>
        <v/>
      </c>
      <c r="AH442" s="333" t="str">
        <f>IF('Felling&amp;Restocking'!J442="","",IFERROR("," &amp; VLOOKUP( 'Felling&amp;Restocking'!J442,SpeciesList[],2,FALSE),"," &amp; 'Felling&amp;Restocking'!J442))</f>
        <v/>
      </c>
      <c r="AI442" s="333" t="str">
        <f>IF('Felling&amp;Restocking'!J442="","",VLOOKUP( 'Felling&amp;Restocking'!J442,SpeciesList[],4,FALSE))</f>
        <v/>
      </c>
      <c r="AJ442" s="333" t="str">
        <f>IF('Felling&amp;Restocking'!K442="","",IFERROR("," &amp; VLOOKUP( 'Felling&amp;Restocking'!K442,SpeciesList[],2,FALSE),"," &amp; 'Felling&amp;Restocking'!K442))</f>
        <v/>
      </c>
      <c r="AK442" s="333" t="str">
        <f>IF('Felling&amp;Restocking'!K442="","",VLOOKUP( 'Felling&amp;Restocking'!K442,SpeciesList[],4,FALSE))</f>
        <v/>
      </c>
      <c r="AL442" s="333" t="str">
        <f>IF('Felling&amp;Restocking'!L442="","",IFERROR("," &amp; VLOOKUP( 'Felling&amp;Restocking'!L442,SpeciesList[],2,FALSE),"," &amp; 'Felling&amp;Restocking'!L442))</f>
        <v/>
      </c>
      <c r="AM442" s="333" t="str">
        <f>IF('Felling&amp;Restocking'!L442="","",VLOOKUP( 'Felling&amp;Restocking'!L442,SpeciesList[],4,FALSE))</f>
        <v/>
      </c>
      <c r="AN442" s="333" t="str">
        <f>IF('Felling&amp;Restocking'!M442="","",IFERROR("," &amp; VLOOKUP( 'Felling&amp;Restocking'!M442,SpeciesList[],2,FALSE),"," &amp; 'Felling&amp;Restocking'!M442))</f>
        <v/>
      </c>
      <c r="AO442" s="333" t="str">
        <f>IF('Felling&amp;Restocking'!M442="","",VLOOKUP( 'Felling&amp;Restocking'!M442,SpeciesList[],4,FALSE))</f>
        <v/>
      </c>
      <c r="AP442" s="333" t="str">
        <f>IF('Felling&amp;Restocking'!N442="","",IFERROR("," &amp; VLOOKUP( 'Felling&amp;Restocking'!N442,SpeciesList[],2,FALSE),"," &amp; 'Felling&amp;Restocking'!N442))</f>
        <v/>
      </c>
      <c r="AQ442" s="333" t="str">
        <f>IF('Felling&amp;Restocking'!N442="","",VLOOKUP( 'Felling&amp;Restocking'!N442,SpeciesList[],4,FALSE))</f>
        <v/>
      </c>
      <c r="AS442" s="346"/>
      <c r="AT442" s="333" t="str">
        <f>IF('Sub-Cpt Record'!A442&lt;&gt;"",CONCATENATE('Sub-Cpt Record'!A442,'Sub-Cpt Record'!B442,'Sub-Cpt Record'!C442),"")</f>
        <v/>
      </c>
      <c r="AU442" s="333">
        <f t="shared" si="63"/>
        <v>1</v>
      </c>
      <c r="AV442" s="333">
        <f>IF(AT442&lt;&gt;"",'Sub-Cpt Record'!C442/CODE!AU442,0)</f>
        <v>0</v>
      </c>
    </row>
    <row r="443" spans="1:48" x14ac:dyDescent="0.25">
      <c r="A443" s="333" t="str">
        <f>IF('Sub-Cpt Record'!B443="",IF(OR('Sub-Cpt Record'!A443=0,'Sub-Cpt Record'!A443=""),"",'Sub-Cpt Record'!A443),CONCATENATE('Sub-Cpt Record'!A443&amp;'Sub-Cpt Record'!B443))</f>
        <v/>
      </c>
      <c r="B443" s="333">
        <f t="shared" si="55"/>
        <v>1</v>
      </c>
      <c r="C443" s="334" t="str">
        <f>IF('Sub-Cpt Record'!E443 = "","",'Sub-Cpt Record'!E443&amp;"  ")</f>
        <v/>
      </c>
      <c r="D443" s="333" t="str">
        <f>IF('Sub-Cpt Record'!F443 = "","",'Sub-Cpt Record'!F443&amp;"  ")</f>
        <v/>
      </c>
      <c r="E443" s="333" t="str">
        <f>IF('Sub-Cpt Record'!G443 = "","",'Sub-Cpt Record'!G443&amp;"  ")</f>
        <v/>
      </c>
      <c r="F443" s="333" t="str">
        <f>IF('Sub-Cpt Record'!H443 = "","",'Sub-Cpt Record'!H443&amp;"  ")</f>
        <v/>
      </c>
      <c r="G443" s="333" t="str">
        <f>IF('Sub-Cpt Record'!I443 = "","",'Sub-Cpt Record'!I443&amp;"  ")</f>
        <v/>
      </c>
      <c r="H443" s="333" t="str">
        <f>IF('Sub-Cpt Record'!J443 = "","",'Sub-Cpt Record'!J443&amp;"  ")</f>
        <v/>
      </c>
      <c r="I443" s="335" t="str">
        <f t="shared" si="56"/>
        <v/>
      </c>
      <c r="J443" s="333">
        <f>IF(A443&lt;&gt;"",'Sub-Cpt Record'!C443/CODE!B443,0)</f>
        <v>0</v>
      </c>
      <c r="L443" s="337" t="str">
        <f t="shared" si="57"/>
        <v/>
      </c>
      <c r="N443" s="338">
        <f>COUNTIFS('Felling&amp;Restocking'!$A$11:$A$1000, 'Felling&amp;Restocking'!$A443, 'Felling&amp;Restocking'!$B$11:$B$1000, 'Felling&amp;Restocking'!$B443, 'Felling&amp;Restocking'!$H$11:$H$1000, 'Felling&amp;Restocking'!$H443)</f>
        <v>0</v>
      </c>
      <c r="O443" s="338">
        <f>IF(OR('Felling&amp;Restocking'!H443=0,'Felling&amp;Restocking'!H443=""),0,1)</f>
        <v>0</v>
      </c>
      <c r="P443" s="339">
        <f>SUM('Felling&amp;Restocking'!O443+'Felling&amp;Restocking'!P443)</f>
        <v>0</v>
      </c>
      <c r="S443" s="341">
        <f>IF(AND(O443&lt;&gt;0,P443&lt;&gt;0,'Felling&amp;Restocking'!G443&lt;&gt;0,AA443="",AC443=""),1,0)</f>
        <v>0</v>
      </c>
      <c r="T443" s="342" t="str">
        <f>IF(OR('Felling&amp;Restocking'!G443=0,'Felling&amp;Restocking'!G443=""),"",SUM('Felling&amp;Restocking'!O443/P443)*'Felling&amp;Restocking'!G443)</f>
        <v/>
      </c>
      <c r="U443" s="343" t="str">
        <f>IF(OR('Felling&amp;Restocking'!G443=0,'Felling&amp;Restocking'!G443=""),"",SUM('Felling&amp;Restocking'!P443/P443)*'Felling&amp;Restocking'!G443)</f>
        <v/>
      </c>
      <c r="V443" s="344">
        <f>IF(CONCATENATE('Felling&amp;Restocking'!U443&amp;'Felling&amp;Restocking'!W443&amp;'Felling&amp;Restocking'!Y443&amp;'Felling&amp;Restocking'!AA443&amp;'Felling&amp;Restocking'!AC443)="",0,1)</f>
        <v>0</v>
      </c>
      <c r="W443" s="345">
        <f>IF(OR(OR(TRIM('Felling&amp;Restocking'!H443)="T",TRIM('Felling&amp;Restocking'!H443)="DF",TRIM('Felling&amp;Restocking'!H443)="OS"),O443=0),0,1)</f>
        <v>0</v>
      </c>
      <c r="X443" s="345">
        <f>IF(OR('Felling&amp;Restocking'!$S443="",OR('Felling&amp;Restocking'!$S443=0,'Felling&amp;Restocking'!$S443="N/A")),0,1)</f>
        <v>0</v>
      </c>
      <c r="Y443" s="333" t="str">
        <f t="shared" si="58"/>
        <v/>
      </c>
      <c r="Z443" s="333" t="str">
        <f t="shared" si="59"/>
        <v/>
      </c>
      <c r="AA443" s="334" t="str">
        <f t="shared" si="60"/>
        <v/>
      </c>
      <c r="AC443" s="333" t="str">
        <f t="shared" si="61"/>
        <v/>
      </c>
      <c r="AE443" s="333" t="str">
        <f t="shared" si="62"/>
        <v>1</v>
      </c>
      <c r="AF443" s="346" t="str">
        <f>IF('Felling&amp;Restocking'!I443="","",IFERROR(VLOOKUP( 'Felling&amp;Restocking'!I443,SpeciesList[],2,FALSE),"," &amp; 'Felling&amp;Restocking'!I443))</f>
        <v/>
      </c>
      <c r="AG443" s="333" t="str">
        <f>IF('Felling&amp;Restocking'!I443="","",VLOOKUP( 'Felling&amp;Restocking'!I443,SpeciesList[],4,FALSE))</f>
        <v/>
      </c>
      <c r="AH443" s="333" t="str">
        <f>IF('Felling&amp;Restocking'!J443="","",IFERROR("," &amp; VLOOKUP( 'Felling&amp;Restocking'!J443,SpeciesList[],2,FALSE),"," &amp; 'Felling&amp;Restocking'!J443))</f>
        <v/>
      </c>
      <c r="AI443" s="333" t="str">
        <f>IF('Felling&amp;Restocking'!J443="","",VLOOKUP( 'Felling&amp;Restocking'!J443,SpeciesList[],4,FALSE))</f>
        <v/>
      </c>
      <c r="AJ443" s="333" t="str">
        <f>IF('Felling&amp;Restocking'!K443="","",IFERROR("," &amp; VLOOKUP( 'Felling&amp;Restocking'!K443,SpeciesList[],2,FALSE),"," &amp; 'Felling&amp;Restocking'!K443))</f>
        <v/>
      </c>
      <c r="AK443" s="333" t="str">
        <f>IF('Felling&amp;Restocking'!K443="","",VLOOKUP( 'Felling&amp;Restocking'!K443,SpeciesList[],4,FALSE))</f>
        <v/>
      </c>
      <c r="AL443" s="333" t="str">
        <f>IF('Felling&amp;Restocking'!L443="","",IFERROR("," &amp; VLOOKUP( 'Felling&amp;Restocking'!L443,SpeciesList[],2,FALSE),"," &amp; 'Felling&amp;Restocking'!L443))</f>
        <v/>
      </c>
      <c r="AM443" s="333" t="str">
        <f>IF('Felling&amp;Restocking'!L443="","",VLOOKUP( 'Felling&amp;Restocking'!L443,SpeciesList[],4,FALSE))</f>
        <v/>
      </c>
      <c r="AN443" s="333" t="str">
        <f>IF('Felling&amp;Restocking'!M443="","",IFERROR("," &amp; VLOOKUP( 'Felling&amp;Restocking'!M443,SpeciesList[],2,FALSE),"," &amp; 'Felling&amp;Restocking'!M443))</f>
        <v/>
      </c>
      <c r="AO443" s="333" t="str">
        <f>IF('Felling&amp;Restocking'!M443="","",VLOOKUP( 'Felling&amp;Restocking'!M443,SpeciesList[],4,FALSE))</f>
        <v/>
      </c>
      <c r="AP443" s="333" t="str">
        <f>IF('Felling&amp;Restocking'!N443="","",IFERROR("," &amp; VLOOKUP( 'Felling&amp;Restocking'!N443,SpeciesList[],2,FALSE),"," &amp; 'Felling&amp;Restocking'!N443))</f>
        <v/>
      </c>
      <c r="AQ443" s="333" t="str">
        <f>IF('Felling&amp;Restocking'!N443="","",VLOOKUP( 'Felling&amp;Restocking'!N443,SpeciesList[],4,FALSE))</f>
        <v/>
      </c>
      <c r="AS443" s="346"/>
      <c r="AT443" s="333" t="str">
        <f>IF('Sub-Cpt Record'!A443&lt;&gt;"",CONCATENATE('Sub-Cpt Record'!A443,'Sub-Cpt Record'!B443,'Sub-Cpt Record'!C443),"")</f>
        <v/>
      </c>
      <c r="AU443" s="333">
        <f t="shared" si="63"/>
        <v>1</v>
      </c>
      <c r="AV443" s="333">
        <f>IF(AT443&lt;&gt;"",'Sub-Cpt Record'!C443/CODE!AU443,0)</f>
        <v>0</v>
      </c>
    </row>
    <row r="444" spans="1:48" x14ac:dyDescent="0.25">
      <c r="A444" s="333" t="str">
        <f>IF('Sub-Cpt Record'!B444="",IF(OR('Sub-Cpt Record'!A444=0,'Sub-Cpt Record'!A444=""),"",'Sub-Cpt Record'!A444),CONCATENATE('Sub-Cpt Record'!A444&amp;'Sub-Cpt Record'!B444))</f>
        <v/>
      </c>
      <c r="B444" s="333">
        <f t="shared" si="55"/>
        <v>1</v>
      </c>
      <c r="C444" s="334" t="str">
        <f>IF('Sub-Cpt Record'!E444 = "","",'Sub-Cpt Record'!E444&amp;"  ")</f>
        <v/>
      </c>
      <c r="D444" s="333" t="str">
        <f>IF('Sub-Cpt Record'!F444 = "","",'Sub-Cpt Record'!F444&amp;"  ")</f>
        <v/>
      </c>
      <c r="E444" s="333" t="str">
        <f>IF('Sub-Cpt Record'!G444 = "","",'Sub-Cpt Record'!G444&amp;"  ")</f>
        <v/>
      </c>
      <c r="F444" s="333" t="str">
        <f>IF('Sub-Cpt Record'!H444 = "","",'Sub-Cpt Record'!H444&amp;"  ")</f>
        <v/>
      </c>
      <c r="G444" s="333" t="str">
        <f>IF('Sub-Cpt Record'!I444 = "","",'Sub-Cpt Record'!I444&amp;"  ")</f>
        <v/>
      </c>
      <c r="H444" s="333" t="str">
        <f>IF('Sub-Cpt Record'!J444 = "","",'Sub-Cpt Record'!J444&amp;"  ")</f>
        <v/>
      </c>
      <c r="I444" s="335" t="str">
        <f t="shared" si="56"/>
        <v/>
      </c>
      <c r="J444" s="333">
        <f>IF(A444&lt;&gt;"",'Sub-Cpt Record'!C444/CODE!B444,0)</f>
        <v>0</v>
      </c>
      <c r="L444" s="337" t="str">
        <f t="shared" si="57"/>
        <v/>
      </c>
      <c r="N444" s="338">
        <f>COUNTIFS('Felling&amp;Restocking'!$A$11:$A$1000, 'Felling&amp;Restocking'!$A444, 'Felling&amp;Restocking'!$B$11:$B$1000, 'Felling&amp;Restocking'!$B444, 'Felling&amp;Restocking'!$H$11:$H$1000, 'Felling&amp;Restocking'!$H444)</f>
        <v>0</v>
      </c>
      <c r="O444" s="338">
        <f>IF(OR('Felling&amp;Restocking'!H444=0,'Felling&amp;Restocking'!H444=""),0,1)</f>
        <v>0</v>
      </c>
      <c r="P444" s="339">
        <f>SUM('Felling&amp;Restocking'!O444+'Felling&amp;Restocking'!P444)</f>
        <v>0</v>
      </c>
      <c r="S444" s="341">
        <f>IF(AND(O444&lt;&gt;0,P444&lt;&gt;0,'Felling&amp;Restocking'!G444&lt;&gt;0,AA444="",AC444=""),1,0)</f>
        <v>0</v>
      </c>
      <c r="T444" s="342" t="str">
        <f>IF(OR('Felling&amp;Restocking'!G444=0,'Felling&amp;Restocking'!G444=""),"",SUM('Felling&amp;Restocking'!O444/P444)*'Felling&amp;Restocking'!G444)</f>
        <v/>
      </c>
      <c r="U444" s="343" t="str">
        <f>IF(OR('Felling&amp;Restocking'!G444=0,'Felling&amp;Restocking'!G444=""),"",SUM('Felling&amp;Restocking'!P444/P444)*'Felling&amp;Restocking'!G444)</f>
        <v/>
      </c>
      <c r="V444" s="344">
        <f>IF(CONCATENATE('Felling&amp;Restocking'!U444&amp;'Felling&amp;Restocking'!W444&amp;'Felling&amp;Restocking'!Y444&amp;'Felling&amp;Restocking'!AA444&amp;'Felling&amp;Restocking'!AC444)="",0,1)</f>
        <v>0</v>
      </c>
      <c r="W444" s="345">
        <f>IF(OR(OR(TRIM('Felling&amp;Restocking'!H444)="T",TRIM('Felling&amp;Restocking'!H444)="DF",TRIM('Felling&amp;Restocking'!H444)="OS"),O444=0),0,1)</f>
        <v>0</v>
      </c>
      <c r="X444" s="345">
        <f>IF(OR('Felling&amp;Restocking'!$S444="",OR('Felling&amp;Restocking'!$S444=0,'Felling&amp;Restocking'!$S444="N/A")),0,1)</f>
        <v>0</v>
      </c>
      <c r="Y444" s="333" t="str">
        <f t="shared" si="58"/>
        <v/>
      </c>
      <c r="Z444" s="333" t="str">
        <f t="shared" si="59"/>
        <v/>
      </c>
      <c r="AA444" s="334" t="str">
        <f t="shared" si="60"/>
        <v/>
      </c>
      <c r="AC444" s="333" t="str">
        <f t="shared" si="61"/>
        <v/>
      </c>
      <c r="AE444" s="333" t="str">
        <f t="shared" si="62"/>
        <v>1</v>
      </c>
      <c r="AF444" s="346" t="str">
        <f>IF('Felling&amp;Restocking'!I444="","",IFERROR(VLOOKUP( 'Felling&amp;Restocking'!I444,SpeciesList[],2,FALSE),"," &amp; 'Felling&amp;Restocking'!I444))</f>
        <v/>
      </c>
      <c r="AG444" s="333" t="str">
        <f>IF('Felling&amp;Restocking'!I444="","",VLOOKUP( 'Felling&amp;Restocking'!I444,SpeciesList[],4,FALSE))</f>
        <v/>
      </c>
      <c r="AH444" s="333" t="str">
        <f>IF('Felling&amp;Restocking'!J444="","",IFERROR("," &amp; VLOOKUP( 'Felling&amp;Restocking'!J444,SpeciesList[],2,FALSE),"," &amp; 'Felling&amp;Restocking'!J444))</f>
        <v/>
      </c>
      <c r="AI444" s="333" t="str">
        <f>IF('Felling&amp;Restocking'!J444="","",VLOOKUP( 'Felling&amp;Restocking'!J444,SpeciesList[],4,FALSE))</f>
        <v/>
      </c>
      <c r="AJ444" s="333" t="str">
        <f>IF('Felling&amp;Restocking'!K444="","",IFERROR("," &amp; VLOOKUP( 'Felling&amp;Restocking'!K444,SpeciesList[],2,FALSE),"," &amp; 'Felling&amp;Restocking'!K444))</f>
        <v/>
      </c>
      <c r="AK444" s="333" t="str">
        <f>IF('Felling&amp;Restocking'!K444="","",VLOOKUP( 'Felling&amp;Restocking'!K444,SpeciesList[],4,FALSE))</f>
        <v/>
      </c>
      <c r="AL444" s="333" t="str">
        <f>IF('Felling&amp;Restocking'!L444="","",IFERROR("," &amp; VLOOKUP( 'Felling&amp;Restocking'!L444,SpeciesList[],2,FALSE),"," &amp; 'Felling&amp;Restocking'!L444))</f>
        <v/>
      </c>
      <c r="AM444" s="333" t="str">
        <f>IF('Felling&amp;Restocking'!L444="","",VLOOKUP( 'Felling&amp;Restocking'!L444,SpeciesList[],4,FALSE))</f>
        <v/>
      </c>
      <c r="AN444" s="333" t="str">
        <f>IF('Felling&amp;Restocking'!M444="","",IFERROR("," &amp; VLOOKUP( 'Felling&amp;Restocking'!M444,SpeciesList[],2,FALSE),"," &amp; 'Felling&amp;Restocking'!M444))</f>
        <v/>
      </c>
      <c r="AO444" s="333" t="str">
        <f>IF('Felling&amp;Restocking'!M444="","",VLOOKUP( 'Felling&amp;Restocking'!M444,SpeciesList[],4,FALSE))</f>
        <v/>
      </c>
      <c r="AP444" s="333" t="str">
        <f>IF('Felling&amp;Restocking'!N444="","",IFERROR("," &amp; VLOOKUP( 'Felling&amp;Restocking'!N444,SpeciesList[],2,FALSE),"," &amp; 'Felling&amp;Restocking'!N444))</f>
        <v/>
      </c>
      <c r="AQ444" s="333" t="str">
        <f>IF('Felling&amp;Restocking'!N444="","",VLOOKUP( 'Felling&amp;Restocking'!N444,SpeciesList[],4,FALSE))</f>
        <v/>
      </c>
      <c r="AS444" s="346"/>
      <c r="AT444" s="333" t="str">
        <f>IF('Sub-Cpt Record'!A444&lt;&gt;"",CONCATENATE('Sub-Cpt Record'!A444,'Sub-Cpt Record'!B444,'Sub-Cpt Record'!C444),"")</f>
        <v/>
      </c>
      <c r="AU444" s="333">
        <f t="shared" si="63"/>
        <v>1</v>
      </c>
      <c r="AV444" s="333">
        <f>IF(AT444&lt;&gt;"",'Sub-Cpt Record'!C444/CODE!AU444,0)</f>
        <v>0</v>
      </c>
    </row>
    <row r="445" spans="1:48" x14ac:dyDescent="0.25">
      <c r="A445" s="333" t="str">
        <f>IF('Sub-Cpt Record'!B445="",IF(OR('Sub-Cpt Record'!A445=0,'Sub-Cpt Record'!A445=""),"",'Sub-Cpt Record'!A445),CONCATENATE('Sub-Cpt Record'!A445&amp;'Sub-Cpt Record'!B445))</f>
        <v/>
      </c>
      <c r="B445" s="333">
        <f t="shared" si="55"/>
        <v>1</v>
      </c>
      <c r="C445" s="334" t="str">
        <f>IF('Sub-Cpt Record'!E445 = "","",'Sub-Cpt Record'!E445&amp;"  ")</f>
        <v/>
      </c>
      <c r="D445" s="333" t="str">
        <f>IF('Sub-Cpt Record'!F445 = "","",'Sub-Cpt Record'!F445&amp;"  ")</f>
        <v/>
      </c>
      <c r="E445" s="333" t="str">
        <f>IF('Sub-Cpt Record'!G445 = "","",'Sub-Cpt Record'!G445&amp;"  ")</f>
        <v/>
      </c>
      <c r="F445" s="333" t="str">
        <f>IF('Sub-Cpt Record'!H445 = "","",'Sub-Cpt Record'!H445&amp;"  ")</f>
        <v/>
      </c>
      <c r="G445" s="333" t="str">
        <f>IF('Sub-Cpt Record'!I445 = "","",'Sub-Cpt Record'!I445&amp;"  ")</f>
        <v/>
      </c>
      <c r="H445" s="333" t="str">
        <f>IF('Sub-Cpt Record'!J445 = "","",'Sub-Cpt Record'!J445&amp;"  ")</f>
        <v/>
      </c>
      <c r="I445" s="335" t="str">
        <f t="shared" si="56"/>
        <v/>
      </c>
      <c r="J445" s="333">
        <f>IF(A445&lt;&gt;"",'Sub-Cpt Record'!C445/CODE!B445,0)</f>
        <v>0</v>
      </c>
      <c r="L445" s="337" t="str">
        <f t="shared" si="57"/>
        <v/>
      </c>
      <c r="N445" s="338">
        <f>COUNTIFS('Felling&amp;Restocking'!$A$11:$A$1000, 'Felling&amp;Restocking'!$A445, 'Felling&amp;Restocking'!$B$11:$B$1000, 'Felling&amp;Restocking'!$B445, 'Felling&amp;Restocking'!$H$11:$H$1000, 'Felling&amp;Restocking'!$H445)</f>
        <v>0</v>
      </c>
      <c r="O445" s="338">
        <f>IF(OR('Felling&amp;Restocking'!H445=0,'Felling&amp;Restocking'!H445=""),0,1)</f>
        <v>0</v>
      </c>
      <c r="P445" s="339">
        <f>SUM('Felling&amp;Restocking'!O445+'Felling&amp;Restocking'!P445)</f>
        <v>0</v>
      </c>
      <c r="S445" s="341">
        <f>IF(AND(O445&lt;&gt;0,P445&lt;&gt;0,'Felling&amp;Restocking'!G445&lt;&gt;0,AA445="",AC445=""),1,0)</f>
        <v>0</v>
      </c>
      <c r="T445" s="342" t="str">
        <f>IF(OR('Felling&amp;Restocking'!G445=0,'Felling&amp;Restocking'!G445=""),"",SUM('Felling&amp;Restocking'!O445/P445)*'Felling&amp;Restocking'!G445)</f>
        <v/>
      </c>
      <c r="U445" s="343" t="str">
        <f>IF(OR('Felling&amp;Restocking'!G445=0,'Felling&amp;Restocking'!G445=""),"",SUM('Felling&amp;Restocking'!P445/P445)*'Felling&amp;Restocking'!G445)</f>
        <v/>
      </c>
      <c r="V445" s="344">
        <f>IF(CONCATENATE('Felling&amp;Restocking'!U445&amp;'Felling&amp;Restocking'!W445&amp;'Felling&amp;Restocking'!Y445&amp;'Felling&amp;Restocking'!AA445&amp;'Felling&amp;Restocking'!AC445)="",0,1)</f>
        <v>0</v>
      </c>
      <c r="W445" s="345">
        <f>IF(OR(OR(TRIM('Felling&amp;Restocking'!H445)="T",TRIM('Felling&amp;Restocking'!H445)="DF",TRIM('Felling&amp;Restocking'!H445)="OS"),O445=0),0,1)</f>
        <v>0</v>
      </c>
      <c r="X445" s="345">
        <f>IF(OR('Felling&amp;Restocking'!$S445="",OR('Felling&amp;Restocking'!$S445=0,'Felling&amp;Restocking'!$S445="N/A")),0,1)</f>
        <v>0</v>
      </c>
      <c r="Y445" s="333" t="str">
        <f t="shared" si="58"/>
        <v/>
      </c>
      <c r="Z445" s="333" t="str">
        <f t="shared" si="59"/>
        <v/>
      </c>
      <c r="AA445" s="334" t="str">
        <f t="shared" si="60"/>
        <v/>
      </c>
      <c r="AC445" s="333" t="str">
        <f t="shared" si="61"/>
        <v/>
      </c>
      <c r="AE445" s="333" t="str">
        <f t="shared" si="62"/>
        <v>1</v>
      </c>
      <c r="AF445" s="346" t="str">
        <f>IF('Felling&amp;Restocking'!I445="","",IFERROR(VLOOKUP( 'Felling&amp;Restocking'!I445,SpeciesList[],2,FALSE),"," &amp; 'Felling&amp;Restocking'!I445))</f>
        <v/>
      </c>
      <c r="AG445" s="333" t="str">
        <f>IF('Felling&amp;Restocking'!I445="","",VLOOKUP( 'Felling&amp;Restocking'!I445,SpeciesList[],4,FALSE))</f>
        <v/>
      </c>
      <c r="AH445" s="333" t="str">
        <f>IF('Felling&amp;Restocking'!J445="","",IFERROR("," &amp; VLOOKUP( 'Felling&amp;Restocking'!J445,SpeciesList[],2,FALSE),"," &amp; 'Felling&amp;Restocking'!J445))</f>
        <v/>
      </c>
      <c r="AI445" s="333" t="str">
        <f>IF('Felling&amp;Restocking'!J445="","",VLOOKUP( 'Felling&amp;Restocking'!J445,SpeciesList[],4,FALSE))</f>
        <v/>
      </c>
      <c r="AJ445" s="333" t="str">
        <f>IF('Felling&amp;Restocking'!K445="","",IFERROR("," &amp; VLOOKUP( 'Felling&amp;Restocking'!K445,SpeciesList[],2,FALSE),"," &amp; 'Felling&amp;Restocking'!K445))</f>
        <v/>
      </c>
      <c r="AK445" s="333" t="str">
        <f>IF('Felling&amp;Restocking'!K445="","",VLOOKUP( 'Felling&amp;Restocking'!K445,SpeciesList[],4,FALSE))</f>
        <v/>
      </c>
      <c r="AL445" s="333" t="str">
        <f>IF('Felling&amp;Restocking'!L445="","",IFERROR("," &amp; VLOOKUP( 'Felling&amp;Restocking'!L445,SpeciesList[],2,FALSE),"," &amp; 'Felling&amp;Restocking'!L445))</f>
        <v/>
      </c>
      <c r="AM445" s="333" t="str">
        <f>IF('Felling&amp;Restocking'!L445="","",VLOOKUP( 'Felling&amp;Restocking'!L445,SpeciesList[],4,FALSE))</f>
        <v/>
      </c>
      <c r="AN445" s="333" t="str">
        <f>IF('Felling&amp;Restocking'!M445="","",IFERROR("," &amp; VLOOKUP( 'Felling&amp;Restocking'!M445,SpeciesList[],2,FALSE),"," &amp; 'Felling&amp;Restocking'!M445))</f>
        <v/>
      </c>
      <c r="AO445" s="333" t="str">
        <f>IF('Felling&amp;Restocking'!M445="","",VLOOKUP( 'Felling&amp;Restocking'!M445,SpeciesList[],4,FALSE))</f>
        <v/>
      </c>
      <c r="AP445" s="333" t="str">
        <f>IF('Felling&amp;Restocking'!N445="","",IFERROR("," &amp; VLOOKUP( 'Felling&amp;Restocking'!N445,SpeciesList[],2,FALSE),"," &amp; 'Felling&amp;Restocking'!N445))</f>
        <v/>
      </c>
      <c r="AQ445" s="333" t="str">
        <f>IF('Felling&amp;Restocking'!N445="","",VLOOKUP( 'Felling&amp;Restocking'!N445,SpeciesList[],4,FALSE))</f>
        <v/>
      </c>
      <c r="AS445" s="346"/>
      <c r="AT445" s="333" t="str">
        <f>IF('Sub-Cpt Record'!A445&lt;&gt;"",CONCATENATE('Sub-Cpt Record'!A445,'Sub-Cpt Record'!B445,'Sub-Cpt Record'!C445),"")</f>
        <v/>
      </c>
      <c r="AU445" s="333">
        <f t="shared" si="63"/>
        <v>1</v>
      </c>
      <c r="AV445" s="333">
        <f>IF(AT445&lt;&gt;"",'Sub-Cpt Record'!C445/CODE!AU445,0)</f>
        <v>0</v>
      </c>
    </row>
    <row r="446" spans="1:48" x14ac:dyDescent="0.25">
      <c r="A446" s="333" t="str">
        <f>IF('Sub-Cpt Record'!B446="",IF(OR('Sub-Cpt Record'!A446=0,'Sub-Cpt Record'!A446=""),"",'Sub-Cpt Record'!A446),CONCATENATE('Sub-Cpt Record'!A446&amp;'Sub-Cpt Record'!B446))</f>
        <v/>
      </c>
      <c r="B446" s="333">
        <f t="shared" si="55"/>
        <v>1</v>
      </c>
      <c r="C446" s="334" t="str">
        <f>IF('Sub-Cpt Record'!E446 = "","",'Sub-Cpt Record'!E446&amp;"  ")</f>
        <v/>
      </c>
      <c r="D446" s="333" t="str">
        <f>IF('Sub-Cpt Record'!F446 = "","",'Sub-Cpt Record'!F446&amp;"  ")</f>
        <v/>
      </c>
      <c r="E446" s="333" t="str">
        <f>IF('Sub-Cpt Record'!G446 = "","",'Sub-Cpt Record'!G446&amp;"  ")</f>
        <v/>
      </c>
      <c r="F446" s="333" t="str">
        <f>IF('Sub-Cpt Record'!H446 = "","",'Sub-Cpt Record'!H446&amp;"  ")</f>
        <v/>
      </c>
      <c r="G446" s="333" t="str">
        <f>IF('Sub-Cpt Record'!I446 = "","",'Sub-Cpt Record'!I446&amp;"  ")</f>
        <v/>
      </c>
      <c r="H446" s="333" t="str">
        <f>IF('Sub-Cpt Record'!J446 = "","",'Sub-Cpt Record'!J446&amp;"  ")</f>
        <v/>
      </c>
      <c r="I446" s="335" t="str">
        <f t="shared" si="56"/>
        <v/>
      </c>
      <c r="J446" s="333">
        <f>IF(A446&lt;&gt;"",'Sub-Cpt Record'!C446/CODE!B446,0)</f>
        <v>0</v>
      </c>
      <c r="L446" s="337" t="str">
        <f t="shared" si="57"/>
        <v/>
      </c>
      <c r="N446" s="338">
        <f>COUNTIFS('Felling&amp;Restocking'!$A$11:$A$1000, 'Felling&amp;Restocking'!$A446, 'Felling&amp;Restocking'!$B$11:$B$1000, 'Felling&amp;Restocking'!$B446, 'Felling&amp;Restocking'!$H$11:$H$1000, 'Felling&amp;Restocking'!$H446)</f>
        <v>0</v>
      </c>
      <c r="O446" s="338">
        <f>IF(OR('Felling&amp;Restocking'!H446=0,'Felling&amp;Restocking'!H446=""),0,1)</f>
        <v>0</v>
      </c>
      <c r="P446" s="339">
        <f>SUM('Felling&amp;Restocking'!O446+'Felling&amp;Restocking'!P446)</f>
        <v>0</v>
      </c>
      <c r="S446" s="341">
        <f>IF(AND(O446&lt;&gt;0,P446&lt;&gt;0,'Felling&amp;Restocking'!G446&lt;&gt;0,AA446="",AC446=""),1,0)</f>
        <v>0</v>
      </c>
      <c r="T446" s="342" t="str">
        <f>IF(OR('Felling&amp;Restocking'!G446=0,'Felling&amp;Restocking'!G446=""),"",SUM('Felling&amp;Restocking'!O446/P446)*'Felling&amp;Restocking'!G446)</f>
        <v/>
      </c>
      <c r="U446" s="343" t="str">
        <f>IF(OR('Felling&amp;Restocking'!G446=0,'Felling&amp;Restocking'!G446=""),"",SUM('Felling&amp;Restocking'!P446/P446)*'Felling&amp;Restocking'!G446)</f>
        <v/>
      </c>
      <c r="V446" s="344">
        <f>IF(CONCATENATE('Felling&amp;Restocking'!U446&amp;'Felling&amp;Restocking'!W446&amp;'Felling&amp;Restocking'!Y446&amp;'Felling&amp;Restocking'!AA446&amp;'Felling&amp;Restocking'!AC446)="",0,1)</f>
        <v>0</v>
      </c>
      <c r="W446" s="345">
        <f>IF(OR(OR(TRIM('Felling&amp;Restocking'!H446)="T",TRIM('Felling&amp;Restocking'!H446)="DF",TRIM('Felling&amp;Restocking'!H446)="OS"),O446=0),0,1)</f>
        <v>0</v>
      </c>
      <c r="X446" s="345">
        <f>IF(OR('Felling&amp;Restocking'!$S446="",OR('Felling&amp;Restocking'!$S446=0,'Felling&amp;Restocking'!$S446="N/A")),0,1)</f>
        <v>0</v>
      </c>
      <c r="Y446" s="333" t="str">
        <f t="shared" si="58"/>
        <v/>
      </c>
      <c r="Z446" s="333" t="str">
        <f t="shared" si="59"/>
        <v/>
      </c>
      <c r="AA446" s="334" t="str">
        <f t="shared" si="60"/>
        <v/>
      </c>
      <c r="AC446" s="333" t="str">
        <f t="shared" si="61"/>
        <v/>
      </c>
      <c r="AE446" s="333" t="str">
        <f t="shared" si="62"/>
        <v>1</v>
      </c>
      <c r="AF446" s="346" t="str">
        <f>IF('Felling&amp;Restocking'!I446="","",IFERROR(VLOOKUP( 'Felling&amp;Restocking'!I446,SpeciesList[],2,FALSE),"," &amp; 'Felling&amp;Restocking'!I446))</f>
        <v/>
      </c>
      <c r="AG446" s="333" t="str">
        <f>IF('Felling&amp;Restocking'!I446="","",VLOOKUP( 'Felling&amp;Restocking'!I446,SpeciesList[],4,FALSE))</f>
        <v/>
      </c>
      <c r="AH446" s="333" t="str">
        <f>IF('Felling&amp;Restocking'!J446="","",IFERROR("," &amp; VLOOKUP( 'Felling&amp;Restocking'!J446,SpeciesList[],2,FALSE),"," &amp; 'Felling&amp;Restocking'!J446))</f>
        <v/>
      </c>
      <c r="AI446" s="333" t="str">
        <f>IF('Felling&amp;Restocking'!J446="","",VLOOKUP( 'Felling&amp;Restocking'!J446,SpeciesList[],4,FALSE))</f>
        <v/>
      </c>
      <c r="AJ446" s="333" t="str">
        <f>IF('Felling&amp;Restocking'!K446="","",IFERROR("," &amp; VLOOKUP( 'Felling&amp;Restocking'!K446,SpeciesList[],2,FALSE),"," &amp; 'Felling&amp;Restocking'!K446))</f>
        <v/>
      </c>
      <c r="AK446" s="333" t="str">
        <f>IF('Felling&amp;Restocking'!K446="","",VLOOKUP( 'Felling&amp;Restocking'!K446,SpeciesList[],4,FALSE))</f>
        <v/>
      </c>
      <c r="AL446" s="333" t="str">
        <f>IF('Felling&amp;Restocking'!L446="","",IFERROR("," &amp; VLOOKUP( 'Felling&amp;Restocking'!L446,SpeciesList[],2,FALSE),"," &amp; 'Felling&amp;Restocking'!L446))</f>
        <v/>
      </c>
      <c r="AM446" s="333" t="str">
        <f>IF('Felling&amp;Restocking'!L446="","",VLOOKUP( 'Felling&amp;Restocking'!L446,SpeciesList[],4,FALSE))</f>
        <v/>
      </c>
      <c r="AN446" s="333" t="str">
        <f>IF('Felling&amp;Restocking'!M446="","",IFERROR("," &amp; VLOOKUP( 'Felling&amp;Restocking'!M446,SpeciesList[],2,FALSE),"," &amp; 'Felling&amp;Restocking'!M446))</f>
        <v/>
      </c>
      <c r="AO446" s="333" t="str">
        <f>IF('Felling&amp;Restocking'!M446="","",VLOOKUP( 'Felling&amp;Restocking'!M446,SpeciesList[],4,FALSE))</f>
        <v/>
      </c>
      <c r="AP446" s="333" t="str">
        <f>IF('Felling&amp;Restocking'!N446="","",IFERROR("," &amp; VLOOKUP( 'Felling&amp;Restocking'!N446,SpeciesList[],2,FALSE),"," &amp; 'Felling&amp;Restocking'!N446))</f>
        <v/>
      </c>
      <c r="AQ446" s="333" t="str">
        <f>IF('Felling&amp;Restocking'!N446="","",VLOOKUP( 'Felling&amp;Restocking'!N446,SpeciesList[],4,FALSE))</f>
        <v/>
      </c>
      <c r="AS446" s="346"/>
      <c r="AT446" s="333" t="str">
        <f>IF('Sub-Cpt Record'!A446&lt;&gt;"",CONCATENATE('Sub-Cpt Record'!A446,'Sub-Cpt Record'!B446,'Sub-Cpt Record'!C446),"")</f>
        <v/>
      </c>
      <c r="AU446" s="333">
        <f t="shared" si="63"/>
        <v>1</v>
      </c>
      <c r="AV446" s="333">
        <f>IF(AT446&lt;&gt;"",'Sub-Cpt Record'!C446/CODE!AU446,0)</f>
        <v>0</v>
      </c>
    </row>
    <row r="447" spans="1:48" x14ac:dyDescent="0.25">
      <c r="A447" s="333" t="str">
        <f>IF('Sub-Cpt Record'!B447="",IF(OR('Sub-Cpt Record'!A447=0,'Sub-Cpt Record'!A447=""),"",'Sub-Cpt Record'!A447),CONCATENATE('Sub-Cpt Record'!A447&amp;'Sub-Cpt Record'!B447))</f>
        <v/>
      </c>
      <c r="B447" s="333">
        <f t="shared" si="55"/>
        <v>1</v>
      </c>
      <c r="C447" s="334" t="str">
        <f>IF('Sub-Cpt Record'!E447 = "","",'Sub-Cpt Record'!E447&amp;"  ")</f>
        <v/>
      </c>
      <c r="D447" s="333" t="str">
        <f>IF('Sub-Cpt Record'!F447 = "","",'Sub-Cpt Record'!F447&amp;"  ")</f>
        <v/>
      </c>
      <c r="E447" s="333" t="str">
        <f>IF('Sub-Cpt Record'!G447 = "","",'Sub-Cpt Record'!G447&amp;"  ")</f>
        <v/>
      </c>
      <c r="F447" s="333" t="str">
        <f>IF('Sub-Cpt Record'!H447 = "","",'Sub-Cpt Record'!H447&amp;"  ")</f>
        <v/>
      </c>
      <c r="G447" s="333" t="str">
        <f>IF('Sub-Cpt Record'!I447 = "","",'Sub-Cpt Record'!I447&amp;"  ")</f>
        <v/>
      </c>
      <c r="H447" s="333" t="str">
        <f>IF('Sub-Cpt Record'!J447 = "","",'Sub-Cpt Record'!J447&amp;"  ")</f>
        <v/>
      </c>
      <c r="I447" s="335" t="str">
        <f t="shared" si="56"/>
        <v/>
      </c>
      <c r="J447" s="333">
        <f>IF(A447&lt;&gt;"",'Sub-Cpt Record'!C447/CODE!B447,0)</f>
        <v>0</v>
      </c>
      <c r="L447" s="337" t="str">
        <f t="shared" si="57"/>
        <v/>
      </c>
      <c r="N447" s="338">
        <f>COUNTIFS('Felling&amp;Restocking'!$A$11:$A$1000, 'Felling&amp;Restocking'!$A447, 'Felling&amp;Restocking'!$B$11:$B$1000, 'Felling&amp;Restocking'!$B447, 'Felling&amp;Restocking'!$H$11:$H$1000, 'Felling&amp;Restocking'!$H447)</f>
        <v>0</v>
      </c>
      <c r="O447" s="338">
        <f>IF(OR('Felling&amp;Restocking'!H447=0,'Felling&amp;Restocking'!H447=""),0,1)</f>
        <v>0</v>
      </c>
      <c r="P447" s="339">
        <f>SUM('Felling&amp;Restocking'!O447+'Felling&amp;Restocking'!P447)</f>
        <v>0</v>
      </c>
      <c r="S447" s="341">
        <f>IF(AND(O447&lt;&gt;0,P447&lt;&gt;0,'Felling&amp;Restocking'!G447&lt;&gt;0,AA447="",AC447=""),1,0)</f>
        <v>0</v>
      </c>
      <c r="T447" s="342" t="str">
        <f>IF(OR('Felling&amp;Restocking'!G447=0,'Felling&amp;Restocking'!G447=""),"",SUM('Felling&amp;Restocking'!O447/P447)*'Felling&amp;Restocking'!G447)</f>
        <v/>
      </c>
      <c r="U447" s="343" t="str">
        <f>IF(OR('Felling&amp;Restocking'!G447=0,'Felling&amp;Restocking'!G447=""),"",SUM('Felling&amp;Restocking'!P447/P447)*'Felling&amp;Restocking'!G447)</f>
        <v/>
      </c>
      <c r="V447" s="344">
        <f>IF(CONCATENATE('Felling&amp;Restocking'!U447&amp;'Felling&amp;Restocking'!W447&amp;'Felling&amp;Restocking'!Y447&amp;'Felling&amp;Restocking'!AA447&amp;'Felling&amp;Restocking'!AC447)="",0,1)</f>
        <v>0</v>
      </c>
      <c r="W447" s="345">
        <f>IF(OR(OR(TRIM('Felling&amp;Restocking'!H447)="T",TRIM('Felling&amp;Restocking'!H447)="DF",TRIM('Felling&amp;Restocking'!H447)="OS"),O447=0),0,1)</f>
        <v>0</v>
      </c>
      <c r="X447" s="345">
        <f>IF(OR('Felling&amp;Restocking'!$S447="",OR('Felling&amp;Restocking'!$S447=0,'Felling&amp;Restocking'!$S447="N/A")),0,1)</f>
        <v>0</v>
      </c>
      <c r="Y447" s="333" t="str">
        <f t="shared" si="58"/>
        <v/>
      </c>
      <c r="Z447" s="333" t="str">
        <f t="shared" si="59"/>
        <v/>
      </c>
      <c r="AA447" s="334" t="str">
        <f t="shared" si="60"/>
        <v/>
      </c>
      <c r="AC447" s="333" t="str">
        <f t="shared" si="61"/>
        <v/>
      </c>
      <c r="AE447" s="333" t="str">
        <f t="shared" si="62"/>
        <v>1</v>
      </c>
      <c r="AF447" s="346" t="str">
        <f>IF('Felling&amp;Restocking'!I447="","",IFERROR(VLOOKUP( 'Felling&amp;Restocking'!I447,SpeciesList[],2,FALSE),"," &amp; 'Felling&amp;Restocking'!I447))</f>
        <v/>
      </c>
      <c r="AG447" s="333" t="str">
        <f>IF('Felling&amp;Restocking'!I447="","",VLOOKUP( 'Felling&amp;Restocking'!I447,SpeciesList[],4,FALSE))</f>
        <v/>
      </c>
      <c r="AH447" s="333" t="str">
        <f>IF('Felling&amp;Restocking'!J447="","",IFERROR("," &amp; VLOOKUP( 'Felling&amp;Restocking'!J447,SpeciesList[],2,FALSE),"," &amp; 'Felling&amp;Restocking'!J447))</f>
        <v/>
      </c>
      <c r="AI447" s="333" t="str">
        <f>IF('Felling&amp;Restocking'!J447="","",VLOOKUP( 'Felling&amp;Restocking'!J447,SpeciesList[],4,FALSE))</f>
        <v/>
      </c>
      <c r="AJ447" s="333" t="str">
        <f>IF('Felling&amp;Restocking'!K447="","",IFERROR("," &amp; VLOOKUP( 'Felling&amp;Restocking'!K447,SpeciesList[],2,FALSE),"," &amp; 'Felling&amp;Restocking'!K447))</f>
        <v/>
      </c>
      <c r="AK447" s="333" t="str">
        <f>IF('Felling&amp;Restocking'!K447="","",VLOOKUP( 'Felling&amp;Restocking'!K447,SpeciesList[],4,FALSE))</f>
        <v/>
      </c>
      <c r="AL447" s="333" t="str">
        <f>IF('Felling&amp;Restocking'!L447="","",IFERROR("," &amp; VLOOKUP( 'Felling&amp;Restocking'!L447,SpeciesList[],2,FALSE),"," &amp; 'Felling&amp;Restocking'!L447))</f>
        <v/>
      </c>
      <c r="AM447" s="333" t="str">
        <f>IF('Felling&amp;Restocking'!L447="","",VLOOKUP( 'Felling&amp;Restocking'!L447,SpeciesList[],4,FALSE))</f>
        <v/>
      </c>
      <c r="AN447" s="333" t="str">
        <f>IF('Felling&amp;Restocking'!M447="","",IFERROR("," &amp; VLOOKUP( 'Felling&amp;Restocking'!M447,SpeciesList[],2,FALSE),"," &amp; 'Felling&amp;Restocking'!M447))</f>
        <v/>
      </c>
      <c r="AO447" s="333" t="str">
        <f>IF('Felling&amp;Restocking'!M447="","",VLOOKUP( 'Felling&amp;Restocking'!M447,SpeciesList[],4,FALSE))</f>
        <v/>
      </c>
      <c r="AP447" s="333" t="str">
        <f>IF('Felling&amp;Restocking'!N447="","",IFERROR("," &amp; VLOOKUP( 'Felling&amp;Restocking'!N447,SpeciesList[],2,FALSE),"," &amp; 'Felling&amp;Restocking'!N447))</f>
        <v/>
      </c>
      <c r="AQ447" s="333" t="str">
        <f>IF('Felling&amp;Restocking'!N447="","",VLOOKUP( 'Felling&amp;Restocking'!N447,SpeciesList[],4,FALSE))</f>
        <v/>
      </c>
      <c r="AS447" s="346"/>
      <c r="AT447" s="333" t="str">
        <f>IF('Sub-Cpt Record'!A447&lt;&gt;"",CONCATENATE('Sub-Cpt Record'!A447,'Sub-Cpt Record'!B447,'Sub-Cpt Record'!C447),"")</f>
        <v/>
      </c>
      <c r="AU447" s="333">
        <f t="shared" si="63"/>
        <v>1</v>
      </c>
      <c r="AV447" s="333">
        <f>IF(AT447&lt;&gt;"",'Sub-Cpt Record'!C447/CODE!AU447,0)</f>
        <v>0</v>
      </c>
    </row>
    <row r="448" spans="1:48" x14ac:dyDescent="0.25">
      <c r="A448" s="333" t="str">
        <f>IF('Sub-Cpt Record'!B448="",IF(OR('Sub-Cpt Record'!A448=0,'Sub-Cpt Record'!A448=""),"",'Sub-Cpt Record'!A448),CONCATENATE('Sub-Cpt Record'!A448&amp;'Sub-Cpt Record'!B448))</f>
        <v/>
      </c>
      <c r="B448" s="333">
        <f t="shared" si="55"/>
        <v>1</v>
      </c>
      <c r="C448" s="334" t="str">
        <f>IF('Sub-Cpt Record'!E448 = "","",'Sub-Cpt Record'!E448&amp;"  ")</f>
        <v/>
      </c>
      <c r="D448" s="333" t="str">
        <f>IF('Sub-Cpt Record'!F448 = "","",'Sub-Cpt Record'!F448&amp;"  ")</f>
        <v/>
      </c>
      <c r="E448" s="333" t="str">
        <f>IF('Sub-Cpt Record'!G448 = "","",'Sub-Cpt Record'!G448&amp;"  ")</f>
        <v/>
      </c>
      <c r="F448" s="333" t="str">
        <f>IF('Sub-Cpt Record'!H448 = "","",'Sub-Cpt Record'!H448&amp;"  ")</f>
        <v/>
      </c>
      <c r="G448" s="333" t="str">
        <f>IF('Sub-Cpt Record'!I448 = "","",'Sub-Cpt Record'!I448&amp;"  ")</f>
        <v/>
      </c>
      <c r="H448" s="333" t="str">
        <f>IF('Sub-Cpt Record'!J448 = "","",'Sub-Cpt Record'!J448&amp;"  ")</f>
        <v/>
      </c>
      <c r="I448" s="335" t="str">
        <f t="shared" si="56"/>
        <v/>
      </c>
      <c r="J448" s="333">
        <f>IF(A448&lt;&gt;"",'Sub-Cpt Record'!C448/CODE!B448,0)</f>
        <v>0</v>
      </c>
      <c r="L448" s="337" t="str">
        <f t="shared" si="57"/>
        <v/>
      </c>
      <c r="N448" s="338">
        <f>COUNTIFS('Felling&amp;Restocking'!$A$11:$A$1000, 'Felling&amp;Restocking'!$A448, 'Felling&amp;Restocking'!$B$11:$B$1000, 'Felling&amp;Restocking'!$B448, 'Felling&amp;Restocking'!$H$11:$H$1000, 'Felling&amp;Restocking'!$H448)</f>
        <v>0</v>
      </c>
      <c r="O448" s="338">
        <f>IF(OR('Felling&amp;Restocking'!H448=0,'Felling&amp;Restocking'!H448=""),0,1)</f>
        <v>0</v>
      </c>
      <c r="P448" s="339">
        <f>SUM('Felling&amp;Restocking'!O448+'Felling&amp;Restocking'!P448)</f>
        <v>0</v>
      </c>
      <c r="S448" s="341">
        <f>IF(AND(O448&lt;&gt;0,P448&lt;&gt;0,'Felling&amp;Restocking'!G448&lt;&gt;0,AA448="",AC448=""),1,0)</f>
        <v>0</v>
      </c>
      <c r="T448" s="342" t="str">
        <f>IF(OR('Felling&amp;Restocking'!G448=0,'Felling&amp;Restocking'!G448=""),"",SUM('Felling&amp;Restocking'!O448/P448)*'Felling&amp;Restocking'!G448)</f>
        <v/>
      </c>
      <c r="U448" s="343" t="str">
        <f>IF(OR('Felling&amp;Restocking'!G448=0,'Felling&amp;Restocking'!G448=""),"",SUM('Felling&amp;Restocking'!P448/P448)*'Felling&amp;Restocking'!G448)</f>
        <v/>
      </c>
      <c r="V448" s="344">
        <f>IF(CONCATENATE('Felling&amp;Restocking'!U448&amp;'Felling&amp;Restocking'!W448&amp;'Felling&amp;Restocking'!Y448&amp;'Felling&amp;Restocking'!AA448&amp;'Felling&amp;Restocking'!AC448)="",0,1)</f>
        <v>0</v>
      </c>
      <c r="W448" s="345">
        <f>IF(OR(OR(TRIM('Felling&amp;Restocking'!H448)="T",TRIM('Felling&amp;Restocking'!H448)="DF",TRIM('Felling&amp;Restocking'!H448)="OS"),O448=0),0,1)</f>
        <v>0</v>
      </c>
      <c r="X448" s="345">
        <f>IF(OR('Felling&amp;Restocking'!$S448="",OR('Felling&amp;Restocking'!$S448=0,'Felling&amp;Restocking'!$S448="N/A")),0,1)</f>
        <v>0</v>
      </c>
      <c r="Y448" s="333" t="str">
        <f t="shared" si="58"/>
        <v/>
      </c>
      <c r="Z448" s="333" t="str">
        <f t="shared" si="59"/>
        <v/>
      </c>
      <c r="AA448" s="334" t="str">
        <f t="shared" si="60"/>
        <v/>
      </c>
      <c r="AC448" s="333" t="str">
        <f t="shared" si="61"/>
        <v/>
      </c>
      <c r="AE448" s="333" t="str">
        <f t="shared" si="62"/>
        <v>1</v>
      </c>
      <c r="AF448" s="346" t="str">
        <f>IF('Felling&amp;Restocking'!I448="","",IFERROR(VLOOKUP( 'Felling&amp;Restocking'!I448,SpeciesList[],2,FALSE),"," &amp; 'Felling&amp;Restocking'!I448))</f>
        <v/>
      </c>
      <c r="AG448" s="333" t="str">
        <f>IF('Felling&amp;Restocking'!I448="","",VLOOKUP( 'Felling&amp;Restocking'!I448,SpeciesList[],4,FALSE))</f>
        <v/>
      </c>
      <c r="AH448" s="333" t="str">
        <f>IF('Felling&amp;Restocking'!J448="","",IFERROR("," &amp; VLOOKUP( 'Felling&amp;Restocking'!J448,SpeciesList[],2,FALSE),"," &amp; 'Felling&amp;Restocking'!J448))</f>
        <v/>
      </c>
      <c r="AI448" s="333" t="str">
        <f>IF('Felling&amp;Restocking'!J448="","",VLOOKUP( 'Felling&amp;Restocking'!J448,SpeciesList[],4,FALSE))</f>
        <v/>
      </c>
      <c r="AJ448" s="333" t="str">
        <f>IF('Felling&amp;Restocking'!K448="","",IFERROR("," &amp; VLOOKUP( 'Felling&amp;Restocking'!K448,SpeciesList[],2,FALSE),"," &amp; 'Felling&amp;Restocking'!K448))</f>
        <v/>
      </c>
      <c r="AK448" s="333" t="str">
        <f>IF('Felling&amp;Restocking'!K448="","",VLOOKUP( 'Felling&amp;Restocking'!K448,SpeciesList[],4,FALSE))</f>
        <v/>
      </c>
      <c r="AL448" s="333" t="str">
        <f>IF('Felling&amp;Restocking'!L448="","",IFERROR("," &amp; VLOOKUP( 'Felling&amp;Restocking'!L448,SpeciesList[],2,FALSE),"," &amp; 'Felling&amp;Restocking'!L448))</f>
        <v/>
      </c>
      <c r="AM448" s="333" t="str">
        <f>IF('Felling&amp;Restocking'!L448="","",VLOOKUP( 'Felling&amp;Restocking'!L448,SpeciesList[],4,FALSE))</f>
        <v/>
      </c>
      <c r="AN448" s="333" t="str">
        <f>IF('Felling&amp;Restocking'!M448="","",IFERROR("," &amp; VLOOKUP( 'Felling&amp;Restocking'!M448,SpeciesList[],2,FALSE),"," &amp; 'Felling&amp;Restocking'!M448))</f>
        <v/>
      </c>
      <c r="AO448" s="333" t="str">
        <f>IF('Felling&amp;Restocking'!M448="","",VLOOKUP( 'Felling&amp;Restocking'!M448,SpeciesList[],4,FALSE))</f>
        <v/>
      </c>
      <c r="AP448" s="333" t="str">
        <f>IF('Felling&amp;Restocking'!N448="","",IFERROR("," &amp; VLOOKUP( 'Felling&amp;Restocking'!N448,SpeciesList[],2,FALSE),"," &amp; 'Felling&amp;Restocking'!N448))</f>
        <v/>
      </c>
      <c r="AQ448" s="333" t="str">
        <f>IF('Felling&amp;Restocking'!N448="","",VLOOKUP( 'Felling&amp;Restocking'!N448,SpeciesList[],4,FALSE))</f>
        <v/>
      </c>
      <c r="AS448" s="346"/>
      <c r="AT448" s="333" t="str">
        <f>IF('Sub-Cpt Record'!A448&lt;&gt;"",CONCATENATE('Sub-Cpt Record'!A448,'Sub-Cpt Record'!B448,'Sub-Cpt Record'!C448),"")</f>
        <v/>
      </c>
      <c r="AU448" s="333">
        <f t="shared" si="63"/>
        <v>1</v>
      </c>
      <c r="AV448" s="333">
        <f>IF(AT448&lt;&gt;"",'Sub-Cpt Record'!C448/CODE!AU448,0)</f>
        <v>0</v>
      </c>
    </row>
    <row r="449" spans="1:48" x14ac:dyDescent="0.25">
      <c r="A449" s="333" t="str">
        <f>IF('Sub-Cpt Record'!B449="",IF(OR('Sub-Cpt Record'!A449=0,'Sub-Cpt Record'!A449=""),"",'Sub-Cpt Record'!A449),CONCATENATE('Sub-Cpt Record'!A449&amp;'Sub-Cpt Record'!B449))</f>
        <v/>
      </c>
      <c r="B449" s="333">
        <f t="shared" si="55"/>
        <v>1</v>
      </c>
      <c r="C449" s="334" t="str">
        <f>IF('Sub-Cpt Record'!E449 = "","",'Sub-Cpt Record'!E449&amp;"  ")</f>
        <v/>
      </c>
      <c r="D449" s="333" t="str">
        <f>IF('Sub-Cpt Record'!F449 = "","",'Sub-Cpt Record'!F449&amp;"  ")</f>
        <v/>
      </c>
      <c r="E449" s="333" t="str">
        <f>IF('Sub-Cpt Record'!G449 = "","",'Sub-Cpt Record'!G449&amp;"  ")</f>
        <v/>
      </c>
      <c r="F449" s="333" t="str">
        <f>IF('Sub-Cpt Record'!H449 = "","",'Sub-Cpt Record'!H449&amp;"  ")</f>
        <v/>
      </c>
      <c r="G449" s="333" t="str">
        <f>IF('Sub-Cpt Record'!I449 = "","",'Sub-Cpt Record'!I449&amp;"  ")</f>
        <v/>
      </c>
      <c r="H449" s="333" t="str">
        <f>IF('Sub-Cpt Record'!J449 = "","",'Sub-Cpt Record'!J449&amp;"  ")</f>
        <v/>
      </c>
      <c r="I449" s="335" t="str">
        <f t="shared" si="56"/>
        <v/>
      </c>
      <c r="J449" s="333">
        <f>IF(A449&lt;&gt;"",'Sub-Cpt Record'!C449/CODE!B449,0)</f>
        <v>0</v>
      </c>
      <c r="L449" s="337" t="str">
        <f t="shared" si="57"/>
        <v/>
      </c>
      <c r="N449" s="338">
        <f>COUNTIFS('Felling&amp;Restocking'!$A$11:$A$1000, 'Felling&amp;Restocking'!$A449, 'Felling&amp;Restocking'!$B$11:$B$1000, 'Felling&amp;Restocking'!$B449, 'Felling&amp;Restocking'!$H$11:$H$1000, 'Felling&amp;Restocking'!$H449)</f>
        <v>0</v>
      </c>
      <c r="O449" s="338">
        <f>IF(OR('Felling&amp;Restocking'!H449=0,'Felling&amp;Restocking'!H449=""),0,1)</f>
        <v>0</v>
      </c>
      <c r="P449" s="339">
        <f>SUM('Felling&amp;Restocking'!O449+'Felling&amp;Restocking'!P449)</f>
        <v>0</v>
      </c>
      <c r="S449" s="341">
        <f>IF(AND(O449&lt;&gt;0,P449&lt;&gt;0,'Felling&amp;Restocking'!G449&lt;&gt;0,AA449="",AC449=""),1,0)</f>
        <v>0</v>
      </c>
      <c r="T449" s="342" t="str">
        <f>IF(OR('Felling&amp;Restocking'!G449=0,'Felling&amp;Restocking'!G449=""),"",SUM('Felling&amp;Restocking'!O449/P449)*'Felling&amp;Restocking'!G449)</f>
        <v/>
      </c>
      <c r="U449" s="343" t="str">
        <f>IF(OR('Felling&amp;Restocking'!G449=0,'Felling&amp;Restocking'!G449=""),"",SUM('Felling&amp;Restocking'!P449/P449)*'Felling&amp;Restocking'!G449)</f>
        <v/>
      </c>
      <c r="V449" s="344">
        <f>IF(CONCATENATE('Felling&amp;Restocking'!U449&amp;'Felling&amp;Restocking'!W449&amp;'Felling&amp;Restocking'!Y449&amp;'Felling&amp;Restocking'!AA449&amp;'Felling&amp;Restocking'!AC449)="",0,1)</f>
        <v>0</v>
      </c>
      <c r="W449" s="345">
        <f>IF(OR(OR(TRIM('Felling&amp;Restocking'!H449)="T",TRIM('Felling&amp;Restocking'!H449)="DF",TRIM('Felling&amp;Restocking'!H449)="OS"),O449=0),0,1)</f>
        <v>0</v>
      </c>
      <c r="X449" s="345">
        <f>IF(OR('Felling&amp;Restocking'!$S449="",OR('Felling&amp;Restocking'!$S449=0,'Felling&amp;Restocking'!$S449="N/A")),0,1)</f>
        <v>0</v>
      </c>
      <c r="Y449" s="333" t="str">
        <f t="shared" si="58"/>
        <v/>
      </c>
      <c r="Z449" s="333" t="str">
        <f t="shared" si="59"/>
        <v/>
      </c>
      <c r="AA449" s="334" t="str">
        <f t="shared" si="60"/>
        <v/>
      </c>
      <c r="AC449" s="333" t="str">
        <f t="shared" si="61"/>
        <v/>
      </c>
      <c r="AE449" s="333" t="str">
        <f t="shared" si="62"/>
        <v>1</v>
      </c>
      <c r="AF449" s="346" t="str">
        <f>IF('Felling&amp;Restocking'!I449="","",IFERROR(VLOOKUP( 'Felling&amp;Restocking'!I449,SpeciesList[],2,FALSE),"," &amp; 'Felling&amp;Restocking'!I449))</f>
        <v/>
      </c>
      <c r="AG449" s="333" t="str">
        <f>IF('Felling&amp;Restocking'!I449="","",VLOOKUP( 'Felling&amp;Restocking'!I449,SpeciesList[],4,FALSE))</f>
        <v/>
      </c>
      <c r="AH449" s="333" t="str">
        <f>IF('Felling&amp;Restocking'!J449="","",IFERROR("," &amp; VLOOKUP( 'Felling&amp;Restocking'!J449,SpeciesList[],2,FALSE),"," &amp; 'Felling&amp;Restocking'!J449))</f>
        <v/>
      </c>
      <c r="AI449" s="333" t="str">
        <f>IF('Felling&amp;Restocking'!J449="","",VLOOKUP( 'Felling&amp;Restocking'!J449,SpeciesList[],4,FALSE))</f>
        <v/>
      </c>
      <c r="AJ449" s="333" t="str">
        <f>IF('Felling&amp;Restocking'!K449="","",IFERROR("," &amp; VLOOKUP( 'Felling&amp;Restocking'!K449,SpeciesList[],2,FALSE),"," &amp; 'Felling&amp;Restocking'!K449))</f>
        <v/>
      </c>
      <c r="AK449" s="333" t="str">
        <f>IF('Felling&amp;Restocking'!K449="","",VLOOKUP( 'Felling&amp;Restocking'!K449,SpeciesList[],4,FALSE))</f>
        <v/>
      </c>
      <c r="AL449" s="333" t="str">
        <f>IF('Felling&amp;Restocking'!L449="","",IFERROR("," &amp; VLOOKUP( 'Felling&amp;Restocking'!L449,SpeciesList[],2,FALSE),"," &amp; 'Felling&amp;Restocking'!L449))</f>
        <v/>
      </c>
      <c r="AM449" s="333" t="str">
        <f>IF('Felling&amp;Restocking'!L449="","",VLOOKUP( 'Felling&amp;Restocking'!L449,SpeciesList[],4,FALSE))</f>
        <v/>
      </c>
      <c r="AN449" s="333" t="str">
        <f>IF('Felling&amp;Restocking'!M449="","",IFERROR("," &amp; VLOOKUP( 'Felling&amp;Restocking'!M449,SpeciesList[],2,FALSE),"," &amp; 'Felling&amp;Restocking'!M449))</f>
        <v/>
      </c>
      <c r="AO449" s="333" t="str">
        <f>IF('Felling&amp;Restocking'!M449="","",VLOOKUP( 'Felling&amp;Restocking'!M449,SpeciesList[],4,FALSE))</f>
        <v/>
      </c>
      <c r="AP449" s="333" t="str">
        <f>IF('Felling&amp;Restocking'!N449="","",IFERROR("," &amp; VLOOKUP( 'Felling&amp;Restocking'!N449,SpeciesList[],2,FALSE),"," &amp; 'Felling&amp;Restocking'!N449))</f>
        <v/>
      </c>
      <c r="AQ449" s="333" t="str">
        <f>IF('Felling&amp;Restocking'!N449="","",VLOOKUP( 'Felling&amp;Restocking'!N449,SpeciesList[],4,FALSE))</f>
        <v/>
      </c>
      <c r="AS449" s="346"/>
      <c r="AT449" s="333" t="str">
        <f>IF('Sub-Cpt Record'!A449&lt;&gt;"",CONCATENATE('Sub-Cpt Record'!A449,'Sub-Cpt Record'!B449,'Sub-Cpt Record'!C449),"")</f>
        <v/>
      </c>
      <c r="AU449" s="333">
        <f t="shared" si="63"/>
        <v>1</v>
      </c>
      <c r="AV449" s="333">
        <f>IF(AT449&lt;&gt;"",'Sub-Cpt Record'!C449/CODE!AU449,0)</f>
        <v>0</v>
      </c>
    </row>
    <row r="450" spans="1:48" x14ac:dyDescent="0.25">
      <c r="A450" s="333" t="str">
        <f>IF('Sub-Cpt Record'!B450="",IF(OR('Sub-Cpt Record'!A450=0,'Sub-Cpt Record'!A450=""),"",'Sub-Cpt Record'!A450),CONCATENATE('Sub-Cpt Record'!A450&amp;'Sub-Cpt Record'!B450))</f>
        <v/>
      </c>
      <c r="B450" s="333">
        <f t="shared" si="55"/>
        <v>1</v>
      </c>
      <c r="C450" s="334" t="str">
        <f>IF('Sub-Cpt Record'!E450 = "","",'Sub-Cpt Record'!E450&amp;"  ")</f>
        <v/>
      </c>
      <c r="D450" s="333" t="str">
        <f>IF('Sub-Cpt Record'!F450 = "","",'Sub-Cpt Record'!F450&amp;"  ")</f>
        <v/>
      </c>
      <c r="E450" s="333" t="str">
        <f>IF('Sub-Cpt Record'!G450 = "","",'Sub-Cpt Record'!G450&amp;"  ")</f>
        <v/>
      </c>
      <c r="F450" s="333" t="str">
        <f>IF('Sub-Cpt Record'!H450 = "","",'Sub-Cpt Record'!H450&amp;"  ")</f>
        <v/>
      </c>
      <c r="G450" s="333" t="str">
        <f>IF('Sub-Cpt Record'!I450 = "","",'Sub-Cpt Record'!I450&amp;"  ")</f>
        <v/>
      </c>
      <c r="H450" s="333" t="str">
        <f>IF('Sub-Cpt Record'!J450 = "","",'Sub-Cpt Record'!J450&amp;"  ")</f>
        <v/>
      </c>
      <c r="I450" s="335" t="str">
        <f t="shared" si="56"/>
        <v/>
      </c>
      <c r="J450" s="333">
        <f>IF(A450&lt;&gt;"",'Sub-Cpt Record'!C450/CODE!B450,0)</f>
        <v>0</v>
      </c>
      <c r="L450" s="337" t="str">
        <f t="shared" si="57"/>
        <v/>
      </c>
      <c r="N450" s="338">
        <f>COUNTIFS('Felling&amp;Restocking'!$A$11:$A$1000, 'Felling&amp;Restocking'!$A450, 'Felling&amp;Restocking'!$B$11:$B$1000, 'Felling&amp;Restocking'!$B450, 'Felling&amp;Restocking'!$H$11:$H$1000, 'Felling&amp;Restocking'!$H450)</f>
        <v>0</v>
      </c>
      <c r="O450" s="338">
        <f>IF(OR('Felling&amp;Restocking'!H450=0,'Felling&amp;Restocking'!H450=""),0,1)</f>
        <v>0</v>
      </c>
      <c r="P450" s="339">
        <f>SUM('Felling&amp;Restocking'!O450+'Felling&amp;Restocking'!P450)</f>
        <v>0</v>
      </c>
      <c r="S450" s="341">
        <f>IF(AND(O450&lt;&gt;0,P450&lt;&gt;0,'Felling&amp;Restocking'!G450&lt;&gt;0,AA450="",AC450=""),1,0)</f>
        <v>0</v>
      </c>
      <c r="T450" s="342" t="str">
        <f>IF(OR('Felling&amp;Restocking'!G450=0,'Felling&amp;Restocking'!G450=""),"",SUM('Felling&amp;Restocking'!O450/P450)*'Felling&amp;Restocking'!G450)</f>
        <v/>
      </c>
      <c r="U450" s="343" t="str">
        <f>IF(OR('Felling&amp;Restocking'!G450=0,'Felling&amp;Restocking'!G450=""),"",SUM('Felling&amp;Restocking'!P450/P450)*'Felling&amp;Restocking'!G450)</f>
        <v/>
      </c>
      <c r="V450" s="344">
        <f>IF(CONCATENATE('Felling&amp;Restocking'!U450&amp;'Felling&amp;Restocking'!W450&amp;'Felling&amp;Restocking'!Y450&amp;'Felling&amp;Restocking'!AA450&amp;'Felling&amp;Restocking'!AC450)="",0,1)</f>
        <v>0</v>
      </c>
      <c r="W450" s="345">
        <f>IF(OR(OR(TRIM('Felling&amp;Restocking'!H450)="T",TRIM('Felling&amp;Restocking'!H450)="DF",TRIM('Felling&amp;Restocking'!H450)="OS"),O450=0),0,1)</f>
        <v>0</v>
      </c>
      <c r="X450" s="345">
        <f>IF(OR('Felling&amp;Restocking'!$S450="",OR('Felling&amp;Restocking'!$S450=0,'Felling&amp;Restocking'!$S450="N/A")),0,1)</f>
        <v>0</v>
      </c>
      <c r="Y450" s="333" t="str">
        <f t="shared" si="58"/>
        <v/>
      </c>
      <c r="Z450" s="333" t="str">
        <f t="shared" si="59"/>
        <v/>
      </c>
      <c r="AA450" s="334" t="str">
        <f t="shared" si="60"/>
        <v/>
      </c>
      <c r="AC450" s="333" t="str">
        <f t="shared" si="61"/>
        <v/>
      </c>
      <c r="AE450" s="333" t="str">
        <f t="shared" si="62"/>
        <v>1</v>
      </c>
      <c r="AF450" s="346" t="str">
        <f>IF('Felling&amp;Restocking'!I450="","",IFERROR(VLOOKUP( 'Felling&amp;Restocking'!I450,SpeciesList[],2,FALSE),"," &amp; 'Felling&amp;Restocking'!I450))</f>
        <v/>
      </c>
      <c r="AG450" s="333" t="str">
        <f>IF('Felling&amp;Restocking'!I450="","",VLOOKUP( 'Felling&amp;Restocking'!I450,SpeciesList[],4,FALSE))</f>
        <v/>
      </c>
      <c r="AH450" s="333" t="str">
        <f>IF('Felling&amp;Restocking'!J450="","",IFERROR("," &amp; VLOOKUP( 'Felling&amp;Restocking'!J450,SpeciesList[],2,FALSE),"," &amp; 'Felling&amp;Restocking'!J450))</f>
        <v/>
      </c>
      <c r="AI450" s="333" t="str">
        <f>IF('Felling&amp;Restocking'!J450="","",VLOOKUP( 'Felling&amp;Restocking'!J450,SpeciesList[],4,FALSE))</f>
        <v/>
      </c>
      <c r="AJ450" s="333" t="str">
        <f>IF('Felling&amp;Restocking'!K450="","",IFERROR("," &amp; VLOOKUP( 'Felling&amp;Restocking'!K450,SpeciesList[],2,FALSE),"," &amp; 'Felling&amp;Restocking'!K450))</f>
        <v/>
      </c>
      <c r="AK450" s="333" t="str">
        <f>IF('Felling&amp;Restocking'!K450="","",VLOOKUP( 'Felling&amp;Restocking'!K450,SpeciesList[],4,FALSE))</f>
        <v/>
      </c>
      <c r="AL450" s="333" t="str">
        <f>IF('Felling&amp;Restocking'!L450="","",IFERROR("," &amp; VLOOKUP( 'Felling&amp;Restocking'!L450,SpeciesList[],2,FALSE),"," &amp; 'Felling&amp;Restocking'!L450))</f>
        <v/>
      </c>
      <c r="AM450" s="333" t="str">
        <f>IF('Felling&amp;Restocking'!L450="","",VLOOKUP( 'Felling&amp;Restocking'!L450,SpeciesList[],4,FALSE))</f>
        <v/>
      </c>
      <c r="AN450" s="333" t="str">
        <f>IF('Felling&amp;Restocking'!M450="","",IFERROR("," &amp; VLOOKUP( 'Felling&amp;Restocking'!M450,SpeciesList[],2,FALSE),"," &amp; 'Felling&amp;Restocking'!M450))</f>
        <v/>
      </c>
      <c r="AO450" s="333" t="str">
        <f>IF('Felling&amp;Restocking'!M450="","",VLOOKUP( 'Felling&amp;Restocking'!M450,SpeciesList[],4,FALSE))</f>
        <v/>
      </c>
      <c r="AP450" s="333" t="str">
        <f>IF('Felling&amp;Restocking'!N450="","",IFERROR("," &amp; VLOOKUP( 'Felling&amp;Restocking'!N450,SpeciesList[],2,FALSE),"," &amp; 'Felling&amp;Restocking'!N450))</f>
        <v/>
      </c>
      <c r="AQ450" s="333" t="str">
        <f>IF('Felling&amp;Restocking'!N450="","",VLOOKUP( 'Felling&amp;Restocking'!N450,SpeciesList[],4,FALSE))</f>
        <v/>
      </c>
      <c r="AS450" s="346"/>
      <c r="AT450" s="333" t="str">
        <f>IF('Sub-Cpt Record'!A450&lt;&gt;"",CONCATENATE('Sub-Cpt Record'!A450,'Sub-Cpt Record'!B450,'Sub-Cpt Record'!C450),"")</f>
        <v/>
      </c>
      <c r="AU450" s="333">
        <f t="shared" si="63"/>
        <v>1</v>
      </c>
      <c r="AV450" s="333">
        <f>IF(AT450&lt;&gt;"",'Sub-Cpt Record'!C450/CODE!AU450,0)</f>
        <v>0</v>
      </c>
    </row>
    <row r="451" spans="1:48" x14ac:dyDescent="0.25">
      <c r="A451" s="333" t="str">
        <f>IF('Sub-Cpt Record'!B451="",IF(OR('Sub-Cpt Record'!A451=0,'Sub-Cpt Record'!A451=""),"",'Sub-Cpt Record'!A451),CONCATENATE('Sub-Cpt Record'!A451&amp;'Sub-Cpt Record'!B451))</f>
        <v/>
      </c>
      <c r="B451" s="333">
        <f t="shared" si="55"/>
        <v>1</v>
      </c>
      <c r="C451" s="334" t="str">
        <f>IF('Sub-Cpt Record'!E451 = "","",'Sub-Cpt Record'!E451&amp;"  ")</f>
        <v/>
      </c>
      <c r="D451" s="333" t="str">
        <f>IF('Sub-Cpt Record'!F451 = "","",'Sub-Cpt Record'!F451&amp;"  ")</f>
        <v/>
      </c>
      <c r="E451" s="333" t="str">
        <f>IF('Sub-Cpt Record'!G451 = "","",'Sub-Cpt Record'!G451&amp;"  ")</f>
        <v/>
      </c>
      <c r="F451" s="333" t="str">
        <f>IF('Sub-Cpt Record'!H451 = "","",'Sub-Cpt Record'!H451&amp;"  ")</f>
        <v/>
      </c>
      <c r="G451" s="333" t="str">
        <f>IF('Sub-Cpt Record'!I451 = "","",'Sub-Cpt Record'!I451&amp;"  ")</f>
        <v/>
      </c>
      <c r="H451" s="333" t="str">
        <f>IF('Sub-Cpt Record'!J451 = "","",'Sub-Cpt Record'!J451&amp;"  ")</f>
        <v/>
      </c>
      <c r="I451" s="335" t="str">
        <f t="shared" si="56"/>
        <v/>
      </c>
      <c r="J451" s="333">
        <f>IF(A451&lt;&gt;"",'Sub-Cpt Record'!C451/CODE!B451,0)</f>
        <v>0</v>
      </c>
      <c r="L451" s="337" t="str">
        <f t="shared" si="57"/>
        <v/>
      </c>
      <c r="N451" s="338">
        <f>COUNTIFS('Felling&amp;Restocking'!$A$11:$A$1000, 'Felling&amp;Restocking'!$A451, 'Felling&amp;Restocking'!$B$11:$B$1000, 'Felling&amp;Restocking'!$B451, 'Felling&amp;Restocking'!$H$11:$H$1000, 'Felling&amp;Restocking'!$H451)</f>
        <v>0</v>
      </c>
      <c r="O451" s="338">
        <f>IF(OR('Felling&amp;Restocking'!H451=0,'Felling&amp;Restocking'!H451=""),0,1)</f>
        <v>0</v>
      </c>
      <c r="P451" s="339">
        <f>SUM('Felling&amp;Restocking'!O451+'Felling&amp;Restocking'!P451)</f>
        <v>0</v>
      </c>
      <c r="S451" s="341">
        <f>IF(AND(O451&lt;&gt;0,P451&lt;&gt;0,'Felling&amp;Restocking'!G451&lt;&gt;0,AA451="",AC451=""),1,0)</f>
        <v>0</v>
      </c>
      <c r="T451" s="342" t="str">
        <f>IF(OR('Felling&amp;Restocking'!G451=0,'Felling&amp;Restocking'!G451=""),"",SUM('Felling&amp;Restocking'!O451/P451)*'Felling&amp;Restocking'!G451)</f>
        <v/>
      </c>
      <c r="U451" s="343" t="str">
        <f>IF(OR('Felling&amp;Restocking'!G451=0,'Felling&amp;Restocking'!G451=""),"",SUM('Felling&amp;Restocking'!P451/P451)*'Felling&amp;Restocking'!G451)</f>
        <v/>
      </c>
      <c r="V451" s="344">
        <f>IF(CONCATENATE('Felling&amp;Restocking'!U451&amp;'Felling&amp;Restocking'!W451&amp;'Felling&amp;Restocking'!Y451&amp;'Felling&amp;Restocking'!AA451&amp;'Felling&amp;Restocking'!AC451)="",0,1)</f>
        <v>0</v>
      </c>
      <c r="W451" s="345">
        <f>IF(OR(OR(TRIM('Felling&amp;Restocking'!H451)="T",TRIM('Felling&amp;Restocking'!H451)="DF",TRIM('Felling&amp;Restocking'!H451)="OS"),O451=0),0,1)</f>
        <v>0</v>
      </c>
      <c r="X451" s="345">
        <f>IF(OR('Felling&amp;Restocking'!$S451="",OR('Felling&amp;Restocking'!$S451=0,'Felling&amp;Restocking'!$S451="N/A")),0,1)</f>
        <v>0</v>
      </c>
      <c r="Y451" s="333" t="str">
        <f t="shared" si="58"/>
        <v/>
      </c>
      <c r="Z451" s="333" t="str">
        <f t="shared" si="59"/>
        <v/>
      </c>
      <c r="AA451" s="334" t="str">
        <f t="shared" si="60"/>
        <v/>
      </c>
      <c r="AC451" s="333" t="str">
        <f t="shared" si="61"/>
        <v/>
      </c>
      <c r="AE451" s="333" t="str">
        <f t="shared" si="62"/>
        <v>1</v>
      </c>
      <c r="AF451" s="346" t="str">
        <f>IF('Felling&amp;Restocking'!I451="","",IFERROR(VLOOKUP( 'Felling&amp;Restocking'!I451,SpeciesList[],2,FALSE),"," &amp; 'Felling&amp;Restocking'!I451))</f>
        <v/>
      </c>
      <c r="AG451" s="333" t="str">
        <f>IF('Felling&amp;Restocking'!I451="","",VLOOKUP( 'Felling&amp;Restocking'!I451,SpeciesList[],4,FALSE))</f>
        <v/>
      </c>
      <c r="AH451" s="333" t="str">
        <f>IF('Felling&amp;Restocking'!J451="","",IFERROR("," &amp; VLOOKUP( 'Felling&amp;Restocking'!J451,SpeciesList[],2,FALSE),"," &amp; 'Felling&amp;Restocking'!J451))</f>
        <v/>
      </c>
      <c r="AI451" s="333" t="str">
        <f>IF('Felling&amp;Restocking'!J451="","",VLOOKUP( 'Felling&amp;Restocking'!J451,SpeciesList[],4,FALSE))</f>
        <v/>
      </c>
      <c r="AJ451" s="333" t="str">
        <f>IF('Felling&amp;Restocking'!K451="","",IFERROR("," &amp; VLOOKUP( 'Felling&amp;Restocking'!K451,SpeciesList[],2,FALSE),"," &amp; 'Felling&amp;Restocking'!K451))</f>
        <v/>
      </c>
      <c r="AK451" s="333" t="str">
        <f>IF('Felling&amp;Restocking'!K451="","",VLOOKUP( 'Felling&amp;Restocking'!K451,SpeciesList[],4,FALSE))</f>
        <v/>
      </c>
      <c r="AL451" s="333" t="str">
        <f>IF('Felling&amp;Restocking'!L451="","",IFERROR("," &amp; VLOOKUP( 'Felling&amp;Restocking'!L451,SpeciesList[],2,FALSE),"," &amp; 'Felling&amp;Restocking'!L451))</f>
        <v/>
      </c>
      <c r="AM451" s="333" t="str">
        <f>IF('Felling&amp;Restocking'!L451="","",VLOOKUP( 'Felling&amp;Restocking'!L451,SpeciesList[],4,FALSE))</f>
        <v/>
      </c>
      <c r="AN451" s="333" t="str">
        <f>IF('Felling&amp;Restocking'!M451="","",IFERROR("," &amp; VLOOKUP( 'Felling&amp;Restocking'!M451,SpeciesList[],2,FALSE),"," &amp; 'Felling&amp;Restocking'!M451))</f>
        <v/>
      </c>
      <c r="AO451" s="333" t="str">
        <f>IF('Felling&amp;Restocking'!M451="","",VLOOKUP( 'Felling&amp;Restocking'!M451,SpeciesList[],4,FALSE))</f>
        <v/>
      </c>
      <c r="AP451" s="333" t="str">
        <f>IF('Felling&amp;Restocking'!N451="","",IFERROR("," &amp; VLOOKUP( 'Felling&amp;Restocking'!N451,SpeciesList[],2,FALSE),"," &amp; 'Felling&amp;Restocking'!N451))</f>
        <v/>
      </c>
      <c r="AQ451" s="333" t="str">
        <f>IF('Felling&amp;Restocking'!N451="","",VLOOKUP( 'Felling&amp;Restocking'!N451,SpeciesList[],4,FALSE))</f>
        <v/>
      </c>
      <c r="AS451" s="346"/>
      <c r="AT451" s="333" t="str">
        <f>IF('Sub-Cpt Record'!A451&lt;&gt;"",CONCATENATE('Sub-Cpt Record'!A451,'Sub-Cpt Record'!B451,'Sub-Cpt Record'!C451),"")</f>
        <v/>
      </c>
      <c r="AU451" s="333">
        <f t="shared" si="63"/>
        <v>1</v>
      </c>
      <c r="AV451" s="333">
        <f>IF(AT451&lt;&gt;"",'Sub-Cpt Record'!C451/CODE!AU451,0)</f>
        <v>0</v>
      </c>
    </row>
    <row r="452" spans="1:48" x14ac:dyDescent="0.25">
      <c r="A452" s="333" t="str">
        <f>IF('Sub-Cpt Record'!B452="",IF(OR('Sub-Cpt Record'!A452=0,'Sub-Cpt Record'!A452=""),"",'Sub-Cpt Record'!A452),CONCATENATE('Sub-Cpt Record'!A452&amp;'Sub-Cpt Record'!B452))</f>
        <v/>
      </c>
      <c r="B452" s="333">
        <f t="shared" si="55"/>
        <v>1</v>
      </c>
      <c r="C452" s="334" t="str">
        <f>IF('Sub-Cpt Record'!E452 = "","",'Sub-Cpt Record'!E452&amp;"  ")</f>
        <v/>
      </c>
      <c r="D452" s="333" t="str">
        <f>IF('Sub-Cpt Record'!F452 = "","",'Sub-Cpt Record'!F452&amp;"  ")</f>
        <v/>
      </c>
      <c r="E452" s="333" t="str">
        <f>IF('Sub-Cpt Record'!G452 = "","",'Sub-Cpt Record'!G452&amp;"  ")</f>
        <v/>
      </c>
      <c r="F452" s="333" t="str">
        <f>IF('Sub-Cpt Record'!H452 = "","",'Sub-Cpt Record'!H452&amp;"  ")</f>
        <v/>
      </c>
      <c r="G452" s="333" t="str">
        <f>IF('Sub-Cpt Record'!I452 = "","",'Sub-Cpt Record'!I452&amp;"  ")</f>
        <v/>
      </c>
      <c r="H452" s="333" t="str">
        <f>IF('Sub-Cpt Record'!J452 = "","",'Sub-Cpt Record'!J452&amp;"  ")</f>
        <v/>
      </c>
      <c r="I452" s="335" t="str">
        <f t="shared" si="56"/>
        <v/>
      </c>
      <c r="J452" s="333">
        <f>IF(A452&lt;&gt;"",'Sub-Cpt Record'!C452/CODE!B452,0)</f>
        <v>0</v>
      </c>
      <c r="L452" s="337" t="str">
        <f t="shared" si="57"/>
        <v/>
      </c>
      <c r="N452" s="338">
        <f>COUNTIFS('Felling&amp;Restocking'!$A$11:$A$1000, 'Felling&amp;Restocking'!$A452, 'Felling&amp;Restocking'!$B$11:$B$1000, 'Felling&amp;Restocking'!$B452, 'Felling&amp;Restocking'!$H$11:$H$1000, 'Felling&amp;Restocking'!$H452)</f>
        <v>0</v>
      </c>
      <c r="O452" s="338">
        <f>IF(OR('Felling&amp;Restocking'!H452=0,'Felling&amp;Restocking'!H452=""),0,1)</f>
        <v>0</v>
      </c>
      <c r="P452" s="339">
        <f>SUM('Felling&amp;Restocking'!O452+'Felling&amp;Restocking'!P452)</f>
        <v>0</v>
      </c>
      <c r="S452" s="341">
        <f>IF(AND(O452&lt;&gt;0,P452&lt;&gt;0,'Felling&amp;Restocking'!G452&lt;&gt;0,AA452="",AC452=""),1,0)</f>
        <v>0</v>
      </c>
      <c r="T452" s="342" t="str">
        <f>IF(OR('Felling&amp;Restocking'!G452=0,'Felling&amp;Restocking'!G452=""),"",SUM('Felling&amp;Restocking'!O452/P452)*'Felling&amp;Restocking'!G452)</f>
        <v/>
      </c>
      <c r="U452" s="343" t="str">
        <f>IF(OR('Felling&amp;Restocking'!G452=0,'Felling&amp;Restocking'!G452=""),"",SUM('Felling&amp;Restocking'!P452/P452)*'Felling&amp;Restocking'!G452)</f>
        <v/>
      </c>
      <c r="V452" s="344">
        <f>IF(CONCATENATE('Felling&amp;Restocking'!U452&amp;'Felling&amp;Restocking'!W452&amp;'Felling&amp;Restocking'!Y452&amp;'Felling&amp;Restocking'!AA452&amp;'Felling&amp;Restocking'!AC452)="",0,1)</f>
        <v>0</v>
      </c>
      <c r="W452" s="345">
        <f>IF(OR(OR(TRIM('Felling&amp;Restocking'!H452)="T",TRIM('Felling&amp;Restocking'!H452)="DF",TRIM('Felling&amp;Restocking'!H452)="OS"),O452=0),0,1)</f>
        <v>0</v>
      </c>
      <c r="X452" s="345">
        <f>IF(OR('Felling&amp;Restocking'!$S452="",OR('Felling&amp;Restocking'!$S452=0,'Felling&amp;Restocking'!$S452="N/A")),0,1)</f>
        <v>0</v>
      </c>
      <c r="Y452" s="333" t="str">
        <f t="shared" si="58"/>
        <v/>
      </c>
      <c r="Z452" s="333" t="str">
        <f t="shared" si="59"/>
        <v/>
      </c>
      <c r="AA452" s="334" t="str">
        <f t="shared" si="60"/>
        <v/>
      </c>
      <c r="AC452" s="333" t="str">
        <f t="shared" si="61"/>
        <v/>
      </c>
      <c r="AE452" s="333" t="str">
        <f t="shared" si="62"/>
        <v>1</v>
      </c>
      <c r="AF452" s="346" t="str">
        <f>IF('Felling&amp;Restocking'!I452="","",IFERROR(VLOOKUP( 'Felling&amp;Restocking'!I452,SpeciesList[],2,FALSE),"," &amp; 'Felling&amp;Restocking'!I452))</f>
        <v/>
      </c>
      <c r="AG452" s="333" t="str">
        <f>IF('Felling&amp;Restocking'!I452="","",VLOOKUP( 'Felling&amp;Restocking'!I452,SpeciesList[],4,FALSE))</f>
        <v/>
      </c>
      <c r="AH452" s="333" t="str">
        <f>IF('Felling&amp;Restocking'!J452="","",IFERROR("," &amp; VLOOKUP( 'Felling&amp;Restocking'!J452,SpeciesList[],2,FALSE),"," &amp; 'Felling&amp;Restocking'!J452))</f>
        <v/>
      </c>
      <c r="AI452" s="333" t="str">
        <f>IF('Felling&amp;Restocking'!J452="","",VLOOKUP( 'Felling&amp;Restocking'!J452,SpeciesList[],4,FALSE))</f>
        <v/>
      </c>
      <c r="AJ452" s="333" t="str">
        <f>IF('Felling&amp;Restocking'!K452="","",IFERROR("," &amp; VLOOKUP( 'Felling&amp;Restocking'!K452,SpeciesList[],2,FALSE),"," &amp; 'Felling&amp;Restocking'!K452))</f>
        <v/>
      </c>
      <c r="AK452" s="333" t="str">
        <f>IF('Felling&amp;Restocking'!K452="","",VLOOKUP( 'Felling&amp;Restocking'!K452,SpeciesList[],4,FALSE))</f>
        <v/>
      </c>
      <c r="AL452" s="333" t="str">
        <f>IF('Felling&amp;Restocking'!L452="","",IFERROR("," &amp; VLOOKUP( 'Felling&amp;Restocking'!L452,SpeciesList[],2,FALSE),"," &amp; 'Felling&amp;Restocking'!L452))</f>
        <v/>
      </c>
      <c r="AM452" s="333" t="str">
        <f>IF('Felling&amp;Restocking'!L452="","",VLOOKUP( 'Felling&amp;Restocking'!L452,SpeciesList[],4,FALSE))</f>
        <v/>
      </c>
      <c r="AN452" s="333" t="str">
        <f>IF('Felling&amp;Restocking'!M452="","",IFERROR("," &amp; VLOOKUP( 'Felling&amp;Restocking'!M452,SpeciesList[],2,FALSE),"," &amp; 'Felling&amp;Restocking'!M452))</f>
        <v/>
      </c>
      <c r="AO452" s="333" t="str">
        <f>IF('Felling&amp;Restocking'!M452="","",VLOOKUP( 'Felling&amp;Restocking'!M452,SpeciesList[],4,FALSE))</f>
        <v/>
      </c>
      <c r="AP452" s="333" t="str">
        <f>IF('Felling&amp;Restocking'!N452="","",IFERROR("," &amp; VLOOKUP( 'Felling&amp;Restocking'!N452,SpeciesList[],2,FALSE),"," &amp; 'Felling&amp;Restocking'!N452))</f>
        <v/>
      </c>
      <c r="AQ452" s="333" t="str">
        <f>IF('Felling&amp;Restocking'!N452="","",VLOOKUP( 'Felling&amp;Restocking'!N452,SpeciesList[],4,FALSE))</f>
        <v/>
      </c>
      <c r="AS452" s="346"/>
      <c r="AT452" s="333" t="str">
        <f>IF('Sub-Cpt Record'!A452&lt;&gt;"",CONCATENATE('Sub-Cpt Record'!A452,'Sub-Cpt Record'!B452,'Sub-Cpt Record'!C452),"")</f>
        <v/>
      </c>
      <c r="AU452" s="333">
        <f t="shared" si="63"/>
        <v>1</v>
      </c>
      <c r="AV452" s="333">
        <f>IF(AT452&lt;&gt;"",'Sub-Cpt Record'!C452/CODE!AU452,0)</f>
        <v>0</v>
      </c>
    </row>
    <row r="453" spans="1:48" x14ac:dyDescent="0.25">
      <c r="A453" s="333" t="str">
        <f>IF('Sub-Cpt Record'!B453="",IF(OR('Sub-Cpt Record'!A453=0,'Sub-Cpt Record'!A453=""),"",'Sub-Cpt Record'!A453),CONCATENATE('Sub-Cpt Record'!A453&amp;'Sub-Cpt Record'!B453))</f>
        <v/>
      </c>
      <c r="B453" s="333">
        <f t="shared" si="55"/>
        <v>1</v>
      </c>
      <c r="C453" s="334" t="str">
        <f>IF('Sub-Cpt Record'!E453 = "","",'Sub-Cpt Record'!E453&amp;"  ")</f>
        <v/>
      </c>
      <c r="D453" s="333" t="str">
        <f>IF('Sub-Cpt Record'!F453 = "","",'Sub-Cpt Record'!F453&amp;"  ")</f>
        <v/>
      </c>
      <c r="E453" s="333" t="str">
        <f>IF('Sub-Cpt Record'!G453 = "","",'Sub-Cpt Record'!G453&amp;"  ")</f>
        <v/>
      </c>
      <c r="F453" s="333" t="str">
        <f>IF('Sub-Cpt Record'!H453 = "","",'Sub-Cpt Record'!H453&amp;"  ")</f>
        <v/>
      </c>
      <c r="G453" s="333" t="str">
        <f>IF('Sub-Cpt Record'!I453 = "","",'Sub-Cpt Record'!I453&amp;"  ")</f>
        <v/>
      </c>
      <c r="H453" s="333" t="str">
        <f>IF('Sub-Cpt Record'!J453 = "","",'Sub-Cpt Record'!J453&amp;"  ")</f>
        <v/>
      </c>
      <c r="I453" s="335" t="str">
        <f t="shared" si="56"/>
        <v/>
      </c>
      <c r="J453" s="333">
        <f>IF(A453&lt;&gt;"",'Sub-Cpt Record'!C453/CODE!B453,0)</f>
        <v>0</v>
      </c>
      <c r="L453" s="337" t="str">
        <f t="shared" si="57"/>
        <v/>
      </c>
      <c r="N453" s="338">
        <f>COUNTIFS('Felling&amp;Restocking'!$A$11:$A$1000, 'Felling&amp;Restocking'!$A453, 'Felling&amp;Restocking'!$B$11:$B$1000, 'Felling&amp;Restocking'!$B453, 'Felling&amp;Restocking'!$H$11:$H$1000, 'Felling&amp;Restocking'!$H453)</f>
        <v>0</v>
      </c>
      <c r="O453" s="338">
        <f>IF(OR('Felling&amp;Restocking'!H453=0,'Felling&amp;Restocking'!H453=""),0,1)</f>
        <v>0</v>
      </c>
      <c r="P453" s="339">
        <f>SUM('Felling&amp;Restocking'!O453+'Felling&amp;Restocking'!P453)</f>
        <v>0</v>
      </c>
      <c r="S453" s="341">
        <f>IF(AND(O453&lt;&gt;0,P453&lt;&gt;0,'Felling&amp;Restocking'!G453&lt;&gt;0,AA453="",AC453=""),1,0)</f>
        <v>0</v>
      </c>
      <c r="T453" s="342" t="str">
        <f>IF(OR('Felling&amp;Restocking'!G453=0,'Felling&amp;Restocking'!G453=""),"",SUM('Felling&amp;Restocking'!O453/P453)*'Felling&amp;Restocking'!G453)</f>
        <v/>
      </c>
      <c r="U453" s="343" t="str">
        <f>IF(OR('Felling&amp;Restocking'!G453=0,'Felling&amp;Restocking'!G453=""),"",SUM('Felling&amp;Restocking'!P453/P453)*'Felling&amp;Restocking'!G453)</f>
        <v/>
      </c>
      <c r="V453" s="344">
        <f>IF(CONCATENATE('Felling&amp;Restocking'!U453&amp;'Felling&amp;Restocking'!W453&amp;'Felling&amp;Restocking'!Y453&amp;'Felling&amp;Restocking'!AA453&amp;'Felling&amp;Restocking'!AC453)="",0,1)</f>
        <v>0</v>
      </c>
      <c r="W453" s="345">
        <f>IF(OR(OR(TRIM('Felling&amp;Restocking'!H453)="T",TRIM('Felling&amp;Restocking'!H453)="DF",TRIM('Felling&amp;Restocking'!H453)="OS"),O453=0),0,1)</f>
        <v>0</v>
      </c>
      <c r="X453" s="345">
        <f>IF(OR('Felling&amp;Restocking'!$S453="",OR('Felling&amp;Restocking'!$S453=0,'Felling&amp;Restocking'!$S453="N/A")),0,1)</f>
        <v>0</v>
      </c>
      <c r="Y453" s="333" t="str">
        <f t="shared" si="58"/>
        <v/>
      </c>
      <c r="Z453" s="333" t="str">
        <f t="shared" si="59"/>
        <v/>
      </c>
      <c r="AA453" s="334" t="str">
        <f t="shared" si="60"/>
        <v/>
      </c>
      <c r="AC453" s="333" t="str">
        <f t="shared" si="61"/>
        <v/>
      </c>
      <c r="AE453" s="333" t="str">
        <f t="shared" si="62"/>
        <v>1</v>
      </c>
      <c r="AF453" s="346" t="str">
        <f>IF('Felling&amp;Restocking'!I453="","",IFERROR(VLOOKUP( 'Felling&amp;Restocking'!I453,SpeciesList[],2,FALSE),"," &amp; 'Felling&amp;Restocking'!I453))</f>
        <v/>
      </c>
      <c r="AG453" s="333" t="str">
        <f>IF('Felling&amp;Restocking'!I453="","",VLOOKUP( 'Felling&amp;Restocking'!I453,SpeciesList[],4,FALSE))</f>
        <v/>
      </c>
      <c r="AH453" s="333" t="str">
        <f>IF('Felling&amp;Restocking'!J453="","",IFERROR("," &amp; VLOOKUP( 'Felling&amp;Restocking'!J453,SpeciesList[],2,FALSE),"," &amp; 'Felling&amp;Restocking'!J453))</f>
        <v/>
      </c>
      <c r="AI453" s="333" t="str">
        <f>IF('Felling&amp;Restocking'!J453="","",VLOOKUP( 'Felling&amp;Restocking'!J453,SpeciesList[],4,FALSE))</f>
        <v/>
      </c>
      <c r="AJ453" s="333" t="str">
        <f>IF('Felling&amp;Restocking'!K453="","",IFERROR("," &amp; VLOOKUP( 'Felling&amp;Restocking'!K453,SpeciesList[],2,FALSE),"," &amp; 'Felling&amp;Restocking'!K453))</f>
        <v/>
      </c>
      <c r="AK453" s="333" t="str">
        <f>IF('Felling&amp;Restocking'!K453="","",VLOOKUP( 'Felling&amp;Restocking'!K453,SpeciesList[],4,FALSE))</f>
        <v/>
      </c>
      <c r="AL453" s="333" t="str">
        <f>IF('Felling&amp;Restocking'!L453="","",IFERROR("," &amp; VLOOKUP( 'Felling&amp;Restocking'!L453,SpeciesList[],2,FALSE),"," &amp; 'Felling&amp;Restocking'!L453))</f>
        <v/>
      </c>
      <c r="AM453" s="333" t="str">
        <f>IF('Felling&amp;Restocking'!L453="","",VLOOKUP( 'Felling&amp;Restocking'!L453,SpeciesList[],4,FALSE))</f>
        <v/>
      </c>
      <c r="AN453" s="333" t="str">
        <f>IF('Felling&amp;Restocking'!M453="","",IFERROR("," &amp; VLOOKUP( 'Felling&amp;Restocking'!M453,SpeciesList[],2,FALSE),"," &amp; 'Felling&amp;Restocking'!M453))</f>
        <v/>
      </c>
      <c r="AO453" s="333" t="str">
        <f>IF('Felling&amp;Restocking'!M453="","",VLOOKUP( 'Felling&amp;Restocking'!M453,SpeciesList[],4,FALSE))</f>
        <v/>
      </c>
      <c r="AP453" s="333" t="str">
        <f>IF('Felling&amp;Restocking'!N453="","",IFERROR("," &amp; VLOOKUP( 'Felling&amp;Restocking'!N453,SpeciesList[],2,FALSE),"," &amp; 'Felling&amp;Restocking'!N453))</f>
        <v/>
      </c>
      <c r="AQ453" s="333" t="str">
        <f>IF('Felling&amp;Restocking'!N453="","",VLOOKUP( 'Felling&amp;Restocking'!N453,SpeciesList[],4,FALSE))</f>
        <v/>
      </c>
      <c r="AS453" s="346"/>
      <c r="AT453" s="333" t="str">
        <f>IF('Sub-Cpt Record'!A453&lt;&gt;"",CONCATENATE('Sub-Cpt Record'!A453,'Sub-Cpt Record'!B453,'Sub-Cpt Record'!C453),"")</f>
        <v/>
      </c>
      <c r="AU453" s="333">
        <f t="shared" si="63"/>
        <v>1</v>
      </c>
      <c r="AV453" s="333">
        <f>IF(AT453&lt;&gt;"",'Sub-Cpt Record'!C453/CODE!AU453,0)</f>
        <v>0</v>
      </c>
    </row>
    <row r="454" spans="1:48" x14ac:dyDescent="0.25">
      <c r="A454" s="333" t="str">
        <f>IF('Sub-Cpt Record'!B454="",IF(OR('Sub-Cpt Record'!A454=0,'Sub-Cpt Record'!A454=""),"",'Sub-Cpt Record'!A454),CONCATENATE('Sub-Cpt Record'!A454&amp;'Sub-Cpt Record'!B454))</f>
        <v/>
      </c>
      <c r="B454" s="333">
        <f t="shared" si="55"/>
        <v>1</v>
      </c>
      <c r="C454" s="334" t="str">
        <f>IF('Sub-Cpt Record'!E454 = "","",'Sub-Cpt Record'!E454&amp;"  ")</f>
        <v/>
      </c>
      <c r="D454" s="333" t="str">
        <f>IF('Sub-Cpt Record'!F454 = "","",'Sub-Cpt Record'!F454&amp;"  ")</f>
        <v/>
      </c>
      <c r="E454" s="333" t="str">
        <f>IF('Sub-Cpt Record'!G454 = "","",'Sub-Cpt Record'!G454&amp;"  ")</f>
        <v/>
      </c>
      <c r="F454" s="333" t="str">
        <f>IF('Sub-Cpt Record'!H454 = "","",'Sub-Cpt Record'!H454&amp;"  ")</f>
        <v/>
      </c>
      <c r="G454" s="333" t="str">
        <f>IF('Sub-Cpt Record'!I454 = "","",'Sub-Cpt Record'!I454&amp;"  ")</f>
        <v/>
      </c>
      <c r="H454" s="333" t="str">
        <f>IF('Sub-Cpt Record'!J454 = "","",'Sub-Cpt Record'!J454&amp;"  ")</f>
        <v/>
      </c>
      <c r="I454" s="335" t="str">
        <f t="shared" si="56"/>
        <v/>
      </c>
      <c r="J454" s="333">
        <f>IF(A454&lt;&gt;"",'Sub-Cpt Record'!C454/CODE!B454,0)</f>
        <v>0</v>
      </c>
      <c r="L454" s="337" t="str">
        <f t="shared" si="57"/>
        <v/>
      </c>
      <c r="N454" s="338">
        <f>COUNTIFS('Felling&amp;Restocking'!$A$11:$A$1000, 'Felling&amp;Restocking'!$A454, 'Felling&amp;Restocking'!$B$11:$B$1000, 'Felling&amp;Restocking'!$B454, 'Felling&amp;Restocking'!$H$11:$H$1000, 'Felling&amp;Restocking'!$H454)</f>
        <v>0</v>
      </c>
      <c r="O454" s="338">
        <f>IF(OR('Felling&amp;Restocking'!H454=0,'Felling&amp;Restocking'!H454=""),0,1)</f>
        <v>0</v>
      </c>
      <c r="P454" s="339">
        <f>SUM('Felling&amp;Restocking'!O454+'Felling&amp;Restocking'!P454)</f>
        <v>0</v>
      </c>
      <c r="S454" s="341">
        <f>IF(AND(O454&lt;&gt;0,P454&lt;&gt;0,'Felling&amp;Restocking'!G454&lt;&gt;0,AA454="",AC454=""),1,0)</f>
        <v>0</v>
      </c>
      <c r="T454" s="342" t="str">
        <f>IF(OR('Felling&amp;Restocking'!G454=0,'Felling&amp;Restocking'!G454=""),"",SUM('Felling&amp;Restocking'!O454/P454)*'Felling&amp;Restocking'!G454)</f>
        <v/>
      </c>
      <c r="U454" s="343" t="str">
        <f>IF(OR('Felling&amp;Restocking'!G454=0,'Felling&amp;Restocking'!G454=""),"",SUM('Felling&amp;Restocking'!P454/P454)*'Felling&amp;Restocking'!G454)</f>
        <v/>
      </c>
      <c r="V454" s="344">
        <f>IF(CONCATENATE('Felling&amp;Restocking'!U454&amp;'Felling&amp;Restocking'!W454&amp;'Felling&amp;Restocking'!Y454&amp;'Felling&amp;Restocking'!AA454&amp;'Felling&amp;Restocking'!AC454)="",0,1)</f>
        <v>0</v>
      </c>
      <c r="W454" s="345">
        <f>IF(OR(OR(TRIM('Felling&amp;Restocking'!H454)="T",TRIM('Felling&amp;Restocking'!H454)="DF",TRIM('Felling&amp;Restocking'!H454)="OS"),O454=0),0,1)</f>
        <v>0</v>
      </c>
      <c r="X454" s="345">
        <f>IF(OR('Felling&amp;Restocking'!$S454="",OR('Felling&amp;Restocking'!$S454=0,'Felling&amp;Restocking'!$S454="N/A")),0,1)</f>
        <v>0</v>
      </c>
      <c r="Y454" s="333" t="str">
        <f t="shared" si="58"/>
        <v/>
      </c>
      <c r="Z454" s="333" t="str">
        <f t="shared" si="59"/>
        <v/>
      </c>
      <c r="AA454" s="334" t="str">
        <f t="shared" si="60"/>
        <v/>
      </c>
      <c r="AC454" s="333" t="str">
        <f t="shared" si="61"/>
        <v/>
      </c>
      <c r="AE454" s="333" t="str">
        <f t="shared" si="62"/>
        <v>1</v>
      </c>
      <c r="AF454" s="346" t="str">
        <f>IF('Felling&amp;Restocking'!I454="","",IFERROR(VLOOKUP( 'Felling&amp;Restocking'!I454,SpeciesList[],2,FALSE),"," &amp; 'Felling&amp;Restocking'!I454))</f>
        <v/>
      </c>
      <c r="AG454" s="333" t="str">
        <f>IF('Felling&amp;Restocking'!I454="","",VLOOKUP( 'Felling&amp;Restocking'!I454,SpeciesList[],4,FALSE))</f>
        <v/>
      </c>
      <c r="AH454" s="333" t="str">
        <f>IF('Felling&amp;Restocking'!J454="","",IFERROR("," &amp; VLOOKUP( 'Felling&amp;Restocking'!J454,SpeciesList[],2,FALSE),"," &amp; 'Felling&amp;Restocking'!J454))</f>
        <v/>
      </c>
      <c r="AI454" s="333" t="str">
        <f>IF('Felling&amp;Restocking'!J454="","",VLOOKUP( 'Felling&amp;Restocking'!J454,SpeciesList[],4,FALSE))</f>
        <v/>
      </c>
      <c r="AJ454" s="333" t="str">
        <f>IF('Felling&amp;Restocking'!K454="","",IFERROR("," &amp; VLOOKUP( 'Felling&amp;Restocking'!K454,SpeciesList[],2,FALSE),"," &amp; 'Felling&amp;Restocking'!K454))</f>
        <v/>
      </c>
      <c r="AK454" s="333" t="str">
        <f>IF('Felling&amp;Restocking'!K454="","",VLOOKUP( 'Felling&amp;Restocking'!K454,SpeciesList[],4,FALSE))</f>
        <v/>
      </c>
      <c r="AL454" s="333" t="str">
        <f>IF('Felling&amp;Restocking'!L454="","",IFERROR("," &amp; VLOOKUP( 'Felling&amp;Restocking'!L454,SpeciesList[],2,FALSE),"," &amp; 'Felling&amp;Restocking'!L454))</f>
        <v/>
      </c>
      <c r="AM454" s="333" t="str">
        <f>IF('Felling&amp;Restocking'!L454="","",VLOOKUP( 'Felling&amp;Restocking'!L454,SpeciesList[],4,FALSE))</f>
        <v/>
      </c>
      <c r="AN454" s="333" t="str">
        <f>IF('Felling&amp;Restocking'!M454="","",IFERROR("," &amp; VLOOKUP( 'Felling&amp;Restocking'!M454,SpeciesList[],2,FALSE),"," &amp; 'Felling&amp;Restocking'!M454))</f>
        <v/>
      </c>
      <c r="AO454" s="333" t="str">
        <f>IF('Felling&amp;Restocking'!M454="","",VLOOKUP( 'Felling&amp;Restocking'!M454,SpeciesList[],4,FALSE))</f>
        <v/>
      </c>
      <c r="AP454" s="333" t="str">
        <f>IF('Felling&amp;Restocking'!N454="","",IFERROR("," &amp; VLOOKUP( 'Felling&amp;Restocking'!N454,SpeciesList[],2,FALSE),"," &amp; 'Felling&amp;Restocking'!N454))</f>
        <v/>
      </c>
      <c r="AQ454" s="333" t="str">
        <f>IF('Felling&amp;Restocking'!N454="","",VLOOKUP( 'Felling&amp;Restocking'!N454,SpeciesList[],4,FALSE))</f>
        <v/>
      </c>
      <c r="AS454" s="346"/>
      <c r="AT454" s="333" t="str">
        <f>IF('Sub-Cpt Record'!A454&lt;&gt;"",CONCATENATE('Sub-Cpt Record'!A454,'Sub-Cpt Record'!B454,'Sub-Cpt Record'!C454),"")</f>
        <v/>
      </c>
      <c r="AU454" s="333">
        <f t="shared" si="63"/>
        <v>1</v>
      </c>
      <c r="AV454" s="333">
        <f>IF(AT454&lt;&gt;"",'Sub-Cpt Record'!C454/CODE!AU454,0)</f>
        <v>0</v>
      </c>
    </row>
    <row r="455" spans="1:48" x14ac:dyDescent="0.25">
      <c r="A455" s="333" t="str">
        <f>IF('Sub-Cpt Record'!B455="",IF(OR('Sub-Cpt Record'!A455=0,'Sub-Cpt Record'!A455=""),"",'Sub-Cpt Record'!A455),CONCATENATE('Sub-Cpt Record'!A455&amp;'Sub-Cpt Record'!B455))</f>
        <v/>
      </c>
      <c r="B455" s="333">
        <f t="shared" si="55"/>
        <v>1</v>
      </c>
      <c r="C455" s="334" t="str">
        <f>IF('Sub-Cpt Record'!E455 = "","",'Sub-Cpt Record'!E455&amp;"  ")</f>
        <v/>
      </c>
      <c r="D455" s="333" t="str">
        <f>IF('Sub-Cpt Record'!F455 = "","",'Sub-Cpt Record'!F455&amp;"  ")</f>
        <v/>
      </c>
      <c r="E455" s="333" t="str">
        <f>IF('Sub-Cpt Record'!G455 = "","",'Sub-Cpt Record'!G455&amp;"  ")</f>
        <v/>
      </c>
      <c r="F455" s="333" t="str">
        <f>IF('Sub-Cpt Record'!H455 = "","",'Sub-Cpt Record'!H455&amp;"  ")</f>
        <v/>
      </c>
      <c r="G455" s="333" t="str">
        <f>IF('Sub-Cpt Record'!I455 = "","",'Sub-Cpt Record'!I455&amp;"  ")</f>
        <v/>
      </c>
      <c r="H455" s="333" t="str">
        <f>IF('Sub-Cpt Record'!J455 = "","",'Sub-Cpt Record'!J455&amp;"  ")</f>
        <v/>
      </c>
      <c r="I455" s="335" t="str">
        <f t="shared" si="56"/>
        <v/>
      </c>
      <c r="J455" s="333">
        <f>IF(A455&lt;&gt;"",'Sub-Cpt Record'!C455/CODE!B455,0)</f>
        <v>0</v>
      </c>
      <c r="L455" s="337" t="str">
        <f t="shared" si="57"/>
        <v/>
      </c>
      <c r="N455" s="338">
        <f>COUNTIFS('Felling&amp;Restocking'!$A$11:$A$1000, 'Felling&amp;Restocking'!$A455, 'Felling&amp;Restocking'!$B$11:$B$1000, 'Felling&amp;Restocking'!$B455, 'Felling&amp;Restocking'!$H$11:$H$1000, 'Felling&amp;Restocking'!$H455)</f>
        <v>0</v>
      </c>
      <c r="O455" s="338">
        <f>IF(OR('Felling&amp;Restocking'!H455=0,'Felling&amp;Restocking'!H455=""),0,1)</f>
        <v>0</v>
      </c>
      <c r="P455" s="339">
        <f>SUM('Felling&amp;Restocking'!O455+'Felling&amp;Restocking'!P455)</f>
        <v>0</v>
      </c>
      <c r="S455" s="341">
        <f>IF(AND(O455&lt;&gt;0,P455&lt;&gt;0,'Felling&amp;Restocking'!G455&lt;&gt;0,AA455="",AC455=""),1,0)</f>
        <v>0</v>
      </c>
      <c r="T455" s="342" t="str">
        <f>IF(OR('Felling&amp;Restocking'!G455=0,'Felling&amp;Restocking'!G455=""),"",SUM('Felling&amp;Restocking'!O455/P455)*'Felling&amp;Restocking'!G455)</f>
        <v/>
      </c>
      <c r="U455" s="343" t="str">
        <f>IF(OR('Felling&amp;Restocking'!G455=0,'Felling&amp;Restocking'!G455=""),"",SUM('Felling&amp;Restocking'!P455/P455)*'Felling&amp;Restocking'!G455)</f>
        <v/>
      </c>
      <c r="V455" s="344">
        <f>IF(CONCATENATE('Felling&amp;Restocking'!U455&amp;'Felling&amp;Restocking'!W455&amp;'Felling&amp;Restocking'!Y455&amp;'Felling&amp;Restocking'!AA455&amp;'Felling&amp;Restocking'!AC455)="",0,1)</f>
        <v>0</v>
      </c>
      <c r="W455" s="345">
        <f>IF(OR(OR(TRIM('Felling&amp;Restocking'!H455)="T",TRIM('Felling&amp;Restocking'!H455)="DF",TRIM('Felling&amp;Restocking'!H455)="OS"),O455=0),0,1)</f>
        <v>0</v>
      </c>
      <c r="X455" s="345">
        <f>IF(OR('Felling&amp;Restocking'!$S455="",OR('Felling&amp;Restocking'!$S455=0,'Felling&amp;Restocking'!$S455="N/A")),0,1)</f>
        <v>0</v>
      </c>
      <c r="Y455" s="333" t="str">
        <f t="shared" si="58"/>
        <v/>
      </c>
      <c r="Z455" s="333" t="str">
        <f t="shared" si="59"/>
        <v/>
      </c>
      <c r="AA455" s="334" t="str">
        <f t="shared" si="60"/>
        <v/>
      </c>
      <c r="AC455" s="333" t="str">
        <f t="shared" si="61"/>
        <v/>
      </c>
      <c r="AE455" s="333" t="str">
        <f t="shared" si="62"/>
        <v>1</v>
      </c>
      <c r="AF455" s="346" t="str">
        <f>IF('Felling&amp;Restocking'!I455="","",IFERROR(VLOOKUP( 'Felling&amp;Restocking'!I455,SpeciesList[],2,FALSE),"," &amp; 'Felling&amp;Restocking'!I455))</f>
        <v/>
      </c>
      <c r="AG455" s="333" t="str">
        <f>IF('Felling&amp;Restocking'!I455="","",VLOOKUP( 'Felling&amp;Restocking'!I455,SpeciesList[],4,FALSE))</f>
        <v/>
      </c>
      <c r="AH455" s="333" t="str">
        <f>IF('Felling&amp;Restocking'!J455="","",IFERROR("," &amp; VLOOKUP( 'Felling&amp;Restocking'!J455,SpeciesList[],2,FALSE),"," &amp; 'Felling&amp;Restocking'!J455))</f>
        <v/>
      </c>
      <c r="AI455" s="333" t="str">
        <f>IF('Felling&amp;Restocking'!J455="","",VLOOKUP( 'Felling&amp;Restocking'!J455,SpeciesList[],4,FALSE))</f>
        <v/>
      </c>
      <c r="AJ455" s="333" t="str">
        <f>IF('Felling&amp;Restocking'!K455="","",IFERROR("," &amp; VLOOKUP( 'Felling&amp;Restocking'!K455,SpeciesList[],2,FALSE),"," &amp; 'Felling&amp;Restocking'!K455))</f>
        <v/>
      </c>
      <c r="AK455" s="333" t="str">
        <f>IF('Felling&amp;Restocking'!K455="","",VLOOKUP( 'Felling&amp;Restocking'!K455,SpeciesList[],4,FALSE))</f>
        <v/>
      </c>
      <c r="AL455" s="333" t="str">
        <f>IF('Felling&amp;Restocking'!L455="","",IFERROR("," &amp; VLOOKUP( 'Felling&amp;Restocking'!L455,SpeciesList[],2,FALSE),"," &amp; 'Felling&amp;Restocking'!L455))</f>
        <v/>
      </c>
      <c r="AM455" s="333" t="str">
        <f>IF('Felling&amp;Restocking'!L455="","",VLOOKUP( 'Felling&amp;Restocking'!L455,SpeciesList[],4,FALSE))</f>
        <v/>
      </c>
      <c r="AN455" s="333" t="str">
        <f>IF('Felling&amp;Restocking'!M455="","",IFERROR("," &amp; VLOOKUP( 'Felling&amp;Restocking'!M455,SpeciesList[],2,FALSE),"," &amp; 'Felling&amp;Restocking'!M455))</f>
        <v/>
      </c>
      <c r="AO455" s="333" t="str">
        <f>IF('Felling&amp;Restocking'!M455="","",VLOOKUP( 'Felling&amp;Restocking'!M455,SpeciesList[],4,FALSE))</f>
        <v/>
      </c>
      <c r="AP455" s="333" t="str">
        <f>IF('Felling&amp;Restocking'!N455="","",IFERROR("," &amp; VLOOKUP( 'Felling&amp;Restocking'!N455,SpeciesList[],2,FALSE),"," &amp; 'Felling&amp;Restocking'!N455))</f>
        <v/>
      </c>
      <c r="AQ455" s="333" t="str">
        <f>IF('Felling&amp;Restocking'!N455="","",VLOOKUP( 'Felling&amp;Restocking'!N455,SpeciesList[],4,FALSE))</f>
        <v/>
      </c>
      <c r="AS455" s="346"/>
      <c r="AT455" s="333" t="str">
        <f>IF('Sub-Cpt Record'!A455&lt;&gt;"",CONCATENATE('Sub-Cpt Record'!A455,'Sub-Cpt Record'!B455,'Sub-Cpt Record'!C455),"")</f>
        <v/>
      </c>
      <c r="AU455" s="333">
        <f t="shared" si="63"/>
        <v>1</v>
      </c>
      <c r="AV455" s="333">
        <f>IF(AT455&lt;&gt;"",'Sub-Cpt Record'!C455/CODE!AU455,0)</f>
        <v>0</v>
      </c>
    </row>
    <row r="456" spans="1:48" x14ac:dyDescent="0.25">
      <c r="A456" s="333" t="str">
        <f>IF('Sub-Cpt Record'!B456="",IF(OR('Sub-Cpt Record'!A456=0,'Sub-Cpt Record'!A456=""),"",'Sub-Cpt Record'!A456),CONCATENATE('Sub-Cpt Record'!A456&amp;'Sub-Cpt Record'!B456))</f>
        <v/>
      </c>
      <c r="B456" s="333">
        <f t="shared" si="55"/>
        <v>1</v>
      </c>
      <c r="C456" s="334" t="str">
        <f>IF('Sub-Cpt Record'!E456 = "","",'Sub-Cpt Record'!E456&amp;"  ")</f>
        <v/>
      </c>
      <c r="D456" s="333" t="str">
        <f>IF('Sub-Cpt Record'!F456 = "","",'Sub-Cpt Record'!F456&amp;"  ")</f>
        <v/>
      </c>
      <c r="E456" s="333" t="str">
        <f>IF('Sub-Cpt Record'!G456 = "","",'Sub-Cpt Record'!G456&amp;"  ")</f>
        <v/>
      </c>
      <c r="F456" s="333" t="str">
        <f>IF('Sub-Cpt Record'!H456 = "","",'Sub-Cpt Record'!H456&amp;"  ")</f>
        <v/>
      </c>
      <c r="G456" s="333" t="str">
        <f>IF('Sub-Cpt Record'!I456 = "","",'Sub-Cpt Record'!I456&amp;"  ")</f>
        <v/>
      </c>
      <c r="H456" s="333" t="str">
        <f>IF('Sub-Cpt Record'!J456 = "","",'Sub-Cpt Record'!J456&amp;"  ")</f>
        <v/>
      </c>
      <c r="I456" s="335" t="str">
        <f t="shared" si="56"/>
        <v/>
      </c>
      <c r="J456" s="333">
        <f>IF(A456&lt;&gt;"",'Sub-Cpt Record'!C456/CODE!B456,0)</f>
        <v>0</v>
      </c>
      <c r="L456" s="337" t="str">
        <f t="shared" si="57"/>
        <v/>
      </c>
      <c r="N456" s="338">
        <f>COUNTIFS('Felling&amp;Restocking'!$A$11:$A$1000, 'Felling&amp;Restocking'!$A456, 'Felling&amp;Restocking'!$B$11:$B$1000, 'Felling&amp;Restocking'!$B456, 'Felling&amp;Restocking'!$H$11:$H$1000, 'Felling&amp;Restocking'!$H456)</f>
        <v>0</v>
      </c>
      <c r="O456" s="338">
        <f>IF(OR('Felling&amp;Restocking'!H456=0,'Felling&amp;Restocking'!H456=""),0,1)</f>
        <v>0</v>
      </c>
      <c r="P456" s="339">
        <f>SUM('Felling&amp;Restocking'!O456+'Felling&amp;Restocking'!P456)</f>
        <v>0</v>
      </c>
      <c r="S456" s="341">
        <f>IF(AND(O456&lt;&gt;0,P456&lt;&gt;0,'Felling&amp;Restocking'!G456&lt;&gt;0,AA456="",AC456=""),1,0)</f>
        <v>0</v>
      </c>
      <c r="T456" s="342" t="str">
        <f>IF(OR('Felling&amp;Restocking'!G456=0,'Felling&amp;Restocking'!G456=""),"",SUM('Felling&amp;Restocking'!O456/P456)*'Felling&amp;Restocking'!G456)</f>
        <v/>
      </c>
      <c r="U456" s="343" t="str">
        <f>IF(OR('Felling&amp;Restocking'!G456=0,'Felling&amp;Restocking'!G456=""),"",SUM('Felling&amp;Restocking'!P456/P456)*'Felling&amp;Restocking'!G456)</f>
        <v/>
      </c>
      <c r="V456" s="344">
        <f>IF(CONCATENATE('Felling&amp;Restocking'!U456&amp;'Felling&amp;Restocking'!W456&amp;'Felling&amp;Restocking'!Y456&amp;'Felling&amp;Restocking'!AA456&amp;'Felling&amp;Restocking'!AC456)="",0,1)</f>
        <v>0</v>
      </c>
      <c r="W456" s="345">
        <f>IF(OR(OR(TRIM('Felling&amp;Restocking'!H456)="T",TRIM('Felling&amp;Restocking'!H456)="DF",TRIM('Felling&amp;Restocking'!H456)="OS"),O456=0),0,1)</f>
        <v>0</v>
      </c>
      <c r="X456" s="345">
        <f>IF(OR('Felling&amp;Restocking'!$S456="",OR('Felling&amp;Restocking'!$S456=0,'Felling&amp;Restocking'!$S456="N/A")),0,1)</f>
        <v>0</v>
      </c>
      <c r="Y456" s="333" t="str">
        <f t="shared" si="58"/>
        <v/>
      </c>
      <c r="Z456" s="333" t="str">
        <f t="shared" si="59"/>
        <v/>
      </c>
      <c r="AA456" s="334" t="str">
        <f t="shared" si="60"/>
        <v/>
      </c>
      <c r="AC456" s="333" t="str">
        <f t="shared" si="61"/>
        <v/>
      </c>
      <c r="AE456" s="333" t="str">
        <f t="shared" si="62"/>
        <v>1</v>
      </c>
      <c r="AF456" s="346" t="str">
        <f>IF('Felling&amp;Restocking'!I456="","",IFERROR(VLOOKUP( 'Felling&amp;Restocking'!I456,SpeciesList[],2,FALSE),"," &amp; 'Felling&amp;Restocking'!I456))</f>
        <v/>
      </c>
      <c r="AG456" s="333" t="str">
        <f>IF('Felling&amp;Restocking'!I456="","",VLOOKUP( 'Felling&amp;Restocking'!I456,SpeciesList[],4,FALSE))</f>
        <v/>
      </c>
      <c r="AH456" s="333" t="str">
        <f>IF('Felling&amp;Restocking'!J456="","",IFERROR("," &amp; VLOOKUP( 'Felling&amp;Restocking'!J456,SpeciesList[],2,FALSE),"," &amp; 'Felling&amp;Restocking'!J456))</f>
        <v/>
      </c>
      <c r="AI456" s="333" t="str">
        <f>IF('Felling&amp;Restocking'!J456="","",VLOOKUP( 'Felling&amp;Restocking'!J456,SpeciesList[],4,FALSE))</f>
        <v/>
      </c>
      <c r="AJ456" s="333" t="str">
        <f>IF('Felling&amp;Restocking'!K456="","",IFERROR("," &amp; VLOOKUP( 'Felling&amp;Restocking'!K456,SpeciesList[],2,FALSE),"," &amp; 'Felling&amp;Restocking'!K456))</f>
        <v/>
      </c>
      <c r="AK456" s="333" t="str">
        <f>IF('Felling&amp;Restocking'!K456="","",VLOOKUP( 'Felling&amp;Restocking'!K456,SpeciesList[],4,FALSE))</f>
        <v/>
      </c>
      <c r="AL456" s="333" t="str">
        <f>IF('Felling&amp;Restocking'!L456="","",IFERROR("," &amp; VLOOKUP( 'Felling&amp;Restocking'!L456,SpeciesList[],2,FALSE),"," &amp; 'Felling&amp;Restocking'!L456))</f>
        <v/>
      </c>
      <c r="AM456" s="333" t="str">
        <f>IF('Felling&amp;Restocking'!L456="","",VLOOKUP( 'Felling&amp;Restocking'!L456,SpeciesList[],4,FALSE))</f>
        <v/>
      </c>
      <c r="AN456" s="333" t="str">
        <f>IF('Felling&amp;Restocking'!M456="","",IFERROR("," &amp; VLOOKUP( 'Felling&amp;Restocking'!M456,SpeciesList[],2,FALSE),"," &amp; 'Felling&amp;Restocking'!M456))</f>
        <v/>
      </c>
      <c r="AO456" s="333" t="str">
        <f>IF('Felling&amp;Restocking'!M456="","",VLOOKUP( 'Felling&amp;Restocking'!M456,SpeciesList[],4,FALSE))</f>
        <v/>
      </c>
      <c r="AP456" s="333" t="str">
        <f>IF('Felling&amp;Restocking'!N456="","",IFERROR("," &amp; VLOOKUP( 'Felling&amp;Restocking'!N456,SpeciesList[],2,FALSE),"," &amp; 'Felling&amp;Restocking'!N456))</f>
        <v/>
      </c>
      <c r="AQ456" s="333" t="str">
        <f>IF('Felling&amp;Restocking'!N456="","",VLOOKUP( 'Felling&amp;Restocking'!N456,SpeciesList[],4,FALSE))</f>
        <v/>
      </c>
      <c r="AS456" s="346"/>
      <c r="AT456" s="333" t="str">
        <f>IF('Sub-Cpt Record'!A456&lt;&gt;"",CONCATENATE('Sub-Cpt Record'!A456,'Sub-Cpt Record'!B456,'Sub-Cpt Record'!C456),"")</f>
        <v/>
      </c>
      <c r="AU456" s="333">
        <f t="shared" si="63"/>
        <v>1</v>
      </c>
      <c r="AV456" s="333">
        <f>IF(AT456&lt;&gt;"",'Sub-Cpt Record'!C456/CODE!AU456,0)</f>
        <v>0</v>
      </c>
    </row>
    <row r="457" spans="1:48" x14ac:dyDescent="0.25">
      <c r="A457" s="333" t="str">
        <f>IF('Sub-Cpt Record'!B457="",IF(OR('Sub-Cpt Record'!A457=0,'Sub-Cpt Record'!A457=""),"",'Sub-Cpt Record'!A457),CONCATENATE('Sub-Cpt Record'!A457&amp;'Sub-Cpt Record'!B457))</f>
        <v/>
      </c>
      <c r="B457" s="333">
        <f t="shared" si="55"/>
        <v>1</v>
      </c>
      <c r="C457" s="334" t="str">
        <f>IF('Sub-Cpt Record'!E457 = "","",'Sub-Cpt Record'!E457&amp;"  ")</f>
        <v/>
      </c>
      <c r="D457" s="333" t="str">
        <f>IF('Sub-Cpt Record'!F457 = "","",'Sub-Cpt Record'!F457&amp;"  ")</f>
        <v/>
      </c>
      <c r="E457" s="333" t="str">
        <f>IF('Sub-Cpt Record'!G457 = "","",'Sub-Cpt Record'!G457&amp;"  ")</f>
        <v/>
      </c>
      <c r="F457" s="333" t="str">
        <f>IF('Sub-Cpt Record'!H457 = "","",'Sub-Cpt Record'!H457&amp;"  ")</f>
        <v/>
      </c>
      <c r="G457" s="333" t="str">
        <f>IF('Sub-Cpt Record'!I457 = "","",'Sub-Cpt Record'!I457&amp;"  ")</f>
        <v/>
      </c>
      <c r="H457" s="333" t="str">
        <f>IF('Sub-Cpt Record'!J457 = "","",'Sub-Cpt Record'!J457&amp;"  ")</f>
        <v/>
      </c>
      <c r="I457" s="335" t="str">
        <f t="shared" si="56"/>
        <v/>
      </c>
      <c r="J457" s="333">
        <f>IF(A457&lt;&gt;"",'Sub-Cpt Record'!C457/CODE!B457,0)</f>
        <v>0</v>
      </c>
      <c r="L457" s="337" t="str">
        <f t="shared" si="57"/>
        <v/>
      </c>
      <c r="N457" s="338">
        <f>COUNTIFS('Felling&amp;Restocking'!$A$11:$A$1000, 'Felling&amp;Restocking'!$A457, 'Felling&amp;Restocking'!$B$11:$B$1000, 'Felling&amp;Restocking'!$B457, 'Felling&amp;Restocking'!$H$11:$H$1000, 'Felling&amp;Restocking'!$H457)</f>
        <v>0</v>
      </c>
      <c r="O457" s="338">
        <f>IF(OR('Felling&amp;Restocking'!H457=0,'Felling&amp;Restocking'!H457=""),0,1)</f>
        <v>0</v>
      </c>
      <c r="P457" s="339">
        <f>SUM('Felling&amp;Restocking'!O457+'Felling&amp;Restocking'!P457)</f>
        <v>0</v>
      </c>
      <c r="S457" s="341">
        <f>IF(AND(O457&lt;&gt;0,P457&lt;&gt;0,'Felling&amp;Restocking'!G457&lt;&gt;0,AA457="",AC457=""),1,0)</f>
        <v>0</v>
      </c>
      <c r="T457" s="342" t="str">
        <f>IF(OR('Felling&amp;Restocking'!G457=0,'Felling&amp;Restocking'!G457=""),"",SUM('Felling&amp;Restocking'!O457/P457)*'Felling&amp;Restocking'!G457)</f>
        <v/>
      </c>
      <c r="U457" s="343" t="str">
        <f>IF(OR('Felling&amp;Restocking'!G457=0,'Felling&amp;Restocking'!G457=""),"",SUM('Felling&amp;Restocking'!P457/P457)*'Felling&amp;Restocking'!G457)</f>
        <v/>
      </c>
      <c r="V457" s="344">
        <f>IF(CONCATENATE('Felling&amp;Restocking'!U457&amp;'Felling&amp;Restocking'!W457&amp;'Felling&amp;Restocking'!Y457&amp;'Felling&amp;Restocking'!AA457&amp;'Felling&amp;Restocking'!AC457)="",0,1)</f>
        <v>0</v>
      </c>
      <c r="W457" s="345">
        <f>IF(OR(OR(TRIM('Felling&amp;Restocking'!H457)="T",TRIM('Felling&amp;Restocking'!H457)="DF",TRIM('Felling&amp;Restocking'!H457)="OS"),O457=0),0,1)</f>
        <v>0</v>
      </c>
      <c r="X457" s="345">
        <f>IF(OR('Felling&amp;Restocking'!$S457="",OR('Felling&amp;Restocking'!$S457=0,'Felling&amp;Restocking'!$S457="N/A")),0,1)</f>
        <v>0</v>
      </c>
      <c r="Y457" s="333" t="str">
        <f t="shared" si="58"/>
        <v/>
      </c>
      <c r="Z457" s="333" t="str">
        <f t="shared" si="59"/>
        <v/>
      </c>
      <c r="AA457" s="334" t="str">
        <f t="shared" si="60"/>
        <v/>
      </c>
      <c r="AC457" s="333" t="str">
        <f t="shared" si="61"/>
        <v/>
      </c>
      <c r="AE457" s="333" t="str">
        <f t="shared" si="62"/>
        <v>1</v>
      </c>
      <c r="AF457" s="346" t="str">
        <f>IF('Felling&amp;Restocking'!I457="","",IFERROR(VLOOKUP( 'Felling&amp;Restocking'!I457,SpeciesList[],2,FALSE),"," &amp; 'Felling&amp;Restocking'!I457))</f>
        <v/>
      </c>
      <c r="AG457" s="333" t="str">
        <f>IF('Felling&amp;Restocking'!I457="","",VLOOKUP( 'Felling&amp;Restocking'!I457,SpeciesList[],4,FALSE))</f>
        <v/>
      </c>
      <c r="AH457" s="333" t="str">
        <f>IF('Felling&amp;Restocking'!J457="","",IFERROR("," &amp; VLOOKUP( 'Felling&amp;Restocking'!J457,SpeciesList[],2,FALSE),"," &amp; 'Felling&amp;Restocking'!J457))</f>
        <v/>
      </c>
      <c r="AI457" s="333" t="str">
        <f>IF('Felling&amp;Restocking'!J457="","",VLOOKUP( 'Felling&amp;Restocking'!J457,SpeciesList[],4,FALSE))</f>
        <v/>
      </c>
      <c r="AJ457" s="333" t="str">
        <f>IF('Felling&amp;Restocking'!K457="","",IFERROR("," &amp; VLOOKUP( 'Felling&amp;Restocking'!K457,SpeciesList[],2,FALSE),"," &amp; 'Felling&amp;Restocking'!K457))</f>
        <v/>
      </c>
      <c r="AK457" s="333" t="str">
        <f>IF('Felling&amp;Restocking'!K457="","",VLOOKUP( 'Felling&amp;Restocking'!K457,SpeciesList[],4,FALSE))</f>
        <v/>
      </c>
      <c r="AL457" s="333" t="str">
        <f>IF('Felling&amp;Restocking'!L457="","",IFERROR("," &amp; VLOOKUP( 'Felling&amp;Restocking'!L457,SpeciesList[],2,FALSE),"," &amp; 'Felling&amp;Restocking'!L457))</f>
        <v/>
      </c>
      <c r="AM457" s="333" t="str">
        <f>IF('Felling&amp;Restocking'!L457="","",VLOOKUP( 'Felling&amp;Restocking'!L457,SpeciesList[],4,FALSE))</f>
        <v/>
      </c>
      <c r="AN457" s="333" t="str">
        <f>IF('Felling&amp;Restocking'!M457="","",IFERROR("," &amp; VLOOKUP( 'Felling&amp;Restocking'!M457,SpeciesList[],2,FALSE),"," &amp; 'Felling&amp;Restocking'!M457))</f>
        <v/>
      </c>
      <c r="AO457" s="333" t="str">
        <f>IF('Felling&amp;Restocking'!M457="","",VLOOKUP( 'Felling&amp;Restocking'!M457,SpeciesList[],4,FALSE))</f>
        <v/>
      </c>
      <c r="AP457" s="333" t="str">
        <f>IF('Felling&amp;Restocking'!N457="","",IFERROR("," &amp; VLOOKUP( 'Felling&amp;Restocking'!N457,SpeciesList[],2,FALSE),"," &amp; 'Felling&amp;Restocking'!N457))</f>
        <v/>
      </c>
      <c r="AQ457" s="333" t="str">
        <f>IF('Felling&amp;Restocking'!N457="","",VLOOKUP( 'Felling&amp;Restocking'!N457,SpeciesList[],4,FALSE))</f>
        <v/>
      </c>
      <c r="AS457" s="346"/>
      <c r="AT457" s="333" t="str">
        <f>IF('Sub-Cpt Record'!A457&lt;&gt;"",CONCATENATE('Sub-Cpt Record'!A457,'Sub-Cpt Record'!B457,'Sub-Cpt Record'!C457),"")</f>
        <v/>
      </c>
      <c r="AU457" s="333">
        <f t="shared" si="63"/>
        <v>1</v>
      </c>
      <c r="AV457" s="333">
        <f>IF(AT457&lt;&gt;"",'Sub-Cpt Record'!C457/CODE!AU457,0)</f>
        <v>0</v>
      </c>
    </row>
    <row r="458" spans="1:48" x14ac:dyDescent="0.25">
      <c r="A458" s="333" t="str">
        <f>IF('Sub-Cpt Record'!B458="",IF(OR('Sub-Cpt Record'!A458=0,'Sub-Cpt Record'!A458=""),"",'Sub-Cpt Record'!A458),CONCATENATE('Sub-Cpt Record'!A458&amp;'Sub-Cpt Record'!B458))</f>
        <v/>
      </c>
      <c r="B458" s="333">
        <f t="shared" si="55"/>
        <v>1</v>
      </c>
      <c r="C458" s="334" t="str">
        <f>IF('Sub-Cpt Record'!E458 = "","",'Sub-Cpt Record'!E458&amp;"  ")</f>
        <v/>
      </c>
      <c r="D458" s="333" t="str">
        <f>IF('Sub-Cpt Record'!F458 = "","",'Sub-Cpt Record'!F458&amp;"  ")</f>
        <v/>
      </c>
      <c r="E458" s="333" t="str">
        <f>IF('Sub-Cpt Record'!G458 = "","",'Sub-Cpt Record'!G458&amp;"  ")</f>
        <v/>
      </c>
      <c r="F458" s="333" t="str">
        <f>IF('Sub-Cpt Record'!H458 = "","",'Sub-Cpt Record'!H458&amp;"  ")</f>
        <v/>
      </c>
      <c r="G458" s="333" t="str">
        <f>IF('Sub-Cpt Record'!I458 = "","",'Sub-Cpt Record'!I458&amp;"  ")</f>
        <v/>
      </c>
      <c r="H458" s="333" t="str">
        <f>IF('Sub-Cpt Record'!J458 = "","",'Sub-Cpt Record'!J458&amp;"  ")</f>
        <v/>
      </c>
      <c r="I458" s="335" t="str">
        <f t="shared" si="56"/>
        <v/>
      </c>
      <c r="J458" s="333">
        <f>IF(A458&lt;&gt;"",'Sub-Cpt Record'!C458/CODE!B458,0)</f>
        <v>0</v>
      </c>
      <c r="L458" s="337" t="str">
        <f t="shared" si="57"/>
        <v/>
      </c>
      <c r="N458" s="338">
        <f>COUNTIFS('Felling&amp;Restocking'!$A$11:$A$1000, 'Felling&amp;Restocking'!$A458, 'Felling&amp;Restocking'!$B$11:$B$1000, 'Felling&amp;Restocking'!$B458, 'Felling&amp;Restocking'!$H$11:$H$1000, 'Felling&amp;Restocking'!$H458)</f>
        <v>0</v>
      </c>
      <c r="O458" s="338">
        <f>IF(OR('Felling&amp;Restocking'!H458=0,'Felling&amp;Restocking'!H458=""),0,1)</f>
        <v>0</v>
      </c>
      <c r="P458" s="339">
        <f>SUM('Felling&amp;Restocking'!O458+'Felling&amp;Restocking'!P458)</f>
        <v>0</v>
      </c>
      <c r="S458" s="341">
        <f>IF(AND(O458&lt;&gt;0,P458&lt;&gt;0,'Felling&amp;Restocking'!G458&lt;&gt;0,AA458="",AC458=""),1,0)</f>
        <v>0</v>
      </c>
      <c r="T458" s="342" t="str">
        <f>IF(OR('Felling&amp;Restocking'!G458=0,'Felling&amp;Restocking'!G458=""),"",SUM('Felling&amp;Restocking'!O458/P458)*'Felling&amp;Restocking'!G458)</f>
        <v/>
      </c>
      <c r="U458" s="343" t="str">
        <f>IF(OR('Felling&amp;Restocking'!G458=0,'Felling&amp;Restocking'!G458=""),"",SUM('Felling&amp;Restocking'!P458/P458)*'Felling&amp;Restocking'!G458)</f>
        <v/>
      </c>
      <c r="V458" s="344">
        <f>IF(CONCATENATE('Felling&amp;Restocking'!U458&amp;'Felling&amp;Restocking'!W458&amp;'Felling&amp;Restocking'!Y458&amp;'Felling&amp;Restocking'!AA458&amp;'Felling&amp;Restocking'!AC458)="",0,1)</f>
        <v>0</v>
      </c>
      <c r="W458" s="345">
        <f>IF(OR(OR(TRIM('Felling&amp;Restocking'!H458)="T",TRIM('Felling&amp;Restocking'!H458)="DF",TRIM('Felling&amp;Restocking'!H458)="OS"),O458=0),0,1)</f>
        <v>0</v>
      </c>
      <c r="X458" s="345">
        <f>IF(OR('Felling&amp;Restocking'!$S458="",OR('Felling&amp;Restocking'!$S458=0,'Felling&amp;Restocking'!$S458="N/A")),0,1)</f>
        <v>0</v>
      </c>
      <c r="Y458" s="333" t="str">
        <f t="shared" si="58"/>
        <v/>
      </c>
      <c r="Z458" s="333" t="str">
        <f t="shared" si="59"/>
        <v/>
      </c>
      <c r="AA458" s="334" t="str">
        <f t="shared" si="60"/>
        <v/>
      </c>
      <c r="AC458" s="333" t="str">
        <f t="shared" si="61"/>
        <v/>
      </c>
      <c r="AE458" s="333" t="str">
        <f t="shared" si="62"/>
        <v>1</v>
      </c>
      <c r="AF458" s="346" t="str">
        <f>IF('Felling&amp;Restocking'!I458="","",IFERROR(VLOOKUP( 'Felling&amp;Restocking'!I458,SpeciesList[],2,FALSE),"," &amp; 'Felling&amp;Restocking'!I458))</f>
        <v/>
      </c>
      <c r="AG458" s="333" t="str">
        <f>IF('Felling&amp;Restocking'!I458="","",VLOOKUP( 'Felling&amp;Restocking'!I458,SpeciesList[],4,FALSE))</f>
        <v/>
      </c>
      <c r="AH458" s="333" t="str">
        <f>IF('Felling&amp;Restocking'!J458="","",IFERROR("," &amp; VLOOKUP( 'Felling&amp;Restocking'!J458,SpeciesList[],2,FALSE),"," &amp; 'Felling&amp;Restocking'!J458))</f>
        <v/>
      </c>
      <c r="AI458" s="333" t="str">
        <f>IF('Felling&amp;Restocking'!J458="","",VLOOKUP( 'Felling&amp;Restocking'!J458,SpeciesList[],4,FALSE))</f>
        <v/>
      </c>
      <c r="AJ458" s="333" t="str">
        <f>IF('Felling&amp;Restocking'!K458="","",IFERROR("," &amp; VLOOKUP( 'Felling&amp;Restocking'!K458,SpeciesList[],2,FALSE),"," &amp; 'Felling&amp;Restocking'!K458))</f>
        <v/>
      </c>
      <c r="AK458" s="333" t="str">
        <f>IF('Felling&amp;Restocking'!K458="","",VLOOKUP( 'Felling&amp;Restocking'!K458,SpeciesList[],4,FALSE))</f>
        <v/>
      </c>
      <c r="AL458" s="333" t="str">
        <f>IF('Felling&amp;Restocking'!L458="","",IFERROR("," &amp; VLOOKUP( 'Felling&amp;Restocking'!L458,SpeciesList[],2,FALSE),"," &amp; 'Felling&amp;Restocking'!L458))</f>
        <v/>
      </c>
      <c r="AM458" s="333" t="str">
        <f>IF('Felling&amp;Restocking'!L458="","",VLOOKUP( 'Felling&amp;Restocking'!L458,SpeciesList[],4,FALSE))</f>
        <v/>
      </c>
      <c r="AN458" s="333" t="str">
        <f>IF('Felling&amp;Restocking'!M458="","",IFERROR("," &amp; VLOOKUP( 'Felling&amp;Restocking'!M458,SpeciesList[],2,FALSE),"," &amp; 'Felling&amp;Restocking'!M458))</f>
        <v/>
      </c>
      <c r="AO458" s="333" t="str">
        <f>IF('Felling&amp;Restocking'!M458="","",VLOOKUP( 'Felling&amp;Restocking'!M458,SpeciesList[],4,FALSE))</f>
        <v/>
      </c>
      <c r="AP458" s="333" t="str">
        <f>IF('Felling&amp;Restocking'!N458="","",IFERROR("," &amp; VLOOKUP( 'Felling&amp;Restocking'!N458,SpeciesList[],2,FALSE),"," &amp; 'Felling&amp;Restocking'!N458))</f>
        <v/>
      </c>
      <c r="AQ458" s="333" t="str">
        <f>IF('Felling&amp;Restocking'!N458="","",VLOOKUP( 'Felling&amp;Restocking'!N458,SpeciesList[],4,FALSE))</f>
        <v/>
      </c>
      <c r="AS458" s="346"/>
      <c r="AT458" s="333" t="str">
        <f>IF('Sub-Cpt Record'!A458&lt;&gt;"",CONCATENATE('Sub-Cpt Record'!A458,'Sub-Cpt Record'!B458,'Sub-Cpt Record'!C458),"")</f>
        <v/>
      </c>
      <c r="AU458" s="333">
        <f t="shared" si="63"/>
        <v>1</v>
      </c>
      <c r="AV458" s="333">
        <f>IF(AT458&lt;&gt;"",'Sub-Cpt Record'!C458/CODE!AU458,0)</f>
        <v>0</v>
      </c>
    </row>
    <row r="459" spans="1:48" x14ac:dyDescent="0.25">
      <c r="A459" s="333" t="str">
        <f>IF('Sub-Cpt Record'!B459="",IF(OR('Sub-Cpt Record'!A459=0,'Sub-Cpt Record'!A459=""),"",'Sub-Cpt Record'!A459),CONCATENATE('Sub-Cpt Record'!A459&amp;'Sub-Cpt Record'!B459))</f>
        <v/>
      </c>
      <c r="B459" s="333">
        <f t="shared" si="55"/>
        <v>1</v>
      </c>
      <c r="C459" s="334" t="str">
        <f>IF('Sub-Cpt Record'!E459 = "","",'Sub-Cpt Record'!E459&amp;"  ")</f>
        <v/>
      </c>
      <c r="D459" s="333" t="str">
        <f>IF('Sub-Cpt Record'!F459 = "","",'Sub-Cpt Record'!F459&amp;"  ")</f>
        <v/>
      </c>
      <c r="E459" s="333" t="str">
        <f>IF('Sub-Cpt Record'!G459 = "","",'Sub-Cpt Record'!G459&amp;"  ")</f>
        <v/>
      </c>
      <c r="F459" s="333" t="str">
        <f>IF('Sub-Cpt Record'!H459 = "","",'Sub-Cpt Record'!H459&amp;"  ")</f>
        <v/>
      </c>
      <c r="G459" s="333" t="str">
        <f>IF('Sub-Cpt Record'!I459 = "","",'Sub-Cpt Record'!I459&amp;"  ")</f>
        <v/>
      </c>
      <c r="H459" s="333" t="str">
        <f>IF('Sub-Cpt Record'!J459 = "","",'Sub-Cpt Record'!J459&amp;"  ")</f>
        <v/>
      </c>
      <c r="I459" s="335" t="str">
        <f t="shared" si="56"/>
        <v/>
      </c>
      <c r="J459" s="333">
        <f>IF(A459&lt;&gt;"",'Sub-Cpt Record'!C459/CODE!B459,0)</f>
        <v>0</v>
      </c>
      <c r="L459" s="337" t="str">
        <f t="shared" si="57"/>
        <v/>
      </c>
      <c r="N459" s="338">
        <f>COUNTIFS('Felling&amp;Restocking'!$A$11:$A$1000, 'Felling&amp;Restocking'!$A459, 'Felling&amp;Restocking'!$B$11:$B$1000, 'Felling&amp;Restocking'!$B459, 'Felling&amp;Restocking'!$H$11:$H$1000, 'Felling&amp;Restocking'!$H459)</f>
        <v>0</v>
      </c>
      <c r="O459" s="338">
        <f>IF(OR('Felling&amp;Restocking'!H459=0,'Felling&amp;Restocking'!H459=""),0,1)</f>
        <v>0</v>
      </c>
      <c r="P459" s="339">
        <f>SUM('Felling&amp;Restocking'!O459+'Felling&amp;Restocking'!P459)</f>
        <v>0</v>
      </c>
      <c r="S459" s="341">
        <f>IF(AND(O459&lt;&gt;0,P459&lt;&gt;0,'Felling&amp;Restocking'!G459&lt;&gt;0,AA459="",AC459=""),1,0)</f>
        <v>0</v>
      </c>
      <c r="T459" s="342" t="str">
        <f>IF(OR('Felling&amp;Restocking'!G459=0,'Felling&amp;Restocking'!G459=""),"",SUM('Felling&amp;Restocking'!O459/P459)*'Felling&amp;Restocking'!G459)</f>
        <v/>
      </c>
      <c r="U459" s="343" t="str">
        <f>IF(OR('Felling&amp;Restocking'!G459=0,'Felling&amp;Restocking'!G459=""),"",SUM('Felling&amp;Restocking'!P459/P459)*'Felling&amp;Restocking'!G459)</f>
        <v/>
      </c>
      <c r="V459" s="344">
        <f>IF(CONCATENATE('Felling&amp;Restocking'!U459&amp;'Felling&amp;Restocking'!W459&amp;'Felling&amp;Restocking'!Y459&amp;'Felling&amp;Restocking'!AA459&amp;'Felling&amp;Restocking'!AC459)="",0,1)</f>
        <v>0</v>
      </c>
      <c r="W459" s="345">
        <f>IF(OR(OR(TRIM('Felling&amp;Restocking'!H459)="T",TRIM('Felling&amp;Restocking'!H459)="DF",TRIM('Felling&amp;Restocking'!H459)="OS"),O459=0),0,1)</f>
        <v>0</v>
      </c>
      <c r="X459" s="345">
        <f>IF(OR('Felling&amp;Restocking'!$S459="",OR('Felling&amp;Restocking'!$S459=0,'Felling&amp;Restocking'!$S459="N/A")),0,1)</f>
        <v>0</v>
      </c>
      <c r="Y459" s="333" t="str">
        <f t="shared" si="58"/>
        <v/>
      </c>
      <c r="Z459" s="333" t="str">
        <f t="shared" si="59"/>
        <v/>
      </c>
      <c r="AA459" s="334" t="str">
        <f t="shared" si="60"/>
        <v/>
      </c>
      <c r="AC459" s="333" t="str">
        <f t="shared" si="61"/>
        <v/>
      </c>
      <c r="AE459" s="333" t="str">
        <f t="shared" si="62"/>
        <v>1</v>
      </c>
      <c r="AF459" s="346" t="str">
        <f>IF('Felling&amp;Restocking'!I459="","",IFERROR(VLOOKUP( 'Felling&amp;Restocking'!I459,SpeciesList[],2,FALSE),"," &amp; 'Felling&amp;Restocking'!I459))</f>
        <v/>
      </c>
      <c r="AG459" s="333" t="str">
        <f>IF('Felling&amp;Restocking'!I459="","",VLOOKUP( 'Felling&amp;Restocking'!I459,SpeciesList[],4,FALSE))</f>
        <v/>
      </c>
      <c r="AH459" s="333" t="str">
        <f>IF('Felling&amp;Restocking'!J459="","",IFERROR("," &amp; VLOOKUP( 'Felling&amp;Restocking'!J459,SpeciesList[],2,FALSE),"," &amp; 'Felling&amp;Restocking'!J459))</f>
        <v/>
      </c>
      <c r="AI459" s="333" t="str">
        <f>IF('Felling&amp;Restocking'!J459="","",VLOOKUP( 'Felling&amp;Restocking'!J459,SpeciesList[],4,FALSE))</f>
        <v/>
      </c>
      <c r="AJ459" s="333" t="str">
        <f>IF('Felling&amp;Restocking'!K459="","",IFERROR("," &amp; VLOOKUP( 'Felling&amp;Restocking'!K459,SpeciesList[],2,FALSE),"," &amp; 'Felling&amp;Restocking'!K459))</f>
        <v/>
      </c>
      <c r="AK459" s="333" t="str">
        <f>IF('Felling&amp;Restocking'!K459="","",VLOOKUP( 'Felling&amp;Restocking'!K459,SpeciesList[],4,FALSE))</f>
        <v/>
      </c>
      <c r="AL459" s="333" t="str">
        <f>IF('Felling&amp;Restocking'!L459="","",IFERROR("," &amp; VLOOKUP( 'Felling&amp;Restocking'!L459,SpeciesList[],2,FALSE),"," &amp; 'Felling&amp;Restocking'!L459))</f>
        <v/>
      </c>
      <c r="AM459" s="333" t="str">
        <f>IF('Felling&amp;Restocking'!L459="","",VLOOKUP( 'Felling&amp;Restocking'!L459,SpeciesList[],4,FALSE))</f>
        <v/>
      </c>
      <c r="AN459" s="333" t="str">
        <f>IF('Felling&amp;Restocking'!M459="","",IFERROR("," &amp; VLOOKUP( 'Felling&amp;Restocking'!M459,SpeciesList[],2,FALSE),"," &amp; 'Felling&amp;Restocking'!M459))</f>
        <v/>
      </c>
      <c r="AO459" s="333" t="str">
        <f>IF('Felling&amp;Restocking'!M459="","",VLOOKUP( 'Felling&amp;Restocking'!M459,SpeciesList[],4,FALSE))</f>
        <v/>
      </c>
      <c r="AP459" s="333" t="str">
        <f>IF('Felling&amp;Restocking'!N459="","",IFERROR("," &amp; VLOOKUP( 'Felling&amp;Restocking'!N459,SpeciesList[],2,FALSE),"," &amp; 'Felling&amp;Restocking'!N459))</f>
        <v/>
      </c>
      <c r="AQ459" s="333" t="str">
        <f>IF('Felling&amp;Restocking'!N459="","",VLOOKUP( 'Felling&amp;Restocking'!N459,SpeciesList[],4,FALSE))</f>
        <v/>
      </c>
      <c r="AS459" s="346"/>
      <c r="AT459" s="333" t="str">
        <f>IF('Sub-Cpt Record'!A459&lt;&gt;"",CONCATENATE('Sub-Cpt Record'!A459,'Sub-Cpt Record'!B459,'Sub-Cpt Record'!C459),"")</f>
        <v/>
      </c>
      <c r="AU459" s="333">
        <f t="shared" si="63"/>
        <v>1</v>
      </c>
      <c r="AV459" s="333">
        <f>IF(AT459&lt;&gt;"",'Sub-Cpt Record'!C459/CODE!AU459,0)</f>
        <v>0</v>
      </c>
    </row>
    <row r="460" spans="1:48" x14ac:dyDescent="0.25">
      <c r="A460" s="333" t="str">
        <f>IF('Sub-Cpt Record'!B460="",IF(OR('Sub-Cpt Record'!A460=0,'Sub-Cpt Record'!A460=""),"",'Sub-Cpt Record'!A460),CONCATENATE('Sub-Cpt Record'!A460&amp;'Sub-Cpt Record'!B460))</f>
        <v/>
      </c>
      <c r="B460" s="333">
        <f t="shared" ref="B460:B523" si="64">IF($A460="",1,COUNTIFS($A$11:$A$1000, $A460))</f>
        <v>1</v>
      </c>
      <c r="C460" s="334" t="str">
        <f>IF('Sub-Cpt Record'!E460 = "","",'Sub-Cpt Record'!E460&amp;"  ")</f>
        <v/>
      </c>
      <c r="D460" s="333" t="str">
        <f>IF('Sub-Cpt Record'!F460 = "","",'Sub-Cpt Record'!F460&amp;"  ")</f>
        <v/>
      </c>
      <c r="E460" s="333" t="str">
        <f>IF('Sub-Cpt Record'!G460 = "","",'Sub-Cpt Record'!G460&amp;"  ")</f>
        <v/>
      </c>
      <c r="F460" s="333" t="str">
        <f>IF('Sub-Cpt Record'!H460 = "","",'Sub-Cpt Record'!H460&amp;"  ")</f>
        <v/>
      </c>
      <c r="G460" s="333" t="str">
        <f>IF('Sub-Cpt Record'!I460 = "","",'Sub-Cpt Record'!I460&amp;"  ")</f>
        <v/>
      </c>
      <c r="H460" s="333" t="str">
        <f>IF('Sub-Cpt Record'!J460 = "","",'Sub-Cpt Record'!J460&amp;"  ")</f>
        <v/>
      </c>
      <c r="I460" s="335" t="str">
        <f t="shared" ref="I460:I523" si="65">CONCATENATE(C460&amp;D460&amp;E460&amp;F460&amp;G460&amp;H460)</f>
        <v/>
      </c>
      <c r="J460" s="333">
        <f>IF(A460&lt;&gt;"",'Sub-Cpt Record'!C460/CODE!B460,0)</f>
        <v>0</v>
      </c>
      <c r="L460" s="337" t="str">
        <f t="shared" ref="L460:L523" si="66">IF(A460="",IF(L461=1,1,""),1)</f>
        <v/>
      </c>
      <c r="N460" s="338">
        <f>COUNTIFS('Felling&amp;Restocking'!$A$11:$A$1000, 'Felling&amp;Restocking'!$A460, 'Felling&amp;Restocking'!$B$11:$B$1000, 'Felling&amp;Restocking'!$B460, 'Felling&amp;Restocking'!$H$11:$H$1000, 'Felling&amp;Restocking'!$H460)</f>
        <v>0</v>
      </c>
      <c r="O460" s="338">
        <f>IF(OR('Felling&amp;Restocking'!H460=0,'Felling&amp;Restocking'!H460=""),0,1)</f>
        <v>0</v>
      </c>
      <c r="P460" s="339">
        <f>SUM('Felling&amp;Restocking'!O460+'Felling&amp;Restocking'!P460)</f>
        <v>0</v>
      </c>
      <c r="S460" s="341">
        <f>IF(AND(O460&lt;&gt;0,P460&lt;&gt;0,'Felling&amp;Restocking'!G460&lt;&gt;0,AA460="",AC460=""),1,0)</f>
        <v>0</v>
      </c>
      <c r="T460" s="342" t="str">
        <f>IF(OR('Felling&amp;Restocking'!G460=0,'Felling&amp;Restocking'!G460=""),"",SUM('Felling&amp;Restocking'!O460/P460)*'Felling&amp;Restocking'!G460)</f>
        <v/>
      </c>
      <c r="U460" s="343" t="str">
        <f>IF(OR('Felling&amp;Restocking'!G460=0,'Felling&amp;Restocking'!G460=""),"",SUM('Felling&amp;Restocking'!P460/P460)*'Felling&amp;Restocking'!G460)</f>
        <v/>
      </c>
      <c r="V460" s="344">
        <f>IF(CONCATENATE('Felling&amp;Restocking'!U460&amp;'Felling&amp;Restocking'!W460&amp;'Felling&amp;Restocking'!Y460&amp;'Felling&amp;Restocking'!AA460&amp;'Felling&amp;Restocking'!AC460)="",0,1)</f>
        <v>0</v>
      </c>
      <c r="W460" s="345">
        <f>IF(OR(OR(TRIM('Felling&amp;Restocking'!H460)="T",TRIM('Felling&amp;Restocking'!H460)="DF",TRIM('Felling&amp;Restocking'!H460)="OS"),O460=0),0,1)</f>
        <v>0</v>
      </c>
      <c r="X460" s="345">
        <f>IF(OR('Felling&amp;Restocking'!$S460="",OR('Felling&amp;Restocking'!$S460=0,'Felling&amp;Restocking'!$S460="N/A")),0,1)</f>
        <v>0</v>
      </c>
      <c r="Y460" s="333" t="str">
        <f t="shared" ref="Y460:Y523" si="67">IF(W460=1,T460,"")</f>
        <v/>
      </c>
      <c r="Z460" s="333" t="str">
        <f t="shared" ref="Z460:Z523" si="68">IF(W460=1,U460,"")</f>
        <v/>
      </c>
      <c r="AA460" s="334" t="str">
        <f t="shared" ref="AA460:AA523" si="69">CONCATENATE(IF(AND(AG460="B",AF460&lt;&gt;""),AF460,""),IF(AND(AI460="B",AH460&lt;&gt;""),AH460,""),IF(AND(AK460="B",AJ460&lt;&gt;""),AJ460,""),IF(AND(AM460="B",AL460&lt;&gt;""),AL460,""),IF(AND(AO460="B",AN460&lt;&gt;""),AN460,""),IF(AND(AQ460="B",AP460&lt;&gt;""),AP460,""))</f>
        <v/>
      </c>
      <c r="AC460" s="333" t="str">
        <f t="shared" ref="AC460:AC523" si="70">CONCATENATE(IF(AND(AG460="C",AF460&lt;&gt;""),AF460,""),IF(AND(AI460="C",AH460&lt;&gt;""),AH460,""),IF(AND(AK460="C",AJ460&lt;&gt;""),AJ460,""),IF(AND(AM460="C",AL460&lt;&gt;""),AL460,""),IF(AND(AO460="C",AN460&lt;&gt;""),AN460,""),IF(AND(AQ460="C",AP460&lt;&gt;""),AP460,""))</f>
        <v/>
      </c>
      <c r="AE460" s="333" t="str">
        <f t="shared" ref="AE460:AE523" si="71">CONCATENATE(IF(AS460="","",AS460),IF(AU460="","",AU460),IF(AW460="","",AW460),IF(AY460="","",AY460),IF(BA460="","",BA460),IF(BC460="","",BC460))</f>
        <v>1</v>
      </c>
      <c r="AF460" s="346" t="str">
        <f>IF('Felling&amp;Restocking'!I460="","",IFERROR(VLOOKUP( 'Felling&amp;Restocking'!I460,SpeciesList[],2,FALSE),"," &amp; 'Felling&amp;Restocking'!I460))</f>
        <v/>
      </c>
      <c r="AG460" s="333" t="str">
        <f>IF('Felling&amp;Restocking'!I460="","",VLOOKUP( 'Felling&amp;Restocking'!I460,SpeciesList[],4,FALSE))</f>
        <v/>
      </c>
      <c r="AH460" s="333" t="str">
        <f>IF('Felling&amp;Restocking'!J460="","",IFERROR("," &amp; VLOOKUP( 'Felling&amp;Restocking'!J460,SpeciesList[],2,FALSE),"," &amp; 'Felling&amp;Restocking'!J460))</f>
        <v/>
      </c>
      <c r="AI460" s="333" t="str">
        <f>IF('Felling&amp;Restocking'!J460="","",VLOOKUP( 'Felling&amp;Restocking'!J460,SpeciesList[],4,FALSE))</f>
        <v/>
      </c>
      <c r="AJ460" s="333" t="str">
        <f>IF('Felling&amp;Restocking'!K460="","",IFERROR("," &amp; VLOOKUP( 'Felling&amp;Restocking'!K460,SpeciesList[],2,FALSE),"," &amp; 'Felling&amp;Restocking'!K460))</f>
        <v/>
      </c>
      <c r="AK460" s="333" t="str">
        <f>IF('Felling&amp;Restocking'!K460="","",VLOOKUP( 'Felling&amp;Restocking'!K460,SpeciesList[],4,FALSE))</f>
        <v/>
      </c>
      <c r="AL460" s="333" t="str">
        <f>IF('Felling&amp;Restocking'!L460="","",IFERROR("," &amp; VLOOKUP( 'Felling&amp;Restocking'!L460,SpeciesList[],2,FALSE),"," &amp; 'Felling&amp;Restocking'!L460))</f>
        <v/>
      </c>
      <c r="AM460" s="333" t="str">
        <f>IF('Felling&amp;Restocking'!L460="","",VLOOKUP( 'Felling&amp;Restocking'!L460,SpeciesList[],4,FALSE))</f>
        <v/>
      </c>
      <c r="AN460" s="333" t="str">
        <f>IF('Felling&amp;Restocking'!M460="","",IFERROR("," &amp; VLOOKUP( 'Felling&amp;Restocking'!M460,SpeciesList[],2,FALSE),"," &amp; 'Felling&amp;Restocking'!M460))</f>
        <v/>
      </c>
      <c r="AO460" s="333" t="str">
        <f>IF('Felling&amp;Restocking'!M460="","",VLOOKUP( 'Felling&amp;Restocking'!M460,SpeciesList[],4,FALSE))</f>
        <v/>
      </c>
      <c r="AP460" s="333" t="str">
        <f>IF('Felling&amp;Restocking'!N460="","",IFERROR("," &amp; VLOOKUP( 'Felling&amp;Restocking'!N460,SpeciesList[],2,FALSE),"," &amp; 'Felling&amp;Restocking'!N460))</f>
        <v/>
      </c>
      <c r="AQ460" s="333" t="str">
        <f>IF('Felling&amp;Restocking'!N460="","",VLOOKUP( 'Felling&amp;Restocking'!N460,SpeciesList[],4,FALSE))</f>
        <v/>
      </c>
      <c r="AS460" s="346"/>
      <c r="AT460" s="333" t="str">
        <f>IF('Sub-Cpt Record'!A460&lt;&gt;"",CONCATENATE('Sub-Cpt Record'!A460,'Sub-Cpt Record'!B460,'Sub-Cpt Record'!C460),"")</f>
        <v/>
      </c>
      <c r="AU460" s="333">
        <f t="shared" ref="AU460:AU523" si="72">IF($AT460="",1,COUNTIFS($AT$11:$AT$1000, $AT460))</f>
        <v>1</v>
      </c>
      <c r="AV460" s="333">
        <f>IF(AT460&lt;&gt;"",'Sub-Cpt Record'!C460/CODE!AU460,0)</f>
        <v>0</v>
      </c>
    </row>
    <row r="461" spans="1:48" x14ac:dyDescent="0.25">
      <c r="A461" s="333" t="str">
        <f>IF('Sub-Cpt Record'!B461="",IF(OR('Sub-Cpt Record'!A461=0,'Sub-Cpt Record'!A461=""),"",'Sub-Cpt Record'!A461),CONCATENATE('Sub-Cpt Record'!A461&amp;'Sub-Cpt Record'!B461))</f>
        <v/>
      </c>
      <c r="B461" s="333">
        <f t="shared" si="64"/>
        <v>1</v>
      </c>
      <c r="C461" s="334" t="str">
        <f>IF('Sub-Cpt Record'!E461 = "","",'Sub-Cpt Record'!E461&amp;"  ")</f>
        <v/>
      </c>
      <c r="D461" s="333" t="str">
        <f>IF('Sub-Cpt Record'!F461 = "","",'Sub-Cpt Record'!F461&amp;"  ")</f>
        <v/>
      </c>
      <c r="E461" s="333" t="str">
        <f>IF('Sub-Cpt Record'!G461 = "","",'Sub-Cpt Record'!G461&amp;"  ")</f>
        <v/>
      </c>
      <c r="F461" s="333" t="str">
        <f>IF('Sub-Cpt Record'!H461 = "","",'Sub-Cpt Record'!H461&amp;"  ")</f>
        <v/>
      </c>
      <c r="G461" s="333" t="str">
        <f>IF('Sub-Cpt Record'!I461 = "","",'Sub-Cpt Record'!I461&amp;"  ")</f>
        <v/>
      </c>
      <c r="H461" s="333" t="str">
        <f>IF('Sub-Cpt Record'!J461 = "","",'Sub-Cpt Record'!J461&amp;"  ")</f>
        <v/>
      </c>
      <c r="I461" s="335" t="str">
        <f t="shared" si="65"/>
        <v/>
      </c>
      <c r="J461" s="333">
        <f>IF(A461&lt;&gt;"",'Sub-Cpt Record'!C461/CODE!B461,0)</f>
        <v>0</v>
      </c>
      <c r="L461" s="337" t="str">
        <f t="shared" si="66"/>
        <v/>
      </c>
      <c r="N461" s="338">
        <f>COUNTIFS('Felling&amp;Restocking'!$A$11:$A$1000, 'Felling&amp;Restocking'!$A461, 'Felling&amp;Restocking'!$B$11:$B$1000, 'Felling&amp;Restocking'!$B461, 'Felling&amp;Restocking'!$H$11:$H$1000, 'Felling&amp;Restocking'!$H461)</f>
        <v>0</v>
      </c>
      <c r="O461" s="338">
        <f>IF(OR('Felling&amp;Restocking'!H461=0,'Felling&amp;Restocking'!H461=""),0,1)</f>
        <v>0</v>
      </c>
      <c r="P461" s="339">
        <f>SUM('Felling&amp;Restocking'!O461+'Felling&amp;Restocking'!P461)</f>
        <v>0</v>
      </c>
      <c r="S461" s="341">
        <f>IF(AND(O461&lt;&gt;0,P461&lt;&gt;0,'Felling&amp;Restocking'!G461&lt;&gt;0,AA461="",AC461=""),1,0)</f>
        <v>0</v>
      </c>
      <c r="T461" s="342" t="str">
        <f>IF(OR('Felling&amp;Restocking'!G461=0,'Felling&amp;Restocking'!G461=""),"",SUM('Felling&amp;Restocking'!O461/P461)*'Felling&amp;Restocking'!G461)</f>
        <v/>
      </c>
      <c r="U461" s="343" t="str">
        <f>IF(OR('Felling&amp;Restocking'!G461=0,'Felling&amp;Restocking'!G461=""),"",SUM('Felling&amp;Restocking'!P461/P461)*'Felling&amp;Restocking'!G461)</f>
        <v/>
      </c>
      <c r="V461" s="344">
        <f>IF(CONCATENATE('Felling&amp;Restocking'!U461&amp;'Felling&amp;Restocking'!W461&amp;'Felling&amp;Restocking'!Y461&amp;'Felling&amp;Restocking'!AA461&amp;'Felling&amp;Restocking'!AC461)="",0,1)</f>
        <v>0</v>
      </c>
      <c r="W461" s="345">
        <f>IF(OR(OR(TRIM('Felling&amp;Restocking'!H461)="T",TRIM('Felling&amp;Restocking'!H461)="DF",TRIM('Felling&amp;Restocking'!H461)="OS"),O461=0),0,1)</f>
        <v>0</v>
      </c>
      <c r="X461" s="345">
        <f>IF(OR('Felling&amp;Restocking'!$S461="",OR('Felling&amp;Restocking'!$S461=0,'Felling&amp;Restocking'!$S461="N/A")),0,1)</f>
        <v>0</v>
      </c>
      <c r="Y461" s="333" t="str">
        <f t="shared" si="67"/>
        <v/>
      </c>
      <c r="Z461" s="333" t="str">
        <f t="shared" si="68"/>
        <v/>
      </c>
      <c r="AA461" s="334" t="str">
        <f t="shared" si="69"/>
        <v/>
      </c>
      <c r="AC461" s="333" t="str">
        <f t="shared" si="70"/>
        <v/>
      </c>
      <c r="AE461" s="333" t="str">
        <f t="shared" si="71"/>
        <v>1</v>
      </c>
      <c r="AF461" s="346" t="str">
        <f>IF('Felling&amp;Restocking'!I461="","",IFERROR(VLOOKUP( 'Felling&amp;Restocking'!I461,SpeciesList[],2,FALSE),"," &amp; 'Felling&amp;Restocking'!I461))</f>
        <v/>
      </c>
      <c r="AG461" s="333" t="str">
        <f>IF('Felling&amp;Restocking'!I461="","",VLOOKUP( 'Felling&amp;Restocking'!I461,SpeciesList[],4,FALSE))</f>
        <v/>
      </c>
      <c r="AH461" s="333" t="str">
        <f>IF('Felling&amp;Restocking'!J461="","",IFERROR("," &amp; VLOOKUP( 'Felling&amp;Restocking'!J461,SpeciesList[],2,FALSE),"," &amp; 'Felling&amp;Restocking'!J461))</f>
        <v/>
      </c>
      <c r="AI461" s="333" t="str">
        <f>IF('Felling&amp;Restocking'!J461="","",VLOOKUP( 'Felling&amp;Restocking'!J461,SpeciesList[],4,FALSE))</f>
        <v/>
      </c>
      <c r="AJ461" s="333" t="str">
        <f>IF('Felling&amp;Restocking'!K461="","",IFERROR("," &amp; VLOOKUP( 'Felling&amp;Restocking'!K461,SpeciesList[],2,FALSE),"," &amp; 'Felling&amp;Restocking'!K461))</f>
        <v/>
      </c>
      <c r="AK461" s="333" t="str">
        <f>IF('Felling&amp;Restocking'!K461="","",VLOOKUP( 'Felling&amp;Restocking'!K461,SpeciesList[],4,FALSE))</f>
        <v/>
      </c>
      <c r="AL461" s="333" t="str">
        <f>IF('Felling&amp;Restocking'!L461="","",IFERROR("," &amp; VLOOKUP( 'Felling&amp;Restocking'!L461,SpeciesList[],2,FALSE),"," &amp; 'Felling&amp;Restocking'!L461))</f>
        <v/>
      </c>
      <c r="AM461" s="333" t="str">
        <f>IF('Felling&amp;Restocking'!L461="","",VLOOKUP( 'Felling&amp;Restocking'!L461,SpeciesList[],4,FALSE))</f>
        <v/>
      </c>
      <c r="AN461" s="333" t="str">
        <f>IF('Felling&amp;Restocking'!M461="","",IFERROR("," &amp; VLOOKUP( 'Felling&amp;Restocking'!M461,SpeciesList[],2,FALSE),"," &amp; 'Felling&amp;Restocking'!M461))</f>
        <v/>
      </c>
      <c r="AO461" s="333" t="str">
        <f>IF('Felling&amp;Restocking'!M461="","",VLOOKUP( 'Felling&amp;Restocking'!M461,SpeciesList[],4,FALSE))</f>
        <v/>
      </c>
      <c r="AP461" s="333" t="str">
        <f>IF('Felling&amp;Restocking'!N461="","",IFERROR("," &amp; VLOOKUP( 'Felling&amp;Restocking'!N461,SpeciesList[],2,FALSE),"," &amp; 'Felling&amp;Restocking'!N461))</f>
        <v/>
      </c>
      <c r="AQ461" s="333" t="str">
        <f>IF('Felling&amp;Restocking'!N461="","",VLOOKUP( 'Felling&amp;Restocking'!N461,SpeciesList[],4,FALSE))</f>
        <v/>
      </c>
      <c r="AS461" s="346"/>
      <c r="AT461" s="333" t="str">
        <f>IF('Sub-Cpt Record'!A461&lt;&gt;"",CONCATENATE('Sub-Cpt Record'!A461,'Sub-Cpt Record'!B461,'Sub-Cpt Record'!C461),"")</f>
        <v/>
      </c>
      <c r="AU461" s="333">
        <f t="shared" si="72"/>
        <v>1</v>
      </c>
      <c r="AV461" s="333">
        <f>IF(AT461&lt;&gt;"",'Sub-Cpt Record'!C461/CODE!AU461,0)</f>
        <v>0</v>
      </c>
    </row>
    <row r="462" spans="1:48" x14ac:dyDescent="0.25">
      <c r="A462" s="333" t="str">
        <f>IF('Sub-Cpt Record'!B462="",IF(OR('Sub-Cpt Record'!A462=0,'Sub-Cpt Record'!A462=""),"",'Sub-Cpt Record'!A462),CONCATENATE('Sub-Cpt Record'!A462&amp;'Sub-Cpt Record'!B462))</f>
        <v/>
      </c>
      <c r="B462" s="333">
        <f t="shared" si="64"/>
        <v>1</v>
      </c>
      <c r="C462" s="334" t="str">
        <f>IF('Sub-Cpt Record'!E462 = "","",'Sub-Cpt Record'!E462&amp;"  ")</f>
        <v/>
      </c>
      <c r="D462" s="333" t="str">
        <f>IF('Sub-Cpt Record'!F462 = "","",'Sub-Cpt Record'!F462&amp;"  ")</f>
        <v/>
      </c>
      <c r="E462" s="333" t="str">
        <f>IF('Sub-Cpt Record'!G462 = "","",'Sub-Cpt Record'!G462&amp;"  ")</f>
        <v/>
      </c>
      <c r="F462" s="333" t="str">
        <f>IF('Sub-Cpt Record'!H462 = "","",'Sub-Cpt Record'!H462&amp;"  ")</f>
        <v/>
      </c>
      <c r="G462" s="333" t="str">
        <f>IF('Sub-Cpt Record'!I462 = "","",'Sub-Cpt Record'!I462&amp;"  ")</f>
        <v/>
      </c>
      <c r="H462" s="333" t="str">
        <f>IF('Sub-Cpt Record'!J462 = "","",'Sub-Cpt Record'!J462&amp;"  ")</f>
        <v/>
      </c>
      <c r="I462" s="335" t="str">
        <f t="shared" si="65"/>
        <v/>
      </c>
      <c r="J462" s="333">
        <f>IF(A462&lt;&gt;"",'Sub-Cpt Record'!C462/CODE!B462,0)</f>
        <v>0</v>
      </c>
      <c r="L462" s="337" t="str">
        <f t="shared" si="66"/>
        <v/>
      </c>
      <c r="N462" s="338">
        <f>COUNTIFS('Felling&amp;Restocking'!$A$11:$A$1000, 'Felling&amp;Restocking'!$A462, 'Felling&amp;Restocking'!$B$11:$B$1000, 'Felling&amp;Restocking'!$B462, 'Felling&amp;Restocking'!$H$11:$H$1000, 'Felling&amp;Restocking'!$H462)</f>
        <v>0</v>
      </c>
      <c r="O462" s="338">
        <f>IF(OR('Felling&amp;Restocking'!H462=0,'Felling&amp;Restocking'!H462=""),0,1)</f>
        <v>0</v>
      </c>
      <c r="P462" s="339">
        <f>SUM('Felling&amp;Restocking'!O462+'Felling&amp;Restocking'!P462)</f>
        <v>0</v>
      </c>
      <c r="S462" s="341">
        <f>IF(AND(O462&lt;&gt;0,P462&lt;&gt;0,'Felling&amp;Restocking'!G462&lt;&gt;0,AA462="",AC462=""),1,0)</f>
        <v>0</v>
      </c>
      <c r="T462" s="342" t="str">
        <f>IF(OR('Felling&amp;Restocking'!G462=0,'Felling&amp;Restocking'!G462=""),"",SUM('Felling&amp;Restocking'!O462/P462)*'Felling&amp;Restocking'!G462)</f>
        <v/>
      </c>
      <c r="U462" s="343" t="str">
        <f>IF(OR('Felling&amp;Restocking'!G462=0,'Felling&amp;Restocking'!G462=""),"",SUM('Felling&amp;Restocking'!P462/P462)*'Felling&amp;Restocking'!G462)</f>
        <v/>
      </c>
      <c r="V462" s="344">
        <f>IF(CONCATENATE('Felling&amp;Restocking'!U462&amp;'Felling&amp;Restocking'!W462&amp;'Felling&amp;Restocking'!Y462&amp;'Felling&amp;Restocking'!AA462&amp;'Felling&amp;Restocking'!AC462)="",0,1)</f>
        <v>0</v>
      </c>
      <c r="W462" s="345">
        <f>IF(OR(OR(TRIM('Felling&amp;Restocking'!H462)="T",TRIM('Felling&amp;Restocking'!H462)="DF",TRIM('Felling&amp;Restocking'!H462)="OS"),O462=0),0,1)</f>
        <v>0</v>
      </c>
      <c r="X462" s="345">
        <f>IF(OR('Felling&amp;Restocking'!$S462="",OR('Felling&amp;Restocking'!$S462=0,'Felling&amp;Restocking'!$S462="N/A")),0,1)</f>
        <v>0</v>
      </c>
      <c r="Y462" s="333" t="str">
        <f t="shared" si="67"/>
        <v/>
      </c>
      <c r="Z462" s="333" t="str">
        <f t="shared" si="68"/>
        <v/>
      </c>
      <c r="AA462" s="334" t="str">
        <f t="shared" si="69"/>
        <v/>
      </c>
      <c r="AC462" s="333" t="str">
        <f t="shared" si="70"/>
        <v/>
      </c>
      <c r="AE462" s="333" t="str">
        <f t="shared" si="71"/>
        <v>1</v>
      </c>
      <c r="AF462" s="346" t="str">
        <f>IF('Felling&amp;Restocking'!I462="","",IFERROR(VLOOKUP( 'Felling&amp;Restocking'!I462,SpeciesList[],2,FALSE),"," &amp; 'Felling&amp;Restocking'!I462))</f>
        <v/>
      </c>
      <c r="AG462" s="333" t="str">
        <f>IF('Felling&amp;Restocking'!I462="","",VLOOKUP( 'Felling&amp;Restocking'!I462,SpeciesList[],4,FALSE))</f>
        <v/>
      </c>
      <c r="AH462" s="333" t="str">
        <f>IF('Felling&amp;Restocking'!J462="","",IFERROR("," &amp; VLOOKUP( 'Felling&amp;Restocking'!J462,SpeciesList[],2,FALSE),"," &amp; 'Felling&amp;Restocking'!J462))</f>
        <v/>
      </c>
      <c r="AI462" s="333" t="str">
        <f>IF('Felling&amp;Restocking'!J462="","",VLOOKUP( 'Felling&amp;Restocking'!J462,SpeciesList[],4,FALSE))</f>
        <v/>
      </c>
      <c r="AJ462" s="333" t="str">
        <f>IF('Felling&amp;Restocking'!K462="","",IFERROR("," &amp; VLOOKUP( 'Felling&amp;Restocking'!K462,SpeciesList[],2,FALSE),"," &amp; 'Felling&amp;Restocking'!K462))</f>
        <v/>
      </c>
      <c r="AK462" s="333" t="str">
        <f>IF('Felling&amp;Restocking'!K462="","",VLOOKUP( 'Felling&amp;Restocking'!K462,SpeciesList[],4,FALSE))</f>
        <v/>
      </c>
      <c r="AL462" s="333" t="str">
        <f>IF('Felling&amp;Restocking'!L462="","",IFERROR("," &amp; VLOOKUP( 'Felling&amp;Restocking'!L462,SpeciesList[],2,FALSE),"," &amp; 'Felling&amp;Restocking'!L462))</f>
        <v/>
      </c>
      <c r="AM462" s="333" t="str">
        <f>IF('Felling&amp;Restocking'!L462="","",VLOOKUP( 'Felling&amp;Restocking'!L462,SpeciesList[],4,FALSE))</f>
        <v/>
      </c>
      <c r="AN462" s="333" t="str">
        <f>IF('Felling&amp;Restocking'!M462="","",IFERROR("," &amp; VLOOKUP( 'Felling&amp;Restocking'!M462,SpeciesList[],2,FALSE),"," &amp; 'Felling&amp;Restocking'!M462))</f>
        <v/>
      </c>
      <c r="AO462" s="333" t="str">
        <f>IF('Felling&amp;Restocking'!M462="","",VLOOKUP( 'Felling&amp;Restocking'!M462,SpeciesList[],4,FALSE))</f>
        <v/>
      </c>
      <c r="AP462" s="333" t="str">
        <f>IF('Felling&amp;Restocking'!N462="","",IFERROR("," &amp; VLOOKUP( 'Felling&amp;Restocking'!N462,SpeciesList[],2,FALSE),"," &amp; 'Felling&amp;Restocking'!N462))</f>
        <v/>
      </c>
      <c r="AQ462" s="333" t="str">
        <f>IF('Felling&amp;Restocking'!N462="","",VLOOKUP( 'Felling&amp;Restocking'!N462,SpeciesList[],4,FALSE))</f>
        <v/>
      </c>
      <c r="AS462" s="346"/>
      <c r="AT462" s="333" t="str">
        <f>IF('Sub-Cpt Record'!A462&lt;&gt;"",CONCATENATE('Sub-Cpt Record'!A462,'Sub-Cpt Record'!B462,'Sub-Cpt Record'!C462),"")</f>
        <v/>
      </c>
      <c r="AU462" s="333">
        <f t="shared" si="72"/>
        <v>1</v>
      </c>
      <c r="AV462" s="333">
        <f>IF(AT462&lt;&gt;"",'Sub-Cpt Record'!C462/CODE!AU462,0)</f>
        <v>0</v>
      </c>
    </row>
    <row r="463" spans="1:48" x14ac:dyDescent="0.25">
      <c r="A463" s="333" t="str">
        <f>IF('Sub-Cpt Record'!B463="",IF(OR('Sub-Cpt Record'!A463=0,'Sub-Cpt Record'!A463=""),"",'Sub-Cpt Record'!A463),CONCATENATE('Sub-Cpt Record'!A463&amp;'Sub-Cpt Record'!B463))</f>
        <v/>
      </c>
      <c r="B463" s="333">
        <f t="shared" si="64"/>
        <v>1</v>
      </c>
      <c r="C463" s="334" t="str">
        <f>IF('Sub-Cpt Record'!E463 = "","",'Sub-Cpt Record'!E463&amp;"  ")</f>
        <v/>
      </c>
      <c r="D463" s="333" t="str">
        <f>IF('Sub-Cpt Record'!F463 = "","",'Sub-Cpt Record'!F463&amp;"  ")</f>
        <v/>
      </c>
      <c r="E463" s="333" t="str">
        <f>IF('Sub-Cpt Record'!G463 = "","",'Sub-Cpt Record'!G463&amp;"  ")</f>
        <v/>
      </c>
      <c r="F463" s="333" t="str">
        <f>IF('Sub-Cpt Record'!H463 = "","",'Sub-Cpt Record'!H463&amp;"  ")</f>
        <v/>
      </c>
      <c r="G463" s="333" t="str">
        <f>IF('Sub-Cpt Record'!I463 = "","",'Sub-Cpt Record'!I463&amp;"  ")</f>
        <v/>
      </c>
      <c r="H463" s="333" t="str">
        <f>IF('Sub-Cpt Record'!J463 = "","",'Sub-Cpt Record'!J463&amp;"  ")</f>
        <v/>
      </c>
      <c r="I463" s="335" t="str">
        <f t="shared" si="65"/>
        <v/>
      </c>
      <c r="J463" s="333">
        <f>IF(A463&lt;&gt;"",'Sub-Cpt Record'!C463/CODE!B463,0)</f>
        <v>0</v>
      </c>
      <c r="L463" s="337" t="str">
        <f t="shared" si="66"/>
        <v/>
      </c>
      <c r="N463" s="338">
        <f>COUNTIFS('Felling&amp;Restocking'!$A$11:$A$1000, 'Felling&amp;Restocking'!$A463, 'Felling&amp;Restocking'!$B$11:$B$1000, 'Felling&amp;Restocking'!$B463, 'Felling&amp;Restocking'!$H$11:$H$1000, 'Felling&amp;Restocking'!$H463)</f>
        <v>0</v>
      </c>
      <c r="O463" s="338">
        <f>IF(OR('Felling&amp;Restocking'!H463=0,'Felling&amp;Restocking'!H463=""),0,1)</f>
        <v>0</v>
      </c>
      <c r="P463" s="339">
        <f>SUM('Felling&amp;Restocking'!O463+'Felling&amp;Restocking'!P463)</f>
        <v>0</v>
      </c>
      <c r="S463" s="341">
        <f>IF(AND(O463&lt;&gt;0,P463&lt;&gt;0,'Felling&amp;Restocking'!G463&lt;&gt;0,AA463="",AC463=""),1,0)</f>
        <v>0</v>
      </c>
      <c r="T463" s="342" t="str">
        <f>IF(OR('Felling&amp;Restocking'!G463=0,'Felling&amp;Restocking'!G463=""),"",SUM('Felling&amp;Restocking'!O463/P463)*'Felling&amp;Restocking'!G463)</f>
        <v/>
      </c>
      <c r="U463" s="343" t="str">
        <f>IF(OR('Felling&amp;Restocking'!G463=0,'Felling&amp;Restocking'!G463=""),"",SUM('Felling&amp;Restocking'!P463/P463)*'Felling&amp;Restocking'!G463)</f>
        <v/>
      </c>
      <c r="V463" s="344">
        <f>IF(CONCATENATE('Felling&amp;Restocking'!U463&amp;'Felling&amp;Restocking'!W463&amp;'Felling&amp;Restocking'!Y463&amp;'Felling&amp;Restocking'!AA463&amp;'Felling&amp;Restocking'!AC463)="",0,1)</f>
        <v>0</v>
      </c>
      <c r="W463" s="345">
        <f>IF(OR(OR(TRIM('Felling&amp;Restocking'!H463)="T",TRIM('Felling&amp;Restocking'!H463)="DF",TRIM('Felling&amp;Restocking'!H463)="OS"),O463=0),0,1)</f>
        <v>0</v>
      </c>
      <c r="X463" s="345">
        <f>IF(OR('Felling&amp;Restocking'!$S463="",OR('Felling&amp;Restocking'!$S463=0,'Felling&amp;Restocking'!$S463="N/A")),0,1)</f>
        <v>0</v>
      </c>
      <c r="Y463" s="333" t="str">
        <f t="shared" si="67"/>
        <v/>
      </c>
      <c r="Z463" s="333" t="str">
        <f t="shared" si="68"/>
        <v/>
      </c>
      <c r="AA463" s="334" t="str">
        <f t="shared" si="69"/>
        <v/>
      </c>
      <c r="AC463" s="333" t="str">
        <f t="shared" si="70"/>
        <v/>
      </c>
      <c r="AE463" s="333" t="str">
        <f t="shared" si="71"/>
        <v>1</v>
      </c>
      <c r="AF463" s="346" t="str">
        <f>IF('Felling&amp;Restocking'!I463="","",IFERROR(VLOOKUP( 'Felling&amp;Restocking'!I463,SpeciesList[],2,FALSE),"," &amp; 'Felling&amp;Restocking'!I463))</f>
        <v/>
      </c>
      <c r="AG463" s="333" t="str">
        <f>IF('Felling&amp;Restocking'!I463="","",VLOOKUP( 'Felling&amp;Restocking'!I463,SpeciesList[],4,FALSE))</f>
        <v/>
      </c>
      <c r="AH463" s="333" t="str">
        <f>IF('Felling&amp;Restocking'!J463="","",IFERROR("," &amp; VLOOKUP( 'Felling&amp;Restocking'!J463,SpeciesList[],2,FALSE),"," &amp; 'Felling&amp;Restocking'!J463))</f>
        <v/>
      </c>
      <c r="AI463" s="333" t="str">
        <f>IF('Felling&amp;Restocking'!J463="","",VLOOKUP( 'Felling&amp;Restocking'!J463,SpeciesList[],4,FALSE))</f>
        <v/>
      </c>
      <c r="AJ463" s="333" t="str">
        <f>IF('Felling&amp;Restocking'!K463="","",IFERROR("," &amp; VLOOKUP( 'Felling&amp;Restocking'!K463,SpeciesList[],2,FALSE),"," &amp; 'Felling&amp;Restocking'!K463))</f>
        <v/>
      </c>
      <c r="AK463" s="333" t="str">
        <f>IF('Felling&amp;Restocking'!K463="","",VLOOKUP( 'Felling&amp;Restocking'!K463,SpeciesList[],4,FALSE))</f>
        <v/>
      </c>
      <c r="AL463" s="333" t="str">
        <f>IF('Felling&amp;Restocking'!L463="","",IFERROR("," &amp; VLOOKUP( 'Felling&amp;Restocking'!L463,SpeciesList[],2,FALSE),"," &amp; 'Felling&amp;Restocking'!L463))</f>
        <v/>
      </c>
      <c r="AM463" s="333" t="str">
        <f>IF('Felling&amp;Restocking'!L463="","",VLOOKUP( 'Felling&amp;Restocking'!L463,SpeciesList[],4,FALSE))</f>
        <v/>
      </c>
      <c r="AN463" s="333" t="str">
        <f>IF('Felling&amp;Restocking'!M463="","",IFERROR("," &amp; VLOOKUP( 'Felling&amp;Restocking'!M463,SpeciesList[],2,FALSE),"," &amp; 'Felling&amp;Restocking'!M463))</f>
        <v/>
      </c>
      <c r="AO463" s="333" t="str">
        <f>IF('Felling&amp;Restocking'!M463="","",VLOOKUP( 'Felling&amp;Restocking'!M463,SpeciesList[],4,FALSE))</f>
        <v/>
      </c>
      <c r="AP463" s="333" t="str">
        <f>IF('Felling&amp;Restocking'!N463="","",IFERROR("," &amp; VLOOKUP( 'Felling&amp;Restocking'!N463,SpeciesList[],2,FALSE),"," &amp; 'Felling&amp;Restocking'!N463))</f>
        <v/>
      </c>
      <c r="AQ463" s="333" t="str">
        <f>IF('Felling&amp;Restocking'!N463="","",VLOOKUP( 'Felling&amp;Restocking'!N463,SpeciesList[],4,FALSE))</f>
        <v/>
      </c>
      <c r="AS463" s="346"/>
      <c r="AT463" s="333" t="str">
        <f>IF('Sub-Cpt Record'!A463&lt;&gt;"",CONCATENATE('Sub-Cpt Record'!A463,'Sub-Cpt Record'!B463,'Sub-Cpt Record'!C463),"")</f>
        <v/>
      </c>
      <c r="AU463" s="333">
        <f t="shared" si="72"/>
        <v>1</v>
      </c>
      <c r="AV463" s="333">
        <f>IF(AT463&lt;&gt;"",'Sub-Cpt Record'!C463/CODE!AU463,0)</f>
        <v>0</v>
      </c>
    </row>
    <row r="464" spans="1:48" x14ac:dyDescent="0.25">
      <c r="A464" s="333" t="str">
        <f>IF('Sub-Cpt Record'!B464="",IF(OR('Sub-Cpt Record'!A464=0,'Sub-Cpt Record'!A464=""),"",'Sub-Cpt Record'!A464),CONCATENATE('Sub-Cpt Record'!A464&amp;'Sub-Cpt Record'!B464))</f>
        <v/>
      </c>
      <c r="B464" s="333">
        <f t="shared" si="64"/>
        <v>1</v>
      </c>
      <c r="C464" s="334" t="str">
        <f>IF('Sub-Cpt Record'!E464 = "","",'Sub-Cpt Record'!E464&amp;"  ")</f>
        <v/>
      </c>
      <c r="D464" s="333" t="str">
        <f>IF('Sub-Cpt Record'!F464 = "","",'Sub-Cpt Record'!F464&amp;"  ")</f>
        <v/>
      </c>
      <c r="E464" s="333" t="str">
        <f>IF('Sub-Cpt Record'!G464 = "","",'Sub-Cpt Record'!G464&amp;"  ")</f>
        <v/>
      </c>
      <c r="F464" s="333" t="str">
        <f>IF('Sub-Cpt Record'!H464 = "","",'Sub-Cpt Record'!H464&amp;"  ")</f>
        <v/>
      </c>
      <c r="G464" s="333" t="str">
        <f>IF('Sub-Cpt Record'!I464 = "","",'Sub-Cpt Record'!I464&amp;"  ")</f>
        <v/>
      </c>
      <c r="H464" s="333" t="str">
        <f>IF('Sub-Cpt Record'!J464 = "","",'Sub-Cpt Record'!J464&amp;"  ")</f>
        <v/>
      </c>
      <c r="I464" s="335" t="str">
        <f t="shared" si="65"/>
        <v/>
      </c>
      <c r="J464" s="333">
        <f>IF(A464&lt;&gt;"",'Sub-Cpt Record'!C464/CODE!B464,0)</f>
        <v>0</v>
      </c>
      <c r="L464" s="337" t="str">
        <f t="shared" si="66"/>
        <v/>
      </c>
      <c r="N464" s="338">
        <f>COUNTIFS('Felling&amp;Restocking'!$A$11:$A$1000, 'Felling&amp;Restocking'!$A464, 'Felling&amp;Restocking'!$B$11:$B$1000, 'Felling&amp;Restocking'!$B464, 'Felling&amp;Restocking'!$H$11:$H$1000, 'Felling&amp;Restocking'!$H464)</f>
        <v>0</v>
      </c>
      <c r="O464" s="338">
        <f>IF(OR('Felling&amp;Restocking'!H464=0,'Felling&amp;Restocking'!H464=""),0,1)</f>
        <v>0</v>
      </c>
      <c r="P464" s="339">
        <f>SUM('Felling&amp;Restocking'!O464+'Felling&amp;Restocking'!P464)</f>
        <v>0</v>
      </c>
      <c r="S464" s="341">
        <f>IF(AND(O464&lt;&gt;0,P464&lt;&gt;0,'Felling&amp;Restocking'!G464&lt;&gt;0,AA464="",AC464=""),1,0)</f>
        <v>0</v>
      </c>
      <c r="T464" s="342" t="str">
        <f>IF(OR('Felling&amp;Restocking'!G464=0,'Felling&amp;Restocking'!G464=""),"",SUM('Felling&amp;Restocking'!O464/P464)*'Felling&amp;Restocking'!G464)</f>
        <v/>
      </c>
      <c r="U464" s="343" t="str">
        <f>IF(OR('Felling&amp;Restocking'!G464=0,'Felling&amp;Restocking'!G464=""),"",SUM('Felling&amp;Restocking'!P464/P464)*'Felling&amp;Restocking'!G464)</f>
        <v/>
      </c>
      <c r="V464" s="344">
        <f>IF(CONCATENATE('Felling&amp;Restocking'!U464&amp;'Felling&amp;Restocking'!W464&amp;'Felling&amp;Restocking'!Y464&amp;'Felling&amp;Restocking'!AA464&amp;'Felling&amp;Restocking'!AC464)="",0,1)</f>
        <v>0</v>
      </c>
      <c r="W464" s="345">
        <f>IF(OR(OR(TRIM('Felling&amp;Restocking'!H464)="T",TRIM('Felling&amp;Restocking'!H464)="DF",TRIM('Felling&amp;Restocking'!H464)="OS"),O464=0),0,1)</f>
        <v>0</v>
      </c>
      <c r="X464" s="345">
        <f>IF(OR('Felling&amp;Restocking'!$S464="",OR('Felling&amp;Restocking'!$S464=0,'Felling&amp;Restocking'!$S464="N/A")),0,1)</f>
        <v>0</v>
      </c>
      <c r="Y464" s="333" t="str">
        <f t="shared" si="67"/>
        <v/>
      </c>
      <c r="Z464" s="333" t="str">
        <f t="shared" si="68"/>
        <v/>
      </c>
      <c r="AA464" s="334" t="str">
        <f t="shared" si="69"/>
        <v/>
      </c>
      <c r="AC464" s="333" t="str">
        <f t="shared" si="70"/>
        <v/>
      </c>
      <c r="AE464" s="333" t="str">
        <f t="shared" si="71"/>
        <v>1</v>
      </c>
      <c r="AF464" s="346" t="str">
        <f>IF('Felling&amp;Restocking'!I464="","",IFERROR(VLOOKUP( 'Felling&amp;Restocking'!I464,SpeciesList[],2,FALSE),"," &amp; 'Felling&amp;Restocking'!I464))</f>
        <v/>
      </c>
      <c r="AG464" s="333" t="str">
        <f>IF('Felling&amp;Restocking'!I464="","",VLOOKUP( 'Felling&amp;Restocking'!I464,SpeciesList[],4,FALSE))</f>
        <v/>
      </c>
      <c r="AH464" s="333" t="str">
        <f>IF('Felling&amp;Restocking'!J464="","",IFERROR("," &amp; VLOOKUP( 'Felling&amp;Restocking'!J464,SpeciesList[],2,FALSE),"," &amp; 'Felling&amp;Restocking'!J464))</f>
        <v/>
      </c>
      <c r="AI464" s="333" t="str">
        <f>IF('Felling&amp;Restocking'!J464="","",VLOOKUP( 'Felling&amp;Restocking'!J464,SpeciesList[],4,FALSE))</f>
        <v/>
      </c>
      <c r="AJ464" s="333" t="str">
        <f>IF('Felling&amp;Restocking'!K464="","",IFERROR("," &amp; VLOOKUP( 'Felling&amp;Restocking'!K464,SpeciesList[],2,FALSE),"," &amp; 'Felling&amp;Restocking'!K464))</f>
        <v/>
      </c>
      <c r="AK464" s="333" t="str">
        <f>IF('Felling&amp;Restocking'!K464="","",VLOOKUP( 'Felling&amp;Restocking'!K464,SpeciesList[],4,FALSE))</f>
        <v/>
      </c>
      <c r="AL464" s="333" t="str">
        <f>IF('Felling&amp;Restocking'!L464="","",IFERROR("," &amp; VLOOKUP( 'Felling&amp;Restocking'!L464,SpeciesList[],2,FALSE),"," &amp; 'Felling&amp;Restocking'!L464))</f>
        <v/>
      </c>
      <c r="AM464" s="333" t="str">
        <f>IF('Felling&amp;Restocking'!L464="","",VLOOKUP( 'Felling&amp;Restocking'!L464,SpeciesList[],4,FALSE))</f>
        <v/>
      </c>
      <c r="AN464" s="333" t="str">
        <f>IF('Felling&amp;Restocking'!M464="","",IFERROR("," &amp; VLOOKUP( 'Felling&amp;Restocking'!M464,SpeciesList[],2,FALSE),"," &amp; 'Felling&amp;Restocking'!M464))</f>
        <v/>
      </c>
      <c r="AO464" s="333" t="str">
        <f>IF('Felling&amp;Restocking'!M464="","",VLOOKUP( 'Felling&amp;Restocking'!M464,SpeciesList[],4,FALSE))</f>
        <v/>
      </c>
      <c r="AP464" s="333" t="str">
        <f>IF('Felling&amp;Restocking'!N464="","",IFERROR("," &amp; VLOOKUP( 'Felling&amp;Restocking'!N464,SpeciesList[],2,FALSE),"," &amp; 'Felling&amp;Restocking'!N464))</f>
        <v/>
      </c>
      <c r="AQ464" s="333" t="str">
        <f>IF('Felling&amp;Restocking'!N464="","",VLOOKUP( 'Felling&amp;Restocking'!N464,SpeciesList[],4,FALSE))</f>
        <v/>
      </c>
      <c r="AS464" s="346"/>
      <c r="AT464" s="333" t="str">
        <f>IF('Sub-Cpt Record'!A464&lt;&gt;"",CONCATENATE('Sub-Cpt Record'!A464,'Sub-Cpt Record'!B464,'Sub-Cpt Record'!C464),"")</f>
        <v/>
      </c>
      <c r="AU464" s="333">
        <f t="shared" si="72"/>
        <v>1</v>
      </c>
      <c r="AV464" s="333">
        <f>IF(AT464&lt;&gt;"",'Sub-Cpt Record'!C464/CODE!AU464,0)</f>
        <v>0</v>
      </c>
    </row>
    <row r="465" spans="1:48" x14ac:dyDescent="0.25">
      <c r="A465" s="333" t="str">
        <f>IF('Sub-Cpt Record'!B465="",IF(OR('Sub-Cpt Record'!A465=0,'Sub-Cpt Record'!A465=""),"",'Sub-Cpt Record'!A465),CONCATENATE('Sub-Cpt Record'!A465&amp;'Sub-Cpt Record'!B465))</f>
        <v/>
      </c>
      <c r="B465" s="333">
        <f t="shared" si="64"/>
        <v>1</v>
      </c>
      <c r="C465" s="334" t="str">
        <f>IF('Sub-Cpt Record'!E465 = "","",'Sub-Cpt Record'!E465&amp;"  ")</f>
        <v/>
      </c>
      <c r="D465" s="333" t="str">
        <f>IF('Sub-Cpt Record'!F465 = "","",'Sub-Cpt Record'!F465&amp;"  ")</f>
        <v/>
      </c>
      <c r="E465" s="333" t="str">
        <f>IF('Sub-Cpt Record'!G465 = "","",'Sub-Cpt Record'!G465&amp;"  ")</f>
        <v/>
      </c>
      <c r="F465" s="333" t="str">
        <f>IF('Sub-Cpt Record'!H465 = "","",'Sub-Cpt Record'!H465&amp;"  ")</f>
        <v/>
      </c>
      <c r="G465" s="333" t="str">
        <f>IF('Sub-Cpt Record'!I465 = "","",'Sub-Cpt Record'!I465&amp;"  ")</f>
        <v/>
      </c>
      <c r="H465" s="333" t="str">
        <f>IF('Sub-Cpt Record'!J465 = "","",'Sub-Cpt Record'!J465&amp;"  ")</f>
        <v/>
      </c>
      <c r="I465" s="335" t="str">
        <f t="shared" si="65"/>
        <v/>
      </c>
      <c r="J465" s="333">
        <f>IF(A465&lt;&gt;"",'Sub-Cpt Record'!C465/CODE!B465,0)</f>
        <v>0</v>
      </c>
      <c r="L465" s="337" t="str">
        <f t="shared" si="66"/>
        <v/>
      </c>
      <c r="N465" s="338">
        <f>COUNTIFS('Felling&amp;Restocking'!$A$11:$A$1000, 'Felling&amp;Restocking'!$A465, 'Felling&amp;Restocking'!$B$11:$B$1000, 'Felling&amp;Restocking'!$B465, 'Felling&amp;Restocking'!$H$11:$H$1000, 'Felling&amp;Restocking'!$H465)</f>
        <v>0</v>
      </c>
      <c r="O465" s="338">
        <f>IF(OR('Felling&amp;Restocking'!H465=0,'Felling&amp;Restocking'!H465=""),0,1)</f>
        <v>0</v>
      </c>
      <c r="P465" s="339">
        <f>SUM('Felling&amp;Restocking'!O465+'Felling&amp;Restocking'!P465)</f>
        <v>0</v>
      </c>
      <c r="S465" s="341">
        <f>IF(AND(O465&lt;&gt;0,P465&lt;&gt;0,'Felling&amp;Restocking'!G465&lt;&gt;0,AA465="",AC465=""),1,0)</f>
        <v>0</v>
      </c>
      <c r="T465" s="342" t="str">
        <f>IF(OR('Felling&amp;Restocking'!G465=0,'Felling&amp;Restocking'!G465=""),"",SUM('Felling&amp;Restocking'!O465/P465)*'Felling&amp;Restocking'!G465)</f>
        <v/>
      </c>
      <c r="U465" s="343" t="str">
        <f>IF(OR('Felling&amp;Restocking'!G465=0,'Felling&amp;Restocking'!G465=""),"",SUM('Felling&amp;Restocking'!P465/P465)*'Felling&amp;Restocking'!G465)</f>
        <v/>
      </c>
      <c r="V465" s="344">
        <f>IF(CONCATENATE('Felling&amp;Restocking'!U465&amp;'Felling&amp;Restocking'!W465&amp;'Felling&amp;Restocking'!Y465&amp;'Felling&amp;Restocking'!AA465&amp;'Felling&amp;Restocking'!AC465)="",0,1)</f>
        <v>0</v>
      </c>
      <c r="W465" s="345">
        <f>IF(OR(OR(TRIM('Felling&amp;Restocking'!H465)="T",TRIM('Felling&amp;Restocking'!H465)="DF",TRIM('Felling&amp;Restocking'!H465)="OS"),O465=0),0,1)</f>
        <v>0</v>
      </c>
      <c r="X465" s="345">
        <f>IF(OR('Felling&amp;Restocking'!$S465="",OR('Felling&amp;Restocking'!$S465=0,'Felling&amp;Restocking'!$S465="N/A")),0,1)</f>
        <v>0</v>
      </c>
      <c r="Y465" s="333" t="str">
        <f t="shared" si="67"/>
        <v/>
      </c>
      <c r="Z465" s="333" t="str">
        <f t="shared" si="68"/>
        <v/>
      </c>
      <c r="AA465" s="334" t="str">
        <f t="shared" si="69"/>
        <v/>
      </c>
      <c r="AC465" s="333" t="str">
        <f t="shared" si="70"/>
        <v/>
      </c>
      <c r="AE465" s="333" t="str">
        <f t="shared" si="71"/>
        <v>1</v>
      </c>
      <c r="AF465" s="346" t="str">
        <f>IF('Felling&amp;Restocking'!I465="","",IFERROR(VLOOKUP( 'Felling&amp;Restocking'!I465,SpeciesList[],2,FALSE),"," &amp; 'Felling&amp;Restocking'!I465))</f>
        <v/>
      </c>
      <c r="AG465" s="333" t="str">
        <f>IF('Felling&amp;Restocking'!I465="","",VLOOKUP( 'Felling&amp;Restocking'!I465,SpeciesList[],4,FALSE))</f>
        <v/>
      </c>
      <c r="AH465" s="333" t="str">
        <f>IF('Felling&amp;Restocking'!J465="","",IFERROR("," &amp; VLOOKUP( 'Felling&amp;Restocking'!J465,SpeciesList[],2,FALSE),"," &amp; 'Felling&amp;Restocking'!J465))</f>
        <v/>
      </c>
      <c r="AI465" s="333" t="str">
        <f>IF('Felling&amp;Restocking'!J465="","",VLOOKUP( 'Felling&amp;Restocking'!J465,SpeciesList[],4,FALSE))</f>
        <v/>
      </c>
      <c r="AJ465" s="333" t="str">
        <f>IF('Felling&amp;Restocking'!K465="","",IFERROR("," &amp; VLOOKUP( 'Felling&amp;Restocking'!K465,SpeciesList[],2,FALSE),"," &amp; 'Felling&amp;Restocking'!K465))</f>
        <v/>
      </c>
      <c r="AK465" s="333" t="str">
        <f>IF('Felling&amp;Restocking'!K465="","",VLOOKUP( 'Felling&amp;Restocking'!K465,SpeciesList[],4,FALSE))</f>
        <v/>
      </c>
      <c r="AL465" s="333" t="str">
        <f>IF('Felling&amp;Restocking'!L465="","",IFERROR("," &amp; VLOOKUP( 'Felling&amp;Restocking'!L465,SpeciesList[],2,FALSE),"," &amp; 'Felling&amp;Restocking'!L465))</f>
        <v/>
      </c>
      <c r="AM465" s="333" t="str">
        <f>IF('Felling&amp;Restocking'!L465="","",VLOOKUP( 'Felling&amp;Restocking'!L465,SpeciesList[],4,FALSE))</f>
        <v/>
      </c>
      <c r="AN465" s="333" t="str">
        <f>IF('Felling&amp;Restocking'!M465="","",IFERROR("," &amp; VLOOKUP( 'Felling&amp;Restocking'!M465,SpeciesList[],2,FALSE),"," &amp; 'Felling&amp;Restocking'!M465))</f>
        <v/>
      </c>
      <c r="AO465" s="333" t="str">
        <f>IF('Felling&amp;Restocking'!M465="","",VLOOKUP( 'Felling&amp;Restocking'!M465,SpeciesList[],4,FALSE))</f>
        <v/>
      </c>
      <c r="AP465" s="333" t="str">
        <f>IF('Felling&amp;Restocking'!N465="","",IFERROR("," &amp; VLOOKUP( 'Felling&amp;Restocking'!N465,SpeciesList[],2,FALSE),"," &amp; 'Felling&amp;Restocking'!N465))</f>
        <v/>
      </c>
      <c r="AQ465" s="333" t="str">
        <f>IF('Felling&amp;Restocking'!N465="","",VLOOKUP( 'Felling&amp;Restocking'!N465,SpeciesList[],4,FALSE))</f>
        <v/>
      </c>
      <c r="AS465" s="346"/>
      <c r="AT465" s="333" t="str">
        <f>IF('Sub-Cpt Record'!A465&lt;&gt;"",CONCATENATE('Sub-Cpt Record'!A465,'Sub-Cpt Record'!B465,'Sub-Cpt Record'!C465),"")</f>
        <v/>
      </c>
      <c r="AU465" s="333">
        <f t="shared" si="72"/>
        <v>1</v>
      </c>
      <c r="AV465" s="333">
        <f>IF(AT465&lt;&gt;"",'Sub-Cpt Record'!C465/CODE!AU465,0)</f>
        <v>0</v>
      </c>
    </row>
    <row r="466" spans="1:48" x14ac:dyDescent="0.25">
      <c r="A466" s="333" t="str">
        <f>IF('Sub-Cpt Record'!B466="",IF(OR('Sub-Cpt Record'!A466=0,'Sub-Cpt Record'!A466=""),"",'Sub-Cpt Record'!A466),CONCATENATE('Sub-Cpt Record'!A466&amp;'Sub-Cpt Record'!B466))</f>
        <v/>
      </c>
      <c r="B466" s="333">
        <f t="shared" si="64"/>
        <v>1</v>
      </c>
      <c r="C466" s="334" t="str">
        <f>IF('Sub-Cpt Record'!E466 = "","",'Sub-Cpt Record'!E466&amp;"  ")</f>
        <v/>
      </c>
      <c r="D466" s="333" t="str">
        <f>IF('Sub-Cpt Record'!F466 = "","",'Sub-Cpt Record'!F466&amp;"  ")</f>
        <v/>
      </c>
      <c r="E466" s="333" t="str">
        <f>IF('Sub-Cpt Record'!G466 = "","",'Sub-Cpt Record'!G466&amp;"  ")</f>
        <v/>
      </c>
      <c r="F466" s="333" t="str">
        <f>IF('Sub-Cpt Record'!H466 = "","",'Sub-Cpt Record'!H466&amp;"  ")</f>
        <v/>
      </c>
      <c r="G466" s="333" t="str">
        <f>IF('Sub-Cpt Record'!I466 = "","",'Sub-Cpt Record'!I466&amp;"  ")</f>
        <v/>
      </c>
      <c r="H466" s="333" t="str">
        <f>IF('Sub-Cpt Record'!J466 = "","",'Sub-Cpt Record'!J466&amp;"  ")</f>
        <v/>
      </c>
      <c r="I466" s="335" t="str">
        <f t="shared" si="65"/>
        <v/>
      </c>
      <c r="J466" s="333">
        <f>IF(A466&lt;&gt;"",'Sub-Cpt Record'!C466/CODE!B466,0)</f>
        <v>0</v>
      </c>
      <c r="L466" s="337" t="str">
        <f t="shared" si="66"/>
        <v/>
      </c>
      <c r="N466" s="338">
        <f>COUNTIFS('Felling&amp;Restocking'!$A$11:$A$1000, 'Felling&amp;Restocking'!$A466, 'Felling&amp;Restocking'!$B$11:$B$1000, 'Felling&amp;Restocking'!$B466, 'Felling&amp;Restocking'!$H$11:$H$1000, 'Felling&amp;Restocking'!$H466)</f>
        <v>0</v>
      </c>
      <c r="O466" s="338">
        <f>IF(OR('Felling&amp;Restocking'!H466=0,'Felling&amp;Restocking'!H466=""),0,1)</f>
        <v>0</v>
      </c>
      <c r="P466" s="339">
        <f>SUM('Felling&amp;Restocking'!O466+'Felling&amp;Restocking'!P466)</f>
        <v>0</v>
      </c>
      <c r="S466" s="341">
        <f>IF(AND(O466&lt;&gt;0,P466&lt;&gt;0,'Felling&amp;Restocking'!G466&lt;&gt;0,AA466="",AC466=""),1,0)</f>
        <v>0</v>
      </c>
      <c r="T466" s="342" t="str">
        <f>IF(OR('Felling&amp;Restocking'!G466=0,'Felling&amp;Restocking'!G466=""),"",SUM('Felling&amp;Restocking'!O466/P466)*'Felling&amp;Restocking'!G466)</f>
        <v/>
      </c>
      <c r="U466" s="343" t="str">
        <f>IF(OR('Felling&amp;Restocking'!G466=0,'Felling&amp;Restocking'!G466=""),"",SUM('Felling&amp;Restocking'!P466/P466)*'Felling&amp;Restocking'!G466)</f>
        <v/>
      </c>
      <c r="V466" s="344">
        <f>IF(CONCATENATE('Felling&amp;Restocking'!U466&amp;'Felling&amp;Restocking'!W466&amp;'Felling&amp;Restocking'!Y466&amp;'Felling&amp;Restocking'!AA466&amp;'Felling&amp;Restocking'!AC466)="",0,1)</f>
        <v>0</v>
      </c>
      <c r="W466" s="345">
        <f>IF(OR(OR(TRIM('Felling&amp;Restocking'!H466)="T",TRIM('Felling&amp;Restocking'!H466)="DF",TRIM('Felling&amp;Restocking'!H466)="OS"),O466=0),0,1)</f>
        <v>0</v>
      </c>
      <c r="X466" s="345">
        <f>IF(OR('Felling&amp;Restocking'!$S466="",OR('Felling&amp;Restocking'!$S466=0,'Felling&amp;Restocking'!$S466="N/A")),0,1)</f>
        <v>0</v>
      </c>
      <c r="Y466" s="333" t="str">
        <f t="shared" si="67"/>
        <v/>
      </c>
      <c r="Z466" s="333" t="str">
        <f t="shared" si="68"/>
        <v/>
      </c>
      <c r="AA466" s="334" t="str">
        <f t="shared" si="69"/>
        <v/>
      </c>
      <c r="AC466" s="333" t="str">
        <f t="shared" si="70"/>
        <v/>
      </c>
      <c r="AE466" s="333" t="str">
        <f t="shared" si="71"/>
        <v>1</v>
      </c>
      <c r="AF466" s="346" t="str">
        <f>IF('Felling&amp;Restocking'!I466="","",IFERROR(VLOOKUP( 'Felling&amp;Restocking'!I466,SpeciesList[],2,FALSE),"," &amp; 'Felling&amp;Restocking'!I466))</f>
        <v/>
      </c>
      <c r="AG466" s="333" t="str">
        <f>IF('Felling&amp;Restocking'!I466="","",VLOOKUP( 'Felling&amp;Restocking'!I466,SpeciesList[],4,FALSE))</f>
        <v/>
      </c>
      <c r="AH466" s="333" t="str">
        <f>IF('Felling&amp;Restocking'!J466="","",IFERROR("," &amp; VLOOKUP( 'Felling&amp;Restocking'!J466,SpeciesList[],2,FALSE),"," &amp; 'Felling&amp;Restocking'!J466))</f>
        <v/>
      </c>
      <c r="AI466" s="333" t="str">
        <f>IF('Felling&amp;Restocking'!J466="","",VLOOKUP( 'Felling&amp;Restocking'!J466,SpeciesList[],4,FALSE))</f>
        <v/>
      </c>
      <c r="AJ466" s="333" t="str">
        <f>IF('Felling&amp;Restocking'!K466="","",IFERROR("," &amp; VLOOKUP( 'Felling&amp;Restocking'!K466,SpeciesList[],2,FALSE),"," &amp; 'Felling&amp;Restocking'!K466))</f>
        <v/>
      </c>
      <c r="AK466" s="333" t="str">
        <f>IF('Felling&amp;Restocking'!K466="","",VLOOKUP( 'Felling&amp;Restocking'!K466,SpeciesList[],4,FALSE))</f>
        <v/>
      </c>
      <c r="AL466" s="333" t="str">
        <f>IF('Felling&amp;Restocking'!L466="","",IFERROR("," &amp; VLOOKUP( 'Felling&amp;Restocking'!L466,SpeciesList[],2,FALSE),"," &amp; 'Felling&amp;Restocking'!L466))</f>
        <v/>
      </c>
      <c r="AM466" s="333" t="str">
        <f>IF('Felling&amp;Restocking'!L466="","",VLOOKUP( 'Felling&amp;Restocking'!L466,SpeciesList[],4,FALSE))</f>
        <v/>
      </c>
      <c r="AN466" s="333" t="str">
        <f>IF('Felling&amp;Restocking'!M466="","",IFERROR("," &amp; VLOOKUP( 'Felling&amp;Restocking'!M466,SpeciesList[],2,FALSE),"," &amp; 'Felling&amp;Restocking'!M466))</f>
        <v/>
      </c>
      <c r="AO466" s="333" t="str">
        <f>IF('Felling&amp;Restocking'!M466="","",VLOOKUP( 'Felling&amp;Restocking'!M466,SpeciesList[],4,FALSE))</f>
        <v/>
      </c>
      <c r="AP466" s="333" t="str">
        <f>IF('Felling&amp;Restocking'!N466="","",IFERROR("," &amp; VLOOKUP( 'Felling&amp;Restocking'!N466,SpeciesList[],2,FALSE),"," &amp; 'Felling&amp;Restocking'!N466))</f>
        <v/>
      </c>
      <c r="AQ466" s="333" t="str">
        <f>IF('Felling&amp;Restocking'!N466="","",VLOOKUP( 'Felling&amp;Restocking'!N466,SpeciesList[],4,FALSE))</f>
        <v/>
      </c>
      <c r="AS466" s="346"/>
      <c r="AT466" s="333" t="str">
        <f>IF('Sub-Cpt Record'!A466&lt;&gt;"",CONCATENATE('Sub-Cpt Record'!A466,'Sub-Cpt Record'!B466,'Sub-Cpt Record'!C466),"")</f>
        <v/>
      </c>
      <c r="AU466" s="333">
        <f t="shared" si="72"/>
        <v>1</v>
      </c>
      <c r="AV466" s="333">
        <f>IF(AT466&lt;&gt;"",'Sub-Cpt Record'!C466/CODE!AU466,0)</f>
        <v>0</v>
      </c>
    </row>
    <row r="467" spans="1:48" x14ac:dyDescent="0.25">
      <c r="A467" s="333" t="str">
        <f>IF('Sub-Cpt Record'!B467="",IF(OR('Sub-Cpt Record'!A467=0,'Sub-Cpt Record'!A467=""),"",'Sub-Cpt Record'!A467),CONCATENATE('Sub-Cpt Record'!A467&amp;'Sub-Cpt Record'!B467))</f>
        <v/>
      </c>
      <c r="B467" s="333">
        <f t="shared" si="64"/>
        <v>1</v>
      </c>
      <c r="C467" s="334" t="str">
        <f>IF('Sub-Cpt Record'!E467 = "","",'Sub-Cpt Record'!E467&amp;"  ")</f>
        <v/>
      </c>
      <c r="D467" s="333" t="str">
        <f>IF('Sub-Cpt Record'!F467 = "","",'Sub-Cpt Record'!F467&amp;"  ")</f>
        <v/>
      </c>
      <c r="E467" s="333" t="str">
        <f>IF('Sub-Cpt Record'!G467 = "","",'Sub-Cpt Record'!G467&amp;"  ")</f>
        <v/>
      </c>
      <c r="F467" s="333" t="str">
        <f>IF('Sub-Cpt Record'!H467 = "","",'Sub-Cpt Record'!H467&amp;"  ")</f>
        <v/>
      </c>
      <c r="G467" s="333" t="str">
        <f>IF('Sub-Cpt Record'!I467 = "","",'Sub-Cpt Record'!I467&amp;"  ")</f>
        <v/>
      </c>
      <c r="H467" s="333" t="str">
        <f>IF('Sub-Cpt Record'!J467 = "","",'Sub-Cpt Record'!J467&amp;"  ")</f>
        <v/>
      </c>
      <c r="I467" s="335" t="str">
        <f t="shared" si="65"/>
        <v/>
      </c>
      <c r="J467" s="333">
        <f>IF(A467&lt;&gt;"",'Sub-Cpt Record'!C467/CODE!B467,0)</f>
        <v>0</v>
      </c>
      <c r="L467" s="337" t="str">
        <f t="shared" si="66"/>
        <v/>
      </c>
      <c r="N467" s="338">
        <f>COUNTIFS('Felling&amp;Restocking'!$A$11:$A$1000, 'Felling&amp;Restocking'!$A467, 'Felling&amp;Restocking'!$B$11:$B$1000, 'Felling&amp;Restocking'!$B467, 'Felling&amp;Restocking'!$H$11:$H$1000, 'Felling&amp;Restocking'!$H467)</f>
        <v>0</v>
      </c>
      <c r="O467" s="338">
        <f>IF(OR('Felling&amp;Restocking'!H467=0,'Felling&amp;Restocking'!H467=""),0,1)</f>
        <v>0</v>
      </c>
      <c r="P467" s="339">
        <f>SUM('Felling&amp;Restocking'!O467+'Felling&amp;Restocking'!P467)</f>
        <v>0</v>
      </c>
      <c r="S467" s="341">
        <f>IF(AND(O467&lt;&gt;0,P467&lt;&gt;0,'Felling&amp;Restocking'!G467&lt;&gt;0,AA467="",AC467=""),1,0)</f>
        <v>0</v>
      </c>
      <c r="T467" s="342" t="str">
        <f>IF(OR('Felling&amp;Restocking'!G467=0,'Felling&amp;Restocking'!G467=""),"",SUM('Felling&amp;Restocking'!O467/P467)*'Felling&amp;Restocking'!G467)</f>
        <v/>
      </c>
      <c r="U467" s="343" t="str">
        <f>IF(OR('Felling&amp;Restocking'!G467=0,'Felling&amp;Restocking'!G467=""),"",SUM('Felling&amp;Restocking'!P467/P467)*'Felling&amp;Restocking'!G467)</f>
        <v/>
      </c>
      <c r="V467" s="344">
        <f>IF(CONCATENATE('Felling&amp;Restocking'!U467&amp;'Felling&amp;Restocking'!W467&amp;'Felling&amp;Restocking'!Y467&amp;'Felling&amp;Restocking'!AA467&amp;'Felling&amp;Restocking'!AC467)="",0,1)</f>
        <v>0</v>
      </c>
      <c r="W467" s="345">
        <f>IF(OR(OR(TRIM('Felling&amp;Restocking'!H467)="T",TRIM('Felling&amp;Restocking'!H467)="DF",TRIM('Felling&amp;Restocking'!H467)="OS"),O467=0),0,1)</f>
        <v>0</v>
      </c>
      <c r="X467" s="345">
        <f>IF(OR('Felling&amp;Restocking'!$S467="",OR('Felling&amp;Restocking'!$S467=0,'Felling&amp;Restocking'!$S467="N/A")),0,1)</f>
        <v>0</v>
      </c>
      <c r="Y467" s="333" t="str">
        <f t="shared" si="67"/>
        <v/>
      </c>
      <c r="Z467" s="333" t="str">
        <f t="shared" si="68"/>
        <v/>
      </c>
      <c r="AA467" s="334" t="str">
        <f t="shared" si="69"/>
        <v/>
      </c>
      <c r="AC467" s="333" t="str">
        <f t="shared" si="70"/>
        <v/>
      </c>
      <c r="AE467" s="333" t="str">
        <f t="shared" si="71"/>
        <v>1</v>
      </c>
      <c r="AF467" s="346" t="str">
        <f>IF('Felling&amp;Restocking'!I467="","",IFERROR(VLOOKUP( 'Felling&amp;Restocking'!I467,SpeciesList[],2,FALSE),"," &amp; 'Felling&amp;Restocking'!I467))</f>
        <v/>
      </c>
      <c r="AG467" s="333" t="str">
        <f>IF('Felling&amp;Restocking'!I467="","",VLOOKUP( 'Felling&amp;Restocking'!I467,SpeciesList[],4,FALSE))</f>
        <v/>
      </c>
      <c r="AH467" s="333" t="str">
        <f>IF('Felling&amp;Restocking'!J467="","",IFERROR("," &amp; VLOOKUP( 'Felling&amp;Restocking'!J467,SpeciesList[],2,FALSE),"," &amp; 'Felling&amp;Restocking'!J467))</f>
        <v/>
      </c>
      <c r="AI467" s="333" t="str">
        <f>IF('Felling&amp;Restocking'!J467="","",VLOOKUP( 'Felling&amp;Restocking'!J467,SpeciesList[],4,FALSE))</f>
        <v/>
      </c>
      <c r="AJ467" s="333" t="str">
        <f>IF('Felling&amp;Restocking'!K467="","",IFERROR("," &amp; VLOOKUP( 'Felling&amp;Restocking'!K467,SpeciesList[],2,FALSE),"," &amp; 'Felling&amp;Restocking'!K467))</f>
        <v/>
      </c>
      <c r="AK467" s="333" t="str">
        <f>IF('Felling&amp;Restocking'!K467="","",VLOOKUP( 'Felling&amp;Restocking'!K467,SpeciesList[],4,FALSE))</f>
        <v/>
      </c>
      <c r="AL467" s="333" t="str">
        <f>IF('Felling&amp;Restocking'!L467="","",IFERROR("," &amp; VLOOKUP( 'Felling&amp;Restocking'!L467,SpeciesList[],2,FALSE),"," &amp; 'Felling&amp;Restocking'!L467))</f>
        <v/>
      </c>
      <c r="AM467" s="333" t="str">
        <f>IF('Felling&amp;Restocking'!L467="","",VLOOKUP( 'Felling&amp;Restocking'!L467,SpeciesList[],4,FALSE))</f>
        <v/>
      </c>
      <c r="AN467" s="333" t="str">
        <f>IF('Felling&amp;Restocking'!M467="","",IFERROR("," &amp; VLOOKUP( 'Felling&amp;Restocking'!M467,SpeciesList[],2,FALSE),"," &amp; 'Felling&amp;Restocking'!M467))</f>
        <v/>
      </c>
      <c r="AO467" s="333" t="str">
        <f>IF('Felling&amp;Restocking'!M467="","",VLOOKUP( 'Felling&amp;Restocking'!M467,SpeciesList[],4,FALSE))</f>
        <v/>
      </c>
      <c r="AP467" s="333" t="str">
        <f>IF('Felling&amp;Restocking'!N467="","",IFERROR("," &amp; VLOOKUP( 'Felling&amp;Restocking'!N467,SpeciesList[],2,FALSE),"," &amp; 'Felling&amp;Restocking'!N467))</f>
        <v/>
      </c>
      <c r="AQ467" s="333" t="str">
        <f>IF('Felling&amp;Restocking'!N467="","",VLOOKUP( 'Felling&amp;Restocking'!N467,SpeciesList[],4,FALSE))</f>
        <v/>
      </c>
      <c r="AS467" s="346"/>
      <c r="AT467" s="333" t="str">
        <f>IF('Sub-Cpt Record'!A467&lt;&gt;"",CONCATENATE('Sub-Cpt Record'!A467,'Sub-Cpt Record'!B467,'Sub-Cpt Record'!C467),"")</f>
        <v/>
      </c>
      <c r="AU467" s="333">
        <f t="shared" si="72"/>
        <v>1</v>
      </c>
      <c r="AV467" s="333">
        <f>IF(AT467&lt;&gt;"",'Sub-Cpt Record'!C467/CODE!AU467,0)</f>
        <v>0</v>
      </c>
    </row>
    <row r="468" spans="1:48" x14ac:dyDescent="0.25">
      <c r="A468" s="333" t="str">
        <f>IF('Sub-Cpt Record'!B468="",IF(OR('Sub-Cpt Record'!A468=0,'Sub-Cpt Record'!A468=""),"",'Sub-Cpt Record'!A468),CONCATENATE('Sub-Cpt Record'!A468&amp;'Sub-Cpt Record'!B468))</f>
        <v/>
      </c>
      <c r="B468" s="333">
        <f t="shared" si="64"/>
        <v>1</v>
      </c>
      <c r="C468" s="334" t="str">
        <f>IF('Sub-Cpt Record'!E468 = "","",'Sub-Cpt Record'!E468&amp;"  ")</f>
        <v/>
      </c>
      <c r="D468" s="333" t="str">
        <f>IF('Sub-Cpt Record'!F468 = "","",'Sub-Cpt Record'!F468&amp;"  ")</f>
        <v/>
      </c>
      <c r="E468" s="333" t="str">
        <f>IF('Sub-Cpt Record'!G468 = "","",'Sub-Cpt Record'!G468&amp;"  ")</f>
        <v/>
      </c>
      <c r="F468" s="333" t="str">
        <f>IF('Sub-Cpt Record'!H468 = "","",'Sub-Cpt Record'!H468&amp;"  ")</f>
        <v/>
      </c>
      <c r="G468" s="333" t="str">
        <f>IF('Sub-Cpt Record'!I468 = "","",'Sub-Cpt Record'!I468&amp;"  ")</f>
        <v/>
      </c>
      <c r="H468" s="333" t="str">
        <f>IF('Sub-Cpt Record'!J468 = "","",'Sub-Cpt Record'!J468&amp;"  ")</f>
        <v/>
      </c>
      <c r="I468" s="335" t="str">
        <f t="shared" si="65"/>
        <v/>
      </c>
      <c r="J468" s="333">
        <f>IF(A468&lt;&gt;"",'Sub-Cpt Record'!C468/CODE!B468,0)</f>
        <v>0</v>
      </c>
      <c r="L468" s="337" t="str">
        <f t="shared" si="66"/>
        <v/>
      </c>
      <c r="N468" s="338">
        <f>COUNTIFS('Felling&amp;Restocking'!$A$11:$A$1000, 'Felling&amp;Restocking'!$A468, 'Felling&amp;Restocking'!$B$11:$B$1000, 'Felling&amp;Restocking'!$B468, 'Felling&amp;Restocking'!$H$11:$H$1000, 'Felling&amp;Restocking'!$H468)</f>
        <v>0</v>
      </c>
      <c r="O468" s="338">
        <f>IF(OR('Felling&amp;Restocking'!H468=0,'Felling&amp;Restocking'!H468=""),0,1)</f>
        <v>0</v>
      </c>
      <c r="P468" s="339">
        <f>SUM('Felling&amp;Restocking'!O468+'Felling&amp;Restocking'!P468)</f>
        <v>0</v>
      </c>
      <c r="S468" s="341">
        <f>IF(AND(O468&lt;&gt;0,P468&lt;&gt;0,'Felling&amp;Restocking'!G468&lt;&gt;0,AA468="",AC468=""),1,0)</f>
        <v>0</v>
      </c>
      <c r="T468" s="342" t="str">
        <f>IF(OR('Felling&amp;Restocking'!G468=0,'Felling&amp;Restocking'!G468=""),"",SUM('Felling&amp;Restocking'!O468/P468)*'Felling&amp;Restocking'!G468)</f>
        <v/>
      </c>
      <c r="U468" s="343" t="str">
        <f>IF(OR('Felling&amp;Restocking'!G468=0,'Felling&amp;Restocking'!G468=""),"",SUM('Felling&amp;Restocking'!P468/P468)*'Felling&amp;Restocking'!G468)</f>
        <v/>
      </c>
      <c r="V468" s="344">
        <f>IF(CONCATENATE('Felling&amp;Restocking'!U468&amp;'Felling&amp;Restocking'!W468&amp;'Felling&amp;Restocking'!Y468&amp;'Felling&amp;Restocking'!AA468&amp;'Felling&amp;Restocking'!AC468)="",0,1)</f>
        <v>0</v>
      </c>
      <c r="W468" s="345">
        <f>IF(OR(OR(TRIM('Felling&amp;Restocking'!H468)="T",TRIM('Felling&amp;Restocking'!H468)="DF",TRIM('Felling&amp;Restocking'!H468)="OS"),O468=0),0,1)</f>
        <v>0</v>
      </c>
      <c r="X468" s="345">
        <f>IF(OR('Felling&amp;Restocking'!$S468="",OR('Felling&amp;Restocking'!$S468=0,'Felling&amp;Restocking'!$S468="N/A")),0,1)</f>
        <v>0</v>
      </c>
      <c r="Y468" s="333" t="str">
        <f t="shared" si="67"/>
        <v/>
      </c>
      <c r="Z468" s="333" t="str">
        <f t="shared" si="68"/>
        <v/>
      </c>
      <c r="AA468" s="334" t="str">
        <f t="shared" si="69"/>
        <v/>
      </c>
      <c r="AC468" s="333" t="str">
        <f t="shared" si="70"/>
        <v/>
      </c>
      <c r="AE468" s="333" t="str">
        <f t="shared" si="71"/>
        <v>1</v>
      </c>
      <c r="AF468" s="346" t="str">
        <f>IF('Felling&amp;Restocking'!I468="","",IFERROR(VLOOKUP( 'Felling&amp;Restocking'!I468,SpeciesList[],2,FALSE),"," &amp; 'Felling&amp;Restocking'!I468))</f>
        <v/>
      </c>
      <c r="AG468" s="333" t="str">
        <f>IF('Felling&amp;Restocking'!I468="","",VLOOKUP( 'Felling&amp;Restocking'!I468,SpeciesList[],4,FALSE))</f>
        <v/>
      </c>
      <c r="AH468" s="333" t="str">
        <f>IF('Felling&amp;Restocking'!J468="","",IFERROR("," &amp; VLOOKUP( 'Felling&amp;Restocking'!J468,SpeciesList[],2,FALSE),"," &amp; 'Felling&amp;Restocking'!J468))</f>
        <v/>
      </c>
      <c r="AI468" s="333" t="str">
        <f>IF('Felling&amp;Restocking'!J468="","",VLOOKUP( 'Felling&amp;Restocking'!J468,SpeciesList[],4,FALSE))</f>
        <v/>
      </c>
      <c r="AJ468" s="333" t="str">
        <f>IF('Felling&amp;Restocking'!K468="","",IFERROR("," &amp; VLOOKUP( 'Felling&amp;Restocking'!K468,SpeciesList[],2,FALSE),"," &amp; 'Felling&amp;Restocking'!K468))</f>
        <v/>
      </c>
      <c r="AK468" s="333" t="str">
        <f>IF('Felling&amp;Restocking'!K468="","",VLOOKUP( 'Felling&amp;Restocking'!K468,SpeciesList[],4,FALSE))</f>
        <v/>
      </c>
      <c r="AL468" s="333" t="str">
        <f>IF('Felling&amp;Restocking'!L468="","",IFERROR("," &amp; VLOOKUP( 'Felling&amp;Restocking'!L468,SpeciesList[],2,FALSE),"," &amp; 'Felling&amp;Restocking'!L468))</f>
        <v/>
      </c>
      <c r="AM468" s="333" t="str">
        <f>IF('Felling&amp;Restocking'!L468="","",VLOOKUP( 'Felling&amp;Restocking'!L468,SpeciesList[],4,FALSE))</f>
        <v/>
      </c>
      <c r="AN468" s="333" t="str">
        <f>IF('Felling&amp;Restocking'!M468="","",IFERROR("," &amp; VLOOKUP( 'Felling&amp;Restocking'!M468,SpeciesList[],2,FALSE),"," &amp; 'Felling&amp;Restocking'!M468))</f>
        <v/>
      </c>
      <c r="AO468" s="333" t="str">
        <f>IF('Felling&amp;Restocking'!M468="","",VLOOKUP( 'Felling&amp;Restocking'!M468,SpeciesList[],4,FALSE))</f>
        <v/>
      </c>
      <c r="AP468" s="333" t="str">
        <f>IF('Felling&amp;Restocking'!N468="","",IFERROR("," &amp; VLOOKUP( 'Felling&amp;Restocking'!N468,SpeciesList[],2,FALSE),"," &amp; 'Felling&amp;Restocking'!N468))</f>
        <v/>
      </c>
      <c r="AQ468" s="333" t="str">
        <f>IF('Felling&amp;Restocking'!N468="","",VLOOKUP( 'Felling&amp;Restocking'!N468,SpeciesList[],4,FALSE))</f>
        <v/>
      </c>
      <c r="AS468" s="346"/>
      <c r="AT468" s="333" t="str">
        <f>IF('Sub-Cpt Record'!A468&lt;&gt;"",CONCATENATE('Sub-Cpt Record'!A468,'Sub-Cpt Record'!B468,'Sub-Cpt Record'!C468),"")</f>
        <v/>
      </c>
      <c r="AU468" s="333">
        <f t="shared" si="72"/>
        <v>1</v>
      </c>
      <c r="AV468" s="333">
        <f>IF(AT468&lt;&gt;"",'Sub-Cpt Record'!C468/CODE!AU468,0)</f>
        <v>0</v>
      </c>
    </row>
    <row r="469" spans="1:48" x14ac:dyDescent="0.25">
      <c r="A469" s="333" t="str">
        <f>IF('Sub-Cpt Record'!B469="",IF(OR('Sub-Cpt Record'!A469=0,'Sub-Cpt Record'!A469=""),"",'Sub-Cpt Record'!A469),CONCATENATE('Sub-Cpt Record'!A469&amp;'Sub-Cpt Record'!B469))</f>
        <v/>
      </c>
      <c r="B469" s="333">
        <f t="shared" si="64"/>
        <v>1</v>
      </c>
      <c r="C469" s="334" t="str">
        <f>IF('Sub-Cpt Record'!E469 = "","",'Sub-Cpt Record'!E469&amp;"  ")</f>
        <v/>
      </c>
      <c r="D469" s="333" t="str">
        <f>IF('Sub-Cpt Record'!F469 = "","",'Sub-Cpt Record'!F469&amp;"  ")</f>
        <v/>
      </c>
      <c r="E469" s="333" t="str">
        <f>IF('Sub-Cpt Record'!G469 = "","",'Sub-Cpt Record'!G469&amp;"  ")</f>
        <v/>
      </c>
      <c r="F469" s="333" t="str">
        <f>IF('Sub-Cpt Record'!H469 = "","",'Sub-Cpt Record'!H469&amp;"  ")</f>
        <v/>
      </c>
      <c r="G469" s="333" t="str">
        <f>IF('Sub-Cpt Record'!I469 = "","",'Sub-Cpt Record'!I469&amp;"  ")</f>
        <v/>
      </c>
      <c r="H469" s="333" t="str">
        <f>IF('Sub-Cpt Record'!J469 = "","",'Sub-Cpt Record'!J469&amp;"  ")</f>
        <v/>
      </c>
      <c r="I469" s="335" t="str">
        <f t="shared" si="65"/>
        <v/>
      </c>
      <c r="J469" s="333">
        <f>IF(A469&lt;&gt;"",'Sub-Cpt Record'!C469/CODE!B469,0)</f>
        <v>0</v>
      </c>
      <c r="L469" s="337" t="str">
        <f t="shared" si="66"/>
        <v/>
      </c>
      <c r="N469" s="338">
        <f>COUNTIFS('Felling&amp;Restocking'!$A$11:$A$1000, 'Felling&amp;Restocking'!$A469, 'Felling&amp;Restocking'!$B$11:$B$1000, 'Felling&amp;Restocking'!$B469, 'Felling&amp;Restocking'!$H$11:$H$1000, 'Felling&amp;Restocking'!$H469)</f>
        <v>0</v>
      </c>
      <c r="O469" s="338">
        <f>IF(OR('Felling&amp;Restocking'!H469=0,'Felling&amp;Restocking'!H469=""),0,1)</f>
        <v>0</v>
      </c>
      <c r="P469" s="339">
        <f>SUM('Felling&amp;Restocking'!O469+'Felling&amp;Restocking'!P469)</f>
        <v>0</v>
      </c>
      <c r="S469" s="341">
        <f>IF(AND(O469&lt;&gt;0,P469&lt;&gt;0,'Felling&amp;Restocking'!G469&lt;&gt;0,AA469="",AC469=""),1,0)</f>
        <v>0</v>
      </c>
      <c r="T469" s="342" t="str">
        <f>IF(OR('Felling&amp;Restocking'!G469=0,'Felling&amp;Restocking'!G469=""),"",SUM('Felling&amp;Restocking'!O469/P469)*'Felling&amp;Restocking'!G469)</f>
        <v/>
      </c>
      <c r="U469" s="343" t="str">
        <f>IF(OR('Felling&amp;Restocking'!G469=0,'Felling&amp;Restocking'!G469=""),"",SUM('Felling&amp;Restocking'!P469/P469)*'Felling&amp;Restocking'!G469)</f>
        <v/>
      </c>
      <c r="V469" s="344">
        <f>IF(CONCATENATE('Felling&amp;Restocking'!U469&amp;'Felling&amp;Restocking'!W469&amp;'Felling&amp;Restocking'!Y469&amp;'Felling&amp;Restocking'!AA469&amp;'Felling&amp;Restocking'!AC469)="",0,1)</f>
        <v>0</v>
      </c>
      <c r="W469" s="345">
        <f>IF(OR(OR(TRIM('Felling&amp;Restocking'!H469)="T",TRIM('Felling&amp;Restocking'!H469)="DF",TRIM('Felling&amp;Restocking'!H469)="OS"),O469=0),0,1)</f>
        <v>0</v>
      </c>
      <c r="X469" s="345">
        <f>IF(OR('Felling&amp;Restocking'!$S469="",OR('Felling&amp;Restocking'!$S469=0,'Felling&amp;Restocking'!$S469="N/A")),0,1)</f>
        <v>0</v>
      </c>
      <c r="Y469" s="333" t="str">
        <f t="shared" si="67"/>
        <v/>
      </c>
      <c r="Z469" s="333" t="str">
        <f t="shared" si="68"/>
        <v/>
      </c>
      <c r="AA469" s="334" t="str">
        <f t="shared" si="69"/>
        <v/>
      </c>
      <c r="AC469" s="333" t="str">
        <f t="shared" si="70"/>
        <v/>
      </c>
      <c r="AE469" s="333" t="str">
        <f t="shared" si="71"/>
        <v>1</v>
      </c>
      <c r="AF469" s="346" t="str">
        <f>IF('Felling&amp;Restocking'!I469="","",IFERROR(VLOOKUP( 'Felling&amp;Restocking'!I469,SpeciesList[],2,FALSE),"," &amp; 'Felling&amp;Restocking'!I469))</f>
        <v/>
      </c>
      <c r="AG469" s="333" t="str">
        <f>IF('Felling&amp;Restocking'!I469="","",VLOOKUP( 'Felling&amp;Restocking'!I469,SpeciesList[],4,FALSE))</f>
        <v/>
      </c>
      <c r="AH469" s="333" t="str">
        <f>IF('Felling&amp;Restocking'!J469="","",IFERROR("," &amp; VLOOKUP( 'Felling&amp;Restocking'!J469,SpeciesList[],2,FALSE),"," &amp; 'Felling&amp;Restocking'!J469))</f>
        <v/>
      </c>
      <c r="AI469" s="333" t="str">
        <f>IF('Felling&amp;Restocking'!J469="","",VLOOKUP( 'Felling&amp;Restocking'!J469,SpeciesList[],4,FALSE))</f>
        <v/>
      </c>
      <c r="AJ469" s="333" t="str">
        <f>IF('Felling&amp;Restocking'!K469="","",IFERROR("," &amp; VLOOKUP( 'Felling&amp;Restocking'!K469,SpeciesList[],2,FALSE),"," &amp; 'Felling&amp;Restocking'!K469))</f>
        <v/>
      </c>
      <c r="AK469" s="333" t="str">
        <f>IF('Felling&amp;Restocking'!K469="","",VLOOKUP( 'Felling&amp;Restocking'!K469,SpeciesList[],4,FALSE))</f>
        <v/>
      </c>
      <c r="AL469" s="333" t="str">
        <f>IF('Felling&amp;Restocking'!L469="","",IFERROR("," &amp; VLOOKUP( 'Felling&amp;Restocking'!L469,SpeciesList[],2,FALSE),"," &amp; 'Felling&amp;Restocking'!L469))</f>
        <v/>
      </c>
      <c r="AM469" s="333" t="str">
        <f>IF('Felling&amp;Restocking'!L469="","",VLOOKUP( 'Felling&amp;Restocking'!L469,SpeciesList[],4,FALSE))</f>
        <v/>
      </c>
      <c r="AN469" s="333" t="str">
        <f>IF('Felling&amp;Restocking'!M469="","",IFERROR("," &amp; VLOOKUP( 'Felling&amp;Restocking'!M469,SpeciesList[],2,FALSE),"," &amp; 'Felling&amp;Restocking'!M469))</f>
        <v/>
      </c>
      <c r="AO469" s="333" t="str">
        <f>IF('Felling&amp;Restocking'!M469="","",VLOOKUP( 'Felling&amp;Restocking'!M469,SpeciesList[],4,FALSE))</f>
        <v/>
      </c>
      <c r="AP469" s="333" t="str">
        <f>IF('Felling&amp;Restocking'!N469="","",IFERROR("," &amp; VLOOKUP( 'Felling&amp;Restocking'!N469,SpeciesList[],2,FALSE),"," &amp; 'Felling&amp;Restocking'!N469))</f>
        <v/>
      </c>
      <c r="AQ469" s="333" t="str">
        <f>IF('Felling&amp;Restocking'!N469="","",VLOOKUP( 'Felling&amp;Restocking'!N469,SpeciesList[],4,FALSE))</f>
        <v/>
      </c>
      <c r="AS469" s="346"/>
      <c r="AT469" s="333" t="str">
        <f>IF('Sub-Cpt Record'!A469&lt;&gt;"",CONCATENATE('Sub-Cpt Record'!A469,'Sub-Cpt Record'!B469,'Sub-Cpt Record'!C469),"")</f>
        <v/>
      </c>
      <c r="AU469" s="333">
        <f t="shared" si="72"/>
        <v>1</v>
      </c>
      <c r="AV469" s="333">
        <f>IF(AT469&lt;&gt;"",'Sub-Cpt Record'!C469/CODE!AU469,0)</f>
        <v>0</v>
      </c>
    </row>
    <row r="470" spans="1:48" x14ac:dyDescent="0.25">
      <c r="A470" s="333" t="str">
        <f>IF('Sub-Cpt Record'!B470="",IF(OR('Sub-Cpt Record'!A470=0,'Sub-Cpt Record'!A470=""),"",'Sub-Cpt Record'!A470),CONCATENATE('Sub-Cpt Record'!A470&amp;'Sub-Cpt Record'!B470))</f>
        <v/>
      </c>
      <c r="B470" s="333">
        <f t="shared" si="64"/>
        <v>1</v>
      </c>
      <c r="C470" s="334" t="str">
        <f>IF('Sub-Cpt Record'!E470 = "","",'Sub-Cpt Record'!E470&amp;"  ")</f>
        <v/>
      </c>
      <c r="D470" s="333" t="str">
        <f>IF('Sub-Cpt Record'!F470 = "","",'Sub-Cpt Record'!F470&amp;"  ")</f>
        <v/>
      </c>
      <c r="E470" s="333" t="str">
        <f>IF('Sub-Cpt Record'!G470 = "","",'Sub-Cpt Record'!G470&amp;"  ")</f>
        <v/>
      </c>
      <c r="F470" s="333" t="str">
        <f>IF('Sub-Cpt Record'!H470 = "","",'Sub-Cpt Record'!H470&amp;"  ")</f>
        <v/>
      </c>
      <c r="G470" s="333" t="str">
        <f>IF('Sub-Cpt Record'!I470 = "","",'Sub-Cpt Record'!I470&amp;"  ")</f>
        <v/>
      </c>
      <c r="H470" s="333" t="str">
        <f>IF('Sub-Cpt Record'!J470 = "","",'Sub-Cpt Record'!J470&amp;"  ")</f>
        <v/>
      </c>
      <c r="I470" s="335" t="str">
        <f t="shared" si="65"/>
        <v/>
      </c>
      <c r="J470" s="333">
        <f>IF(A470&lt;&gt;"",'Sub-Cpt Record'!C470/CODE!B470,0)</f>
        <v>0</v>
      </c>
      <c r="L470" s="337" t="str">
        <f t="shared" si="66"/>
        <v/>
      </c>
      <c r="N470" s="338">
        <f>COUNTIFS('Felling&amp;Restocking'!$A$11:$A$1000, 'Felling&amp;Restocking'!$A470, 'Felling&amp;Restocking'!$B$11:$B$1000, 'Felling&amp;Restocking'!$B470, 'Felling&amp;Restocking'!$H$11:$H$1000, 'Felling&amp;Restocking'!$H470)</f>
        <v>0</v>
      </c>
      <c r="O470" s="338">
        <f>IF(OR('Felling&amp;Restocking'!H470=0,'Felling&amp;Restocking'!H470=""),0,1)</f>
        <v>0</v>
      </c>
      <c r="P470" s="339">
        <f>SUM('Felling&amp;Restocking'!O470+'Felling&amp;Restocking'!P470)</f>
        <v>0</v>
      </c>
      <c r="S470" s="341">
        <f>IF(AND(O470&lt;&gt;0,P470&lt;&gt;0,'Felling&amp;Restocking'!G470&lt;&gt;0,AA470="",AC470=""),1,0)</f>
        <v>0</v>
      </c>
      <c r="T470" s="342" t="str">
        <f>IF(OR('Felling&amp;Restocking'!G470=0,'Felling&amp;Restocking'!G470=""),"",SUM('Felling&amp;Restocking'!O470/P470)*'Felling&amp;Restocking'!G470)</f>
        <v/>
      </c>
      <c r="U470" s="343" t="str">
        <f>IF(OR('Felling&amp;Restocking'!G470=0,'Felling&amp;Restocking'!G470=""),"",SUM('Felling&amp;Restocking'!P470/P470)*'Felling&amp;Restocking'!G470)</f>
        <v/>
      </c>
      <c r="V470" s="344">
        <f>IF(CONCATENATE('Felling&amp;Restocking'!U470&amp;'Felling&amp;Restocking'!W470&amp;'Felling&amp;Restocking'!Y470&amp;'Felling&amp;Restocking'!AA470&amp;'Felling&amp;Restocking'!AC470)="",0,1)</f>
        <v>0</v>
      </c>
      <c r="W470" s="345">
        <f>IF(OR(OR(TRIM('Felling&amp;Restocking'!H470)="T",TRIM('Felling&amp;Restocking'!H470)="DF",TRIM('Felling&amp;Restocking'!H470)="OS"),O470=0),0,1)</f>
        <v>0</v>
      </c>
      <c r="X470" s="345">
        <f>IF(OR('Felling&amp;Restocking'!$S470="",OR('Felling&amp;Restocking'!$S470=0,'Felling&amp;Restocking'!$S470="N/A")),0,1)</f>
        <v>0</v>
      </c>
      <c r="Y470" s="333" t="str">
        <f t="shared" si="67"/>
        <v/>
      </c>
      <c r="Z470" s="333" t="str">
        <f t="shared" si="68"/>
        <v/>
      </c>
      <c r="AA470" s="334" t="str">
        <f t="shared" si="69"/>
        <v/>
      </c>
      <c r="AC470" s="333" t="str">
        <f t="shared" si="70"/>
        <v/>
      </c>
      <c r="AE470" s="333" t="str">
        <f t="shared" si="71"/>
        <v>1</v>
      </c>
      <c r="AF470" s="346" t="str">
        <f>IF('Felling&amp;Restocking'!I470="","",IFERROR(VLOOKUP( 'Felling&amp;Restocking'!I470,SpeciesList[],2,FALSE),"," &amp; 'Felling&amp;Restocking'!I470))</f>
        <v/>
      </c>
      <c r="AG470" s="333" t="str">
        <f>IF('Felling&amp;Restocking'!I470="","",VLOOKUP( 'Felling&amp;Restocking'!I470,SpeciesList[],4,FALSE))</f>
        <v/>
      </c>
      <c r="AH470" s="333" t="str">
        <f>IF('Felling&amp;Restocking'!J470="","",IFERROR("," &amp; VLOOKUP( 'Felling&amp;Restocking'!J470,SpeciesList[],2,FALSE),"," &amp; 'Felling&amp;Restocking'!J470))</f>
        <v/>
      </c>
      <c r="AI470" s="333" t="str">
        <f>IF('Felling&amp;Restocking'!J470="","",VLOOKUP( 'Felling&amp;Restocking'!J470,SpeciesList[],4,FALSE))</f>
        <v/>
      </c>
      <c r="AJ470" s="333" t="str">
        <f>IF('Felling&amp;Restocking'!K470="","",IFERROR("," &amp; VLOOKUP( 'Felling&amp;Restocking'!K470,SpeciesList[],2,FALSE),"," &amp; 'Felling&amp;Restocking'!K470))</f>
        <v/>
      </c>
      <c r="AK470" s="333" t="str">
        <f>IF('Felling&amp;Restocking'!K470="","",VLOOKUP( 'Felling&amp;Restocking'!K470,SpeciesList[],4,FALSE))</f>
        <v/>
      </c>
      <c r="AL470" s="333" t="str">
        <f>IF('Felling&amp;Restocking'!L470="","",IFERROR("," &amp; VLOOKUP( 'Felling&amp;Restocking'!L470,SpeciesList[],2,FALSE),"," &amp; 'Felling&amp;Restocking'!L470))</f>
        <v/>
      </c>
      <c r="AM470" s="333" t="str">
        <f>IF('Felling&amp;Restocking'!L470="","",VLOOKUP( 'Felling&amp;Restocking'!L470,SpeciesList[],4,FALSE))</f>
        <v/>
      </c>
      <c r="AN470" s="333" t="str">
        <f>IF('Felling&amp;Restocking'!M470="","",IFERROR("," &amp; VLOOKUP( 'Felling&amp;Restocking'!M470,SpeciesList[],2,FALSE),"," &amp; 'Felling&amp;Restocking'!M470))</f>
        <v/>
      </c>
      <c r="AO470" s="333" t="str">
        <f>IF('Felling&amp;Restocking'!M470="","",VLOOKUP( 'Felling&amp;Restocking'!M470,SpeciesList[],4,FALSE))</f>
        <v/>
      </c>
      <c r="AP470" s="333" t="str">
        <f>IF('Felling&amp;Restocking'!N470="","",IFERROR("," &amp; VLOOKUP( 'Felling&amp;Restocking'!N470,SpeciesList[],2,FALSE),"," &amp; 'Felling&amp;Restocking'!N470))</f>
        <v/>
      </c>
      <c r="AQ470" s="333" t="str">
        <f>IF('Felling&amp;Restocking'!N470="","",VLOOKUP( 'Felling&amp;Restocking'!N470,SpeciesList[],4,FALSE))</f>
        <v/>
      </c>
      <c r="AS470" s="346"/>
      <c r="AT470" s="333" t="str">
        <f>IF('Sub-Cpt Record'!A470&lt;&gt;"",CONCATENATE('Sub-Cpt Record'!A470,'Sub-Cpt Record'!B470,'Sub-Cpt Record'!C470),"")</f>
        <v/>
      </c>
      <c r="AU470" s="333">
        <f t="shared" si="72"/>
        <v>1</v>
      </c>
      <c r="AV470" s="333">
        <f>IF(AT470&lt;&gt;"",'Sub-Cpt Record'!C470/CODE!AU470,0)</f>
        <v>0</v>
      </c>
    </row>
    <row r="471" spans="1:48" x14ac:dyDescent="0.25">
      <c r="A471" s="333" t="str">
        <f>IF('Sub-Cpt Record'!B471="",IF(OR('Sub-Cpt Record'!A471=0,'Sub-Cpt Record'!A471=""),"",'Sub-Cpt Record'!A471),CONCATENATE('Sub-Cpt Record'!A471&amp;'Sub-Cpt Record'!B471))</f>
        <v/>
      </c>
      <c r="B471" s="333">
        <f t="shared" si="64"/>
        <v>1</v>
      </c>
      <c r="C471" s="334" t="str">
        <f>IF('Sub-Cpt Record'!E471 = "","",'Sub-Cpt Record'!E471&amp;"  ")</f>
        <v/>
      </c>
      <c r="D471" s="333" t="str">
        <f>IF('Sub-Cpt Record'!F471 = "","",'Sub-Cpt Record'!F471&amp;"  ")</f>
        <v/>
      </c>
      <c r="E471" s="333" t="str">
        <f>IF('Sub-Cpt Record'!G471 = "","",'Sub-Cpt Record'!G471&amp;"  ")</f>
        <v/>
      </c>
      <c r="F471" s="333" t="str">
        <f>IF('Sub-Cpt Record'!H471 = "","",'Sub-Cpt Record'!H471&amp;"  ")</f>
        <v/>
      </c>
      <c r="G471" s="333" t="str">
        <f>IF('Sub-Cpt Record'!I471 = "","",'Sub-Cpt Record'!I471&amp;"  ")</f>
        <v/>
      </c>
      <c r="H471" s="333" t="str">
        <f>IF('Sub-Cpt Record'!J471 = "","",'Sub-Cpt Record'!J471&amp;"  ")</f>
        <v/>
      </c>
      <c r="I471" s="335" t="str">
        <f t="shared" si="65"/>
        <v/>
      </c>
      <c r="J471" s="333">
        <f>IF(A471&lt;&gt;"",'Sub-Cpt Record'!C471/CODE!B471,0)</f>
        <v>0</v>
      </c>
      <c r="L471" s="337" t="str">
        <f t="shared" si="66"/>
        <v/>
      </c>
      <c r="N471" s="338">
        <f>COUNTIFS('Felling&amp;Restocking'!$A$11:$A$1000, 'Felling&amp;Restocking'!$A471, 'Felling&amp;Restocking'!$B$11:$B$1000, 'Felling&amp;Restocking'!$B471, 'Felling&amp;Restocking'!$H$11:$H$1000, 'Felling&amp;Restocking'!$H471)</f>
        <v>0</v>
      </c>
      <c r="O471" s="338">
        <f>IF(OR('Felling&amp;Restocking'!H471=0,'Felling&amp;Restocking'!H471=""),0,1)</f>
        <v>0</v>
      </c>
      <c r="P471" s="339">
        <f>SUM('Felling&amp;Restocking'!O471+'Felling&amp;Restocking'!P471)</f>
        <v>0</v>
      </c>
      <c r="S471" s="341">
        <f>IF(AND(O471&lt;&gt;0,P471&lt;&gt;0,'Felling&amp;Restocking'!G471&lt;&gt;0,AA471="",AC471=""),1,0)</f>
        <v>0</v>
      </c>
      <c r="T471" s="342" t="str">
        <f>IF(OR('Felling&amp;Restocking'!G471=0,'Felling&amp;Restocking'!G471=""),"",SUM('Felling&amp;Restocking'!O471/P471)*'Felling&amp;Restocking'!G471)</f>
        <v/>
      </c>
      <c r="U471" s="343" t="str">
        <f>IF(OR('Felling&amp;Restocking'!G471=0,'Felling&amp;Restocking'!G471=""),"",SUM('Felling&amp;Restocking'!P471/P471)*'Felling&amp;Restocking'!G471)</f>
        <v/>
      </c>
      <c r="V471" s="344">
        <f>IF(CONCATENATE('Felling&amp;Restocking'!U471&amp;'Felling&amp;Restocking'!W471&amp;'Felling&amp;Restocking'!Y471&amp;'Felling&amp;Restocking'!AA471&amp;'Felling&amp;Restocking'!AC471)="",0,1)</f>
        <v>0</v>
      </c>
      <c r="W471" s="345">
        <f>IF(OR(OR(TRIM('Felling&amp;Restocking'!H471)="T",TRIM('Felling&amp;Restocking'!H471)="DF",TRIM('Felling&amp;Restocking'!H471)="OS"),O471=0),0,1)</f>
        <v>0</v>
      </c>
      <c r="X471" s="345">
        <f>IF(OR('Felling&amp;Restocking'!$S471="",OR('Felling&amp;Restocking'!$S471=0,'Felling&amp;Restocking'!$S471="N/A")),0,1)</f>
        <v>0</v>
      </c>
      <c r="Y471" s="333" t="str">
        <f t="shared" si="67"/>
        <v/>
      </c>
      <c r="Z471" s="333" t="str">
        <f t="shared" si="68"/>
        <v/>
      </c>
      <c r="AA471" s="334" t="str">
        <f t="shared" si="69"/>
        <v/>
      </c>
      <c r="AC471" s="333" t="str">
        <f t="shared" si="70"/>
        <v/>
      </c>
      <c r="AE471" s="333" t="str">
        <f t="shared" si="71"/>
        <v>1</v>
      </c>
      <c r="AF471" s="346" t="str">
        <f>IF('Felling&amp;Restocking'!I471="","",IFERROR(VLOOKUP( 'Felling&amp;Restocking'!I471,SpeciesList[],2,FALSE),"," &amp; 'Felling&amp;Restocking'!I471))</f>
        <v/>
      </c>
      <c r="AG471" s="333" t="str">
        <f>IF('Felling&amp;Restocking'!I471="","",VLOOKUP( 'Felling&amp;Restocking'!I471,SpeciesList[],4,FALSE))</f>
        <v/>
      </c>
      <c r="AH471" s="333" t="str">
        <f>IF('Felling&amp;Restocking'!J471="","",IFERROR("," &amp; VLOOKUP( 'Felling&amp;Restocking'!J471,SpeciesList[],2,FALSE),"," &amp; 'Felling&amp;Restocking'!J471))</f>
        <v/>
      </c>
      <c r="AI471" s="333" t="str">
        <f>IF('Felling&amp;Restocking'!J471="","",VLOOKUP( 'Felling&amp;Restocking'!J471,SpeciesList[],4,FALSE))</f>
        <v/>
      </c>
      <c r="AJ471" s="333" t="str">
        <f>IF('Felling&amp;Restocking'!K471="","",IFERROR("," &amp; VLOOKUP( 'Felling&amp;Restocking'!K471,SpeciesList[],2,FALSE),"," &amp; 'Felling&amp;Restocking'!K471))</f>
        <v/>
      </c>
      <c r="AK471" s="333" t="str">
        <f>IF('Felling&amp;Restocking'!K471="","",VLOOKUP( 'Felling&amp;Restocking'!K471,SpeciesList[],4,FALSE))</f>
        <v/>
      </c>
      <c r="AL471" s="333" t="str">
        <f>IF('Felling&amp;Restocking'!L471="","",IFERROR("," &amp; VLOOKUP( 'Felling&amp;Restocking'!L471,SpeciesList[],2,FALSE),"," &amp; 'Felling&amp;Restocking'!L471))</f>
        <v/>
      </c>
      <c r="AM471" s="333" t="str">
        <f>IF('Felling&amp;Restocking'!L471="","",VLOOKUP( 'Felling&amp;Restocking'!L471,SpeciesList[],4,FALSE))</f>
        <v/>
      </c>
      <c r="AN471" s="333" t="str">
        <f>IF('Felling&amp;Restocking'!M471="","",IFERROR("," &amp; VLOOKUP( 'Felling&amp;Restocking'!M471,SpeciesList[],2,FALSE),"," &amp; 'Felling&amp;Restocking'!M471))</f>
        <v/>
      </c>
      <c r="AO471" s="333" t="str">
        <f>IF('Felling&amp;Restocking'!M471="","",VLOOKUP( 'Felling&amp;Restocking'!M471,SpeciesList[],4,FALSE))</f>
        <v/>
      </c>
      <c r="AP471" s="333" t="str">
        <f>IF('Felling&amp;Restocking'!N471="","",IFERROR("," &amp; VLOOKUP( 'Felling&amp;Restocking'!N471,SpeciesList[],2,FALSE),"," &amp; 'Felling&amp;Restocking'!N471))</f>
        <v/>
      </c>
      <c r="AQ471" s="333" t="str">
        <f>IF('Felling&amp;Restocking'!N471="","",VLOOKUP( 'Felling&amp;Restocking'!N471,SpeciesList[],4,FALSE))</f>
        <v/>
      </c>
      <c r="AS471" s="346"/>
      <c r="AT471" s="333" t="str">
        <f>IF('Sub-Cpt Record'!A471&lt;&gt;"",CONCATENATE('Sub-Cpt Record'!A471,'Sub-Cpt Record'!B471,'Sub-Cpt Record'!C471),"")</f>
        <v/>
      </c>
      <c r="AU471" s="333">
        <f t="shared" si="72"/>
        <v>1</v>
      </c>
      <c r="AV471" s="333">
        <f>IF(AT471&lt;&gt;"",'Sub-Cpt Record'!C471/CODE!AU471,0)</f>
        <v>0</v>
      </c>
    </row>
    <row r="472" spans="1:48" x14ac:dyDescent="0.25">
      <c r="A472" s="333" t="str">
        <f>IF('Sub-Cpt Record'!B472="",IF(OR('Sub-Cpt Record'!A472=0,'Sub-Cpt Record'!A472=""),"",'Sub-Cpt Record'!A472),CONCATENATE('Sub-Cpt Record'!A472&amp;'Sub-Cpt Record'!B472))</f>
        <v/>
      </c>
      <c r="B472" s="333">
        <f t="shared" si="64"/>
        <v>1</v>
      </c>
      <c r="C472" s="334" t="str">
        <f>IF('Sub-Cpt Record'!E472 = "","",'Sub-Cpt Record'!E472&amp;"  ")</f>
        <v/>
      </c>
      <c r="D472" s="333" t="str">
        <f>IF('Sub-Cpt Record'!F472 = "","",'Sub-Cpt Record'!F472&amp;"  ")</f>
        <v/>
      </c>
      <c r="E472" s="333" t="str">
        <f>IF('Sub-Cpt Record'!G472 = "","",'Sub-Cpt Record'!G472&amp;"  ")</f>
        <v/>
      </c>
      <c r="F472" s="333" t="str">
        <f>IF('Sub-Cpt Record'!H472 = "","",'Sub-Cpt Record'!H472&amp;"  ")</f>
        <v/>
      </c>
      <c r="G472" s="333" t="str">
        <f>IF('Sub-Cpt Record'!I472 = "","",'Sub-Cpt Record'!I472&amp;"  ")</f>
        <v/>
      </c>
      <c r="H472" s="333" t="str">
        <f>IF('Sub-Cpt Record'!J472 = "","",'Sub-Cpt Record'!J472&amp;"  ")</f>
        <v/>
      </c>
      <c r="I472" s="335" t="str">
        <f t="shared" si="65"/>
        <v/>
      </c>
      <c r="J472" s="333">
        <f>IF(A472&lt;&gt;"",'Sub-Cpt Record'!C472/CODE!B472,0)</f>
        <v>0</v>
      </c>
      <c r="L472" s="337" t="str">
        <f t="shared" si="66"/>
        <v/>
      </c>
      <c r="N472" s="338">
        <f>COUNTIFS('Felling&amp;Restocking'!$A$11:$A$1000, 'Felling&amp;Restocking'!$A472, 'Felling&amp;Restocking'!$B$11:$B$1000, 'Felling&amp;Restocking'!$B472, 'Felling&amp;Restocking'!$H$11:$H$1000, 'Felling&amp;Restocking'!$H472)</f>
        <v>0</v>
      </c>
      <c r="O472" s="338">
        <f>IF(OR('Felling&amp;Restocking'!H472=0,'Felling&amp;Restocking'!H472=""),0,1)</f>
        <v>0</v>
      </c>
      <c r="P472" s="339">
        <f>SUM('Felling&amp;Restocking'!O472+'Felling&amp;Restocking'!P472)</f>
        <v>0</v>
      </c>
      <c r="S472" s="341">
        <f>IF(AND(O472&lt;&gt;0,P472&lt;&gt;0,'Felling&amp;Restocking'!G472&lt;&gt;0,AA472="",AC472=""),1,0)</f>
        <v>0</v>
      </c>
      <c r="T472" s="342" t="str">
        <f>IF(OR('Felling&amp;Restocking'!G472=0,'Felling&amp;Restocking'!G472=""),"",SUM('Felling&amp;Restocking'!O472/P472)*'Felling&amp;Restocking'!G472)</f>
        <v/>
      </c>
      <c r="U472" s="343" t="str">
        <f>IF(OR('Felling&amp;Restocking'!G472=0,'Felling&amp;Restocking'!G472=""),"",SUM('Felling&amp;Restocking'!P472/P472)*'Felling&amp;Restocking'!G472)</f>
        <v/>
      </c>
      <c r="V472" s="344">
        <f>IF(CONCATENATE('Felling&amp;Restocking'!U472&amp;'Felling&amp;Restocking'!W472&amp;'Felling&amp;Restocking'!Y472&amp;'Felling&amp;Restocking'!AA472&amp;'Felling&amp;Restocking'!AC472)="",0,1)</f>
        <v>0</v>
      </c>
      <c r="W472" s="345">
        <f>IF(OR(OR(TRIM('Felling&amp;Restocking'!H472)="T",TRIM('Felling&amp;Restocking'!H472)="DF",TRIM('Felling&amp;Restocking'!H472)="OS"),O472=0),0,1)</f>
        <v>0</v>
      </c>
      <c r="X472" s="345">
        <f>IF(OR('Felling&amp;Restocking'!$S472="",OR('Felling&amp;Restocking'!$S472=0,'Felling&amp;Restocking'!$S472="N/A")),0,1)</f>
        <v>0</v>
      </c>
      <c r="Y472" s="333" t="str">
        <f t="shared" si="67"/>
        <v/>
      </c>
      <c r="Z472" s="333" t="str">
        <f t="shared" si="68"/>
        <v/>
      </c>
      <c r="AA472" s="334" t="str">
        <f t="shared" si="69"/>
        <v/>
      </c>
      <c r="AC472" s="333" t="str">
        <f t="shared" si="70"/>
        <v/>
      </c>
      <c r="AE472" s="333" t="str">
        <f t="shared" si="71"/>
        <v>1</v>
      </c>
      <c r="AF472" s="346" t="str">
        <f>IF('Felling&amp;Restocking'!I472="","",IFERROR(VLOOKUP( 'Felling&amp;Restocking'!I472,SpeciesList[],2,FALSE),"," &amp; 'Felling&amp;Restocking'!I472))</f>
        <v/>
      </c>
      <c r="AG472" s="333" t="str">
        <f>IF('Felling&amp;Restocking'!I472="","",VLOOKUP( 'Felling&amp;Restocking'!I472,SpeciesList[],4,FALSE))</f>
        <v/>
      </c>
      <c r="AH472" s="333" t="str">
        <f>IF('Felling&amp;Restocking'!J472="","",IFERROR("," &amp; VLOOKUP( 'Felling&amp;Restocking'!J472,SpeciesList[],2,FALSE),"," &amp; 'Felling&amp;Restocking'!J472))</f>
        <v/>
      </c>
      <c r="AI472" s="333" t="str">
        <f>IF('Felling&amp;Restocking'!J472="","",VLOOKUP( 'Felling&amp;Restocking'!J472,SpeciesList[],4,FALSE))</f>
        <v/>
      </c>
      <c r="AJ472" s="333" t="str">
        <f>IF('Felling&amp;Restocking'!K472="","",IFERROR("," &amp; VLOOKUP( 'Felling&amp;Restocking'!K472,SpeciesList[],2,FALSE),"," &amp; 'Felling&amp;Restocking'!K472))</f>
        <v/>
      </c>
      <c r="AK472" s="333" t="str">
        <f>IF('Felling&amp;Restocking'!K472="","",VLOOKUP( 'Felling&amp;Restocking'!K472,SpeciesList[],4,FALSE))</f>
        <v/>
      </c>
      <c r="AL472" s="333" t="str">
        <f>IF('Felling&amp;Restocking'!L472="","",IFERROR("," &amp; VLOOKUP( 'Felling&amp;Restocking'!L472,SpeciesList[],2,FALSE),"," &amp; 'Felling&amp;Restocking'!L472))</f>
        <v/>
      </c>
      <c r="AM472" s="333" t="str">
        <f>IF('Felling&amp;Restocking'!L472="","",VLOOKUP( 'Felling&amp;Restocking'!L472,SpeciesList[],4,FALSE))</f>
        <v/>
      </c>
      <c r="AN472" s="333" t="str">
        <f>IF('Felling&amp;Restocking'!M472="","",IFERROR("," &amp; VLOOKUP( 'Felling&amp;Restocking'!M472,SpeciesList[],2,FALSE),"," &amp; 'Felling&amp;Restocking'!M472))</f>
        <v/>
      </c>
      <c r="AO472" s="333" t="str">
        <f>IF('Felling&amp;Restocking'!M472="","",VLOOKUP( 'Felling&amp;Restocking'!M472,SpeciesList[],4,FALSE))</f>
        <v/>
      </c>
      <c r="AP472" s="333" t="str">
        <f>IF('Felling&amp;Restocking'!N472="","",IFERROR("," &amp; VLOOKUP( 'Felling&amp;Restocking'!N472,SpeciesList[],2,FALSE),"," &amp; 'Felling&amp;Restocking'!N472))</f>
        <v/>
      </c>
      <c r="AQ472" s="333" t="str">
        <f>IF('Felling&amp;Restocking'!N472="","",VLOOKUP( 'Felling&amp;Restocking'!N472,SpeciesList[],4,FALSE))</f>
        <v/>
      </c>
      <c r="AS472" s="346"/>
      <c r="AT472" s="333" t="str">
        <f>IF('Sub-Cpt Record'!A472&lt;&gt;"",CONCATENATE('Sub-Cpt Record'!A472,'Sub-Cpt Record'!B472,'Sub-Cpt Record'!C472),"")</f>
        <v/>
      </c>
      <c r="AU472" s="333">
        <f t="shared" si="72"/>
        <v>1</v>
      </c>
      <c r="AV472" s="333">
        <f>IF(AT472&lt;&gt;"",'Sub-Cpt Record'!C472/CODE!AU472,0)</f>
        <v>0</v>
      </c>
    </row>
    <row r="473" spans="1:48" x14ac:dyDescent="0.25">
      <c r="A473" s="333" t="str">
        <f>IF('Sub-Cpt Record'!B473="",IF(OR('Sub-Cpt Record'!A473=0,'Sub-Cpt Record'!A473=""),"",'Sub-Cpt Record'!A473),CONCATENATE('Sub-Cpt Record'!A473&amp;'Sub-Cpt Record'!B473))</f>
        <v/>
      </c>
      <c r="B473" s="333">
        <f t="shared" si="64"/>
        <v>1</v>
      </c>
      <c r="C473" s="334" t="str">
        <f>IF('Sub-Cpt Record'!E473 = "","",'Sub-Cpt Record'!E473&amp;"  ")</f>
        <v/>
      </c>
      <c r="D473" s="333" t="str">
        <f>IF('Sub-Cpt Record'!F473 = "","",'Sub-Cpt Record'!F473&amp;"  ")</f>
        <v/>
      </c>
      <c r="E473" s="333" t="str">
        <f>IF('Sub-Cpt Record'!G473 = "","",'Sub-Cpt Record'!G473&amp;"  ")</f>
        <v/>
      </c>
      <c r="F473" s="333" t="str">
        <f>IF('Sub-Cpt Record'!H473 = "","",'Sub-Cpt Record'!H473&amp;"  ")</f>
        <v/>
      </c>
      <c r="G473" s="333" t="str">
        <f>IF('Sub-Cpt Record'!I473 = "","",'Sub-Cpt Record'!I473&amp;"  ")</f>
        <v/>
      </c>
      <c r="H473" s="333" t="str">
        <f>IF('Sub-Cpt Record'!J473 = "","",'Sub-Cpt Record'!J473&amp;"  ")</f>
        <v/>
      </c>
      <c r="I473" s="335" t="str">
        <f t="shared" si="65"/>
        <v/>
      </c>
      <c r="J473" s="333">
        <f>IF(A473&lt;&gt;"",'Sub-Cpt Record'!C473/CODE!B473,0)</f>
        <v>0</v>
      </c>
      <c r="L473" s="337" t="str">
        <f t="shared" si="66"/>
        <v/>
      </c>
      <c r="N473" s="338">
        <f>COUNTIFS('Felling&amp;Restocking'!$A$11:$A$1000, 'Felling&amp;Restocking'!$A473, 'Felling&amp;Restocking'!$B$11:$B$1000, 'Felling&amp;Restocking'!$B473, 'Felling&amp;Restocking'!$H$11:$H$1000, 'Felling&amp;Restocking'!$H473)</f>
        <v>0</v>
      </c>
      <c r="O473" s="338">
        <f>IF(OR('Felling&amp;Restocking'!H473=0,'Felling&amp;Restocking'!H473=""),0,1)</f>
        <v>0</v>
      </c>
      <c r="P473" s="339">
        <f>SUM('Felling&amp;Restocking'!O473+'Felling&amp;Restocking'!P473)</f>
        <v>0</v>
      </c>
      <c r="S473" s="341">
        <f>IF(AND(O473&lt;&gt;0,P473&lt;&gt;0,'Felling&amp;Restocking'!G473&lt;&gt;0,AA473="",AC473=""),1,0)</f>
        <v>0</v>
      </c>
      <c r="T473" s="342" t="str">
        <f>IF(OR('Felling&amp;Restocking'!G473=0,'Felling&amp;Restocking'!G473=""),"",SUM('Felling&amp;Restocking'!O473/P473)*'Felling&amp;Restocking'!G473)</f>
        <v/>
      </c>
      <c r="U473" s="343" t="str">
        <f>IF(OR('Felling&amp;Restocking'!G473=0,'Felling&amp;Restocking'!G473=""),"",SUM('Felling&amp;Restocking'!P473/P473)*'Felling&amp;Restocking'!G473)</f>
        <v/>
      </c>
      <c r="V473" s="344">
        <f>IF(CONCATENATE('Felling&amp;Restocking'!U473&amp;'Felling&amp;Restocking'!W473&amp;'Felling&amp;Restocking'!Y473&amp;'Felling&amp;Restocking'!AA473&amp;'Felling&amp;Restocking'!AC473)="",0,1)</f>
        <v>0</v>
      </c>
      <c r="W473" s="345">
        <f>IF(OR(OR(TRIM('Felling&amp;Restocking'!H473)="T",TRIM('Felling&amp;Restocking'!H473)="DF",TRIM('Felling&amp;Restocking'!H473)="OS"),O473=0),0,1)</f>
        <v>0</v>
      </c>
      <c r="X473" s="345">
        <f>IF(OR('Felling&amp;Restocking'!$S473="",OR('Felling&amp;Restocking'!$S473=0,'Felling&amp;Restocking'!$S473="N/A")),0,1)</f>
        <v>0</v>
      </c>
      <c r="Y473" s="333" t="str">
        <f t="shared" si="67"/>
        <v/>
      </c>
      <c r="Z473" s="333" t="str">
        <f t="shared" si="68"/>
        <v/>
      </c>
      <c r="AA473" s="334" t="str">
        <f t="shared" si="69"/>
        <v/>
      </c>
      <c r="AC473" s="333" t="str">
        <f t="shared" si="70"/>
        <v/>
      </c>
      <c r="AE473" s="333" t="str">
        <f t="shared" si="71"/>
        <v>1</v>
      </c>
      <c r="AF473" s="346" t="str">
        <f>IF('Felling&amp;Restocking'!I473="","",IFERROR(VLOOKUP( 'Felling&amp;Restocking'!I473,SpeciesList[],2,FALSE),"," &amp; 'Felling&amp;Restocking'!I473))</f>
        <v/>
      </c>
      <c r="AG473" s="333" t="str">
        <f>IF('Felling&amp;Restocking'!I473="","",VLOOKUP( 'Felling&amp;Restocking'!I473,SpeciesList[],4,FALSE))</f>
        <v/>
      </c>
      <c r="AH473" s="333" t="str">
        <f>IF('Felling&amp;Restocking'!J473="","",IFERROR("," &amp; VLOOKUP( 'Felling&amp;Restocking'!J473,SpeciesList[],2,FALSE),"," &amp; 'Felling&amp;Restocking'!J473))</f>
        <v/>
      </c>
      <c r="AI473" s="333" t="str">
        <f>IF('Felling&amp;Restocking'!J473="","",VLOOKUP( 'Felling&amp;Restocking'!J473,SpeciesList[],4,FALSE))</f>
        <v/>
      </c>
      <c r="AJ473" s="333" t="str">
        <f>IF('Felling&amp;Restocking'!K473="","",IFERROR("," &amp; VLOOKUP( 'Felling&amp;Restocking'!K473,SpeciesList[],2,FALSE),"," &amp; 'Felling&amp;Restocking'!K473))</f>
        <v/>
      </c>
      <c r="AK473" s="333" t="str">
        <f>IF('Felling&amp;Restocking'!K473="","",VLOOKUP( 'Felling&amp;Restocking'!K473,SpeciesList[],4,FALSE))</f>
        <v/>
      </c>
      <c r="AL473" s="333" t="str">
        <f>IF('Felling&amp;Restocking'!L473="","",IFERROR("," &amp; VLOOKUP( 'Felling&amp;Restocking'!L473,SpeciesList[],2,FALSE),"," &amp; 'Felling&amp;Restocking'!L473))</f>
        <v/>
      </c>
      <c r="AM473" s="333" t="str">
        <f>IF('Felling&amp;Restocking'!L473="","",VLOOKUP( 'Felling&amp;Restocking'!L473,SpeciesList[],4,FALSE))</f>
        <v/>
      </c>
      <c r="AN473" s="333" t="str">
        <f>IF('Felling&amp;Restocking'!M473="","",IFERROR("," &amp; VLOOKUP( 'Felling&amp;Restocking'!M473,SpeciesList[],2,FALSE),"," &amp; 'Felling&amp;Restocking'!M473))</f>
        <v/>
      </c>
      <c r="AO473" s="333" t="str">
        <f>IF('Felling&amp;Restocking'!M473="","",VLOOKUP( 'Felling&amp;Restocking'!M473,SpeciesList[],4,FALSE))</f>
        <v/>
      </c>
      <c r="AP473" s="333" t="str">
        <f>IF('Felling&amp;Restocking'!N473="","",IFERROR("," &amp; VLOOKUP( 'Felling&amp;Restocking'!N473,SpeciesList[],2,FALSE),"," &amp; 'Felling&amp;Restocking'!N473))</f>
        <v/>
      </c>
      <c r="AQ473" s="333" t="str">
        <f>IF('Felling&amp;Restocking'!N473="","",VLOOKUP( 'Felling&amp;Restocking'!N473,SpeciesList[],4,FALSE))</f>
        <v/>
      </c>
      <c r="AS473" s="346"/>
      <c r="AT473" s="333" t="str">
        <f>IF('Sub-Cpt Record'!A473&lt;&gt;"",CONCATENATE('Sub-Cpt Record'!A473,'Sub-Cpt Record'!B473,'Sub-Cpt Record'!C473),"")</f>
        <v/>
      </c>
      <c r="AU473" s="333">
        <f t="shared" si="72"/>
        <v>1</v>
      </c>
      <c r="AV473" s="333">
        <f>IF(AT473&lt;&gt;"",'Sub-Cpt Record'!C473/CODE!AU473,0)</f>
        <v>0</v>
      </c>
    </row>
    <row r="474" spans="1:48" x14ac:dyDescent="0.25">
      <c r="A474" s="333" t="str">
        <f>IF('Sub-Cpt Record'!B474="",IF(OR('Sub-Cpt Record'!A474=0,'Sub-Cpt Record'!A474=""),"",'Sub-Cpt Record'!A474),CONCATENATE('Sub-Cpt Record'!A474&amp;'Sub-Cpt Record'!B474))</f>
        <v/>
      </c>
      <c r="B474" s="333">
        <f t="shared" si="64"/>
        <v>1</v>
      </c>
      <c r="C474" s="334" t="str">
        <f>IF('Sub-Cpt Record'!E474 = "","",'Sub-Cpt Record'!E474&amp;"  ")</f>
        <v/>
      </c>
      <c r="D474" s="333" t="str">
        <f>IF('Sub-Cpt Record'!F474 = "","",'Sub-Cpt Record'!F474&amp;"  ")</f>
        <v/>
      </c>
      <c r="E474" s="333" t="str">
        <f>IF('Sub-Cpt Record'!G474 = "","",'Sub-Cpt Record'!G474&amp;"  ")</f>
        <v/>
      </c>
      <c r="F474" s="333" t="str">
        <f>IF('Sub-Cpt Record'!H474 = "","",'Sub-Cpt Record'!H474&amp;"  ")</f>
        <v/>
      </c>
      <c r="G474" s="333" t="str">
        <f>IF('Sub-Cpt Record'!I474 = "","",'Sub-Cpt Record'!I474&amp;"  ")</f>
        <v/>
      </c>
      <c r="H474" s="333" t="str">
        <f>IF('Sub-Cpt Record'!J474 = "","",'Sub-Cpt Record'!J474&amp;"  ")</f>
        <v/>
      </c>
      <c r="I474" s="335" t="str">
        <f t="shared" si="65"/>
        <v/>
      </c>
      <c r="J474" s="333">
        <f>IF(A474&lt;&gt;"",'Sub-Cpt Record'!C474/CODE!B474,0)</f>
        <v>0</v>
      </c>
      <c r="L474" s="337" t="str">
        <f t="shared" si="66"/>
        <v/>
      </c>
      <c r="N474" s="338">
        <f>COUNTIFS('Felling&amp;Restocking'!$A$11:$A$1000, 'Felling&amp;Restocking'!$A474, 'Felling&amp;Restocking'!$B$11:$B$1000, 'Felling&amp;Restocking'!$B474, 'Felling&amp;Restocking'!$H$11:$H$1000, 'Felling&amp;Restocking'!$H474)</f>
        <v>0</v>
      </c>
      <c r="O474" s="338">
        <f>IF(OR('Felling&amp;Restocking'!H474=0,'Felling&amp;Restocking'!H474=""),0,1)</f>
        <v>0</v>
      </c>
      <c r="P474" s="339">
        <f>SUM('Felling&amp;Restocking'!O474+'Felling&amp;Restocking'!P474)</f>
        <v>0</v>
      </c>
      <c r="S474" s="341">
        <f>IF(AND(O474&lt;&gt;0,P474&lt;&gt;0,'Felling&amp;Restocking'!G474&lt;&gt;0,AA474="",AC474=""),1,0)</f>
        <v>0</v>
      </c>
      <c r="T474" s="342" t="str">
        <f>IF(OR('Felling&amp;Restocking'!G474=0,'Felling&amp;Restocking'!G474=""),"",SUM('Felling&amp;Restocking'!O474/P474)*'Felling&amp;Restocking'!G474)</f>
        <v/>
      </c>
      <c r="U474" s="343" t="str">
        <f>IF(OR('Felling&amp;Restocking'!G474=0,'Felling&amp;Restocking'!G474=""),"",SUM('Felling&amp;Restocking'!P474/P474)*'Felling&amp;Restocking'!G474)</f>
        <v/>
      </c>
      <c r="V474" s="344">
        <f>IF(CONCATENATE('Felling&amp;Restocking'!U474&amp;'Felling&amp;Restocking'!W474&amp;'Felling&amp;Restocking'!Y474&amp;'Felling&amp;Restocking'!AA474&amp;'Felling&amp;Restocking'!AC474)="",0,1)</f>
        <v>0</v>
      </c>
      <c r="W474" s="345">
        <f>IF(OR(OR(TRIM('Felling&amp;Restocking'!H474)="T",TRIM('Felling&amp;Restocking'!H474)="DF",TRIM('Felling&amp;Restocking'!H474)="OS"),O474=0),0,1)</f>
        <v>0</v>
      </c>
      <c r="X474" s="345">
        <f>IF(OR('Felling&amp;Restocking'!$S474="",OR('Felling&amp;Restocking'!$S474=0,'Felling&amp;Restocking'!$S474="N/A")),0,1)</f>
        <v>0</v>
      </c>
      <c r="Y474" s="333" t="str">
        <f t="shared" si="67"/>
        <v/>
      </c>
      <c r="Z474" s="333" t="str">
        <f t="shared" si="68"/>
        <v/>
      </c>
      <c r="AA474" s="334" t="str">
        <f t="shared" si="69"/>
        <v/>
      </c>
      <c r="AC474" s="333" t="str">
        <f t="shared" si="70"/>
        <v/>
      </c>
      <c r="AE474" s="333" t="str">
        <f t="shared" si="71"/>
        <v>1</v>
      </c>
      <c r="AF474" s="346" t="str">
        <f>IF('Felling&amp;Restocking'!I474="","",IFERROR(VLOOKUP( 'Felling&amp;Restocking'!I474,SpeciesList[],2,FALSE),"," &amp; 'Felling&amp;Restocking'!I474))</f>
        <v/>
      </c>
      <c r="AG474" s="333" t="str">
        <f>IF('Felling&amp;Restocking'!I474="","",VLOOKUP( 'Felling&amp;Restocking'!I474,SpeciesList[],4,FALSE))</f>
        <v/>
      </c>
      <c r="AH474" s="333" t="str">
        <f>IF('Felling&amp;Restocking'!J474="","",IFERROR("," &amp; VLOOKUP( 'Felling&amp;Restocking'!J474,SpeciesList[],2,FALSE),"," &amp; 'Felling&amp;Restocking'!J474))</f>
        <v/>
      </c>
      <c r="AI474" s="333" t="str">
        <f>IF('Felling&amp;Restocking'!J474="","",VLOOKUP( 'Felling&amp;Restocking'!J474,SpeciesList[],4,FALSE))</f>
        <v/>
      </c>
      <c r="AJ474" s="333" t="str">
        <f>IF('Felling&amp;Restocking'!K474="","",IFERROR("," &amp; VLOOKUP( 'Felling&amp;Restocking'!K474,SpeciesList[],2,FALSE),"," &amp; 'Felling&amp;Restocking'!K474))</f>
        <v/>
      </c>
      <c r="AK474" s="333" t="str">
        <f>IF('Felling&amp;Restocking'!K474="","",VLOOKUP( 'Felling&amp;Restocking'!K474,SpeciesList[],4,FALSE))</f>
        <v/>
      </c>
      <c r="AL474" s="333" t="str">
        <f>IF('Felling&amp;Restocking'!L474="","",IFERROR("," &amp; VLOOKUP( 'Felling&amp;Restocking'!L474,SpeciesList[],2,FALSE),"," &amp; 'Felling&amp;Restocking'!L474))</f>
        <v/>
      </c>
      <c r="AM474" s="333" t="str">
        <f>IF('Felling&amp;Restocking'!L474="","",VLOOKUP( 'Felling&amp;Restocking'!L474,SpeciesList[],4,FALSE))</f>
        <v/>
      </c>
      <c r="AN474" s="333" t="str">
        <f>IF('Felling&amp;Restocking'!M474="","",IFERROR("," &amp; VLOOKUP( 'Felling&amp;Restocking'!M474,SpeciesList[],2,FALSE),"," &amp; 'Felling&amp;Restocking'!M474))</f>
        <v/>
      </c>
      <c r="AO474" s="333" t="str">
        <f>IF('Felling&amp;Restocking'!M474="","",VLOOKUP( 'Felling&amp;Restocking'!M474,SpeciesList[],4,FALSE))</f>
        <v/>
      </c>
      <c r="AP474" s="333" t="str">
        <f>IF('Felling&amp;Restocking'!N474="","",IFERROR("," &amp; VLOOKUP( 'Felling&amp;Restocking'!N474,SpeciesList[],2,FALSE),"," &amp; 'Felling&amp;Restocking'!N474))</f>
        <v/>
      </c>
      <c r="AQ474" s="333" t="str">
        <f>IF('Felling&amp;Restocking'!N474="","",VLOOKUP( 'Felling&amp;Restocking'!N474,SpeciesList[],4,FALSE))</f>
        <v/>
      </c>
      <c r="AS474" s="346"/>
      <c r="AT474" s="333" t="str">
        <f>IF('Sub-Cpt Record'!A474&lt;&gt;"",CONCATENATE('Sub-Cpt Record'!A474,'Sub-Cpt Record'!B474,'Sub-Cpt Record'!C474),"")</f>
        <v/>
      </c>
      <c r="AU474" s="333">
        <f t="shared" si="72"/>
        <v>1</v>
      </c>
      <c r="AV474" s="333">
        <f>IF(AT474&lt;&gt;"",'Sub-Cpt Record'!C474/CODE!AU474,0)</f>
        <v>0</v>
      </c>
    </row>
    <row r="475" spans="1:48" x14ac:dyDescent="0.25">
      <c r="A475" s="333" t="str">
        <f>IF('Sub-Cpt Record'!B475="",IF(OR('Sub-Cpt Record'!A475=0,'Sub-Cpt Record'!A475=""),"",'Sub-Cpt Record'!A475),CONCATENATE('Sub-Cpt Record'!A475&amp;'Sub-Cpt Record'!B475))</f>
        <v/>
      </c>
      <c r="B475" s="333">
        <f t="shared" si="64"/>
        <v>1</v>
      </c>
      <c r="C475" s="334" t="str">
        <f>IF('Sub-Cpt Record'!E475 = "","",'Sub-Cpt Record'!E475&amp;"  ")</f>
        <v/>
      </c>
      <c r="D475" s="333" t="str">
        <f>IF('Sub-Cpt Record'!F475 = "","",'Sub-Cpt Record'!F475&amp;"  ")</f>
        <v/>
      </c>
      <c r="E475" s="333" t="str">
        <f>IF('Sub-Cpt Record'!G475 = "","",'Sub-Cpt Record'!G475&amp;"  ")</f>
        <v/>
      </c>
      <c r="F475" s="333" t="str">
        <f>IF('Sub-Cpt Record'!H475 = "","",'Sub-Cpt Record'!H475&amp;"  ")</f>
        <v/>
      </c>
      <c r="G475" s="333" t="str">
        <f>IF('Sub-Cpt Record'!I475 = "","",'Sub-Cpt Record'!I475&amp;"  ")</f>
        <v/>
      </c>
      <c r="H475" s="333" t="str">
        <f>IF('Sub-Cpt Record'!J475 = "","",'Sub-Cpt Record'!J475&amp;"  ")</f>
        <v/>
      </c>
      <c r="I475" s="335" t="str">
        <f t="shared" si="65"/>
        <v/>
      </c>
      <c r="J475" s="333">
        <f>IF(A475&lt;&gt;"",'Sub-Cpt Record'!C475/CODE!B475,0)</f>
        <v>0</v>
      </c>
      <c r="L475" s="337" t="str">
        <f t="shared" si="66"/>
        <v/>
      </c>
      <c r="N475" s="338">
        <f>COUNTIFS('Felling&amp;Restocking'!$A$11:$A$1000, 'Felling&amp;Restocking'!$A475, 'Felling&amp;Restocking'!$B$11:$B$1000, 'Felling&amp;Restocking'!$B475, 'Felling&amp;Restocking'!$H$11:$H$1000, 'Felling&amp;Restocking'!$H475)</f>
        <v>0</v>
      </c>
      <c r="O475" s="338">
        <f>IF(OR('Felling&amp;Restocking'!H475=0,'Felling&amp;Restocking'!H475=""),0,1)</f>
        <v>0</v>
      </c>
      <c r="P475" s="339">
        <f>SUM('Felling&amp;Restocking'!O475+'Felling&amp;Restocking'!P475)</f>
        <v>0</v>
      </c>
      <c r="S475" s="341">
        <f>IF(AND(O475&lt;&gt;0,P475&lt;&gt;0,'Felling&amp;Restocking'!G475&lt;&gt;0,AA475="",AC475=""),1,0)</f>
        <v>0</v>
      </c>
      <c r="T475" s="342" t="str">
        <f>IF(OR('Felling&amp;Restocking'!G475=0,'Felling&amp;Restocking'!G475=""),"",SUM('Felling&amp;Restocking'!O475/P475)*'Felling&amp;Restocking'!G475)</f>
        <v/>
      </c>
      <c r="U475" s="343" t="str">
        <f>IF(OR('Felling&amp;Restocking'!G475=0,'Felling&amp;Restocking'!G475=""),"",SUM('Felling&amp;Restocking'!P475/P475)*'Felling&amp;Restocking'!G475)</f>
        <v/>
      </c>
      <c r="V475" s="344">
        <f>IF(CONCATENATE('Felling&amp;Restocking'!U475&amp;'Felling&amp;Restocking'!W475&amp;'Felling&amp;Restocking'!Y475&amp;'Felling&amp;Restocking'!AA475&amp;'Felling&amp;Restocking'!AC475)="",0,1)</f>
        <v>0</v>
      </c>
      <c r="W475" s="345">
        <f>IF(OR(OR(TRIM('Felling&amp;Restocking'!H475)="T",TRIM('Felling&amp;Restocking'!H475)="DF",TRIM('Felling&amp;Restocking'!H475)="OS"),O475=0),0,1)</f>
        <v>0</v>
      </c>
      <c r="X475" s="345">
        <f>IF(OR('Felling&amp;Restocking'!$S475="",OR('Felling&amp;Restocking'!$S475=0,'Felling&amp;Restocking'!$S475="N/A")),0,1)</f>
        <v>0</v>
      </c>
      <c r="Y475" s="333" t="str">
        <f t="shared" si="67"/>
        <v/>
      </c>
      <c r="Z475" s="333" t="str">
        <f t="shared" si="68"/>
        <v/>
      </c>
      <c r="AA475" s="334" t="str">
        <f t="shared" si="69"/>
        <v/>
      </c>
      <c r="AC475" s="333" t="str">
        <f t="shared" si="70"/>
        <v/>
      </c>
      <c r="AE475" s="333" t="str">
        <f t="shared" si="71"/>
        <v>1</v>
      </c>
      <c r="AF475" s="346" t="str">
        <f>IF('Felling&amp;Restocking'!I475="","",IFERROR(VLOOKUP( 'Felling&amp;Restocking'!I475,SpeciesList[],2,FALSE),"," &amp; 'Felling&amp;Restocking'!I475))</f>
        <v/>
      </c>
      <c r="AG475" s="333" t="str">
        <f>IF('Felling&amp;Restocking'!I475="","",VLOOKUP( 'Felling&amp;Restocking'!I475,SpeciesList[],4,FALSE))</f>
        <v/>
      </c>
      <c r="AH475" s="333" t="str">
        <f>IF('Felling&amp;Restocking'!J475="","",IFERROR("," &amp; VLOOKUP( 'Felling&amp;Restocking'!J475,SpeciesList[],2,FALSE),"," &amp; 'Felling&amp;Restocking'!J475))</f>
        <v/>
      </c>
      <c r="AI475" s="333" t="str">
        <f>IF('Felling&amp;Restocking'!J475="","",VLOOKUP( 'Felling&amp;Restocking'!J475,SpeciesList[],4,FALSE))</f>
        <v/>
      </c>
      <c r="AJ475" s="333" t="str">
        <f>IF('Felling&amp;Restocking'!K475="","",IFERROR("," &amp; VLOOKUP( 'Felling&amp;Restocking'!K475,SpeciesList[],2,FALSE),"," &amp; 'Felling&amp;Restocking'!K475))</f>
        <v/>
      </c>
      <c r="AK475" s="333" t="str">
        <f>IF('Felling&amp;Restocking'!K475="","",VLOOKUP( 'Felling&amp;Restocking'!K475,SpeciesList[],4,FALSE))</f>
        <v/>
      </c>
      <c r="AL475" s="333" t="str">
        <f>IF('Felling&amp;Restocking'!L475="","",IFERROR("," &amp; VLOOKUP( 'Felling&amp;Restocking'!L475,SpeciesList[],2,FALSE),"," &amp; 'Felling&amp;Restocking'!L475))</f>
        <v/>
      </c>
      <c r="AM475" s="333" t="str">
        <f>IF('Felling&amp;Restocking'!L475="","",VLOOKUP( 'Felling&amp;Restocking'!L475,SpeciesList[],4,FALSE))</f>
        <v/>
      </c>
      <c r="AN475" s="333" t="str">
        <f>IF('Felling&amp;Restocking'!M475="","",IFERROR("," &amp; VLOOKUP( 'Felling&amp;Restocking'!M475,SpeciesList[],2,FALSE),"," &amp; 'Felling&amp;Restocking'!M475))</f>
        <v/>
      </c>
      <c r="AO475" s="333" t="str">
        <f>IF('Felling&amp;Restocking'!M475="","",VLOOKUP( 'Felling&amp;Restocking'!M475,SpeciesList[],4,FALSE))</f>
        <v/>
      </c>
      <c r="AP475" s="333" t="str">
        <f>IF('Felling&amp;Restocking'!N475="","",IFERROR("," &amp; VLOOKUP( 'Felling&amp;Restocking'!N475,SpeciesList[],2,FALSE),"," &amp; 'Felling&amp;Restocking'!N475))</f>
        <v/>
      </c>
      <c r="AQ475" s="333" t="str">
        <f>IF('Felling&amp;Restocking'!N475="","",VLOOKUP( 'Felling&amp;Restocking'!N475,SpeciesList[],4,FALSE))</f>
        <v/>
      </c>
      <c r="AS475" s="346"/>
      <c r="AT475" s="333" t="str">
        <f>IF('Sub-Cpt Record'!A475&lt;&gt;"",CONCATENATE('Sub-Cpt Record'!A475,'Sub-Cpt Record'!B475,'Sub-Cpt Record'!C475),"")</f>
        <v/>
      </c>
      <c r="AU475" s="333">
        <f t="shared" si="72"/>
        <v>1</v>
      </c>
      <c r="AV475" s="333">
        <f>IF(AT475&lt;&gt;"",'Sub-Cpt Record'!C475/CODE!AU475,0)</f>
        <v>0</v>
      </c>
    </row>
    <row r="476" spans="1:48" x14ac:dyDescent="0.25">
      <c r="A476" s="333" t="str">
        <f>IF('Sub-Cpt Record'!B476="",IF(OR('Sub-Cpt Record'!A476=0,'Sub-Cpt Record'!A476=""),"",'Sub-Cpt Record'!A476),CONCATENATE('Sub-Cpt Record'!A476&amp;'Sub-Cpt Record'!B476))</f>
        <v/>
      </c>
      <c r="B476" s="333">
        <f t="shared" si="64"/>
        <v>1</v>
      </c>
      <c r="C476" s="334" t="str">
        <f>IF('Sub-Cpt Record'!E476 = "","",'Sub-Cpt Record'!E476&amp;"  ")</f>
        <v/>
      </c>
      <c r="D476" s="333" t="str">
        <f>IF('Sub-Cpt Record'!F476 = "","",'Sub-Cpt Record'!F476&amp;"  ")</f>
        <v/>
      </c>
      <c r="E476" s="333" t="str">
        <f>IF('Sub-Cpt Record'!G476 = "","",'Sub-Cpt Record'!G476&amp;"  ")</f>
        <v/>
      </c>
      <c r="F476" s="333" t="str">
        <f>IF('Sub-Cpt Record'!H476 = "","",'Sub-Cpt Record'!H476&amp;"  ")</f>
        <v/>
      </c>
      <c r="G476" s="333" t="str">
        <f>IF('Sub-Cpt Record'!I476 = "","",'Sub-Cpt Record'!I476&amp;"  ")</f>
        <v/>
      </c>
      <c r="H476" s="333" t="str">
        <f>IF('Sub-Cpt Record'!J476 = "","",'Sub-Cpt Record'!J476&amp;"  ")</f>
        <v/>
      </c>
      <c r="I476" s="335" t="str">
        <f t="shared" si="65"/>
        <v/>
      </c>
      <c r="J476" s="333">
        <f>IF(A476&lt;&gt;"",'Sub-Cpt Record'!C476/CODE!B476,0)</f>
        <v>0</v>
      </c>
      <c r="L476" s="337" t="str">
        <f t="shared" si="66"/>
        <v/>
      </c>
      <c r="N476" s="338">
        <f>COUNTIFS('Felling&amp;Restocking'!$A$11:$A$1000, 'Felling&amp;Restocking'!$A476, 'Felling&amp;Restocking'!$B$11:$B$1000, 'Felling&amp;Restocking'!$B476, 'Felling&amp;Restocking'!$H$11:$H$1000, 'Felling&amp;Restocking'!$H476)</f>
        <v>0</v>
      </c>
      <c r="O476" s="338">
        <f>IF(OR('Felling&amp;Restocking'!H476=0,'Felling&amp;Restocking'!H476=""),0,1)</f>
        <v>0</v>
      </c>
      <c r="P476" s="339">
        <f>SUM('Felling&amp;Restocking'!O476+'Felling&amp;Restocking'!P476)</f>
        <v>0</v>
      </c>
      <c r="S476" s="341">
        <f>IF(AND(O476&lt;&gt;0,P476&lt;&gt;0,'Felling&amp;Restocking'!G476&lt;&gt;0,AA476="",AC476=""),1,0)</f>
        <v>0</v>
      </c>
      <c r="T476" s="342" t="str">
        <f>IF(OR('Felling&amp;Restocking'!G476=0,'Felling&amp;Restocking'!G476=""),"",SUM('Felling&amp;Restocking'!O476/P476)*'Felling&amp;Restocking'!G476)</f>
        <v/>
      </c>
      <c r="U476" s="343" t="str">
        <f>IF(OR('Felling&amp;Restocking'!G476=0,'Felling&amp;Restocking'!G476=""),"",SUM('Felling&amp;Restocking'!P476/P476)*'Felling&amp;Restocking'!G476)</f>
        <v/>
      </c>
      <c r="V476" s="344">
        <f>IF(CONCATENATE('Felling&amp;Restocking'!U476&amp;'Felling&amp;Restocking'!W476&amp;'Felling&amp;Restocking'!Y476&amp;'Felling&amp;Restocking'!AA476&amp;'Felling&amp;Restocking'!AC476)="",0,1)</f>
        <v>0</v>
      </c>
      <c r="W476" s="345">
        <f>IF(OR(OR(TRIM('Felling&amp;Restocking'!H476)="T",TRIM('Felling&amp;Restocking'!H476)="DF",TRIM('Felling&amp;Restocking'!H476)="OS"),O476=0),0,1)</f>
        <v>0</v>
      </c>
      <c r="X476" s="345">
        <f>IF(OR('Felling&amp;Restocking'!$S476="",OR('Felling&amp;Restocking'!$S476=0,'Felling&amp;Restocking'!$S476="N/A")),0,1)</f>
        <v>0</v>
      </c>
      <c r="Y476" s="333" t="str">
        <f t="shared" si="67"/>
        <v/>
      </c>
      <c r="Z476" s="333" t="str">
        <f t="shared" si="68"/>
        <v/>
      </c>
      <c r="AA476" s="334" t="str">
        <f t="shared" si="69"/>
        <v/>
      </c>
      <c r="AC476" s="333" t="str">
        <f t="shared" si="70"/>
        <v/>
      </c>
      <c r="AE476" s="333" t="str">
        <f t="shared" si="71"/>
        <v>1</v>
      </c>
      <c r="AF476" s="346" t="str">
        <f>IF('Felling&amp;Restocking'!I476="","",IFERROR(VLOOKUP( 'Felling&amp;Restocking'!I476,SpeciesList[],2,FALSE),"," &amp; 'Felling&amp;Restocking'!I476))</f>
        <v/>
      </c>
      <c r="AG476" s="333" t="str">
        <f>IF('Felling&amp;Restocking'!I476="","",VLOOKUP( 'Felling&amp;Restocking'!I476,SpeciesList[],4,FALSE))</f>
        <v/>
      </c>
      <c r="AH476" s="333" t="str">
        <f>IF('Felling&amp;Restocking'!J476="","",IFERROR("," &amp; VLOOKUP( 'Felling&amp;Restocking'!J476,SpeciesList[],2,FALSE),"," &amp; 'Felling&amp;Restocking'!J476))</f>
        <v/>
      </c>
      <c r="AI476" s="333" t="str">
        <f>IF('Felling&amp;Restocking'!J476="","",VLOOKUP( 'Felling&amp;Restocking'!J476,SpeciesList[],4,FALSE))</f>
        <v/>
      </c>
      <c r="AJ476" s="333" t="str">
        <f>IF('Felling&amp;Restocking'!K476="","",IFERROR("," &amp; VLOOKUP( 'Felling&amp;Restocking'!K476,SpeciesList[],2,FALSE),"," &amp; 'Felling&amp;Restocking'!K476))</f>
        <v/>
      </c>
      <c r="AK476" s="333" t="str">
        <f>IF('Felling&amp;Restocking'!K476="","",VLOOKUP( 'Felling&amp;Restocking'!K476,SpeciesList[],4,FALSE))</f>
        <v/>
      </c>
      <c r="AL476" s="333" t="str">
        <f>IF('Felling&amp;Restocking'!L476="","",IFERROR("," &amp; VLOOKUP( 'Felling&amp;Restocking'!L476,SpeciesList[],2,FALSE),"," &amp; 'Felling&amp;Restocking'!L476))</f>
        <v/>
      </c>
      <c r="AM476" s="333" t="str">
        <f>IF('Felling&amp;Restocking'!L476="","",VLOOKUP( 'Felling&amp;Restocking'!L476,SpeciesList[],4,FALSE))</f>
        <v/>
      </c>
      <c r="AN476" s="333" t="str">
        <f>IF('Felling&amp;Restocking'!M476="","",IFERROR("," &amp; VLOOKUP( 'Felling&amp;Restocking'!M476,SpeciesList[],2,FALSE),"," &amp; 'Felling&amp;Restocking'!M476))</f>
        <v/>
      </c>
      <c r="AO476" s="333" t="str">
        <f>IF('Felling&amp;Restocking'!M476="","",VLOOKUP( 'Felling&amp;Restocking'!M476,SpeciesList[],4,FALSE))</f>
        <v/>
      </c>
      <c r="AP476" s="333" t="str">
        <f>IF('Felling&amp;Restocking'!N476="","",IFERROR("," &amp; VLOOKUP( 'Felling&amp;Restocking'!N476,SpeciesList[],2,FALSE),"," &amp; 'Felling&amp;Restocking'!N476))</f>
        <v/>
      </c>
      <c r="AQ476" s="333" t="str">
        <f>IF('Felling&amp;Restocking'!N476="","",VLOOKUP( 'Felling&amp;Restocking'!N476,SpeciesList[],4,FALSE))</f>
        <v/>
      </c>
      <c r="AS476" s="346"/>
      <c r="AT476" s="333" t="str">
        <f>IF('Sub-Cpt Record'!A476&lt;&gt;"",CONCATENATE('Sub-Cpt Record'!A476,'Sub-Cpt Record'!B476,'Sub-Cpt Record'!C476),"")</f>
        <v/>
      </c>
      <c r="AU476" s="333">
        <f t="shared" si="72"/>
        <v>1</v>
      </c>
      <c r="AV476" s="333">
        <f>IF(AT476&lt;&gt;"",'Sub-Cpt Record'!C476/CODE!AU476,0)</f>
        <v>0</v>
      </c>
    </row>
    <row r="477" spans="1:48" x14ac:dyDescent="0.25">
      <c r="A477" s="333" t="str">
        <f>IF('Sub-Cpt Record'!B477="",IF(OR('Sub-Cpt Record'!A477=0,'Sub-Cpt Record'!A477=""),"",'Sub-Cpt Record'!A477),CONCATENATE('Sub-Cpt Record'!A477&amp;'Sub-Cpt Record'!B477))</f>
        <v/>
      </c>
      <c r="B477" s="333">
        <f t="shared" si="64"/>
        <v>1</v>
      </c>
      <c r="C477" s="334" t="str">
        <f>IF('Sub-Cpt Record'!E477 = "","",'Sub-Cpt Record'!E477&amp;"  ")</f>
        <v/>
      </c>
      <c r="D477" s="333" t="str">
        <f>IF('Sub-Cpt Record'!F477 = "","",'Sub-Cpt Record'!F477&amp;"  ")</f>
        <v/>
      </c>
      <c r="E477" s="333" t="str">
        <f>IF('Sub-Cpt Record'!G477 = "","",'Sub-Cpt Record'!G477&amp;"  ")</f>
        <v/>
      </c>
      <c r="F477" s="333" t="str">
        <f>IF('Sub-Cpt Record'!H477 = "","",'Sub-Cpt Record'!H477&amp;"  ")</f>
        <v/>
      </c>
      <c r="G477" s="333" t="str">
        <f>IF('Sub-Cpt Record'!I477 = "","",'Sub-Cpt Record'!I477&amp;"  ")</f>
        <v/>
      </c>
      <c r="H477" s="333" t="str">
        <f>IF('Sub-Cpt Record'!J477 = "","",'Sub-Cpt Record'!J477&amp;"  ")</f>
        <v/>
      </c>
      <c r="I477" s="335" t="str">
        <f t="shared" si="65"/>
        <v/>
      </c>
      <c r="J477" s="333">
        <f>IF(A477&lt;&gt;"",'Sub-Cpt Record'!C477/CODE!B477,0)</f>
        <v>0</v>
      </c>
      <c r="L477" s="337" t="str">
        <f t="shared" si="66"/>
        <v/>
      </c>
      <c r="N477" s="338">
        <f>COUNTIFS('Felling&amp;Restocking'!$A$11:$A$1000, 'Felling&amp;Restocking'!$A477, 'Felling&amp;Restocking'!$B$11:$B$1000, 'Felling&amp;Restocking'!$B477, 'Felling&amp;Restocking'!$H$11:$H$1000, 'Felling&amp;Restocking'!$H477)</f>
        <v>0</v>
      </c>
      <c r="O477" s="338">
        <f>IF(OR('Felling&amp;Restocking'!H477=0,'Felling&amp;Restocking'!H477=""),0,1)</f>
        <v>0</v>
      </c>
      <c r="P477" s="339">
        <f>SUM('Felling&amp;Restocking'!O477+'Felling&amp;Restocking'!P477)</f>
        <v>0</v>
      </c>
      <c r="S477" s="341">
        <f>IF(AND(O477&lt;&gt;0,P477&lt;&gt;0,'Felling&amp;Restocking'!G477&lt;&gt;0,AA477="",AC477=""),1,0)</f>
        <v>0</v>
      </c>
      <c r="T477" s="342" t="str">
        <f>IF(OR('Felling&amp;Restocking'!G477=0,'Felling&amp;Restocking'!G477=""),"",SUM('Felling&amp;Restocking'!O477/P477)*'Felling&amp;Restocking'!G477)</f>
        <v/>
      </c>
      <c r="U477" s="343" t="str">
        <f>IF(OR('Felling&amp;Restocking'!G477=0,'Felling&amp;Restocking'!G477=""),"",SUM('Felling&amp;Restocking'!P477/P477)*'Felling&amp;Restocking'!G477)</f>
        <v/>
      </c>
      <c r="V477" s="344">
        <f>IF(CONCATENATE('Felling&amp;Restocking'!U477&amp;'Felling&amp;Restocking'!W477&amp;'Felling&amp;Restocking'!Y477&amp;'Felling&amp;Restocking'!AA477&amp;'Felling&amp;Restocking'!AC477)="",0,1)</f>
        <v>0</v>
      </c>
      <c r="W477" s="345">
        <f>IF(OR(OR(TRIM('Felling&amp;Restocking'!H477)="T",TRIM('Felling&amp;Restocking'!H477)="DF",TRIM('Felling&amp;Restocking'!H477)="OS"),O477=0),0,1)</f>
        <v>0</v>
      </c>
      <c r="X477" s="345">
        <f>IF(OR('Felling&amp;Restocking'!$S477="",OR('Felling&amp;Restocking'!$S477=0,'Felling&amp;Restocking'!$S477="N/A")),0,1)</f>
        <v>0</v>
      </c>
      <c r="Y477" s="333" t="str">
        <f t="shared" si="67"/>
        <v/>
      </c>
      <c r="Z477" s="333" t="str">
        <f t="shared" si="68"/>
        <v/>
      </c>
      <c r="AA477" s="334" t="str">
        <f t="shared" si="69"/>
        <v/>
      </c>
      <c r="AC477" s="333" t="str">
        <f t="shared" si="70"/>
        <v/>
      </c>
      <c r="AE477" s="333" t="str">
        <f t="shared" si="71"/>
        <v>1</v>
      </c>
      <c r="AF477" s="346" t="str">
        <f>IF('Felling&amp;Restocking'!I477="","",IFERROR(VLOOKUP( 'Felling&amp;Restocking'!I477,SpeciesList[],2,FALSE),"," &amp; 'Felling&amp;Restocking'!I477))</f>
        <v/>
      </c>
      <c r="AG477" s="333" t="str">
        <f>IF('Felling&amp;Restocking'!I477="","",VLOOKUP( 'Felling&amp;Restocking'!I477,SpeciesList[],4,FALSE))</f>
        <v/>
      </c>
      <c r="AH477" s="333" t="str">
        <f>IF('Felling&amp;Restocking'!J477="","",IFERROR("," &amp; VLOOKUP( 'Felling&amp;Restocking'!J477,SpeciesList[],2,FALSE),"," &amp; 'Felling&amp;Restocking'!J477))</f>
        <v/>
      </c>
      <c r="AI477" s="333" t="str">
        <f>IF('Felling&amp;Restocking'!J477="","",VLOOKUP( 'Felling&amp;Restocking'!J477,SpeciesList[],4,FALSE))</f>
        <v/>
      </c>
      <c r="AJ477" s="333" t="str">
        <f>IF('Felling&amp;Restocking'!K477="","",IFERROR("," &amp; VLOOKUP( 'Felling&amp;Restocking'!K477,SpeciesList[],2,FALSE),"," &amp; 'Felling&amp;Restocking'!K477))</f>
        <v/>
      </c>
      <c r="AK477" s="333" t="str">
        <f>IF('Felling&amp;Restocking'!K477="","",VLOOKUP( 'Felling&amp;Restocking'!K477,SpeciesList[],4,FALSE))</f>
        <v/>
      </c>
      <c r="AL477" s="333" t="str">
        <f>IF('Felling&amp;Restocking'!L477="","",IFERROR("," &amp; VLOOKUP( 'Felling&amp;Restocking'!L477,SpeciesList[],2,FALSE),"," &amp; 'Felling&amp;Restocking'!L477))</f>
        <v/>
      </c>
      <c r="AM477" s="333" t="str">
        <f>IF('Felling&amp;Restocking'!L477="","",VLOOKUP( 'Felling&amp;Restocking'!L477,SpeciesList[],4,FALSE))</f>
        <v/>
      </c>
      <c r="AN477" s="333" t="str">
        <f>IF('Felling&amp;Restocking'!M477="","",IFERROR("," &amp; VLOOKUP( 'Felling&amp;Restocking'!M477,SpeciesList[],2,FALSE),"," &amp; 'Felling&amp;Restocking'!M477))</f>
        <v/>
      </c>
      <c r="AO477" s="333" t="str">
        <f>IF('Felling&amp;Restocking'!M477="","",VLOOKUP( 'Felling&amp;Restocking'!M477,SpeciesList[],4,FALSE))</f>
        <v/>
      </c>
      <c r="AP477" s="333" t="str">
        <f>IF('Felling&amp;Restocking'!N477="","",IFERROR("," &amp; VLOOKUP( 'Felling&amp;Restocking'!N477,SpeciesList[],2,FALSE),"," &amp; 'Felling&amp;Restocking'!N477))</f>
        <v/>
      </c>
      <c r="AQ477" s="333" t="str">
        <f>IF('Felling&amp;Restocking'!N477="","",VLOOKUP( 'Felling&amp;Restocking'!N477,SpeciesList[],4,FALSE))</f>
        <v/>
      </c>
      <c r="AS477" s="346"/>
      <c r="AT477" s="333" t="str">
        <f>IF('Sub-Cpt Record'!A477&lt;&gt;"",CONCATENATE('Sub-Cpt Record'!A477,'Sub-Cpt Record'!B477,'Sub-Cpt Record'!C477),"")</f>
        <v/>
      </c>
      <c r="AU477" s="333">
        <f t="shared" si="72"/>
        <v>1</v>
      </c>
      <c r="AV477" s="333">
        <f>IF(AT477&lt;&gt;"",'Sub-Cpt Record'!C477/CODE!AU477,0)</f>
        <v>0</v>
      </c>
    </row>
    <row r="478" spans="1:48" x14ac:dyDescent="0.25">
      <c r="A478" s="333" t="str">
        <f>IF('Sub-Cpt Record'!B478="",IF(OR('Sub-Cpt Record'!A478=0,'Sub-Cpt Record'!A478=""),"",'Sub-Cpt Record'!A478),CONCATENATE('Sub-Cpt Record'!A478&amp;'Sub-Cpt Record'!B478))</f>
        <v/>
      </c>
      <c r="B478" s="333">
        <f t="shared" si="64"/>
        <v>1</v>
      </c>
      <c r="C478" s="334" t="str">
        <f>IF('Sub-Cpt Record'!E478 = "","",'Sub-Cpt Record'!E478&amp;"  ")</f>
        <v/>
      </c>
      <c r="D478" s="333" t="str">
        <f>IF('Sub-Cpt Record'!F478 = "","",'Sub-Cpt Record'!F478&amp;"  ")</f>
        <v/>
      </c>
      <c r="E478" s="333" t="str">
        <f>IF('Sub-Cpt Record'!G478 = "","",'Sub-Cpt Record'!G478&amp;"  ")</f>
        <v/>
      </c>
      <c r="F478" s="333" t="str">
        <f>IF('Sub-Cpt Record'!H478 = "","",'Sub-Cpt Record'!H478&amp;"  ")</f>
        <v/>
      </c>
      <c r="G478" s="333" t="str">
        <f>IF('Sub-Cpt Record'!I478 = "","",'Sub-Cpt Record'!I478&amp;"  ")</f>
        <v/>
      </c>
      <c r="H478" s="333" t="str">
        <f>IF('Sub-Cpt Record'!J478 = "","",'Sub-Cpt Record'!J478&amp;"  ")</f>
        <v/>
      </c>
      <c r="I478" s="335" t="str">
        <f t="shared" si="65"/>
        <v/>
      </c>
      <c r="J478" s="333">
        <f>IF(A478&lt;&gt;"",'Sub-Cpt Record'!C478/CODE!B478,0)</f>
        <v>0</v>
      </c>
      <c r="L478" s="337" t="str">
        <f t="shared" si="66"/>
        <v/>
      </c>
      <c r="N478" s="338">
        <f>COUNTIFS('Felling&amp;Restocking'!$A$11:$A$1000, 'Felling&amp;Restocking'!$A478, 'Felling&amp;Restocking'!$B$11:$B$1000, 'Felling&amp;Restocking'!$B478, 'Felling&amp;Restocking'!$H$11:$H$1000, 'Felling&amp;Restocking'!$H478)</f>
        <v>0</v>
      </c>
      <c r="O478" s="338">
        <f>IF(OR('Felling&amp;Restocking'!H478=0,'Felling&amp;Restocking'!H478=""),0,1)</f>
        <v>0</v>
      </c>
      <c r="P478" s="339">
        <f>SUM('Felling&amp;Restocking'!O478+'Felling&amp;Restocking'!P478)</f>
        <v>0</v>
      </c>
      <c r="S478" s="341">
        <f>IF(AND(O478&lt;&gt;0,P478&lt;&gt;0,'Felling&amp;Restocking'!G478&lt;&gt;0,AA478="",AC478=""),1,0)</f>
        <v>0</v>
      </c>
      <c r="T478" s="342" t="str">
        <f>IF(OR('Felling&amp;Restocking'!G478=0,'Felling&amp;Restocking'!G478=""),"",SUM('Felling&amp;Restocking'!O478/P478)*'Felling&amp;Restocking'!G478)</f>
        <v/>
      </c>
      <c r="U478" s="343" t="str">
        <f>IF(OR('Felling&amp;Restocking'!G478=0,'Felling&amp;Restocking'!G478=""),"",SUM('Felling&amp;Restocking'!P478/P478)*'Felling&amp;Restocking'!G478)</f>
        <v/>
      </c>
      <c r="V478" s="344">
        <f>IF(CONCATENATE('Felling&amp;Restocking'!U478&amp;'Felling&amp;Restocking'!W478&amp;'Felling&amp;Restocking'!Y478&amp;'Felling&amp;Restocking'!AA478&amp;'Felling&amp;Restocking'!AC478)="",0,1)</f>
        <v>0</v>
      </c>
      <c r="W478" s="345">
        <f>IF(OR(OR(TRIM('Felling&amp;Restocking'!H478)="T",TRIM('Felling&amp;Restocking'!H478)="DF",TRIM('Felling&amp;Restocking'!H478)="OS"),O478=0),0,1)</f>
        <v>0</v>
      </c>
      <c r="X478" s="345">
        <f>IF(OR('Felling&amp;Restocking'!$S478="",OR('Felling&amp;Restocking'!$S478=0,'Felling&amp;Restocking'!$S478="N/A")),0,1)</f>
        <v>0</v>
      </c>
      <c r="Y478" s="333" t="str">
        <f t="shared" si="67"/>
        <v/>
      </c>
      <c r="Z478" s="333" t="str">
        <f t="shared" si="68"/>
        <v/>
      </c>
      <c r="AA478" s="334" t="str">
        <f t="shared" si="69"/>
        <v/>
      </c>
      <c r="AC478" s="333" t="str">
        <f t="shared" si="70"/>
        <v/>
      </c>
      <c r="AE478" s="333" t="str">
        <f t="shared" si="71"/>
        <v>1</v>
      </c>
      <c r="AF478" s="346" t="str">
        <f>IF('Felling&amp;Restocking'!I478="","",IFERROR(VLOOKUP( 'Felling&amp;Restocking'!I478,SpeciesList[],2,FALSE),"," &amp; 'Felling&amp;Restocking'!I478))</f>
        <v/>
      </c>
      <c r="AG478" s="333" t="str">
        <f>IF('Felling&amp;Restocking'!I478="","",VLOOKUP( 'Felling&amp;Restocking'!I478,SpeciesList[],4,FALSE))</f>
        <v/>
      </c>
      <c r="AH478" s="333" t="str">
        <f>IF('Felling&amp;Restocking'!J478="","",IFERROR("," &amp; VLOOKUP( 'Felling&amp;Restocking'!J478,SpeciesList[],2,FALSE),"," &amp; 'Felling&amp;Restocking'!J478))</f>
        <v/>
      </c>
      <c r="AI478" s="333" t="str">
        <f>IF('Felling&amp;Restocking'!J478="","",VLOOKUP( 'Felling&amp;Restocking'!J478,SpeciesList[],4,FALSE))</f>
        <v/>
      </c>
      <c r="AJ478" s="333" t="str">
        <f>IF('Felling&amp;Restocking'!K478="","",IFERROR("," &amp; VLOOKUP( 'Felling&amp;Restocking'!K478,SpeciesList[],2,FALSE),"," &amp; 'Felling&amp;Restocking'!K478))</f>
        <v/>
      </c>
      <c r="AK478" s="333" t="str">
        <f>IF('Felling&amp;Restocking'!K478="","",VLOOKUP( 'Felling&amp;Restocking'!K478,SpeciesList[],4,FALSE))</f>
        <v/>
      </c>
      <c r="AL478" s="333" t="str">
        <f>IF('Felling&amp;Restocking'!L478="","",IFERROR("," &amp; VLOOKUP( 'Felling&amp;Restocking'!L478,SpeciesList[],2,FALSE),"," &amp; 'Felling&amp;Restocking'!L478))</f>
        <v/>
      </c>
      <c r="AM478" s="333" t="str">
        <f>IF('Felling&amp;Restocking'!L478="","",VLOOKUP( 'Felling&amp;Restocking'!L478,SpeciesList[],4,FALSE))</f>
        <v/>
      </c>
      <c r="AN478" s="333" t="str">
        <f>IF('Felling&amp;Restocking'!M478="","",IFERROR("," &amp; VLOOKUP( 'Felling&amp;Restocking'!M478,SpeciesList[],2,FALSE),"," &amp; 'Felling&amp;Restocking'!M478))</f>
        <v/>
      </c>
      <c r="AO478" s="333" t="str">
        <f>IF('Felling&amp;Restocking'!M478="","",VLOOKUP( 'Felling&amp;Restocking'!M478,SpeciesList[],4,FALSE))</f>
        <v/>
      </c>
      <c r="AP478" s="333" t="str">
        <f>IF('Felling&amp;Restocking'!N478="","",IFERROR("," &amp; VLOOKUP( 'Felling&amp;Restocking'!N478,SpeciesList[],2,FALSE),"," &amp; 'Felling&amp;Restocking'!N478))</f>
        <v/>
      </c>
      <c r="AQ478" s="333" t="str">
        <f>IF('Felling&amp;Restocking'!N478="","",VLOOKUP( 'Felling&amp;Restocking'!N478,SpeciesList[],4,FALSE))</f>
        <v/>
      </c>
      <c r="AS478" s="346"/>
      <c r="AT478" s="333" t="str">
        <f>IF('Sub-Cpt Record'!A478&lt;&gt;"",CONCATENATE('Sub-Cpt Record'!A478,'Sub-Cpt Record'!B478,'Sub-Cpt Record'!C478),"")</f>
        <v/>
      </c>
      <c r="AU478" s="333">
        <f t="shared" si="72"/>
        <v>1</v>
      </c>
      <c r="AV478" s="333">
        <f>IF(AT478&lt;&gt;"",'Sub-Cpt Record'!C478/CODE!AU478,0)</f>
        <v>0</v>
      </c>
    </row>
    <row r="479" spans="1:48" x14ac:dyDescent="0.25">
      <c r="A479" s="333" t="str">
        <f>IF('Sub-Cpt Record'!B479="",IF(OR('Sub-Cpt Record'!A479=0,'Sub-Cpt Record'!A479=""),"",'Sub-Cpt Record'!A479),CONCATENATE('Sub-Cpt Record'!A479&amp;'Sub-Cpt Record'!B479))</f>
        <v/>
      </c>
      <c r="B479" s="333">
        <f t="shared" si="64"/>
        <v>1</v>
      </c>
      <c r="C479" s="334" t="str">
        <f>IF('Sub-Cpt Record'!E479 = "","",'Sub-Cpt Record'!E479&amp;"  ")</f>
        <v/>
      </c>
      <c r="D479" s="333" t="str">
        <f>IF('Sub-Cpt Record'!F479 = "","",'Sub-Cpt Record'!F479&amp;"  ")</f>
        <v/>
      </c>
      <c r="E479" s="333" t="str">
        <f>IF('Sub-Cpt Record'!G479 = "","",'Sub-Cpt Record'!G479&amp;"  ")</f>
        <v/>
      </c>
      <c r="F479" s="333" t="str">
        <f>IF('Sub-Cpt Record'!H479 = "","",'Sub-Cpt Record'!H479&amp;"  ")</f>
        <v/>
      </c>
      <c r="G479" s="333" t="str">
        <f>IF('Sub-Cpt Record'!I479 = "","",'Sub-Cpt Record'!I479&amp;"  ")</f>
        <v/>
      </c>
      <c r="H479" s="333" t="str">
        <f>IF('Sub-Cpt Record'!J479 = "","",'Sub-Cpt Record'!J479&amp;"  ")</f>
        <v/>
      </c>
      <c r="I479" s="335" t="str">
        <f t="shared" si="65"/>
        <v/>
      </c>
      <c r="J479" s="333">
        <f>IF(A479&lt;&gt;"",'Sub-Cpt Record'!C479/CODE!B479,0)</f>
        <v>0</v>
      </c>
      <c r="L479" s="337" t="str">
        <f t="shared" si="66"/>
        <v/>
      </c>
      <c r="N479" s="338">
        <f>COUNTIFS('Felling&amp;Restocking'!$A$11:$A$1000, 'Felling&amp;Restocking'!$A479, 'Felling&amp;Restocking'!$B$11:$B$1000, 'Felling&amp;Restocking'!$B479, 'Felling&amp;Restocking'!$H$11:$H$1000, 'Felling&amp;Restocking'!$H479)</f>
        <v>0</v>
      </c>
      <c r="O479" s="338">
        <f>IF(OR('Felling&amp;Restocking'!H479=0,'Felling&amp;Restocking'!H479=""),0,1)</f>
        <v>0</v>
      </c>
      <c r="P479" s="339">
        <f>SUM('Felling&amp;Restocking'!O479+'Felling&amp;Restocking'!P479)</f>
        <v>0</v>
      </c>
      <c r="S479" s="341">
        <f>IF(AND(O479&lt;&gt;0,P479&lt;&gt;0,'Felling&amp;Restocking'!G479&lt;&gt;0,AA479="",AC479=""),1,0)</f>
        <v>0</v>
      </c>
      <c r="T479" s="342" t="str">
        <f>IF(OR('Felling&amp;Restocking'!G479=0,'Felling&amp;Restocking'!G479=""),"",SUM('Felling&amp;Restocking'!O479/P479)*'Felling&amp;Restocking'!G479)</f>
        <v/>
      </c>
      <c r="U479" s="343" t="str">
        <f>IF(OR('Felling&amp;Restocking'!G479=0,'Felling&amp;Restocking'!G479=""),"",SUM('Felling&amp;Restocking'!P479/P479)*'Felling&amp;Restocking'!G479)</f>
        <v/>
      </c>
      <c r="V479" s="344">
        <f>IF(CONCATENATE('Felling&amp;Restocking'!U479&amp;'Felling&amp;Restocking'!W479&amp;'Felling&amp;Restocking'!Y479&amp;'Felling&amp;Restocking'!AA479&amp;'Felling&amp;Restocking'!AC479)="",0,1)</f>
        <v>0</v>
      </c>
      <c r="W479" s="345">
        <f>IF(OR(OR(TRIM('Felling&amp;Restocking'!H479)="T",TRIM('Felling&amp;Restocking'!H479)="DF",TRIM('Felling&amp;Restocking'!H479)="OS"),O479=0),0,1)</f>
        <v>0</v>
      </c>
      <c r="X479" s="345">
        <f>IF(OR('Felling&amp;Restocking'!$S479="",OR('Felling&amp;Restocking'!$S479=0,'Felling&amp;Restocking'!$S479="N/A")),0,1)</f>
        <v>0</v>
      </c>
      <c r="Y479" s="333" t="str">
        <f t="shared" si="67"/>
        <v/>
      </c>
      <c r="Z479" s="333" t="str">
        <f t="shared" si="68"/>
        <v/>
      </c>
      <c r="AA479" s="334" t="str">
        <f t="shared" si="69"/>
        <v/>
      </c>
      <c r="AC479" s="333" t="str">
        <f t="shared" si="70"/>
        <v/>
      </c>
      <c r="AE479" s="333" t="str">
        <f t="shared" si="71"/>
        <v>1</v>
      </c>
      <c r="AF479" s="346" t="str">
        <f>IF('Felling&amp;Restocking'!I479="","",IFERROR(VLOOKUP( 'Felling&amp;Restocking'!I479,SpeciesList[],2,FALSE),"," &amp; 'Felling&amp;Restocking'!I479))</f>
        <v/>
      </c>
      <c r="AG479" s="333" t="str">
        <f>IF('Felling&amp;Restocking'!I479="","",VLOOKUP( 'Felling&amp;Restocking'!I479,SpeciesList[],4,FALSE))</f>
        <v/>
      </c>
      <c r="AH479" s="333" t="str">
        <f>IF('Felling&amp;Restocking'!J479="","",IFERROR("," &amp; VLOOKUP( 'Felling&amp;Restocking'!J479,SpeciesList[],2,FALSE),"," &amp; 'Felling&amp;Restocking'!J479))</f>
        <v/>
      </c>
      <c r="AI479" s="333" t="str">
        <f>IF('Felling&amp;Restocking'!J479="","",VLOOKUP( 'Felling&amp;Restocking'!J479,SpeciesList[],4,FALSE))</f>
        <v/>
      </c>
      <c r="AJ479" s="333" t="str">
        <f>IF('Felling&amp;Restocking'!K479="","",IFERROR("," &amp; VLOOKUP( 'Felling&amp;Restocking'!K479,SpeciesList[],2,FALSE),"," &amp; 'Felling&amp;Restocking'!K479))</f>
        <v/>
      </c>
      <c r="AK479" s="333" t="str">
        <f>IF('Felling&amp;Restocking'!K479="","",VLOOKUP( 'Felling&amp;Restocking'!K479,SpeciesList[],4,FALSE))</f>
        <v/>
      </c>
      <c r="AL479" s="333" t="str">
        <f>IF('Felling&amp;Restocking'!L479="","",IFERROR("," &amp; VLOOKUP( 'Felling&amp;Restocking'!L479,SpeciesList[],2,FALSE),"," &amp; 'Felling&amp;Restocking'!L479))</f>
        <v/>
      </c>
      <c r="AM479" s="333" t="str">
        <f>IF('Felling&amp;Restocking'!L479="","",VLOOKUP( 'Felling&amp;Restocking'!L479,SpeciesList[],4,FALSE))</f>
        <v/>
      </c>
      <c r="AN479" s="333" t="str">
        <f>IF('Felling&amp;Restocking'!M479="","",IFERROR("," &amp; VLOOKUP( 'Felling&amp;Restocking'!M479,SpeciesList[],2,FALSE),"," &amp; 'Felling&amp;Restocking'!M479))</f>
        <v/>
      </c>
      <c r="AO479" s="333" t="str">
        <f>IF('Felling&amp;Restocking'!M479="","",VLOOKUP( 'Felling&amp;Restocking'!M479,SpeciesList[],4,FALSE))</f>
        <v/>
      </c>
      <c r="AP479" s="333" t="str">
        <f>IF('Felling&amp;Restocking'!N479="","",IFERROR("," &amp; VLOOKUP( 'Felling&amp;Restocking'!N479,SpeciesList[],2,FALSE),"," &amp; 'Felling&amp;Restocking'!N479))</f>
        <v/>
      </c>
      <c r="AQ479" s="333" t="str">
        <f>IF('Felling&amp;Restocking'!N479="","",VLOOKUP( 'Felling&amp;Restocking'!N479,SpeciesList[],4,FALSE))</f>
        <v/>
      </c>
      <c r="AS479" s="346"/>
      <c r="AT479" s="333" t="str">
        <f>IF('Sub-Cpt Record'!A479&lt;&gt;"",CONCATENATE('Sub-Cpt Record'!A479,'Sub-Cpt Record'!B479,'Sub-Cpt Record'!C479),"")</f>
        <v/>
      </c>
      <c r="AU479" s="333">
        <f t="shared" si="72"/>
        <v>1</v>
      </c>
      <c r="AV479" s="333">
        <f>IF(AT479&lt;&gt;"",'Sub-Cpt Record'!C479/CODE!AU479,0)</f>
        <v>0</v>
      </c>
    </row>
    <row r="480" spans="1:48" x14ac:dyDescent="0.25">
      <c r="A480" s="333" t="str">
        <f>IF('Sub-Cpt Record'!B480="",IF(OR('Sub-Cpt Record'!A480=0,'Sub-Cpt Record'!A480=""),"",'Sub-Cpt Record'!A480),CONCATENATE('Sub-Cpt Record'!A480&amp;'Sub-Cpt Record'!B480))</f>
        <v/>
      </c>
      <c r="B480" s="333">
        <f t="shared" si="64"/>
        <v>1</v>
      </c>
      <c r="C480" s="334" t="str">
        <f>IF('Sub-Cpt Record'!E480 = "","",'Sub-Cpt Record'!E480&amp;"  ")</f>
        <v/>
      </c>
      <c r="D480" s="333" t="str">
        <f>IF('Sub-Cpt Record'!F480 = "","",'Sub-Cpt Record'!F480&amp;"  ")</f>
        <v/>
      </c>
      <c r="E480" s="333" t="str">
        <f>IF('Sub-Cpt Record'!G480 = "","",'Sub-Cpt Record'!G480&amp;"  ")</f>
        <v/>
      </c>
      <c r="F480" s="333" t="str">
        <f>IF('Sub-Cpt Record'!H480 = "","",'Sub-Cpt Record'!H480&amp;"  ")</f>
        <v/>
      </c>
      <c r="G480" s="333" t="str">
        <f>IF('Sub-Cpt Record'!I480 = "","",'Sub-Cpt Record'!I480&amp;"  ")</f>
        <v/>
      </c>
      <c r="H480" s="333" t="str">
        <f>IF('Sub-Cpt Record'!J480 = "","",'Sub-Cpt Record'!J480&amp;"  ")</f>
        <v/>
      </c>
      <c r="I480" s="335" t="str">
        <f t="shared" si="65"/>
        <v/>
      </c>
      <c r="J480" s="333">
        <f>IF(A480&lt;&gt;"",'Sub-Cpt Record'!C480/CODE!B480,0)</f>
        <v>0</v>
      </c>
      <c r="L480" s="337" t="str">
        <f t="shared" si="66"/>
        <v/>
      </c>
      <c r="N480" s="338">
        <f>COUNTIFS('Felling&amp;Restocking'!$A$11:$A$1000, 'Felling&amp;Restocking'!$A480, 'Felling&amp;Restocking'!$B$11:$B$1000, 'Felling&amp;Restocking'!$B480, 'Felling&amp;Restocking'!$H$11:$H$1000, 'Felling&amp;Restocking'!$H480)</f>
        <v>0</v>
      </c>
      <c r="O480" s="338">
        <f>IF(OR('Felling&amp;Restocking'!H480=0,'Felling&amp;Restocking'!H480=""),0,1)</f>
        <v>0</v>
      </c>
      <c r="P480" s="339">
        <f>SUM('Felling&amp;Restocking'!O480+'Felling&amp;Restocking'!P480)</f>
        <v>0</v>
      </c>
      <c r="S480" s="341">
        <f>IF(AND(O480&lt;&gt;0,P480&lt;&gt;0,'Felling&amp;Restocking'!G480&lt;&gt;0,AA480="",AC480=""),1,0)</f>
        <v>0</v>
      </c>
      <c r="T480" s="342" t="str">
        <f>IF(OR('Felling&amp;Restocking'!G480=0,'Felling&amp;Restocking'!G480=""),"",SUM('Felling&amp;Restocking'!O480/P480)*'Felling&amp;Restocking'!G480)</f>
        <v/>
      </c>
      <c r="U480" s="343" t="str">
        <f>IF(OR('Felling&amp;Restocking'!G480=0,'Felling&amp;Restocking'!G480=""),"",SUM('Felling&amp;Restocking'!P480/P480)*'Felling&amp;Restocking'!G480)</f>
        <v/>
      </c>
      <c r="V480" s="344">
        <f>IF(CONCATENATE('Felling&amp;Restocking'!U480&amp;'Felling&amp;Restocking'!W480&amp;'Felling&amp;Restocking'!Y480&amp;'Felling&amp;Restocking'!AA480&amp;'Felling&amp;Restocking'!AC480)="",0,1)</f>
        <v>0</v>
      </c>
      <c r="W480" s="345">
        <f>IF(OR(OR(TRIM('Felling&amp;Restocking'!H480)="T",TRIM('Felling&amp;Restocking'!H480)="DF",TRIM('Felling&amp;Restocking'!H480)="OS"),O480=0),0,1)</f>
        <v>0</v>
      </c>
      <c r="X480" s="345">
        <f>IF(OR('Felling&amp;Restocking'!$S480="",OR('Felling&amp;Restocking'!$S480=0,'Felling&amp;Restocking'!$S480="N/A")),0,1)</f>
        <v>0</v>
      </c>
      <c r="Y480" s="333" t="str">
        <f t="shared" si="67"/>
        <v/>
      </c>
      <c r="Z480" s="333" t="str">
        <f t="shared" si="68"/>
        <v/>
      </c>
      <c r="AA480" s="334" t="str">
        <f t="shared" si="69"/>
        <v/>
      </c>
      <c r="AC480" s="333" t="str">
        <f t="shared" si="70"/>
        <v/>
      </c>
      <c r="AE480" s="333" t="str">
        <f t="shared" si="71"/>
        <v>1</v>
      </c>
      <c r="AF480" s="346" t="str">
        <f>IF('Felling&amp;Restocking'!I480="","",IFERROR(VLOOKUP( 'Felling&amp;Restocking'!I480,SpeciesList[],2,FALSE),"," &amp; 'Felling&amp;Restocking'!I480))</f>
        <v/>
      </c>
      <c r="AG480" s="333" t="str">
        <f>IF('Felling&amp;Restocking'!I480="","",VLOOKUP( 'Felling&amp;Restocking'!I480,SpeciesList[],4,FALSE))</f>
        <v/>
      </c>
      <c r="AH480" s="333" t="str">
        <f>IF('Felling&amp;Restocking'!J480="","",IFERROR("," &amp; VLOOKUP( 'Felling&amp;Restocking'!J480,SpeciesList[],2,FALSE),"," &amp; 'Felling&amp;Restocking'!J480))</f>
        <v/>
      </c>
      <c r="AI480" s="333" t="str">
        <f>IF('Felling&amp;Restocking'!J480="","",VLOOKUP( 'Felling&amp;Restocking'!J480,SpeciesList[],4,FALSE))</f>
        <v/>
      </c>
      <c r="AJ480" s="333" t="str">
        <f>IF('Felling&amp;Restocking'!K480="","",IFERROR("," &amp; VLOOKUP( 'Felling&amp;Restocking'!K480,SpeciesList[],2,FALSE),"," &amp; 'Felling&amp;Restocking'!K480))</f>
        <v/>
      </c>
      <c r="AK480" s="333" t="str">
        <f>IF('Felling&amp;Restocking'!K480="","",VLOOKUP( 'Felling&amp;Restocking'!K480,SpeciesList[],4,FALSE))</f>
        <v/>
      </c>
      <c r="AL480" s="333" t="str">
        <f>IF('Felling&amp;Restocking'!L480="","",IFERROR("," &amp; VLOOKUP( 'Felling&amp;Restocking'!L480,SpeciesList[],2,FALSE),"," &amp; 'Felling&amp;Restocking'!L480))</f>
        <v/>
      </c>
      <c r="AM480" s="333" t="str">
        <f>IF('Felling&amp;Restocking'!L480="","",VLOOKUP( 'Felling&amp;Restocking'!L480,SpeciesList[],4,FALSE))</f>
        <v/>
      </c>
      <c r="AN480" s="333" t="str">
        <f>IF('Felling&amp;Restocking'!M480="","",IFERROR("," &amp; VLOOKUP( 'Felling&amp;Restocking'!M480,SpeciesList[],2,FALSE),"," &amp; 'Felling&amp;Restocking'!M480))</f>
        <v/>
      </c>
      <c r="AO480" s="333" t="str">
        <f>IF('Felling&amp;Restocking'!M480="","",VLOOKUP( 'Felling&amp;Restocking'!M480,SpeciesList[],4,FALSE))</f>
        <v/>
      </c>
      <c r="AP480" s="333" t="str">
        <f>IF('Felling&amp;Restocking'!N480="","",IFERROR("," &amp; VLOOKUP( 'Felling&amp;Restocking'!N480,SpeciesList[],2,FALSE),"," &amp; 'Felling&amp;Restocking'!N480))</f>
        <v/>
      </c>
      <c r="AQ480" s="333" t="str">
        <f>IF('Felling&amp;Restocking'!N480="","",VLOOKUP( 'Felling&amp;Restocking'!N480,SpeciesList[],4,FALSE))</f>
        <v/>
      </c>
      <c r="AS480" s="346"/>
      <c r="AT480" s="333" t="str">
        <f>IF('Sub-Cpt Record'!A480&lt;&gt;"",CONCATENATE('Sub-Cpt Record'!A480,'Sub-Cpt Record'!B480,'Sub-Cpt Record'!C480),"")</f>
        <v/>
      </c>
      <c r="AU480" s="333">
        <f t="shared" si="72"/>
        <v>1</v>
      </c>
      <c r="AV480" s="333">
        <f>IF(AT480&lt;&gt;"",'Sub-Cpt Record'!C480/CODE!AU480,0)</f>
        <v>0</v>
      </c>
    </row>
    <row r="481" spans="1:48" x14ac:dyDescent="0.25">
      <c r="A481" s="333" t="str">
        <f>IF('Sub-Cpt Record'!B481="",IF(OR('Sub-Cpt Record'!A481=0,'Sub-Cpt Record'!A481=""),"",'Sub-Cpt Record'!A481),CONCATENATE('Sub-Cpt Record'!A481&amp;'Sub-Cpt Record'!B481))</f>
        <v/>
      </c>
      <c r="B481" s="333">
        <f t="shared" si="64"/>
        <v>1</v>
      </c>
      <c r="C481" s="334" t="str">
        <f>IF('Sub-Cpt Record'!E481 = "","",'Sub-Cpt Record'!E481&amp;"  ")</f>
        <v/>
      </c>
      <c r="D481" s="333" t="str">
        <f>IF('Sub-Cpt Record'!F481 = "","",'Sub-Cpt Record'!F481&amp;"  ")</f>
        <v/>
      </c>
      <c r="E481" s="333" t="str">
        <f>IF('Sub-Cpt Record'!G481 = "","",'Sub-Cpt Record'!G481&amp;"  ")</f>
        <v/>
      </c>
      <c r="F481" s="333" t="str">
        <f>IF('Sub-Cpt Record'!H481 = "","",'Sub-Cpt Record'!H481&amp;"  ")</f>
        <v/>
      </c>
      <c r="G481" s="333" t="str">
        <f>IF('Sub-Cpt Record'!I481 = "","",'Sub-Cpt Record'!I481&amp;"  ")</f>
        <v/>
      </c>
      <c r="H481" s="333" t="str">
        <f>IF('Sub-Cpt Record'!J481 = "","",'Sub-Cpt Record'!J481&amp;"  ")</f>
        <v/>
      </c>
      <c r="I481" s="335" t="str">
        <f t="shared" si="65"/>
        <v/>
      </c>
      <c r="J481" s="333">
        <f>IF(A481&lt;&gt;"",'Sub-Cpt Record'!C481/CODE!B481,0)</f>
        <v>0</v>
      </c>
      <c r="L481" s="337" t="str">
        <f t="shared" si="66"/>
        <v/>
      </c>
      <c r="N481" s="338">
        <f>COUNTIFS('Felling&amp;Restocking'!$A$11:$A$1000, 'Felling&amp;Restocking'!$A481, 'Felling&amp;Restocking'!$B$11:$B$1000, 'Felling&amp;Restocking'!$B481, 'Felling&amp;Restocking'!$H$11:$H$1000, 'Felling&amp;Restocking'!$H481)</f>
        <v>0</v>
      </c>
      <c r="O481" s="338">
        <f>IF(OR('Felling&amp;Restocking'!H481=0,'Felling&amp;Restocking'!H481=""),0,1)</f>
        <v>0</v>
      </c>
      <c r="P481" s="339">
        <f>SUM('Felling&amp;Restocking'!O481+'Felling&amp;Restocking'!P481)</f>
        <v>0</v>
      </c>
      <c r="S481" s="341">
        <f>IF(AND(O481&lt;&gt;0,P481&lt;&gt;0,'Felling&amp;Restocking'!G481&lt;&gt;0,AA481="",AC481=""),1,0)</f>
        <v>0</v>
      </c>
      <c r="T481" s="342" t="str">
        <f>IF(OR('Felling&amp;Restocking'!G481=0,'Felling&amp;Restocking'!G481=""),"",SUM('Felling&amp;Restocking'!O481/P481)*'Felling&amp;Restocking'!G481)</f>
        <v/>
      </c>
      <c r="U481" s="343" t="str">
        <f>IF(OR('Felling&amp;Restocking'!G481=0,'Felling&amp;Restocking'!G481=""),"",SUM('Felling&amp;Restocking'!P481/P481)*'Felling&amp;Restocking'!G481)</f>
        <v/>
      </c>
      <c r="V481" s="344">
        <f>IF(CONCATENATE('Felling&amp;Restocking'!U481&amp;'Felling&amp;Restocking'!W481&amp;'Felling&amp;Restocking'!Y481&amp;'Felling&amp;Restocking'!AA481&amp;'Felling&amp;Restocking'!AC481)="",0,1)</f>
        <v>0</v>
      </c>
      <c r="W481" s="345">
        <f>IF(OR(OR(TRIM('Felling&amp;Restocking'!H481)="T",TRIM('Felling&amp;Restocking'!H481)="DF",TRIM('Felling&amp;Restocking'!H481)="OS"),O481=0),0,1)</f>
        <v>0</v>
      </c>
      <c r="X481" s="345">
        <f>IF(OR('Felling&amp;Restocking'!$S481="",OR('Felling&amp;Restocking'!$S481=0,'Felling&amp;Restocking'!$S481="N/A")),0,1)</f>
        <v>0</v>
      </c>
      <c r="Y481" s="333" t="str">
        <f t="shared" si="67"/>
        <v/>
      </c>
      <c r="Z481" s="333" t="str">
        <f t="shared" si="68"/>
        <v/>
      </c>
      <c r="AA481" s="334" t="str">
        <f t="shared" si="69"/>
        <v/>
      </c>
      <c r="AC481" s="333" t="str">
        <f t="shared" si="70"/>
        <v/>
      </c>
      <c r="AE481" s="333" t="str">
        <f t="shared" si="71"/>
        <v>1</v>
      </c>
      <c r="AF481" s="346" t="str">
        <f>IF('Felling&amp;Restocking'!I481="","",IFERROR(VLOOKUP( 'Felling&amp;Restocking'!I481,SpeciesList[],2,FALSE),"," &amp; 'Felling&amp;Restocking'!I481))</f>
        <v/>
      </c>
      <c r="AG481" s="333" t="str">
        <f>IF('Felling&amp;Restocking'!I481="","",VLOOKUP( 'Felling&amp;Restocking'!I481,SpeciesList[],4,FALSE))</f>
        <v/>
      </c>
      <c r="AH481" s="333" t="str">
        <f>IF('Felling&amp;Restocking'!J481="","",IFERROR("," &amp; VLOOKUP( 'Felling&amp;Restocking'!J481,SpeciesList[],2,FALSE),"," &amp; 'Felling&amp;Restocking'!J481))</f>
        <v/>
      </c>
      <c r="AI481" s="333" t="str">
        <f>IF('Felling&amp;Restocking'!J481="","",VLOOKUP( 'Felling&amp;Restocking'!J481,SpeciesList[],4,FALSE))</f>
        <v/>
      </c>
      <c r="AJ481" s="333" t="str">
        <f>IF('Felling&amp;Restocking'!K481="","",IFERROR("," &amp; VLOOKUP( 'Felling&amp;Restocking'!K481,SpeciesList[],2,FALSE),"," &amp; 'Felling&amp;Restocking'!K481))</f>
        <v/>
      </c>
      <c r="AK481" s="333" t="str">
        <f>IF('Felling&amp;Restocking'!K481="","",VLOOKUP( 'Felling&amp;Restocking'!K481,SpeciesList[],4,FALSE))</f>
        <v/>
      </c>
      <c r="AL481" s="333" t="str">
        <f>IF('Felling&amp;Restocking'!L481="","",IFERROR("," &amp; VLOOKUP( 'Felling&amp;Restocking'!L481,SpeciesList[],2,FALSE),"," &amp; 'Felling&amp;Restocking'!L481))</f>
        <v/>
      </c>
      <c r="AM481" s="333" t="str">
        <f>IF('Felling&amp;Restocking'!L481="","",VLOOKUP( 'Felling&amp;Restocking'!L481,SpeciesList[],4,FALSE))</f>
        <v/>
      </c>
      <c r="AN481" s="333" t="str">
        <f>IF('Felling&amp;Restocking'!M481="","",IFERROR("," &amp; VLOOKUP( 'Felling&amp;Restocking'!M481,SpeciesList[],2,FALSE),"," &amp; 'Felling&amp;Restocking'!M481))</f>
        <v/>
      </c>
      <c r="AO481" s="333" t="str">
        <f>IF('Felling&amp;Restocking'!M481="","",VLOOKUP( 'Felling&amp;Restocking'!M481,SpeciesList[],4,FALSE))</f>
        <v/>
      </c>
      <c r="AP481" s="333" t="str">
        <f>IF('Felling&amp;Restocking'!N481="","",IFERROR("," &amp; VLOOKUP( 'Felling&amp;Restocking'!N481,SpeciesList[],2,FALSE),"," &amp; 'Felling&amp;Restocking'!N481))</f>
        <v/>
      </c>
      <c r="AQ481" s="333" t="str">
        <f>IF('Felling&amp;Restocking'!N481="","",VLOOKUP( 'Felling&amp;Restocking'!N481,SpeciesList[],4,FALSE))</f>
        <v/>
      </c>
      <c r="AS481" s="346"/>
      <c r="AT481" s="333" t="str">
        <f>IF('Sub-Cpt Record'!A481&lt;&gt;"",CONCATENATE('Sub-Cpt Record'!A481,'Sub-Cpt Record'!B481,'Sub-Cpt Record'!C481),"")</f>
        <v/>
      </c>
      <c r="AU481" s="333">
        <f t="shared" si="72"/>
        <v>1</v>
      </c>
      <c r="AV481" s="333">
        <f>IF(AT481&lt;&gt;"",'Sub-Cpt Record'!C481/CODE!AU481,0)</f>
        <v>0</v>
      </c>
    </row>
    <row r="482" spans="1:48" x14ac:dyDescent="0.25">
      <c r="A482" s="333" t="str">
        <f>IF('Sub-Cpt Record'!B482="",IF(OR('Sub-Cpt Record'!A482=0,'Sub-Cpt Record'!A482=""),"",'Sub-Cpt Record'!A482),CONCATENATE('Sub-Cpt Record'!A482&amp;'Sub-Cpt Record'!B482))</f>
        <v/>
      </c>
      <c r="B482" s="333">
        <f t="shared" si="64"/>
        <v>1</v>
      </c>
      <c r="C482" s="334" t="str">
        <f>IF('Sub-Cpt Record'!E482 = "","",'Sub-Cpt Record'!E482&amp;"  ")</f>
        <v/>
      </c>
      <c r="D482" s="333" t="str">
        <f>IF('Sub-Cpt Record'!F482 = "","",'Sub-Cpt Record'!F482&amp;"  ")</f>
        <v/>
      </c>
      <c r="E482" s="333" t="str">
        <f>IF('Sub-Cpt Record'!G482 = "","",'Sub-Cpt Record'!G482&amp;"  ")</f>
        <v/>
      </c>
      <c r="F482" s="333" t="str">
        <f>IF('Sub-Cpt Record'!H482 = "","",'Sub-Cpt Record'!H482&amp;"  ")</f>
        <v/>
      </c>
      <c r="G482" s="333" t="str">
        <f>IF('Sub-Cpt Record'!I482 = "","",'Sub-Cpt Record'!I482&amp;"  ")</f>
        <v/>
      </c>
      <c r="H482" s="333" t="str">
        <f>IF('Sub-Cpt Record'!J482 = "","",'Sub-Cpt Record'!J482&amp;"  ")</f>
        <v/>
      </c>
      <c r="I482" s="335" t="str">
        <f t="shared" si="65"/>
        <v/>
      </c>
      <c r="J482" s="333">
        <f>IF(A482&lt;&gt;"",'Sub-Cpt Record'!C482/CODE!B482,0)</f>
        <v>0</v>
      </c>
      <c r="L482" s="337" t="str">
        <f t="shared" si="66"/>
        <v/>
      </c>
      <c r="N482" s="338">
        <f>COUNTIFS('Felling&amp;Restocking'!$A$11:$A$1000, 'Felling&amp;Restocking'!$A482, 'Felling&amp;Restocking'!$B$11:$B$1000, 'Felling&amp;Restocking'!$B482, 'Felling&amp;Restocking'!$H$11:$H$1000, 'Felling&amp;Restocking'!$H482)</f>
        <v>0</v>
      </c>
      <c r="O482" s="338">
        <f>IF(OR('Felling&amp;Restocking'!H482=0,'Felling&amp;Restocking'!H482=""),0,1)</f>
        <v>0</v>
      </c>
      <c r="P482" s="339">
        <f>SUM('Felling&amp;Restocking'!O482+'Felling&amp;Restocking'!P482)</f>
        <v>0</v>
      </c>
      <c r="S482" s="341">
        <f>IF(AND(O482&lt;&gt;0,P482&lt;&gt;0,'Felling&amp;Restocking'!G482&lt;&gt;0,AA482="",AC482=""),1,0)</f>
        <v>0</v>
      </c>
      <c r="T482" s="342" t="str">
        <f>IF(OR('Felling&amp;Restocking'!G482=0,'Felling&amp;Restocking'!G482=""),"",SUM('Felling&amp;Restocking'!O482/P482)*'Felling&amp;Restocking'!G482)</f>
        <v/>
      </c>
      <c r="U482" s="343" t="str">
        <f>IF(OR('Felling&amp;Restocking'!G482=0,'Felling&amp;Restocking'!G482=""),"",SUM('Felling&amp;Restocking'!P482/P482)*'Felling&amp;Restocking'!G482)</f>
        <v/>
      </c>
      <c r="V482" s="344">
        <f>IF(CONCATENATE('Felling&amp;Restocking'!U482&amp;'Felling&amp;Restocking'!W482&amp;'Felling&amp;Restocking'!Y482&amp;'Felling&amp;Restocking'!AA482&amp;'Felling&amp;Restocking'!AC482)="",0,1)</f>
        <v>0</v>
      </c>
      <c r="W482" s="345">
        <f>IF(OR(OR(TRIM('Felling&amp;Restocking'!H482)="T",TRIM('Felling&amp;Restocking'!H482)="DF",TRIM('Felling&amp;Restocking'!H482)="OS"),O482=0),0,1)</f>
        <v>0</v>
      </c>
      <c r="X482" s="345">
        <f>IF(OR('Felling&amp;Restocking'!$S482="",OR('Felling&amp;Restocking'!$S482=0,'Felling&amp;Restocking'!$S482="N/A")),0,1)</f>
        <v>0</v>
      </c>
      <c r="Y482" s="333" t="str">
        <f t="shared" si="67"/>
        <v/>
      </c>
      <c r="Z482" s="333" t="str">
        <f t="shared" si="68"/>
        <v/>
      </c>
      <c r="AA482" s="334" t="str">
        <f t="shared" si="69"/>
        <v/>
      </c>
      <c r="AC482" s="333" t="str">
        <f t="shared" si="70"/>
        <v/>
      </c>
      <c r="AE482" s="333" t="str">
        <f t="shared" si="71"/>
        <v>1</v>
      </c>
      <c r="AF482" s="346" t="str">
        <f>IF('Felling&amp;Restocking'!I482="","",IFERROR(VLOOKUP( 'Felling&amp;Restocking'!I482,SpeciesList[],2,FALSE),"," &amp; 'Felling&amp;Restocking'!I482))</f>
        <v/>
      </c>
      <c r="AG482" s="333" t="str">
        <f>IF('Felling&amp;Restocking'!I482="","",VLOOKUP( 'Felling&amp;Restocking'!I482,SpeciesList[],4,FALSE))</f>
        <v/>
      </c>
      <c r="AH482" s="333" t="str">
        <f>IF('Felling&amp;Restocking'!J482="","",IFERROR("," &amp; VLOOKUP( 'Felling&amp;Restocking'!J482,SpeciesList[],2,FALSE),"," &amp; 'Felling&amp;Restocking'!J482))</f>
        <v/>
      </c>
      <c r="AI482" s="333" t="str">
        <f>IF('Felling&amp;Restocking'!J482="","",VLOOKUP( 'Felling&amp;Restocking'!J482,SpeciesList[],4,FALSE))</f>
        <v/>
      </c>
      <c r="AJ482" s="333" t="str">
        <f>IF('Felling&amp;Restocking'!K482="","",IFERROR("," &amp; VLOOKUP( 'Felling&amp;Restocking'!K482,SpeciesList[],2,FALSE),"," &amp; 'Felling&amp;Restocking'!K482))</f>
        <v/>
      </c>
      <c r="AK482" s="333" t="str">
        <f>IF('Felling&amp;Restocking'!K482="","",VLOOKUP( 'Felling&amp;Restocking'!K482,SpeciesList[],4,FALSE))</f>
        <v/>
      </c>
      <c r="AL482" s="333" t="str">
        <f>IF('Felling&amp;Restocking'!L482="","",IFERROR("," &amp; VLOOKUP( 'Felling&amp;Restocking'!L482,SpeciesList[],2,FALSE),"," &amp; 'Felling&amp;Restocking'!L482))</f>
        <v/>
      </c>
      <c r="AM482" s="333" t="str">
        <f>IF('Felling&amp;Restocking'!L482="","",VLOOKUP( 'Felling&amp;Restocking'!L482,SpeciesList[],4,FALSE))</f>
        <v/>
      </c>
      <c r="AN482" s="333" t="str">
        <f>IF('Felling&amp;Restocking'!M482="","",IFERROR("," &amp; VLOOKUP( 'Felling&amp;Restocking'!M482,SpeciesList[],2,FALSE),"," &amp; 'Felling&amp;Restocking'!M482))</f>
        <v/>
      </c>
      <c r="AO482" s="333" t="str">
        <f>IF('Felling&amp;Restocking'!M482="","",VLOOKUP( 'Felling&amp;Restocking'!M482,SpeciesList[],4,FALSE))</f>
        <v/>
      </c>
      <c r="AP482" s="333" t="str">
        <f>IF('Felling&amp;Restocking'!N482="","",IFERROR("," &amp; VLOOKUP( 'Felling&amp;Restocking'!N482,SpeciesList[],2,FALSE),"," &amp; 'Felling&amp;Restocking'!N482))</f>
        <v/>
      </c>
      <c r="AQ482" s="333" t="str">
        <f>IF('Felling&amp;Restocking'!N482="","",VLOOKUP( 'Felling&amp;Restocking'!N482,SpeciesList[],4,FALSE))</f>
        <v/>
      </c>
      <c r="AS482" s="346"/>
      <c r="AT482" s="333" t="str">
        <f>IF('Sub-Cpt Record'!A482&lt;&gt;"",CONCATENATE('Sub-Cpt Record'!A482,'Sub-Cpt Record'!B482,'Sub-Cpt Record'!C482),"")</f>
        <v/>
      </c>
      <c r="AU482" s="333">
        <f t="shared" si="72"/>
        <v>1</v>
      </c>
      <c r="AV482" s="333">
        <f>IF(AT482&lt;&gt;"",'Sub-Cpt Record'!C482/CODE!AU482,0)</f>
        <v>0</v>
      </c>
    </row>
    <row r="483" spans="1:48" x14ac:dyDescent="0.25">
      <c r="A483" s="333" t="str">
        <f>IF('Sub-Cpt Record'!B483="",IF(OR('Sub-Cpt Record'!A483=0,'Sub-Cpt Record'!A483=""),"",'Sub-Cpt Record'!A483),CONCATENATE('Sub-Cpt Record'!A483&amp;'Sub-Cpt Record'!B483))</f>
        <v/>
      </c>
      <c r="B483" s="333">
        <f t="shared" si="64"/>
        <v>1</v>
      </c>
      <c r="C483" s="334" t="str">
        <f>IF('Sub-Cpt Record'!E483 = "","",'Sub-Cpt Record'!E483&amp;"  ")</f>
        <v/>
      </c>
      <c r="D483" s="333" t="str">
        <f>IF('Sub-Cpt Record'!F483 = "","",'Sub-Cpt Record'!F483&amp;"  ")</f>
        <v/>
      </c>
      <c r="E483" s="333" t="str">
        <f>IF('Sub-Cpt Record'!G483 = "","",'Sub-Cpt Record'!G483&amp;"  ")</f>
        <v/>
      </c>
      <c r="F483" s="333" t="str">
        <f>IF('Sub-Cpt Record'!H483 = "","",'Sub-Cpt Record'!H483&amp;"  ")</f>
        <v/>
      </c>
      <c r="G483" s="333" t="str">
        <f>IF('Sub-Cpt Record'!I483 = "","",'Sub-Cpt Record'!I483&amp;"  ")</f>
        <v/>
      </c>
      <c r="H483" s="333" t="str">
        <f>IF('Sub-Cpt Record'!J483 = "","",'Sub-Cpt Record'!J483&amp;"  ")</f>
        <v/>
      </c>
      <c r="I483" s="335" t="str">
        <f t="shared" si="65"/>
        <v/>
      </c>
      <c r="J483" s="333">
        <f>IF(A483&lt;&gt;"",'Sub-Cpt Record'!C483/CODE!B483,0)</f>
        <v>0</v>
      </c>
      <c r="L483" s="337" t="str">
        <f t="shared" si="66"/>
        <v/>
      </c>
      <c r="N483" s="338">
        <f>COUNTIFS('Felling&amp;Restocking'!$A$11:$A$1000, 'Felling&amp;Restocking'!$A483, 'Felling&amp;Restocking'!$B$11:$B$1000, 'Felling&amp;Restocking'!$B483, 'Felling&amp;Restocking'!$H$11:$H$1000, 'Felling&amp;Restocking'!$H483)</f>
        <v>0</v>
      </c>
      <c r="O483" s="338">
        <f>IF(OR('Felling&amp;Restocking'!H483=0,'Felling&amp;Restocking'!H483=""),0,1)</f>
        <v>0</v>
      </c>
      <c r="P483" s="339">
        <f>SUM('Felling&amp;Restocking'!O483+'Felling&amp;Restocking'!P483)</f>
        <v>0</v>
      </c>
      <c r="S483" s="341">
        <f>IF(AND(O483&lt;&gt;0,P483&lt;&gt;0,'Felling&amp;Restocking'!G483&lt;&gt;0,AA483="",AC483=""),1,0)</f>
        <v>0</v>
      </c>
      <c r="T483" s="342" t="str">
        <f>IF(OR('Felling&amp;Restocking'!G483=0,'Felling&amp;Restocking'!G483=""),"",SUM('Felling&amp;Restocking'!O483/P483)*'Felling&amp;Restocking'!G483)</f>
        <v/>
      </c>
      <c r="U483" s="343" t="str">
        <f>IF(OR('Felling&amp;Restocking'!G483=0,'Felling&amp;Restocking'!G483=""),"",SUM('Felling&amp;Restocking'!P483/P483)*'Felling&amp;Restocking'!G483)</f>
        <v/>
      </c>
      <c r="V483" s="344">
        <f>IF(CONCATENATE('Felling&amp;Restocking'!U483&amp;'Felling&amp;Restocking'!W483&amp;'Felling&amp;Restocking'!Y483&amp;'Felling&amp;Restocking'!AA483&amp;'Felling&amp;Restocking'!AC483)="",0,1)</f>
        <v>0</v>
      </c>
      <c r="W483" s="345">
        <f>IF(OR(OR(TRIM('Felling&amp;Restocking'!H483)="T",TRIM('Felling&amp;Restocking'!H483)="DF",TRIM('Felling&amp;Restocking'!H483)="OS"),O483=0),0,1)</f>
        <v>0</v>
      </c>
      <c r="X483" s="345">
        <f>IF(OR('Felling&amp;Restocking'!$S483="",OR('Felling&amp;Restocking'!$S483=0,'Felling&amp;Restocking'!$S483="N/A")),0,1)</f>
        <v>0</v>
      </c>
      <c r="Y483" s="333" t="str">
        <f t="shared" si="67"/>
        <v/>
      </c>
      <c r="Z483" s="333" t="str">
        <f t="shared" si="68"/>
        <v/>
      </c>
      <c r="AA483" s="334" t="str">
        <f t="shared" si="69"/>
        <v/>
      </c>
      <c r="AC483" s="333" t="str">
        <f t="shared" si="70"/>
        <v/>
      </c>
      <c r="AE483" s="333" t="str">
        <f t="shared" si="71"/>
        <v>1</v>
      </c>
      <c r="AF483" s="346" t="str">
        <f>IF('Felling&amp;Restocking'!I483="","",IFERROR(VLOOKUP( 'Felling&amp;Restocking'!I483,SpeciesList[],2,FALSE),"," &amp; 'Felling&amp;Restocking'!I483))</f>
        <v/>
      </c>
      <c r="AG483" s="333" t="str">
        <f>IF('Felling&amp;Restocking'!I483="","",VLOOKUP( 'Felling&amp;Restocking'!I483,SpeciesList[],4,FALSE))</f>
        <v/>
      </c>
      <c r="AH483" s="333" t="str">
        <f>IF('Felling&amp;Restocking'!J483="","",IFERROR("," &amp; VLOOKUP( 'Felling&amp;Restocking'!J483,SpeciesList[],2,FALSE),"," &amp; 'Felling&amp;Restocking'!J483))</f>
        <v/>
      </c>
      <c r="AI483" s="333" t="str">
        <f>IF('Felling&amp;Restocking'!J483="","",VLOOKUP( 'Felling&amp;Restocking'!J483,SpeciesList[],4,FALSE))</f>
        <v/>
      </c>
      <c r="AJ483" s="333" t="str">
        <f>IF('Felling&amp;Restocking'!K483="","",IFERROR("," &amp; VLOOKUP( 'Felling&amp;Restocking'!K483,SpeciesList[],2,FALSE),"," &amp; 'Felling&amp;Restocking'!K483))</f>
        <v/>
      </c>
      <c r="AK483" s="333" t="str">
        <f>IF('Felling&amp;Restocking'!K483="","",VLOOKUP( 'Felling&amp;Restocking'!K483,SpeciesList[],4,FALSE))</f>
        <v/>
      </c>
      <c r="AL483" s="333" t="str">
        <f>IF('Felling&amp;Restocking'!L483="","",IFERROR("," &amp; VLOOKUP( 'Felling&amp;Restocking'!L483,SpeciesList[],2,FALSE),"," &amp; 'Felling&amp;Restocking'!L483))</f>
        <v/>
      </c>
      <c r="AM483" s="333" t="str">
        <f>IF('Felling&amp;Restocking'!L483="","",VLOOKUP( 'Felling&amp;Restocking'!L483,SpeciesList[],4,FALSE))</f>
        <v/>
      </c>
      <c r="AN483" s="333" t="str">
        <f>IF('Felling&amp;Restocking'!M483="","",IFERROR("," &amp; VLOOKUP( 'Felling&amp;Restocking'!M483,SpeciesList[],2,FALSE),"," &amp; 'Felling&amp;Restocking'!M483))</f>
        <v/>
      </c>
      <c r="AO483" s="333" t="str">
        <f>IF('Felling&amp;Restocking'!M483="","",VLOOKUP( 'Felling&amp;Restocking'!M483,SpeciesList[],4,FALSE))</f>
        <v/>
      </c>
      <c r="AP483" s="333" t="str">
        <f>IF('Felling&amp;Restocking'!N483="","",IFERROR("," &amp; VLOOKUP( 'Felling&amp;Restocking'!N483,SpeciesList[],2,FALSE),"," &amp; 'Felling&amp;Restocking'!N483))</f>
        <v/>
      </c>
      <c r="AQ483" s="333" t="str">
        <f>IF('Felling&amp;Restocking'!N483="","",VLOOKUP( 'Felling&amp;Restocking'!N483,SpeciesList[],4,FALSE))</f>
        <v/>
      </c>
      <c r="AS483" s="346"/>
      <c r="AT483" s="333" t="str">
        <f>IF('Sub-Cpt Record'!A483&lt;&gt;"",CONCATENATE('Sub-Cpt Record'!A483,'Sub-Cpt Record'!B483,'Sub-Cpt Record'!C483),"")</f>
        <v/>
      </c>
      <c r="AU483" s="333">
        <f t="shared" si="72"/>
        <v>1</v>
      </c>
      <c r="AV483" s="333">
        <f>IF(AT483&lt;&gt;"",'Sub-Cpt Record'!C483/CODE!AU483,0)</f>
        <v>0</v>
      </c>
    </row>
    <row r="484" spans="1:48" x14ac:dyDescent="0.25">
      <c r="A484" s="333" t="str">
        <f>IF('Sub-Cpt Record'!B484="",IF(OR('Sub-Cpt Record'!A484=0,'Sub-Cpt Record'!A484=""),"",'Sub-Cpt Record'!A484),CONCATENATE('Sub-Cpt Record'!A484&amp;'Sub-Cpt Record'!B484))</f>
        <v/>
      </c>
      <c r="B484" s="333">
        <f t="shared" si="64"/>
        <v>1</v>
      </c>
      <c r="C484" s="334" t="str">
        <f>IF('Sub-Cpt Record'!E484 = "","",'Sub-Cpt Record'!E484&amp;"  ")</f>
        <v/>
      </c>
      <c r="D484" s="333" t="str">
        <f>IF('Sub-Cpt Record'!F484 = "","",'Sub-Cpt Record'!F484&amp;"  ")</f>
        <v/>
      </c>
      <c r="E484" s="333" t="str">
        <f>IF('Sub-Cpt Record'!G484 = "","",'Sub-Cpt Record'!G484&amp;"  ")</f>
        <v/>
      </c>
      <c r="F484" s="333" t="str">
        <f>IF('Sub-Cpt Record'!H484 = "","",'Sub-Cpt Record'!H484&amp;"  ")</f>
        <v/>
      </c>
      <c r="G484" s="333" t="str">
        <f>IF('Sub-Cpt Record'!I484 = "","",'Sub-Cpt Record'!I484&amp;"  ")</f>
        <v/>
      </c>
      <c r="H484" s="333" t="str">
        <f>IF('Sub-Cpt Record'!J484 = "","",'Sub-Cpt Record'!J484&amp;"  ")</f>
        <v/>
      </c>
      <c r="I484" s="335" t="str">
        <f t="shared" si="65"/>
        <v/>
      </c>
      <c r="J484" s="333">
        <f>IF(A484&lt;&gt;"",'Sub-Cpt Record'!C484/CODE!B484,0)</f>
        <v>0</v>
      </c>
      <c r="L484" s="337" t="str">
        <f t="shared" si="66"/>
        <v/>
      </c>
      <c r="N484" s="338">
        <f>COUNTIFS('Felling&amp;Restocking'!$A$11:$A$1000, 'Felling&amp;Restocking'!$A484, 'Felling&amp;Restocking'!$B$11:$B$1000, 'Felling&amp;Restocking'!$B484, 'Felling&amp;Restocking'!$H$11:$H$1000, 'Felling&amp;Restocking'!$H484)</f>
        <v>0</v>
      </c>
      <c r="O484" s="338">
        <f>IF(OR('Felling&amp;Restocking'!H484=0,'Felling&amp;Restocking'!H484=""),0,1)</f>
        <v>0</v>
      </c>
      <c r="P484" s="339">
        <f>SUM('Felling&amp;Restocking'!O484+'Felling&amp;Restocking'!P484)</f>
        <v>0</v>
      </c>
      <c r="S484" s="341">
        <f>IF(AND(O484&lt;&gt;0,P484&lt;&gt;0,'Felling&amp;Restocking'!G484&lt;&gt;0,AA484="",AC484=""),1,0)</f>
        <v>0</v>
      </c>
      <c r="T484" s="342" t="str">
        <f>IF(OR('Felling&amp;Restocking'!G484=0,'Felling&amp;Restocking'!G484=""),"",SUM('Felling&amp;Restocking'!O484/P484)*'Felling&amp;Restocking'!G484)</f>
        <v/>
      </c>
      <c r="U484" s="343" t="str">
        <f>IF(OR('Felling&amp;Restocking'!G484=0,'Felling&amp;Restocking'!G484=""),"",SUM('Felling&amp;Restocking'!P484/P484)*'Felling&amp;Restocking'!G484)</f>
        <v/>
      </c>
      <c r="V484" s="344">
        <f>IF(CONCATENATE('Felling&amp;Restocking'!U484&amp;'Felling&amp;Restocking'!W484&amp;'Felling&amp;Restocking'!Y484&amp;'Felling&amp;Restocking'!AA484&amp;'Felling&amp;Restocking'!AC484)="",0,1)</f>
        <v>0</v>
      </c>
      <c r="W484" s="345">
        <f>IF(OR(OR(TRIM('Felling&amp;Restocking'!H484)="T",TRIM('Felling&amp;Restocking'!H484)="DF",TRIM('Felling&amp;Restocking'!H484)="OS"),O484=0),0,1)</f>
        <v>0</v>
      </c>
      <c r="X484" s="345">
        <f>IF(OR('Felling&amp;Restocking'!$S484="",OR('Felling&amp;Restocking'!$S484=0,'Felling&amp;Restocking'!$S484="N/A")),0,1)</f>
        <v>0</v>
      </c>
      <c r="Y484" s="333" t="str">
        <f t="shared" si="67"/>
        <v/>
      </c>
      <c r="Z484" s="333" t="str">
        <f t="shared" si="68"/>
        <v/>
      </c>
      <c r="AA484" s="334" t="str">
        <f t="shared" si="69"/>
        <v/>
      </c>
      <c r="AC484" s="333" t="str">
        <f t="shared" si="70"/>
        <v/>
      </c>
      <c r="AE484" s="333" t="str">
        <f t="shared" si="71"/>
        <v>1</v>
      </c>
      <c r="AF484" s="346" t="str">
        <f>IF('Felling&amp;Restocking'!I484="","",IFERROR(VLOOKUP( 'Felling&amp;Restocking'!I484,SpeciesList[],2,FALSE),"," &amp; 'Felling&amp;Restocking'!I484))</f>
        <v/>
      </c>
      <c r="AG484" s="333" t="str">
        <f>IF('Felling&amp;Restocking'!I484="","",VLOOKUP( 'Felling&amp;Restocking'!I484,SpeciesList[],4,FALSE))</f>
        <v/>
      </c>
      <c r="AH484" s="333" t="str">
        <f>IF('Felling&amp;Restocking'!J484="","",IFERROR("," &amp; VLOOKUP( 'Felling&amp;Restocking'!J484,SpeciesList[],2,FALSE),"," &amp; 'Felling&amp;Restocking'!J484))</f>
        <v/>
      </c>
      <c r="AI484" s="333" t="str">
        <f>IF('Felling&amp;Restocking'!J484="","",VLOOKUP( 'Felling&amp;Restocking'!J484,SpeciesList[],4,FALSE))</f>
        <v/>
      </c>
      <c r="AJ484" s="333" t="str">
        <f>IF('Felling&amp;Restocking'!K484="","",IFERROR("," &amp; VLOOKUP( 'Felling&amp;Restocking'!K484,SpeciesList[],2,FALSE),"," &amp; 'Felling&amp;Restocking'!K484))</f>
        <v/>
      </c>
      <c r="AK484" s="333" t="str">
        <f>IF('Felling&amp;Restocking'!K484="","",VLOOKUP( 'Felling&amp;Restocking'!K484,SpeciesList[],4,FALSE))</f>
        <v/>
      </c>
      <c r="AL484" s="333" t="str">
        <f>IF('Felling&amp;Restocking'!L484="","",IFERROR("," &amp; VLOOKUP( 'Felling&amp;Restocking'!L484,SpeciesList[],2,FALSE),"," &amp; 'Felling&amp;Restocking'!L484))</f>
        <v/>
      </c>
      <c r="AM484" s="333" t="str">
        <f>IF('Felling&amp;Restocking'!L484="","",VLOOKUP( 'Felling&amp;Restocking'!L484,SpeciesList[],4,FALSE))</f>
        <v/>
      </c>
      <c r="AN484" s="333" t="str">
        <f>IF('Felling&amp;Restocking'!M484="","",IFERROR("," &amp; VLOOKUP( 'Felling&amp;Restocking'!M484,SpeciesList[],2,FALSE),"," &amp; 'Felling&amp;Restocking'!M484))</f>
        <v/>
      </c>
      <c r="AO484" s="333" t="str">
        <f>IF('Felling&amp;Restocking'!M484="","",VLOOKUP( 'Felling&amp;Restocking'!M484,SpeciesList[],4,FALSE))</f>
        <v/>
      </c>
      <c r="AP484" s="333" t="str">
        <f>IF('Felling&amp;Restocking'!N484="","",IFERROR("," &amp; VLOOKUP( 'Felling&amp;Restocking'!N484,SpeciesList[],2,FALSE),"," &amp; 'Felling&amp;Restocking'!N484))</f>
        <v/>
      </c>
      <c r="AQ484" s="333" t="str">
        <f>IF('Felling&amp;Restocking'!N484="","",VLOOKUP( 'Felling&amp;Restocking'!N484,SpeciesList[],4,FALSE))</f>
        <v/>
      </c>
      <c r="AS484" s="346"/>
      <c r="AT484" s="333" t="str">
        <f>IF('Sub-Cpt Record'!A484&lt;&gt;"",CONCATENATE('Sub-Cpt Record'!A484,'Sub-Cpt Record'!B484,'Sub-Cpt Record'!C484),"")</f>
        <v/>
      </c>
      <c r="AU484" s="333">
        <f t="shared" si="72"/>
        <v>1</v>
      </c>
      <c r="AV484" s="333">
        <f>IF(AT484&lt;&gt;"",'Sub-Cpt Record'!C484/CODE!AU484,0)</f>
        <v>0</v>
      </c>
    </row>
    <row r="485" spans="1:48" x14ac:dyDescent="0.25">
      <c r="A485" s="333" t="str">
        <f>IF('Sub-Cpt Record'!B485="",IF(OR('Sub-Cpt Record'!A485=0,'Sub-Cpt Record'!A485=""),"",'Sub-Cpt Record'!A485),CONCATENATE('Sub-Cpt Record'!A485&amp;'Sub-Cpt Record'!B485))</f>
        <v/>
      </c>
      <c r="B485" s="333">
        <f t="shared" si="64"/>
        <v>1</v>
      </c>
      <c r="C485" s="334" t="str">
        <f>IF('Sub-Cpt Record'!E485 = "","",'Sub-Cpt Record'!E485&amp;"  ")</f>
        <v/>
      </c>
      <c r="D485" s="333" t="str">
        <f>IF('Sub-Cpt Record'!F485 = "","",'Sub-Cpt Record'!F485&amp;"  ")</f>
        <v/>
      </c>
      <c r="E485" s="333" t="str">
        <f>IF('Sub-Cpt Record'!G485 = "","",'Sub-Cpt Record'!G485&amp;"  ")</f>
        <v/>
      </c>
      <c r="F485" s="333" t="str">
        <f>IF('Sub-Cpt Record'!H485 = "","",'Sub-Cpt Record'!H485&amp;"  ")</f>
        <v/>
      </c>
      <c r="G485" s="333" t="str">
        <f>IF('Sub-Cpt Record'!I485 = "","",'Sub-Cpt Record'!I485&amp;"  ")</f>
        <v/>
      </c>
      <c r="H485" s="333" t="str">
        <f>IF('Sub-Cpt Record'!J485 = "","",'Sub-Cpt Record'!J485&amp;"  ")</f>
        <v/>
      </c>
      <c r="I485" s="335" t="str">
        <f t="shared" si="65"/>
        <v/>
      </c>
      <c r="J485" s="333">
        <f>IF(A485&lt;&gt;"",'Sub-Cpt Record'!C485/CODE!B485,0)</f>
        <v>0</v>
      </c>
      <c r="L485" s="337" t="str">
        <f t="shared" si="66"/>
        <v/>
      </c>
      <c r="N485" s="338">
        <f>COUNTIFS('Felling&amp;Restocking'!$A$11:$A$1000, 'Felling&amp;Restocking'!$A485, 'Felling&amp;Restocking'!$B$11:$B$1000, 'Felling&amp;Restocking'!$B485, 'Felling&amp;Restocking'!$H$11:$H$1000, 'Felling&amp;Restocking'!$H485)</f>
        <v>0</v>
      </c>
      <c r="O485" s="338">
        <f>IF(OR('Felling&amp;Restocking'!H485=0,'Felling&amp;Restocking'!H485=""),0,1)</f>
        <v>0</v>
      </c>
      <c r="P485" s="339">
        <f>SUM('Felling&amp;Restocking'!O485+'Felling&amp;Restocking'!P485)</f>
        <v>0</v>
      </c>
      <c r="S485" s="341">
        <f>IF(AND(O485&lt;&gt;0,P485&lt;&gt;0,'Felling&amp;Restocking'!G485&lt;&gt;0,AA485="",AC485=""),1,0)</f>
        <v>0</v>
      </c>
      <c r="T485" s="342" t="str">
        <f>IF(OR('Felling&amp;Restocking'!G485=0,'Felling&amp;Restocking'!G485=""),"",SUM('Felling&amp;Restocking'!O485/P485)*'Felling&amp;Restocking'!G485)</f>
        <v/>
      </c>
      <c r="U485" s="343" t="str">
        <f>IF(OR('Felling&amp;Restocking'!G485=0,'Felling&amp;Restocking'!G485=""),"",SUM('Felling&amp;Restocking'!P485/P485)*'Felling&amp;Restocking'!G485)</f>
        <v/>
      </c>
      <c r="V485" s="344">
        <f>IF(CONCATENATE('Felling&amp;Restocking'!U485&amp;'Felling&amp;Restocking'!W485&amp;'Felling&amp;Restocking'!Y485&amp;'Felling&amp;Restocking'!AA485&amp;'Felling&amp;Restocking'!AC485)="",0,1)</f>
        <v>0</v>
      </c>
      <c r="W485" s="345">
        <f>IF(OR(OR(TRIM('Felling&amp;Restocking'!H485)="T",TRIM('Felling&amp;Restocking'!H485)="DF",TRIM('Felling&amp;Restocking'!H485)="OS"),O485=0),0,1)</f>
        <v>0</v>
      </c>
      <c r="X485" s="345">
        <f>IF(OR('Felling&amp;Restocking'!$S485="",OR('Felling&amp;Restocking'!$S485=0,'Felling&amp;Restocking'!$S485="N/A")),0,1)</f>
        <v>0</v>
      </c>
      <c r="Y485" s="333" t="str">
        <f t="shared" si="67"/>
        <v/>
      </c>
      <c r="Z485" s="333" t="str">
        <f t="shared" si="68"/>
        <v/>
      </c>
      <c r="AA485" s="334" t="str">
        <f t="shared" si="69"/>
        <v/>
      </c>
      <c r="AC485" s="333" t="str">
        <f t="shared" si="70"/>
        <v/>
      </c>
      <c r="AE485" s="333" t="str">
        <f t="shared" si="71"/>
        <v>1</v>
      </c>
      <c r="AF485" s="346" t="str">
        <f>IF('Felling&amp;Restocking'!I485="","",IFERROR(VLOOKUP( 'Felling&amp;Restocking'!I485,SpeciesList[],2,FALSE),"," &amp; 'Felling&amp;Restocking'!I485))</f>
        <v/>
      </c>
      <c r="AG485" s="333" t="str">
        <f>IF('Felling&amp;Restocking'!I485="","",VLOOKUP( 'Felling&amp;Restocking'!I485,SpeciesList[],4,FALSE))</f>
        <v/>
      </c>
      <c r="AH485" s="333" t="str">
        <f>IF('Felling&amp;Restocking'!J485="","",IFERROR("," &amp; VLOOKUP( 'Felling&amp;Restocking'!J485,SpeciesList[],2,FALSE),"," &amp; 'Felling&amp;Restocking'!J485))</f>
        <v/>
      </c>
      <c r="AI485" s="333" t="str">
        <f>IF('Felling&amp;Restocking'!J485="","",VLOOKUP( 'Felling&amp;Restocking'!J485,SpeciesList[],4,FALSE))</f>
        <v/>
      </c>
      <c r="AJ485" s="333" t="str">
        <f>IF('Felling&amp;Restocking'!K485="","",IFERROR("," &amp; VLOOKUP( 'Felling&amp;Restocking'!K485,SpeciesList[],2,FALSE),"," &amp; 'Felling&amp;Restocking'!K485))</f>
        <v/>
      </c>
      <c r="AK485" s="333" t="str">
        <f>IF('Felling&amp;Restocking'!K485="","",VLOOKUP( 'Felling&amp;Restocking'!K485,SpeciesList[],4,FALSE))</f>
        <v/>
      </c>
      <c r="AL485" s="333" t="str">
        <f>IF('Felling&amp;Restocking'!L485="","",IFERROR("," &amp; VLOOKUP( 'Felling&amp;Restocking'!L485,SpeciesList[],2,FALSE),"," &amp; 'Felling&amp;Restocking'!L485))</f>
        <v/>
      </c>
      <c r="AM485" s="333" t="str">
        <f>IF('Felling&amp;Restocking'!L485="","",VLOOKUP( 'Felling&amp;Restocking'!L485,SpeciesList[],4,FALSE))</f>
        <v/>
      </c>
      <c r="AN485" s="333" t="str">
        <f>IF('Felling&amp;Restocking'!M485="","",IFERROR("," &amp; VLOOKUP( 'Felling&amp;Restocking'!M485,SpeciesList[],2,FALSE),"," &amp; 'Felling&amp;Restocking'!M485))</f>
        <v/>
      </c>
      <c r="AO485" s="333" t="str">
        <f>IF('Felling&amp;Restocking'!M485="","",VLOOKUP( 'Felling&amp;Restocking'!M485,SpeciesList[],4,FALSE))</f>
        <v/>
      </c>
      <c r="AP485" s="333" t="str">
        <f>IF('Felling&amp;Restocking'!N485="","",IFERROR("," &amp; VLOOKUP( 'Felling&amp;Restocking'!N485,SpeciesList[],2,FALSE),"," &amp; 'Felling&amp;Restocking'!N485))</f>
        <v/>
      </c>
      <c r="AQ485" s="333" t="str">
        <f>IF('Felling&amp;Restocking'!N485="","",VLOOKUP( 'Felling&amp;Restocking'!N485,SpeciesList[],4,FALSE))</f>
        <v/>
      </c>
      <c r="AS485" s="346"/>
      <c r="AT485" s="333" t="str">
        <f>IF('Sub-Cpt Record'!A485&lt;&gt;"",CONCATENATE('Sub-Cpt Record'!A485,'Sub-Cpt Record'!B485,'Sub-Cpt Record'!C485),"")</f>
        <v/>
      </c>
      <c r="AU485" s="333">
        <f t="shared" si="72"/>
        <v>1</v>
      </c>
      <c r="AV485" s="333">
        <f>IF(AT485&lt;&gt;"",'Sub-Cpt Record'!C485/CODE!AU485,0)</f>
        <v>0</v>
      </c>
    </row>
    <row r="486" spans="1:48" x14ac:dyDescent="0.25">
      <c r="A486" s="333" t="str">
        <f>IF('Sub-Cpt Record'!B486="",IF(OR('Sub-Cpt Record'!A486=0,'Sub-Cpt Record'!A486=""),"",'Sub-Cpt Record'!A486),CONCATENATE('Sub-Cpt Record'!A486&amp;'Sub-Cpt Record'!B486))</f>
        <v/>
      </c>
      <c r="B486" s="333">
        <f t="shared" si="64"/>
        <v>1</v>
      </c>
      <c r="C486" s="334" t="str">
        <f>IF('Sub-Cpt Record'!E486 = "","",'Sub-Cpt Record'!E486&amp;"  ")</f>
        <v/>
      </c>
      <c r="D486" s="333" t="str">
        <f>IF('Sub-Cpt Record'!F486 = "","",'Sub-Cpt Record'!F486&amp;"  ")</f>
        <v/>
      </c>
      <c r="E486" s="333" t="str">
        <f>IF('Sub-Cpt Record'!G486 = "","",'Sub-Cpt Record'!G486&amp;"  ")</f>
        <v/>
      </c>
      <c r="F486" s="333" t="str">
        <f>IF('Sub-Cpt Record'!H486 = "","",'Sub-Cpt Record'!H486&amp;"  ")</f>
        <v/>
      </c>
      <c r="G486" s="333" t="str">
        <f>IF('Sub-Cpt Record'!I486 = "","",'Sub-Cpt Record'!I486&amp;"  ")</f>
        <v/>
      </c>
      <c r="H486" s="333" t="str">
        <f>IF('Sub-Cpt Record'!J486 = "","",'Sub-Cpt Record'!J486&amp;"  ")</f>
        <v/>
      </c>
      <c r="I486" s="335" t="str">
        <f t="shared" si="65"/>
        <v/>
      </c>
      <c r="J486" s="333">
        <f>IF(A486&lt;&gt;"",'Sub-Cpt Record'!C486/CODE!B486,0)</f>
        <v>0</v>
      </c>
      <c r="L486" s="337" t="str">
        <f t="shared" si="66"/>
        <v/>
      </c>
      <c r="N486" s="338">
        <f>COUNTIFS('Felling&amp;Restocking'!$A$11:$A$1000, 'Felling&amp;Restocking'!$A486, 'Felling&amp;Restocking'!$B$11:$B$1000, 'Felling&amp;Restocking'!$B486, 'Felling&amp;Restocking'!$H$11:$H$1000, 'Felling&amp;Restocking'!$H486)</f>
        <v>0</v>
      </c>
      <c r="O486" s="338">
        <f>IF(OR('Felling&amp;Restocking'!H486=0,'Felling&amp;Restocking'!H486=""),0,1)</f>
        <v>0</v>
      </c>
      <c r="P486" s="339">
        <f>SUM('Felling&amp;Restocking'!O486+'Felling&amp;Restocking'!P486)</f>
        <v>0</v>
      </c>
      <c r="S486" s="341">
        <f>IF(AND(O486&lt;&gt;0,P486&lt;&gt;0,'Felling&amp;Restocking'!G486&lt;&gt;0,AA486="",AC486=""),1,0)</f>
        <v>0</v>
      </c>
      <c r="T486" s="342" t="str">
        <f>IF(OR('Felling&amp;Restocking'!G486=0,'Felling&amp;Restocking'!G486=""),"",SUM('Felling&amp;Restocking'!O486/P486)*'Felling&amp;Restocking'!G486)</f>
        <v/>
      </c>
      <c r="U486" s="343" t="str">
        <f>IF(OR('Felling&amp;Restocking'!G486=0,'Felling&amp;Restocking'!G486=""),"",SUM('Felling&amp;Restocking'!P486/P486)*'Felling&amp;Restocking'!G486)</f>
        <v/>
      </c>
      <c r="V486" s="344">
        <f>IF(CONCATENATE('Felling&amp;Restocking'!U486&amp;'Felling&amp;Restocking'!W486&amp;'Felling&amp;Restocking'!Y486&amp;'Felling&amp;Restocking'!AA486&amp;'Felling&amp;Restocking'!AC486)="",0,1)</f>
        <v>0</v>
      </c>
      <c r="W486" s="345">
        <f>IF(OR(OR(TRIM('Felling&amp;Restocking'!H486)="T",TRIM('Felling&amp;Restocking'!H486)="DF",TRIM('Felling&amp;Restocking'!H486)="OS"),O486=0),0,1)</f>
        <v>0</v>
      </c>
      <c r="X486" s="345">
        <f>IF(OR('Felling&amp;Restocking'!$S486="",OR('Felling&amp;Restocking'!$S486=0,'Felling&amp;Restocking'!$S486="N/A")),0,1)</f>
        <v>0</v>
      </c>
      <c r="Y486" s="333" t="str">
        <f t="shared" si="67"/>
        <v/>
      </c>
      <c r="Z486" s="333" t="str">
        <f t="shared" si="68"/>
        <v/>
      </c>
      <c r="AA486" s="334" t="str">
        <f t="shared" si="69"/>
        <v/>
      </c>
      <c r="AC486" s="333" t="str">
        <f t="shared" si="70"/>
        <v/>
      </c>
      <c r="AE486" s="333" t="str">
        <f t="shared" si="71"/>
        <v>1</v>
      </c>
      <c r="AF486" s="346" t="str">
        <f>IF('Felling&amp;Restocking'!I486="","",IFERROR(VLOOKUP( 'Felling&amp;Restocking'!I486,SpeciesList[],2,FALSE),"," &amp; 'Felling&amp;Restocking'!I486))</f>
        <v/>
      </c>
      <c r="AG486" s="333" t="str">
        <f>IF('Felling&amp;Restocking'!I486="","",VLOOKUP( 'Felling&amp;Restocking'!I486,SpeciesList[],4,FALSE))</f>
        <v/>
      </c>
      <c r="AH486" s="333" t="str">
        <f>IF('Felling&amp;Restocking'!J486="","",IFERROR("," &amp; VLOOKUP( 'Felling&amp;Restocking'!J486,SpeciesList[],2,FALSE),"," &amp; 'Felling&amp;Restocking'!J486))</f>
        <v/>
      </c>
      <c r="AI486" s="333" t="str">
        <f>IF('Felling&amp;Restocking'!J486="","",VLOOKUP( 'Felling&amp;Restocking'!J486,SpeciesList[],4,FALSE))</f>
        <v/>
      </c>
      <c r="AJ486" s="333" t="str">
        <f>IF('Felling&amp;Restocking'!K486="","",IFERROR("," &amp; VLOOKUP( 'Felling&amp;Restocking'!K486,SpeciesList[],2,FALSE),"," &amp; 'Felling&amp;Restocking'!K486))</f>
        <v/>
      </c>
      <c r="AK486" s="333" t="str">
        <f>IF('Felling&amp;Restocking'!K486="","",VLOOKUP( 'Felling&amp;Restocking'!K486,SpeciesList[],4,FALSE))</f>
        <v/>
      </c>
      <c r="AL486" s="333" t="str">
        <f>IF('Felling&amp;Restocking'!L486="","",IFERROR("," &amp; VLOOKUP( 'Felling&amp;Restocking'!L486,SpeciesList[],2,FALSE),"," &amp; 'Felling&amp;Restocking'!L486))</f>
        <v/>
      </c>
      <c r="AM486" s="333" t="str">
        <f>IF('Felling&amp;Restocking'!L486="","",VLOOKUP( 'Felling&amp;Restocking'!L486,SpeciesList[],4,FALSE))</f>
        <v/>
      </c>
      <c r="AN486" s="333" t="str">
        <f>IF('Felling&amp;Restocking'!M486="","",IFERROR("," &amp; VLOOKUP( 'Felling&amp;Restocking'!M486,SpeciesList[],2,FALSE),"," &amp; 'Felling&amp;Restocking'!M486))</f>
        <v/>
      </c>
      <c r="AO486" s="333" t="str">
        <f>IF('Felling&amp;Restocking'!M486="","",VLOOKUP( 'Felling&amp;Restocking'!M486,SpeciesList[],4,FALSE))</f>
        <v/>
      </c>
      <c r="AP486" s="333" t="str">
        <f>IF('Felling&amp;Restocking'!N486="","",IFERROR("," &amp; VLOOKUP( 'Felling&amp;Restocking'!N486,SpeciesList[],2,FALSE),"," &amp; 'Felling&amp;Restocking'!N486))</f>
        <v/>
      </c>
      <c r="AQ486" s="333" t="str">
        <f>IF('Felling&amp;Restocking'!N486="","",VLOOKUP( 'Felling&amp;Restocking'!N486,SpeciesList[],4,FALSE))</f>
        <v/>
      </c>
      <c r="AS486" s="346"/>
      <c r="AT486" s="333" t="str">
        <f>IF('Sub-Cpt Record'!A486&lt;&gt;"",CONCATENATE('Sub-Cpt Record'!A486,'Sub-Cpt Record'!B486,'Sub-Cpt Record'!C486),"")</f>
        <v/>
      </c>
      <c r="AU486" s="333">
        <f t="shared" si="72"/>
        <v>1</v>
      </c>
      <c r="AV486" s="333">
        <f>IF(AT486&lt;&gt;"",'Sub-Cpt Record'!C486/CODE!AU486,0)</f>
        <v>0</v>
      </c>
    </row>
    <row r="487" spans="1:48" x14ac:dyDescent="0.25">
      <c r="A487" s="333" t="str">
        <f>IF('Sub-Cpt Record'!B487="",IF(OR('Sub-Cpt Record'!A487=0,'Sub-Cpt Record'!A487=""),"",'Sub-Cpt Record'!A487),CONCATENATE('Sub-Cpt Record'!A487&amp;'Sub-Cpt Record'!B487))</f>
        <v/>
      </c>
      <c r="B487" s="333">
        <f t="shared" si="64"/>
        <v>1</v>
      </c>
      <c r="C487" s="334" t="str">
        <f>IF('Sub-Cpt Record'!E487 = "","",'Sub-Cpt Record'!E487&amp;"  ")</f>
        <v/>
      </c>
      <c r="D487" s="333" t="str">
        <f>IF('Sub-Cpt Record'!F487 = "","",'Sub-Cpt Record'!F487&amp;"  ")</f>
        <v/>
      </c>
      <c r="E487" s="333" t="str">
        <f>IF('Sub-Cpt Record'!G487 = "","",'Sub-Cpt Record'!G487&amp;"  ")</f>
        <v/>
      </c>
      <c r="F487" s="333" t="str">
        <f>IF('Sub-Cpt Record'!H487 = "","",'Sub-Cpt Record'!H487&amp;"  ")</f>
        <v/>
      </c>
      <c r="G487" s="333" t="str">
        <f>IF('Sub-Cpt Record'!I487 = "","",'Sub-Cpt Record'!I487&amp;"  ")</f>
        <v/>
      </c>
      <c r="H487" s="333" t="str">
        <f>IF('Sub-Cpt Record'!J487 = "","",'Sub-Cpt Record'!J487&amp;"  ")</f>
        <v/>
      </c>
      <c r="I487" s="335" t="str">
        <f t="shared" si="65"/>
        <v/>
      </c>
      <c r="J487" s="333">
        <f>IF(A487&lt;&gt;"",'Sub-Cpt Record'!C487/CODE!B487,0)</f>
        <v>0</v>
      </c>
      <c r="L487" s="337" t="str">
        <f t="shared" si="66"/>
        <v/>
      </c>
      <c r="N487" s="338">
        <f>COUNTIFS('Felling&amp;Restocking'!$A$11:$A$1000, 'Felling&amp;Restocking'!$A487, 'Felling&amp;Restocking'!$B$11:$B$1000, 'Felling&amp;Restocking'!$B487, 'Felling&amp;Restocking'!$H$11:$H$1000, 'Felling&amp;Restocking'!$H487)</f>
        <v>0</v>
      </c>
      <c r="O487" s="338">
        <f>IF(OR('Felling&amp;Restocking'!H487=0,'Felling&amp;Restocking'!H487=""),0,1)</f>
        <v>0</v>
      </c>
      <c r="P487" s="339">
        <f>SUM('Felling&amp;Restocking'!O487+'Felling&amp;Restocking'!P487)</f>
        <v>0</v>
      </c>
      <c r="S487" s="341">
        <f>IF(AND(O487&lt;&gt;0,P487&lt;&gt;0,'Felling&amp;Restocking'!G487&lt;&gt;0,AA487="",AC487=""),1,0)</f>
        <v>0</v>
      </c>
      <c r="T487" s="342" t="str">
        <f>IF(OR('Felling&amp;Restocking'!G487=0,'Felling&amp;Restocking'!G487=""),"",SUM('Felling&amp;Restocking'!O487/P487)*'Felling&amp;Restocking'!G487)</f>
        <v/>
      </c>
      <c r="U487" s="343" t="str">
        <f>IF(OR('Felling&amp;Restocking'!G487=0,'Felling&amp;Restocking'!G487=""),"",SUM('Felling&amp;Restocking'!P487/P487)*'Felling&amp;Restocking'!G487)</f>
        <v/>
      </c>
      <c r="V487" s="344">
        <f>IF(CONCATENATE('Felling&amp;Restocking'!U487&amp;'Felling&amp;Restocking'!W487&amp;'Felling&amp;Restocking'!Y487&amp;'Felling&amp;Restocking'!AA487&amp;'Felling&amp;Restocking'!AC487)="",0,1)</f>
        <v>0</v>
      </c>
      <c r="W487" s="345">
        <f>IF(OR(OR(TRIM('Felling&amp;Restocking'!H487)="T",TRIM('Felling&amp;Restocking'!H487)="DF",TRIM('Felling&amp;Restocking'!H487)="OS"),O487=0),0,1)</f>
        <v>0</v>
      </c>
      <c r="X487" s="345">
        <f>IF(OR('Felling&amp;Restocking'!$S487="",OR('Felling&amp;Restocking'!$S487=0,'Felling&amp;Restocking'!$S487="N/A")),0,1)</f>
        <v>0</v>
      </c>
      <c r="Y487" s="333" t="str">
        <f t="shared" si="67"/>
        <v/>
      </c>
      <c r="Z487" s="333" t="str">
        <f t="shared" si="68"/>
        <v/>
      </c>
      <c r="AA487" s="334" t="str">
        <f t="shared" si="69"/>
        <v/>
      </c>
      <c r="AC487" s="333" t="str">
        <f t="shared" si="70"/>
        <v/>
      </c>
      <c r="AE487" s="333" t="str">
        <f t="shared" si="71"/>
        <v>1</v>
      </c>
      <c r="AF487" s="346" t="str">
        <f>IF('Felling&amp;Restocking'!I487="","",IFERROR(VLOOKUP( 'Felling&amp;Restocking'!I487,SpeciesList[],2,FALSE),"," &amp; 'Felling&amp;Restocking'!I487))</f>
        <v/>
      </c>
      <c r="AG487" s="333" t="str">
        <f>IF('Felling&amp;Restocking'!I487="","",VLOOKUP( 'Felling&amp;Restocking'!I487,SpeciesList[],4,FALSE))</f>
        <v/>
      </c>
      <c r="AH487" s="333" t="str">
        <f>IF('Felling&amp;Restocking'!J487="","",IFERROR("," &amp; VLOOKUP( 'Felling&amp;Restocking'!J487,SpeciesList[],2,FALSE),"," &amp; 'Felling&amp;Restocking'!J487))</f>
        <v/>
      </c>
      <c r="AI487" s="333" t="str">
        <f>IF('Felling&amp;Restocking'!J487="","",VLOOKUP( 'Felling&amp;Restocking'!J487,SpeciesList[],4,FALSE))</f>
        <v/>
      </c>
      <c r="AJ487" s="333" t="str">
        <f>IF('Felling&amp;Restocking'!K487="","",IFERROR("," &amp; VLOOKUP( 'Felling&amp;Restocking'!K487,SpeciesList[],2,FALSE),"," &amp; 'Felling&amp;Restocking'!K487))</f>
        <v/>
      </c>
      <c r="AK487" s="333" t="str">
        <f>IF('Felling&amp;Restocking'!K487="","",VLOOKUP( 'Felling&amp;Restocking'!K487,SpeciesList[],4,FALSE))</f>
        <v/>
      </c>
      <c r="AL487" s="333" t="str">
        <f>IF('Felling&amp;Restocking'!L487="","",IFERROR("," &amp; VLOOKUP( 'Felling&amp;Restocking'!L487,SpeciesList[],2,FALSE),"," &amp; 'Felling&amp;Restocking'!L487))</f>
        <v/>
      </c>
      <c r="AM487" s="333" t="str">
        <f>IF('Felling&amp;Restocking'!L487="","",VLOOKUP( 'Felling&amp;Restocking'!L487,SpeciesList[],4,FALSE))</f>
        <v/>
      </c>
      <c r="AN487" s="333" t="str">
        <f>IF('Felling&amp;Restocking'!M487="","",IFERROR("," &amp; VLOOKUP( 'Felling&amp;Restocking'!M487,SpeciesList[],2,FALSE),"," &amp; 'Felling&amp;Restocking'!M487))</f>
        <v/>
      </c>
      <c r="AO487" s="333" t="str">
        <f>IF('Felling&amp;Restocking'!M487="","",VLOOKUP( 'Felling&amp;Restocking'!M487,SpeciesList[],4,FALSE))</f>
        <v/>
      </c>
      <c r="AP487" s="333" t="str">
        <f>IF('Felling&amp;Restocking'!N487="","",IFERROR("," &amp; VLOOKUP( 'Felling&amp;Restocking'!N487,SpeciesList[],2,FALSE),"," &amp; 'Felling&amp;Restocking'!N487))</f>
        <v/>
      </c>
      <c r="AQ487" s="333" t="str">
        <f>IF('Felling&amp;Restocking'!N487="","",VLOOKUP( 'Felling&amp;Restocking'!N487,SpeciesList[],4,FALSE))</f>
        <v/>
      </c>
      <c r="AS487" s="346"/>
      <c r="AT487" s="333" t="str">
        <f>IF('Sub-Cpt Record'!A487&lt;&gt;"",CONCATENATE('Sub-Cpt Record'!A487,'Sub-Cpt Record'!B487,'Sub-Cpt Record'!C487),"")</f>
        <v/>
      </c>
      <c r="AU487" s="333">
        <f t="shared" si="72"/>
        <v>1</v>
      </c>
      <c r="AV487" s="333">
        <f>IF(AT487&lt;&gt;"",'Sub-Cpt Record'!C487/CODE!AU487,0)</f>
        <v>0</v>
      </c>
    </row>
    <row r="488" spans="1:48" x14ac:dyDescent="0.25">
      <c r="A488" s="333" t="str">
        <f>IF('Sub-Cpt Record'!B488="",IF(OR('Sub-Cpt Record'!A488=0,'Sub-Cpt Record'!A488=""),"",'Sub-Cpt Record'!A488),CONCATENATE('Sub-Cpt Record'!A488&amp;'Sub-Cpt Record'!B488))</f>
        <v/>
      </c>
      <c r="B488" s="333">
        <f t="shared" si="64"/>
        <v>1</v>
      </c>
      <c r="C488" s="334" t="str">
        <f>IF('Sub-Cpt Record'!E488 = "","",'Sub-Cpt Record'!E488&amp;"  ")</f>
        <v/>
      </c>
      <c r="D488" s="333" t="str">
        <f>IF('Sub-Cpt Record'!F488 = "","",'Sub-Cpt Record'!F488&amp;"  ")</f>
        <v/>
      </c>
      <c r="E488" s="333" t="str">
        <f>IF('Sub-Cpt Record'!G488 = "","",'Sub-Cpt Record'!G488&amp;"  ")</f>
        <v/>
      </c>
      <c r="F488" s="333" t="str">
        <f>IF('Sub-Cpt Record'!H488 = "","",'Sub-Cpt Record'!H488&amp;"  ")</f>
        <v/>
      </c>
      <c r="G488" s="333" t="str">
        <f>IF('Sub-Cpt Record'!I488 = "","",'Sub-Cpt Record'!I488&amp;"  ")</f>
        <v/>
      </c>
      <c r="H488" s="333" t="str">
        <f>IF('Sub-Cpt Record'!J488 = "","",'Sub-Cpt Record'!J488&amp;"  ")</f>
        <v/>
      </c>
      <c r="I488" s="335" t="str">
        <f t="shared" si="65"/>
        <v/>
      </c>
      <c r="J488" s="333">
        <f>IF(A488&lt;&gt;"",'Sub-Cpt Record'!C488/CODE!B488,0)</f>
        <v>0</v>
      </c>
      <c r="L488" s="337" t="str">
        <f t="shared" si="66"/>
        <v/>
      </c>
      <c r="N488" s="338">
        <f>COUNTIFS('Felling&amp;Restocking'!$A$11:$A$1000, 'Felling&amp;Restocking'!$A488, 'Felling&amp;Restocking'!$B$11:$B$1000, 'Felling&amp;Restocking'!$B488, 'Felling&amp;Restocking'!$H$11:$H$1000, 'Felling&amp;Restocking'!$H488)</f>
        <v>0</v>
      </c>
      <c r="O488" s="338">
        <f>IF(OR('Felling&amp;Restocking'!H488=0,'Felling&amp;Restocking'!H488=""),0,1)</f>
        <v>0</v>
      </c>
      <c r="P488" s="339">
        <f>SUM('Felling&amp;Restocking'!O488+'Felling&amp;Restocking'!P488)</f>
        <v>0</v>
      </c>
      <c r="S488" s="341">
        <f>IF(AND(O488&lt;&gt;0,P488&lt;&gt;0,'Felling&amp;Restocking'!G488&lt;&gt;0,AA488="",AC488=""),1,0)</f>
        <v>0</v>
      </c>
      <c r="T488" s="342" t="str">
        <f>IF(OR('Felling&amp;Restocking'!G488=0,'Felling&amp;Restocking'!G488=""),"",SUM('Felling&amp;Restocking'!O488/P488)*'Felling&amp;Restocking'!G488)</f>
        <v/>
      </c>
      <c r="U488" s="343" t="str">
        <f>IF(OR('Felling&amp;Restocking'!G488=0,'Felling&amp;Restocking'!G488=""),"",SUM('Felling&amp;Restocking'!P488/P488)*'Felling&amp;Restocking'!G488)</f>
        <v/>
      </c>
      <c r="V488" s="344">
        <f>IF(CONCATENATE('Felling&amp;Restocking'!U488&amp;'Felling&amp;Restocking'!W488&amp;'Felling&amp;Restocking'!Y488&amp;'Felling&amp;Restocking'!AA488&amp;'Felling&amp;Restocking'!AC488)="",0,1)</f>
        <v>0</v>
      </c>
      <c r="W488" s="345">
        <f>IF(OR(OR(TRIM('Felling&amp;Restocking'!H488)="T",TRIM('Felling&amp;Restocking'!H488)="DF",TRIM('Felling&amp;Restocking'!H488)="OS"),O488=0),0,1)</f>
        <v>0</v>
      </c>
      <c r="X488" s="345">
        <f>IF(OR('Felling&amp;Restocking'!$S488="",OR('Felling&amp;Restocking'!$S488=0,'Felling&amp;Restocking'!$S488="N/A")),0,1)</f>
        <v>0</v>
      </c>
      <c r="Y488" s="333" t="str">
        <f t="shared" si="67"/>
        <v/>
      </c>
      <c r="Z488" s="333" t="str">
        <f t="shared" si="68"/>
        <v/>
      </c>
      <c r="AA488" s="334" t="str">
        <f t="shared" si="69"/>
        <v/>
      </c>
      <c r="AC488" s="333" t="str">
        <f t="shared" si="70"/>
        <v/>
      </c>
      <c r="AE488" s="333" t="str">
        <f t="shared" si="71"/>
        <v>1</v>
      </c>
      <c r="AF488" s="346" t="str">
        <f>IF('Felling&amp;Restocking'!I488="","",IFERROR(VLOOKUP( 'Felling&amp;Restocking'!I488,SpeciesList[],2,FALSE),"," &amp; 'Felling&amp;Restocking'!I488))</f>
        <v/>
      </c>
      <c r="AG488" s="333" t="str">
        <f>IF('Felling&amp;Restocking'!I488="","",VLOOKUP( 'Felling&amp;Restocking'!I488,SpeciesList[],4,FALSE))</f>
        <v/>
      </c>
      <c r="AH488" s="333" t="str">
        <f>IF('Felling&amp;Restocking'!J488="","",IFERROR("," &amp; VLOOKUP( 'Felling&amp;Restocking'!J488,SpeciesList[],2,FALSE),"," &amp; 'Felling&amp;Restocking'!J488))</f>
        <v/>
      </c>
      <c r="AI488" s="333" t="str">
        <f>IF('Felling&amp;Restocking'!J488="","",VLOOKUP( 'Felling&amp;Restocking'!J488,SpeciesList[],4,FALSE))</f>
        <v/>
      </c>
      <c r="AJ488" s="333" t="str">
        <f>IF('Felling&amp;Restocking'!K488="","",IFERROR("," &amp; VLOOKUP( 'Felling&amp;Restocking'!K488,SpeciesList[],2,FALSE),"," &amp; 'Felling&amp;Restocking'!K488))</f>
        <v/>
      </c>
      <c r="AK488" s="333" t="str">
        <f>IF('Felling&amp;Restocking'!K488="","",VLOOKUP( 'Felling&amp;Restocking'!K488,SpeciesList[],4,FALSE))</f>
        <v/>
      </c>
      <c r="AL488" s="333" t="str">
        <f>IF('Felling&amp;Restocking'!L488="","",IFERROR("," &amp; VLOOKUP( 'Felling&amp;Restocking'!L488,SpeciesList[],2,FALSE),"," &amp; 'Felling&amp;Restocking'!L488))</f>
        <v/>
      </c>
      <c r="AM488" s="333" t="str">
        <f>IF('Felling&amp;Restocking'!L488="","",VLOOKUP( 'Felling&amp;Restocking'!L488,SpeciesList[],4,FALSE))</f>
        <v/>
      </c>
      <c r="AN488" s="333" t="str">
        <f>IF('Felling&amp;Restocking'!M488="","",IFERROR("," &amp; VLOOKUP( 'Felling&amp;Restocking'!M488,SpeciesList[],2,FALSE),"," &amp; 'Felling&amp;Restocking'!M488))</f>
        <v/>
      </c>
      <c r="AO488" s="333" t="str">
        <f>IF('Felling&amp;Restocking'!M488="","",VLOOKUP( 'Felling&amp;Restocking'!M488,SpeciesList[],4,FALSE))</f>
        <v/>
      </c>
      <c r="AP488" s="333" t="str">
        <f>IF('Felling&amp;Restocking'!N488="","",IFERROR("," &amp; VLOOKUP( 'Felling&amp;Restocking'!N488,SpeciesList[],2,FALSE),"," &amp; 'Felling&amp;Restocking'!N488))</f>
        <v/>
      </c>
      <c r="AQ488" s="333" t="str">
        <f>IF('Felling&amp;Restocking'!N488="","",VLOOKUP( 'Felling&amp;Restocking'!N488,SpeciesList[],4,FALSE))</f>
        <v/>
      </c>
      <c r="AS488" s="346"/>
      <c r="AT488" s="333" t="str">
        <f>IF('Sub-Cpt Record'!A488&lt;&gt;"",CONCATENATE('Sub-Cpt Record'!A488,'Sub-Cpt Record'!B488,'Sub-Cpt Record'!C488),"")</f>
        <v/>
      </c>
      <c r="AU488" s="333">
        <f t="shared" si="72"/>
        <v>1</v>
      </c>
      <c r="AV488" s="333">
        <f>IF(AT488&lt;&gt;"",'Sub-Cpt Record'!C488/CODE!AU488,0)</f>
        <v>0</v>
      </c>
    </row>
    <row r="489" spans="1:48" x14ac:dyDescent="0.25">
      <c r="A489" s="333" t="str">
        <f>IF('Sub-Cpt Record'!B489="",IF(OR('Sub-Cpt Record'!A489=0,'Sub-Cpt Record'!A489=""),"",'Sub-Cpt Record'!A489),CONCATENATE('Sub-Cpt Record'!A489&amp;'Sub-Cpt Record'!B489))</f>
        <v/>
      </c>
      <c r="B489" s="333">
        <f t="shared" si="64"/>
        <v>1</v>
      </c>
      <c r="C489" s="334" t="str">
        <f>IF('Sub-Cpt Record'!E489 = "","",'Sub-Cpt Record'!E489&amp;"  ")</f>
        <v/>
      </c>
      <c r="D489" s="333" t="str">
        <f>IF('Sub-Cpt Record'!F489 = "","",'Sub-Cpt Record'!F489&amp;"  ")</f>
        <v/>
      </c>
      <c r="E489" s="333" t="str">
        <f>IF('Sub-Cpt Record'!G489 = "","",'Sub-Cpt Record'!G489&amp;"  ")</f>
        <v/>
      </c>
      <c r="F489" s="333" t="str">
        <f>IF('Sub-Cpt Record'!H489 = "","",'Sub-Cpt Record'!H489&amp;"  ")</f>
        <v/>
      </c>
      <c r="G489" s="333" t="str">
        <f>IF('Sub-Cpt Record'!I489 = "","",'Sub-Cpt Record'!I489&amp;"  ")</f>
        <v/>
      </c>
      <c r="H489" s="333" t="str">
        <f>IF('Sub-Cpt Record'!J489 = "","",'Sub-Cpt Record'!J489&amp;"  ")</f>
        <v/>
      </c>
      <c r="I489" s="335" t="str">
        <f t="shared" si="65"/>
        <v/>
      </c>
      <c r="J489" s="333">
        <f>IF(A489&lt;&gt;"",'Sub-Cpt Record'!C489/CODE!B489,0)</f>
        <v>0</v>
      </c>
      <c r="L489" s="337" t="str">
        <f t="shared" si="66"/>
        <v/>
      </c>
      <c r="N489" s="338">
        <f>COUNTIFS('Felling&amp;Restocking'!$A$11:$A$1000, 'Felling&amp;Restocking'!$A489, 'Felling&amp;Restocking'!$B$11:$B$1000, 'Felling&amp;Restocking'!$B489, 'Felling&amp;Restocking'!$H$11:$H$1000, 'Felling&amp;Restocking'!$H489)</f>
        <v>0</v>
      </c>
      <c r="O489" s="338">
        <f>IF(OR('Felling&amp;Restocking'!H489=0,'Felling&amp;Restocking'!H489=""),0,1)</f>
        <v>0</v>
      </c>
      <c r="P489" s="339">
        <f>SUM('Felling&amp;Restocking'!O489+'Felling&amp;Restocking'!P489)</f>
        <v>0</v>
      </c>
      <c r="S489" s="341">
        <f>IF(AND(O489&lt;&gt;0,P489&lt;&gt;0,'Felling&amp;Restocking'!G489&lt;&gt;0,AA489="",AC489=""),1,0)</f>
        <v>0</v>
      </c>
      <c r="T489" s="342" t="str">
        <f>IF(OR('Felling&amp;Restocking'!G489=0,'Felling&amp;Restocking'!G489=""),"",SUM('Felling&amp;Restocking'!O489/P489)*'Felling&amp;Restocking'!G489)</f>
        <v/>
      </c>
      <c r="U489" s="343" t="str">
        <f>IF(OR('Felling&amp;Restocking'!G489=0,'Felling&amp;Restocking'!G489=""),"",SUM('Felling&amp;Restocking'!P489/P489)*'Felling&amp;Restocking'!G489)</f>
        <v/>
      </c>
      <c r="V489" s="344">
        <f>IF(CONCATENATE('Felling&amp;Restocking'!U489&amp;'Felling&amp;Restocking'!W489&amp;'Felling&amp;Restocking'!Y489&amp;'Felling&amp;Restocking'!AA489&amp;'Felling&amp;Restocking'!AC489)="",0,1)</f>
        <v>0</v>
      </c>
      <c r="W489" s="345">
        <f>IF(OR(OR(TRIM('Felling&amp;Restocking'!H489)="T",TRIM('Felling&amp;Restocking'!H489)="DF",TRIM('Felling&amp;Restocking'!H489)="OS"),O489=0),0,1)</f>
        <v>0</v>
      </c>
      <c r="X489" s="345">
        <f>IF(OR('Felling&amp;Restocking'!$S489="",OR('Felling&amp;Restocking'!$S489=0,'Felling&amp;Restocking'!$S489="N/A")),0,1)</f>
        <v>0</v>
      </c>
      <c r="Y489" s="333" t="str">
        <f t="shared" si="67"/>
        <v/>
      </c>
      <c r="Z489" s="333" t="str">
        <f t="shared" si="68"/>
        <v/>
      </c>
      <c r="AA489" s="334" t="str">
        <f t="shared" si="69"/>
        <v/>
      </c>
      <c r="AC489" s="333" t="str">
        <f t="shared" si="70"/>
        <v/>
      </c>
      <c r="AE489" s="333" t="str">
        <f t="shared" si="71"/>
        <v>1</v>
      </c>
      <c r="AF489" s="346" t="str">
        <f>IF('Felling&amp;Restocking'!I489="","",IFERROR(VLOOKUP( 'Felling&amp;Restocking'!I489,SpeciesList[],2,FALSE),"," &amp; 'Felling&amp;Restocking'!I489))</f>
        <v/>
      </c>
      <c r="AG489" s="333" t="str">
        <f>IF('Felling&amp;Restocking'!I489="","",VLOOKUP( 'Felling&amp;Restocking'!I489,SpeciesList[],4,FALSE))</f>
        <v/>
      </c>
      <c r="AH489" s="333" t="str">
        <f>IF('Felling&amp;Restocking'!J489="","",IFERROR("," &amp; VLOOKUP( 'Felling&amp;Restocking'!J489,SpeciesList[],2,FALSE),"," &amp; 'Felling&amp;Restocking'!J489))</f>
        <v/>
      </c>
      <c r="AI489" s="333" t="str">
        <f>IF('Felling&amp;Restocking'!J489="","",VLOOKUP( 'Felling&amp;Restocking'!J489,SpeciesList[],4,FALSE))</f>
        <v/>
      </c>
      <c r="AJ489" s="333" t="str">
        <f>IF('Felling&amp;Restocking'!K489="","",IFERROR("," &amp; VLOOKUP( 'Felling&amp;Restocking'!K489,SpeciesList[],2,FALSE),"," &amp; 'Felling&amp;Restocking'!K489))</f>
        <v/>
      </c>
      <c r="AK489" s="333" t="str">
        <f>IF('Felling&amp;Restocking'!K489="","",VLOOKUP( 'Felling&amp;Restocking'!K489,SpeciesList[],4,FALSE))</f>
        <v/>
      </c>
      <c r="AL489" s="333" t="str">
        <f>IF('Felling&amp;Restocking'!L489="","",IFERROR("," &amp; VLOOKUP( 'Felling&amp;Restocking'!L489,SpeciesList[],2,FALSE),"," &amp; 'Felling&amp;Restocking'!L489))</f>
        <v/>
      </c>
      <c r="AM489" s="333" t="str">
        <f>IF('Felling&amp;Restocking'!L489="","",VLOOKUP( 'Felling&amp;Restocking'!L489,SpeciesList[],4,FALSE))</f>
        <v/>
      </c>
      <c r="AN489" s="333" t="str">
        <f>IF('Felling&amp;Restocking'!M489="","",IFERROR("," &amp; VLOOKUP( 'Felling&amp;Restocking'!M489,SpeciesList[],2,FALSE),"," &amp; 'Felling&amp;Restocking'!M489))</f>
        <v/>
      </c>
      <c r="AO489" s="333" t="str">
        <f>IF('Felling&amp;Restocking'!M489="","",VLOOKUP( 'Felling&amp;Restocking'!M489,SpeciesList[],4,FALSE))</f>
        <v/>
      </c>
      <c r="AP489" s="333" t="str">
        <f>IF('Felling&amp;Restocking'!N489="","",IFERROR("," &amp; VLOOKUP( 'Felling&amp;Restocking'!N489,SpeciesList[],2,FALSE),"," &amp; 'Felling&amp;Restocking'!N489))</f>
        <v/>
      </c>
      <c r="AQ489" s="333" t="str">
        <f>IF('Felling&amp;Restocking'!N489="","",VLOOKUP( 'Felling&amp;Restocking'!N489,SpeciesList[],4,FALSE))</f>
        <v/>
      </c>
      <c r="AS489" s="346"/>
      <c r="AT489" s="333" t="str">
        <f>IF('Sub-Cpt Record'!A489&lt;&gt;"",CONCATENATE('Sub-Cpt Record'!A489,'Sub-Cpt Record'!B489,'Sub-Cpt Record'!C489),"")</f>
        <v/>
      </c>
      <c r="AU489" s="333">
        <f t="shared" si="72"/>
        <v>1</v>
      </c>
      <c r="AV489" s="333">
        <f>IF(AT489&lt;&gt;"",'Sub-Cpt Record'!C489/CODE!AU489,0)</f>
        <v>0</v>
      </c>
    </row>
    <row r="490" spans="1:48" x14ac:dyDescent="0.25">
      <c r="A490" s="333" t="str">
        <f>IF('Sub-Cpt Record'!B490="",IF(OR('Sub-Cpt Record'!A490=0,'Sub-Cpt Record'!A490=""),"",'Sub-Cpt Record'!A490),CONCATENATE('Sub-Cpt Record'!A490&amp;'Sub-Cpt Record'!B490))</f>
        <v/>
      </c>
      <c r="B490" s="333">
        <f t="shared" si="64"/>
        <v>1</v>
      </c>
      <c r="C490" s="334" t="str">
        <f>IF('Sub-Cpt Record'!E490 = "","",'Sub-Cpt Record'!E490&amp;"  ")</f>
        <v/>
      </c>
      <c r="D490" s="333" t="str">
        <f>IF('Sub-Cpt Record'!F490 = "","",'Sub-Cpt Record'!F490&amp;"  ")</f>
        <v/>
      </c>
      <c r="E490" s="333" t="str">
        <f>IF('Sub-Cpt Record'!G490 = "","",'Sub-Cpt Record'!G490&amp;"  ")</f>
        <v/>
      </c>
      <c r="F490" s="333" t="str">
        <f>IF('Sub-Cpt Record'!H490 = "","",'Sub-Cpt Record'!H490&amp;"  ")</f>
        <v/>
      </c>
      <c r="G490" s="333" t="str">
        <f>IF('Sub-Cpt Record'!I490 = "","",'Sub-Cpt Record'!I490&amp;"  ")</f>
        <v/>
      </c>
      <c r="H490" s="333" t="str">
        <f>IF('Sub-Cpt Record'!J490 = "","",'Sub-Cpt Record'!J490&amp;"  ")</f>
        <v/>
      </c>
      <c r="I490" s="335" t="str">
        <f t="shared" si="65"/>
        <v/>
      </c>
      <c r="J490" s="333">
        <f>IF(A490&lt;&gt;"",'Sub-Cpt Record'!C490/CODE!B490,0)</f>
        <v>0</v>
      </c>
      <c r="L490" s="337" t="str">
        <f t="shared" si="66"/>
        <v/>
      </c>
      <c r="N490" s="338">
        <f>COUNTIFS('Felling&amp;Restocking'!$A$11:$A$1000, 'Felling&amp;Restocking'!$A490, 'Felling&amp;Restocking'!$B$11:$B$1000, 'Felling&amp;Restocking'!$B490, 'Felling&amp;Restocking'!$H$11:$H$1000, 'Felling&amp;Restocking'!$H490)</f>
        <v>0</v>
      </c>
      <c r="O490" s="338">
        <f>IF(OR('Felling&amp;Restocking'!H490=0,'Felling&amp;Restocking'!H490=""),0,1)</f>
        <v>0</v>
      </c>
      <c r="P490" s="339">
        <f>SUM('Felling&amp;Restocking'!O490+'Felling&amp;Restocking'!P490)</f>
        <v>0</v>
      </c>
      <c r="S490" s="341">
        <f>IF(AND(O490&lt;&gt;0,P490&lt;&gt;0,'Felling&amp;Restocking'!G490&lt;&gt;0,AA490="",AC490=""),1,0)</f>
        <v>0</v>
      </c>
      <c r="T490" s="342" t="str">
        <f>IF(OR('Felling&amp;Restocking'!G490=0,'Felling&amp;Restocking'!G490=""),"",SUM('Felling&amp;Restocking'!O490/P490)*'Felling&amp;Restocking'!G490)</f>
        <v/>
      </c>
      <c r="U490" s="343" t="str">
        <f>IF(OR('Felling&amp;Restocking'!G490=0,'Felling&amp;Restocking'!G490=""),"",SUM('Felling&amp;Restocking'!P490/P490)*'Felling&amp;Restocking'!G490)</f>
        <v/>
      </c>
      <c r="V490" s="344">
        <f>IF(CONCATENATE('Felling&amp;Restocking'!U490&amp;'Felling&amp;Restocking'!W490&amp;'Felling&amp;Restocking'!Y490&amp;'Felling&amp;Restocking'!AA490&amp;'Felling&amp;Restocking'!AC490)="",0,1)</f>
        <v>0</v>
      </c>
      <c r="W490" s="345">
        <f>IF(OR(OR(TRIM('Felling&amp;Restocking'!H490)="T",TRIM('Felling&amp;Restocking'!H490)="DF",TRIM('Felling&amp;Restocking'!H490)="OS"),O490=0),0,1)</f>
        <v>0</v>
      </c>
      <c r="X490" s="345">
        <f>IF(OR('Felling&amp;Restocking'!$S490="",OR('Felling&amp;Restocking'!$S490=0,'Felling&amp;Restocking'!$S490="N/A")),0,1)</f>
        <v>0</v>
      </c>
      <c r="Y490" s="333" t="str">
        <f t="shared" si="67"/>
        <v/>
      </c>
      <c r="Z490" s="333" t="str">
        <f t="shared" si="68"/>
        <v/>
      </c>
      <c r="AA490" s="334" t="str">
        <f t="shared" si="69"/>
        <v/>
      </c>
      <c r="AC490" s="333" t="str">
        <f t="shared" si="70"/>
        <v/>
      </c>
      <c r="AE490" s="333" t="str">
        <f t="shared" si="71"/>
        <v>1</v>
      </c>
      <c r="AF490" s="346" t="str">
        <f>IF('Felling&amp;Restocking'!I490="","",IFERROR(VLOOKUP( 'Felling&amp;Restocking'!I490,SpeciesList[],2,FALSE),"," &amp; 'Felling&amp;Restocking'!I490))</f>
        <v/>
      </c>
      <c r="AG490" s="333" t="str">
        <f>IF('Felling&amp;Restocking'!I490="","",VLOOKUP( 'Felling&amp;Restocking'!I490,SpeciesList[],4,FALSE))</f>
        <v/>
      </c>
      <c r="AH490" s="333" t="str">
        <f>IF('Felling&amp;Restocking'!J490="","",IFERROR("," &amp; VLOOKUP( 'Felling&amp;Restocking'!J490,SpeciesList[],2,FALSE),"," &amp; 'Felling&amp;Restocking'!J490))</f>
        <v/>
      </c>
      <c r="AI490" s="333" t="str">
        <f>IF('Felling&amp;Restocking'!J490="","",VLOOKUP( 'Felling&amp;Restocking'!J490,SpeciesList[],4,FALSE))</f>
        <v/>
      </c>
      <c r="AJ490" s="333" t="str">
        <f>IF('Felling&amp;Restocking'!K490="","",IFERROR("," &amp; VLOOKUP( 'Felling&amp;Restocking'!K490,SpeciesList[],2,FALSE),"," &amp; 'Felling&amp;Restocking'!K490))</f>
        <v/>
      </c>
      <c r="AK490" s="333" t="str">
        <f>IF('Felling&amp;Restocking'!K490="","",VLOOKUP( 'Felling&amp;Restocking'!K490,SpeciesList[],4,FALSE))</f>
        <v/>
      </c>
      <c r="AL490" s="333" t="str">
        <f>IF('Felling&amp;Restocking'!L490="","",IFERROR("," &amp; VLOOKUP( 'Felling&amp;Restocking'!L490,SpeciesList[],2,FALSE),"," &amp; 'Felling&amp;Restocking'!L490))</f>
        <v/>
      </c>
      <c r="AM490" s="333" t="str">
        <f>IF('Felling&amp;Restocking'!L490="","",VLOOKUP( 'Felling&amp;Restocking'!L490,SpeciesList[],4,FALSE))</f>
        <v/>
      </c>
      <c r="AN490" s="333" t="str">
        <f>IF('Felling&amp;Restocking'!M490="","",IFERROR("," &amp; VLOOKUP( 'Felling&amp;Restocking'!M490,SpeciesList[],2,FALSE),"," &amp; 'Felling&amp;Restocking'!M490))</f>
        <v/>
      </c>
      <c r="AO490" s="333" t="str">
        <f>IF('Felling&amp;Restocking'!M490="","",VLOOKUP( 'Felling&amp;Restocking'!M490,SpeciesList[],4,FALSE))</f>
        <v/>
      </c>
      <c r="AP490" s="333" t="str">
        <f>IF('Felling&amp;Restocking'!N490="","",IFERROR("," &amp; VLOOKUP( 'Felling&amp;Restocking'!N490,SpeciesList[],2,FALSE),"," &amp; 'Felling&amp;Restocking'!N490))</f>
        <v/>
      </c>
      <c r="AQ490" s="333" t="str">
        <f>IF('Felling&amp;Restocking'!N490="","",VLOOKUP( 'Felling&amp;Restocking'!N490,SpeciesList[],4,FALSE))</f>
        <v/>
      </c>
      <c r="AS490" s="346"/>
      <c r="AT490" s="333" t="str">
        <f>IF('Sub-Cpt Record'!A490&lt;&gt;"",CONCATENATE('Sub-Cpt Record'!A490,'Sub-Cpt Record'!B490,'Sub-Cpt Record'!C490),"")</f>
        <v/>
      </c>
      <c r="AU490" s="333">
        <f t="shared" si="72"/>
        <v>1</v>
      </c>
      <c r="AV490" s="333">
        <f>IF(AT490&lt;&gt;"",'Sub-Cpt Record'!C490/CODE!AU490,0)</f>
        <v>0</v>
      </c>
    </row>
    <row r="491" spans="1:48" x14ac:dyDescent="0.25">
      <c r="A491" s="333" t="str">
        <f>IF('Sub-Cpt Record'!B491="",IF(OR('Sub-Cpt Record'!A491=0,'Sub-Cpt Record'!A491=""),"",'Sub-Cpt Record'!A491),CONCATENATE('Sub-Cpt Record'!A491&amp;'Sub-Cpt Record'!B491))</f>
        <v/>
      </c>
      <c r="B491" s="333">
        <f t="shared" si="64"/>
        <v>1</v>
      </c>
      <c r="C491" s="334" t="str">
        <f>IF('Sub-Cpt Record'!E491 = "","",'Sub-Cpt Record'!E491&amp;"  ")</f>
        <v/>
      </c>
      <c r="D491" s="333" t="str">
        <f>IF('Sub-Cpt Record'!F491 = "","",'Sub-Cpt Record'!F491&amp;"  ")</f>
        <v/>
      </c>
      <c r="E491" s="333" t="str">
        <f>IF('Sub-Cpt Record'!G491 = "","",'Sub-Cpt Record'!G491&amp;"  ")</f>
        <v/>
      </c>
      <c r="F491" s="333" t="str">
        <f>IF('Sub-Cpt Record'!H491 = "","",'Sub-Cpt Record'!H491&amp;"  ")</f>
        <v/>
      </c>
      <c r="G491" s="333" t="str">
        <f>IF('Sub-Cpt Record'!I491 = "","",'Sub-Cpt Record'!I491&amp;"  ")</f>
        <v/>
      </c>
      <c r="H491" s="333" t="str">
        <f>IF('Sub-Cpt Record'!J491 = "","",'Sub-Cpt Record'!J491&amp;"  ")</f>
        <v/>
      </c>
      <c r="I491" s="335" t="str">
        <f t="shared" si="65"/>
        <v/>
      </c>
      <c r="J491" s="333">
        <f>IF(A491&lt;&gt;"",'Sub-Cpt Record'!C491/CODE!B491,0)</f>
        <v>0</v>
      </c>
      <c r="L491" s="337" t="str">
        <f t="shared" si="66"/>
        <v/>
      </c>
      <c r="N491" s="338">
        <f>COUNTIFS('Felling&amp;Restocking'!$A$11:$A$1000, 'Felling&amp;Restocking'!$A491, 'Felling&amp;Restocking'!$B$11:$B$1000, 'Felling&amp;Restocking'!$B491, 'Felling&amp;Restocking'!$H$11:$H$1000, 'Felling&amp;Restocking'!$H491)</f>
        <v>0</v>
      </c>
      <c r="O491" s="338">
        <f>IF(OR('Felling&amp;Restocking'!H491=0,'Felling&amp;Restocking'!H491=""),0,1)</f>
        <v>0</v>
      </c>
      <c r="P491" s="339">
        <f>SUM('Felling&amp;Restocking'!O491+'Felling&amp;Restocking'!P491)</f>
        <v>0</v>
      </c>
      <c r="S491" s="341">
        <f>IF(AND(O491&lt;&gt;0,P491&lt;&gt;0,'Felling&amp;Restocking'!G491&lt;&gt;0,AA491="",AC491=""),1,0)</f>
        <v>0</v>
      </c>
      <c r="T491" s="342" t="str">
        <f>IF(OR('Felling&amp;Restocking'!G491=0,'Felling&amp;Restocking'!G491=""),"",SUM('Felling&amp;Restocking'!O491/P491)*'Felling&amp;Restocking'!G491)</f>
        <v/>
      </c>
      <c r="U491" s="343" t="str">
        <f>IF(OR('Felling&amp;Restocking'!G491=0,'Felling&amp;Restocking'!G491=""),"",SUM('Felling&amp;Restocking'!P491/P491)*'Felling&amp;Restocking'!G491)</f>
        <v/>
      </c>
      <c r="V491" s="344">
        <f>IF(CONCATENATE('Felling&amp;Restocking'!U491&amp;'Felling&amp;Restocking'!W491&amp;'Felling&amp;Restocking'!Y491&amp;'Felling&amp;Restocking'!AA491&amp;'Felling&amp;Restocking'!AC491)="",0,1)</f>
        <v>0</v>
      </c>
      <c r="W491" s="345">
        <f>IF(OR(OR(TRIM('Felling&amp;Restocking'!H491)="T",TRIM('Felling&amp;Restocking'!H491)="DF",TRIM('Felling&amp;Restocking'!H491)="OS"),O491=0),0,1)</f>
        <v>0</v>
      </c>
      <c r="X491" s="345">
        <f>IF(OR('Felling&amp;Restocking'!$S491="",OR('Felling&amp;Restocking'!$S491=0,'Felling&amp;Restocking'!$S491="N/A")),0,1)</f>
        <v>0</v>
      </c>
      <c r="Y491" s="333" t="str">
        <f t="shared" si="67"/>
        <v/>
      </c>
      <c r="Z491" s="333" t="str">
        <f t="shared" si="68"/>
        <v/>
      </c>
      <c r="AA491" s="334" t="str">
        <f t="shared" si="69"/>
        <v/>
      </c>
      <c r="AC491" s="333" t="str">
        <f t="shared" si="70"/>
        <v/>
      </c>
      <c r="AE491" s="333" t="str">
        <f t="shared" si="71"/>
        <v>1</v>
      </c>
      <c r="AF491" s="346" t="str">
        <f>IF('Felling&amp;Restocking'!I491="","",IFERROR(VLOOKUP( 'Felling&amp;Restocking'!I491,SpeciesList[],2,FALSE),"," &amp; 'Felling&amp;Restocking'!I491))</f>
        <v/>
      </c>
      <c r="AG491" s="333" t="str">
        <f>IF('Felling&amp;Restocking'!I491="","",VLOOKUP( 'Felling&amp;Restocking'!I491,SpeciesList[],4,FALSE))</f>
        <v/>
      </c>
      <c r="AH491" s="333" t="str">
        <f>IF('Felling&amp;Restocking'!J491="","",IFERROR("," &amp; VLOOKUP( 'Felling&amp;Restocking'!J491,SpeciesList[],2,FALSE),"," &amp; 'Felling&amp;Restocking'!J491))</f>
        <v/>
      </c>
      <c r="AI491" s="333" t="str">
        <f>IF('Felling&amp;Restocking'!J491="","",VLOOKUP( 'Felling&amp;Restocking'!J491,SpeciesList[],4,FALSE))</f>
        <v/>
      </c>
      <c r="AJ491" s="333" t="str">
        <f>IF('Felling&amp;Restocking'!K491="","",IFERROR("," &amp; VLOOKUP( 'Felling&amp;Restocking'!K491,SpeciesList[],2,FALSE),"," &amp; 'Felling&amp;Restocking'!K491))</f>
        <v/>
      </c>
      <c r="AK491" s="333" t="str">
        <f>IF('Felling&amp;Restocking'!K491="","",VLOOKUP( 'Felling&amp;Restocking'!K491,SpeciesList[],4,FALSE))</f>
        <v/>
      </c>
      <c r="AL491" s="333" t="str">
        <f>IF('Felling&amp;Restocking'!L491="","",IFERROR("," &amp; VLOOKUP( 'Felling&amp;Restocking'!L491,SpeciesList[],2,FALSE),"," &amp; 'Felling&amp;Restocking'!L491))</f>
        <v/>
      </c>
      <c r="AM491" s="333" t="str">
        <f>IF('Felling&amp;Restocking'!L491="","",VLOOKUP( 'Felling&amp;Restocking'!L491,SpeciesList[],4,FALSE))</f>
        <v/>
      </c>
      <c r="AN491" s="333" t="str">
        <f>IF('Felling&amp;Restocking'!M491="","",IFERROR("," &amp; VLOOKUP( 'Felling&amp;Restocking'!M491,SpeciesList[],2,FALSE),"," &amp; 'Felling&amp;Restocking'!M491))</f>
        <v/>
      </c>
      <c r="AO491" s="333" t="str">
        <f>IF('Felling&amp;Restocking'!M491="","",VLOOKUP( 'Felling&amp;Restocking'!M491,SpeciesList[],4,FALSE))</f>
        <v/>
      </c>
      <c r="AP491" s="333" t="str">
        <f>IF('Felling&amp;Restocking'!N491="","",IFERROR("," &amp; VLOOKUP( 'Felling&amp;Restocking'!N491,SpeciesList[],2,FALSE),"," &amp; 'Felling&amp;Restocking'!N491))</f>
        <v/>
      </c>
      <c r="AQ491" s="333" t="str">
        <f>IF('Felling&amp;Restocking'!N491="","",VLOOKUP( 'Felling&amp;Restocking'!N491,SpeciesList[],4,FALSE))</f>
        <v/>
      </c>
      <c r="AS491" s="346"/>
      <c r="AT491" s="333" t="str">
        <f>IF('Sub-Cpt Record'!A491&lt;&gt;"",CONCATENATE('Sub-Cpt Record'!A491,'Sub-Cpt Record'!B491,'Sub-Cpt Record'!C491),"")</f>
        <v/>
      </c>
      <c r="AU491" s="333">
        <f t="shared" si="72"/>
        <v>1</v>
      </c>
      <c r="AV491" s="333">
        <f>IF(AT491&lt;&gt;"",'Sub-Cpt Record'!C491/CODE!AU491,0)</f>
        <v>0</v>
      </c>
    </row>
    <row r="492" spans="1:48" x14ac:dyDescent="0.25">
      <c r="A492" s="333" t="str">
        <f>IF('Sub-Cpt Record'!B492="",IF(OR('Sub-Cpt Record'!A492=0,'Sub-Cpt Record'!A492=""),"",'Sub-Cpt Record'!A492),CONCATENATE('Sub-Cpt Record'!A492&amp;'Sub-Cpt Record'!B492))</f>
        <v/>
      </c>
      <c r="B492" s="333">
        <f t="shared" si="64"/>
        <v>1</v>
      </c>
      <c r="C492" s="334" t="str">
        <f>IF('Sub-Cpt Record'!E492 = "","",'Sub-Cpt Record'!E492&amp;"  ")</f>
        <v/>
      </c>
      <c r="D492" s="333" t="str">
        <f>IF('Sub-Cpt Record'!F492 = "","",'Sub-Cpt Record'!F492&amp;"  ")</f>
        <v/>
      </c>
      <c r="E492" s="333" t="str">
        <f>IF('Sub-Cpt Record'!G492 = "","",'Sub-Cpt Record'!G492&amp;"  ")</f>
        <v/>
      </c>
      <c r="F492" s="333" t="str">
        <f>IF('Sub-Cpt Record'!H492 = "","",'Sub-Cpt Record'!H492&amp;"  ")</f>
        <v/>
      </c>
      <c r="G492" s="333" t="str">
        <f>IF('Sub-Cpt Record'!I492 = "","",'Sub-Cpt Record'!I492&amp;"  ")</f>
        <v/>
      </c>
      <c r="H492" s="333" t="str">
        <f>IF('Sub-Cpt Record'!J492 = "","",'Sub-Cpt Record'!J492&amp;"  ")</f>
        <v/>
      </c>
      <c r="I492" s="335" t="str">
        <f t="shared" si="65"/>
        <v/>
      </c>
      <c r="J492" s="333">
        <f>IF(A492&lt;&gt;"",'Sub-Cpt Record'!C492/CODE!B492,0)</f>
        <v>0</v>
      </c>
      <c r="L492" s="337" t="str">
        <f t="shared" si="66"/>
        <v/>
      </c>
      <c r="N492" s="338">
        <f>COUNTIFS('Felling&amp;Restocking'!$A$11:$A$1000, 'Felling&amp;Restocking'!$A492, 'Felling&amp;Restocking'!$B$11:$B$1000, 'Felling&amp;Restocking'!$B492, 'Felling&amp;Restocking'!$H$11:$H$1000, 'Felling&amp;Restocking'!$H492)</f>
        <v>0</v>
      </c>
      <c r="O492" s="338">
        <f>IF(OR('Felling&amp;Restocking'!H492=0,'Felling&amp;Restocking'!H492=""),0,1)</f>
        <v>0</v>
      </c>
      <c r="P492" s="339">
        <f>SUM('Felling&amp;Restocking'!O492+'Felling&amp;Restocking'!P492)</f>
        <v>0</v>
      </c>
      <c r="S492" s="341">
        <f>IF(AND(O492&lt;&gt;0,P492&lt;&gt;0,'Felling&amp;Restocking'!G492&lt;&gt;0,AA492="",AC492=""),1,0)</f>
        <v>0</v>
      </c>
      <c r="T492" s="342" t="str">
        <f>IF(OR('Felling&amp;Restocking'!G492=0,'Felling&amp;Restocking'!G492=""),"",SUM('Felling&amp;Restocking'!O492/P492)*'Felling&amp;Restocking'!G492)</f>
        <v/>
      </c>
      <c r="U492" s="343" t="str">
        <f>IF(OR('Felling&amp;Restocking'!G492=0,'Felling&amp;Restocking'!G492=""),"",SUM('Felling&amp;Restocking'!P492/P492)*'Felling&amp;Restocking'!G492)</f>
        <v/>
      </c>
      <c r="V492" s="344">
        <f>IF(CONCATENATE('Felling&amp;Restocking'!U492&amp;'Felling&amp;Restocking'!W492&amp;'Felling&amp;Restocking'!Y492&amp;'Felling&amp;Restocking'!AA492&amp;'Felling&amp;Restocking'!AC492)="",0,1)</f>
        <v>0</v>
      </c>
      <c r="W492" s="345">
        <f>IF(OR(OR(TRIM('Felling&amp;Restocking'!H492)="T",TRIM('Felling&amp;Restocking'!H492)="DF",TRIM('Felling&amp;Restocking'!H492)="OS"),O492=0),0,1)</f>
        <v>0</v>
      </c>
      <c r="X492" s="345">
        <f>IF(OR('Felling&amp;Restocking'!$S492="",OR('Felling&amp;Restocking'!$S492=0,'Felling&amp;Restocking'!$S492="N/A")),0,1)</f>
        <v>0</v>
      </c>
      <c r="Y492" s="333" t="str">
        <f t="shared" si="67"/>
        <v/>
      </c>
      <c r="Z492" s="333" t="str">
        <f t="shared" si="68"/>
        <v/>
      </c>
      <c r="AA492" s="334" t="str">
        <f t="shared" si="69"/>
        <v/>
      </c>
      <c r="AC492" s="333" t="str">
        <f t="shared" si="70"/>
        <v/>
      </c>
      <c r="AE492" s="333" t="str">
        <f t="shared" si="71"/>
        <v>1</v>
      </c>
      <c r="AF492" s="346" t="str">
        <f>IF('Felling&amp;Restocking'!I492="","",IFERROR(VLOOKUP( 'Felling&amp;Restocking'!I492,SpeciesList[],2,FALSE),"," &amp; 'Felling&amp;Restocking'!I492))</f>
        <v/>
      </c>
      <c r="AG492" s="333" t="str">
        <f>IF('Felling&amp;Restocking'!I492="","",VLOOKUP( 'Felling&amp;Restocking'!I492,SpeciesList[],4,FALSE))</f>
        <v/>
      </c>
      <c r="AH492" s="333" t="str">
        <f>IF('Felling&amp;Restocking'!J492="","",IFERROR("," &amp; VLOOKUP( 'Felling&amp;Restocking'!J492,SpeciesList[],2,FALSE),"," &amp; 'Felling&amp;Restocking'!J492))</f>
        <v/>
      </c>
      <c r="AI492" s="333" t="str">
        <f>IF('Felling&amp;Restocking'!J492="","",VLOOKUP( 'Felling&amp;Restocking'!J492,SpeciesList[],4,FALSE))</f>
        <v/>
      </c>
      <c r="AJ492" s="333" t="str">
        <f>IF('Felling&amp;Restocking'!K492="","",IFERROR("," &amp; VLOOKUP( 'Felling&amp;Restocking'!K492,SpeciesList[],2,FALSE),"," &amp; 'Felling&amp;Restocking'!K492))</f>
        <v/>
      </c>
      <c r="AK492" s="333" t="str">
        <f>IF('Felling&amp;Restocking'!K492="","",VLOOKUP( 'Felling&amp;Restocking'!K492,SpeciesList[],4,FALSE))</f>
        <v/>
      </c>
      <c r="AL492" s="333" t="str">
        <f>IF('Felling&amp;Restocking'!L492="","",IFERROR("," &amp; VLOOKUP( 'Felling&amp;Restocking'!L492,SpeciesList[],2,FALSE),"," &amp; 'Felling&amp;Restocking'!L492))</f>
        <v/>
      </c>
      <c r="AM492" s="333" t="str">
        <f>IF('Felling&amp;Restocking'!L492="","",VLOOKUP( 'Felling&amp;Restocking'!L492,SpeciesList[],4,FALSE))</f>
        <v/>
      </c>
      <c r="AN492" s="333" t="str">
        <f>IF('Felling&amp;Restocking'!M492="","",IFERROR("," &amp; VLOOKUP( 'Felling&amp;Restocking'!M492,SpeciesList[],2,FALSE),"," &amp; 'Felling&amp;Restocking'!M492))</f>
        <v/>
      </c>
      <c r="AO492" s="333" t="str">
        <f>IF('Felling&amp;Restocking'!M492="","",VLOOKUP( 'Felling&amp;Restocking'!M492,SpeciesList[],4,FALSE))</f>
        <v/>
      </c>
      <c r="AP492" s="333" t="str">
        <f>IF('Felling&amp;Restocking'!N492="","",IFERROR("," &amp; VLOOKUP( 'Felling&amp;Restocking'!N492,SpeciesList[],2,FALSE),"," &amp; 'Felling&amp;Restocking'!N492))</f>
        <v/>
      </c>
      <c r="AQ492" s="333" t="str">
        <f>IF('Felling&amp;Restocking'!N492="","",VLOOKUP( 'Felling&amp;Restocking'!N492,SpeciesList[],4,FALSE))</f>
        <v/>
      </c>
      <c r="AS492" s="346"/>
      <c r="AT492" s="333" t="str">
        <f>IF('Sub-Cpt Record'!A492&lt;&gt;"",CONCATENATE('Sub-Cpt Record'!A492,'Sub-Cpt Record'!B492,'Sub-Cpt Record'!C492),"")</f>
        <v/>
      </c>
      <c r="AU492" s="333">
        <f t="shared" si="72"/>
        <v>1</v>
      </c>
      <c r="AV492" s="333">
        <f>IF(AT492&lt;&gt;"",'Sub-Cpt Record'!C492/CODE!AU492,0)</f>
        <v>0</v>
      </c>
    </row>
    <row r="493" spans="1:48" x14ac:dyDescent="0.25">
      <c r="A493" s="333" t="str">
        <f>IF('Sub-Cpt Record'!B493="",IF(OR('Sub-Cpt Record'!A493=0,'Sub-Cpt Record'!A493=""),"",'Sub-Cpt Record'!A493),CONCATENATE('Sub-Cpt Record'!A493&amp;'Sub-Cpt Record'!B493))</f>
        <v/>
      </c>
      <c r="B493" s="333">
        <f t="shared" si="64"/>
        <v>1</v>
      </c>
      <c r="C493" s="334" t="str">
        <f>IF('Sub-Cpt Record'!E493 = "","",'Sub-Cpt Record'!E493&amp;"  ")</f>
        <v/>
      </c>
      <c r="D493" s="333" t="str">
        <f>IF('Sub-Cpt Record'!F493 = "","",'Sub-Cpt Record'!F493&amp;"  ")</f>
        <v/>
      </c>
      <c r="E493" s="333" t="str">
        <f>IF('Sub-Cpt Record'!G493 = "","",'Sub-Cpt Record'!G493&amp;"  ")</f>
        <v/>
      </c>
      <c r="F493" s="333" t="str">
        <f>IF('Sub-Cpt Record'!H493 = "","",'Sub-Cpt Record'!H493&amp;"  ")</f>
        <v/>
      </c>
      <c r="G493" s="333" t="str">
        <f>IF('Sub-Cpt Record'!I493 = "","",'Sub-Cpt Record'!I493&amp;"  ")</f>
        <v/>
      </c>
      <c r="H493" s="333" t="str">
        <f>IF('Sub-Cpt Record'!J493 = "","",'Sub-Cpt Record'!J493&amp;"  ")</f>
        <v/>
      </c>
      <c r="I493" s="335" t="str">
        <f t="shared" si="65"/>
        <v/>
      </c>
      <c r="J493" s="333">
        <f>IF(A493&lt;&gt;"",'Sub-Cpt Record'!C493/CODE!B493,0)</f>
        <v>0</v>
      </c>
      <c r="L493" s="337" t="str">
        <f t="shared" si="66"/>
        <v/>
      </c>
      <c r="N493" s="338">
        <f>COUNTIFS('Felling&amp;Restocking'!$A$11:$A$1000, 'Felling&amp;Restocking'!$A493, 'Felling&amp;Restocking'!$B$11:$B$1000, 'Felling&amp;Restocking'!$B493, 'Felling&amp;Restocking'!$H$11:$H$1000, 'Felling&amp;Restocking'!$H493)</f>
        <v>0</v>
      </c>
      <c r="O493" s="338">
        <f>IF(OR('Felling&amp;Restocking'!H493=0,'Felling&amp;Restocking'!H493=""),0,1)</f>
        <v>0</v>
      </c>
      <c r="P493" s="339">
        <f>SUM('Felling&amp;Restocking'!O493+'Felling&amp;Restocking'!P493)</f>
        <v>0</v>
      </c>
      <c r="S493" s="341">
        <f>IF(AND(O493&lt;&gt;0,P493&lt;&gt;0,'Felling&amp;Restocking'!G493&lt;&gt;0,AA493="",AC493=""),1,0)</f>
        <v>0</v>
      </c>
      <c r="T493" s="342" t="str">
        <f>IF(OR('Felling&amp;Restocking'!G493=0,'Felling&amp;Restocking'!G493=""),"",SUM('Felling&amp;Restocking'!O493/P493)*'Felling&amp;Restocking'!G493)</f>
        <v/>
      </c>
      <c r="U493" s="343" t="str">
        <f>IF(OR('Felling&amp;Restocking'!G493=0,'Felling&amp;Restocking'!G493=""),"",SUM('Felling&amp;Restocking'!P493/P493)*'Felling&amp;Restocking'!G493)</f>
        <v/>
      </c>
      <c r="V493" s="344">
        <f>IF(CONCATENATE('Felling&amp;Restocking'!U493&amp;'Felling&amp;Restocking'!W493&amp;'Felling&amp;Restocking'!Y493&amp;'Felling&amp;Restocking'!AA493&amp;'Felling&amp;Restocking'!AC493)="",0,1)</f>
        <v>0</v>
      </c>
      <c r="W493" s="345">
        <f>IF(OR(OR(TRIM('Felling&amp;Restocking'!H493)="T",TRIM('Felling&amp;Restocking'!H493)="DF",TRIM('Felling&amp;Restocking'!H493)="OS"),O493=0),0,1)</f>
        <v>0</v>
      </c>
      <c r="X493" s="345">
        <f>IF(OR('Felling&amp;Restocking'!$S493="",OR('Felling&amp;Restocking'!$S493=0,'Felling&amp;Restocking'!$S493="N/A")),0,1)</f>
        <v>0</v>
      </c>
      <c r="Y493" s="333" t="str">
        <f t="shared" si="67"/>
        <v/>
      </c>
      <c r="Z493" s="333" t="str">
        <f t="shared" si="68"/>
        <v/>
      </c>
      <c r="AA493" s="334" t="str">
        <f t="shared" si="69"/>
        <v/>
      </c>
      <c r="AC493" s="333" t="str">
        <f t="shared" si="70"/>
        <v/>
      </c>
      <c r="AE493" s="333" t="str">
        <f t="shared" si="71"/>
        <v>1</v>
      </c>
      <c r="AF493" s="346" t="str">
        <f>IF('Felling&amp;Restocking'!I493="","",IFERROR(VLOOKUP( 'Felling&amp;Restocking'!I493,SpeciesList[],2,FALSE),"," &amp; 'Felling&amp;Restocking'!I493))</f>
        <v/>
      </c>
      <c r="AG493" s="333" t="str">
        <f>IF('Felling&amp;Restocking'!I493="","",VLOOKUP( 'Felling&amp;Restocking'!I493,SpeciesList[],4,FALSE))</f>
        <v/>
      </c>
      <c r="AH493" s="333" t="str">
        <f>IF('Felling&amp;Restocking'!J493="","",IFERROR("," &amp; VLOOKUP( 'Felling&amp;Restocking'!J493,SpeciesList[],2,FALSE),"," &amp; 'Felling&amp;Restocking'!J493))</f>
        <v/>
      </c>
      <c r="AI493" s="333" t="str">
        <f>IF('Felling&amp;Restocking'!J493="","",VLOOKUP( 'Felling&amp;Restocking'!J493,SpeciesList[],4,FALSE))</f>
        <v/>
      </c>
      <c r="AJ493" s="333" t="str">
        <f>IF('Felling&amp;Restocking'!K493="","",IFERROR("," &amp; VLOOKUP( 'Felling&amp;Restocking'!K493,SpeciesList[],2,FALSE),"," &amp; 'Felling&amp;Restocking'!K493))</f>
        <v/>
      </c>
      <c r="AK493" s="333" t="str">
        <f>IF('Felling&amp;Restocking'!K493="","",VLOOKUP( 'Felling&amp;Restocking'!K493,SpeciesList[],4,FALSE))</f>
        <v/>
      </c>
      <c r="AL493" s="333" t="str">
        <f>IF('Felling&amp;Restocking'!L493="","",IFERROR("," &amp; VLOOKUP( 'Felling&amp;Restocking'!L493,SpeciesList[],2,FALSE),"," &amp; 'Felling&amp;Restocking'!L493))</f>
        <v/>
      </c>
      <c r="AM493" s="333" t="str">
        <f>IF('Felling&amp;Restocking'!L493="","",VLOOKUP( 'Felling&amp;Restocking'!L493,SpeciesList[],4,FALSE))</f>
        <v/>
      </c>
      <c r="AN493" s="333" t="str">
        <f>IF('Felling&amp;Restocking'!M493="","",IFERROR("," &amp; VLOOKUP( 'Felling&amp;Restocking'!M493,SpeciesList[],2,FALSE),"," &amp; 'Felling&amp;Restocking'!M493))</f>
        <v/>
      </c>
      <c r="AO493" s="333" t="str">
        <f>IF('Felling&amp;Restocking'!M493="","",VLOOKUP( 'Felling&amp;Restocking'!M493,SpeciesList[],4,FALSE))</f>
        <v/>
      </c>
      <c r="AP493" s="333" t="str">
        <f>IF('Felling&amp;Restocking'!N493="","",IFERROR("," &amp; VLOOKUP( 'Felling&amp;Restocking'!N493,SpeciesList[],2,FALSE),"," &amp; 'Felling&amp;Restocking'!N493))</f>
        <v/>
      </c>
      <c r="AQ493" s="333" t="str">
        <f>IF('Felling&amp;Restocking'!N493="","",VLOOKUP( 'Felling&amp;Restocking'!N493,SpeciesList[],4,FALSE))</f>
        <v/>
      </c>
      <c r="AS493" s="346"/>
      <c r="AT493" s="333" t="str">
        <f>IF('Sub-Cpt Record'!A493&lt;&gt;"",CONCATENATE('Sub-Cpt Record'!A493,'Sub-Cpt Record'!B493,'Sub-Cpt Record'!C493),"")</f>
        <v/>
      </c>
      <c r="AU493" s="333">
        <f t="shared" si="72"/>
        <v>1</v>
      </c>
      <c r="AV493" s="333">
        <f>IF(AT493&lt;&gt;"",'Sub-Cpt Record'!C493/CODE!AU493,0)</f>
        <v>0</v>
      </c>
    </row>
    <row r="494" spans="1:48" x14ac:dyDescent="0.25">
      <c r="A494" s="333" t="str">
        <f>IF('Sub-Cpt Record'!B494="",IF(OR('Sub-Cpt Record'!A494=0,'Sub-Cpt Record'!A494=""),"",'Sub-Cpt Record'!A494),CONCATENATE('Sub-Cpt Record'!A494&amp;'Sub-Cpt Record'!B494))</f>
        <v/>
      </c>
      <c r="B494" s="333">
        <f t="shared" si="64"/>
        <v>1</v>
      </c>
      <c r="C494" s="334" t="str">
        <f>IF('Sub-Cpt Record'!E494 = "","",'Sub-Cpt Record'!E494&amp;"  ")</f>
        <v/>
      </c>
      <c r="D494" s="333" t="str">
        <f>IF('Sub-Cpt Record'!F494 = "","",'Sub-Cpt Record'!F494&amp;"  ")</f>
        <v/>
      </c>
      <c r="E494" s="333" t="str">
        <f>IF('Sub-Cpt Record'!G494 = "","",'Sub-Cpt Record'!G494&amp;"  ")</f>
        <v/>
      </c>
      <c r="F494" s="333" t="str">
        <f>IF('Sub-Cpt Record'!H494 = "","",'Sub-Cpt Record'!H494&amp;"  ")</f>
        <v/>
      </c>
      <c r="G494" s="333" t="str">
        <f>IF('Sub-Cpt Record'!I494 = "","",'Sub-Cpt Record'!I494&amp;"  ")</f>
        <v/>
      </c>
      <c r="H494" s="333" t="str">
        <f>IF('Sub-Cpt Record'!J494 = "","",'Sub-Cpt Record'!J494&amp;"  ")</f>
        <v/>
      </c>
      <c r="I494" s="335" t="str">
        <f t="shared" si="65"/>
        <v/>
      </c>
      <c r="J494" s="333">
        <f>IF(A494&lt;&gt;"",'Sub-Cpt Record'!C494/CODE!B494,0)</f>
        <v>0</v>
      </c>
      <c r="L494" s="337" t="str">
        <f t="shared" si="66"/>
        <v/>
      </c>
      <c r="N494" s="338">
        <f>COUNTIFS('Felling&amp;Restocking'!$A$11:$A$1000, 'Felling&amp;Restocking'!$A494, 'Felling&amp;Restocking'!$B$11:$B$1000, 'Felling&amp;Restocking'!$B494, 'Felling&amp;Restocking'!$H$11:$H$1000, 'Felling&amp;Restocking'!$H494)</f>
        <v>0</v>
      </c>
      <c r="O494" s="338">
        <f>IF(OR('Felling&amp;Restocking'!H494=0,'Felling&amp;Restocking'!H494=""),0,1)</f>
        <v>0</v>
      </c>
      <c r="P494" s="339">
        <f>SUM('Felling&amp;Restocking'!O494+'Felling&amp;Restocking'!P494)</f>
        <v>0</v>
      </c>
      <c r="S494" s="341">
        <f>IF(AND(O494&lt;&gt;0,P494&lt;&gt;0,'Felling&amp;Restocking'!G494&lt;&gt;0,AA494="",AC494=""),1,0)</f>
        <v>0</v>
      </c>
      <c r="T494" s="342" t="str">
        <f>IF(OR('Felling&amp;Restocking'!G494=0,'Felling&amp;Restocking'!G494=""),"",SUM('Felling&amp;Restocking'!O494/P494)*'Felling&amp;Restocking'!G494)</f>
        <v/>
      </c>
      <c r="U494" s="343" t="str">
        <f>IF(OR('Felling&amp;Restocking'!G494=0,'Felling&amp;Restocking'!G494=""),"",SUM('Felling&amp;Restocking'!P494/P494)*'Felling&amp;Restocking'!G494)</f>
        <v/>
      </c>
      <c r="V494" s="344">
        <f>IF(CONCATENATE('Felling&amp;Restocking'!U494&amp;'Felling&amp;Restocking'!W494&amp;'Felling&amp;Restocking'!Y494&amp;'Felling&amp;Restocking'!AA494&amp;'Felling&amp;Restocking'!AC494)="",0,1)</f>
        <v>0</v>
      </c>
      <c r="W494" s="345">
        <f>IF(OR(OR(TRIM('Felling&amp;Restocking'!H494)="T",TRIM('Felling&amp;Restocking'!H494)="DF",TRIM('Felling&amp;Restocking'!H494)="OS"),O494=0),0,1)</f>
        <v>0</v>
      </c>
      <c r="X494" s="345">
        <f>IF(OR('Felling&amp;Restocking'!$S494="",OR('Felling&amp;Restocking'!$S494=0,'Felling&amp;Restocking'!$S494="N/A")),0,1)</f>
        <v>0</v>
      </c>
      <c r="Y494" s="333" t="str">
        <f t="shared" si="67"/>
        <v/>
      </c>
      <c r="Z494" s="333" t="str">
        <f t="shared" si="68"/>
        <v/>
      </c>
      <c r="AA494" s="334" t="str">
        <f t="shared" si="69"/>
        <v/>
      </c>
      <c r="AC494" s="333" t="str">
        <f t="shared" si="70"/>
        <v/>
      </c>
      <c r="AE494" s="333" t="str">
        <f t="shared" si="71"/>
        <v>1</v>
      </c>
      <c r="AF494" s="346" t="str">
        <f>IF('Felling&amp;Restocking'!I494="","",IFERROR(VLOOKUP( 'Felling&amp;Restocking'!I494,SpeciesList[],2,FALSE),"," &amp; 'Felling&amp;Restocking'!I494))</f>
        <v/>
      </c>
      <c r="AG494" s="333" t="str">
        <f>IF('Felling&amp;Restocking'!I494="","",VLOOKUP( 'Felling&amp;Restocking'!I494,SpeciesList[],4,FALSE))</f>
        <v/>
      </c>
      <c r="AH494" s="333" t="str">
        <f>IF('Felling&amp;Restocking'!J494="","",IFERROR("," &amp; VLOOKUP( 'Felling&amp;Restocking'!J494,SpeciesList[],2,FALSE),"," &amp; 'Felling&amp;Restocking'!J494))</f>
        <v/>
      </c>
      <c r="AI494" s="333" t="str">
        <f>IF('Felling&amp;Restocking'!J494="","",VLOOKUP( 'Felling&amp;Restocking'!J494,SpeciesList[],4,FALSE))</f>
        <v/>
      </c>
      <c r="AJ494" s="333" t="str">
        <f>IF('Felling&amp;Restocking'!K494="","",IFERROR("," &amp; VLOOKUP( 'Felling&amp;Restocking'!K494,SpeciesList[],2,FALSE),"," &amp; 'Felling&amp;Restocking'!K494))</f>
        <v/>
      </c>
      <c r="AK494" s="333" t="str">
        <f>IF('Felling&amp;Restocking'!K494="","",VLOOKUP( 'Felling&amp;Restocking'!K494,SpeciesList[],4,FALSE))</f>
        <v/>
      </c>
      <c r="AL494" s="333" t="str">
        <f>IF('Felling&amp;Restocking'!L494="","",IFERROR("," &amp; VLOOKUP( 'Felling&amp;Restocking'!L494,SpeciesList[],2,FALSE),"," &amp; 'Felling&amp;Restocking'!L494))</f>
        <v/>
      </c>
      <c r="AM494" s="333" t="str">
        <f>IF('Felling&amp;Restocking'!L494="","",VLOOKUP( 'Felling&amp;Restocking'!L494,SpeciesList[],4,FALSE))</f>
        <v/>
      </c>
      <c r="AN494" s="333" t="str">
        <f>IF('Felling&amp;Restocking'!M494="","",IFERROR("," &amp; VLOOKUP( 'Felling&amp;Restocking'!M494,SpeciesList[],2,FALSE),"," &amp; 'Felling&amp;Restocking'!M494))</f>
        <v/>
      </c>
      <c r="AO494" s="333" t="str">
        <f>IF('Felling&amp;Restocking'!M494="","",VLOOKUP( 'Felling&amp;Restocking'!M494,SpeciesList[],4,FALSE))</f>
        <v/>
      </c>
      <c r="AP494" s="333" t="str">
        <f>IF('Felling&amp;Restocking'!N494="","",IFERROR("," &amp; VLOOKUP( 'Felling&amp;Restocking'!N494,SpeciesList[],2,FALSE),"," &amp; 'Felling&amp;Restocking'!N494))</f>
        <v/>
      </c>
      <c r="AQ494" s="333" t="str">
        <f>IF('Felling&amp;Restocking'!N494="","",VLOOKUP( 'Felling&amp;Restocking'!N494,SpeciesList[],4,FALSE))</f>
        <v/>
      </c>
      <c r="AS494" s="346"/>
      <c r="AT494" s="333" t="str">
        <f>IF('Sub-Cpt Record'!A494&lt;&gt;"",CONCATENATE('Sub-Cpt Record'!A494,'Sub-Cpt Record'!B494,'Sub-Cpt Record'!C494),"")</f>
        <v/>
      </c>
      <c r="AU494" s="333">
        <f t="shared" si="72"/>
        <v>1</v>
      </c>
      <c r="AV494" s="333">
        <f>IF(AT494&lt;&gt;"",'Sub-Cpt Record'!C494/CODE!AU494,0)</f>
        <v>0</v>
      </c>
    </row>
    <row r="495" spans="1:48" x14ac:dyDescent="0.25">
      <c r="A495" s="333" t="str">
        <f>IF('Sub-Cpt Record'!B495="",IF(OR('Sub-Cpt Record'!A495=0,'Sub-Cpt Record'!A495=""),"",'Sub-Cpt Record'!A495),CONCATENATE('Sub-Cpt Record'!A495&amp;'Sub-Cpt Record'!B495))</f>
        <v/>
      </c>
      <c r="B495" s="333">
        <f t="shared" si="64"/>
        <v>1</v>
      </c>
      <c r="C495" s="334" t="str">
        <f>IF('Sub-Cpt Record'!E495 = "","",'Sub-Cpt Record'!E495&amp;"  ")</f>
        <v/>
      </c>
      <c r="D495" s="333" t="str">
        <f>IF('Sub-Cpt Record'!F495 = "","",'Sub-Cpt Record'!F495&amp;"  ")</f>
        <v/>
      </c>
      <c r="E495" s="333" t="str">
        <f>IF('Sub-Cpt Record'!G495 = "","",'Sub-Cpt Record'!G495&amp;"  ")</f>
        <v/>
      </c>
      <c r="F495" s="333" t="str">
        <f>IF('Sub-Cpt Record'!H495 = "","",'Sub-Cpt Record'!H495&amp;"  ")</f>
        <v/>
      </c>
      <c r="G495" s="333" t="str">
        <f>IF('Sub-Cpt Record'!I495 = "","",'Sub-Cpt Record'!I495&amp;"  ")</f>
        <v/>
      </c>
      <c r="H495" s="333" t="str">
        <f>IF('Sub-Cpt Record'!J495 = "","",'Sub-Cpt Record'!J495&amp;"  ")</f>
        <v/>
      </c>
      <c r="I495" s="335" t="str">
        <f t="shared" si="65"/>
        <v/>
      </c>
      <c r="J495" s="333">
        <f>IF(A495&lt;&gt;"",'Sub-Cpt Record'!C495/CODE!B495,0)</f>
        <v>0</v>
      </c>
      <c r="L495" s="337" t="str">
        <f t="shared" si="66"/>
        <v/>
      </c>
      <c r="N495" s="338">
        <f>COUNTIFS('Felling&amp;Restocking'!$A$11:$A$1000, 'Felling&amp;Restocking'!$A495, 'Felling&amp;Restocking'!$B$11:$B$1000, 'Felling&amp;Restocking'!$B495, 'Felling&amp;Restocking'!$H$11:$H$1000, 'Felling&amp;Restocking'!$H495)</f>
        <v>0</v>
      </c>
      <c r="O495" s="338">
        <f>IF(OR('Felling&amp;Restocking'!H495=0,'Felling&amp;Restocking'!H495=""),0,1)</f>
        <v>0</v>
      </c>
      <c r="P495" s="339">
        <f>SUM('Felling&amp;Restocking'!O495+'Felling&amp;Restocking'!P495)</f>
        <v>0</v>
      </c>
      <c r="S495" s="341">
        <f>IF(AND(O495&lt;&gt;0,P495&lt;&gt;0,'Felling&amp;Restocking'!G495&lt;&gt;0,AA495="",AC495=""),1,0)</f>
        <v>0</v>
      </c>
      <c r="T495" s="342" t="str">
        <f>IF(OR('Felling&amp;Restocking'!G495=0,'Felling&amp;Restocking'!G495=""),"",SUM('Felling&amp;Restocking'!O495/P495)*'Felling&amp;Restocking'!G495)</f>
        <v/>
      </c>
      <c r="U495" s="343" t="str">
        <f>IF(OR('Felling&amp;Restocking'!G495=0,'Felling&amp;Restocking'!G495=""),"",SUM('Felling&amp;Restocking'!P495/P495)*'Felling&amp;Restocking'!G495)</f>
        <v/>
      </c>
      <c r="V495" s="344">
        <f>IF(CONCATENATE('Felling&amp;Restocking'!U495&amp;'Felling&amp;Restocking'!W495&amp;'Felling&amp;Restocking'!Y495&amp;'Felling&amp;Restocking'!AA495&amp;'Felling&amp;Restocking'!AC495)="",0,1)</f>
        <v>0</v>
      </c>
      <c r="W495" s="345">
        <f>IF(OR(OR(TRIM('Felling&amp;Restocking'!H495)="T",TRIM('Felling&amp;Restocking'!H495)="DF",TRIM('Felling&amp;Restocking'!H495)="OS"),O495=0),0,1)</f>
        <v>0</v>
      </c>
      <c r="X495" s="345">
        <f>IF(OR('Felling&amp;Restocking'!$S495="",OR('Felling&amp;Restocking'!$S495=0,'Felling&amp;Restocking'!$S495="N/A")),0,1)</f>
        <v>0</v>
      </c>
      <c r="Y495" s="333" t="str">
        <f t="shared" si="67"/>
        <v/>
      </c>
      <c r="Z495" s="333" t="str">
        <f t="shared" si="68"/>
        <v/>
      </c>
      <c r="AA495" s="334" t="str">
        <f t="shared" si="69"/>
        <v/>
      </c>
      <c r="AC495" s="333" t="str">
        <f t="shared" si="70"/>
        <v/>
      </c>
      <c r="AE495" s="333" t="str">
        <f t="shared" si="71"/>
        <v>1</v>
      </c>
      <c r="AF495" s="346" t="str">
        <f>IF('Felling&amp;Restocking'!I495="","",IFERROR(VLOOKUP( 'Felling&amp;Restocking'!I495,SpeciesList[],2,FALSE),"," &amp; 'Felling&amp;Restocking'!I495))</f>
        <v/>
      </c>
      <c r="AG495" s="333" t="str">
        <f>IF('Felling&amp;Restocking'!I495="","",VLOOKUP( 'Felling&amp;Restocking'!I495,SpeciesList[],4,FALSE))</f>
        <v/>
      </c>
      <c r="AH495" s="333" t="str">
        <f>IF('Felling&amp;Restocking'!J495="","",IFERROR("," &amp; VLOOKUP( 'Felling&amp;Restocking'!J495,SpeciesList[],2,FALSE),"," &amp; 'Felling&amp;Restocking'!J495))</f>
        <v/>
      </c>
      <c r="AI495" s="333" t="str">
        <f>IF('Felling&amp;Restocking'!J495="","",VLOOKUP( 'Felling&amp;Restocking'!J495,SpeciesList[],4,FALSE))</f>
        <v/>
      </c>
      <c r="AJ495" s="333" t="str">
        <f>IF('Felling&amp;Restocking'!K495="","",IFERROR("," &amp; VLOOKUP( 'Felling&amp;Restocking'!K495,SpeciesList[],2,FALSE),"," &amp; 'Felling&amp;Restocking'!K495))</f>
        <v/>
      </c>
      <c r="AK495" s="333" t="str">
        <f>IF('Felling&amp;Restocking'!K495="","",VLOOKUP( 'Felling&amp;Restocking'!K495,SpeciesList[],4,FALSE))</f>
        <v/>
      </c>
      <c r="AL495" s="333" t="str">
        <f>IF('Felling&amp;Restocking'!L495="","",IFERROR("," &amp; VLOOKUP( 'Felling&amp;Restocking'!L495,SpeciesList[],2,FALSE),"," &amp; 'Felling&amp;Restocking'!L495))</f>
        <v/>
      </c>
      <c r="AM495" s="333" t="str">
        <f>IF('Felling&amp;Restocking'!L495="","",VLOOKUP( 'Felling&amp;Restocking'!L495,SpeciesList[],4,FALSE))</f>
        <v/>
      </c>
      <c r="AN495" s="333" t="str">
        <f>IF('Felling&amp;Restocking'!M495="","",IFERROR("," &amp; VLOOKUP( 'Felling&amp;Restocking'!M495,SpeciesList[],2,FALSE),"," &amp; 'Felling&amp;Restocking'!M495))</f>
        <v/>
      </c>
      <c r="AO495" s="333" t="str">
        <f>IF('Felling&amp;Restocking'!M495="","",VLOOKUP( 'Felling&amp;Restocking'!M495,SpeciesList[],4,FALSE))</f>
        <v/>
      </c>
      <c r="AP495" s="333" t="str">
        <f>IF('Felling&amp;Restocking'!N495="","",IFERROR("," &amp; VLOOKUP( 'Felling&amp;Restocking'!N495,SpeciesList[],2,FALSE),"," &amp; 'Felling&amp;Restocking'!N495))</f>
        <v/>
      </c>
      <c r="AQ495" s="333" t="str">
        <f>IF('Felling&amp;Restocking'!N495="","",VLOOKUP( 'Felling&amp;Restocking'!N495,SpeciesList[],4,FALSE))</f>
        <v/>
      </c>
      <c r="AS495" s="346"/>
      <c r="AT495" s="333" t="str">
        <f>IF('Sub-Cpt Record'!A495&lt;&gt;"",CONCATENATE('Sub-Cpt Record'!A495,'Sub-Cpt Record'!B495,'Sub-Cpt Record'!C495),"")</f>
        <v/>
      </c>
      <c r="AU495" s="333">
        <f t="shared" si="72"/>
        <v>1</v>
      </c>
      <c r="AV495" s="333">
        <f>IF(AT495&lt;&gt;"",'Sub-Cpt Record'!C495/CODE!AU495,0)</f>
        <v>0</v>
      </c>
    </row>
    <row r="496" spans="1:48" x14ac:dyDescent="0.25">
      <c r="A496" s="333" t="str">
        <f>IF('Sub-Cpt Record'!B496="",IF(OR('Sub-Cpt Record'!A496=0,'Sub-Cpt Record'!A496=""),"",'Sub-Cpt Record'!A496),CONCATENATE('Sub-Cpt Record'!A496&amp;'Sub-Cpt Record'!B496))</f>
        <v/>
      </c>
      <c r="B496" s="333">
        <f t="shared" si="64"/>
        <v>1</v>
      </c>
      <c r="C496" s="334" t="str">
        <f>IF('Sub-Cpt Record'!E496 = "","",'Sub-Cpt Record'!E496&amp;"  ")</f>
        <v/>
      </c>
      <c r="D496" s="333" t="str">
        <f>IF('Sub-Cpt Record'!F496 = "","",'Sub-Cpt Record'!F496&amp;"  ")</f>
        <v/>
      </c>
      <c r="E496" s="333" t="str">
        <f>IF('Sub-Cpt Record'!G496 = "","",'Sub-Cpt Record'!G496&amp;"  ")</f>
        <v/>
      </c>
      <c r="F496" s="333" t="str">
        <f>IF('Sub-Cpt Record'!H496 = "","",'Sub-Cpt Record'!H496&amp;"  ")</f>
        <v/>
      </c>
      <c r="G496" s="333" t="str">
        <f>IF('Sub-Cpt Record'!I496 = "","",'Sub-Cpt Record'!I496&amp;"  ")</f>
        <v/>
      </c>
      <c r="H496" s="333" t="str">
        <f>IF('Sub-Cpt Record'!J496 = "","",'Sub-Cpt Record'!J496&amp;"  ")</f>
        <v/>
      </c>
      <c r="I496" s="335" t="str">
        <f t="shared" si="65"/>
        <v/>
      </c>
      <c r="J496" s="333">
        <f>IF(A496&lt;&gt;"",'Sub-Cpt Record'!C496/CODE!B496,0)</f>
        <v>0</v>
      </c>
      <c r="L496" s="337" t="str">
        <f t="shared" si="66"/>
        <v/>
      </c>
      <c r="N496" s="338">
        <f>COUNTIFS('Felling&amp;Restocking'!$A$11:$A$1000, 'Felling&amp;Restocking'!$A496, 'Felling&amp;Restocking'!$B$11:$B$1000, 'Felling&amp;Restocking'!$B496, 'Felling&amp;Restocking'!$H$11:$H$1000, 'Felling&amp;Restocking'!$H496)</f>
        <v>0</v>
      </c>
      <c r="O496" s="338">
        <f>IF(OR('Felling&amp;Restocking'!H496=0,'Felling&amp;Restocking'!H496=""),0,1)</f>
        <v>0</v>
      </c>
      <c r="P496" s="339">
        <f>SUM('Felling&amp;Restocking'!O496+'Felling&amp;Restocking'!P496)</f>
        <v>0</v>
      </c>
      <c r="S496" s="341">
        <f>IF(AND(O496&lt;&gt;0,P496&lt;&gt;0,'Felling&amp;Restocking'!G496&lt;&gt;0,AA496="",AC496=""),1,0)</f>
        <v>0</v>
      </c>
      <c r="T496" s="342" t="str">
        <f>IF(OR('Felling&amp;Restocking'!G496=0,'Felling&amp;Restocking'!G496=""),"",SUM('Felling&amp;Restocking'!O496/P496)*'Felling&amp;Restocking'!G496)</f>
        <v/>
      </c>
      <c r="U496" s="343" t="str">
        <f>IF(OR('Felling&amp;Restocking'!G496=0,'Felling&amp;Restocking'!G496=""),"",SUM('Felling&amp;Restocking'!P496/P496)*'Felling&amp;Restocking'!G496)</f>
        <v/>
      </c>
      <c r="V496" s="344">
        <f>IF(CONCATENATE('Felling&amp;Restocking'!U496&amp;'Felling&amp;Restocking'!W496&amp;'Felling&amp;Restocking'!Y496&amp;'Felling&amp;Restocking'!AA496&amp;'Felling&amp;Restocking'!AC496)="",0,1)</f>
        <v>0</v>
      </c>
      <c r="W496" s="345">
        <f>IF(OR(OR(TRIM('Felling&amp;Restocking'!H496)="T",TRIM('Felling&amp;Restocking'!H496)="DF",TRIM('Felling&amp;Restocking'!H496)="OS"),O496=0),0,1)</f>
        <v>0</v>
      </c>
      <c r="X496" s="345">
        <f>IF(OR('Felling&amp;Restocking'!$S496="",OR('Felling&amp;Restocking'!$S496=0,'Felling&amp;Restocking'!$S496="N/A")),0,1)</f>
        <v>0</v>
      </c>
      <c r="Y496" s="333" t="str">
        <f t="shared" si="67"/>
        <v/>
      </c>
      <c r="Z496" s="333" t="str">
        <f t="shared" si="68"/>
        <v/>
      </c>
      <c r="AA496" s="334" t="str">
        <f t="shared" si="69"/>
        <v/>
      </c>
      <c r="AC496" s="333" t="str">
        <f t="shared" si="70"/>
        <v/>
      </c>
      <c r="AE496" s="333" t="str">
        <f t="shared" si="71"/>
        <v>1</v>
      </c>
      <c r="AF496" s="346" t="str">
        <f>IF('Felling&amp;Restocking'!I496="","",IFERROR(VLOOKUP( 'Felling&amp;Restocking'!I496,SpeciesList[],2,FALSE),"," &amp; 'Felling&amp;Restocking'!I496))</f>
        <v/>
      </c>
      <c r="AG496" s="333" t="str">
        <f>IF('Felling&amp;Restocking'!I496="","",VLOOKUP( 'Felling&amp;Restocking'!I496,SpeciesList[],4,FALSE))</f>
        <v/>
      </c>
      <c r="AH496" s="333" t="str">
        <f>IF('Felling&amp;Restocking'!J496="","",IFERROR("," &amp; VLOOKUP( 'Felling&amp;Restocking'!J496,SpeciesList[],2,FALSE),"," &amp; 'Felling&amp;Restocking'!J496))</f>
        <v/>
      </c>
      <c r="AI496" s="333" t="str">
        <f>IF('Felling&amp;Restocking'!J496="","",VLOOKUP( 'Felling&amp;Restocking'!J496,SpeciesList[],4,FALSE))</f>
        <v/>
      </c>
      <c r="AJ496" s="333" t="str">
        <f>IF('Felling&amp;Restocking'!K496="","",IFERROR("," &amp; VLOOKUP( 'Felling&amp;Restocking'!K496,SpeciesList[],2,FALSE),"," &amp; 'Felling&amp;Restocking'!K496))</f>
        <v/>
      </c>
      <c r="AK496" s="333" t="str">
        <f>IF('Felling&amp;Restocking'!K496="","",VLOOKUP( 'Felling&amp;Restocking'!K496,SpeciesList[],4,FALSE))</f>
        <v/>
      </c>
      <c r="AL496" s="333" t="str">
        <f>IF('Felling&amp;Restocking'!L496="","",IFERROR("," &amp; VLOOKUP( 'Felling&amp;Restocking'!L496,SpeciesList[],2,FALSE),"," &amp; 'Felling&amp;Restocking'!L496))</f>
        <v/>
      </c>
      <c r="AM496" s="333" t="str">
        <f>IF('Felling&amp;Restocking'!L496="","",VLOOKUP( 'Felling&amp;Restocking'!L496,SpeciesList[],4,FALSE))</f>
        <v/>
      </c>
      <c r="AN496" s="333" t="str">
        <f>IF('Felling&amp;Restocking'!M496="","",IFERROR("," &amp; VLOOKUP( 'Felling&amp;Restocking'!M496,SpeciesList[],2,FALSE),"," &amp; 'Felling&amp;Restocking'!M496))</f>
        <v/>
      </c>
      <c r="AO496" s="333" t="str">
        <f>IF('Felling&amp;Restocking'!M496="","",VLOOKUP( 'Felling&amp;Restocking'!M496,SpeciesList[],4,FALSE))</f>
        <v/>
      </c>
      <c r="AP496" s="333" t="str">
        <f>IF('Felling&amp;Restocking'!N496="","",IFERROR("," &amp; VLOOKUP( 'Felling&amp;Restocking'!N496,SpeciesList[],2,FALSE),"," &amp; 'Felling&amp;Restocking'!N496))</f>
        <v/>
      </c>
      <c r="AQ496" s="333" t="str">
        <f>IF('Felling&amp;Restocking'!N496="","",VLOOKUP( 'Felling&amp;Restocking'!N496,SpeciesList[],4,FALSE))</f>
        <v/>
      </c>
      <c r="AS496" s="346"/>
      <c r="AT496" s="333" t="str">
        <f>IF('Sub-Cpt Record'!A496&lt;&gt;"",CONCATENATE('Sub-Cpt Record'!A496,'Sub-Cpt Record'!B496,'Sub-Cpt Record'!C496),"")</f>
        <v/>
      </c>
      <c r="AU496" s="333">
        <f t="shared" si="72"/>
        <v>1</v>
      </c>
      <c r="AV496" s="333">
        <f>IF(AT496&lt;&gt;"",'Sub-Cpt Record'!C496/CODE!AU496,0)</f>
        <v>0</v>
      </c>
    </row>
    <row r="497" spans="1:48" x14ac:dyDescent="0.25">
      <c r="A497" s="333" t="str">
        <f>IF('Sub-Cpt Record'!B497="",IF(OR('Sub-Cpt Record'!A497=0,'Sub-Cpt Record'!A497=""),"",'Sub-Cpt Record'!A497),CONCATENATE('Sub-Cpt Record'!A497&amp;'Sub-Cpt Record'!B497))</f>
        <v/>
      </c>
      <c r="B497" s="333">
        <f t="shared" si="64"/>
        <v>1</v>
      </c>
      <c r="C497" s="334" t="str">
        <f>IF('Sub-Cpt Record'!E497 = "","",'Sub-Cpt Record'!E497&amp;"  ")</f>
        <v/>
      </c>
      <c r="D497" s="333" t="str">
        <f>IF('Sub-Cpt Record'!F497 = "","",'Sub-Cpt Record'!F497&amp;"  ")</f>
        <v/>
      </c>
      <c r="E497" s="333" t="str">
        <f>IF('Sub-Cpt Record'!G497 = "","",'Sub-Cpt Record'!G497&amp;"  ")</f>
        <v/>
      </c>
      <c r="F497" s="333" t="str">
        <f>IF('Sub-Cpt Record'!H497 = "","",'Sub-Cpt Record'!H497&amp;"  ")</f>
        <v/>
      </c>
      <c r="G497" s="333" t="str">
        <f>IF('Sub-Cpt Record'!I497 = "","",'Sub-Cpt Record'!I497&amp;"  ")</f>
        <v/>
      </c>
      <c r="H497" s="333" t="str">
        <f>IF('Sub-Cpt Record'!J497 = "","",'Sub-Cpt Record'!J497&amp;"  ")</f>
        <v/>
      </c>
      <c r="I497" s="335" t="str">
        <f t="shared" si="65"/>
        <v/>
      </c>
      <c r="J497" s="333">
        <f>IF(A497&lt;&gt;"",'Sub-Cpt Record'!C497/CODE!B497,0)</f>
        <v>0</v>
      </c>
      <c r="L497" s="337" t="str">
        <f t="shared" si="66"/>
        <v/>
      </c>
      <c r="N497" s="338">
        <f>COUNTIFS('Felling&amp;Restocking'!$A$11:$A$1000, 'Felling&amp;Restocking'!$A497, 'Felling&amp;Restocking'!$B$11:$B$1000, 'Felling&amp;Restocking'!$B497, 'Felling&amp;Restocking'!$H$11:$H$1000, 'Felling&amp;Restocking'!$H497)</f>
        <v>0</v>
      </c>
      <c r="O497" s="338">
        <f>IF(OR('Felling&amp;Restocking'!H497=0,'Felling&amp;Restocking'!H497=""),0,1)</f>
        <v>0</v>
      </c>
      <c r="P497" s="339">
        <f>SUM('Felling&amp;Restocking'!O497+'Felling&amp;Restocking'!P497)</f>
        <v>0</v>
      </c>
      <c r="S497" s="341">
        <f>IF(AND(O497&lt;&gt;0,P497&lt;&gt;0,'Felling&amp;Restocking'!G497&lt;&gt;0,AA497="",AC497=""),1,0)</f>
        <v>0</v>
      </c>
      <c r="T497" s="342" t="str">
        <f>IF(OR('Felling&amp;Restocking'!G497=0,'Felling&amp;Restocking'!G497=""),"",SUM('Felling&amp;Restocking'!O497/P497)*'Felling&amp;Restocking'!G497)</f>
        <v/>
      </c>
      <c r="U497" s="343" t="str">
        <f>IF(OR('Felling&amp;Restocking'!G497=0,'Felling&amp;Restocking'!G497=""),"",SUM('Felling&amp;Restocking'!P497/P497)*'Felling&amp;Restocking'!G497)</f>
        <v/>
      </c>
      <c r="V497" s="344">
        <f>IF(CONCATENATE('Felling&amp;Restocking'!U497&amp;'Felling&amp;Restocking'!W497&amp;'Felling&amp;Restocking'!Y497&amp;'Felling&amp;Restocking'!AA497&amp;'Felling&amp;Restocking'!AC497)="",0,1)</f>
        <v>0</v>
      </c>
      <c r="W497" s="345">
        <f>IF(OR(OR(TRIM('Felling&amp;Restocking'!H497)="T",TRIM('Felling&amp;Restocking'!H497)="DF",TRIM('Felling&amp;Restocking'!H497)="OS"),O497=0),0,1)</f>
        <v>0</v>
      </c>
      <c r="X497" s="345">
        <f>IF(OR('Felling&amp;Restocking'!$S497="",OR('Felling&amp;Restocking'!$S497=0,'Felling&amp;Restocking'!$S497="N/A")),0,1)</f>
        <v>0</v>
      </c>
      <c r="Y497" s="333" t="str">
        <f t="shared" si="67"/>
        <v/>
      </c>
      <c r="Z497" s="333" t="str">
        <f t="shared" si="68"/>
        <v/>
      </c>
      <c r="AA497" s="334" t="str">
        <f t="shared" si="69"/>
        <v/>
      </c>
      <c r="AC497" s="333" t="str">
        <f t="shared" si="70"/>
        <v/>
      </c>
      <c r="AE497" s="333" t="str">
        <f t="shared" si="71"/>
        <v>1</v>
      </c>
      <c r="AF497" s="346" t="str">
        <f>IF('Felling&amp;Restocking'!I497="","",IFERROR(VLOOKUP( 'Felling&amp;Restocking'!I497,SpeciesList[],2,FALSE),"," &amp; 'Felling&amp;Restocking'!I497))</f>
        <v/>
      </c>
      <c r="AG497" s="333" t="str">
        <f>IF('Felling&amp;Restocking'!I497="","",VLOOKUP( 'Felling&amp;Restocking'!I497,SpeciesList[],4,FALSE))</f>
        <v/>
      </c>
      <c r="AH497" s="333" t="str">
        <f>IF('Felling&amp;Restocking'!J497="","",IFERROR("," &amp; VLOOKUP( 'Felling&amp;Restocking'!J497,SpeciesList[],2,FALSE),"," &amp; 'Felling&amp;Restocking'!J497))</f>
        <v/>
      </c>
      <c r="AI497" s="333" t="str">
        <f>IF('Felling&amp;Restocking'!J497="","",VLOOKUP( 'Felling&amp;Restocking'!J497,SpeciesList[],4,FALSE))</f>
        <v/>
      </c>
      <c r="AJ497" s="333" t="str">
        <f>IF('Felling&amp;Restocking'!K497="","",IFERROR("," &amp; VLOOKUP( 'Felling&amp;Restocking'!K497,SpeciesList[],2,FALSE),"," &amp; 'Felling&amp;Restocking'!K497))</f>
        <v/>
      </c>
      <c r="AK497" s="333" t="str">
        <f>IF('Felling&amp;Restocking'!K497="","",VLOOKUP( 'Felling&amp;Restocking'!K497,SpeciesList[],4,FALSE))</f>
        <v/>
      </c>
      <c r="AL497" s="333" t="str">
        <f>IF('Felling&amp;Restocking'!L497="","",IFERROR("," &amp; VLOOKUP( 'Felling&amp;Restocking'!L497,SpeciesList[],2,FALSE),"," &amp; 'Felling&amp;Restocking'!L497))</f>
        <v/>
      </c>
      <c r="AM497" s="333" t="str">
        <f>IF('Felling&amp;Restocking'!L497="","",VLOOKUP( 'Felling&amp;Restocking'!L497,SpeciesList[],4,FALSE))</f>
        <v/>
      </c>
      <c r="AN497" s="333" t="str">
        <f>IF('Felling&amp;Restocking'!M497="","",IFERROR("," &amp; VLOOKUP( 'Felling&amp;Restocking'!M497,SpeciesList[],2,FALSE),"," &amp; 'Felling&amp;Restocking'!M497))</f>
        <v/>
      </c>
      <c r="AO497" s="333" t="str">
        <f>IF('Felling&amp;Restocking'!M497="","",VLOOKUP( 'Felling&amp;Restocking'!M497,SpeciesList[],4,FALSE))</f>
        <v/>
      </c>
      <c r="AP497" s="333" t="str">
        <f>IF('Felling&amp;Restocking'!N497="","",IFERROR("," &amp; VLOOKUP( 'Felling&amp;Restocking'!N497,SpeciesList[],2,FALSE),"," &amp; 'Felling&amp;Restocking'!N497))</f>
        <v/>
      </c>
      <c r="AQ497" s="333" t="str">
        <f>IF('Felling&amp;Restocking'!N497="","",VLOOKUP( 'Felling&amp;Restocking'!N497,SpeciesList[],4,FALSE))</f>
        <v/>
      </c>
      <c r="AS497" s="346"/>
      <c r="AT497" s="333" t="str">
        <f>IF('Sub-Cpt Record'!A497&lt;&gt;"",CONCATENATE('Sub-Cpt Record'!A497,'Sub-Cpt Record'!B497,'Sub-Cpt Record'!C497),"")</f>
        <v/>
      </c>
      <c r="AU497" s="333">
        <f t="shared" si="72"/>
        <v>1</v>
      </c>
      <c r="AV497" s="333">
        <f>IF(AT497&lt;&gt;"",'Sub-Cpt Record'!C497/CODE!AU497,0)</f>
        <v>0</v>
      </c>
    </row>
    <row r="498" spans="1:48" x14ac:dyDescent="0.25">
      <c r="A498" s="333" t="str">
        <f>IF('Sub-Cpt Record'!B498="",IF(OR('Sub-Cpt Record'!A498=0,'Sub-Cpt Record'!A498=""),"",'Sub-Cpt Record'!A498),CONCATENATE('Sub-Cpt Record'!A498&amp;'Sub-Cpt Record'!B498))</f>
        <v/>
      </c>
      <c r="B498" s="333">
        <f t="shared" si="64"/>
        <v>1</v>
      </c>
      <c r="C498" s="334" t="str">
        <f>IF('Sub-Cpt Record'!E498 = "","",'Sub-Cpt Record'!E498&amp;"  ")</f>
        <v/>
      </c>
      <c r="D498" s="333" t="str">
        <f>IF('Sub-Cpt Record'!F498 = "","",'Sub-Cpt Record'!F498&amp;"  ")</f>
        <v/>
      </c>
      <c r="E498" s="333" t="str">
        <f>IF('Sub-Cpt Record'!G498 = "","",'Sub-Cpt Record'!G498&amp;"  ")</f>
        <v/>
      </c>
      <c r="F498" s="333" t="str">
        <f>IF('Sub-Cpt Record'!H498 = "","",'Sub-Cpt Record'!H498&amp;"  ")</f>
        <v/>
      </c>
      <c r="G498" s="333" t="str">
        <f>IF('Sub-Cpt Record'!I498 = "","",'Sub-Cpt Record'!I498&amp;"  ")</f>
        <v/>
      </c>
      <c r="H498" s="333" t="str">
        <f>IF('Sub-Cpt Record'!J498 = "","",'Sub-Cpt Record'!J498&amp;"  ")</f>
        <v/>
      </c>
      <c r="I498" s="335" t="str">
        <f t="shared" si="65"/>
        <v/>
      </c>
      <c r="J498" s="333">
        <f>IF(A498&lt;&gt;"",'Sub-Cpt Record'!C498/CODE!B498,0)</f>
        <v>0</v>
      </c>
      <c r="L498" s="337" t="str">
        <f t="shared" si="66"/>
        <v/>
      </c>
      <c r="N498" s="338">
        <f>COUNTIFS('Felling&amp;Restocking'!$A$11:$A$1000, 'Felling&amp;Restocking'!$A498, 'Felling&amp;Restocking'!$B$11:$B$1000, 'Felling&amp;Restocking'!$B498, 'Felling&amp;Restocking'!$H$11:$H$1000, 'Felling&amp;Restocking'!$H498)</f>
        <v>0</v>
      </c>
      <c r="O498" s="338">
        <f>IF(OR('Felling&amp;Restocking'!H498=0,'Felling&amp;Restocking'!H498=""),0,1)</f>
        <v>0</v>
      </c>
      <c r="P498" s="339">
        <f>SUM('Felling&amp;Restocking'!O498+'Felling&amp;Restocking'!P498)</f>
        <v>0</v>
      </c>
      <c r="S498" s="341">
        <f>IF(AND(O498&lt;&gt;0,P498&lt;&gt;0,'Felling&amp;Restocking'!G498&lt;&gt;0,AA498="",AC498=""),1,0)</f>
        <v>0</v>
      </c>
      <c r="T498" s="342" t="str">
        <f>IF(OR('Felling&amp;Restocking'!G498=0,'Felling&amp;Restocking'!G498=""),"",SUM('Felling&amp;Restocking'!O498/P498)*'Felling&amp;Restocking'!G498)</f>
        <v/>
      </c>
      <c r="U498" s="343" t="str">
        <f>IF(OR('Felling&amp;Restocking'!G498=0,'Felling&amp;Restocking'!G498=""),"",SUM('Felling&amp;Restocking'!P498/P498)*'Felling&amp;Restocking'!G498)</f>
        <v/>
      </c>
      <c r="V498" s="344">
        <f>IF(CONCATENATE('Felling&amp;Restocking'!U498&amp;'Felling&amp;Restocking'!W498&amp;'Felling&amp;Restocking'!Y498&amp;'Felling&amp;Restocking'!AA498&amp;'Felling&amp;Restocking'!AC498)="",0,1)</f>
        <v>0</v>
      </c>
      <c r="W498" s="345">
        <f>IF(OR(OR(TRIM('Felling&amp;Restocking'!H498)="T",TRIM('Felling&amp;Restocking'!H498)="DF",TRIM('Felling&amp;Restocking'!H498)="OS"),O498=0),0,1)</f>
        <v>0</v>
      </c>
      <c r="X498" s="345">
        <f>IF(OR('Felling&amp;Restocking'!$S498="",OR('Felling&amp;Restocking'!$S498=0,'Felling&amp;Restocking'!$S498="N/A")),0,1)</f>
        <v>0</v>
      </c>
      <c r="Y498" s="333" t="str">
        <f t="shared" si="67"/>
        <v/>
      </c>
      <c r="Z498" s="333" t="str">
        <f t="shared" si="68"/>
        <v/>
      </c>
      <c r="AA498" s="334" t="str">
        <f t="shared" si="69"/>
        <v/>
      </c>
      <c r="AC498" s="333" t="str">
        <f t="shared" si="70"/>
        <v/>
      </c>
      <c r="AE498" s="333" t="str">
        <f t="shared" si="71"/>
        <v>1</v>
      </c>
      <c r="AF498" s="346" t="str">
        <f>IF('Felling&amp;Restocking'!I498="","",IFERROR(VLOOKUP( 'Felling&amp;Restocking'!I498,SpeciesList[],2,FALSE),"," &amp; 'Felling&amp;Restocking'!I498))</f>
        <v/>
      </c>
      <c r="AG498" s="333" t="str">
        <f>IF('Felling&amp;Restocking'!I498="","",VLOOKUP( 'Felling&amp;Restocking'!I498,SpeciesList[],4,FALSE))</f>
        <v/>
      </c>
      <c r="AH498" s="333" t="str">
        <f>IF('Felling&amp;Restocking'!J498="","",IFERROR("," &amp; VLOOKUP( 'Felling&amp;Restocking'!J498,SpeciesList[],2,FALSE),"," &amp; 'Felling&amp;Restocking'!J498))</f>
        <v/>
      </c>
      <c r="AI498" s="333" t="str">
        <f>IF('Felling&amp;Restocking'!J498="","",VLOOKUP( 'Felling&amp;Restocking'!J498,SpeciesList[],4,FALSE))</f>
        <v/>
      </c>
      <c r="AJ498" s="333" t="str">
        <f>IF('Felling&amp;Restocking'!K498="","",IFERROR("," &amp; VLOOKUP( 'Felling&amp;Restocking'!K498,SpeciesList[],2,FALSE),"," &amp; 'Felling&amp;Restocking'!K498))</f>
        <v/>
      </c>
      <c r="AK498" s="333" t="str">
        <f>IF('Felling&amp;Restocking'!K498="","",VLOOKUP( 'Felling&amp;Restocking'!K498,SpeciesList[],4,FALSE))</f>
        <v/>
      </c>
      <c r="AL498" s="333" t="str">
        <f>IF('Felling&amp;Restocking'!L498="","",IFERROR("," &amp; VLOOKUP( 'Felling&amp;Restocking'!L498,SpeciesList[],2,FALSE),"," &amp; 'Felling&amp;Restocking'!L498))</f>
        <v/>
      </c>
      <c r="AM498" s="333" t="str">
        <f>IF('Felling&amp;Restocking'!L498="","",VLOOKUP( 'Felling&amp;Restocking'!L498,SpeciesList[],4,FALSE))</f>
        <v/>
      </c>
      <c r="AN498" s="333" t="str">
        <f>IF('Felling&amp;Restocking'!M498="","",IFERROR("," &amp; VLOOKUP( 'Felling&amp;Restocking'!M498,SpeciesList[],2,FALSE),"," &amp; 'Felling&amp;Restocking'!M498))</f>
        <v/>
      </c>
      <c r="AO498" s="333" t="str">
        <f>IF('Felling&amp;Restocking'!M498="","",VLOOKUP( 'Felling&amp;Restocking'!M498,SpeciesList[],4,FALSE))</f>
        <v/>
      </c>
      <c r="AP498" s="333" t="str">
        <f>IF('Felling&amp;Restocking'!N498="","",IFERROR("," &amp; VLOOKUP( 'Felling&amp;Restocking'!N498,SpeciesList[],2,FALSE),"," &amp; 'Felling&amp;Restocking'!N498))</f>
        <v/>
      </c>
      <c r="AQ498" s="333" t="str">
        <f>IF('Felling&amp;Restocking'!N498="","",VLOOKUP( 'Felling&amp;Restocking'!N498,SpeciesList[],4,FALSE))</f>
        <v/>
      </c>
      <c r="AS498" s="346"/>
      <c r="AT498" s="333" t="str">
        <f>IF('Sub-Cpt Record'!A498&lt;&gt;"",CONCATENATE('Sub-Cpt Record'!A498,'Sub-Cpt Record'!B498,'Sub-Cpt Record'!C498),"")</f>
        <v/>
      </c>
      <c r="AU498" s="333">
        <f t="shared" si="72"/>
        <v>1</v>
      </c>
      <c r="AV498" s="333">
        <f>IF(AT498&lt;&gt;"",'Sub-Cpt Record'!C498/CODE!AU498,0)</f>
        <v>0</v>
      </c>
    </row>
    <row r="499" spans="1:48" x14ac:dyDescent="0.25">
      <c r="A499" s="333" t="str">
        <f>IF('Sub-Cpt Record'!B499="",IF(OR('Sub-Cpt Record'!A499=0,'Sub-Cpt Record'!A499=""),"",'Sub-Cpt Record'!A499),CONCATENATE('Sub-Cpt Record'!A499&amp;'Sub-Cpt Record'!B499))</f>
        <v/>
      </c>
      <c r="B499" s="333">
        <f t="shared" si="64"/>
        <v>1</v>
      </c>
      <c r="C499" s="334" t="str">
        <f>IF('Sub-Cpt Record'!E499 = "","",'Sub-Cpt Record'!E499&amp;"  ")</f>
        <v/>
      </c>
      <c r="D499" s="333" t="str">
        <f>IF('Sub-Cpt Record'!F499 = "","",'Sub-Cpt Record'!F499&amp;"  ")</f>
        <v/>
      </c>
      <c r="E499" s="333" t="str">
        <f>IF('Sub-Cpt Record'!G499 = "","",'Sub-Cpt Record'!G499&amp;"  ")</f>
        <v/>
      </c>
      <c r="F499" s="333" t="str">
        <f>IF('Sub-Cpt Record'!H499 = "","",'Sub-Cpt Record'!H499&amp;"  ")</f>
        <v/>
      </c>
      <c r="G499" s="333" t="str">
        <f>IF('Sub-Cpt Record'!I499 = "","",'Sub-Cpt Record'!I499&amp;"  ")</f>
        <v/>
      </c>
      <c r="H499" s="333" t="str">
        <f>IF('Sub-Cpt Record'!J499 = "","",'Sub-Cpt Record'!J499&amp;"  ")</f>
        <v/>
      </c>
      <c r="I499" s="335" t="str">
        <f t="shared" si="65"/>
        <v/>
      </c>
      <c r="J499" s="333">
        <f>IF(A499&lt;&gt;"",'Sub-Cpt Record'!C499/CODE!B499,0)</f>
        <v>0</v>
      </c>
      <c r="L499" s="337" t="str">
        <f t="shared" si="66"/>
        <v/>
      </c>
      <c r="N499" s="338">
        <f>COUNTIFS('Felling&amp;Restocking'!$A$11:$A$1000, 'Felling&amp;Restocking'!$A499, 'Felling&amp;Restocking'!$B$11:$B$1000, 'Felling&amp;Restocking'!$B499, 'Felling&amp;Restocking'!$H$11:$H$1000, 'Felling&amp;Restocking'!$H499)</f>
        <v>0</v>
      </c>
      <c r="O499" s="338">
        <f>IF(OR('Felling&amp;Restocking'!H499=0,'Felling&amp;Restocking'!H499=""),0,1)</f>
        <v>0</v>
      </c>
      <c r="P499" s="339">
        <f>SUM('Felling&amp;Restocking'!O499+'Felling&amp;Restocking'!P499)</f>
        <v>0</v>
      </c>
      <c r="S499" s="341">
        <f>IF(AND(O499&lt;&gt;0,P499&lt;&gt;0,'Felling&amp;Restocking'!G499&lt;&gt;0,AA499="",AC499=""),1,0)</f>
        <v>0</v>
      </c>
      <c r="T499" s="342" t="str">
        <f>IF(OR('Felling&amp;Restocking'!G499=0,'Felling&amp;Restocking'!G499=""),"",SUM('Felling&amp;Restocking'!O499/P499)*'Felling&amp;Restocking'!G499)</f>
        <v/>
      </c>
      <c r="U499" s="343" t="str">
        <f>IF(OR('Felling&amp;Restocking'!G499=0,'Felling&amp;Restocking'!G499=""),"",SUM('Felling&amp;Restocking'!P499/P499)*'Felling&amp;Restocking'!G499)</f>
        <v/>
      </c>
      <c r="V499" s="344">
        <f>IF(CONCATENATE('Felling&amp;Restocking'!U499&amp;'Felling&amp;Restocking'!W499&amp;'Felling&amp;Restocking'!Y499&amp;'Felling&amp;Restocking'!AA499&amp;'Felling&amp;Restocking'!AC499)="",0,1)</f>
        <v>0</v>
      </c>
      <c r="W499" s="345">
        <f>IF(OR(OR(TRIM('Felling&amp;Restocking'!H499)="T",TRIM('Felling&amp;Restocking'!H499)="DF",TRIM('Felling&amp;Restocking'!H499)="OS"),O499=0),0,1)</f>
        <v>0</v>
      </c>
      <c r="X499" s="345">
        <f>IF(OR('Felling&amp;Restocking'!$S499="",OR('Felling&amp;Restocking'!$S499=0,'Felling&amp;Restocking'!$S499="N/A")),0,1)</f>
        <v>0</v>
      </c>
      <c r="Y499" s="333" t="str">
        <f t="shared" si="67"/>
        <v/>
      </c>
      <c r="Z499" s="333" t="str">
        <f t="shared" si="68"/>
        <v/>
      </c>
      <c r="AA499" s="334" t="str">
        <f t="shared" si="69"/>
        <v/>
      </c>
      <c r="AC499" s="333" t="str">
        <f t="shared" si="70"/>
        <v/>
      </c>
      <c r="AE499" s="333" t="str">
        <f t="shared" si="71"/>
        <v>1</v>
      </c>
      <c r="AF499" s="346" t="str">
        <f>IF('Felling&amp;Restocking'!I499="","",IFERROR(VLOOKUP( 'Felling&amp;Restocking'!I499,SpeciesList[],2,FALSE),"," &amp; 'Felling&amp;Restocking'!I499))</f>
        <v/>
      </c>
      <c r="AG499" s="333" t="str">
        <f>IF('Felling&amp;Restocking'!I499="","",VLOOKUP( 'Felling&amp;Restocking'!I499,SpeciesList[],4,FALSE))</f>
        <v/>
      </c>
      <c r="AH499" s="333" t="str">
        <f>IF('Felling&amp;Restocking'!J499="","",IFERROR("," &amp; VLOOKUP( 'Felling&amp;Restocking'!J499,SpeciesList[],2,FALSE),"," &amp; 'Felling&amp;Restocking'!J499))</f>
        <v/>
      </c>
      <c r="AI499" s="333" t="str">
        <f>IF('Felling&amp;Restocking'!J499="","",VLOOKUP( 'Felling&amp;Restocking'!J499,SpeciesList[],4,FALSE))</f>
        <v/>
      </c>
      <c r="AJ499" s="333" t="str">
        <f>IF('Felling&amp;Restocking'!K499="","",IFERROR("," &amp; VLOOKUP( 'Felling&amp;Restocking'!K499,SpeciesList[],2,FALSE),"," &amp; 'Felling&amp;Restocking'!K499))</f>
        <v/>
      </c>
      <c r="AK499" s="333" t="str">
        <f>IF('Felling&amp;Restocking'!K499="","",VLOOKUP( 'Felling&amp;Restocking'!K499,SpeciesList[],4,FALSE))</f>
        <v/>
      </c>
      <c r="AL499" s="333" t="str">
        <f>IF('Felling&amp;Restocking'!L499="","",IFERROR("," &amp; VLOOKUP( 'Felling&amp;Restocking'!L499,SpeciesList[],2,FALSE),"," &amp; 'Felling&amp;Restocking'!L499))</f>
        <v/>
      </c>
      <c r="AM499" s="333" t="str">
        <f>IF('Felling&amp;Restocking'!L499="","",VLOOKUP( 'Felling&amp;Restocking'!L499,SpeciesList[],4,FALSE))</f>
        <v/>
      </c>
      <c r="AN499" s="333" t="str">
        <f>IF('Felling&amp;Restocking'!M499="","",IFERROR("," &amp; VLOOKUP( 'Felling&amp;Restocking'!M499,SpeciesList[],2,FALSE),"," &amp; 'Felling&amp;Restocking'!M499))</f>
        <v/>
      </c>
      <c r="AO499" s="333" t="str">
        <f>IF('Felling&amp;Restocking'!M499="","",VLOOKUP( 'Felling&amp;Restocking'!M499,SpeciesList[],4,FALSE))</f>
        <v/>
      </c>
      <c r="AP499" s="333" t="str">
        <f>IF('Felling&amp;Restocking'!N499="","",IFERROR("," &amp; VLOOKUP( 'Felling&amp;Restocking'!N499,SpeciesList[],2,FALSE),"," &amp; 'Felling&amp;Restocking'!N499))</f>
        <v/>
      </c>
      <c r="AQ499" s="333" t="str">
        <f>IF('Felling&amp;Restocking'!N499="","",VLOOKUP( 'Felling&amp;Restocking'!N499,SpeciesList[],4,FALSE))</f>
        <v/>
      </c>
      <c r="AS499" s="346"/>
      <c r="AT499" s="333" t="str">
        <f>IF('Sub-Cpt Record'!A499&lt;&gt;"",CONCATENATE('Sub-Cpt Record'!A499,'Sub-Cpt Record'!B499,'Sub-Cpt Record'!C499),"")</f>
        <v/>
      </c>
      <c r="AU499" s="333">
        <f t="shared" si="72"/>
        <v>1</v>
      </c>
      <c r="AV499" s="333">
        <f>IF(AT499&lt;&gt;"",'Sub-Cpt Record'!C499/CODE!AU499,0)</f>
        <v>0</v>
      </c>
    </row>
    <row r="500" spans="1:48" x14ac:dyDescent="0.25">
      <c r="A500" s="333" t="str">
        <f>IF('Sub-Cpt Record'!B500="",IF(OR('Sub-Cpt Record'!A500=0,'Sub-Cpt Record'!A500=""),"",'Sub-Cpt Record'!A500),CONCATENATE('Sub-Cpt Record'!A500&amp;'Sub-Cpt Record'!B500))</f>
        <v/>
      </c>
      <c r="B500" s="333">
        <f t="shared" si="64"/>
        <v>1</v>
      </c>
      <c r="C500" s="334" t="str">
        <f>IF('Sub-Cpt Record'!E500 = "","",'Sub-Cpt Record'!E500&amp;"  ")</f>
        <v/>
      </c>
      <c r="D500" s="333" t="str">
        <f>IF('Sub-Cpt Record'!F500 = "","",'Sub-Cpt Record'!F500&amp;"  ")</f>
        <v/>
      </c>
      <c r="E500" s="333" t="str">
        <f>IF('Sub-Cpt Record'!G500 = "","",'Sub-Cpt Record'!G500&amp;"  ")</f>
        <v/>
      </c>
      <c r="F500" s="333" t="str">
        <f>IF('Sub-Cpt Record'!H500 = "","",'Sub-Cpt Record'!H500&amp;"  ")</f>
        <v/>
      </c>
      <c r="G500" s="333" t="str">
        <f>IF('Sub-Cpt Record'!I500 = "","",'Sub-Cpt Record'!I500&amp;"  ")</f>
        <v/>
      </c>
      <c r="H500" s="333" t="str">
        <f>IF('Sub-Cpt Record'!J500 = "","",'Sub-Cpt Record'!J500&amp;"  ")</f>
        <v/>
      </c>
      <c r="I500" s="335" t="str">
        <f t="shared" si="65"/>
        <v/>
      </c>
      <c r="J500" s="333">
        <f>IF(A500&lt;&gt;"",'Sub-Cpt Record'!C500/CODE!B500,0)</f>
        <v>0</v>
      </c>
      <c r="L500" s="337" t="str">
        <f t="shared" si="66"/>
        <v/>
      </c>
      <c r="N500" s="338">
        <f>COUNTIFS('Felling&amp;Restocking'!$A$11:$A$1000, 'Felling&amp;Restocking'!$A500, 'Felling&amp;Restocking'!$B$11:$B$1000, 'Felling&amp;Restocking'!$B500, 'Felling&amp;Restocking'!$H$11:$H$1000, 'Felling&amp;Restocking'!$H500)</f>
        <v>0</v>
      </c>
      <c r="O500" s="338">
        <f>IF(OR('Felling&amp;Restocking'!H500=0,'Felling&amp;Restocking'!H500=""),0,1)</f>
        <v>0</v>
      </c>
      <c r="P500" s="339">
        <f>SUM('Felling&amp;Restocking'!O500+'Felling&amp;Restocking'!P500)</f>
        <v>0</v>
      </c>
      <c r="S500" s="341">
        <f>IF(AND(O500&lt;&gt;0,P500&lt;&gt;0,'Felling&amp;Restocking'!G500&lt;&gt;0,AA500="",AC500=""),1,0)</f>
        <v>0</v>
      </c>
      <c r="T500" s="342" t="str">
        <f>IF(OR('Felling&amp;Restocking'!G500=0,'Felling&amp;Restocking'!G500=""),"",SUM('Felling&amp;Restocking'!O500/P500)*'Felling&amp;Restocking'!G500)</f>
        <v/>
      </c>
      <c r="U500" s="343" t="str">
        <f>IF(OR('Felling&amp;Restocking'!G500=0,'Felling&amp;Restocking'!G500=""),"",SUM('Felling&amp;Restocking'!P500/P500)*'Felling&amp;Restocking'!G500)</f>
        <v/>
      </c>
      <c r="V500" s="344">
        <f>IF(CONCATENATE('Felling&amp;Restocking'!U500&amp;'Felling&amp;Restocking'!W500&amp;'Felling&amp;Restocking'!Y500&amp;'Felling&amp;Restocking'!AA500&amp;'Felling&amp;Restocking'!AC500)="",0,1)</f>
        <v>0</v>
      </c>
      <c r="W500" s="345">
        <f>IF(OR(OR(TRIM('Felling&amp;Restocking'!H500)="T",TRIM('Felling&amp;Restocking'!H500)="DF",TRIM('Felling&amp;Restocking'!H500)="OS"),O500=0),0,1)</f>
        <v>0</v>
      </c>
      <c r="X500" s="345">
        <f>IF(OR('Felling&amp;Restocking'!$S500="",OR('Felling&amp;Restocking'!$S500=0,'Felling&amp;Restocking'!$S500="N/A")),0,1)</f>
        <v>0</v>
      </c>
      <c r="Y500" s="333" t="str">
        <f t="shared" si="67"/>
        <v/>
      </c>
      <c r="Z500" s="333" t="str">
        <f t="shared" si="68"/>
        <v/>
      </c>
      <c r="AA500" s="334" t="str">
        <f t="shared" si="69"/>
        <v/>
      </c>
      <c r="AC500" s="333" t="str">
        <f t="shared" si="70"/>
        <v/>
      </c>
      <c r="AE500" s="333" t="str">
        <f t="shared" si="71"/>
        <v>1</v>
      </c>
      <c r="AF500" s="346" t="str">
        <f>IF('Felling&amp;Restocking'!I500="","",IFERROR(VLOOKUP( 'Felling&amp;Restocking'!I500,SpeciesList[],2,FALSE),"," &amp; 'Felling&amp;Restocking'!I500))</f>
        <v/>
      </c>
      <c r="AG500" s="333" t="str">
        <f>IF('Felling&amp;Restocking'!I500="","",VLOOKUP( 'Felling&amp;Restocking'!I500,SpeciesList[],4,FALSE))</f>
        <v/>
      </c>
      <c r="AH500" s="333" t="str">
        <f>IF('Felling&amp;Restocking'!J500="","",IFERROR("," &amp; VLOOKUP( 'Felling&amp;Restocking'!J500,SpeciesList[],2,FALSE),"," &amp; 'Felling&amp;Restocking'!J500))</f>
        <v/>
      </c>
      <c r="AI500" s="333" t="str">
        <f>IF('Felling&amp;Restocking'!J500="","",VLOOKUP( 'Felling&amp;Restocking'!J500,SpeciesList[],4,FALSE))</f>
        <v/>
      </c>
      <c r="AJ500" s="333" t="str">
        <f>IF('Felling&amp;Restocking'!K500="","",IFERROR("," &amp; VLOOKUP( 'Felling&amp;Restocking'!K500,SpeciesList[],2,FALSE),"," &amp; 'Felling&amp;Restocking'!K500))</f>
        <v/>
      </c>
      <c r="AK500" s="333" t="str">
        <f>IF('Felling&amp;Restocking'!K500="","",VLOOKUP( 'Felling&amp;Restocking'!K500,SpeciesList[],4,FALSE))</f>
        <v/>
      </c>
      <c r="AL500" s="333" t="str">
        <f>IF('Felling&amp;Restocking'!L500="","",IFERROR("," &amp; VLOOKUP( 'Felling&amp;Restocking'!L500,SpeciesList[],2,FALSE),"," &amp; 'Felling&amp;Restocking'!L500))</f>
        <v/>
      </c>
      <c r="AM500" s="333" t="str">
        <f>IF('Felling&amp;Restocking'!L500="","",VLOOKUP( 'Felling&amp;Restocking'!L500,SpeciesList[],4,FALSE))</f>
        <v/>
      </c>
      <c r="AN500" s="333" t="str">
        <f>IF('Felling&amp;Restocking'!M500="","",IFERROR("," &amp; VLOOKUP( 'Felling&amp;Restocking'!M500,SpeciesList[],2,FALSE),"," &amp; 'Felling&amp;Restocking'!M500))</f>
        <v/>
      </c>
      <c r="AO500" s="333" t="str">
        <f>IF('Felling&amp;Restocking'!M500="","",VLOOKUP( 'Felling&amp;Restocking'!M500,SpeciesList[],4,FALSE))</f>
        <v/>
      </c>
      <c r="AP500" s="333" t="str">
        <f>IF('Felling&amp;Restocking'!N500="","",IFERROR("," &amp; VLOOKUP( 'Felling&amp;Restocking'!N500,SpeciesList[],2,FALSE),"," &amp; 'Felling&amp;Restocking'!N500))</f>
        <v/>
      </c>
      <c r="AQ500" s="333" t="str">
        <f>IF('Felling&amp;Restocking'!N500="","",VLOOKUP( 'Felling&amp;Restocking'!N500,SpeciesList[],4,FALSE))</f>
        <v/>
      </c>
      <c r="AS500" s="346"/>
      <c r="AT500" s="333" t="str">
        <f>IF('Sub-Cpt Record'!A500&lt;&gt;"",CONCATENATE('Sub-Cpt Record'!A500,'Sub-Cpt Record'!B500,'Sub-Cpt Record'!C500),"")</f>
        <v/>
      </c>
      <c r="AU500" s="333">
        <f t="shared" si="72"/>
        <v>1</v>
      </c>
      <c r="AV500" s="333">
        <f>IF(AT500&lt;&gt;"",'Sub-Cpt Record'!C500/CODE!AU500,0)</f>
        <v>0</v>
      </c>
    </row>
    <row r="501" spans="1:48" x14ac:dyDescent="0.25">
      <c r="A501" s="333" t="str">
        <f>IF('Sub-Cpt Record'!B501="",IF(OR('Sub-Cpt Record'!A501=0,'Sub-Cpt Record'!A501=""),"",'Sub-Cpt Record'!A501),CONCATENATE('Sub-Cpt Record'!A501&amp;'Sub-Cpt Record'!B501))</f>
        <v/>
      </c>
      <c r="B501" s="333">
        <f t="shared" si="64"/>
        <v>1</v>
      </c>
      <c r="C501" s="334" t="str">
        <f>IF('Sub-Cpt Record'!E501 = "","",'Sub-Cpt Record'!E501&amp;"  ")</f>
        <v/>
      </c>
      <c r="D501" s="333" t="str">
        <f>IF('Sub-Cpt Record'!F501 = "","",'Sub-Cpt Record'!F501&amp;"  ")</f>
        <v/>
      </c>
      <c r="E501" s="333" t="str">
        <f>IF('Sub-Cpt Record'!G501 = "","",'Sub-Cpt Record'!G501&amp;"  ")</f>
        <v/>
      </c>
      <c r="F501" s="333" t="str">
        <f>IF('Sub-Cpt Record'!H501 = "","",'Sub-Cpt Record'!H501&amp;"  ")</f>
        <v/>
      </c>
      <c r="G501" s="333" t="str">
        <f>IF('Sub-Cpt Record'!I501 = "","",'Sub-Cpt Record'!I501&amp;"  ")</f>
        <v/>
      </c>
      <c r="H501" s="333" t="str">
        <f>IF('Sub-Cpt Record'!J501 = "","",'Sub-Cpt Record'!J501&amp;"  ")</f>
        <v/>
      </c>
      <c r="I501" s="335" t="str">
        <f t="shared" si="65"/>
        <v/>
      </c>
      <c r="J501" s="333">
        <f>IF(A501&lt;&gt;"",'Sub-Cpt Record'!C501/CODE!B501,0)</f>
        <v>0</v>
      </c>
      <c r="L501" s="337" t="str">
        <f t="shared" si="66"/>
        <v/>
      </c>
      <c r="N501" s="338">
        <f>COUNTIFS('Felling&amp;Restocking'!$A$11:$A$1000, 'Felling&amp;Restocking'!$A501, 'Felling&amp;Restocking'!$B$11:$B$1000, 'Felling&amp;Restocking'!$B501, 'Felling&amp;Restocking'!$H$11:$H$1000, 'Felling&amp;Restocking'!$H501)</f>
        <v>0</v>
      </c>
      <c r="O501" s="338">
        <f>IF(OR('Felling&amp;Restocking'!H501=0,'Felling&amp;Restocking'!H501=""),0,1)</f>
        <v>0</v>
      </c>
      <c r="P501" s="339">
        <f>SUM('Felling&amp;Restocking'!O501+'Felling&amp;Restocking'!P501)</f>
        <v>0</v>
      </c>
      <c r="S501" s="341">
        <f>IF(AND(O501&lt;&gt;0,P501&lt;&gt;0,'Felling&amp;Restocking'!G501&lt;&gt;0,AA501="",AC501=""),1,0)</f>
        <v>0</v>
      </c>
      <c r="T501" s="342" t="str">
        <f>IF(OR('Felling&amp;Restocking'!G501=0,'Felling&amp;Restocking'!G501=""),"",SUM('Felling&amp;Restocking'!O501/P501)*'Felling&amp;Restocking'!G501)</f>
        <v/>
      </c>
      <c r="U501" s="343" t="str">
        <f>IF(OR('Felling&amp;Restocking'!G501=0,'Felling&amp;Restocking'!G501=""),"",SUM('Felling&amp;Restocking'!P501/P501)*'Felling&amp;Restocking'!G501)</f>
        <v/>
      </c>
      <c r="V501" s="344">
        <f>IF(CONCATENATE('Felling&amp;Restocking'!U501&amp;'Felling&amp;Restocking'!W501&amp;'Felling&amp;Restocking'!Y501&amp;'Felling&amp;Restocking'!AA501&amp;'Felling&amp;Restocking'!AC501)="",0,1)</f>
        <v>0</v>
      </c>
      <c r="W501" s="345">
        <f>IF(OR(OR(TRIM('Felling&amp;Restocking'!H501)="T",TRIM('Felling&amp;Restocking'!H501)="DF",TRIM('Felling&amp;Restocking'!H501)="OS"),O501=0),0,1)</f>
        <v>0</v>
      </c>
      <c r="X501" s="345">
        <f>IF(OR('Felling&amp;Restocking'!$S501="",OR('Felling&amp;Restocking'!$S501=0,'Felling&amp;Restocking'!$S501="N/A")),0,1)</f>
        <v>0</v>
      </c>
      <c r="Y501" s="333" t="str">
        <f t="shared" si="67"/>
        <v/>
      </c>
      <c r="Z501" s="333" t="str">
        <f t="shared" si="68"/>
        <v/>
      </c>
      <c r="AA501" s="334" t="str">
        <f t="shared" si="69"/>
        <v/>
      </c>
      <c r="AC501" s="333" t="str">
        <f t="shared" si="70"/>
        <v/>
      </c>
      <c r="AE501" s="333" t="str">
        <f t="shared" si="71"/>
        <v>1</v>
      </c>
      <c r="AF501" s="346" t="str">
        <f>IF('Felling&amp;Restocking'!I501="","",IFERROR(VLOOKUP( 'Felling&amp;Restocking'!I501,SpeciesList[],2,FALSE),"," &amp; 'Felling&amp;Restocking'!I501))</f>
        <v/>
      </c>
      <c r="AG501" s="333" t="str">
        <f>IF('Felling&amp;Restocking'!I501="","",VLOOKUP( 'Felling&amp;Restocking'!I501,SpeciesList[],4,FALSE))</f>
        <v/>
      </c>
      <c r="AH501" s="333" t="str">
        <f>IF('Felling&amp;Restocking'!J501="","",IFERROR("," &amp; VLOOKUP( 'Felling&amp;Restocking'!J501,SpeciesList[],2,FALSE),"," &amp; 'Felling&amp;Restocking'!J501))</f>
        <v/>
      </c>
      <c r="AI501" s="333" t="str">
        <f>IF('Felling&amp;Restocking'!J501="","",VLOOKUP( 'Felling&amp;Restocking'!J501,SpeciesList[],4,FALSE))</f>
        <v/>
      </c>
      <c r="AJ501" s="333" t="str">
        <f>IF('Felling&amp;Restocking'!K501="","",IFERROR("," &amp; VLOOKUP( 'Felling&amp;Restocking'!K501,SpeciesList[],2,FALSE),"," &amp; 'Felling&amp;Restocking'!K501))</f>
        <v/>
      </c>
      <c r="AK501" s="333" t="str">
        <f>IF('Felling&amp;Restocking'!K501="","",VLOOKUP( 'Felling&amp;Restocking'!K501,SpeciesList[],4,FALSE))</f>
        <v/>
      </c>
      <c r="AL501" s="333" t="str">
        <f>IF('Felling&amp;Restocking'!L501="","",IFERROR("," &amp; VLOOKUP( 'Felling&amp;Restocking'!L501,SpeciesList[],2,FALSE),"," &amp; 'Felling&amp;Restocking'!L501))</f>
        <v/>
      </c>
      <c r="AM501" s="333" t="str">
        <f>IF('Felling&amp;Restocking'!L501="","",VLOOKUP( 'Felling&amp;Restocking'!L501,SpeciesList[],4,FALSE))</f>
        <v/>
      </c>
      <c r="AN501" s="333" t="str">
        <f>IF('Felling&amp;Restocking'!M501="","",IFERROR("," &amp; VLOOKUP( 'Felling&amp;Restocking'!M501,SpeciesList[],2,FALSE),"," &amp; 'Felling&amp;Restocking'!M501))</f>
        <v/>
      </c>
      <c r="AO501" s="333" t="str">
        <f>IF('Felling&amp;Restocking'!M501="","",VLOOKUP( 'Felling&amp;Restocking'!M501,SpeciesList[],4,FALSE))</f>
        <v/>
      </c>
      <c r="AP501" s="333" t="str">
        <f>IF('Felling&amp;Restocking'!N501="","",IFERROR("," &amp; VLOOKUP( 'Felling&amp;Restocking'!N501,SpeciesList[],2,FALSE),"," &amp; 'Felling&amp;Restocking'!N501))</f>
        <v/>
      </c>
      <c r="AQ501" s="333" t="str">
        <f>IF('Felling&amp;Restocking'!N501="","",VLOOKUP( 'Felling&amp;Restocking'!N501,SpeciesList[],4,FALSE))</f>
        <v/>
      </c>
      <c r="AS501" s="346"/>
      <c r="AT501" s="333" t="str">
        <f>IF('Sub-Cpt Record'!A501&lt;&gt;"",CONCATENATE('Sub-Cpt Record'!A501,'Sub-Cpt Record'!B501,'Sub-Cpt Record'!C501),"")</f>
        <v/>
      </c>
      <c r="AU501" s="333">
        <f t="shared" si="72"/>
        <v>1</v>
      </c>
      <c r="AV501" s="333">
        <f>IF(AT501&lt;&gt;"",'Sub-Cpt Record'!C501/CODE!AU501,0)</f>
        <v>0</v>
      </c>
    </row>
    <row r="502" spans="1:48" x14ac:dyDescent="0.25">
      <c r="A502" s="333" t="str">
        <f>IF('Sub-Cpt Record'!B502="",IF(OR('Sub-Cpt Record'!A502=0,'Sub-Cpt Record'!A502=""),"",'Sub-Cpt Record'!A502),CONCATENATE('Sub-Cpt Record'!A502&amp;'Sub-Cpt Record'!B502))</f>
        <v/>
      </c>
      <c r="B502" s="333">
        <f t="shared" si="64"/>
        <v>1</v>
      </c>
      <c r="C502" s="334" t="str">
        <f>IF('Sub-Cpt Record'!E502 = "","",'Sub-Cpt Record'!E502&amp;"  ")</f>
        <v/>
      </c>
      <c r="D502" s="333" t="str">
        <f>IF('Sub-Cpt Record'!F502 = "","",'Sub-Cpt Record'!F502&amp;"  ")</f>
        <v/>
      </c>
      <c r="E502" s="333" t="str">
        <f>IF('Sub-Cpt Record'!G502 = "","",'Sub-Cpt Record'!G502&amp;"  ")</f>
        <v/>
      </c>
      <c r="F502" s="333" t="str">
        <f>IF('Sub-Cpt Record'!H502 = "","",'Sub-Cpt Record'!H502&amp;"  ")</f>
        <v/>
      </c>
      <c r="G502" s="333" t="str">
        <f>IF('Sub-Cpt Record'!I502 = "","",'Sub-Cpt Record'!I502&amp;"  ")</f>
        <v/>
      </c>
      <c r="H502" s="333" t="str">
        <f>IF('Sub-Cpt Record'!J502 = "","",'Sub-Cpt Record'!J502&amp;"  ")</f>
        <v/>
      </c>
      <c r="I502" s="335" t="str">
        <f t="shared" si="65"/>
        <v/>
      </c>
      <c r="J502" s="333">
        <f>IF(A502&lt;&gt;"",'Sub-Cpt Record'!C502/CODE!B502,0)</f>
        <v>0</v>
      </c>
      <c r="L502" s="337" t="str">
        <f t="shared" si="66"/>
        <v/>
      </c>
      <c r="N502" s="338">
        <f>COUNTIFS('Felling&amp;Restocking'!$A$11:$A$1000, 'Felling&amp;Restocking'!$A502, 'Felling&amp;Restocking'!$B$11:$B$1000, 'Felling&amp;Restocking'!$B502, 'Felling&amp;Restocking'!$H$11:$H$1000, 'Felling&amp;Restocking'!$H502)</f>
        <v>0</v>
      </c>
      <c r="O502" s="338">
        <f>IF(OR('Felling&amp;Restocking'!H502=0,'Felling&amp;Restocking'!H502=""),0,1)</f>
        <v>0</v>
      </c>
      <c r="P502" s="339">
        <f>SUM('Felling&amp;Restocking'!O502+'Felling&amp;Restocking'!P502)</f>
        <v>0</v>
      </c>
      <c r="S502" s="341">
        <f>IF(AND(O502&lt;&gt;0,P502&lt;&gt;0,'Felling&amp;Restocking'!G502&lt;&gt;0,AA502="",AC502=""),1,0)</f>
        <v>0</v>
      </c>
      <c r="T502" s="342" t="str">
        <f>IF(OR('Felling&amp;Restocking'!G502=0,'Felling&amp;Restocking'!G502=""),"",SUM('Felling&amp;Restocking'!O502/P502)*'Felling&amp;Restocking'!G502)</f>
        <v/>
      </c>
      <c r="U502" s="343" t="str">
        <f>IF(OR('Felling&amp;Restocking'!G502=0,'Felling&amp;Restocking'!G502=""),"",SUM('Felling&amp;Restocking'!P502/P502)*'Felling&amp;Restocking'!G502)</f>
        <v/>
      </c>
      <c r="V502" s="344">
        <f>IF(CONCATENATE('Felling&amp;Restocking'!U502&amp;'Felling&amp;Restocking'!W502&amp;'Felling&amp;Restocking'!Y502&amp;'Felling&amp;Restocking'!AA502&amp;'Felling&amp;Restocking'!AC502)="",0,1)</f>
        <v>0</v>
      </c>
      <c r="W502" s="345">
        <f>IF(OR(OR(TRIM('Felling&amp;Restocking'!H502)="T",TRIM('Felling&amp;Restocking'!H502)="DF",TRIM('Felling&amp;Restocking'!H502)="OS"),O502=0),0,1)</f>
        <v>0</v>
      </c>
      <c r="X502" s="345">
        <f>IF(OR('Felling&amp;Restocking'!$S502="",OR('Felling&amp;Restocking'!$S502=0,'Felling&amp;Restocking'!$S502="N/A")),0,1)</f>
        <v>0</v>
      </c>
      <c r="Y502" s="333" t="str">
        <f t="shared" si="67"/>
        <v/>
      </c>
      <c r="Z502" s="333" t="str">
        <f t="shared" si="68"/>
        <v/>
      </c>
      <c r="AA502" s="334" t="str">
        <f t="shared" si="69"/>
        <v/>
      </c>
      <c r="AC502" s="333" t="str">
        <f t="shared" si="70"/>
        <v/>
      </c>
      <c r="AE502" s="333" t="str">
        <f t="shared" si="71"/>
        <v>1</v>
      </c>
      <c r="AF502" s="346" t="str">
        <f>IF('Felling&amp;Restocking'!I502="","",IFERROR(VLOOKUP( 'Felling&amp;Restocking'!I502,SpeciesList[],2,FALSE),"," &amp; 'Felling&amp;Restocking'!I502))</f>
        <v/>
      </c>
      <c r="AG502" s="333" t="str">
        <f>IF('Felling&amp;Restocking'!I502="","",VLOOKUP( 'Felling&amp;Restocking'!I502,SpeciesList[],4,FALSE))</f>
        <v/>
      </c>
      <c r="AH502" s="333" t="str">
        <f>IF('Felling&amp;Restocking'!J502="","",IFERROR("," &amp; VLOOKUP( 'Felling&amp;Restocking'!J502,SpeciesList[],2,FALSE),"," &amp; 'Felling&amp;Restocking'!J502))</f>
        <v/>
      </c>
      <c r="AI502" s="333" t="str">
        <f>IF('Felling&amp;Restocking'!J502="","",VLOOKUP( 'Felling&amp;Restocking'!J502,SpeciesList[],4,FALSE))</f>
        <v/>
      </c>
      <c r="AJ502" s="333" t="str">
        <f>IF('Felling&amp;Restocking'!K502="","",IFERROR("," &amp; VLOOKUP( 'Felling&amp;Restocking'!K502,SpeciesList[],2,FALSE),"," &amp; 'Felling&amp;Restocking'!K502))</f>
        <v/>
      </c>
      <c r="AK502" s="333" t="str">
        <f>IF('Felling&amp;Restocking'!K502="","",VLOOKUP( 'Felling&amp;Restocking'!K502,SpeciesList[],4,FALSE))</f>
        <v/>
      </c>
      <c r="AL502" s="333" t="str">
        <f>IF('Felling&amp;Restocking'!L502="","",IFERROR("," &amp; VLOOKUP( 'Felling&amp;Restocking'!L502,SpeciesList[],2,FALSE),"," &amp; 'Felling&amp;Restocking'!L502))</f>
        <v/>
      </c>
      <c r="AM502" s="333" t="str">
        <f>IF('Felling&amp;Restocking'!L502="","",VLOOKUP( 'Felling&amp;Restocking'!L502,SpeciesList[],4,FALSE))</f>
        <v/>
      </c>
      <c r="AN502" s="333" t="str">
        <f>IF('Felling&amp;Restocking'!M502="","",IFERROR("," &amp; VLOOKUP( 'Felling&amp;Restocking'!M502,SpeciesList[],2,FALSE),"," &amp; 'Felling&amp;Restocking'!M502))</f>
        <v/>
      </c>
      <c r="AO502" s="333" t="str">
        <f>IF('Felling&amp;Restocking'!M502="","",VLOOKUP( 'Felling&amp;Restocking'!M502,SpeciesList[],4,FALSE))</f>
        <v/>
      </c>
      <c r="AP502" s="333" t="str">
        <f>IF('Felling&amp;Restocking'!N502="","",IFERROR("," &amp; VLOOKUP( 'Felling&amp;Restocking'!N502,SpeciesList[],2,FALSE),"," &amp; 'Felling&amp;Restocking'!N502))</f>
        <v/>
      </c>
      <c r="AQ502" s="333" t="str">
        <f>IF('Felling&amp;Restocking'!N502="","",VLOOKUP( 'Felling&amp;Restocking'!N502,SpeciesList[],4,FALSE))</f>
        <v/>
      </c>
      <c r="AS502" s="346"/>
      <c r="AT502" s="333" t="str">
        <f>IF('Sub-Cpt Record'!A502&lt;&gt;"",CONCATENATE('Sub-Cpt Record'!A502,'Sub-Cpt Record'!B502,'Sub-Cpt Record'!C502),"")</f>
        <v/>
      </c>
      <c r="AU502" s="333">
        <f t="shared" si="72"/>
        <v>1</v>
      </c>
      <c r="AV502" s="333">
        <f>IF(AT502&lt;&gt;"",'Sub-Cpt Record'!C502/CODE!AU502,0)</f>
        <v>0</v>
      </c>
    </row>
    <row r="503" spans="1:48" x14ac:dyDescent="0.25">
      <c r="A503" s="333" t="str">
        <f>IF('Sub-Cpt Record'!B503="",IF(OR('Sub-Cpt Record'!A503=0,'Sub-Cpt Record'!A503=""),"",'Sub-Cpt Record'!A503),CONCATENATE('Sub-Cpt Record'!A503&amp;'Sub-Cpt Record'!B503))</f>
        <v/>
      </c>
      <c r="B503" s="333">
        <f t="shared" si="64"/>
        <v>1</v>
      </c>
      <c r="C503" s="334" t="str">
        <f>IF('Sub-Cpt Record'!E503 = "","",'Sub-Cpt Record'!E503&amp;"  ")</f>
        <v/>
      </c>
      <c r="D503" s="333" t="str">
        <f>IF('Sub-Cpt Record'!F503 = "","",'Sub-Cpt Record'!F503&amp;"  ")</f>
        <v/>
      </c>
      <c r="E503" s="333" t="str">
        <f>IF('Sub-Cpt Record'!G503 = "","",'Sub-Cpt Record'!G503&amp;"  ")</f>
        <v/>
      </c>
      <c r="F503" s="333" t="str">
        <f>IF('Sub-Cpt Record'!H503 = "","",'Sub-Cpt Record'!H503&amp;"  ")</f>
        <v/>
      </c>
      <c r="G503" s="333" t="str">
        <f>IF('Sub-Cpt Record'!I503 = "","",'Sub-Cpt Record'!I503&amp;"  ")</f>
        <v/>
      </c>
      <c r="H503" s="333" t="str">
        <f>IF('Sub-Cpt Record'!J503 = "","",'Sub-Cpt Record'!J503&amp;"  ")</f>
        <v/>
      </c>
      <c r="I503" s="335" t="str">
        <f t="shared" si="65"/>
        <v/>
      </c>
      <c r="J503" s="333">
        <f>IF(A503&lt;&gt;"",'Sub-Cpt Record'!C503/CODE!B503,0)</f>
        <v>0</v>
      </c>
      <c r="L503" s="337" t="str">
        <f t="shared" si="66"/>
        <v/>
      </c>
      <c r="N503" s="338">
        <f>COUNTIFS('Felling&amp;Restocking'!$A$11:$A$1000, 'Felling&amp;Restocking'!$A503, 'Felling&amp;Restocking'!$B$11:$B$1000, 'Felling&amp;Restocking'!$B503, 'Felling&amp;Restocking'!$H$11:$H$1000, 'Felling&amp;Restocking'!$H503)</f>
        <v>0</v>
      </c>
      <c r="O503" s="338">
        <f>IF(OR('Felling&amp;Restocking'!H503=0,'Felling&amp;Restocking'!H503=""),0,1)</f>
        <v>0</v>
      </c>
      <c r="P503" s="339">
        <f>SUM('Felling&amp;Restocking'!O503+'Felling&amp;Restocking'!P503)</f>
        <v>0</v>
      </c>
      <c r="S503" s="341">
        <f>IF(AND(O503&lt;&gt;0,P503&lt;&gt;0,'Felling&amp;Restocking'!G503&lt;&gt;0,AA503="",AC503=""),1,0)</f>
        <v>0</v>
      </c>
      <c r="T503" s="342" t="str">
        <f>IF(OR('Felling&amp;Restocking'!G503=0,'Felling&amp;Restocking'!G503=""),"",SUM('Felling&amp;Restocking'!O503/P503)*'Felling&amp;Restocking'!G503)</f>
        <v/>
      </c>
      <c r="U503" s="343" t="str">
        <f>IF(OR('Felling&amp;Restocking'!G503=0,'Felling&amp;Restocking'!G503=""),"",SUM('Felling&amp;Restocking'!P503/P503)*'Felling&amp;Restocking'!G503)</f>
        <v/>
      </c>
      <c r="V503" s="344">
        <f>IF(CONCATENATE('Felling&amp;Restocking'!U503&amp;'Felling&amp;Restocking'!W503&amp;'Felling&amp;Restocking'!Y503&amp;'Felling&amp;Restocking'!AA503&amp;'Felling&amp;Restocking'!AC503)="",0,1)</f>
        <v>0</v>
      </c>
      <c r="W503" s="345">
        <f>IF(OR(OR(TRIM('Felling&amp;Restocking'!H503)="T",TRIM('Felling&amp;Restocking'!H503)="DF",TRIM('Felling&amp;Restocking'!H503)="OS"),O503=0),0,1)</f>
        <v>0</v>
      </c>
      <c r="X503" s="345">
        <f>IF(OR('Felling&amp;Restocking'!$S503="",OR('Felling&amp;Restocking'!$S503=0,'Felling&amp;Restocking'!$S503="N/A")),0,1)</f>
        <v>0</v>
      </c>
      <c r="Y503" s="333" t="str">
        <f t="shared" si="67"/>
        <v/>
      </c>
      <c r="Z503" s="333" t="str">
        <f t="shared" si="68"/>
        <v/>
      </c>
      <c r="AA503" s="334" t="str">
        <f t="shared" si="69"/>
        <v/>
      </c>
      <c r="AC503" s="333" t="str">
        <f t="shared" si="70"/>
        <v/>
      </c>
      <c r="AE503" s="333" t="str">
        <f t="shared" si="71"/>
        <v>1</v>
      </c>
      <c r="AF503" s="346" t="str">
        <f>IF('Felling&amp;Restocking'!I503="","",IFERROR(VLOOKUP( 'Felling&amp;Restocking'!I503,SpeciesList[],2,FALSE),"," &amp; 'Felling&amp;Restocking'!I503))</f>
        <v/>
      </c>
      <c r="AG503" s="333" t="str">
        <f>IF('Felling&amp;Restocking'!I503="","",VLOOKUP( 'Felling&amp;Restocking'!I503,SpeciesList[],4,FALSE))</f>
        <v/>
      </c>
      <c r="AH503" s="333" t="str">
        <f>IF('Felling&amp;Restocking'!J503="","",IFERROR("," &amp; VLOOKUP( 'Felling&amp;Restocking'!J503,SpeciesList[],2,FALSE),"," &amp; 'Felling&amp;Restocking'!J503))</f>
        <v/>
      </c>
      <c r="AI503" s="333" t="str">
        <f>IF('Felling&amp;Restocking'!J503="","",VLOOKUP( 'Felling&amp;Restocking'!J503,SpeciesList[],4,FALSE))</f>
        <v/>
      </c>
      <c r="AJ503" s="333" t="str">
        <f>IF('Felling&amp;Restocking'!K503="","",IFERROR("," &amp; VLOOKUP( 'Felling&amp;Restocking'!K503,SpeciesList[],2,FALSE),"," &amp; 'Felling&amp;Restocking'!K503))</f>
        <v/>
      </c>
      <c r="AK503" s="333" t="str">
        <f>IF('Felling&amp;Restocking'!K503="","",VLOOKUP( 'Felling&amp;Restocking'!K503,SpeciesList[],4,FALSE))</f>
        <v/>
      </c>
      <c r="AL503" s="333" t="str">
        <f>IF('Felling&amp;Restocking'!L503="","",IFERROR("," &amp; VLOOKUP( 'Felling&amp;Restocking'!L503,SpeciesList[],2,FALSE),"," &amp; 'Felling&amp;Restocking'!L503))</f>
        <v/>
      </c>
      <c r="AM503" s="333" t="str">
        <f>IF('Felling&amp;Restocking'!L503="","",VLOOKUP( 'Felling&amp;Restocking'!L503,SpeciesList[],4,FALSE))</f>
        <v/>
      </c>
      <c r="AN503" s="333" t="str">
        <f>IF('Felling&amp;Restocking'!M503="","",IFERROR("," &amp; VLOOKUP( 'Felling&amp;Restocking'!M503,SpeciesList[],2,FALSE),"," &amp; 'Felling&amp;Restocking'!M503))</f>
        <v/>
      </c>
      <c r="AO503" s="333" t="str">
        <f>IF('Felling&amp;Restocking'!M503="","",VLOOKUP( 'Felling&amp;Restocking'!M503,SpeciesList[],4,FALSE))</f>
        <v/>
      </c>
      <c r="AP503" s="333" t="str">
        <f>IF('Felling&amp;Restocking'!N503="","",IFERROR("," &amp; VLOOKUP( 'Felling&amp;Restocking'!N503,SpeciesList[],2,FALSE),"," &amp; 'Felling&amp;Restocking'!N503))</f>
        <v/>
      </c>
      <c r="AQ503" s="333" t="str">
        <f>IF('Felling&amp;Restocking'!N503="","",VLOOKUP( 'Felling&amp;Restocking'!N503,SpeciesList[],4,FALSE))</f>
        <v/>
      </c>
      <c r="AS503" s="346"/>
      <c r="AT503" s="333" t="str">
        <f>IF('Sub-Cpt Record'!A503&lt;&gt;"",CONCATENATE('Sub-Cpt Record'!A503,'Sub-Cpt Record'!B503,'Sub-Cpt Record'!C503),"")</f>
        <v/>
      </c>
      <c r="AU503" s="333">
        <f t="shared" si="72"/>
        <v>1</v>
      </c>
      <c r="AV503" s="333">
        <f>IF(AT503&lt;&gt;"",'Sub-Cpt Record'!C503/CODE!AU503,0)</f>
        <v>0</v>
      </c>
    </row>
    <row r="504" spans="1:48" x14ac:dyDescent="0.25">
      <c r="A504" s="333" t="str">
        <f>IF('Sub-Cpt Record'!B504="",IF(OR('Sub-Cpt Record'!A504=0,'Sub-Cpt Record'!A504=""),"",'Sub-Cpt Record'!A504),CONCATENATE('Sub-Cpt Record'!A504&amp;'Sub-Cpt Record'!B504))</f>
        <v/>
      </c>
      <c r="B504" s="333">
        <f t="shared" si="64"/>
        <v>1</v>
      </c>
      <c r="C504" s="334" t="str">
        <f>IF('Sub-Cpt Record'!E504 = "","",'Sub-Cpt Record'!E504&amp;"  ")</f>
        <v/>
      </c>
      <c r="D504" s="333" t="str">
        <f>IF('Sub-Cpt Record'!F504 = "","",'Sub-Cpt Record'!F504&amp;"  ")</f>
        <v/>
      </c>
      <c r="E504" s="333" t="str">
        <f>IF('Sub-Cpt Record'!G504 = "","",'Sub-Cpt Record'!G504&amp;"  ")</f>
        <v/>
      </c>
      <c r="F504" s="333" t="str">
        <f>IF('Sub-Cpt Record'!H504 = "","",'Sub-Cpt Record'!H504&amp;"  ")</f>
        <v/>
      </c>
      <c r="G504" s="333" t="str">
        <f>IF('Sub-Cpt Record'!I504 = "","",'Sub-Cpt Record'!I504&amp;"  ")</f>
        <v/>
      </c>
      <c r="H504" s="333" t="str">
        <f>IF('Sub-Cpt Record'!J504 = "","",'Sub-Cpt Record'!J504&amp;"  ")</f>
        <v/>
      </c>
      <c r="I504" s="335" t="str">
        <f t="shared" si="65"/>
        <v/>
      </c>
      <c r="J504" s="333">
        <f>IF(A504&lt;&gt;"",'Sub-Cpt Record'!C504/CODE!B504,0)</f>
        <v>0</v>
      </c>
      <c r="L504" s="337" t="str">
        <f t="shared" si="66"/>
        <v/>
      </c>
      <c r="N504" s="338">
        <f>COUNTIFS('Felling&amp;Restocking'!$A$11:$A$1000, 'Felling&amp;Restocking'!$A504, 'Felling&amp;Restocking'!$B$11:$B$1000, 'Felling&amp;Restocking'!$B504, 'Felling&amp;Restocking'!$H$11:$H$1000, 'Felling&amp;Restocking'!$H504)</f>
        <v>0</v>
      </c>
      <c r="O504" s="338">
        <f>IF(OR('Felling&amp;Restocking'!H504=0,'Felling&amp;Restocking'!H504=""),0,1)</f>
        <v>0</v>
      </c>
      <c r="P504" s="339">
        <f>SUM('Felling&amp;Restocking'!O504+'Felling&amp;Restocking'!P504)</f>
        <v>0</v>
      </c>
      <c r="S504" s="341">
        <f>IF(AND(O504&lt;&gt;0,P504&lt;&gt;0,'Felling&amp;Restocking'!G504&lt;&gt;0,AA504="",AC504=""),1,0)</f>
        <v>0</v>
      </c>
      <c r="T504" s="342" t="str">
        <f>IF(OR('Felling&amp;Restocking'!G504=0,'Felling&amp;Restocking'!G504=""),"",SUM('Felling&amp;Restocking'!O504/P504)*'Felling&amp;Restocking'!G504)</f>
        <v/>
      </c>
      <c r="U504" s="343" t="str">
        <f>IF(OR('Felling&amp;Restocking'!G504=0,'Felling&amp;Restocking'!G504=""),"",SUM('Felling&amp;Restocking'!P504/P504)*'Felling&amp;Restocking'!G504)</f>
        <v/>
      </c>
      <c r="V504" s="344">
        <f>IF(CONCATENATE('Felling&amp;Restocking'!U504&amp;'Felling&amp;Restocking'!W504&amp;'Felling&amp;Restocking'!Y504&amp;'Felling&amp;Restocking'!AA504&amp;'Felling&amp;Restocking'!AC504)="",0,1)</f>
        <v>0</v>
      </c>
      <c r="W504" s="345">
        <f>IF(OR(OR(TRIM('Felling&amp;Restocking'!H504)="T",TRIM('Felling&amp;Restocking'!H504)="DF",TRIM('Felling&amp;Restocking'!H504)="OS"),O504=0),0,1)</f>
        <v>0</v>
      </c>
      <c r="X504" s="345">
        <f>IF(OR('Felling&amp;Restocking'!$S504="",OR('Felling&amp;Restocking'!$S504=0,'Felling&amp;Restocking'!$S504="N/A")),0,1)</f>
        <v>0</v>
      </c>
      <c r="Y504" s="333" t="str">
        <f t="shared" si="67"/>
        <v/>
      </c>
      <c r="Z504" s="333" t="str">
        <f t="shared" si="68"/>
        <v/>
      </c>
      <c r="AA504" s="334" t="str">
        <f t="shared" si="69"/>
        <v/>
      </c>
      <c r="AC504" s="333" t="str">
        <f t="shared" si="70"/>
        <v/>
      </c>
      <c r="AE504" s="333" t="str">
        <f t="shared" si="71"/>
        <v>1</v>
      </c>
      <c r="AF504" s="346" t="str">
        <f>IF('Felling&amp;Restocking'!I504="","",IFERROR(VLOOKUP( 'Felling&amp;Restocking'!I504,SpeciesList[],2,FALSE),"," &amp; 'Felling&amp;Restocking'!I504))</f>
        <v/>
      </c>
      <c r="AG504" s="333" t="str">
        <f>IF('Felling&amp;Restocking'!I504="","",VLOOKUP( 'Felling&amp;Restocking'!I504,SpeciesList[],4,FALSE))</f>
        <v/>
      </c>
      <c r="AH504" s="333" t="str">
        <f>IF('Felling&amp;Restocking'!J504="","",IFERROR("," &amp; VLOOKUP( 'Felling&amp;Restocking'!J504,SpeciesList[],2,FALSE),"," &amp; 'Felling&amp;Restocking'!J504))</f>
        <v/>
      </c>
      <c r="AI504" s="333" t="str">
        <f>IF('Felling&amp;Restocking'!J504="","",VLOOKUP( 'Felling&amp;Restocking'!J504,SpeciesList[],4,FALSE))</f>
        <v/>
      </c>
      <c r="AJ504" s="333" t="str">
        <f>IF('Felling&amp;Restocking'!K504="","",IFERROR("," &amp; VLOOKUP( 'Felling&amp;Restocking'!K504,SpeciesList[],2,FALSE),"," &amp; 'Felling&amp;Restocking'!K504))</f>
        <v/>
      </c>
      <c r="AK504" s="333" t="str">
        <f>IF('Felling&amp;Restocking'!K504="","",VLOOKUP( 'Felling&amp;Restocking'!K504,SpeciesList[],4,FALSE))</f>
        <v/>
      </c>
      <c r="AL504" s="333" t="str">
        <f>IF('Felling&amp;Restocking'!L504="","",IFERROR("," &amp; VLOOKUP( 'Felling&amp;Restocking'!L504,SpeciesList[],2,FALSE),"," &amp; 'Felling&amp;Restocking'!L504))</f>
        <v/>
      </c>
      <c r="AM504" s="333" t="str">
        <f>IF('Felling&amp;Restocking'!L504="","",VLOOKUP( 'Felling&amp;Restocking'!L504,SpeciesList[],4,FALSE))</f>
        <v/>
      </c>
      <c r="AN504" s="333" t="str">
        <f>IF('Felling&amp;Restocking'!M504="","",IFERROR("," &amp; VLOOKUP( 'Felling&amp;Restocking'!M504,SpeciesList[],2,FALSE),"," &amp; 'Felling&amp;Restocking'!M504))</f>
        <v/>
      </c>
      <c r="AO504" s="333" t="str">
        <f>IF('Felling&amp;Restocking'!M504="","",VLOOKUP( 'Felling&amp;Restocking'!M504,SpeciesList[],4,FALSE))</f>
        <v/>
      </c>
      <c r="AP504" s="333" t="str">
        <f>IF('Felling&amp;Restocking'!N504="","",IFERROR("," &amp; VLOOKUP( 'Felling&amp;Restocking'!N504,SpeciesList[],2,FALSE),"," &amp; 'Felling&amp;Restocking'!N504))</f>
        <v/>
      </c>
      <c r="AQ504" s="333" t="str">
        <f>IF('Felling&amp;Restocking'!N504="","",VLOOKUP( 'Felling&amp;Restocking'!N504,SpeciesList[],4,FALSE))</f>
        <v/>
      </c>
      <c r="AS504" s="346"/>
      <c r="AT504" s="333" t="str">
        <f>IF('Sub-Cpt Record'!A504&lt;&gt;"",CONCATENATE('Sub-Cpt Record'!A504,'Sub-Cpt Record'!B504,'Sub-Cpt Record'!C504),"")</f>
        <v/>
      </c>
      <c r="AU504" s="333">
        <f t="shared" si="72"/>
        <v>1</v>
      </c>
      <c r="AV504" s="333">
        <f>IF(AT504&lt;&gt;"",'Sub-Cpt Record'!C504/CODE!AU504,0)</f>
        <v>0</v>
      </c>
    </row>
    <row r="505" spans="1:48" x14ac:dyDescent="0.25">
      <c r="A505" s="333" t="str">
        <f>IF('Sub-Cpt Record'!B505="",IF(OR('Sub-Cpt Record'!A505=0,'Sub-Cpt Record'!A505=""),"",'Sub-Cpt Record'!A505),CONCATENATE('Sub-Cpt Record'!A505&amp;'Sub-Cpt Record'!B505))</f>
        <v/>
      </c>
      <c r="B505" s="333">
        <f t="shared" si="64"/>
        <v>1</v>
      </c>
      <c r="C505" s="334" t="str">
        <f>IF('Sub-Cpt Record'!E505 = "","",'Sub-Cpt Record'!E505&amp;"  ")</f>
        <v/>
      </c>
      <c r="D505" s="333" t="str">
        <f>IF('Sub-Cpt Record'!F505 = "","",'Sub-Cpt Record'!F505&amp;"  ")</f>
        <v/>
      </c>
      <c r="E505" s="333" t="str">
        <f>IF('Sub-Cpt Record'!G505 = "","",'Sub-Cpt Record'!G505&amp;"  ")</f>
        <v/>
      </c>
      <c r="F505" s="333" t="str">
        <f>IF('Sub-Cpt Record'!H505 = "","",'Sub-Cpt Record'!H505&amp;"  ")</f>
        <v/>
      </c>
      <c r="G505" s="333" t="str">
        <f>IF('Sub-Cpt Record'!I505 = "","",'Sub-Cpt Record'!I505&amp;"  ")</f>
        <v/>
      </c>
      <c r="H505" s="333" t="str">
        <f>IF('Sub-Cpt Record'!J505 = "","",'Sub-Cpt Record'!J505&amp;"  ")</f>
        <v/>
      </c>
      <c r="I505" s="335" t="str">
        <f t="shared" si="65"/>
        <v/>
      </c>
      <c r="J505" s="333">
        <f>IF(A505&lt;&gt;"",'Sub-Cpt Record'!C505/CODE!B505,0)</f>
        <v>0</v>
      </c>
      <c r="L505" s="337" t="str">
        <f t="shared" si="66"/>
        <v/>
      </c>
      <c r="N505" s="338">
        <f>COUNTIFS('Felling&amp;Restocking'!$A$11:$A$1000, 'Felling&amp;Restocking'!$A505, 'Felling&amp;Restocking'!$B$11:$B$1000, 'Felling&amp;Restocking'!$B505, 'Felling&amp;Restocking'!$H$11:$H$1000, 'Felling&amp;Restocking'!$H505)</f>
        <v>0</v>
      </c>
      <c r="O505" s="338">
        <f>IF(OR('Felling&amp;Restocking'!H505=0,'Felling&amp;Restocking'!H505=""),0,1)</f>
        <v>0</v>
      </c>
      <c r="P505" s="339">
        <f>SUM('Felling&amp;Restocking'!O505+'Felling&amp;Restocking'!P505)</f>
        <v>0</v>
      </c>
      <c r="S505" s="341">
        <f>IF(AND(O505&lt;&gt;0,P505&lt;&gt;0,'Felling&amp;Restocking'!G505&lt;&gt;0,AA505="",AC505=""),1,0)</f>
        <v>0</v>
      </c>
      <c r="T505" s="342" t="str">
        <f>IF(OR('Felling&amp;Restocking'!G505=0,'Felling&amp;Restocking'!G505=""),"",SUM('Felling&amp;Restocking'!O505/P505)*'Felling&amp;Restocking'!G505)</f>
        <v/>
      </c>
      <c r="U505" s="343" t="str">
        <f>IF(OR('Felling&amp;Restocking'!G505=0,'Felling&amp;Restocking'!G505=""),"",SUM('Felling&amp;Restocking'!P505/P505)*'Felling&amp;Restocking'!G505)</f>
        <v/>
      </c>
      <c r="V505" s="344">
        <f>IF(CONCATENATE('Felling&amp;Restocking'!U505&amp;'Felling&amp;Restocking'!W505&amp;'Felling&amp;Restocking'!Y505&amp;'Felling&amp;Restocking'!AA505&amp;'Felling&amp;Restocking'!AC505)="",0,1)</f>
        <v>0</v>
      </c>
      <c r="W505" s="345">
        <f>IF(OR(OR(TRIM('Felling&amp;Restocking'!H505)="T",TRIM('Felling&amp;Restocking'!H505)="DF",TRIM('Felling&amp;Restocking'!H505)="OS"),O505=0),0,1)</f>
        <v>0</v>
      </c>
      <c r="X505" s="345">
        <f>IF(OR('Felling&amp;Restocking'!$S505="",OR('Felling&amp;Restocking'!$S505=0,'Felling&amp;Restocking'!$S505="N/A")),0,1)</f>
        <v>0</v>
      </c>
      <c r="Y505" s="333" t="str">
        <f t="shared" si="67"/>
        <v/>
      </c>
      <c r="Z505" s="333" t="str">
        <f t="shared" si="68"/>
        <v/>
      </c>
      <c r="AA505" s="334" t="str">
        <f t="shared" si="69"/>
        <v/>
      </c>
      <c r="AC505" s="333" t="str">
        <f t="shared" si="70"/>
        <v/>
      </c>
      <c r="AE505" s="333" t="str">
        <f t="shared" si="71"/>
        <v>1</v>
      </c>
      <c r="AF505" s="346" t="str">
        <f>IF('Felling&amp;Restocking'!I505="","",IFERROR(VLOOKUP( 'Felling&amp;Restocking'!I505,SpeciesList[],2,FALSE),"," &amp; 'Felling&amp;Restocking'!I505))</f>
        <v/>
      </c>
      <c r="AG505" s="333" t="str">
        <f>IF('Felling&amp;Restocking'!I505="","",VLOOKUP( 'Felling&amp;Restocking'!I505,SpeciesList[],4,FALSE))</f>
        <v/>
      </c>
      <c r="AH505" s="333" t="str">
        <f>IF('Felling&amp;Restocking'!J505="","",IFERROR("," &amp; VLOOKUP( 'Felling&amp;Restocking'!J505,SpeciesList[],2,FALSE),"," &amp; 'Felling&amp;Restocking'!J505))</f>
        <v/>
      </c>
      <c r="AI505" s="333" t="str">
        <f>IF('Felling&amp;Restocking'!J505="","",VLOOKUP( 'Felling&amp;Restocking'!J505,SpeciesList[],4,FALSE))</f>
        <v/>
      </c>
      <c r="AJ505" s="333" t="str">
        <f>IF('Felling&amp;Restocking'!K505="","",IFERROR("," &amp; VLOOKUP( 'Felling&amp;Restocking'!K505,SpeciesList[],2,FALSE),"," &amp; 'Felling&amp;Restocking'!K505))</f>
        <v/>
      </c>
      <c r="AK505" s="333" t="str">
        <f>IF('Felling&amp;Restocking'!K505="","",VLOOKUP( 'Felling&amp;Restocking'!K505,SpeciesList[],4,FALSE))</f>
        <v/>
      </c>
      <c r="AL505" s="333" t="str">
        <f>IF('Felling&amp;Restocking'!L505="","",IFERROR("," &amp; VLOOKUP( 'Felling&amp;Restocking'!L505,SpeciesList[],2,FALSE),"," &amp; 'Felling&amp;Restocking'!L505))</f>
        <v/>
      </c>
      <c r="AM505" s="333" t="str">
        <f>IF('Felling&amp;Restocking'!L505="","",VLOOKUP( 'Felling&amp;Restocking'!L505,SpeciesList[],4,FALSE))</f>
        <v/>
      </c>
      <c r="AN505" s="333" t="str">
        <f>IF('Felling&amp;Restocking'!M505="","",IFERROR("," &amp; VLOOKUP( 'Felling&amp;Restocking'!M505,SpeciesList[],2,FALSE),"," &amp; 'Felling&amp;Restocking'!M505))</f>
        <v/>
      </c>
      <c r="AO505" s="333" t="str">
        <f>IF('Felling&amp;Restocking'!M505="","",VLOOKUP( 'Felling&amp;Restocking'!M505,SpeciesList[],4,FALSE))</f>
        <v/>
      </c>
      <c r="AP505" s="333" t="str">
        <f>IF('Felling&amp;Restocking'!N505="","",IFERROR("," &amp; VLOOKUP( 'Felling&amp;Restocking'!N505,SpeciesList[],2,FALSE),"," &amp; 'Felling&amp;Restocking'!N505))</f>
        <v/>
      </c>
      <c r="AQ505" s="333" t="str">
        <f>IF('Felling&amp;Restocking'!N505="","",VLOOKUP( 'Felling&amp;Restocking'!N505,SpeciesList[],4,FALSE))</f>
        <v/>
      </c>
      <c r="AS505" s="346"/>
      <c r="AT505" s="333" t="str">
        <f>IF('Sub-Cpt Record'!A505&lt;&gt;"",CONCATENATE('Sub-Cpt Record'!A505,'Sub-Cpt Record'!B505,'Sub-Cpt Record'!C505),"")</f>
        <v/>
      </c>
      <c r="AU505" s="333">
        <f t="shared" si="72"/>
        <v>1</v>
      </c>
      <c r="AV505" s="333">
        <f>IF(AT505&lt;&gt;"",'Sub-Cpt Record'!C505/CODE!AU505,0)</f>
        <v>0</v>
      </c>
    </row>
    <row r="506" spans="1:48" x14ac:dyDescent="0.25">
      <c r="A506" s="333" t="str">
        <f>IF('Sub-Cpt Record'!B506="",IF(OR('Sub-Cpt Record'!A506=0,'Sub-Cpt Record'!A506=""),"",'Sub-Cpt Record'!A506),CONCATENATE('Sub-Cpt Record'!A506&amp;'Sub-Cpt Record'!B506))</f>
        <v/>
      </c>
      <c r="B506" s="333">
        <f t="shared" si="64"/>
        <v>1</v>
      </c>
      <c r="C506" s="334" t="str">
        <f>IF('Sub-Cpt Record'!E506 = "","",'Sub-Cpt Record'!E506&amp;"  ")</f>
        <v/>
      </c>
      <c r="D506" s="333" t="str">
        <f>IF('Sub-Cpt Record'!F506 = "","",'Sub-Cpt Record'!F506&amp;"  ")</f>
        <v/>
      </c>
      <c r="E506" s="333" t="str">
        <f>IF('Sub-Cpt Record'!G506 = "","",'Sub-Cpt Record'!G506&amp;"  ")</f>
        <v/>
      </c>
      <c r="F506" s="333" t="str">
        <f>IF('Sub-Cpt Record'!H506 = "","",'Sub-Cpt Record'!H506&amp;"  ")</f>
        <v/>
      </c>
      <c r="G506" s="333" t="str">
        <f>IF('Sub-Cpt Record'!I506 = "","",'Sub-Cpt Record'!I506&amp;"  ")</f>
        <v/>
      </c>
      <c r="H506" s="333" t="str">
        <f>IF('Sub-Cpt Record'!J506 = "","",'Sub-Cpt Record'!J506&amp;"  ")</f>
        <v/>
      </c>
      <c r="I506" s="335" t="str">
        <f t="shared" si="65"/>
        <v/>
      </c>
      <c r="J506" s="333">
        <f>IF(A506&lt;&gt;"",'Sub-Cpt Record'!C506/CODE!B506,0)</f>
        <v>0</v>
      </c>
      <c r="L506" s="337" t="str">
        <f t="shared" si="66"/>
        <v/>
      </c>
      <c r="N506" s="338">
        <f>COUNTIFS('Felling&amp;Restocking'!$A$11:$A$1000, 'Felling&amp;Restocking'!$A506, 'Felling&amp;Restocking'!$B$11:$B$1000, 'Felling&amp;Restocking'!$B506, 'Felling&amp;Restocking'!$H$11:$H$1000, 'Felling&amp;Restocking'!$H506)</f>
        <v>0</v>
      </c>
      <c r="O506" s="338">
        <f>IF(OR('Felling&amp;Restocking'!H506=0,'Felling&amp;Restocking'!H506=""),0,1)</f>
        <v>0</v>
      </c>
      <c r="P506" s="339">
        <f>SUM('Felling&amp;Restocking'!O506+'Felling&amp;Restocking'!P506)</f>
        <v>0</v>
      </c>
      <c r="S506" s="341">
        <f>IF(AND(O506&lt;&gt;0,P506&lt;&gt;0,'Felling&amp;Restocking'!G506&lt;&gt;0,AA506="",AC506=""),1,0)</f>
        <v>0</v>
      </c>
      <c r="T506" s="342" t="str">
        <f>IF(OR('Felling&amp;Restocking'!G506=0,'Felling&amp;Restocking'!G506=""),"",SUM('Felling&amp;Restocking'!O506/P506)*'Felling&amp;Restocking'!G506)</f>
        <v/>
      </c>
      <c r="U506" s="343" t="str">
        <f>IF(OR('Felling&amp;Restocking'!G506=0,'Felling&amp;Restocking'!G506=""),"",SUM('Felling&amp;Restocking'!P506/P506)*'Felling&amp;Restocking'!G506)</f>
        <v/>
      </c>
      <c r="V506" s="344">
        <f>IF(CONCATENATE('Felling&amp;Restocking'!U506&amp;'Felling&amp;Restocking'!W506&amp;'Felling&amp;Restocking'!Y506&amp;'Felling&amp;Restocking'!AA506&amp;'Felling&amp;Restocking'!AC506)="",0,1)</f>
        <v>0</v>
      </c>
      <c r="W506" s="345">
        <f>IF(OR(OR(TRIM('Felling&amp;Restocking'!H506)="T",TRIM('Felling&amp;Restocking'!H506)="DF",TRIM('Felling&amp;Restocking'!H506)="OS"),O506=0),0,1)</f>
        <v>0</v>
      </c>
      <c r="X506" s="345">
        <f>IF(OR('Felling&amp;Restocking'!$S506="",OR('Felling&amp;Restocking'!$S506=0,'Felling&amp;Restocking'!$S506="N/A")),0,1)</f>
        <v>0</v>
      </c>
      <c r="Y506" s="333" t="str">
        <f t="shared" si="67"/>
        <v/>
      </c>
      <c r="Z506" s="333" t="str">
        <f t="shared" si="68"/>
        <v/>
      </c>
      <c r="AA506" s="334" t="str">
        <f t="shared" si="69"/>
        <v/>
      </c>
      <c r="AC506" s="333" t="str">
        <f t="shared" si="70"/>
        <v/>
      </c>
      <c r="AE506" s="333" t="str">
        <f t="shared" si="71"/>
        <v>1</v>
      </c>
      <c r="AF506" s="346" t="str">
        <f>IF('Felling&amp;Restocking'!I506="","",IFERROR(VLOOKUP( 'Felling&amp;Restocking'!I506,SpeciesList[],2,FALSE),"," &amp; 'Felling&amp;Restocking'!I506))</f>
        <v/>
      </c>
      <c r="AG506" s="333" t="str">
        <f>IF('Felling&amp;Restocking'!I506="","",VLOOKUP( 'Felling&amp;Restocking'!I506,SpeciesList[],4,FALSE))</f>
        <v/>
      </c>
      <c r="AH506" s="333" t="str">
        <f>IF('Felling&amp;Restocking'!J506="","",IFERROR("," &amp; VLOOKUP( 'Felling&amp;Restocking'!J506,SpeciesList[],2,FALSE),"," &amp; 'Felling&amp;Restocking'!J506))</f>
        <v/>
      </c>
      <c r="AI506" s="333" t="str">
        <f>IF('Felling&amp;Restocking'!J506="","",VLOOKUP( 'Felling&amp;Restocking'!J506,SpeciesList[],4,FALSE))</f>
        <v/>
      </c>
      <c r="AJ506" s="333" t="str">
        <f>IF('Felling&amp;Restocking'!K506="","",IFERROR("," &amp; VLOOKUP( 'Felling&amp;Restocking'!K506,SpeciesList[],2,FALSE),"," &amp; 'Felling&amp;Restocking'!K506))</f>
        <v/>
      </c>
      <c r="AK506" s="333" t="str">
        <f>IF('Felling&amp;Restocking'!K506="","",VLOOKUP( 'Felling&amp;Restocking'!K506,SpeciesList[],4,FALSE))</f>
        <v/>
      </c>
      <c r="AL506" s="333" t="str">
        <f>IF('Felling&amp;Restocking'!L506="","",IFERROR("," &amp; VLOOKUP( 'Felling&amp;Restocking'!L506,SpeciesList[],2,FALSE),"," &amp; 'Felling&amp;Restocking'!L506))</f>
        <v/>
      </c>
      <c r="AM506" s="333" t="str">
        <f>IF('Felling&amp;Restocking'!L506="","",VLOOKUP( 'Felling&amp;Restocking'!L506,SpeciesList[],4,FALSE))</f>
        <v/>
      </c>
      <c r="AN506" s="333" t="str">
        <f>IF('Felling&amp;Restocking'!M506="","",IFERROR("," &amp; VLOOKUP( 'Felling&amp;Restocking'!M506,SpeciesList[],2,FALSE),"," &amp; 'Felling&amp;Restocking'!M506))</f>
        <v/>
      </c>
      <c r="AO506" s="333" t="str">
        <f>IF('Felling&amp;Restocking'!M506="","",VLOOKUP( 'Felling&amp;Restocking'!M506,SpeciesList[],4,FALSE))</f>
        <v/>
      </c>
      <c r="AP506" s="333" t="str">
        <f>IF('Felling&amp;Restocking'!N506="","",IFERROR("," &amp; VLOOKUP( 'Felling&amp;Restocking'!N506,SpeciesList[],2,FALSE),"," &amp; 'Felling&amp;Restocking'!N506))</f>
        <v/>
      </c>
      <c r="AQ506" s="333" t="str">
        <f>IF('Felling&amp;Restocking'!N506="","",VLOOKUP( 'Felling&amp;Restocking'!N506,SpeciesList[],4,FALSE))</f>
        <v/>
      </c>
      <c r="AS506" s="346"/>
      <c r="AT506" s="333" t="str">
        <f>IF('Sub-Cpt Record'!A506&lt;&gt;"",CONCATENATE('Sub-Cpt Record'!A506,'Sub-Cpt Record'!B506,'Sub-Cpt Record'!C506),"")</f>
        <v/>
      </c>
      <c r="AU506" s="333">
        <f t="shared" si="72"/>
        <v>1</v>
      </c>
      <c r="AV506" s="333">
        <f>IF(AT506&lt;&gt;"",'Sub-Cpt Record'!C506/CODE!AU506,0)</f>
        <v>0</v>
      </c>
    </row>
    <row r="507" spans="1:48" x14ac:dyDescent="0.25">
      <c r="A507" s="333" t="str">
        <f>IF('Sub-Cpt Record'!B507="",IF(OR('Sub-Cpt Record'!A507=0,'Sub-Cpt Record'!A507=""),"",'Sub-Cpt Record'!A507),CONCATENATE('Sub-Cpt Record'!A507&amp;'Sub-Cpt Record'!B507))</f>
        <v/>
      </c>
      <c r="B507" s="333">
        <f t="shared" si="64"/>
        <v>1</v>
      </c>
      <c r="C507" s="334" t="str">
        <f>IF('Sub-Cpt Record'!E507 = "","",'Sub-Cpt Record'!E507&amp;"  ")</f>
        <v/>
      </c>
      <c r="D507" s="333" t="str">
        <f>IF('Sub-Cpt Record'!F507 = "","",'Sub-Cpt Record'!F507&amp;"  ")</f>
        <v/>
      </c>
      <c r="E507" s="333" t="str">
        <f>IF('Sub-Cpt Record'!G507 = "","",'Sub-Cpt Record'!G507&amp;"  ")</f>
        <v/>
      </c>
      <c r="F507" s="333" t="str">
        <f>IF('Sub-Cpt Record'!H507 = "","",'Sub-Cpt Record'!H507&amp;"  ")</f>
        <v/>
      </c>
      <c r="G507" s="333" t="str">
        <f>IF('Sub-Cpt Record'!I507 = "","",'Sub-Cpt Record'!I507&amp;"  ")</f>
        <v/>
      </c>
      <c r="H507" s="333" t="str">
        <f>IF('Sub-Cpt Record'!J507 = "","",'Sub-Cpt Record'!J507&amp;"  ")</f>
        <v/>
      </c>
      <c r="I507" s="335" t="str">
        <f t="shared" si="65"/>
        <v/>
      </c>
      <c r="J507" s="333">
        <f>IF(A507&lt;&gt;"",'Sub-Cpt Record'!C507/CODE!B507,0)</f>
        <v>0</v>
      </c>
      <c r="L507" s="337" t="str">
        <f t="shared" si="66"/>
        <v/>
      </c>
      <c r="N507" s="338">
        <f>COUNTIFS('Felling&amp;Restocking'!$A$11:$A$1000, 'Felling&amp;Restocking'!$A507, 'Felling&amp;Restocking'!$B$11:$B$1000, 'Felling&amp;Restocking'!$B507, 'Felling&amp;Restocking'!$H$11:$H$1000, 'Felling&amp;Restocking'!$H507)</f>
        <v>0</v>
      </c>
      <c r="O507" s="338">
        <f>IF(OR('Felling&amp;Restocking'!H507=0,'Felling&amp;Restocking'!H507=""),0,1)</f>
        <v>0</v>
      </c>
      <c r="P507" s="339">
        <f>SUM('Felling&amp;Restocking'!O507+'Felling&amp;Restocking'!P507)</f>
        <v>0</v>
      </c>
      <c r="S507" s="341">
        <f>IF(AND(O507&lt;&gt;0,P507&lt;&gt;0,'Felling&amp;Restocking'!G507&lt;&gt;0,AA507="",AC507=""),1,0)</f>
        <v>0</v>
      </c>
      <c r="T507" s="342" t="str">
        <f>IF(OR('Felling&amp;Restocking'!G507=0,'Felling&amp;Restocking'!G507=""),"",SUM('Felling&amp;Restocking'!O507/P507)*'Felling&amp;Restocking'!G507)</f>
        <v/>
      </c>
      <c r="U507" s="343" t="str">
        <f>IF(OR('Felling&amp;Restocking'!G507=0,'Felling&amp;Restocking'!G507=""),"",SUM('Felling&amp;Restocking'!P507/P507)*'Felling&amp;Restocking'!G507)</f>
        <v/>
      </c>
      <c r="V507" s="344">
        <f>IF(CONCATENATE('Felling&amp;Restocking'!U507&amp;'Felling&amp;Restocking'!W507&amp;'Felling&amp;Restocking'!Y507&amp;'Felling&amp;Restocking'!AA507&amp;'Felling&amp;Restocking'!AC507)="",0,1)</f>
        <v>0</v>
      </c>
      <c r="W507" s="345">
        <f>IF(OR(OR(TRIM('Felling&amp;Restocking'!H507)="T",TRIM('Felling&amp;Restocking'!H507)="DF",TRIM('Felling&amp;Restocking'!H507)="OS"),O507=0),0,1)</f>
        <v>0</v>
      </c>
      <c r="X507" s="345">
        <f>IF(OR('Felling&amp;Restocking'!$S507="",OR('Felling&amp;Restocking'!$S507=0,'Felling&amp;Restocking'!$S507="N/A")),0,1)</f>
        <v>0</v>
      </c>
      <c r="Y507" s="333" t="str">
        <f t="shared" si="67"/>
        <v/>
      </c>
      <c r="Z507" s="333" t="str">
        <f t="shared" si="68"/>
        <v/>
      </c>
      <c r="AA507" s="334" t="str">
        <f t="shared" si="69"/>
        <v/>
      </c>
      <c r="AC507" s="333" t="str">
        <f t="shared" si="70"/>
        <v/>
      </c>
      <c r="AE507" s="333" t="str">
        <f t="shared" si="71"/>
        <v>1</v>
      </c>
      <c r="AF507" s="346" t="str">
        <f>IF('Felling&amp;Restocking'!I507="","",IFERROR(VLOOKUP( 'Felling&amp;Restocking'!I507,SpeciesList[],2,FALSE),"," &amp; 'Felling&amp;Restocking'!I507))</f>
        <v/>
      </c>
      <c r="AG507" s="333" t="str">
        <f>IF('Felling&amp;Restocking'!I507="","",VLOOKUP( 'Felling&amp;Restocking'!I507,SpeciesList[],4,FALSE))</f>
        <v/>
      </c>
      <c r="AH507" s="333" t="str">
        <f>IF('Felling&amp;Restocking'!J507="","",IFERROR("," &amp; VLOOKUP( 'Felling&amp;Restocking'!J507,SpeciesList[],2,FALSE),"," &amp; 'Felling&amp;Restocking'!J507))</f>
        <v/>
      </c>
      <c r="AI507" s="333" t="str">
        <f>IF('Felling&amp;Restocking'!J507="","",VLOOKUP( 'Felling&amp;Restocking'!J507,SpeciesList[],4,FALSE))</f>
        <v/>
      </c>
      <c r="AJ507" s="333" t="str">
        <f>IF('Felling&amp;Restocking'!K507="","",IFERROR("," &amp; VLOOKUP( 'Felling&amp;Restocking'!K507,SpeciesList[],2,FALSE),"," &amp; 'Felling&amp;Restocking'!K507))</f>
        <v/>
      </c>
      <c r="AK507" s="333" t="str">
        <f>IF('Felling&amp;Restocking'!K507="","",VLOOKUP( 'Felling&amp;Restocking'!K507,SpeciesList[],4,FALSE))</f>
        <v/>
      </c>
      <c r="AL507" s="333" t="str">
        <f>IF('Felling&amp;Restocking'!L507="","",IFERROR("," &amp; VLOOKUP( 'Felling&amp;Restocking'!L507,SpeciesList[],2,FALSE),"," &amp; 'Felling&amp;Restocking'!L507))</f>
        <v/>
      </c>
      <c r="AM507" s="333" t="str">
        <f>IF('Felling&amp;Restocking'!L507="","",VLOOKUP( 'Felling&amp;Restocking'!L507,SpeciesList[],4,FALSE))</f>
        <v/>
      </c>
      <c r="AN507" s="333" t="str">
        <f>IF('Felling&amp;Restocking'!M507="","",IFERROR("," &amp; VLOOKUP( 'Felling&amp;Restocking'!M507,SpeciesList[],2,FALSE),"," &amp; 'Felling&amp;Restocking'!M507))</f>
        <v/>
      </c>
      <c r="AO507" s="333" t="str">
        <f>IF('Felling&amp;Restocking'!M507="","",VLOOKUP( 'Felling&amp;Restocking'!M507,SpeciesList[],4,FALSE))</f>
        <v/>
      </c>
      <c r="AP507" s="333" t="str">
        <f>IF('Felling&amp;Restocking'!N507="","",IFERROR("," &amp; VLOOKUP( 'Felling&amp;Restocking'!N507,SpeciesList[],2,FALSE),"," &amp; 'Felling&amp;Restocking'!N507))</f>
        <v/>
      </c>
      <c r="AQ507" s="333" t="str">
        <f>IF('Felling&amp;Restocking'!N507="","",VLOOKUP( 'Felling&amp;Restocking'!N507,SpeciesList[],4,FALSE))</f>
        <v/>
      </c>
      <c r="AS507" s="346"/>
      <c r="AT507" s="333" t="str">
        <f>IF('Sub-Cpt Record'!A507&lt;&gt;"",CONCATENATE('Sub-Cpt Record'!A507,'Sub-Cpt Record'!B507,'Sub-Cpt Record'!C507),"")</f>
        <v/>
      </c>
      <c r="AU507" s="333">
        <f t="shared" si="72"/>
        <v>1</v>
      </c>
      <c r="AV507" s="333">
        <f>IF(AT507&lt;&gt;"",'Sub-Cpt Record'!C507/CODE!AU507,0)</f>
        <v>0</v>
      </c>
    </row>
    <row r="508" spans="1:48" x14ac:dyDescent="0.25">
      <c r="A508" s="333" t="str">
        <f>IF('Sub-Cpt Record'!B508="",IF(OR('Sub-Cpt Record'!A508=0,'Sub-Cpt Record'!A508=""),"",'Sub-Cpt Record'!A508),CONCATENATE('Sub-Cpt Record'!A508&amp;'Sub-Cpt Record'!B508))</f>
        <v/>
      </c>
      <c r="B508" s="333">
        <f t="shared" si="64"/>
        <v>1</v>
      </c>
      <c r="C508" s="334" t="str">
        <f>IF('Sub-Cpt Record'!E508 = "","",'Sub-Cpt Record'!E508&amp;"  ")</f>
        <v/>
      </c>
      <c r="D508" s="333" t="str">
        <f>IF('Sub-Cpt Record'!F508 = "","",'Sub-Cpt Record'!F508&amp;"  ")</f>
        <v/>
      </c>
      <c r="E508" s="333" t="str">
        <f>IF('Sub-Cpt Record'!G508 = "","",'Sub-Cpt Record'!G508&amp;"  ")</f>
        <v/>
      </c>
      <c r="F508" s="333" t="str">
        <f>IF('Sub-Cpt Record'!H508 = "","",'Sub-Cpt Record'!H508&amp;"  ")</f>
        <v/>
      </c>
      <c r="G508" s="333" t="str">
        <f>IF('Sub-Cpt Record'!I508 = "","",'Sub-Cpt Record'!I508&amp;"  ")</f>
        <v/>
      </c>
      <c r="H508" s="333" t="str">
        <f>IF('Sub-Cpt Record'!J508 = "","",'Sub-Cpt Record'!J508&amp;"  ")</f>
        <v/>
      </c>
      <c r="I508" s="335" t="str">
        <f t="shared" si="65"/>
        <v/>
      </c>
      <c r="J508" s="333">
        <f>IF(A508&lt;&gt;"",'Sub-Cpt Record'!C508/CODE!B508,0)</f>
        <v>0</v>
      </c>
      <c r="L508" s="337" t="str">
        <f t="shared" si="66"/>
        <v/>
      </c>
      <c r="N508" s="338">
        <f>COUNTIFS('Felling&amp;Restocking'!$A$11:$A$1000, 'Felling&amp;Restocking'!$A508, 'Felling&amp;Restocking'!$B$11:$B$1000, 'Felling&amp;Restocking'!$B508, 'Felling&amp;Restocking'!$H$11:$H$1000, 'Felling&amp;Restocking'!$H508)</f>
        <v>0</v>
      </c>
      <c r="O508" s="338">
        <f>IF(OR('Felling&amp;Restocking'!H508=0,'Felling&amp;Restocking'!H508=""),0,1)</f>
        <v>0</v>
      </c>
      <c r="P508" s="339">
        <f>SUM('Felling&amp;Restocking'!O508+'Felling&amp;Restocking'!P508)</f>
        <v>0</v>
      </c>
      <c r="S508" s="341">
        <f>IF(AND(O508&lt;&gt;0,P508&lt;&gt;0,'Felling&amp;Restocking'!G508&lt;&gt;0,AA508="",AC508=""),1,0)</f>
        <v>0</v>
      </c>
      <c r="T508" s="342" t="str">
        <f>IF(OR('Felling&amp;Restocking'!G508=0,'Felling&amp;Restocking'!G508=""),"",SUM('Felling&amp;Restocking'!O508/P508)*'Felling&amp;Restocking'!G508)</f>
        <v/>
      </c>
      <c r="U508" s="343" t="str">
        <f>IF(OR('Felling&amp;Restocking'!G508=0,'Felling&amp;Restocking'!G508=""),"",SUM('Felling&amp;Restocking'!P508/P508)*'Felling&amp;Restocking'!G508)</f>
        <v/>
      </c>
      <c r="V508" s="344">
        <f>IF(CONCATENATE('Felling&amp;Restocking'!U508&amp;'Felling&amp;Restocking'!W508&amp;'Felling&amp;Restocking'!Y508&amp;'Felling&amp;Restocking'!AA508&amp;'Felling&amp;Restocking'!AC508)="",0,1)</f>
        <v>0</v>
      </c>
      <c r="W508" s="345">
        <f>IF(OR(OR(TRIM('Felling&amp;Restocking'!H508)="T",TRIM('Felling&amp;Restocking'!H508)="DF",TRIM('Felling&amp;Restocking'!H508)="OS"),O508=0),0,1)</f>
        <v>0</v>
      </c>
      <c r="X508" s="345">
        <f>IF(OR('Felling&amp;Restocking'!$S508="",OR('Felling&amp;Restocking'!$S508=0,'Felling&amp;Restocking'!$S508="N/A")),0,1)</f>
        <v>0</v>
      </c>
      <c r="Y508" s="333" t="str">
        <f t="shared" si="67"/>
        <v/>
      </c>
      <c r="Z508" s="333" t="str">
        <f t="shared" si="68"/>
        <v/>
      </c>
      <c r="AA508" s="334" t="str">
        <f t="shared" si="69"/>
        <v/>
      </c>
      <c r="AC508" s="333" t="str">
        <f t="shared" si="70"/>
        <v/>
      </c>
      <c r="AE508" s="333" t="str">
        <f t="shared" si="71"/>
        <v>1</v>
      </c>
      <c r="AF508" s="346" t="str">
        <f>IF('Felling&amp;Restocking'!I508="","",IFERROR(VLOOKUP( 'Felling&amp;Restocking'!I508,SpeciesList[],2,FALSE),"," &amp; 'Felling&amp;Restocking'!I508))</f>
        <v/>
      </c>
      <c r="AG508" s="333" t="str">
        <f>IF('Felling&amp;Restocking'!I508="","",VLOOKUP( 'Felling&amp;Restocking'!I508,SpeciesList[],4,FALSE))</f>
        <v/>
      </c>
      <c r="AH508" s="333" t="str">
        <f>IF('Felling&amp;Restocking'!J508="","",IFERROR("," &amp; VLOOKUP( 'Felling&amp;Restocking'!J508,SpeciesList[],2,FALSE),"," &amp; 'Felling&amp;Restocking'!J508))</f>
        <v/>
      </c>
      <c r="AI508" s="333" t="str">
        <f>IF('Felling&amp;Restocking'!J508="","",VLOOKUP( 'Felling&amp;Restocking'!J508,SpeciesList[],4,FALSE))</f>
        <v/>
      </c>
      <c r="AJ508" s="333" t="str">
        <f>IF('Felling&amp;Restocking'!K508="","",IFERROR("," &amp; VLOOKUP( 'Felling&amp;Restocking'!K508,SpeciesList[],2,FALSE),"," &amp; 'Felling&amp;Restocking'!K508))</f>
        <v/>
      </c>
      <c r="AK508" s="333" t="str">
        <f>IF('Felling&amp;Restocking'!K508="","",VLOOKUP( 'Felling&amp;Restocking'!K508,SpeciesList[],4,FALSE))</f>
        <v/>
      </c>
      <c r="AL508" s="333" t="str">
        <f>IF('Felling&amp;Restocking'!L508="","",IFERROR("," &amp; VLOOKUP( 'Felling&amp;Restocking'!L508,SpeciesList[],2,FALSE),"," &amp; 'Felling&amp;Restocking'!L508))</f>
        <v/>
      </c>
      <c r="AM508" s="333" t="str">
        <f>IF('Felling&amp;Restocking'!L508="","",VLOOKUP( 'Felling&amp;Restocking'!L508,SpeciesList[],4,FALSE))</f>
        <v/>
      </c>
      <c r="AN508" s="333" t="str">
        <f>IF('Felling&amp;Restocking'!M508="","",IFERROR("," &amp; VLOOKUP( 'Felling&amp;Restocking'!M508,SpeciesList[],2,FALSE),"," &amp; 'Felling&amp;Restocking'!M508))</f>
        <v/>
      </c>
      <c r="AO508" s="333" t="str">
        <f>IF('Felling&amp;Restocking'!M508="","",VLOOKUP( 'Felling&amp;Restocking'!M508,SpeciesList[],4,FALSE))</f>
        <v/>
      </c>
      <c r="AP508" s="333" t="str">
        <f>IF('Felling&amp;Restocking'!N508="","",IFERROR("," &amp; VLOOKUP( 'Felling&amp;Restocking'!N508,SpeciesList[],2,FALSE),"," &amp; 'Felling&amp;Restocking'!N508))</f>
        <v/>
      </c>
      <c r="AQ508" s="333" t="str">
        <f>IF('Felling&amp;Restocking'!N508="","",VLOOKUP( 'Felling&amp;Restocking'!N508,SpeciesList[],4,FALSE))</f>
        <v/>
      </c>
      <c r="AS508" s="346"/>
      <c r="AT508" s="333" t="str">
        <f>IF('Sub-Cpt Record'!A508&lt;&gt;"",CONCATENATE('Sub-Cpt Record'!A508,'Sub-Cpt Record'!B508,'Sub-Cpt Record'!C508),"")</f>
        <v/>
      </c>
      <c r="AU508" s="333">
        <f t="shared" si="72"/>
        <v>1</v>
      </c>
      <c r="AV508" s="333">
        <f>IF(AT508&lt;&gt;"",'Sub-Cpt Record'!C508/CODE!AU508,0)</f>
        <v>0</v>
      </c>
    </row>
    <row r="509" spans="1:48" x14ac:dyDescent="0.25">
      <c r="A509" s="333" t="str">
        <f>IF('Sub-Cpt Record'!B509="",IF(OR('Sub-Cpt Record'!A509=0,'Sub-Cpt Record'!A509=""),"",'Sub-Cpt Record'!A509),CONCATENATE('Sub-Cpt Record'!A509&amp;'Sub-Cpt Record'!B509))</f>
        <v/>
      </c>
      <c r="B509" s="333">
        <f t="shared" si="64"/>
        <v>1</v>
      </c>
      <c r="C509" s="334" t="str">
        <f>IF('Sub-Cpt Record'!E509 = "","",'Sub-Cpt Record'!E509&amp;"  ")</f>
        <v/>
      </c>
      <c r="D509" s="333" t="str">
        <f>IF('Sub-Cpt Record'!F509 = "","",'Sub-Cpt Record'!F509&amp;"  ")</f>
        <v/>
      </c>
      <c r="E509" s="333" t="str">
        <f>IF('Sub-Cpt Record'!G509 = "","",'Sub-Cpt Record'!G509&amp;"  ")</f>
        <v/>
      </c>
      <c r="F509" s="333" t="str">
        <f>IF('Sub-Cpt Record'!H509 = "","",'Sub-Cpt Record'!H509&amp;"  ")</f>
        <v/>
      </c>
      <c r="G509" s="333" t="str">
        <f>IF('Sub-Cpt Record'!I509 = "","",'Sub-Cpt Record'!I509&amp;"  ")</f>
        <v/>
      </c>
      <c r="H509" s="333" t="str">
        <f>IF('Sub-Cpt Record'!J509 = "","",'Sub-Cpt Record'!J509&amp;"  ")</f>
        <v/>
      </c>
      <c r="I509" s="335" t="str">
        <f t="shared" si="65"/>
        <v/>
      </c>
      <c r="J509" s="333">
        <f>IF(A509&lt;&gt;"",'Sub-Cpt Record'!C509/CODE!B509,0)</f>
        <v>0</v>
      </c>
      <c r="L509" s="337" t="str">
        <f t="shared" si="66"/>
        <v/>
      </c>
      <c r="N509" s="338">
        <f>COUNTIFS('Felling&amp;Restocking'!$A$11:$A$1000, 'Felling&amp;Restocking'!$A509, 'Felling&amp;Restocking'!$B$11:$B$1000, 'Felling&amp;Restocking'!$B509, 'Felling&amp;Restocking'!$H$11:$H$1000, 'Felling&amp;Restocking'!$H509)</f>
        <v>0</v>
      </c>
      <c r="O509" s="338">
        <f>IF(OR('Felling&amp;Restocking'!H509=0,'Felling&amp;Restocking'!H509=""),0,1)</f>
        <v>0</v>
      </c>
      <c r="P509" s="339">
        <f>SUM('Felling&amp;Restocking'!O509+'Felling&amp;Restocking'!P509)</f>
        <v>0</v>
      </c>
      <c r="S509" s="341">
        <f>IF(AND(O509&lt;&gt;0,P509&lt;&gt;0,'Felling&amp;Restocking'!G509&lt;&gt;0,AA509="",AC509=""),1,0)</f>
        <v>0</v>
      </c>
      <c r="T509" s="342" t="str">
        <f>IF(OR('Felling&amp;Restocking'!G509=0,'Felling&amp;Restocking'!G509=""),"",SUM('Felling&amp;Restocking'!O509/P509)*'Felling&amp;Restocking'!G509)</f>
        <v/>
      </c>
      <c r="U509" s="343" t="str">
        <f>IF(OR('Felling&amp;Restocking'!G509=0,'Felling&amp;Restocking'!G509=""),"",SUM('Felling&amp;Restocking'!P509/P509)*'Felling&amp;Restocking'!G509)</f>
        <v/>
      </c>
      <c r="V509" s="344">
        <f>IF(CONCATENATE('Felling&amp;Restocking'!U509&amp;'Felling&amp;Restocking'!W509&amp;'Felling&amp;Restocking'!Y509&amp;'Felling&amp;Restocking'!AA509&amp;'Felling&amp;Restocking'!AC509)="",0,1)</f>
        <v>0</v>
      </c>
      <c r="W509" s="345">
        <f>IF(OR(OR(TRIM('Felling&amp;Restocking'!H509)="T",TRIM('Felling&amp;Restocking'!H509)="DF",TRIM('Felling&amp;Restocking'!H509)="OS"),O509=0),0,1)</f>
        <v>0</v>
      </c>
      <c r="X509" s="345">
        <f>IF(OR('Felling&amp;Restocking'!$S509="",OR('Felling&amp;Restocking'!$S509=0,'Felling&amp;Restocking'!$S509="N/A")),0,1)</f>
        <v>0</v>
      </c>
      <c r="Y509" s="333" t="str">
        <f t="shared" si="67"/>
        <v/>
      </c>
      <c r="Z509" s="333" t="str">
        <f t="shared" si="68"/>
        <v/>
      </c>
      <c r="AA509" s="334" t="str">
        <f t="shared" si="69"/>
        <v/>
      </c>
      <c r="AC509" s="333" t="str">
        <f t="shared" si="70"/>
        <v/>
      </c>
      <c r="AE509" s="333" t="str">
        <f t="shared" si="71"/>
        <v>1</v>
      </c>
      <c r="AF509" s="346" t="str">
        <f>IF('Felling&amp;Restocking'!I509="","",IFERROR(VLOOKUP( 'Felling&amp;Restocking'!I509,SpeciesList[],2,FALSE),"," &amp; 'Felling&amp;Restocking'!I509))</f>
        <v/>
      </c>
      <c r="AG509" s="333" t="str">
        <f>IF('Felling&amp;Restocking'!I509="","",VLOOKUP( 'Felling&amp;Restocking'!I509,SpeciesList[],4,FALSE))</f>
        <v/>
      </c>
      <c r="AH509" s="333" t="str">
        <f>IF('Felling&amp;Restocking'!J509="","",IFERROR("," &amp; VLOOKUP( 'Felling&amp;Restocking'!J509,SpeciesList[],2,FALSE),"," &amp; 'Felling&amp;Restocking'!J509))</f>
        <v/>
      </c>
      <c r="AI509" s="333" t="str">
        <f>IF('Felling&amp;Restocking'!J509="","",VLOOKUP( 'Felling&amp;Restocking'!J509,SpeciesList[],4,FALSE))</f>
        <v/>
      </c>
      <c r="AJ509" s="333" t="str">
        <f>IF('Felling&amp;Restocking'!K509="","",IFERROR("," &amp; VLOOKUP( 'Felling&amp;Restocking'!K509,SpeciesList[],2,FALSE),"," &amp; 'Felling&amp;Restocking'!K509))</f>
        <v/>
      </c>
      <c r="AK509" s="333" t="str">
        <f>IF('Felling&amp;Restocking'!K509="","",VLOOKUP( 'Felling&amp;Restocking'!K509,SpeciesList[],4,FALSE))</f>
        <v/>
      </c>
      <c r="AL509" s="333" t="str">
        <f>IF('Felling&amp;Restocking'!L509="","",IFERROR("," &amp; VLOOKUP( 'Felling&amp;Restocking'!L509,SpeciesList[],2,FALSE),"," &amp; 'Felling&amp;Restocking'!L509))</f>
        <v/>
      </c>
      <c r="AM509" s="333" t="str">
        <f>IF('Felling&amp;Restocking'!L509="","",VLOOKUP( 'Felling&amp;Restocking'!L509,SpeciesList[],4,FALSE))</f>
        <v/>
      </c>
      <c r="AN509" s="333" t="str">
        <f>IF('Felling&amp;Restocking'!M509="","",IFERROR("," &amp; VLOOKUP( 'Felling&amp;Restocking'!M509,SpeciesList[],2,FALSE),"," &amp; 'Felling&amp;Restocking'!M509))</f>
        <v/>
      </c>
      <c r="AO509" s="333" t="str">
        <f>IF('Felling&amp;Restocking'!M509="","",VLOOKUP( 'Felling&amp;Restocking'!M509,SpeciesList[],4,FALSE))</f>
        <v/>
      </c>
      <c r="AP509" s="333" t="str">
        <f>IF('Felling&amp;Restocking'!N509="","",IFERROR("," &amp; VLOOKUP( 'Felling&amp;Restocking'!N509,SpeciesList[],2,FALSE),"," &amp; 'Felling&amp;Restocking'!N509))</f>
        <v/>
      </c>
      <c r="AQ509" s="333" t="str">
        <f>IF('Felling&amp;Restocking'!N509="","",VLOOKUP( 'Felling&amp;Restocking'!N509,SpeciesList[],4,FALSE))</f>
        <v/>
      </c>
      <c r="AS509" s="346"/>
      <c r="AT509" s="333" t="str">
        <f>IF('Sub-Cpt Record'!A509&lt;&gt;"",CONCATENATE('Sub-Cpt Record'!A509,'Sub-Cpt Record'!B509,'Sub-Cpt Record'!C509),"")</f>
        <v/>
      </c>
      <c r="AU509" s="333">
        <f t="shared" si="72"/>
        <v>1</v>
      </c>
      <c r="AV509" s="333">
        <f>IF(AT509&lt;&gt;"",'Sub-Cpt Record'!C509/CODE!AU509,0)</f>
        <v>0</v>
      </c>
    </row>
    <row r="510" spans="1:48" x14ac:dyDescent="0.25">
      <c r="A510" s="333" t="str">
        <f>IF('Sub-Cpt Record'!B510="",IF(OR('Sub-Cpt Record'!A510=0,'Sub-Cpt Record'!A510=""),"",'Sub-Cpt Record'!A510),CONCATENATE('Sub-Cpt Record'!A510&amp;'Sub-Cpt Record'!B510))</f>
        <v/>
      </c>
      <c r="B510" s="333">
        <f t="shared" si="64"/>
        <v>1</v>
      </c>
      <c r="C510" s="334" t="str">
        <f>IF('Sub-Cpt Record'!E510 = "","",'Sub-Cpt Record'!E510&amp;"  ")</f>
        <v/>
      </c>
      <c r="D510" s="333" t="str">
        <f>IF('Sub-Cpt Record'!F510 = "","",'Sub-Cpt Record'!F510&amp;"  ")</f>
        <v/>
      </c>
      <c r="E510" s="333" t="str">
        <f>IF('Sub-Cpt Record'!G510 = "","",'Sub-Cpt Record'!G510&amp;"  ")</f>
        <v/>
      </c>
      <c r="F510" s="333" t="str">
        <f>IF('Sub-Cpt Record'!H510 = "","",'Sub-Cpt Record'!H510&amp;"  ")</f>
        <v/>
      </c>
      <c r="G510" s="333" t="str">
        <f>IF('Sub-Cpt Record'!I510 = "","",'Sub-Cpt Record'!I510&amp;"  ")</f>
        <v/>
      </c>
      <c r="H510" s="333" t="str">
        <f>IF('Sub-Cpt Record'!J510 = "","",'Sub-Cpt Record'!J510&amp;"  ")</f>
        <v/>
      </c>
      <c r="I510" s="335" t="str">
        <f t="shared" si="65"/>
        <v/>
      </c>
      <c r="J510" s="333">
        <f>IF(A510&lt;&gt;"",'Sub-Cpt Record'!C510/CODE!B510,0)</f>
        <v>0</v>
      </c>
      <c r="L510" s="337" t="str">
        <f t="shared" si="66"/>
        <v/>
      </c>
      <c r="N510" s="338">
        <f>COUNTIFS('Felling&amp;Restocking'!$A$11:$A$1000, 'Felling&amp;Restocking'!$A510, 'Felling&amp;Restocking'!$B$11:$B$1000, 'Felling&amp;Restocking'!$B510, 'Felling&amp;Restocking'!$H$11:$H$1000, 'Felling&amp;Restocking'!$H510)</f>
        <v>0</v>
      </c>
      <c r="O510" s="338">
        <f>IF(OR('Felling&amp;Restocking'!H510=0,'Felling&amp;Restocking'!H510=""),0,1)</f>
        <v>0</v>
      </c>
      <c r="P510" s="339">
        <f>SUM('Felling&amp;Restocking'!O510+'Felling&amp;Restocking'!P510)</f>
        <v>0</v>
      </c>
      <c r="S510" s="341">
        <f>IF(AND(O510&lt;&gt;0,P510&lt;&gt;0,'Felling&amp;Restocking'!G510&lt;&gt;0,AA510="",AC510=""),1,0)</f>
        <v>0</v>
      </c>
      <c r="T510" s="342" t="str">
        <f>IF(OR('Felling&amp;Restocking'!G510=0,'Felling&amp;Restocking'!G510=""),"",SUM('Felling&amp;Restocking'!O510/P510)*'Felling&amp;Restocking'!G510)</f>
        <v/>
      </c>
      <c r="U510" s="343" t="str">
        <f>IF(OR('Felling&amp;Restocking'!G510=0,'Felling&amp;Restocking'!G510=""),"",SUM('Felling&amp;Restocking'!P510/P510)*'Felling&amp;Restocking'!G510)</f>
        <v/>
      </c>
      <c r="V510" s="344">
        <f>IF(CONCATENATE('Felling&amp;Restocking'!U510&amp;'Felling&amp;Restocking'!W510&amp;'Felling&amp;Restocking'!Y510&amp;'Felling&amp;Restocking'!AA510&amp;'Felling&amp;Restocking'!AC510)="",0,1)</f>
        <v>0</v>
      </c>
      <c r="W510" s="345">
        <f>IF(OR(OR(TRIM('Felling&amp;Restocking'!H510)="T",TRIM('Felling&amp;Restocking'!H510)="DF",TRIM('Felling&amp;Restocking'!H510)="OS"),O510=0),0,1)</f>
        <v>0</v>
      </c>
      <c r="X510" s="345">
        <f>IF(OR('Felling&amp;Restocking'!$S510="",OR('Felling&amp;Restocking'!$S510=0,'Felling&amp;Restocking'!$S510="N/A")),0,1)</f>
        <v>0</v>
      </c>
      <c r="Y510" s="333" t="str">
        <f t="shared" si="67"/>
        <v/>
      </c>
      <c r="Z510" s="333" t="str">
        <f t="shared" si="68"/>
        <v/>
      </c>
      <c r="AA510" s="334" t="str">
        <f t="shared" si="69"/>
        <v/>
      </c>
      <c r="AC510" s="333" t="str">
        <f t="shared" si="70"/>
        <v/>
      </c>
      <c r="AE510" s="333" t="str">
        <f t="shared" si="71"/>
        <v>1</v>
      </c>
      <c r="AF510" s="346" t="str">
        <f>IF('Felling&amp;Restocking'!I510="","",IFERROR(VLOOKUP( 'Felling&amp;Restocking'!I510,SpeciesList[],2,FALSE),"," &amp; 'Felling&amp;Restocking'!I510))</f>
        <v/>
      </c>
      <c r="AG510" s="333" t="str">
        <f>IF('Felling&amp;Restocking'!I510="","",VLOOKUP( 'Felling&amp;Restocking'!I510,SpeciesList[],4,FALSE))</f>
        <v/>
      </c>
      <c r="AH510" s="333" t="str">
        <f>IF('Felling&amp;Restocking'!J510="","",IFERROR("," &amp; VLOOKUP( 'Felling&amp;Restocking'!J510,SpeciesList[],2,FALSE),"," &amp; 'Felling&amp;Restocking'!J510))</f>
        <v/>
      </c>
      <c r="AI510" s="333" t="str">
        <f>IF('Felling&amp;Restocking'!J510="","",VLOOKUP( 'Felling&amp;Restocking'!J510,SpeciesList[],4,FALSE))</f>
        <v/>
      </c>
      <c r="AJ510" s="333" t="str">
        <f>IF('Felling&amp;Restocking'!K510="","",IFERROR("," &amp; VLOOKUP( 'Felling&amp;Restocking'!K510,SpeciesList[],2,FALSE),"," &amp; 'Felling&amp;Restocking'!K510))</f>
        <v/>
      </c>
      <c r="AK510" s="333" t="str">
        <f>IF('Felling&amp;Restocking'!K510="","",VLOOKUP( 'Felling&amp;Restocking'!K510,SpeciesList[],4,FALSE))</f>
        <v/>
      </c>
      <c r="AL510" s="333" t="str">
        <f>IF('Felling&amp;Restocking'!L510="","",IFERROR("," &amp; VLOOKUP( 'Felling&amp;Restocking'!L510,SpeciesList[],2,FALSE),"," &amp; 'Felling&amp;Restocking'!L510))</f>
        <v/>
      </c>
      <c r="AM510" s="333" t="str">
        <f>IF('Felling&amp;Restocking'!L510="","",VLOOKUP( 'Felling&amp;Restocking'!L510,SpeciesList[],4,FALSE))</f>
        <v/>
      </c>
      <c r="AN510" s="333" t="str">
        <f>IF('Felling&amp;Restocking'!M510="","",IFERROR("," &amp; VLOOKUP( 'Felling&amp;Restocking'!M510,SpeciesList[],2,FALSE),"," &amp; 'Felling&amp;Restocking'!M510))</f>
        <v/>
      </c>
      <c r="AO510" s="333" t="str">
        <f>IF('Felling&amp;Restocking'!M510="","",VLOOKUP( 'Felling&amp;Restocking'!M510,SpeciesList[],4,FALSE))</f>
        <v/>
      </c>
      <c r="AP510" s="333" t="str">
        <f>IF('Felling&amp;Restocking'!N510="","",IFERROR("," &amp; VLOOKUP( 'Felling&amp;Restocking'!N510,SpeciesList[],2,FALSE),"," &amp; 'Felling&amp;Restocking'!N510))</f>
        <v/>
      </c>
      <c r="AQ510" s="333" t="str">
        <f>IF('Felling&amp;Restocking'!N510="","",VLOOKUP( 'Felling&amp;Restocking'!N510,SpeciesList[],4,FALSE))</f>
        <v/>
      </c>
      <c r="AS510" s="346"/>
      <c r="AT510" s="333" t="str">
        <f>IF('Sub-Cpt Record'!A510&lt;&gt;"",CONCATENATE('Sub-Cpt Record'!A510,'Sub-Cpt Record'!B510,'Sub-Cpt Record'!C510),"")</f>
        <v/>
      </c>
      <c r="AU510" s="333">
        <f t="shared" si="72"/>
        <v>1</v>
      </c>
      <c r="AV510" s="333">
        <f>IF(AT510&lt;&gt;"",'Sub-Cpt Record'!C510/CODE!AU510,0)</f>
        <v>0</v>
      </c>
    </row>
    <row r="511" spans="1:48" x14ac:dyDescent="0.25">
      <c r="A511" s="333" t="str">
        <f>IF('Sub-Cpt Record'!B511="",IF(OR('Sub-Cpt Record'!A511=0,'Sub-Cpt Record'!A511=""),"",'Sub-Cpt Record'!A511),CONCATENATE('Sub-Cpt Record'!A511&amp;'Sub-Cpt Record'!B511))</f>
        <v/>
      </c>
      <c r="B511" s="333">
        <f t="shared" si="64"/>
        <v>1</v>
      </c>
      <c r="C511" s="334" t="str">
        <f>IF('Sub-Cpt Record'!E511 = "","",'Sub-Cpt Record'!E511&amp;"  ")</f>
        <v/>
      </c>
      <c r="D511" s="333" t="str">
        <f>IF('Sub-Cpt Record'!F511 = "","",'Sub-Cpt Record'!F511&amp;"  ")</f>
        <v/>
      </c>
      <c r="E511" s="333" t="str">
        <f>IF('Sub-Cpt Record'!G511 = "","",'Sub-Cpt Record'!G511&amp;"  ")</f>
        <v/>
      </c>
      <c r="F511" s="333" t="str">
        <f>IF('Sub-Cpt Record'!H511 = "","",'Sub-Cpt Record'!H511&amp;"  ")</f>
        <v/>
      </c>
      <c r="G511" s="333" t="str">
        <f>IF('Sub-Cpt Record'!I511 = "","",'Sub-Cpt Record'!I511&amp;"  ")</f>
        <v/>
      </c>
      <c r="H511" s="333" t="str">
        <f>IF('Sub-Cpt Record'!J511 = "","",'Sub-Cpt Record'!J511&amp;"  ")</f>
        <v/>
      </c>
      <c r="I511" s="335" t="str">
        <f t="shared" si="65"/>
        <v/>
      </c>
      <c r="J511" s="333">
        <f>IF(A511&lt;&gt;"",'Sub-Cpt Record'!C511/CODE!B511,0)</f>
        <v>0</v>
      </c>
      <c r="L511" s="337" t="str">
        <f t="shared" si="66"/>
        <v/>
      </c>
      <c r="N511" s="338">
        <f>COUNTIFS('Felling&amp;Restocking'!$A$11:$A$1000, 'Felling&amp;Restocking'!$A511, 'Felling&amp;Restocking'!$B$11:$B$1000, 'Felling&amp;Restocking'!$B511, 'Felling&amp;Restocking'!$H$11:$H$1000, 'Felling&amp;Restocking'!$H511)</f>
        <v>0</v>
      </c>
      <c r="O511" s="338">
        <f>IF(OR('Felling&amp;Restocking'!H511=0,'Felling&amp;Restocking'!H511=""),0,1)</f>
        <v>0</v>
      </c>
      <c r="P511" s="339">
        <f>SUM('Felling&amp;Restocking'!O511+'Felling&amp;Restocking'!P511)</f>
        <v>0</v>
      </c>
      <c r="S511" s="341">
        <f>IF(AND(O511&lt;&gt;0,P511&lt;&gt;0,'Felling&amp;Restocking'!G511&lt;&gt;0,AA511="",AC511=""),1,0)</f>
        <v>0</v>
      </c>
      <c r="T511" s="342" t="str">
        <f>IF(OR('Felling&amp;Restocking'!G511=0,'Felling&amp;Restocking'!G511=""),"",SUM('Felling&amp;Restocking'!O511/P511)*'Felling&amp;Restocking'!G511)</f>
        <v/>
      </c>
      <c r="U511" s="343" t="str">
        <f>IF(OR('Felling&amp;Restocking'!G511=0,'Felling&amp;Restocking'!G511=""),"",SUM('Felling&amp;Restocking'!P511/P511)*'Felling&amp;Restocking'!G511)</f>
        <v/>
      </c>
      <c r="V511" s="344">
        <f>IF(CONCATENATE('Felling&amp;Restocking'!U511&amp;'Felling&amp;Restocking'!W511&amp;'Felling&amp;Restocking'!Y511&amp;'Felling&amp;Restocking'!AA511&amp;'Felling&amp;Restocking'!AC511)="",0,1)</f>
        <v>0</v>
      </c>
      <c r="W511" s="345">
        <f>IF(OR(OR(TRIM('Felling&amp;Restocking'!H511)="T",TRIM('Felling&amp;Restocking'!H511)="DF",TRIM('Felling&amp;Restocking'!H511)="OS"),O511=0),0,1)</f>
        <v>0</v>
      </c>
      <c r="X511" s="345">
        <f>IF(OR('Felling&amp;Restocking'!$S511="",OR('Felling&amp;Restocking'!$S511=0,'Felling&amp;Restocking'!$S511="N/A")),0,1)</f>
        <v>0</v>
      </c>
      <c r="Y511" s="333" t="str">
        <f t="shared" si="67"/>
        <v/>
      </c>
      <c r="Z511" s="333" t="str">
        <f t="shared" si="68"/>
        <v/>
      </c>
      <c r="AA511" s="334" t="str">
        <f t="shared" si="69"/>
        <v/>
      </c>
      <c r="AC511" s="333" t="str">
        <f t="shared" si="70"/>
        <v/>
      </c>
      <c r="AE511" s="333" t="str">
        <f t="shared" si="71"/>
        <v>1</v>
      </c>
      <c r="AF511" s="346" t="str">
        <f>IF('Felling&amp;Restocking'!I511="","",IFERROR(VLOOKUP( 'Felling&amp;Restocking'!I511,SpeciesList[],2,FALSE),"," &amp; 'Felling&amp;Restocking'!I511))</f>
        <v/>
      </c>
      <c r="AG511" s="333" t="str">
        <f>IF('Felling&amp;Restocking'!I511="","",VLOOKUP( 'Felling&amp;Restocking'!I511,SpeciesList[],4,FALSE))</f>
        <v/>
      </c>
      <c r="AH511" s="333" t="str">
        <f>IF('Felling&amp;Restocking'!J511="","",IFERROR("," &amp; VLOOKUP( 'Felling&amp;Restocking'!J511,SpeciesList[],2,FALSE),"," &amp; 'Felling&amp;Restocking'!J511))</f>
        <v/>
      </c>
      <c r="AI511" s="333" t="str">
        <f>IF('Felling&amp;Restocking'!J511="","",VLOOKUP( 'Felling&amp;Restocking'!J511,SpeciesList[],4,FALSE))</f>
        <v/>
      </c>
      <c r="AJ511" s="333" t="str">
        <f>IF('Felling&amp;Restocking'!K511="","",IFERROR("," &amp; VLOOKUP( 'Felling&amp;Restocking'!K511,SpeciesList[],2,FALSE),"," &amp; 'Felling&amp;Restocking'!K511))</f>
        <v/>
      </c>
      <c r="AK511" s="333" t="str">
        <f>IF('Felling&amp;Restocking'!K511="","",VLOOKUP( 'Felling&amp;Restocking'!K511,SpeciesList[],4,FALSE))</f>
        <v/>
      </c>
      <c r="AL511" s="333" t="str">
        <f>IF('Felling&amp;Restocking'!L511="","",IFERROR("," &amp; VLOOKUP( 'Felling&amp;Restocking'!L511,SpeciesList[],2,FALSE),"," &amp; 'Felling&amp;Restocking'!L511))</f>
        <v/>
      </c>
      <c r="AM511" s="333" t="str">
        <f>IF('Felling&amp;Restocking'!L511="","",VLOOKUP( 'Felling&amp;Restocking'!L511,SpeciesList[],4,FALSE))</f>
        <v/>
      </c>
      <c r="AN511" s="333" t="str">
        <f>IF('Felling&amp;Restocking'!M511="","",IFERROR("," &amp; VLOOKUP( 'Felling&amp;Restocking'!M511,SpeciesList[],2,FALSE),"," &amp; 'Felling&amp;Restocking'!M511))</f>
        <v/>
      </c>
      <c r="AO511" s="333" t="str">
        <f>IF('Felling&amp;Restocking'!M511="","",VLOOKUP( 'Felling&amp;Restocking'!M511,SpeciesList[],4,FALSE))</f>
        <v/>
      </c>
      <c r="AP511" s="333" t="str">
        <f>IF('Felling&amp;Restocking'!N511="","",IFERROR("," &amp; VLOOKUP( 'Felling&amp;Restocking'!N511,SpeciesList[],2,FALSE),"," &amp; 'Felling&amp;Restocking'!N511))</f>
        <v/>
      </c>
      <c r="AQ511" s="333" t="str">
        <f>IF('Felling&amp;Restocking'!N511="","",VLOOKUP( 'Felling&amp;Restocking'!N511,SpeciesList[],4,FALSE))</f>
        <v/>
      </c>
      <c r="AS511" s="346"/>
      <c r="AT511" s="333" t="str">
        <f>IF('Sub-Cpt Record'!A511&lt;&gt;"",CONCATENATE('Sub-Cpt Record'!A511,'Sub-Cpt Record'!B511,'Sub-Cpt Record'!C511),"")</f>
        <v/>
      </c>
      <c r="AU511" s="333">
        <f t="shared" si="72"/>
        <v>1</v>
      </c>
      <c r="AV511" s="333">
        <f>IF(AT511&lt;&gt;"",'Sub-Cpt Record'!C511/CODE!AU511,0)</f>
        <v>0</v>
      </c>
    </row>
    <row r="512" spans="1:48" x14ac:dyDescent="0.25">
      <c r="A512" s="333" t="str">
        <f>IF('Sub-Cpt Record'!B512="",IF(OR('Sub-Cpt Record'!A512=0,'Sub-Cpt Record'!A512=""),"",'Sub-Cpt Record'!A512),CONCATENATE('Sub-Cpt Record'!A512&amp;'Sub-Cpt Record'!B512))</f>
        <v/>
      </c>
      <c r="B512" s="333">
        <f t="shared" si="64"/>
        <v>1</v>
      </c>
      <c r="C512" s="334" t="str">
        <f>IF('Sub-Cpt Record'!E512 = "","",'Sub-Cpt Record'!E512&amp;"  ")</f>
        <v/>
      </c>
      <c r="D512" s="333" t="str">
        <f>IF('Sub-Cpt Record'!F512 = "","",'Sub-Cpt Record'!F512&amp;"  ")</f>
        <v/>
      </c>
      <c r="E512" s="333" t="str">
        <f>IF('Sub-Cpt Record'!G512 = "","",'Sub-Cpt Record'!G512&amp;"  ")</f>
        <v/>
      </c>
      <c r="F512" s="333" t="str">
        <f>IF('Sub-Cpt Record'!H512 = "","",'Sub-Cpt Record'!H512&amp;"  ")</f>
        <v/>
      </c>
      <c r="G512" s="333" t="str">
        <f>IF('Sub-Cpt Record'!I512 = "","",'Sub-Cpt Record'!I512&amp;"  ")</f>
        <v/>
      </c>
      <c r="H512" s="333" t="str">
        <f>IF('Sub-Cpt Record'!J512 = "","",'Sub-Cpt Record'!J512&amp;"  ")</f>
        <v/>
      </c>
      <c r="I512" s="335" t="str">
        <f t="shared" si="65"/>
        <v/>
      </c>
      <c r="J512" s="333">
        <f>IF(A512&lt;&gt;"",'Sub-Cpt Record'!C512/CODE!B512,0)</f>
        <v>0</v>
      </c>
      <c r="L512" s="337" t="str">
        <f t="shared" si="66"/>
        <v/>
      </c>
      <c r="N512" s="338">
        <f>COUNTIFS('Felling&amp;Restocking'!$A$11:$A$1000, 'Felling&amp;Restocking'!$A512, 'Felling&amp;Restocking'!$B$11:$B$1000, 'Felling&amp;Restocking'!$B512, 'Felling&amp;Restocking'!$H$11:$H$1000, 'Felling&amp;Restocking'!$H512)</f>
        <v>0</v>
      </c>
      <c r="O512" s="338">
        <f>IF(OR('Felling&amp;Restocking'!H512=0,'Felling&amp;Restocking'!H512=""),0,1)</f>
        <v>0</v>
      </c>
      <c r="P512" s="339">
        <f>SUM('Felling&amp;Restocking'!O512+'Felling&amp;Restocking'!P512)</f>
        <v>0</v>
      </c>
      <c r="S512" s="341">
        <f>IF(AND(O512&lt;&gt;0,P512&lt;&gt;0,'Felling&amp;Restocking'!G512&lt;&gt;0,AA512="",AC512=""),1,0)</f>
        <v>0</v>
      </c>
      <c r="T512" s="342" t="str">
        <f>IF(OR('Felling&amp;Restocking'!G512=0,'Felling&amp;Restocking'!G512=""),"",SUM('Felling&amp;Restocking'!O512/P512)*'Felling&amp;Restocking'!G512)</f>
        <v/>
      </c>
      <c r="U512" s="343" t="str">
        <f>IF(OR('Felling&amp;Restocking'!G512=0,'Felling&amp;Restocking'!G512=""),"",SUM('Felling&amp;Restocking'!P512/P512)*'Felling&amp;Restocking'!G512)</f>
        <v/>
      </c>
      <c r="V512" s="344">
        <f>IF(CONCATENATE('Felling&amp;Restocking'!U512&amp;'Felling&amp;Restocking'!W512&amp;'Felling&amp;Restocking'!Y512&amp;'Felling&amp;Restocking'!AA512&amp;'Felling&amp;Restocking'!AC512)="",0,1)</f>
        <v>0</v>
      </c>
      <c r="W512" s="345">
        <f>IF(OR(OR(TRIM('Felling&amp;Restocking'!H512)="T",TRIM('Felling&amp;Restocking'!H512)="DF",TRIM('Felling&amp;Restocking'!H512)="OS"),O512=0),0,1)</f>
        <v>0</v>
      </c>
      <c r="X512" s="345">
        <f>IF(OR('Felling&amp;Restocking'!$S512="",OR('Felling&amp;Restocking'!$S512=0,'Felling&amp;Restocking'!$S512="N/A")),0,1)</f>
        <v>0</v>
      </c>
      <c r="Y512" s="333" t="str">
        <f t="shared" si="67"/>
        <v/>
      </c>
      <c r="Z512" s="333" t="str">
        <f t="shared" si="68"/>
        <v/>
      </c>
      <c r="AA512" s="334" t="str">
        <f t="shared" si="69"/>
        <v/>
      </c>
      <c r="AC512" s="333" t="str">
        <f t="shared" si="70"/>
        <v/>
      </c>
      <c r="AE512" s="333" t="str">
        <f t="shared" si="71"/>
        <v>1</v>
      </c>
      <c r="AF512" s="346" t="str">
        <f>IF('Felling&amp;Restocking'!I512="","",IFERROR(VLOOKUP( 'Felling&amp;Restocking'!I512,SpeciesList[],2,FALSE),"," &amp; 'Felling&amp;Restocking'!I512))</f>
        <v/>
      </c>
      <c r="AG512" s="333" t="str">
        <f>IF('Felling&amp;Restocking'!I512="","",VLOOKUP( 'Felling&amp;Restocking'!I512,SpeciesList[],4,FALSE))</f>
        <v/>
      </c>
      <c r="AH512" s="333" t="str">
        <f>IF('Felling&amp;Restocking'!J512="","",IFERROR("," &amp; VLOOKUP( 'Felling&amp;Restocking'!J512,SpeciesList[],2,FALSE),"," &amp; 'Felling&amp;Restocking'!J512))</f>
        <v/>
      </c>
      <c r="AI512" s="333" t="str">
        <f>IF('Felling&amp;Restocking'!J512="","",VLOOKUP( 'Felling&amp;Restocking'!J512,SpeciesList[],4,FALSE))</f>
        <v/>
      </c>
      <c r="AJ512" s="333" t="str">
        <f>IF('Felling&amp;Restocking'!K512="","",IFERROR("," &amp; VLOOKUP( 'Felling&amp;Restocking'!K512,SpeciesList[],2,FALSE),"," &amp; 'Felling&amp;Restocking'!K512))</f>
        <v/>
      </c>
      <c r="AK512" s="333" t="str">
        <f>IF('Felling&amp;Restocking'!K512="","",VLOOKUP( 'Felling&amp;Restocking'!K512,SpeciesList[],4,FALSE))</f>
        <v/>
      </c>
      <c r="AL512" s="333" t="str">
        <f>IF('Felling&amp;Restocking'!L512="","",IFERROR("," &amp; VLOOKUP( 'Felling&amp;Restocking'!L512,SpeciesList[],2,FALSE),"," &amp; 'Felling&amp;Restocking'!L512))</f>
        <v/>
      </c>
      <c r="AM512" s="333" t="str">
        <f>IF('Felling&amp;Restocking'!L512="","",VLOOKUP( 'Felling&amp;Restocking'!L512,SpeciesList[],4,FALSE))</f>
        <v/>
      </c>
      <c r="AN512" s="333" t="str">
        <f>IF('Felling&amp;Restocking'!M512="","",IFERROR("," &amp; VLOOKUP( 'Felling&amp;Restocking'!M512,SpeciesList[],2,FALSE),"," &amp; 'Felling&amp;Restocking'!M512))</f>
        <v/>
      </c>
      <c r="AO512" s="333" t="str">
        <f>IF('Felling&amp;Restocking'!M512="","",VLOOKUP( 'Felling&amp;Restocking'!M512,SpeciesList[],4,FALSE))</f>
        <v/>
      </c>
      <c r="AP512" s="333" t="str">
        <f>IF('Felling&amp;Restocking'!N512="","",IFERROR("," &amp; VLOOKUP( 'Felling&amp;Restocking'!N512,SpeciesList[],2,FALSE),"," &amp; 'Felling&amp;Restocking'!N512))</f>
        <v/>
      </c>
      <c r="AQ512" s="333" t="str">
        <f>IF('Felling&amp;Restocking'!N512="","",VLOOKUP( 'Felling&amp;Restocking'!N512,SpeciesList[],4,FALSE))</f>
        <v/>
      </c>
      <c r="AS512" s="346"/>
      <c r="AT512" s="333" t="str">
        <f>IF('Sub-Cpt Record'!A512&lt;&gt;"",CONCATENATE('Sub-Cpt Record'!A512,'Sub-Cpt Record'!B512,'Sub-Cpt Record'!C512),"")</f>
        <v/>
      </c>
      <c r="AU512" s="333">
        <f t="shared" si="72"/>
        <v>1</v>
      </c>
      <c r="AV512" s="333">
        <f>IF(AT512&lt;&gt;"",'Sub-Cpt Record'!C512/CODE!AU512,0)</f>
        <v>0</v>
      </c>
    </row>
    <row r="513" spans="1:48" x14ac:dyDescent="0.25">
      <c r="A513" s="333" t="str">
        <f>IF('Sub-Cpt Record'!B513="",IF(OR('Sub-Cpt Record'!A513=0,'Sub-Cpt Record'!A513=""),"",'Sub-Cpt Record'!A513),CONCATENATE('Sub-Cpt Record'!A513&amp;'Sub-Cpt Record'!B513))</f>
        <v/>
      </c>
      <c r="B513" s="333">
        <f t="shared" si="64"/>
        <v>1</v>
      </c>
      <c r="C513" s="334" t="str">
        <f>IF('Sub-Cpt Record'!E513 = "","",'Sub-Cpt Record'!E513&amp;"  ")</f>
        <v/>
      </c>
      <c r="D513" s="333" t="str">
        <f>IF('Sub-Cpt Record'!F513 = "","",'Sub-Cpt Record'!F513&amp;"  ")</f>
        <v/>
      </c>
      <c r="E513" s="333" t="str">
        <f>IF('Sub-Cpt Record'!G513 = "","",'Sub-Cpt Record'!G513&amp;"  ")</f>
        <v/>
      </c>
      <c r="F513" s="333" t="str">
        <f>IF('Sub-Cpt Record'!H513 = "","",'Sub-Cpt Record'!H513&amp;"  ")</f>
        <v/>
      </c>
      <c r="G513" s="333" t="str">
        <f>IF('Sub-Cpt Record'!I513 = "","",'Sub-Cpt Record'!I513&amp;"  ")</f>
        <v/>
      </c>
      <c r="H513" s="333" t="str">
        <f>IF('Sub-Cpt Record'!J513 = "","",'Sub-Cpt Record'!J513&amp;"  ")</f>
        <v/>
      </c>
      <c r="I513" s="335" t="str">
        <f t="shared" si="65"/>
        <v/>
      </c>
      <c r="J513" s="333">
        <f>IF(A513&lt;&gt;"",'Sub-Cpt Record'!C513/CODE!B513,0)</f>
        <v>0</v>
      </c>
      <c r="L513" s="337" t="str">
        <f t="shared" si="66"/>
        <v/>
      </c>
      <c r="N513" s="338">
        <f>COUNTIFS('Felling&amp;Restocking'!$A$11:$A$1000, 'Felling&amp;Restocking'!$A513, 'Felling&amp;Restocking'!$B$11:$B$1000, 'Felling&amp;Restocking'!$B513, 'Felling&amp;Restocking'!$H$11:$H$1000, 'Felling&amp;Restocking'!$H513)</f>
        <v>0</v>
      </c>
      <c r="O513" s="338">
        <f>IF(OR('Felling&amp;Restocking'!H513=0,'Felling&amp;Restocking'!H513=""),0,1)</f>
        <v>0</v>
      </c>
      <c r="P513" s="339">
        <f>SUM('Felling&amp;Restocking'!O513+'Felling&amp;Restocking'!P513)</f>
        <v>0</v>
      </c>
      <c r="S513" s="341">
        <f>IF(AND(O513&lt;&gt;0,P513&lt;&gt;0,'Felling&amp;Restocking'!G513&lt;&gt;0,AA513="",AC513=""),1,0)</f>
        <v>0</v>
      </c>
      <c r="T513" s="342" t="str">
        <f>IF(OR('Felling&amp;Restocking'!G513=0,'Felling&amp;Restocking'!G513=""),"",SUM('Felling&amp;Restocking'!O513/P513)*'Felling&amp;Restocking'!G513)</f>
        <v/>
      </c>
      <c r="U513" s="343" t="str">
        <f>IF(OR('Felling&amp;Restocking'!G513=0,'Felling&amp;Restocking'!G513=""),"",SUM('Felling&amp;Restocking'!P513/P513)*'Felling&amp;Restocking'!G513)</f>
        <v/>
      </c>
      <c r="V513" s="344">
        <f>IF(CONCATENATE('Felling&amp;Restocking'!U513&amp;'Felling&amp;Restocking'!W513&amp;'Felling&amp;Restocking'!Y513&amp;'Felling&amp;Restocking'!AA513&amp;'Felling&amp;Restocking'!AC513)="",0,1)</f>
        <v>0</v>
      </c>
      <c r="W513" s="345">
        <f>IF(OR(OR(TRIM('Felling&amp;Restocking'!H513)="T",TRIM('Felling&amp;Restocking'!H513)="DF",TRIM('Felling&amp;Restocking'!H513)="OS"),O513=0),0,1)</f>
        <v>0</v>
      </c>
      <c r="X513" s="345">
        <f>IF(OR('Felling&amp;Restocking'!$S513="",OR('Felling&amp;Restocking'!$S513=0,'Felling&amp;Restocking'!$S513="N/A")),0,1)</f>
        <v>0</v>
      </c>
      <c r="Y513" s="333" t="str">
        <f t="shared" si="67"/>
        <v/>
      </c>
      <c r="Z513" s="333" t="str">
        <f t="shared" si="68"/>
        <v/>
      </c>
      <c r="AA513" s="334" t="str">
        <f t="shared" si="69"/>
        <v/>
      </c>
      <c r="AC513" s="333" t="str">
        <f t="shared" si="70"/>
        <v/>
      </c>
      <c r="AE513" s="333" t="str">
        <f t="shared" si="71"/>
        <v>1</v>
      </c>
      <c r="AF513" s="346" t="str">
        <f>IF('Felling&amp;Restocking'!I513="","",IFERROR(VLOOKUP( 'Felling&amp;Restocking'!I513,SpeciesList[],2,FALSE),"," &amp; 'Felling&amp;Restocking'!I513))</f>
        <v/>
      </c>
      <c r="AG513" s="333" t="str">
        <f>IF('Felling&amp;Restocking'!I513="","",VLOOKUP( 'Felling&amp;Restocking'!I513,SpeciesList[],4,FALSE))</f>
        <v/>
      </c>
      <c r="AH513" s="333" t="str">
        <f>IF('Felling&amp;Restocking'!J513="","",IFERROR("," &amp; VLOOKUP( 'Felling&amp;Restocking'!J513,SpeciesList[],2,FALSE),"," &amp; 'Felling&amp;Restocking'!J513))</f>
        <v/>
      </c>
      <c r="AI513" s="333" t="str">
        <f>IF('Felling&amp;Restocking'!J513="","",VLOOKUP( 'Felling&amp;Restocking'!J513,SpeciesList[],4,FALSE))</f>
        <v/>
      </c>
      <c r="AJ513" s="333" t="str">
        <f>IF('Felling&amp;Restocking'!K513="","",IFERROR("," &amp; VLOOKUP( 'Felling&amp;Restocking'!K513,SpeciesList[],2,FALSE),"," &amp; 'Felling&amp;Restocking'!K513))</f>
        <v/>
      </c>
      <c r="AK513" s="333" t="str">
        <f>IF('Felling&amp;Restocking'!K513="","",VLOOKUP( 'Felling&amp;Restocking'!K513,SpeciesList[],4,FALSE))</f>
        <v/>
      </c>
      <c r="AL513" s="333" t="str">
        <f>IF('Felling&amp;Restocking'!L513="","",IFERROR("," &amp; VLOOKUP( 'Felling&amp;Restocking'!L513,SpeciesList[],2,FALSE),"," &amp; 'Felling&amp;Restocking'!L513))</f>
        <v/>
      </c>
      <c r="AM513" s="333" t="str">
        <f>IF('Felling&amp;Restocking'!L513="","",VLOOKUP( 'Felling&amp;Restocking'!L513,SpeciesList[],4,FALSE))</f>
        <v/>
      </c>
      <c r="AN513" s="333" t="str">
        <f>IF('Felling&amp;Restocking'!M513="","",IFERROR("," &amp; VLOOKUP( 'Felling&amp;Restocking'!M513,SpeciesList[],2,FALSE),"," &amp; 'Felling&amp;Restocking'!M513))</f>
        <v/>
      </c>
      <c r="AO513" s="333" t="str">
        <f>IF('Felling&amp;Restocking'!M513="","",VLOOKUP( 'Felling&amp;Restocking'!M513,SpeciesList[],4,FALSE))</f>
        <v/>
      </c>
      <c r="AP513" s="333" t="str">
        <f>IF('Felling&amp;Restocking'!N513="","",IFERROR("," &amp; VLOOKUP( 'Felling&amp;Restocking'!N513,SpeciesList[],2,FALSE),"," &amp; 'Felling&amp;Restocking'!N513))</f>
        <v/>
      </c>
      <c r="AQ513" s="333" t="str">
        <f>IF('Felling&amp;Restocking'!N513="","",VLOOKUP( 'Felling&amp;Restocking'!N513,SpeciesList[],4,FALSE))</f>
        <v/>
      </c>
      <c r="AS513" s="346"/>
      <c r="AT513" s="333" t="str">
        <f>IF('Sub-Cpt Record'!A513&lt;&gt;"",CONCATENATE('Sub-Cpt Record'!A513,'Sub-Cpt Record'!B513,'Sub-Cpt Record'!C513),"")</f>
        <v/>
      </c>
      <c r="AU513" s="333">
        <f t="shared" si="72"/>
        <v>1</v>
      </c>
      <c r="AV513" s="333">
        <f>IF(AT513&lt;&gt;"",'Sub-Cpt Record'!C513/CODE!AU513,0)</f>
        <v>0</v>
      </c>
    </row>
    <row r="514" spans="1:48" x14ac:dyDescent="0.25">
      <c r="A514" s="333" t="str">
        <f>IF('Sub-Cpt Record'!B514="",IF(OR('Sub-Cpt Record'!A514=0,'Sub-Cpt Record'!A514=""),"",'Sub-Cpt Record'!A514),CONCATENATE('Sub-Cpt Record'!A514&amp;'Sub-Cpt Record'!B514))</f>
        <v/>
      </c>
      <c r="B514" s="333">
        <f t="shared" si="64"/>
        <v>1</v>
      </c>
      <c r="C514" s="334" t="str">
        <f>IF('Sub-Cpt Record'!E514 = "","",'Sub-Cpt Record'!E514&amp;"  ")</f>
        <v/>
      </c>
      <c r="D514" s="333" t="str">
        <f>IF('Sub-Cpt Record'!F514 = "","",'Sub-Cpt Record'!F514&amp;"  ")</f>
        <v/>
      </c>
      <c r="E514" s="333" t="str">
        <f>IF('Sub-Cpt Record'!G514 = "","",'Sub-Cpt Record'!G514&amp;"  ")</f>
        <v/>
      </c>
      <c r="F514" s="333" t="str">
        <f>IF('Sub-Cpt Record'!H514 = "","",'Sub-Cpt Record'!H514&amp;"  ")</f>
        <v/>
      </c>
      <c r="G514" s="333" t="str">
        <f>IF('Sub-Cpt Record'!I514 = "","",'Sub-Cpt Record'!I514&amp;"  ")</f>
        <v/>
      </c>
      <c r="H514" s="333" t="str">
        <f>IF('Sub-Cpt Record'!J514 = "","",'Sub-Cpt Record'!J514&amp;"  ")</f>
        <v/>
      </c>
      <c r="I514" s="335" t="str">
        <f t="shared" si="65"/>
        <v/>
      </c>
      <c r="J514" s="333">
        <f>IF(A514&lt;&gt;"",'Sub-Cpt Record'!C514/CODE!B514,0)</f>
        <v>0</v>
      </c>
      <c r="L514" s="337" t="str">
        <f t="shared" si="66"/>
        <v/>
      </c>
      <c r="N514" s="338">
        <f>COUNTIFS('Felling&amp;Restocking'!$A$11:$A$1000, 'Felling&amp;Restocking'!$A514, 'Felling&amp;Restocking'!$B$11:$B$1000, 'Felling&amp;Restocking'!$B514, 'Felling&amp;Restocking'!$H$11:$H$1000, 'Felling&amp;Restocking'!$H514)</f>
        <v>0</v>
      </c>
      <c r="O514" s="338">
        <f>IF(OR('Felling&amp;Restocking'!H514=0,'Felling&amp;Restocking'!H514=""),0,1)</f>
        <v>0</v>
      </c>
      <c r="P514" s="339">
        <f>SUM('Felling&amp;Restocking'!O514+'Felling&amp;Restocking'!P514)</f>
        <v>0</v>
      </c>
      <c r="S514" s="341">
        <f>IF(AND(O514&lt;&gt;0,P514&lt;&gt;0,'Felling&amp;Restocking'!G514&lt;&gt;0,AA514="",AC514=""),1,0)</f>
        <v>0</v>
      </c>
      <c r="T514" s="342" t="str">
        <f>IF(OR('Felling&amp;Restocking'!G514=0,'Felling&amp;Restocking'!G514=""),"",SUM('Felling&amp;Restocking'!O514/P514)*'Felling&amp;Restocking'!G514)</f>
        <v/>
      </c>
      <c r="U514" s="343" t="str">
        <f>IF(OR('Felling&amp;Restocking'!G514=0,'Felling&amp;Restocking'!G514=""),"",SUM('Felling&amp;Restocking'!P514/P514)*'Felling&amp;Restocking'!G514)</f>
        <v/>
      </c>
      <c r="V514" s="344">
        <f>IF(CONCATENATE('Felling&amp;Restocking'!U514&amp;'Felling&amp;Restocking'!W514&amp;'Felling&amp;Restocking'!Y514&amp;'Felling&amp;Restocking'!AA514&amp;'Felling&amp;Restocking'!AC514)="",0,1)</f>
        <v>0</v>
      </c>
      <c r="W514" s="345">
        <f>IF(OR(OR(TRIM('Felling&amp;Restocking'!H514)="T",TRIM('Felling&amp;Restocking'!H514)="DF",TRIM('Felling&amp;Restocking'!H514)="OS"),O514=0),0,1)</f>
        <v>0</v>
      </c>
      <c r="X514" s="345">
        <f>IF(OR('Felling&amp;Restocking'!$S514="",OR('Felling&amp;Restocking'!$S514=0,'Felling&amp;Restocking'!$S514="N/A")),0,1)</f>
        <v>0</v>
      </c>
      <c r="Y514" s="333" t="str">
        <f t="shared" si="67"/>
        <v/>
      </c>
      <c r="Z514" s="333" t="str">
        <f t="shared" si="68"/>
        <v/>
      </c>
      <c r="AA514" s="334" t="str">
        <f t="shared" si="69"/>
        <v/>
      </c>
      <c r="AC514" s="333" t="str">
        <f t="shared" si="70"/>
        <v/>
      </c>
      <c r="AE514" s="333" t="str">
        <f t="shared" si="71"/>
        <v>1</v>
      </c>
      <c r="AF514" s="346" t="str">
        <f>IF('Felling&amp;Restocking'!I514="","",IFERROR(VLOOKUP( 'Felling&amp;Restocking'!I514,SpeciesList[],2,FALSE),"," &amp; 'Felling&amp;Restocking'!I514))</f>
        <v/>
      </c>
      <c r="AG514" s="333" t="str">
        <f>IF('Felling&amp;Restocking'!I514="","",VLOOKUP( 'Felling&amp;Restocking'!I514,SpeciesList[],4,FALSE))</f>
        <v/>
      </c>
      <c r="AH514" s="333" t="str">
        <f>IF('Felling&amp;Restocking'!J514="","",IFERROR("," &amp; VLOOKUP( 'Felling&amp;Restocking'!J514,SpeciesList[],2,FALSE),"," &amp; 'Felling&amp;Restocking'!J514))</f>
        <v/>
      </c>
      <c r="AI514" s="333" t="str">
        <f>IF('Felling&amp;Restocking'!J514="","",VLOOKUP( 'Felling&amp;Restocking'!J514,SpeciesList[],4,FALSE))</f>
        <v/>
      </c>
      <c r="AJ514" s="333" t="str">
        <f>IF('Felling&amp;Restocking'!K514="","",IFERROR("," &amp; VLOOKUP( 'Felling&amp;Restocking'!K514,SpeciesList[],2,FALSE),"," &amp; 'Felling&amp;Restocking'!K514))</f>
        <v/>
      </c>
      <c r="AK514" s="333" t="str">
        <f>IF('Felling&amp;Restocking'!K514="","",VLOOKUP( 'Felling&amp;Restocking'!K514,SpeciesList[],4,FALSE))</f>
        <v/>
      </c>
      <c r="AL514" s="333" t="str">
        <f>IF('Felling&amp;Restocking'!L514="","",IFERROR("," &amp; VLOOKUP( 'Felling&amp;Restocking'!L514,SpeciesList[],2,FALSE),"," &amp; 'Felling&amp;Restocking'!L514))</f>
        <v/>
      </c>
      <c r="AM514" s="333" t="str">
        <f>IF('Felling&amp;Restocking'!L514="","",VLOOKUP( 'Felling&amp;Restocking'!L514,SpeciesList[],4,FALSE))</f>
        <v/>
      </c>
      <c r="AN514" s="333" t="str">
        <f>IF('Felling&amp;Restocking'!M514="","",IFERROR("," &amp; VLOOKUP( 'Felling&amp;Restocking'!M514,SpeciesList[],2,FALSE),"," &amp; 'Felling&amp;Restocking'!M514))</f>
        <v/>
      </c>
      <c r="AO514" s="333" t="str">
        <f>IF('Felling&amp;Restocking'!M514="","",VLOOKUP( 'Felling&amp;Restocking'!M514,SpeciesList[],4,FALSE))</f>
        <v/>
      </c>
      <c r="AP514" s="333" t="str">
        <f>IF('Felling&amp;Restocking'!N514="","",IFERROR("," &amp; VLOOKUP( 'Felling&amp;Restocking'!N514,SpeciesList[],2,FALSE),"," &amp; 'Felling&amp;Restocking'!N514))</f>
        <v/>
      </c>
      <c r="AQ514" s="333" t="str">
        <f>IF('Felling&amp;Restocking'!N514="","",VLOOKUP( 'Felling&amp;Restocking'!N514,SpeciesList[],4,FALSE))</f>
        <v/>
      </c>
      <c r="AS514" s="346"/>
      <c r="AT514" s="333" t="str">
        <f>IF('Sub-Cpt Record'!A514&lt;&gt;"",CONCATENATE('Sub-Cpt Record'!A514,'Sub-Cpt Record'!B514,'Sub-Cpt Record'!C514),"")</f>
        <v/>
      </c>
      <c r="AU514" s="333">
        <f t="shared" si="72"/>
        <v>1</v>
      </c>
      <c r="AV514" s="333">
        <f>IF(AT514&lt;&gt;"",'Sub-Cpt Record'!C514/CODE!AU514,0)</f>
        <v>0</v>
      </c>
    </row>
    <row r="515" spans="1:48" x14ac:dyDescent="0.25">
      <c r="A515" s="333" t="str">
        <f>IF('Sub-Cpt Record'!B515="",IF(OR('Sub-Cpt Record'!A515=0,'Sub-Cpt Record'!A515=""),"",'Sub-Cpt Record'!A515),CONCATENATE('Sub-Cpt Record'!A515&amp;'Sub-Cpt Record'!B515))</f>
        <v/>
      </c>
      <c r="B515" s="333">
        <f t="shared" si="64"/>
        <v>1</v>
      </c>
      <c r="C515" s="334" t="str">
        <f>IF('Sub-Cpt Record'!E515 = "","",'Sub-Cpt Record'!E515&amp;"  ")</f>
        <v/>
      </c>
      <c r="D515" s="333" t="str">
        <f>IF('Sub-Cpt Record'!F515 = "","",'Sub-Cpt Record'!F515&amp;"  ")</f>
        <v/>
      </c>
      <c r="E515" s="333" t="str">
        <f>IF('Sub-Cpt Record'!G515 = "","",'Sub-Cpt Record'!G515&amp;"  ")</f>
        <v/>
      </c>
      <c r="F515" s="333" t="str">
        <f>IF('Sub-Cpt Record'!H515 = "","",'Sub-Cpt Record'!H515&amp;"  ")</f>
        <v/>
      </c>
      <c r="G515" s="333" t="str">
        <f>IF('Sub-Cpt Record'!I515 = "","",'Sub-Cpt Record'!I515&amp;"  ")</f>
        <v/>
      </c>
      <c r="H515" s="333" t="str">
        <f>IF('Sub-Cpt Record'!J515 = "","",'Sub-Cpt Record'!J515&amp;"  ")</f>
        <v/>
      </c>
      <c r="I515" s="335" t="str">
        <f t="shared" si="65"/>
        <v/>
      </c>
      <c r="J515" s="333">
        <f>IF(A515&lt;&gt;"",'Sub-Cpt Record'!C515/CODE!B515,0)</f>
        <v>0</v>
      </c>
      <c r="L515" s="337" t="str">
        <f t="shared" si="66"/>
        <v/>
      </c>
      <c r="N515" s="338">
        <f>COUNTIFS('Felling&amp;Restocking'!$A$11:$A$1000, 'Felling&amp;Restocking'!$A515, 'Felling&amp;Restocking'!$B$11:$B$1000, 'Felling&amp;Restocking'!$B515, 'Felling&amp;Restocking'!$H$11:$H$1000, 'Felling&amp;Restocking'!$H515)</f>
        <v>0</v>
      </c>
      <c r="O515" s="338">
        <f>IF(OR('Felling&amp;Restocking'!H515=0,'Felling&amp;Restocking'!H515=""),0,1)</f>
        <v>0</v>
      </c>
      <c r="P515" s="339">
        <f>SUM('Felling&amp;Restocking'!O515+'Felling&amp;Restocking'!P515)</f>
        <v>0</v>
      </c>
      <c r="S515" s="341">
        <f>IF(AND(O515&lt;&gt;0,P515&lt;&gt;0,'Felling&amp;Restocking'!G515&lt;&gt;0,AA515="",AC515=""),1,0)</f>
        <v>0</v>
      </c>
      <c r="T515" s="342" t="str">
        <f>IF(OR('Felling&amp;Restocking'!G515=0,'Felling&amp;Restocking'!G515=""),"",SUM('Felling&amp;Restocking'!O515/P515)*'Felling&amp;Restocking'!G515)</f>
        <v/>
      </c>
      <c r="U515" s="343" t="str">
        <f>IF(OR('Felling&amp;Restocking'!G515=0,'Felling&amp;Restocking'!G515=""),"",SUM('Felling&amp;Restocking'!P515/P515)*'Felling&amp;Restocking'!G515)</f>
        <v/>
      </c>
      <c r="V515" s="344">
        <f>IF(CONCATENATE('Felling&amp;Restocking'!U515&amp;'Felling&amp;Restocking'!W515&amp;'Felling&amp;Restocking'!Y515&amp;'Felling&amp;Restocking'!AA515&amp;'Felling&amp;Restocking'!AC515)="",0,1)</f>
        <v>0</v>
      </c>
      <c r="W515" s="345">
        <f>IF(OR(OR(TRIM('Felling&amp;Restocking'!H515)="T",TRIM('Felling&amp;Restocking'!H515)="DF",TRIM('Felling&amp;Restocking'!H515)="OS"),O515=0),0,1)</f>
        <v>0</v>
      </c>
      <c r="X515" s="345">
        <f>IF(OR('Felling&amp;Restocking'!$S515="",OR('Felling&amp;Restocking'!$S515=0,'Felling&amp;Restocking'!$S515="N/A")),0,1)</f>
        <v>0</v>
      </c>
      <c r="Y515" s="333" t="str">
        <f t="shared" si="67"/>
        <v/>
      </c>
      <c r="Z515" s="333" t="str">
        <f t="shared" si="68"/>
        <v/>
      </c>
      <c r="AA515" s="334" t="str">
        <f t="shared" si="69"/>
        <v/>
      </c>
      <c r="AC515" s="333" t="str">
        <f t="shared" si="70"/>
        <v/>
      </c>
      <c r="AE515" s="333" t="str">
        <f t="shared" si="71"/>
        <v>1</v>
      </c>
      <c r="AF515" s="346" t="str">
        <f>IF('Felling&amp;Restocking'!I515="","",IFERROR(VLOOKUP( 'Felling&amp;Restocking'!I515,SpeciesList[],2,FALSE),"," &amp; 'Felling&amp;Restocking'!I515))</f>
        <v/>
      </c>
      <c r="AG515" s="333" t="str">
        <f>IF('Felling&amp;Restocking'!I515="","",VLOOKUP( 'Felling&amp;Restocking'!I515,SpeciesList[],4,FALSE))</f>
        <v/>
      </c>
      <c r="AH515" s="333" t="str">
        <f>IF('Felling&amp;Restocking'!J515="","",IFERROR("," &amp; VLOOKUP( 'Felling&amp;Restocking'!J515,SpeciesList[],2,FALSE),"," &amp; 'Felling&amp;Restocking'!J515))</f>
        <v/>
      </c>
      <c r="AI515" s="333" t="str">
        <f>IF('Felling&amp;Restocking'!J515="","",VLOOKUP( 'Felling&amp;Restocking'!J515,SpeciesList[],4,FALSE))</f>
        <v/>
      </c>
      <c r="AJ515" s="333" t="str">
        <f>IF('Felling&amp;Restocking'!K515="","",IFERROR("," &amp; VLOOKUP( 'Felling&amp;Restocking'!K515,SpeciesList[],2,FALSE),"," &amp; 'Felling&amp;Restocking'!K515))</f>
        <v/>
      </c>
      <c r="AK515" s="333" t="str">
        <f>IF('Felling&amp;Restocking'!K515="","",VLOOKUP( 'Felling&amp;Restocking'!K515,SpeciesList[],4,FALSE))</f>
        <v/>
      </c>
      <c r="AL515" s="333" t="str">
        <f>IF('Felling&amp;Restocking'!L515="","",IFERROR("," &amp; VLOOKUP( 'Felling&amp;Restocking'!L515,SpeciesList[],2,FALSE),"," &amp; 'Felling&amp;Restocking'!L515))</f>
        <v/>
      </c>
      <c r="AM515" s="333" t="str">
        <f>IF('Felling&amp;Restocking'!L515="","",VLOOKUP( 'Felling&amp;Restocking'!L515,SpeciesList[],4,FALSE))</f>
        <v/>
      </c>
      <c r="AN515" s="333" t="str">
        <f>IF('Felling&amp;Restocking'!M515="","",IFERROR("," &amp; VLOOKUP( 'Felling&amp;Restocking'!M515,SpeciesList[],2,FALSE),"," &amp; 'Felling&amp;Restocking'!M515))</f>
        <v/>
      </c>
      <c r="AO515" s="333" t="str">
        <f>IF('Felling&amp;Restocking'!M515="","",VLOOKUP( 'Felling&amp;Restocking'!M515,SpeciesList[],4,FALSE))</f>
        <v/>
      </c>
      <c r="AP515" s="333" t="str">
        <f>IF('Felling&amp;Restocking'!N515="","",IFERROR("," &amp; VLOOKUP( 'Felling&amp;Restocking'!N515,SpeciesList[],2,FALSE),"," &amp; 'Felling&amp;Restocking'!N515))</f>
        <v/>
      </c>
      <c r="AQ515" s="333" t="str">
        <f>IF('Felling&amp;Restocking'!N515="","",VLOOKUP( 'Felling&amp;Restocking'!N515,SpeciesList[],4,FALSE))</f>
        <v/>
      </c>
      <c r="AS515" s="346"/>
      <c r="AT515" s="333" t="str">
        <f>IF('Sub-Cpt Record'!A515&lt;&gt;"",CONCATENATE('Sub-Cpt Record'!A515,'Sub-Cpt Record'!B515,'Sub-Cpt Record'!C515),"")</f>
        <v/>
      </c>
      <c r="AU515" s="333">
        <f t="shared" si="72"/>
        <v>1</v>
      </c>
      <c r="AV515" s="333">
        <f>IF(AT515&lt;&gt;"",'Sub-Cpt Record'!C515/CODE!AU515,0)</f>
        <v>0</v>
      </c>
    </row>
    <row r="516" spans="1:48" x14ac:dyDescent="0.25">
      <c r="A516" s="333" t="str">
        <f>IF('Sub-Cpt Record'!B516="",IF(OR('Sub-Cpt Record'!A516=0,'Sub-Cpt Record'!A516=""),"",'Sub-Cpt Record'!A516),CONCATENATE('Sub-Cpt Record'!A516&amp;'Sub-Cpt Record'!B516))</f>
        <v/>
      </c>
      <c r="B516" s="333">
        <f t="shared" si="64"/>
        <v>1</v>
      </c>
      <c r="C516" s="334" t="str">
        <f>IF('Sub-Cpt Record'!E516 = "","",'Sub-Cpt Record'!E516&amp;"  ")</f>
        <v/>
      </c>
      <c r="D516" s="333" t="str">
        <f>IF('Sub-Cpt Record'!F516 = "","",'Sub-Cpt Record'!F516&amp;"  ")</f>
        <v/>
      </c>
      <c r="E516" s="333" t="str">
        <f>IF('Sub-Cpt Record'!G516 = "","",'Sub-Cpt Record'!G516&amp;"  ")</f>
        <v/>
      </c>
      <c r="F516" s="333" t="str">
        <f>IF('Sub-Cpt Record'!H516 = "","",'Sub-Cpt Record'!H516&amp;"  ")</f>
        <v/>
      </c>
      <c r="G516" s="333" t="str">
        <f>IF('Sub-Cpt Record'!I516 = "","",'Sub-Cpt Record'!I516&amp;"  ")</f>
        <v/>
      </c>
      <c r="H516" s="333" t="str">
        <f>IF('Sub-Cpt Record'!J516 = "","",'Sub-Cpt Record'!J516&amp;"  ")</f>
        <v/>
      </c>
      <c r="I516" s="335" t="str">
        <f t="shared" si="65"/>
        <v/>
      </c>
      <c r="J516" s="333">
        <f>IF(A516&lt;&gt;"",'Sub-Cpt Record'!C516/CODE!B516,0)</f>
        <v>0</v>
      </c>
      <c r="L516" s="337" t="str">
        <f t="shared" si="66"/>
        <v/>
      </c>
      <c r="N516" s="338">
        <f>COUNTIFS('Felling&amp;Restocking'!$A$11:$A$1000, 'Felling&amp;Restocking'!$A516, 'Felling&amp;Restocking'!$B$11:$B$1000, 'Felling&amp;Restocking'!$B516, 'Felling&amp;Restocking'!$H$11:$H$1000, 'Felling&amp;Restocking'!$H516)</f>
        <v>0</v>
      </c>
      <c r="O516" s="338">
        <f>IF(OR('Felling&amp;Restocking'!H516=0,'Felling&amp;Restocking'!H516=""),0,1)</f>
        <v>0</v>
      </c>
      <c r="P516" s="339">
        <f>SUM('Felling&amp;Restocking'!O516+'Felling&amp;Restocking'!P516)</f>
        <v>0</v>
      </c>
      <c r="S516" s="341">
        <f>IF(AND(O516&lt;&gt;0,P516&lt;&gt;0,'Felling&amp;Restocking'!G516&lt;&gt;0,AA516="",AC516=""),1,0)</f>
        <v>0</v>
      </c>
      <c r="T516" s="342" t="str">
        <f>IF(OR('Felling&amp;Restocking'!G516=0,'Felling&amp;Restocking'!G516=""),"",SUM('Felling&amp;Restocking'!O516/P516)*'Felling&amp;Restocking'!G516)</f>
        <v/>
      </c>
      <c r="U516" s="343" t="str">
        <f>IF(OR('Felling&amp;Restocking'!G516=0,'Felling&amp;Restocking'!G516=""),"",SUM('Felling&amp;Restocking'!P516/P516)*'Felling&amp;Restocking'!G516)</f>
        <v/>
      </c>
      <c r="V516" s="344">
        <f>IF(CONCATENATE('Felling&amp;Restocking'!U516&amp;'Felling&amp;Restocking'!W516&amp;'Felling&amp;Restocking'!Y516&amp;'Felling&amp;Restocking'!AA516&amp;'Felling&amp;Restocking'!AC516)="",0,1)</f>
        <v>0</v>
      </c>
      <c r="W516" s="345">
        <f>IF(OR(OR(TRIM('Felling&amp;Restocking'!H516)="T",TRIM('Felling&amp;Restocking'!H516)="DF",TRIM('Felling&amp;Restocking'!H516)="OS"),O516=0),0,1)</f>
        <v>0</v>
      </c>
      <c r="X516" s="345">
        <f>IF(OR('Felling&amp;Restocking'!$S516="",OR('Felling&amp;Restocking'!$S516=0,'Felling&amp;Restocking'!$S516="N/A")),0,1)</f>
        <v>0</v>
      </c>
      <c r="Y516" s="333" t="str">
        <f t="shared" si="67"/>
        <v/>
      </c>
      <c r="Z516" s="333" t="str">
        <f t="shared" si="68"/>
        <v/>
      </c>
      <c r="AA516" s="334" t="str">
        <f t="shared" si="69"/>
        <v/>
      </c>
      <c r="AC516" s="333" t="str">
        <f t="shared" si="70"/>
        <v/>
      </c>
      <c r="AE516" s="333" t="str">
        <f t="shared" si="71"/>
        <v>1</v>
      </c>
      <c r="AF516" s="346" t="str">
        <f>IF('Felling&amp;Restocking'!I516="","",IFERROR(VLOOKUP( 'Felling&amp;Restocking'!I516,SpeciesList[],2,FALSE),"," &amp; 'Felling&amp;Restocking'!I516))</f>
        <v/>
      </c>
      <c r="AG516" s="333" t="str">
        <f>IF('Felling&amp;Restocking'!I516="","",VLOOKUP( 'Felling&amp;Restocking'!I516,SpeciesList[],4,FALSE))</f>
        <v/>
      </c>
      <c r="AH516" s="333" t="str">
        <f>IF('Felling&amp;Restocking'!J516="","",IFERROR("," &amp; VLOOKUP( 'Felling&amp;Restocking'!J516,SpeciesList[],2,FALSE),"," &amp; 'Felling&amp;Restocking'!J516))</f>
        <v/>
      </c>
      <c r="AI516" s="333" t="str">
        <f>IF('Felling&amp;Restocking'!J516="","",VLOOKUP( 'Felling&amp;Restocking'!J516,SpeciesList[],4,FALSE))</f>
        <v/>
      </c>
      <c r="AJ516" s="333" t="str">
        <f>IF('Felling&amp;Restocking'!K516="","",IFERROR("," &amp; VLOOKUP( 'Felling&amp;Restocking'!K516,SpeciesList[],2,FALSE),"," &amp; 'Felling&amp;Restocking'!K516))</f>
        <v/>
      </c>
      <c r="AK516" s="333" t="str">
        <f>IF('Felling&amp;Restocking'!K516="","",VLOOKUP( 'Felling&amp;Restocking'!K516,SpeciesList[],4,FALSE))</f>
        <v/>
      </c>
      <c r="AL516" s="333" t="str">
        <f>IF('Felling&amp;Restocking'!L516="","",IFERROR("," &amp; VLOOKUP( 'Felling&amp;Restocking'!L516,SpeciesList[],2,FALSE),"," &amp; 'Felling&amp;Restocking'!L516))</f>
        <v/>
      </c>
      <c r="AM516" s="333" t="str">
        <f>IF('Felling&amp;Restocking'!L516="","",VLOOKUP( 'Felling&amp;Restocking'!L516,SpeciesList[],4,FALSE))</f>
        <v/>
      </c>
      <c r="AN516" s="333" t="str">
        <f>IF('Felling&amp;Restocking'!M516="","",IFERROR("," &amp; VLOOKUP( 'Felling&amp;Restocking'!M516,SpeciesList[],2,FALSE),"," &amp; 'Felling&amp;Restocking'!M516))</f>
        <v/>
      </c>
      <c r="AO516" s="333" t="str">
        <f>IF('Felling&amp;Restocking'!M516="","",VLOOKUP( 'Felling&amp;Restocking'!M516,SpeciesList[],4,FALSE))</f>
        <v/>
      </c>
      <c r="AP516" s="333" t="str">
        <f>IF('Felling&amp;Restocking'!N516="","",IFERROR("," &amp; VLOOKUP( 'Felling&amp;Restocking'!N516,SpeciesList[],2,FALSE),"," &amp; 'Felling&amp;Restocking'!N516))</f>
        <v/>
      </c>
      <c r="AQ516" s="333" t="str">
        <f>IF('Felling&amp;Restocking'!N516="","",VLOOKUP( 'Felling&amp;Restocking'!N516,SpeciesList[],4,FALSE))</f>
        <v/>
      </c>
      <c r="AS516" s="346"/>
      <c r="AT516" s="333" t="str">
        <f>IF('Sub-Cpt Record'!A516&lt;&gt;"",CONCATENATE('Sub-Cpt Record'!A516,'Sub-Cpt Record'!B516,'Sub-Cpt Record'!C516),"")</f>
        <v/>
      </c>
      <c r="AU516" s="333">
        <f t="shared" si="72"/>
        <v>1</v>
      </c>
      <c r="AV516" s="333">
        <f>IF(AT516&lt;&gt;"",'Sub-Cpt Record'!C516/CODE!AU516,0)</f>
        <v>0</v>
      </c>
    </row>
    <row r="517" spans="1:48" x14ac:dyDescent="0.25">
      <c r="A517" s="333" t="str">
        <f>IF('Sub-Cpt Record'!B517="",IF(OR('Sub-Cpt Record'!A517=0,'Sub-Cpt Record'!A517=""),"",'Sub-Cpt Record'!A517),CONCATENATE('Sub-Cpt Record'!A517&amp;'Sub-Cpt Record'!B517))</f>
        <v/>
      </c>
      <c r="B517" s="333">
        <f t="shared" si="64"/>
        <v>1</v>
      </c>
      <c r="C517" s="334" t="str">
        <f>IF('Sub-Cpt Record'!E517 = "","",'Sub-Cpt Record'!E517&amp;"  ")</f>
        <v/>
      </c>
      <c r="D517" s="333" t="str">
        <f>IF('Sub-Cpt Record'!F517 = "","",'Sub-Cpt Record'!F517&amp;"  ")</f>
        <v/>
      </c>
      <c r="E517" s="333" t="str">
        <f>IF('Sub-Cpt Record'!G517 = "","",'Sub-Cpt Record'!G517&amp;"  ")</f>
        <v/>
      </c>
      <c r="F517" s="333" t="str">
        <f>IF('Sub-Cpt Record'!H517 = "","",'Sub-Cpt Record'!H517&amp;"  ")</f>
        <v/>
      </c>
      <c r="G517" s="333" t="str">
        <f>IF('Sub-Cpt Record'!I517 = "","",'Sub-Cpt Record'!I517&amp;"  ")</f>
        <v/>
      </c>
      <c r="H517" s="333" t="str">
        <f>IF('Sub-Cpt Record'!J517 = "","",'Sub-Cpt Record'!J517&amp;"  ")</f>
        <v/>
      </c>
      <c r="I517" s="335" t="str">
        <f t="shared" si="65"/>
        <v/>
      </c>
      <c r="J517" s="333">
        <f>IF(A517&lt;&gt;"",'Sub-Cpt Record'!C517/CODE!B517,0)</f>
        <v>0</v>
      </c>
      <c r="L517" s="337" t="str">
        <f t="shared" si="66"/>
        <v/>
      </c>
      <c r="N517" s="338">
        <f>COUNTIFS('Felling&amp;Restocking'!$A$11:$A$1000, 'Felling&amp;Restocking'!$A517, 'Felling&amp;Restocking'!$B$11:$B$1000, 'Felling&amp;Restocking'!$B517, 'Felling&amp;Restocking'!$H$11:$H$1000, 'Felling&amp;Restocking'!$H517)</f>
        <v>0</v>
      </c>
      <c r="O517" s="338">
        <f>IF(OR('Felling&amp;Restocking'!H517=0,'Felling&amp;Restocking'!H517=""),0,1)</f>
        <v>0</v>
      </c>
      <c r="P517" s="339">
        <f>SUM('Felling&amp;Restocking'!O517+'Felling&amp;Restocking'!P517)</f>
        <v>0</v>
      </c>
      <c r="S517" s="341">
        <f>IF(AND(O517&lt;&gt;0,P517&lt;&gt;0,'Felling&amp;Restocking'!G517&lt;&gt;0,AA517="",AC517=""),1,0)</f>
        <v>0</v>
      </c>
      <c r="T517" s="342" t="str">
        <f>IF(OR('Felling&amp;Restocking'!G517=0,'Felling&amp;Restocking'!G517=""),"",SUM('Felling&amp;Restocking'!O517/P517)*'Felling&amp;Restocking'!G517)</f>
        <v/>
      </c>
      <c r="U517" s="343" t="str">
        <f>IF(OR('Felling&amp;Restocking'!G517=0,'Felling&amp;Restocking'!G517=""),"",SUM('Felling&amp;Restocking'!P517/P517)*'Felling&amp;Restocking'!G517)</f>
        <v/>
      </c>
      <c r="V517" s="344">
        <f>IF(CONCATENATE('Felling&amp;Restocking'!U517&amp;'Felling&amp;Restocking'!W517&amp;'Felling&amp;Restocking'!Y517&amp;'Felling&amp;Restocking'!AA517&amp;'Felling&amp;Restocking'!AC517)="",0,1)</f>
        <v>0</v>
      </c>
      <c r="W517" s="345">
        <f>IF(OR(OR(TRIM('Felling&amp;Restocking'!H517)="T",TRIM('Felling&amp;Restocking'!H517)="DF",TRIM('Felling&amp;Restocking'!H517)="OS"),O517=0),0,1)</f>
        <v>0</v>
      </c>
      <c r="X517" s="345">
        <f>IF(OR('Felling&amp;Restocking'!$S517="",OR('Felling&amp;Restocking'!$S517=0,'Felling&amp;Restocking'!$S517="N/A")),0,1)</f>
        <v>0</v>
      </c>
      <c r="Y517" s="333" t="str">
        <f t="shared" si="67"/>
        <v/>
      </c>
      <c r="Z517" s="333" t="str">
        <f t="shared" si="68"/>
        <v/>
      </c>
      <c r="AA517" s="334" t="str">
        <f t="shared" si="69"/>
        <v/>
      </c>
      <c r="AC517" s="333" t="str">
        <f t="shared" si="70"/>
        <v/>
      </c>
      <c r="AE517" s="333" t="str">
        <f t="shared" si="71"/>
        <v>1</v>
      </c>
      <c r="AF517" s="346" t="str">
        <f>IF('Felling&amp;Restocking'!I517="","",IFERROR(VLOOKUP( 'Felling&amp;Restocking'!I517,SpeciesList[],2,FALSE),"," &amp; 'Felling&amp;Restocking'!I517))</f>
        <v/>
      </c>
      <c r="AG517" s="333" t="str">
        <f>IF('Felling&amp;Restocking'!I517="","",VLOOKUP( 'Felling&amp;Restocking'!I517,SpeciesList[],4,FALSE))</f>
        <v/>
      </c>
      <c r="AH517" s="333" t="str">
        <f>IF('Felling&amp;Restocking'!J517="","",IFERROR("," &amp; VLOOKUP( 'Felling&amp;Restocking'!J517,SpeciesList[],2,FALSE),"," &amp; 'Felling&amp;Restocking'!J517))</f>
        <v/>
      </c>
      <c r="AI517" s="333" t="str">
        <f>IF('Felling&amp;Restocking'!J517="","",VLOOKUP( 'Felling&amp;Restocking'!J517,SpeciesList[],4,FALSE))</f>
        <v/>
      </c>
      <c r="AJ517" s="333" t="str">
        <f>IF('Felling&amp;Restocking'!K517="","",IFERROR("," &amp; VLOOKUP( 'Felling&amp;Restocking'!K517,SpeciesList[],2,FALSE),"," &amp; 'Felling&amp;Restocking'!K517))</f>
        <v/>
      </c>
      <c r="AK517" s="333" t="str">
        <f>IF('Felling&amp;Restocking'!K517="","",VLOOKUP( 'Felling&amp;Restocking'!K517,SpeciesList[],4,FALSE))</f>
        <v/>
      </c>
      <c r="AL517" s="333" t="str">
        <f>IF('Felling&amp;Restocking'!L517="","",IFERROR("," &amp; VLOOKUP( 'Felling&amp;Restocking'!L517,SpeciesList[],2,FALSE),"," &amp; 'Felling&amp;Restocking'!L517))</f>
        <v/>
      </c>
      <c r="AM517" s="333" t="str">
        <f>IF('Felling&amp;Restocking'!L517="","",VLOOKUP( 'Felling&amp;Restocking'!L517,SpeciesList[],4,FALSE))</f>
        <v/>
      </c>
      <c r="AN517" s="333" t="str">
        <f>IF('Felling&amp;Restocking'!M517="","",IFERROR("," &amp; VLOOKUP( 'Felling&amp;Restocking'!M517,SpeciesList[],2,FALSE),"," &amp; 'Felling&amp;Restocking'!M517))</f>
        <v/>
      </c>
      <c r="AO517" s="333" t="str">
        <f>IF('Felling&amp;Restocking'!M517="","",VLOOKUP( 'Felling&amp;Restocking'!M517,SpeciesList[],4,FALSE))</f>
        <v/>
      </c>
      <c r="AP517" s="333" t="str">
        <f>IF('Felling&amp;Restocking'!N517="","",IFERROR("," &amp; VLOOKUP( 'Felling&amp;Restocking'!N517,SpeciesList[],2,FALSE),"," &amp; 'Felling&amp;Restocking'!N517))</f>
        <v/>
      </c>
      <c r="AQ517" s="333" t="str">
        <f>IF('Felling&amp;Restocking'!N517="","",VLOOKUP( 'Felling&amp;Restocking'!N517,SpeciesList[],4,FALSE))</f>
        <v/>
      </c>
      <c r="AS517" s="346"/>
      <c r="AT517" s="333" t="str">
        <f>IF('Sub-Cpt Record'!A517&lt;&gt;"",CONCATENATE('Sub-Cpt Record'!A517,'Sub-Cpt Record'!B517,'Sub-Cpt Record'!C517),"")</f>
        <v/>
      </c>
      <c r="AU517" s="333">
        <f t="shared" si="72"/>
        <v>1</v>
      </c>
      <c r="AV517" s="333">
        <f>IF(AT517&lt;&gt;"",'Sub-Cpt Record'!C517/CODE!AU517,0)</f>
        <v>0</v>
      </c>
    </row>
    <row r="518" spans="1:48" x14ac:dyDescent="0.25">
      <c r="A518" s="333" t="str">
        <f>IF('Sub-Cpt Record'!B518="",IF(OR('Sub-Cpt Record'!A518=0,'Sub-Cpt Record'!A518=""),"",'Sub-Cpt Record'!A518),CONCATENATE('Sub-Cpt Record'!A518&amp;'Sub-Cpt Record'!B518))</f>
        <v/>
      </c>
      <c r="B518" s="333">
        <f t="shared" si="64"/>
        <v>1</v>
      </c>
      <c r="C518" s="334" t="str">
        <f>IF('Sub-Cpt Record'!E518 = "","",'Sub-Cpt Record'!E518&amp;"  ")</f>
        <v/>
      </c>
      <c r="D518" s="333" t="str">
        <f>IF('Sub-Cpt Record'!F518 = "","",'Sub-Cpt Record'!F518&amp;"  ")</f>
        <v/>
      </c>
      <c r="E518" s="333" t="str">
        <f>IF('Sub-Cpt Record'!G518 = "","",'Sub-Cpt Record'!G518&amp;"  ")</f>
        <v/>
      </c>
      <c r="F518" s="333" t="str">
        <f>IF('Sub-Cpt Record'!H518 = "","",'Sub-Cpt Record'!H518&amp;"  ")</f>
        <v/>
      </c>
      <c r="G518" s="333" t="str">
        <f>IF('Sub-Cpt Record'!I518 = "","",'Sub-Cpt Record'!I518&amp;"  ")</f>
        <v/>
      </c>
      <c r="H518" s="333" t="str">
        <f>IF('Sub-Cpt Record'!J518 = "","",'Sub-Cpt Record'!J518&amp;"  ")</f>
        <v/>
      </c>
      <c r="I518" s="335" t="str">
        <f t="shared" si="65"/>
        <v/>
      </c>
      <c r="J518" s="333">
        <f>IF(A518&lt;&gt;"",'Sub-Cpt Record'!C518/CODE!B518,0)</f>
        <v>0</v>
      </c>
      <c r="L518" s="337" t="str">
        <f t="shared" si="66"/>
        <v/>
      </c>
      <c r="N518" s="338">
        <f>COUNTIFS('Felling&amp;Restocking'!$A$11:$A$1000, 'Felling&amp;Restocking'!$A518, 'Felling&amp;Restocking'!$B$11:$B$1000, 'Felling&amp;Restocking'!$B518, 'Felling&amp;Restocking'!$H$11:$H$1000, 'Felling&amp;Restocking'!$H518)</f>
        <v>0</v>
      </c>
      <c r="O518" s="338">
        <f>IF(OR('Felling&amp;Restocking'!H518=0,'Felling&amp;Restocking'!H518=""),0,1)</f>
        <v>0</v>
      </c>
      <c r="P518" s="339">
        <f>SUM('Felling&amp;Restocking'!O518+'Felling&amp;Restocking'!P518)</f>
        <v>0</v>
      </c>
      <c r="S518" s="341">
        <f>IF(AND(O518&lt;&gt;0,P518&lt;&gt;0,'Felling&amp;Restocking'!G518&lt;&gt;0,AA518="",AC518=""),1,0)</f>
        <v>0</v>
      </c>
      <c r="T518" s="342" t="str">
        <f>IF(OR('Felling&amp;Restocking'!G518=0,'Felling&amp;Restocking'!G518=""),"",SUM('Felling&amp;Restocking'!O518/P518)*'Felling&amp;Restocking'!G518)</f>
        <v/>
      </c>
      <c r="U518" s="343" t="str">
        <f>IF(OR('Felling&amp;Restocking'!G518=0,'Felling&amp;Restocking'!G518=""),"",SUM('Felling&amp;Restocking'!P518/P518)*'Felling&amp;Restocking'!G518)</f>
        <v/>
      </c>
      <c r="V518" s="344">
        <f>IF(CONCATENATE('Felling&amp;Restocking'!U518&amp;'Felling&amp;Restocking'!W518&amp;'Felling&amp;Restocking'!Y518&amp;'Felling&amp;Restocking'!AA518&amp;'Felling&amp;Restocking'!AC518)="",0,1)</f>
        <v>0</v>
      </c>
      <c r="W518" s="345">
        <f>IF(OR(OR(TRIM('Felling&amp;Restocking'!H518)="T",TRIM('Felling&amp;Restocking'!H518)="DF",TRIM('Felling&amp;Restocking'!H518)="OS"),O518=0),0,1)</f>
        <v>0</v>
      </c>
      <c r="X518" s="345">
        <f>IF(OR('Felling&amp;Restocking'!$S518="",OR('Felling&amp;Restocking'!$S518=0,'Felling&amp;Restocking'!$S518="N/A")),0,1)</f>
        <v>0</v>
      </c>
      <c r="Y518" s="333" t="str">
        <f t="shared" si="67"/>
        <v/>
      </c>
      <c r="Z518" s="333" t="str">
        <f t="shared" si="68"/>
        <v/>
      </c>
      <c r="AA518" s="334" t="str">
        <f t="shared" si="69"/>
        <v/>
      </c>
      <c r="AC518" s="333" t="str">
        <f t="shared" si="70"/>
        <v/>
      </c>
      <c r="AE518" s="333" t="str">
        <f t="shared" si="71"/>
        <v>1</v>
      </c>
      <c r="AF518" s="346" t="str">
        <f>IF('Felling&amp;Restocking'!I518="","",IFERROR(VLOOKUP( 'Felling&amp;Restocking'!I518,SpeciesList[],2,FALSE),"," &amp; 'Felling&amp;Restocking'!I518))</f>
        <v/>
      </c>
      <c r="AG518" s="333" t="str">
        <f>IF('Felling&amp;Restocking'!I518="","",VLOOKUP( 'Felling&amp;Restocking'!I518,SpeciesList[],4,FALSE))</f>
        <v/>
      </c>
      <c r="AH518" s="333" t="str">
        <f>IF('Felling&amp;Restocking'!J518="","",IFERROR("," &amp; VLOOKUP( 'Felling&amp;Restocking'!J518,SpeciesList[],2,FALSE),"," &amp; 'Felling&amp;Restocking'!J518))</f>
        <v/>
      </c>
      <c r="AI518" s="333" t="str">
        <f>IF('Felling&amp;Restocking'!J518="","",VLOOKUP( 'Felling&amp;Restocking'!J518,SpeciesList[],4,FALSE))</f>
        <v/>
      </c>
      <c r="AJ518" s="333" t="str">
        <f>IF('Felling&amp;Restocking'!K518="","",IFERROR("," &amp; VLOOKUP( 'Felling&amp;Restocking'!K518,SpeciesList[],2,FALSE),"," &amp; 'Felling&amp;Restocking'!K518))</f>
        <v/>
      </c>
      <c r="AK518" s="333" t="str">
        <f>IF('Felling&amp;Restocking'!K518="","",VLOOKUP( 'Felling&amp;Restocking'!K518,SpeciesList[],4,FALSE))</f>
        <v/>
      </c>
      <c r="AL518" s="333" t="str">
        <f>IF('Felling&amp;Restocking'!L518="","",IFERROR("," &amp; VLOOKUP( 'Felling&amp;Restocking'!L518,SpeciesList[],2,FALSE),"," &amp; 'Felling&amp;Restocking'!L518))</f>
        <v/>
      </c>
      <c r="AM518" s="333" t="str">
        <f>IF('Felling&amp;Restocking'!L518="","",VLOOKUP( 'Felling&amp;Restocking'!L518,SpeciesList[],4,FALSE))</f>
        <v/>
      </c>
      <c r="AN518" s="333" t="str">
        <f>IF('Felling&amp;Restocking'!M518="","",IFERROR("," &amp; VLOOKUP( 'Felling&amp;Restocking'!M518,SpeciesList[],2,FALSE),"," &amp; 'Felling&amp;Restocking'!M518))</f>
        <v/>
      </c>
      <c r="AO518" s="333" t="str">
        <f>IF('Felling&amp;Restocking'!M518="","",VLOOKUP( 'Felling&amp;Restocking'!M518,SpeciesList[],4,FALSE))</f>
        <v/>
      </c>
      <c r="AP518" s="333" t="str">
        <f>IF('Felling&amp;Restocking'!N518="","",IFERROR("," &amp; VLOOKUP( 'Felling&amp;Restocking'!N518,SpeciesList[],2,FALSE),"," &amp; 'Felling&amp;Restocking'!N518))</f>
        <v/>
      </c>
      <c r="AQ518" s="333" t="str">
        <f>IF('Felling&amp;Restocking'!N518="","",VLOOKUP( 'Felling&amp;Restocking'!N518,SpeciesList[],4,FALSE))</f>
        <v/>
      </c>
      <c r="AS518" s="346"/>
      <c r="AT518" s="333" t="str">
        <f>IF('Sub-Cpt Record'!A518&lt;&gt;"",CONCATENATE('Sub-Cpt Record'!A518,'Sub-Cpt Record'!B518,'Sub-Cpt Record'!C518),"")</f>
        <v/>
      </c>
      <c r="AU518" s="333">
        <f t="shared" si="72"/>
        <v>1</v>
      </c>
      <c r="AV518" s="333">
        <f>IF(AT518&lt;&gt;"",'Sub-Cpt Record'!C518/CODE!AU518,0)</f>
        <v>0</v>
      </c>
    </row>
    <row r="519" spans="1:48" x14ac:dyDescent="0.25">
      <c r="A519" s="333" t="str">
        <f>IF('Sub-Cpt Record'!B519="",IF(OR('Sub-Cpt Record'!A519=0,'Sub-Cpt Record'!A519=""),"",'Sub-Cpt Record'!A519),CONCATENATE('Sub-Cpt Record'!A519&amp;'Sub-Cpt Record'!B519))</f>
        <v/>
      </c>
      <c r="B519" s="333">
        <f t="shared" si="64"/>
        <v>1</v>
      </c>
      <c r="C519" s="334" t="str">
        <f>IF('Sub-Cpt Record'!E519 = "","",'Sub-Cpt Record'!E519&amp;"  ")</f>
        <v/>
      </c>
      <c r="D519" s="333" t="str">
        <f>IF('Sub-Cpt Record'!F519 = "","",'Sub-Cpt Record'!F519&amp;"  ")</f>
        <v/>
      </c>
      <c r="E519" s="333" t="str">
        <f>IF('Sub-Cpt Record'!G519 = "","",'Sub-Cpt Record'!G519&amp;"  ")</f>
        <v/>
      </c>
      <c r="F519" s="333" t="str">
        <f>IF('Sub-Cpt Record'!H519 = "","",'Sub-Cpt Record'!H519&amp;"  ")</f>
        <v/>
      </c>
      <c r="G519" s="333" t="str">
        <f>IF('Sub-Cpt Record'!I519 = "","",'Sub-Cpt Record'!I519&amp;"  ")</f>
        <v/>
      </c>
      <c r="H519" s="333" t="str">
        <f>IF('Sub-Cpt Record'!J519 = "","",'Sub-Cpt Record'!J519&amp;"  ")</f>
        <v/>
      </c>
      <c r="I519" s="335" t="str">
        <f t="shared" si="65"/>
        <v/>
      </c>
      <c r="J519" s="333">
        <f>IF(A519&lt;&gt;"",'Sub-Cpt Record'!C519/CODE!B519,0)</f>
        <v>0</v>
      </c>
      <c r="L519" s="337" t="str">
        <f t="shared" si="66"/>
        <v/>
      </c>
      <c r="N519" s="338">
        <f>COUNTIFS('Felling&amp;Restocking'!$A$11:$A$1000, 'Felling&amp;Restocking'!$A519, 'Felling&amp;Restocking'!$B$11:$B$1000, 'Felling&amp;Restocking'!$B519, 'Felling&amp;Restocking'!$H$11:$H$1000, 'Felling&amp;Restocking'!$H519)</f>
        <v>0</v>
      </c>
      <c r="O519" s="338">
        <f>IF(OR('Felling&amp;Restocking'!H519=0,'Felling&amp;Restocking'!H519=""),0,1)</f>
        <v>0</v>
      </c>
      <c r="P519" s="339">
        <f>SUM('Felling&amp;Restocking'!O519+'Felling&amp;Restocking'!P519)</f>
        <v>0</v>
      </c>
      <c r="S519" s="341">
        <f>IF(AND(O519&lt;&gt;0,P519&lt;&gt;0,'Felling&amp;Restocking'!G519&lt;&gt;0,AA519="",AC519=""),1,0)</f>
        <v>0</v>
      </c>
      <c r="T519" s="342" t="str">
        <f>IF(OR('Felling&amp;Restocking'!G519=0,'Felling&amp;Restocking'!G519=""),"",SUM('Felling&amp;Restocking'!O519/P519)*'Felling&amp;Restocking'!G519)</f>
        <v/>
      </c>
      <c r="U519" s="343" t="str">
        <f>IF(OR('Felling&amp;Restocking'!G519=0,'Felling&amp;Restocking'!G519=""),"",SUM('Felling&amp;Restocking'!P519/P519)*'Felling&amp;Restocking'!G519)</f>
        <v/>
      </c>
      <c r="V519" s="344">
        <f>IF(CONCATENATE('Felling&amp;Restocking'!U519&amp;'Felling&amp;Restocking'!W519&amp;'Felling&amp;Restocking'!Y519&amp;'Felling&amp;Restocking'!AA519&amp;'Felling&amp;Restocking'!AC519)="",0,1)</f>
        <v>0</v>
      </c>
      <c r="W519" s="345">
        <f>IF(OR(OR(TRIM('Felling&amp;Restocking'!H519)="T",TRIM('Felling&amp;Restocking'!H519)="DF",TRIM('Felling&amp;Restocking'!H519)="OS"),O519=0),0,1)</f>
        <v>0</v>
      </c>
      <c r="X519" s="345">
        <f>IF(OR('Felling&amp;Restocking'!$S519="",OR('Felling&amp;Restocking'!$S519=0,'Felling&amp;Restocking'!$S519="N/A")),0,1)</f>
        <v>0</v>
      </c>
      <c r="Y519" s="333" t="str">
        <f t="shared" si="67"/>
        <v/>
      </c>
      <c r="Z519" s="333" t="str">
        <f t="shared" si="68"/>
        <v/>
      </c>
      <c r="AA519" s="334" t="str">
        <f t="shared" si="69"/>
        <v/>
      </c>
      <c r="AC519" s="333" t="str">
        <f t="shared" si="70"/>
        <v/>
      </c>
      <c r="AE519" s="333" t="str">
        <f t="shared" si="71"/>
        <v>1</v>
      </c>
      <c r="AF519" s="346" t="str">
        <f>IF('Felling&amp;Restocking'!I519="","",IFERROR(VLOOKUP( 'Felling&amp;Restocking'!I519,SpeciesList[],2,FALSE),"," &amp; 'Felling&amp;Restocking'!I519))</f>
        <v/>
      </c>
      <c r="AG519" s="333" t="str">
        <f>IF('Felling&amp;Restocking'!I519="","",VLOOKUP( 'Felling&amp;Restocking'!I519,SpeciesList[],4,FALSE))</f>
        <v/>
      </c>
      <c r="AH519" s="333" t="str">
        <f>IF('Felling&amp;Restocking'!J519="","",IFERROR("," &amp; VLOOKUP( 'Felling&amp;Restocking'!J519,SpeciesList[],2,FALSE),"," &amp; 'Felling&amp;Restocking'!J519))</f>
        <v/>
      </c>
      <c r="AI519" s="333" t="str">
        <f>IF('Felling&amp;Restocking'!J519="","",VLOOKUP( 'Felling&amp;Restocking'!J519,SpeciesList[],4,FALSE))</f>
        <v/>
      </c>
      <c r="AJ519" s="333" t="str">
        <f>IF('Felling&amp;Restocking'!K519="","",IFERROR("," &amp; VLOOKUP( 'Felling&amp;Restocking'!K519,SpeciesList[],2,FALSE),"," &amp; 'Felling&amp;Restocking'!K519))</f>
        <v/>
      </c>
      <c r="AK519" s="333" t="str">
        <f>IF('Felling&amp;Restocking'!K519="","",VLOOKUP( 'Felling&amp;Restocking'!K519,SpeciesList[],4,FALSE))</f>
        <v/>
      </c>
      <c r="AL519" s="333" t="str">
        <f>IF('Felling&amp;Restocking'!L519="","",IFERROR("," &amp; VLOOKUP( 'Felling&amp;Restocking'!L519,SpeciesList[],2,FALSE),"," &amp; 'Felling&amp;Restocking'!L519))</f>
        <v/>
      </c>
      <c r="AM519" s="333" t="str">
        <f>IF('Felling&amp;Restocking'!L519="","",VLOOKUP( 'Felling&amp;Restocking'!L519,SpeciesList[],4,FALSE))</f>
        <v/>
      </c>
      <c r="AN519" s="333" t="str">
        <f>IF('Felling&amp;Restocking'!M519="","",IFERROR("," &amp; VLOOKUP( 'Felling&amp;Restocking'!M519,SpeciesList[],2,FALSE),"," &amp; 'Felling&amp;Restocking'!M519))</f>
        <v/>
      </c>
      <c r="AO519" s="333" t="str">
        <f>IF('Felling&amp;Restocking'!M519="","",VLOOKUP( 'Felling&amp;Restocking'!M519,SpeciesList[],4,FALSE))</f>
        <v/>
      </c>
      <c r="AP519" s="333" t="str">
        <f>IF('Felling&amp;Restocking'!N519="","",IFERROR("," &amp; VLOOKUP( 'Felling&amp;Restocking'!N519,SpeciesList[],2,FALSE),"," &amp; 'Felling&amp;Restocking'!N519))</f>
        <v/>
      </c>
      <c r="AQ519" s="333" t="str">
        <f>IF('Felling&amp;Restocking'!N519="","",VLOOKUP( 'Felling&amp;Restocking'!N519,SpeciesList[],4,FALSE))</f>
        <v/>
      </c>
      <c r="AS519" s="346"/>
      <c r="AT519" s="333" t="str">
        <f>IF('Sub-Cpt Record'!A519&lt;&gt;"",CONCATENATE('Sub-Cpt Record'!A519,'Sub-Cpt Record'!B519,'Sub-Cpt Record'!C519),"")</f>
        <v/>
      </c>
      <c r="AU519" s="333">
        <f t="shared" si="72"/>
        <v>1</v>
      </c>
      <c r="AV519" s="333">
        <f>IF(AT519&lt;&gt;"",'Sub-Cpt Record'!C519/CODE!AU519,0)</f>
        <v>0</v>
      </c>
    </row>
    <row r="520" spans="1:48" x14ac:dyDescent="0.25">
      <c r="A520" s="333" t="str">
        <f>IF('Sub-Cpt Record'!B520="",IF(OR('Sub-Cpt Record'!A520=0,'Sub-Cpt Record'!A520=""),"",'Sub-Cpt Record'!A520),CONCATENATE('Sub-Cpt Record'!A520&amp;'Sub-Cpt Record'!B520))</f>
        <v/>
      </c>
      <c r="B520" s="333">
        <f t="shared" si="64"/>
        <v>1</v>
      </c>
      <c r="C520" s="334" t="str">
        <f>IF('Sub-Cpt Record'!E520 = "","",'Sub-Cpt Record'!E520&amp;"  ")</f>
        <v/>
      </c>
      <c r="D520" s="333" t="str">
        <f>IF('Sub-Cpt Record'!F520 = "","",'Sub-Cpt Record'!F520&amp;"  ")</f>
        <v/>
      </c>
      <c r="E520" s="333" t="str">
        <f>IF('Sub-Cpt Record'!G520 = "","",'Sub-Cpt Record'!G520&amp;"  ")</f>
        <v/>
      </c>
      <c r="F520" s="333" t="str">
        <f>IF('Sub-Cpt Record'!H520 = "","",'Sub-Cpt Record'!H520&amp;"  ")</f>
        <v/>
      </c>
      <c r="G520" s="333" t="str">
        <f>IF('Sub-Cpt Record'!I520 = "","",'Sub-Cpt Record'!I520&amp;"  ")</f>
        <v/>
      </c>
      <c r="H520" s="333" t="str">
        <f>IF('Sub-Cpt Record'!J520 = "","",'Sub-Cpt Record'!J520&amp;"  ")</f>
        <v/>
      </c>
      <c r="I520" s="335" t="str">
        <f t="shared" si="65"/>
        <v/>
      </c>
      <c r="J520" s="333">
        <f>IF(A520&lt;&gt;"",'Sub-Cpt Record'!C520/CODE!B520,0)</f>
        <v>0</v>
      </c>
      <c r="L520" s="337" t="str">
        <f t="shared" si="66"/>
        <v/>
      </c>
      <c r="N520" s="338">
        <f>COUNTIFS('Felling&amp;Restocking'!$A$11:$A$1000, 'Felling&amp;Restocking'!$A520, 'Felling&amp;Restocking'!$B$11:$B$1000, 'Felling&amp;Restocking'!$B520, 'Felling&amp;Restocking'!$H$11:$H$1000, 'Felling&amp;Restocking'!$H520)</f>
        <v>0</v>
      </c>
      <c r="O520" s="338">
        <f>IF(OR('Felling&amp;Restocking'!H520=0,'Felling&amp;Restocking'!H520=""),0,1)</f>
        <v>0</v>
      </c>
      <c r="P520" s="339">
        <f>SUM('Felling&amp;Restocking'!O520+'Felling&amp;Restocking'!P520)</f>
        <v>0</v>
      </c>
      <c r="S520" s="341">
        <f>IF(AND(O520&lt;&gt;0,P520&lt;&gt;0,'Felling&amp;Restocking'!G520&lt;&gt;0,AA520="",AC520=""),1,0)</f>
        <v>0</v>
      </c>
      <c r="T520" s="342" t="str">
        <f>IF(OR('Felling&amp;Restocking'!G520=0,'Felling&amp;Restocking'!G520=""),"",SUM('Felling&amp;Restocking'!O520/P520)*'Felling&amp;Restocking'!G520)</f>
        <v/>
      </c>
      <c r="U520" s="343" t="str">
        <f>IF(OR('Felling&amp;Restocking'!G520=0,'Felling&amp;Restocking'!G520=""),"",SUM('Felling&amp;Restocking'!P520/P520)*'Felling&amp;Restocking'!G520)</f>
        <v/>
      </c>
      <c r="V520" s="344">
        <f>IF(CONCATENATE('Felling&amp;Restocking'!U520&amp;'Felling&amp;Restocking'!W520&amp;'Felling&amp;Restocking'!Y520&amp;'Felling&amp;Restocking'!AA520&amp;'Felling&amp;Restocking'!AC520)="",0,1)</f>
        <v>0</v>
      </c>
      <c r="W520" s="345">
        <f>IF(OR(OR(TRIM('Felling&amp;Restocking'!H520)="T",TRIM('Felling&amp;Restocking'!H520)="DF",TRIM('Felling&amp;Restocking'!H520)="OS"),O520=0),0,1)</f>
        <v>0</v>
      </c>
      <c r="X520" s="345">
        <f>IF(OR('Felling&amp;Restocking'!$S520="",OR('Felling&amp;Restocking'!$S520=0,'Felling&amp;Restocking'!$S520="N/A")),0,1)</f>
        <v>0</v>
      </c>
      <c r="Y520" s="333" t="str">
        <f t="shared" si="67"/>
        <v/>
      </c>
      <c r="Z520" s="333" t="str">
        <f t="shared" si="68"/>
        <v/>
      </c>
      <c r="AA520" s="334" t="str">
        <f t="shared" si="69"/>
        <v/>
      </c>
      <c r="AC520" s="333" t="str">
        <f t="shared" si="70"/>
        <v/>
      </c>
      <c r="AE520" s="333" t="str">
        <f t="shared" si="71"/>
        <v>1</v>
      </c>
      <c r="AF520" s="346" t="str">
        <f>IF('Felling&amp;Restocking'!I520="","",IFERROR(VLOOKUP( 'Felling&amp;Restocking'!I520,SpeciesList[],2,FALSE),"," &amp; 'Felling&amp;Restocking'!I520))</f>
        <v/>
      </c>
      <c r="AG520" s="333" t="str">
        <f>IF('Felling&amp;Restocking'!I520="","",VLOOKUP( 'Felling&amp;Restocking'!I520,SpeciesList[],4,FALSE))</f>
        <v/>
      </c>
      <c r="AH520" s="333" t="str">
        <f>IF('Felling&amp;Restocking'!J520="","",IFERROR("," &amp; VLOOKUP( 'Felling&amp;Restocking'!J520,SpeciesList[],2,FALSE),"," &amp; 'Felling&amp;Restocking'!J520))</f>
        <v/>
      </c>
      <c r="AI520" s="333" t="str">
        <f>IF('Felling&amp;Restocking'!J520="","",VLOOKUP( 'Felling&amp;Restocking'!J520,SpeciesList[],4,FALSE))</f>
        <v/>
      </c>
      <c r="AJ520" s="333" t="str">
        <f>IF('Felling&amp;Restocking'!K520="","",IFERROR("," &amp; VLOOKUP( 'Felling&amp;Restocking'!K520,SpeciesList[],2,FALSE),"," &amp; 'Felling&amp;Restocking'!K520))</f>
        <v/>
      </c>
      <c r="AK520" s="333" t="str">
        <f>IF('Felling&amp;Restocking'!K520="","",VLOOKUP( 'Felling&amp;Restocking'!K520,SpeciesList[],4,FALSE))</f>
        <v/>
      </c>
      <c r="AL520" s="333" t="str">
        <f>IF('Felling&amp;Restocking'!L520="","",IFERROR("," &amp; VLOOKUP( 'Felling&amp;Restocking'!L520,SpeciesList[],2,FALSE),"," &amp; 'Felling&amp;Restocking'!L520))</f>
        <v/>
      </c>
      <c r="AM520" s="333" t="str">
        <f>IF('Felling&amp;Restocking'!L520="","",VLOOKUP( 'Felling&amp;Restocking'!L520,SpeciesList[],4,FALSE))</f>
        <v/>
      </c>
      <c r="AN520" s="333" t="str">
        <f>IF('Felling&amp;Restocking'!M520="","",IFERROR("," &amp; VLOOKUP( 'Felling&amp;Restocking'!M520,SpeciesList[],2,FALSE),"," &amp; 'Felling&amp;Restocking'!M520))</f>
        <v/>
      </c>
      <c r="AO520" s="333" t="str">
        <f>IF('Felling&amp;Restocking'!M520="","",VLOOKUP( 'Felling&amp;Restocking'!M520,SpeciesList[],4,FALSE))</f>
        <v/>
      </c>
      <c r="AP520" s="333" t="str">
        <f>IF('Felling&amp;Restocking'!N520="","",IFERROR("," &amp; VLOOKUP( 'Felling&amp;Restocking'!N520,SpeciesList[],2,FALSE),"," &amp; 'Felling&amp;Restocking'!N520))</f>
        <v/>
      </c>
      <c r="AQ520" s="333" t="str">
        <f>IF('Felling&amp;Restocking'!N520="","",VLOOKUP( 'Felling&amp;Restocking'!N520,SpeciesList[],4,FALSE))</f>
        <v/>
      </c>
      <c r="AS520" s="346"/>
      <c r="AT520" s="333" t="str">
        <f>IF('Sub-Cpt Record'!A520&lt;&gt;"",CONCATENATE('Sub-Cpt Record'!A520,'Sub-Cpt Record'!B520,'Sub-Cpt Record'!C520),"")</f>
        <v/>
      </c>
      <c r="AU520" s="333">
        <f t="shared" si="72"/>
        <v>1</v>
      </c>
      <c r="AV520" s="333">
        <f>IF(AT520&lt;&gt;"",'Sub-Cpt Record'!C520/CODE!AU520,0)</f>
        <v>0</v>
      </c>
    </row>
    <row r="521" spans="1:48" x14ac:dyDescent="0.25">
      <c r="A521" s="333" t="str">
        <f>IF('Sub-Cpt Record'!B521="",IF(OR('Sub-Cpt Record'!A521=0,'Sub-Cpt Record'!A521=""),"",'Sub-Cpt Record'!A521),CONCATENATE('Sub-Cpt Record'!A521&amp;'Sub-Cpt Record'!B521))</f>
        <v/>
      </c>
      <c r="B521" s="333">
        <f t="shared" si="64"/>
        <v>1</v>
      </c>
      <c r="C521" s="334" t="str">
        <f>IF('Sub-Cpt Record'!E521 = "","",'Sub-Cpt Record'!E521&amp;"  ")</f>
        <v/>
      </c>
      <c r="D521" s="333" t="str">
        <f>IF('Sub-Cpt Record'!F521 = "","",'Sub-Cpt Record'!F521&amp;"  ")</f>
        <v/>
      </c>
      <c r="E521" s="333" t="str">
        <f>IF('Sub-Cpt Record'!G521 = "","",'Sub-Cpt Record'!G521&amp;"  ")</f>
        <v/>
      </c>
      <c r="F521" s="333" t="str">
        <f>IF('Sub-Cpt Record'!H521 = "","",'Sub-Cpt Record'!H521&amp;"  ")</f>
        <v/>
      </c>
      <c r="G521" s="333" t="str">
        <f>IF('Sub-Cpt Record'!I521 = "","",'Sub-Cpt Record'!I521&amp;"  ")</f>
        <v/>
      </c>
      <c r="H521" s="333" t="str">
        <f>IF('Sub-Cpt Record'!J521 = "","",'Sub-Cpt Record'!J521&amp;"  ")</f>
        <v/>
      </c>
      <c r="I521" s="335" t="str">
        <f t="shared" si="65"/>
        <v/>
      </c>
      <c r="J521" s="333">
        <f>IF(A521&lt;&gt;"",'Sub-Cpt Record'!C521/CODE!B521,0)</f>
        <v>0</v>
      </c>
      <c r="L521" s="337" t="str">
        <f t="shared" si="66"/>
        <v/>
      </c>
      <c r="N521" s="338">
        <f>COUNTIFS('Felling&amp;Restocking'!$A$11:$A$1000, 'Felling&amp;Restocking'!$A521, 'Felling&amp;Restocking'!$B$11:$B$1000, 'Felling&amp;Restocking'!$B521, 'Felling&amp;Restocking'!$H$11:$H$1000, 'Felling&amp;Restocking'!$H521)</f>
        <v>0</v>
      </c>
      <c r="O521" s="338">
        <f>IF(OR('Felling&amp;Restocking'!H521=0,'Felling&amp;Restocking'!H521=""),0,1)</f>
        <v>0</v>
      </c>
      <c r="P521" s="339">
        <f>SUM('Felling&amp;Restocking'!O521+'Felling&amp;Restocking'!P521)</f>
        <v>0</v>
      </c>
      <c r="S521" s="341">
        <f>IF(AND(O521&lt;&gt;0,P521&lt;&gt;0,'Felling&amp;Restocking'!G521&lt;&gt;0,AA521="",AC521=""),1,0)</f>
        <v>0</v>
      </c>
      <c r="T521" s="342" t="str">
        <f>IF(OR('Felling&amp;Restocking'!G521=0,'Felling&amp;Restocking'!G521=""),"",SUM('Felling&amp;Restocking'!O521/P521)*'Felling&amp;Restocking'!G521)</f>
        <v/>
      </c>
      <c r="U521" s="343" t="str">
        <f>IF(OR('Felling&amp;Restocking'!G521=0,'Felling&amp;Restocking'!G521=""),"",SUM('Felling&amp;Restocking'!P521/P521)*'Felling&amp;Restocking'!G521)</f>
        <v/>
      </c>
      <c r="V521" s="344">
        <f>IF(CONCATENATE('Felling&amp;Restocking'!U521&amp;'Felling&amp;Restocking'!W521&amp;'Felling&amp;Restocking'!Y521&amp;'Felling&amp;Restocking'!AA521&amp;'Felling&amp;Restocking'!AC521)="",0,1)</f>
        <v>0</v>
      </c>
      <c r="W521" s="345">
        <f>IF(OR(OR(TRIM('Felling&amp;Restocking'!H521)="T",TRIM('Felling&amp;Restocking'!H521)="DF",TRIM('Felling&amp;Restocking'!H521)="OS"),O521=0),0,1)</f>
        <v>0</v>
      </c>
      <c r="X521" s="345">
        <f>IF(OR('Felling&amp;Restocking'!$S521="",OR('Felling&amp;Restocking'!$S521=0,'Felling&amp;Restocking'!$S521="N/A")),0,1)</f>
        <v>0</v>
      </c>
      <c r="Y521" s="333" t="str">
        <f t="shared" si="67"/>
        <v/>
      </c>
      <c r="Z521" s="333" t="str">
        <f t="shared" si="68"/>
        <v/>
      </c>
      <c r="AA521" s="334" t="str">
        <f t="shared" si="69"/>
        <v/>
      </c>
      <c r="AC521" s="333" t="str">
        <f t="shared" si="70"/>
        <v/>
      </c>
      <c r="AE521" s="333" t="str">
        <f t="shared" si="71"/>
        <v>1</v>
      </c>
      <c r="AF521" s="346" t="str">
        <f>IF('Felling&amp;Restocking'!I521="","",IFERROR(VLOOKUP( 'Felling&amp;Restocking'!I521,SpeciesList[],2,FALSE),"," &amp; 'Felling&amp;Restocking'!I521))</f>
        <v/>
      </c>
      <c r="AG521" s="333" t="str">
        <f>IF('Felling&amp;Restocking'!I521="","",VLOOKUP( 'Felling&amp;Restocking'!I521,SpeciesList[],4,FALSE))</f>
        <v/>
      </c>
      <c r="AH521" s="333" t="str">
        <f>IF('Felling&amp;Restocking'!J521="","",IFERROR("," &amp; VLOOKUP( 'Felling&amp;Restocking'!J521,SpeciesList[],2,FALSE),"," &amp; 'Felling&amp;Restocking'!J521))</f>
        <v/>
      </c>
      <c r="AI521" s="333" t="str">
        <f>IF('Felling&amp;Restocking'!J521="","",VLOOKUP( 'Felling&amp;Restocking'!J521,SpeciesList[],4,FALSE))</f>
        <v/>
      </c>
      <c r="AJ521" s="333" t="str">
        <f>IF('Felling&amp;Restocking'!K521="","",IFERROR("," &amp; VLOOKUP( 'Felling&amp;Restocking'!K521,SpeciesList[],2,FALSE),"," &amp; 'Felling&amp;Restocking'!K521))</f>
        <v/>
      </c>
      <c r="AK521" s="333" t="str">
        <f>IF('Felling&amp;Restocking'!K521="","",VLOOKUP( 'Felling&amp;Restocking'!K521,SpeciesList[],4,FALSE))</f>
        <v/>
      </c>
      <c r="AL521" s="333" t="str">
        <f>IF('Felling&amp;Restocking'!L521="","",IFERROR("," &amp; VLOOKUP( 'Felling&amp;Restocking'!L521,SpeciesList[],2,FALSE),"," &amp; 'Felling&amp;Restocking'!L521))</f>
        <v/>
      </c>
      <c r="AM521" s="333" t="str">
        <f>IF('Felling&amp;Restocking'!L521="","",VLOOKUP( 'Felling&amp;Restocking'!L521,SpeciesList[],4,FALSE))</f>
        <v/>
      </c>
      <c r="AN521" s="333" t="str">
        <f>IF('Felling&amp;Restocking'!M521="","",IFERROR("," &amp; VLOOKUP( 'Felling&amp;Restocking'!M521,SpeciesList[],2,FALSE),"," &amp; 'Felling&amp;Restocking'!M521))</f>
        <v/>
      </c>
      <c r="AO521" s="333" t="str">
        <f>IF('Felling&amp;Restocking'!M521="","",VLOOKUP( 'Felling&amp;Restocking'!M521,SpeciesList[],4,FALSE))</f>
        <v/>
      </c>
      <c r="AP521" s="333" t="str">
        <f>IF('Felling&amp;Restocking'!N521="","",IFERROR("," &amp; VLOOKUP( 'Felling&amp;Restocking'!N521,SpeciesList[],2,FALSE),"," &amp; 'Felling&amp;Restocking'!N521))</f>
        <v/>
      </c>
      <c r="AQ521" s="333" t="str">
        <f>IF('Felling&amp;Restocking'!N521="","",VLOOKUP( 'Felling&amp;Restocking'!N521,SpeciesList[],4,FALSE))</f>
        <v/>
      </c>
      <c r="AS521" s="346"/>
      <c r="AT521" s="333" t="str">
        <f>IF('Sub-Cpt Record'!A521&lt;&gt;"",CONCATENATE('Sub-Cpt Record'!A521,'Sub-Cpt Record'!B521,'Sub-Cpt Record'!C521),"")</f>
        <v/>
      </c>
      <c r="AU521" s="333">
        <f t="shared" si="72"/>
        <v>1</v>
      </c>
      <c r="AV521" s="333">
        <f>IF(AT521&lt;&gt;"",'Sub-Cpt Record'!C521/CODE!AU521,0)</f>
        <v>0</v>
      </c>
    </row>
    <row r="522" spans="1:48" x14ac:dyDescent="0.25">
      <c r="A522" s="333" t="str">
        <f>IF('Sub-Cpt Record'!B522="",IF(OR('Sub-Cpt Record'!A522=0,'Sub-Cpt Record'!A522=""),"",'Sub-Cpt Record'!A522),CONCATENATE('Sub-Cpt Record'!A522&amp;'Sub-Cpt Record'!B522))</f>
        <v/>
      </c>
      <c r="B522" s="333">
        <f t="shared" si="64"/>
        <v>1</v>
      </c>
      <c r="C522" s="334" t="str">
        <f>IF('Sub-Cpt Record'!E522 = "","",'Sub-Cpt Record'!E522&amp;"  ")</f>
        <v/>
      </c>
      <c r="D522" s="333" t="str">
        <f>IF('Sub-Cpt Record'!F522 = "","",'Sub-Cpt Record'!F522&amp;"  ")</f>
        <v/>
      </c>
      <c r="E522" s="333" t="str">
        <f>IF('Sub-Cpt Record'!G522 = "","",'Sub-Cpt Record'!G522&amp;"  ")</f>
        <v/>
      </c>
      <c r="F522" s="333" t="str">
        <f>IF('Sub-Cpt Record'!H522 = "","",'Sub-Cpt Record'!H522&amp;"  ")</f>
        <v/>
      </c>
      <c r="G522" s="333" t="str">
        <f>IF('Sub-Cpt Record'!I522 = "","",'Sub-Cpt Record'!I522&amp;"  ")</f>
        <v/>
      </c>
      <c r="H522" s="333" t="str">
        <f>IF('Sub-Cpt Record'!J522 = "","",'Sub-Cpt Record'!J522&amp;"  ")</f>
        <v/>
      </c>
      <c r="I522" s="335" t="str">
        <f t="shared" si="65"/>
        <v/>
      </c>
      <c r="J522" s="333">
        <f>IF(A522&lt;&gt;"",'Sub-Cpt Record'!C522/CODE!B522,0)</f>
        <v>0</v>
      </c>
      <c r="L522" s="337" t="str">
        <f t="shared" si="66"/>
        <v/>
      </c>
      <c r="N522" s="338">
        <f>COUNTIFS('Felling&amp;Restocking'!$A$11:$A$1000, 'Felling&amp;Restocking'!$A522, 'Felling&amp;Restocking'!$B$11:$B$1000, 'Felling&amp;Restocking'!$B522, 'Felling&amp;Restocking'!$H$11:$H$1000, 'Felling&amp;Restocking'!$H522)</f>
        <v>0</v>
      </c>
      <c r="O522" s="338">
        <f>IF(OR('Felling&amp;Restocking'!H522=0,'Felling&amp;Restocking'!H522=""),0,1)</f>
        <v>0</v>
      </c>
      <c r="P522" s="339">
        <f>SUM('Felling&amp;Restocking'!O522+'Felling&amp;Restocking'!P522)</f>
        <v>0</v>
      </c>
      <c r="S522" s="341">
        <f>IF(AND(O522&lt;&gt;0,P522&lt;&gt;0,'Felling&amp;Restocking'!G522&lt;&gt;0,AA522="",AC522=""),1,0)</f>
        <v>0</v>
      </c>
      <c r="T522" s="342" t="str">
        <f>IF(OR('Felling&amp;Restocking'!G522=0,'Felling&amp;Restocking'!G522=""),"",SUM('Felling&amp;Restocking'!O522/P522)*'Felling&amp;Restocking'!G522)</f>
        <v/>
      </c>
      <c r="U522" s="343" t="str">
        <f>IF(OR('Felling&amp;Restocking'!G522=0,'Felling&amp;Restocking'!G522=""),"",SUM('Felling&amp;Restocking'!P522/P522)*'Felling&amp;Restocking'!G522)</f>
        <v/>
      </c>
      <c r="V522" s="344">
        <f>IF(CONCATENATE('Felling&amp;Restocking'!U522&amp;'Felling&amp;Restocking'!W522&amp;'Felling&amp;Restocking'!Y522&amp;'Felling&amp;Restocking'!AA522&amp;'Felling&amp;Restocking'!AC522)="",0,1)</f>
        <v>0</v>
      </c>
      <c r="W522" s="345">
        <f>IF(OR(OR(TRIM('Felling&amp;Restocking'!H522)="T",TRIM('Felling&amp;Restocking'!H522)="DF",TRIM('Felling&amp;Restocking'!H522)="OS"),O522=0),0,1)</f>
        <v>0</v>
      </c>
      <c r="X522" s="345">
        <f>IF(OR('Felling&amp;Restocking'!$S522="",OR('Felling&amp;Restocking'!$S522=0,'Felling&amp;Restocking'!$S522="N/A")),0,1)</f>
        <v>0</v>
      </c>
      <c r="Y522" s="333" t="str">
        <f t="shared" si="67"/>
        <v/>
      </c>
      <c r="Z522" s="333" t="str">
        <f t="shared" si="68"/>
        <v/>
      </c>
      <c r="AA522" s="334" t="str">
        <f t="shared" si="69"/>
        <v/>
      </c>
      <c r="AC522" s="333" t="str">
        <f t="shared" si="70"/>
        <v/>
      </c>
      <c r="AE522" s="333" t="str">
        <f t="shared" si="71"/>
        <v>1</v>
      </c>
      <c r="AF522" s="346" t="str">
        <f>IF('Felling&amp;Restocking'!I522="","",IFERROR(VLOOKUP( 'Felling&amp;Restocking'!I522,SpeciesList[],2,FALSE),"," &amp; 'Felling&amp;Restocking'!I522))</f>
        <v/>
      </c>
      <c r="AG522" s="333" t="str">
        <f>IF('Felling&amp;Restocking'!I522="","",VLOOKUP( 'Felling&amp;Restocking'!I522,SpeciesList[],4,FALSE))</f>
        <v/>
      </c>
      <c r="AH522" s="333" t="str">
        <f>IF('Felling&amp;Restocking'!J522="","",IFERROR("," &amp; VLOOKUP( 'Felling&amp;Restocking'!J522,SpeciesList[],2,FALSE),"," &amp; 'Felling&amp;Restocking'!J522))</f>
        <v/>
      </c>
      <c r="AI522" s="333" t="str">
        <f>IF('Felling&amp;Restocking'!J522="","",VLOOKUP( 'Felling&amp;Restocking'!J522,SpeciesList[],4,FALSE))</f>
        <v/>
      </c>
      <c r="AJ522" s="333" t="str">
        <f>IF('Felling&amp;Restocking'!K522="","",IFERROR("," &amp; VLOOKUP( 'Felling&amp;Restocking'!K522,SpeciesList[],2,FALSE),"," &amp; 'Felling&amp;Restocking'!K522))</f>
        <v/>
      </c>
      <c r="AK522" s="333" t="str">
        <f>IF('Felling&amp;Restocking'!K522="","",VLOOKUP( 'Felling&amp;Restocking'!K522,SpeciesList[],4,FALSE))</f>
        <v/>
      </c>
      <c r="AL522" s="333" t="str">
        <f>IF('Felling&amp;Restocking'!L522="","",IFERROR("," &amp; VLOOKUP( 'Felling&amp;Restocking'!L522,SpeciesList[],2,FALSE),"," &amp; 'Felling&amp;Restocking'!L522))</f>
        <v/>
      </c>
      <c r="AM522" s="333" t="str">
        <f>IF('Felling&amp;Restocking'!L522="","",VLOOKUP( 'Felling&amp;Restocking'!L522,SpeciesList[],4,FALSE))</f>
        <v/>
      </c>
      <c r="AN522" s="333" t="str">
        <f>IF('Felling&amp;Restocking'!M522="","",IFERROR("," &amp; VLOOKUP( 'Felling&amp;Restocking'!M522,SpeciesList[],2,FALSE),"," &amp; 'Felling&amp;Restocking'!M522))</f>
        <v/>
      </c>
      <c r="AO522" s="333" t="str">
        <f>IF('Felling&amp;Restocking'!M522="","",VLOOKUP( 'Felling&amp;Restocking'!M522,SpeciesList[],4,FALSE))</f>
        <v/>
      </c>
      <c r="AP522" s="333" t="str">
        <f>IF('Felling&amp;Restocking'!N522="","",IFERROR("," &amp; VLOOKUP( 'Felling&amp;Restocking'!N522,SpeciesList[],2,FALSE),"," &amp; 'Felling&amp;Restocking'!N522))</f>
        <v/>
      </c>
      <c r="AQ522" s="333" t="str">
        <f>IF('Felling&amp;Restocking'!N522="","",VLOOKUP( 'Felling&amp;Restocking'!N522,SpeciesList[],4,FALSE))</f>
        <v/>
      </c>
      <c r="AS522" s="346"/>
      <c r="AT522" s="333" t="str">
        <f>IF('Sub-Cpt Record'!A522&lt;&gt;"",CONCATENATE('Sub-Cpt Record'!A522,'Sub-Cpt Record'!B522,'Sub-Cpt Record'!C522),"")</f>
        <v/>
      </c>
      <c r="AU522" s="333">
        <f t="shared" si="72"/>
        <v>1</v>
      </c>
      <c r="AV522" s="333">
        <f>IF(AT522&lt;&gt;"",'Sub-Cpt Record'!C522/CODE!AU522,0)</f>
        <v>0</v>
      </c>
    </row>
    <row r="523" spans="1:48" x14ac:dyDescent="0.25">
      <c r="A523" s="333" t="str">
        <f>IF('Sub-Cpt Record'!B523="",IF(OR('Sub-Cpt Record'!A523=0,'Sub-Cpt Record'!A523=""),"",'Sub-Cpt Record'!A523),CONCATENATE('Sub-Cpt Record'!A523&amp;'Sub-Cpt Record'!B523))</f>
        <v/>
      </c>
      <c r="B523" s="333">
        <f t="shared" si="64"/>
        <v>1</v>
      </c>
      <c r="C523" s="334" t="str">
        <f>IF('Sub-Cpt Record'!E523 = "","",'Sub-Cpt Record'!E523&amp;"  ")</f>
        <v/>
      </c>
      <c r="D523" s="333" t="str">
        <f>IF('Sub-Cpt Record'!F523 = "","",'Sub-Cpt Record'!F523&amp;"  ")</f>
        <v/>
      </c>
      <c r="E523" s="333" t="str">
        <f>IF('Sub-Cpt Record'!G523 = "","",'Sub-Cpt Record'!G523&amp;"  ")</f>
        <v/>
      </c>
      <c r="F523" s="333" t="str">
        <f>IF('Sub-Cpt Record'!H523 = "","",'Sub-Cpt Record'!H523&amp;"  ")</f>
        <v/>
      </c>
      <c r="G523" s="333" t="str">
        <f>IF('Sub-Cpt Record'!I523 = "","",'Sub-Cpt Record'!I523&amp;"  ")</f>
        <v/>
      </c>
      <c r="H523" s="333" t="str">
        <f>IF('Sub-Cpt Record'!J523 = "","",'Sub-Cpt Record'!J523&amp;"  ")</f>
        <v/>
      </c>
      <c r="I523" s="335" t="str">
        <f t="shared" si="65"/>
        <v/>
      </c>
      <c r="J523" s="333">
        <f>IF(A523&lt;&gt;"",'Sub-Cpt Record'!C523/CODE!B523,0)</f>
        <v>0</v>
      </c>
      <c r="L523" s="337" t="str">
        <f t="shared" si="66"/>
        <v/>
      </c>
      <c r="N523" s="338">
        <f>COUNTIFS('Felling&amp;Restocking'!$A$11:$A$1000, 'Felling&amp;Restocking'!$A523, 'Felling&amp;Restocking'!$B$11:$B$1000, 'Felling&amp;Restocking'!$B523, 'Felling&amp;Restocking'!$H$11:$H$1000, 'Felling&amp;Restocking'!$H523)</f>
        <v>0</v>
      </c>
      <c r="O523" s="338">
        <f>IF(OR('Felling&amp;Restocking'!H523=0,'Felling&amp;Restocking'!H523=""),0,1)</f>
        <v>0</v>
      </c>
      <c r="P523" s="339">
        <f>SUM('Felling&amp;Restocking'!O523+'Felling&amp;Restocking'!P523)</f>
        <v>0</v>
      </c>
      <c r="S523" s="341">
        <f>IF(AND(O523&lt;&gt;0,P523&lt;&gt;0,'Felling&amp;Restocking'!G523&lt;&gt;0,AA523="",AC523=""),1,0)</f>
        <v>0</v>
      </c>
      <c r="T523" s="342" t="str">
        <f>IF(OR('Felling&amp;Restocking'!G523=0,'Felling&amp;Restocking'!G523=""),"",SUM('Felling&amp;Restocking'!O523/P523)*'Felling&amp;Restocking'!G523)</f>
        <v/>
      </c>
      <c r="U523" s="343" t="str">
        <f>IF(OR('Felling&amp;Restocking'!G523=0,'Felling&amp;Restocking'!G523=""),"",SUM('Felling&amp;Restocking'!P523/P523)*'Felling&amp;Restocking'!G523)</f>
        <v/>
      </c>
      <c r="V523" s="344">
        <f>IF(CONCATENATE('Felling&amp;Restocking'!U523&amp;'Felling&amp;Restocking'!W523&amp;'Felling&amp;Restocking'!Y523&amp;'Felling&amp;Restocking'!AA523&amp;'Felling&amp;Restocking'!AC523)="",0,1)</f>
        <v>0</v>
      </c>
      <c r="W523" s="345">
        <f>IF(OR(OR(TRIM('Felling&amp;Restocking'!H523)="T",TRIM('Felling&amp;Restocking'!H523)="DF",TRIM('Felling&amp;Restocking'!H523)="OS"),O523=0),0,1)</f>
        <v>0</v>
      </c>
      <c r="X523" s="345">
        <f>IF(OR('Felling&amp;Restocking'!$S523="",OR('Felling&amp;Restocking'!$S523=0,'Felling&amp;Restocking'!$S523="N/A")),0,1)</f>
        <v>0</v>
      </c>
      <c r="Y523" s="333" t="str">
        <f t="shared" si="67"/>
        <v/>
      </c>
      <c r="Z523" s="333" t="str">
        <f t="shared" si="68"/>
        <v/>
      </c>
      <c r="AA523" s="334" t="str">
        <f t="shared" si="69"/>
        <v/>
      </c>
      <c r="AC523" s="333" t="str">
        <f t="shared" si="70"/>
        <v/>
      </c>
      <c r="AE523" s="333" t="str">
        <f t="shared" si="71"/>
        <v>1</v>
      </c>
      <c r="AF523" s="346" t="str">
        <f>IF('Felling&amp;Restocking'!I523="","",IFERROR(VLOOKUP( 'Felling&amp;Restocking'!I523,SpeciesList[],2,FALSE),"," &amp; 'Felling&amp;Restocking'!I523))</f>
        <v/>
      </c>
      <c r="AG523" s="333" t="str">
        <f>IF('Felling&amp;Restocking'!I523="","",VLOOKUP( 'Felling&amp;Restocking'!I523,SpeciesList[],4,FALSE))</f>
        <v/>
      </c>
      <c r="AH523" s="333" t="str">
        <f>IF('Felling&amp;Restocking'!J523="","",IFERROR("," &amp; VLOOKUP( 'Felling&amp;Restocking'!J523,SpeciesList[],2,FALSE),"," &amp; 'Felling&amp;Restocking'!J523))</f>
        <v/>
      </c>
      <c r="AI523" s="333" t="str">
        <f>IF('Felling&amp;Restocking'!J523="","",VLOOKUP( 'Felling&amp;Restocking'!J523,SpeciesList[],4,FALSE))</f>
        <v/>
      </c>
      <c r="AJ523" s="333" t="str">
        <f>IF('Felling&amp;Restocking'!K523="","",IFERROR("," &amp; VLOOKUP( 'Felling&amp;Restocking'!K523,SpeciesList[],2,FALSE),"," &amp; 'Felling&amp;Restocking'!K523))</f>
        <v/>
      </c>
      <c r="AK523" s="333" t="str">
        <f>IF('Felling&amp;Restocking'!K523="","",VLOOKUP( 'Felling&amp;Restocking'!K523,SpeciesList[],4,FALSE))</f>
        <v/>
      </c>
      <c r="AL523" s="333" t="str">
        <f>IF('Felling&amp;Restocking'!L523="","",IFERROR("," &amp; VLOOKUP( 'Felling&amp;Restocking'!L523,SpeciesList[],2,FALSE),"," &amp; 'Felling&amp;Restocking'!L523))</f>
        <v/>
      </c>
      <c r="AM523" s="333" t="str">
        <f>IF('Felling&amp;Restocking'!L523="","",VLOOKUP( 'Felling&amp;Restocking'!L523,SpeciesList[],4,FALSE))</f>
        <v/>
      </c>
      <c r="AN523" s="333" t="str">
        <f>IF('Felling&amp;Restocking'!M523="","",IFERROR("," &amp; VLOOKUP( 'Felling&amp;Restocking'!M523,SpeciesList[],2,FALSE),"," &amp; 'Felling&amp;Restocking'!M523))</f>
        <v/>
      </c>
      <c r="AO523" s="333" t="str">
        <f>IF('Felling&amp;Restocking'!M523="","",VLOOKUP( 'Felling&amp;Restocking'!M523,SpeciesList[],4,FALSE))</f>
        <v/>
      </c>
      <c r="AP523" s="333" t="str">
        <f>IF('Felling&amp;Restocking'!N523="","",IFERROR("," &amp; VLOOKUP( 'Felling&amp;Restocking'!N523,SpeciesList[],2,FALSE),"," &amp; 'Felling&amp;Restocking'!N523))</f>
        <v/>
      </c>
      <c r="AQ523" s="333" t="str">
        <f>IF('Felling&amp;Restocking'!N523="","",VLOOKUP( 'Felling&amp;Restocking'!N523,SpeciesList[],4,FALSE))</f>
        <v/>
      </c>
      <c r="AS523" s="346"/>
      <c r="AT523" s="333" t="str">
        <f>IF('Sub-Cpt Record'!A523&lt;&gt;"",CONCATENATE('Sub-Cpt Record'!A523,'Sub-Cpt Record'!B523,'Sub-Cpt Record'!C523),"")</f>
        <v/>
      </c>
      <c r="AU523" s="333">
        <f t="shared" si="72"/>
        <v>1</v>
      </c>
      <c r="AV523" s="333">
        <f>IF(AT523&lt;&gt;"",'Sub-Cpt Record'!C523/CODE!AU523,0)</f>
        <v>0</v>
      </c>
    </row>
    <row r="524" spans="1:48" x14ac:dyDescent="0.25">
      <c r="A524" s="333" t="str">
        <f>IF('Sub-Cpt Record'!B524="",IF(OR('Sub-Cpt Record'!A524=0,'Sub-Cpt Record'!A524=""),"",'Sub-Cpt Record'!A524),CONCATENATE('Sub-Cpt Record'!A524&amp;'Sub-Cpt Record'!B524))</f>
        <v/>
      </c>
      <c r="B524" s="333">
        <f t="shared" ref="B524:B587" si="73">IF($A524="",1,COUNTIFS($A$11:$A$1000, $A524))</f>
        <v>1</v>
      </c>
      <c r="C524" s="334" t="str">
        <f>IF('Sub-Cpt Record'!E524 = "","",'Sub-Cpt Record'!E524&amp;"  ")</f>
        <v/>
      </c>
      <c r="D524" s="333" t="str">
        <f>IF('Sub-Cpt Record'!F524 = "","",'Sub-Cpt Record'!F524&amp;"  ")</f>
        <v/>
      </c>
      <c r="E524" s="333" t="str">
        <f>IF('Sub-Cpt Record'!G524 = "","",'Sub-Cpt Record'!G524&amp;"  ")</f>
        <v/>
      </c>
      <c r="F524" s="333" t="str">
        <f>IF('Sub-Cpt Record'!H524 = "","",'Sub-Cpt Record'!H524&amp;"  ")</f>
        <v/>
      </c>
      <c r="G524" s="333" t="str">
        <f>IF('Sub-Cpt Record'!I524 = "","",'Sub-Cpt Record'!I524&amp;"  ")</f>
        <v/>
      </c>
      <c r="H524" s="333" t="str">
        <f>IF('Sub-Cpt Record'!J524 = "","",'Sub-Cpt Record'!J524&amp;"  ")</f>
        <v/>
      </c>
      <c r="I524" s="335" t="str">
        <f t="shared" ref="I524:I587" si="74">CONCATENATE(C524&amp;D524&amp;E524&amp;F524&amp;G524&amp;H524)</f>
        <v/>
      </c>
      <c r="J524" s="333">
        <f>IF(A524&lt;&gt;"",'Sub-Cpt Record'!C524/CODE!B524,0)</f>
        <v>0</v>
      </c>
      <c r="L524" s="337" t="str">
        <f t="shared" ref="L524:L587" si="75">IF(A524="",IF(L525=1,1,""),1)</f>
        <v/>
      </c>
      <c r="N524" s="338">
        <f>COUNTIFS('Felling&amp;Restocking'!$A$11:$A$1000, 'Felling&amp;Restocking'!$A524, 'Felling&amp;Restocking'!$B$11:$B$1000, 'Felling&amp;Restocking'!$B524, 'Felling&amp;Restocking'!$H$11:$H$1000, 'Felling&amp;Restocking'!$H524)</f>
        <v>0</v>
      </c>
      <c r="O524" s="338">
        <f>IF(OR('Felling&amp;Restocking'!H524=0,'Felling&amp;Restocking'!H524=""),0,1)</f>
        <v>0</v>
      </c>
      <c r="P524" s="339">
        <f>SUM('Felling&amp;Restocking'!O524+'Felling&amp;Restocking'!P524)</f>
        <v>0</v>
      </c>
      <c r="S524" s="341">
        <f>IF(AND(O524&lt;&gt;0,P524&lt;&gt;0,'Felling&amp;Restocking'!G524&lt;&gt;0,AA524="",AC524=""),1,0)</f>
        <v>0</v>
      </c>
      <c r="T524" s="342" t="str">
        <f>IF(OR('Felling&amp;Restocking'!G524=0,'Felling&amp;Restocking'!G524=""),"",SUM('Felling&amp;Restocking'!O524/P524)*'Felling&amp;Restocking'!G524)</f>
        <v/>
      </c>
      <c r="U524" s="343" t="str">
        <f>IF(OR('Felling&amp;Restocking'!G524=0,'Felling&amp;Restocking'!G524=""),"",SUM('Felling&amp;Restocking'!P524/P524)*'Felling&amp;Restocking'!G524)</f>
        <v/>
      </c>
      <c r="V524" s="344">
        <f>IF(CONCATENATE('Felling&amp;Restocking'!U524&amp;'Felling&amp;Restocking'!W524&amp;'Felling&amp;Restocking'!Y524&amp;'Felling&amp;Restocking'!AA524&amp;'Felling&amp;Restocking'!AC524)="",0,1)</f>
        <v>0</v>
      </c>
      <c r="W524" s="345">
        <f>IF(OR(OR(TRIM('Felling&amp;Restocking'!H524)="T",TRIM('Felling&amp;Restocking'!H524)="DF",TRIM('Felling&amp;Restocking'!H524)="OS"),O524=0),0,1)</f>
        <v>0</v>
      </c>
      <c r="X524" s="345">
        <f>IF(OR('Felling&amp;Restocking'!$S524="",OR('Felling&amp;Restocking'!$S524=0,'Felling&amp;Restocking'!$S524="N/A")),0,1)</f>
        <v>0</v>
      </c>
      <c r="Y524" s="333" t="str">
        <f t="shared" ref="Y524:Y587" si="76">IF(W524=1,T524,"")</f>
        <v/>
      </c>
      <c r="Z524" s="333" t="str">
        <f t="shared" ref="Z524:Z587" si="77">IF(W524=1,U524,"")</f>
        <v/>
      </c>
      <c r="AA524" s="334" t="str">
        <f t="shared" ref="AA524:AA587" si="78">CONCATENATE(IF(AND(AG524="B",AF524&lt;&gt;""),AF524,""),IF(AND(AI524="B",AH524&lt;&gt;""),AH524,""),IF(AND(AK524="B",AJ524&lt;&gt;""),AJ524,""),IF(AND(AM524="B",AL524&lt;&gt;""),AL524,""),IF(AND(AO524="B",AN524&lt;&gt;""),AN524,""),IF(AND(AQ524="B",AP524&lt;&gt;""),AP524,""))</f>
        <v/>
      </c>
      <c r="AC524" s="333" t="str">
        <f t="shared" ref="AC524:AC587" si="79">CONCATENATE(IF(AND(AG524="C",AF524&lt;&gt;""),AF524,""),IF(AND(AI524="C",AH524&lt;&gt;""),AH524,""),IF(AND(AK524="C",AJ524&lt;&gt;""),AJ524,""),IF(AND(AM524="C",AL524&lt;&gt;""),AL524,""),IF(AND(AO524="C",AN524&lt;&gt;""),AN524,""),IF(AND(AQ524="C",AP524&lt;&gt;""),AP524,""))</f>
        <v/>
      </c>
      <c r="AE524" s="333" t="str">
        <f t="shared" ref="AE524:AE587" si="80">CONCATENATE(IF(AS524="","",AS524),IF(AU524="","",AU524),IF(AW524="","",AW524),IF(AY524="","",AY524),IF(BA524="","",BA524),IF(BC524="","",BC524))</f>
        <v>1</v>
      </c>
      <c r="AF524" s="346" t="str">
        <f>IF('Felling&amp;Restocking'!I524="","",IFERROR(VLOOKUP( 'Felling&amp;Restocking'!I524,SpeciesList[],2,FALSE),"," &amp; 'Felling&amp;Restocking'!I524))</f>
        <v/>
      </c>
      <c r="AG524" s="333" t="str">
        <f>IF('Felling&amp;Restocking'!I524="","",VLOOKUP( 'Felling&amp;Restocking'!I524,SpeciesList[],4,FALSE))</f>
        <v/>
      </c>
      <c r="AH524" s="333" t="str">
        <f>IF('Felling&amp;Restocking'!J524="","",IFERROR("," &amp; VLOOKUP( 'Felling&amp;Restocking'!J524,SpeciesList[],2,FALSE),"," &amp; 'Felling&amp;Restocking'!J524))</f>
        <v/>
      </c>
      <c r="AI524" s="333" t="str">
        <f>IF('Felling&amp;Restocking'!J524="","",VLOOKUP( 'Felling&amp;Restocking'!J524,SpeciesList[],4,FALSE))</f>
        <v/>
      </c>
      <c r="AJ524" s="333" t="str">
        <f>IF('Felling&amp;Restocking'!K524="","",IFERROR("," &amp; VLOOKUP( 'Felling&amp;Restocking'!K524,SpeciesList[],2,FALSE),"," &amp; 'Felling&amp;Restocking'!K524))</f>
        <v/>
      </c>
      <c r="AK524" s="333" t="str">
        <f>IF('Felling&amp;Restocking'!K524="","",VLOOKUP( 'Felling&amp;Restocking'!K524,SpeciesList[],4,FALSE))</f>
        <v/>
      </c>
      <c r="AL524" s="333" t="str">
        <f>IF('Felling&amp;Restocking'!L524="","",IFERROR("," &amp; VLOOKUP( 'Felling&amp;Restocking'!L524,SpeciesList[],2,FALSE),"," &amp; 'Felling&amp;Restocking'!L524))</f>
        <v/>
      </c>
      <c r="AM524" s="333" t="str">
        <f>IF('Felling&amp;Restocking'!L524="","",VLOOKUP( 'Felling&amp;Restocking'!L524,SpeciesList[],4,FALSE))</f>
        <v/>
      </c>
      <c r="AN524" s="333" t="str">
        <f>IF('Felling&amp;Restocking'!M524="","",IFERROR("," &amp; VLOOKUP( 'Felling&amp;Restocking'!M524,SpeciesList[],2,FALSE),"," &amp; 'Felling&amp;Restocking'!M524))</f>
        <v/>
      </c>
      <c r="AO524" s="333" t="str">
        <f>IF('Felling&amp;Restocking'!M524="","",VLOOKUP( 'Felling&amp;Restocking'!M524,SpeciesList[],4,FALSE))</f>
        <v/>
      </c>
      <c r="AP524" s="333" t="str">
        <f>IF('Felling&amp;Restocking'!N524="","",IFERROR("," &amp; VLOOKUP( 'Felling&amp;Restocking'!N524,SpeciesList[],2,FALSE),"," &amp; 'Felling&amp;Restocking'!N524))</f>
        <v/>
      </c>
      <c r="AQ524" s="333" t="str">
        <f>IF('Felling&amp;Restocking'!N524="","",VLOOKUP( 'Felling&amp;Restocking'!N524,SpeciesList[],4,FALSE))</f>
        <v/>
      </c>
      <c r="AS524" s="346"/>
      <c r="AT524" s="333" t="str">
        <f>IF('Sub-Cpt Record'!A524&lt;&gt;"",CONCATENATE('Sub-Cpt Record'!A524,'Sub-Cpt Record'!B524,'Sub-Cpt Record'!C524),"")</f>
        <v/>
      </c>
      <c r="AU524" s="333">
        <f t="shared" ref="AU524:AU587" si="81">IF($AT524="",1,COUNTIFS($AT$11:$AT$1000, $AT524))</f>
        <v>1</v>
      </c>
      <c r="AV524" s="333">
        <f>IF(AT524&lt;&gt;"",'Sub-Cpt Record'!C524/CODE!AU524,0)</f>
        <v>0</v>
      </c>
    </row>
    <row r="525" spans="1:48" x14ac:dyDescent="0.25">
      <c r="A525" s="333" t="str">
        <f>IF('Sub-Cpt Record'!B525="",IF(OR('Sub-Cpt Record'!A525=0,'Sub-Cpt Record'!A525=""),"",'Sub-Cpt Record'!A525),CONCATENATE('Sub-Cpt Record'!A525&amp;'Sub-Cpt Record'!B525))</f>
        <v/>
      </c>
      <c r="B525" s="333">
        <f t="shared" si="73"/>
        <v>1</v>
      </c>
      <c r="C525" s="334" t="str">
        <f>IF('Sub-Cpt Record'!E525 = "","",'Sub-Cpt Record'!E525&amp;"  ")</f>
        <v/>
      </c>
      <c r="D525" s="333" t="str">
        <f>IF('Sub-Cpt Record'!F525 = "","",'Sub-Cpt Record'!F525&amp;"  ")</f>
        <v/>
      </c>
      <c r="E525" s="333" t="str">
        <f>IF('Sub-Cpt Record'!G525 = "","",'Sub-Cpt Record'!G525&amp;"  ")</f>
        <v/>
      </c>
      <c r="F525" s="333" t="str">
        <f>IF('Sub-Cpt Record'!H525 = "","",'Sub-Cpt Record'!H525&amp;"  ")</f>
        <v/>
      </c>
      <c r="G525" s="333" t="str">
        <f>IF('Sub-Cpt Record'!I525 = "","",'Sub-Cpt Record'!I525&amp;"  ")</f>
        <v/>
      </c>
      <c r="H525" s="333" t="str">
        <f>IF('Sub-Cpt Record'!J525 = "","",'Sub-Cpt Record'!J525&amp;"  ")</f>
        <v/>
      </c>
      <c r="I525" s="335" t="str">
        <f t="shared" si="74"/>
        <v/>
      </c>
      <c r="J525" s="333">
        <f>IF(A525&lt;&gt;"",'Sub-Cpt Record'!C525/CODE!B525,0)</f>
        <v>0</v>
      </c>
      <c r="L525" s="337" t="str">
        <f t="shared" si="75"/>
        <v/>
      </c>
      <c r="N525" s="338">
        <f>COUNTIFS('Felling&amp;Restocking'!$A$11:$A$1000, 'Felling&amp;Restocking'!$A525, 'Felling&amp;Restocking'!$B$11:$B$1000, 'Felling&amp;Restocking'!$B525, 'Felling&amp;Restocking'!$H$11:$H$1000, 'Felling&amp;Restocking'!$H525)</f>
        <v>0</v>
      </c>
      <c r="O525" s="338">
        <f>IF(OR('Felling&amp;Restocking'!H525=0,'Felling&amp;Restocking'!H525=""),0,1)</f>
        <v>0</v>
      </c>
      <c r="P525" s="339">
        <f>SUM('Felling&amp;Restocking'!O525+'Felling&amp;Restocking'!P525)</f>
        <v>0</v>
      </c>
      <c r="S525" s="341">
        <f>IF(AND(O525&lt;&gt;0,P525&lt;&gt;0,'Felling&amp;Restocking'!G525&lt;&gt;0,AA525="",AC525=""),1,0)</f>
        <v>0</v>
      </c>
      <c r="T525" s="342" t="str">
        <f>IF(OR('Felling&amp;Restocking'!G525=0,'Felling&amp;Restocking'!G525=""),"",SUM('Felling&amp;Restocking'!O525/P525)*'Felling&amp;Restocking'!G525)</f>
        <v/>
      </c>
      <c r="U525" s="343" t="str">
        <f>IF(OR('Felling&amp;Restocking'!G525=0,'Felling&amp;Restocking'!G525=""),"",SUM('Felling&amp;Restocking'!P525/P525)*'Felling&amp;Restocking'!G525)</f>
        <v/>
      </c>
      <c r="V525" s="344">
        <f>IF(CONCATENATE('Felling&amp;Restocking'!U525&amp;'Felling&amp;Restocking'!W525&amp;'Felling&amp;Restocking'!Y525&amp;'Felling&amp;Restocking'!AA525&amp;'Felling&amp;Restocking'!AC525)="",0,1)</f>
        <v>0</v>
      </c>
      <c r="W525" s="345">
        <f>IF(OR(OR(TRIM('Felling&amp;Restocking'!H525)="T",TRIM('Felling&amp;Restocking'!H525)="DF",TRIM('Felling&amp;Restocking'!H525)="OS"),O525=0),0,1)</f>
        <v>0</v>
      </c>
      <c r="X525" s="345">
        <f>IF(OR('Felling&amp;Restocking'!$S525="",OR('Felling&amp;Restocking'!$S525=0,'Felling&amp;Restocking'!$S525="N/A")),0,1)</f>
        <v>0</v>
      </c>
      <c r="Y525" s="333" t="str">
        <f t="shared" si="76"/>
        <v/>
      </c>
      <c r="Z525" s="333" t="str">
        <f t="shared" si="77"/>
        <v/>
      </c>
      <c r="AA525" s="334" t="str">
        <f t="shared" si="78"/>
        <v/>
      </c>
      <c r="AC525" s="333" t="str">
        <f t="shared" si="79"/>
        <v/>
      </c>
      <c r="AE525" s="333" t="str">
        <f t="shared" si="80"/>
        <v>1</v>
      </c>
      <c r="AF525" s="346" t="str">
        <f>IF('Felling&amp;Restocking'!I525="","",IFERROR(VLOOKUP( 'Felling&amp;Restocking'!I525,SpeciesList[],2,FALSE),"," &amp; 'Felling&amp;Restocking'!I525))</f>
        <v/>
      </c>
      <c r="AG525" s="333" t="str">
        <f>IF('Felling&amp;Restocking'!I525="","",VLOOKUP( 'Felling&amp;Restocking'!I525,SpeciesList[],4,FALSE))</f>
        <v/>
      </c>
      <c r="AH525" s="333" t="str">
        <f>IF('Felling&amp;Restocking'!J525="","",IFERROR("," &amp; VLOOKUP( 'Felling&amp;Restocking'!J525,SpeciesList[],2,FALSE),"," &amp; 'Felling&amp;Restocking'!J525))</f>
        <v/>
      </c>
      <c r="AI525" s="333" t="str">
        <f>IF('Felling&amp;Restocking'!J525="","",VLOOKUP( 'Felling&amp;Restocking'!J525,SpeciesList[],4,FALSE))</f>
        <v/>
      </c>
      <c r="AJ525" s="333" t="str">
        <f>IF('Felling&amp;Restocking'!K525="","",IFERROR("," &amp; VLOOKUP( 'Felling&amp;Restocking'!K525,SpeciesList[],2,FALSE),"," &amp; 'Felling&amp;Restocking'!K525))</f>
        <v/>
      </c>
      <c r="AK525" s="333" t="str">
        <f>IF('Felling&amp;Restocking'!K525="","",VLOOKUP( 'Felling&amp;Restocking'!K525,SpeciesList[],4,FALSE))</f>
        <v/>
      </c>
      <c r="AL525" s="333" t="str">
        <f>IF('Felling&amp;Restocking'!L525="","",IFERROR("," &amp; VLOOKUP( 'Felling&amp;Restocking'!L525,SpeciesList[],2,FALSE),"," &amp; 'Felling&amp;Restocking'!L525))</f>
        <v/>
      </c>
      <c r="AM525" s="333" t="str">
        <f>IF('Felling&amp;Restocking'!L525="","",VLOOKUP( 'Felling&amp;Restocking'!L525,SpeciesList[],4,FALSE))</f>
        <v/>
      </c>
      <c r="AN525" s="333" t="str">
        <f>IF('Felling&amp;Restocking'!M525="","",IFERROR("," &amp; VLOOKUP( 'Felling&amp;Restocking'!M525,SpeciesList[],2,FALSE),"," &amp; 'Felling&amp;Restocking'!M525))</f>
        <v/>
      </c>
      <c r="AO525" s="333" t="str">
        <f>IF('Felling&amp;Restocking'!M525="","",VLOOKUP( 'Felling&amp;Restocking'!M525,SpeciesList[],4,FALSE))</f>
        <v/>
      </c>
      <c r="AP525" s="333" t="str">
        <f>IF('Felling&amp;Restocking'!N525="","",IFERROR("," &amp; VLOOKUP( 'Felling&amp;Restocking'!N525,SpeciesList[],2,FALSE),"," &amp; 'Felling&amp;Restocking'!N525))</f>
        <v/>
      </c>
      <c r="AQ525" s="333" t="str">
        <f>IF('Felling&amp;Restocking'!N525="","",VLOOKUP( 'Felling&amp;Restocking'!N525,SpeciesList[],4,FALSE))</f>
        <v/>
      </c>
      <c r="AS525" s="346"/>
      <c r="AT525" s="333" t="str">
        <f>IF('Sub-Cpt Record'!A525&lt;&gt;"",CONCATENATE('Sub-Cpt Record'!A525,'Sub-Cpt Record'!B525,'Sub-Cpt Record'!C525),"")</f>
        <v/>
      </c>
      <c r="AU525" s="333">
        <f t="shared" si="81"/>
        <v>1</v>
      </c>
      <c r="AV525" s="333">
        <f>IF(AT525&lt;&gt;"",'Sub-Cpt Record'!C525/CODE!AU525,0)</f>
        <v>0</v>
      </c>
    </row>
    <row r="526" spans="1:48" x14ac:dyDescent="0.25">
      <c r="A526" s="333" t="str">
        <f>IF('Sub-Cpt Record'!B526="",IF(OR('Sub-Cpt Record'!A526=0,'Sub-Cpt Record'!A526=""),"",'Sub-Cpt Record'!A526),CONCATENATE('Sub-Cpt Record'!A526&amp;'Sub-Cpt Record'!B526))</f>
        <v/>
      </c>
      <c r="B526" s="333">
        <f t="shared" si="73"/>
        <v>1</v>
      </c>
      <c r="C526" s="334" t="str">
        <f>IF('Sub-Cpt Record'!E526 = "","",'Sub-Cpt Record'!E526&amp;"  ")</f>
        <v/>
      </c>
      <c r="D526" s="333" t="str">
        <f>IF('Sub-Cpt Record'!F526 = "","",'Sub-Cpt Record'!F526&amp;"  ")</f>
        <v/>
      </c>
      <c r="E526" s="333" t="str">
        <f>IF('Sub-Cpt Record'!G526 = "","",'Sub-Cpt Record'!G526&amp;"  ")</f>
        <v/>
      </c>
      <c r="F526" s="333" t="str">
        <f>IF('Sub-Cpt Record'!H526 = "","",'Sub-Cpt Record'!H526&amp;"  ")</f>
        <v/>
      </c>
      <c r="G526" s="333" t="str">
        <f>IF('Sub-Cpt Record'!I526 = "","",'Sub-Cpt Record'!I526&amp;"  ")</f>
        <v/>
      </c>
      <c r="H526" s="333" t="str">
        <f>IF('Sub-Cpt Record'!J526 = "","",'Sub-Cpt Record'!J526&amp;"  ")</f>
        <v/>
      </c>
      <c r="I526" s="335" t="str">
        <f t="shared" si="74"/>
        <v/>
      </c>
      <c r="J526" s="333">
        <f>IF(A526&lt;&gt;"",'Sub-Cpt Record'!C526/CODE!B526,0)</f>
        <v>0</v>
      </c>
      <c r="L526" s="337" t="str">
        <f t="shared" si="75"/>
        <v/>
      </c>
      <c r="N526" s="338">
        <f>COUNTIFS('Felling&amp;Restocking'!$A$11:$A$1000, 'Felling&amp;Restocking'!$A526, 'Felling&amp;Restocking'!$B$11:$B$1000, 'Felling&amp;Restocking'!$B526, 'Felling&amp;Restocking'!$H$11:$H$1000, 'Felling&amp;Restocking'!$H526)</f>
        <v>0</v>
      </c>
      <c r="O526" s="338">
        <f>IF(OR('Felling&amp;Restocking'!H526=0,'Felling&amp;Restocking'!H526=""),0,1)</f>
        <v>0</v>
      </c>
      <c r="P526" s="339">
        <f>SUM('Felling&amp;Restocking'!O526+'Felling&amp;Restocking'!P526)</f>
        <v>0</v>
      </c>
      <c r="S526" s="341">
        <f>IF(AND(O526&lt;&gt;0,P526&lt;&gt;0,'Felling&amp;Restocking'!G526&lt;&gt;0,AA526="",AC526=""),1,0)</f>
        <v>0</v>
      </c>
      <c r="T526" s="342" t="str">
        <f>IF(OR('Felling&amp;Restocking'!G526=0,'Felling&amp;Restocking'!G526=""),"",SUM('Felling&amp;Restocking'!O526/P526)*'Felling&amp;Restocking'!G526)</f>
        <v/>
      </c>
      <c r="U526" s="343" t="str">
        <f>IF(OR('Felling&amp;Restocking'!G526=0,'Felling&amp;Restocking'!G526=""),"",SUM('Felling&amp;Restocking'!P526/P526)*'Felling&amp;Restocking'!G526)</f>
        <v/>
      </c>
      <c r="V526" s="344">
        <f>IF(CONCATENATE('Felling&amp;Restocking'!U526&amp;'Felling&amp;Restocking'!W526&amp;'Felling&amp;Restocking'!Y526&amp;'Felling&amp;Restocking'!AA526&amp;'Felling&amp;Restocking'!AC526)="",0,1)</f>
        <v>0</v>
      </c>
      <c r="W526" s="345">
        <f>IF(OR(OR(TRIM('Felling&amp;Restocking'!H526)="T",TRIM('Felling&amp;Restocking'!H526)="DF",TRIM('Felling&amp;Restocking'!H526)="OS"),O526=0),0,1)</f>
        <v>0</v>
      </c>
      <c r="X526" s="345">
        <f>IF(OR('Felling&amp;Restocking'!$S526="",OR('Felling&amp;Restocking'!$S526=0,'Felling&amp;Restocking'!$S526="N/A")),0,1)</f>
        <v>0</v>
      </c>
      <c r="Y526" s="333" t="str">
        <f t="shared" si="76"/>
        <v/>
      </c>
      <c r="Z526" s="333" t="str">
        <f t="shared" si="77"/>
        <v/>
      </c>
      <c r="AA526" s="334" t="str">
        <f t="shared" si="78"/>
        <v/>
      </c>
      <c r="AC526" s="333" t="str">
        <f t="shared" si="79"/>
        <v/>
      </c>
      <c r="AE526" s="333" t="str">
        <f t="shared" si="80"/>
        <v>1</v>
      </c>
      <c r="AF526" s="346" t="str">
        <f>IF('Felling&amp;Restocking'!I526="","",IFERROR(VLOOKUP( 'Felling&amp;Restocking'!I526,SpeciesList[],2,FALSE),"," &amp; 'Felling&amp;Restocking'!I526))</f>
        <v/>
      </c>
      <c r="AG526" s="333" t="str">
        <f>IF('Felling&amp;Restocking'!I526="","",VLOOKUP( 'Felling&amp;Restocking'!I526,SpeciesList[],4,FALSE))</f>
        <v/>
      </c>
      <c r="AH526" s="333" t="str">
        <f>IF('Felling&amp;Restocking'!J526="","",IFERROR("," &amp; VLOOKUP( 'Felling&amp;Restocking'!J526,SpeciesList[],2,FALSE),"," &amp; 'Felling&amp;Restocking'!J526))</f>
        <v/>
      </c>
      <c r="AI526" s="333" t="str">
        <f>IF('Felling&amp;Restocking'!J526="","",VLOOKUP( 'Felling&amp;Restocking'!J526,SpeciesList[],4,FALSE))</f>
        <v/>
      </c>
      <c r="AJ526" s="333" t="str">
        <f>IF('Felling&amp;Restocking'!K526="","",IFERROR("," &amp; VLOOKUP( 'Felling&amp;Restocking'!K526,SpeciesList[],2,FALSE),"," &amp; 'Felling&amp;Restocking'!K526))</f>
        <v/>
      </c>
      <c r="AK526" s="333" t="str">
        <f>IF('Felling&amp;Restocking'!K526="","",VLOOKUP( 'Felling&amp;Restocking'!K526,SpeciesList[],4,FALSE))</f>
        <v/>
      </c>
      <c r="AL526" s="333" t="str">
        <f>IF('Felling&amp;Restocking'!L526="","",IFERROR("," &amp; VLOOKUP( 'Felling&amp;Restocking'!L526,SpeciesList[],2,FALSE),"," &amp; 'Felling&amp;Restocking'!L526))</f>
        <v/>
      </c>
      <c r="AM526" s="333" t="str">
        <f>IF('Felling&amp;Restocking'!L526="","",VLOOKUP( 'Felling&amp;Restocking'!L526,SpeciesList[],4,FALSE))</f>
        <v/>
      </c>
      <c r="AN526" s="333" t="str">
        <f>IF('Felling&amp;Restocking'!M526="","",IFERROR("," &amp; VLOOKUP( 'Felling&amp;Restocking'!M526,SpeciesList[],2,FALSE),"," &amp; 'Felling&amp;Restocking'!M526))</f>
        <v/>
      </c>
      <c r="AO526" s="333" t="str">
        <f>IF('Felling&amp;Restocking'!M526="","",VLOOKUP( 'Felling&amp;Restocking'!M526,SpeciesList[],4,FALSE))</f>
        <v/>
      </c>
      <c r="AP526" s="333" t="str">
        <f>IF('Felling&amp;Restocking'!N526="","",IFERROR("," &amp; VLOOKUP( 'Felling&amp;Restocking'!N526,SpeciesList[],2,FALSE),"," &amp; 'Felling&amp;Restocking'!N526))</f>
        <v/>
      </c>
      <c r="AQ526" s="333" t="str">
        <f>IF('Felling&amp;Restocking'!N526="","",VLOOKUP( 'Felling&amp;Restocking'!N526,SpeciesList[],4,FALSE))</f>
        <v/>
      </c>
      <c r="AS526" s="346"/>
      <c r="AT526" s="333" t="str">
        <f>IF('Sub-Cpt Record'!A526&lt;&gt;"",CONCATENATE('Sub-Cpt Record'!A526,'Sub-Cpt Record'!B526,'Sub-Cpt Record'!C526),"")</f>
        <v/>
      </c>
      <c r="AU526" s="333">
        <f t="shared" si="81"/>
        <v>1</v>
      </c>
      <c r="AV526" s="333">
        <f>IF(AT526&lt;&gt;"",'Sub-Cpt Record'!C526/CODE!AU526,0)</f>
        <v>0</v>
      </c>
    </row>
    <row r="527" spans="1:48" x14ac:dyDescent="0.25">
      <c r="A527" s="333" t="str">
        <f>IF('Sub-Cpt Record'!B527="",IF(OR('Sub-Cpt Record'!A527=0,'Sub-Cpt Record'!A527=""),"",'Sub-Cpt Record'!A527),CONCATENATE('Sub-Cpt Record'!A527&amp;'Sub-Cpt Record'!B527))</f>
        <v/>
      </c>
      <c r="B527" s="333">
        <f t="shared" si="73"/>
        <v>1</v>
      </c>
      <c r="C527" s="334" t="str">
        <f>IF('Sub-Cpt Record'!E527 = "","",'Sub-Cpt Record'!E527&amp;"  ")</f>
        <v/>
      </c>
      <c r="D527" s="333" t="str">
        <f>IF('Sub-Cpt Record'!F527 = "","",'Sub-Cpt Record'!F527&amp;"  ")</f>
        <v/>
      </c>
      <c r="E527" s="333" t="str">
        <f>IF('Sub-Cpt Record'!G527 = "","",'Sub-Cpt Record'!G527&amp;"  ")</f>
        <v/>
      </c>
      <c r="F527" s="333" t="str">
        <f>IF('Sub-Cpt Record'!H527 = "","",'Sub-Cpt Record'!H527&amp;"  ")</f>
        <v/>
      </c>
      <c r="G527" s="333" t="str">
        <f>IF('Sub-Cpt Record'!I527 = "","",'Sub-Cpt Record'!I527&amp;"  ")</f>
        <v/>
      </c>
      <c r="H527" s="333" t="str">
        <f>IF('Sub-Cpt Record'!J527 = "","",'Sub-Cpt Record'!J527&amp;"  ")</f>
        <v/>
      </c>
      <c r="I527" s="335" t="str">
        <f t="shared" si="74"/>
        <v/>
      </c>
      <c r="J527" s="333">
        <f>IF(A527&lt;&gt;"",'Sub-Cpt Record'!C527/CODE!B527,0)</f>
        <v>0</v>
      </c>
      <c r="L527" s="337" t="str">
        <f t="shared" si="75"/>
        <v/>
      </c>
      <c r="N527" s="338">
        <f>COUNTIFS('Felling&amp;Restocking'!$A$11:$A$1000, 'Felling&amp;Restocking'!$A527, 'Felling&amp;Restocking'!$B$11:$B$1000, 'Felling&amp;Restocking'!$B527, 'Felling&amp;Restocking'!$H$11:$H$1000, 'Felling&amp;Restocking'!$H527)</f>
        <v>0</v>
      </c>
      <c r="O527" s="338">
        <f>IF(OR('Felling&amp;Restocking'!H527=0,'Felling&amp;Restocking'!H527=""),0,1)</f>
        <v>0</v>
      </c>
      <c r="P527" s="339">
        <f>SUM('Felling&amp;Restocking'!O527+'Felling&amp;Restocking'!P527)</f>
        <v>0</v>
      </c>
      <c r="S527" s="341">
        <f>IF(AND(O527&lt;&gt;0,P527&lt;&gt;0,'Felling&amp;Restocking'!G527&lt;&gt;0,AA527="",AC527=""),1,0)</f>
        <v>0</v>
      </c>
      <c r="T527" s="342" t="str">
        <f>IF(OR('Felling&amp;Restocking'!G527=0,'Felling&amp;Restocking'!G527=""),"",SUM('Felling&amp;Restocking'!O527/P527)*'Felling&amp;Restocking'!G527)</f>
        <v/>
      </c>
      <c r="U527" s="343" t="str">
        <f>IF(OR('Felling&amp;Restocking'!G527=0,'Felling&amp;Restocking'!G527=""),"",SUM('Felling&amp;Restocking'!P527/P527)*'Felling&amp;Restocking'!G527)</f>
        <v/>
      </c>
      <c r="V527" s="344">
        <f>IF(CONCATENATE('Felling&amp;Restocking'!U527&amp;'Felling&amp;Restocking'!W527&amp;'Felling&amp;Restocking'!Y527&amp;'Felling&amp;Restocking'!AA527&amp;'Felling&amp;Restocking'!AC527)="",0,1)</f>
        <v>0</v>
      </c>
      <c r="W527" s="345">
        <f>IF(OR(OR(TRIM('Felling&amp;Restocking'!H527)="T",TRIM('Felling&amp;Restocking'!H527)="DF",TRIM('Felling&amp;Restocking'!H527)="OS"),O527=0),0,1)</f>
        <v>0</v>
      </c>
      <c r="X527" s="345">
        <f>IF(OR('Felling&amp;Restocking'!$S527="",OR('Felling&amp;Restocking'!$S527=0,'Felling&amp;Restocking'!$S527="N/A")),0,1)</f>
        <v>0</v>
      </c>
      <c r="Y527" s="333" t="str">
        <f t="shared" si="76"/>
        <v/>
      </c>
      <c r="Z527" s="333" t="str">
        <f t="shared" si="77"/>
        <v/>
      </c>
      <c r="AA527" s="334" t="str">
        <f t="shared" si="78"/>
        <v/>
      </c>
      <c r="AC527" s="333" t="str">
        <f t="shared" si="79"/>
        <v/>
      </c>
      <c r="AE527" s="333" t="str">
        <f t="shared" si="80"/>
        <v>1</v>
      </c>
      <c r="AF527" s="346" t="str">
        <f>IF('Felling&amp;Restocking'!I527="","",IFERROR(VLOOKUP( 'Felling&amp;Restocking'!I527,SpeciesList[],2,FALSE),"," &amp; 'Felling&amp;Restocking'!I527))</f>
        <v/>
      </c>
      <c r="AG527" s="333" t="str">
        <f>IF('Felling&amp;Restocking'!I527="","",VLOOKUP( 'Felling&amp;Restocking'!I527,SpeciesList[],4,FALSE))</f>
        <v/>
      </c>
      <c r="AH527" s="333" t="str">
        <f>IF('Felling&amp;Restocking'!J527="","",IFERROR("," &amp; VLOOKUP( 'Felling&amp;Restocking'!J527,SpeciesList[],2,FALSE),"," &amp; 'Felling&amp;Restocking'!J527))</f>
        <v/>
      </c>
      <c r="AI527" s="333" t="str">
        <f>IF('Felling&amp;Restocking'!J527="","",VLOOKUP( 'Felling&amp;Restocking'!J527,SpeciesList[],4,FALSE))</f>
        <v/>
      </c>
      <c r="AJ527" s="333" t="str">
        <f>IF('Felling&amp;Restocking'!K527="","",IFERROR("," &amp; VLOOKUP( 'Felling&amp;Restocking'!K527,SpeciesList[],2,FALSE),"," &amp; 'Felling&amp;Restocking'!K527))</f>
        <v/>
      </c>
      <c r="AK527" s="333" t="str">
        <f>IF('Felling&amp;Restocking'!K527="","",VLOOKUP( 'Felling&amp;Restocking'!K527,SpeciesList[],4,FALSE))</f>
        <v/>
      </c>
      <c r="AL527" s="333" t="str">
        <f>IF('Felling&amp;Restocking'!L527="","",IFERROR("," &amp; VLOOKUP( 'Felling&amp;Restocking'!L527,SpeciesList[],2,FALSE),"," &amp; 'Felling&amp;Restocking'!L527))</f>
        <v/>
      </c>
      <c r="AM527" s="333" t="str">
        <f>IF('Felling&amp;Restocking'!L527="","",VLOOKUP( 'Felling&amp;Restocking'!L527,SpeciesList[],4,FALSE))</f>
        <v/>
      </c>
      <c r="AN527" s="333" t="str">
        <f>IF('Felling&amp;Restocking'!M527="","",IFERROR("," &amp; VLOOKUP( 'Felling&amp;Restocking'!M527,SpeciesList[],2,FALSE),"," &amp; 'Felling&amp;Restocking'!M527))</f>
        <v/>
      </c>
      <c r="AO527" s="333" t="str">
        <f>IF('Felling&amp;Restocking'!M527="","",VLOOKUP( 'Felling&amp;Restocking'!M527,SpeciesList[],4,FALSE))</f>
        <v/>
      </c>
      <c r="AP527" s="333" t="str">
        <f>IF('Felling&amp;Restocking'!N527="","",IFERROR("," &amp; VLOOKUP( 'Felling&amp;Restocking'!N527,SpeciesList[],2,FALSE),"," &amp; 'Felling&amp;Restocking'!N527))</f>
        <v/>
      </c>
      <c r="AQ527" s="333" t="str">
        <f>IF('Felling&amp;Restocking'!N527="","",VLOOKUP( 'Felling&amp;Restocking'!N527,SpeciesList[],4,FALSE))</f>
        <v/>
      </c>
      <c r="AS527" s="346"/>
      <c r="AT527" s="333" t="str">
        <f>IF('Sub-Cpt Record'!A527&lt;&gt;"",CONCATENATE('Sub-Cpt Record'!A527,'Sub-Cpt Record'!B527,'Sub-Cpt Record'!C527),"")</f>
        <v/>
      </c>
      <c r="AU527" s="333">
        <f t="shared" si="81"/>
        <v>1</v>
      </c>
      <c r="AV527" s="333">
        <f>IF(AT527&lt;&gt;"",'Sub-Cpt Record'!C527/CODE!AU527,0)</f>
        <v>0</v>
      </c>
    </row>
    <row r="528" spans="1:48" x14ac:dyDescent="0.25">
      <c r="A528" s="333" t="str">
        <f>IF('Sub-Cpt Record'!B528="",IF(OR('Sub-Cpt Record'!A528=0,'Sub-Cpt Record'!A528=""),"",'Sub-Cpt Record'!A528),CONCATENATE('Sub-Cpt Record'!A528&amp;'Sub-Cpt Record'!B528))</f>
        <v/>
      </c>
      <c r="B528" s="333">
        <f t="shared" si="73"/>
        <v>1</v>
      </c>
      <c r="C528" s="334" t="str">
        <f>IF('Sub-Cpt Record'!E528 = "","",'Sub-Cpt Record'!E528&amp;"  ")</f>
        <v/>
      </c>
      <c r="D528" s="333" t="str">
        <f>IF('Sub-Cpt Record'!F528 = "","",'Sub-Cpt Record'!F528&amp;"  ")</f>
        <v/>
      </c>
      <c r="E528" s="333" t="str">
        <f>IF('Sub-Cpt Record'!G528 = "","",'Sub-Cpt Record'!G528&amp;"  ")</f>
        <v/>
      </c>
      <c r="F528" s="333" t="str">
        <f>IF('Sub-Cpt Record'!H528 = "","",'Sub-Cpt Record'!H528&amp;"  ")</f>
        <v/>
      </c>
      <c r="G528" s="333" t="str">
        <f>IF('Sub-Cpt Record'!I528 = "","",'Sub-Cpt Record'!I528&amp;"  ")</f>
        <v/>
      </c>
      <c r="H528" s="333" t="str">
        <f>IF('Sub-Cpt Record'!J528 = "","",'Sub-Cpt Record'!J528&amp;"  ")</f>
        <v/>
      </c>
      <c r="I528" s="335" t="str">
        <f t="shared" si="74"/>
        <v/>
      </c>
      <c r="J528" s="333">
        <f>IF(A528&lt;&gt;"",'Sub-Cpt Record'!C528/CODE!B528,0)</f>
        <v>0</v>
      </c>
      <c r="L528" s="337" t="str">
        <f t="shared" si="75"/>
        <v/>
      </c>
      <c r="N528" s="338">
        <f>COUNTIFS('Felling&amp;Restocking'!$A$11:$A$1000, 'Felling&amp;Restocking'!$A528, 'Felling&amp;Restocking'!$B$11:$B$1000, 'Felling&amp;Restocking'!$B528, 'Felling&amp;Restocking'!$H$11:$H$1000, 'Felling&amp;Restocking'!$H528)</f>
        <v>0</v>
      </c>
      <c r="O528" s="338">
        <f>IF(OR('Felling&amp;Restocking'!H528=0,'Felling&amp;Restocking'!H528=""),0,1)</f>
        <v>0</v>
      </c>
      <c r="P528" s="339">
        <f>SUM('Felling&amp;Restocking'!O528+'Felling&amp;Restocking'!P528)</f>
        <v>0</v>
      </c>
      <c r="S528" s="341">
        <f>IF(AND(O528&lt;&gt;0,P528&lt;&gt;0,'Felling&amp;Restocking'!G528&lt;&gt;0,AA528="",AC528=""),1,0)</f>
        <v>0</v>
      </c>
      <c r="T528" s="342" t="str">
        <f>IF(OR('Felling&amp;Restocking'!G528=0,'Felling&amp;Restocking'!G528=""),"",SUM('Felling&amp;Restocking'!O528/P528)*'Felling&amp;Restocking'!G528)</f>
        <v/>
      </c>
      <c r="U528" s="343" t="str">
        <f>IF(OR('Felling&amp;Restocking'!G528=0,'Felling&amp;Restocking'!G528=""),"",SUM('Felling&amp;Restocking'!P528/P528)*'Felling&amp;Restocking'!G528)</f>
        <v/>
      </c>
      <c r="V528" s="344">
        <f>IF(CONCATENATE('Felling&amp;Restocking'!U528&amp;'Felling&amp;Restocking'!W528&amp;'Felling&amp;Restocking'!Y528&amp;'Felling&amp;Restocking'!AA528&amp;'Felling&amp;Restocking'!AC528)="",0,1)</f>
        <v>0</v>
      </c>
      <c r="W528" s="345">
        <f>IF(OR(OR(TRIM('Felling&amp;Restocking'!H528)="T",TRIM('Felling&amp;Restocking'!H528)="DF",TRIM('Felling&amp;Restocking'!H528)="OS"),O528=0),0,1)</f>
        <v>0</v>
      </c>
      <c r="X528" s="345">
        <f>IF(OR('Felling&amp;Restocking'!$S528="",OR('Felling&amp;Restocking'!$S528=0,'Felling&amp;Restocking'!$S528="N/A")),0,1)</f>
        <v>0</v>
      </c>
      <c r="Y528" s="333" t="str">
        <f t="shared" si="76"/>
        <v/>
      </c>
      <c r="Z528" s="333" t="str">
        <f t="shared" si="77"/>
        <v/>
      </c>
      <c r="AA528" s="334" t="str">
        <f t="shared" si="78"/>
        <v/>
      </c>
      <c r="AC528" s="333" t="str">
        <f t="shared" si="79"/>
        <v/>
      </c>
      <c r="AE528" s="333" t="str">
        <f t="shared" si="80"/>
        <v>1</v>
      </c>
      <c r="AF528" s="346" t="str">
        <f>IF('Felling&amp;Restocking'!I528="","",IFERROR(VLOOKUP( 'Felling&amp;Restocking'!I528,SpeciesList[],2,FALSE),"," &amp; 'Felling&amp;Restocking'!I528))</f>
        <v/>
      </c>
      <c r="AG528" s="333" t="str">
        <f>IF('Felling&amp;Restocking'!I528="","",VLOOKUP( 'Felling&amp;Restocking'!I528,SpeciesList[],4,FALSE))</f>
        <v/>
      </c>
      <c r="AH528" s="333" t="str">
        <f>IF('Felling&amp;Restocking'!J528="","",IFERROR("," &amp; VLOOKUP( 'Felling&amp;Restocking'!J528,SpeciesList[],2,FALSE),"," &amp; 'Felling&amp;Restocking'!J528))</f>
        <v/>
      </c>
      <c r="AI528" s="333" t="str">
        <f>IF('Felling&amp;Restocking'!J528="","",VLOOKUP( 'Felling&amp;Restocking'!J528,SpeciesList[],4,FALSE))</f>
        <v/>
      </c>
      <c r="AJ528" s="333" t="str">
        <f>IF('Felling&amp;Restocking'!K528="","",IFERROR("," &amp; VLOOKUP( 'Felling&amp;Restocking'!K528,SpeciesList[],2,FALSE),"," &amp; 'Felling&amp;Restocking'!K528))</f>
        <v/>
      </c>
      <c r="AK528" s="333" t="str">
        <f>IF('Felling&amp;Restocking'!K528="","",VLOOKUP( 'Felling&amp;Restocking'!K528,SpeciesList[],4,FALSE))</f>
        <v/>
      </c>
      <c r="AL528" s="333" t="str">
        <f>IF('Felling&amp;Restocking'!L528="","",IFERROR("," &amp; VLOOKUP( 'Felling&amp;Restocking'!L528,SpeciesList[],2,FALSE),"," &amp; 'Felling&amp;Restocking'!L528))</f>
        <v/>
      </c>
      <c r="AM528" s="333" t="str">
        <f>IF('Felling&amp;Restocking'!L528="","",VLOOKUP( 'Felling&amp;Restocking'!L528,SpeciesList[],4,FALSE))</f>
        <v/>
      </c>
      <c r="AN528" s="333" t="str">
        <f>IF('Felling&amp;Restocking'!M528="","",IFERROR("," &amp; VLOOKUP( 'Felling&amp;Restocking'!M528,SpeciesList[],2,FALSE),"," &amp; 'Felling&amp;Restocking'!M528))</f>
        <v/>
      </c>
      <c r="AO528" s="333" t="str">
        <f>IF('Felling&amp;Restocking'!M528="","",VLOOKUP( 'Felling&amp;Restocking'!M528,SpeciesList[],4,FALSE))</f>
        <v/>
      </c>
      <c r="AP528" s="333" t="str">
        <f>IF('Felling&amp;Restocking'!N528="","",IFERROR("," &amp; VLOOKUP( 'Felling&amp;Restocking'!N528,SpeciesList[],2,FALSE),"," &amp; 'Felling&amp;Restocking'!N528))</f>
        <v/>
      </c>
      <c r="AQ528" s="333" t="str">
        <f>IF('Felling&amp;Restocking'!N528="","",VLOOKUP( 'Felling&amp;Restocking'!N528,SpeciesList[],4,FALSE))</f>
        <v/>
      </c>
      <c r="AS528" s="346"/>
      <c r="AT528" s="333" t="str">
        <f>IF('Sub-Cpt Record'!A528&lt;&gt;"",CONCATENATE('Sub-Cpt Record'!A528,'Sub-Cpt Record'!B528,'Sub-Cpt Record'!C528),"")</f>
        <v/>
      </c>
      <c r="AU528" s="333">
        <f t="shared" si="81"/>
        <v>1</v>
      </c>
      <c r="AV528" s="333">
        <f>IF(AT528&lt;&gt;"",'Sub-Cpt Record'!C528/CODE!AU528,0)</f>
        <v>0</v>
      </c>
    </row>
    <row r="529" spans="1:48" x14ac:dyDescent="0.25">
      <c r="A529" s="333" t="str">
        <f>IF('Sub-Cpt Record'!B529="",IF(OR('Sub-Cpt Record'!A529=0,'Sub-Cpt Record'!A529=""),"",'Sub-Cpt Record'!A529),CONCATENATE('Sub-Cpt Record'!A529&amp;'Sub-Cpt Record'!B529))</f>
        <v/>
      </c>
      <c r="B529" s="333">
        <f t="shared" si="73"/>
        <v>1</v>
      </c>
      <c r="C529" s="334" t="str">
        <f>IF('Sub-Cpt Record'!E529 = "","",'Sub-Cpt Record'!E529&amp;"  ")</f>
        <v/>
      </c>
      <c r="D529" s="333" t="str">
        <f>IF('Sub-Cpt Record'!F529 = "","",'Sub-Cpt Record'!F529&amp;"  ")</f>
        <v/>
      </c>
      <c r="E529" s="333" t="str">
        <f>IF('Sub-Cpt Record'!G529 = "","",'Sub-Cpt Record'!G529&amp;"  ")</f>
        <v/>
      </c>
      <c r="F529" s="333" t="str">
        <f>IF('Sub-Cpt Record'!H529 = "","",'Sub-Cpt Record'!H529&amp;"  ")</f>
        <v/>
      </c>
      <c r="G529" s="333" t="str">
        <f>IF('Sub-Cpt Record'!I529 = "","",'Sub-Cpt Record'!I529&amp;"  ")</f>
        <v/>
      </c>
      <c r="H529" s="333" t="str">
        <f>IF('Sub-Cpt Record'!J529 = "","",'Sub-Cpt Record'!J529&amp;"  ")</f>
        <v/>
      </c>
      <c r="I529" s="335" t="str">
        <f t="shared" si="74"/>
        <v/>
      </c>
      <c r="J529" s="333">
        <f>IF(A529&lt;&gt;"",'Sub-Cpt Record'!C529/CODE!B529,0)</f>
        <v>0</v>
      </c>
      <c r="L529" s="337" t="str">
        <f t="shared" si="75"/>
        <v/>
      </c>
      <c r="N529" s="338">
        <f>COUNTIFS('Felling&amp;Restocking'!$A$11:$A$1000, 'Felling&amp;Restocking'!$A529, 'Felling&amp;Restocking'!$B$11:$B$1000, 'Felling&amp;Restocking'!$B529, 'Felling&amp;Restocking'!$H$11:$H$1000, 'Felling&amp;Restocking'!$H529)</f>
        <v>0</v>
      </c>
      <c r="O529" s="338">
        <f>IF(OR('Felling&amp;Restocking'!H529=0,'Felling&amp;Restocking'!H529=""),0,1)</f>
        <v>0</v>
      </c>
      <c r="P529" s="339">
        <f>SUM('Felling&amp;Restocking'!O529+'Felling&amp;Restocking'!P529)</f>
        <v>0</v>
      </c>
      <c r="S529" s="341">
        <f>IF(AND(O529&lt;&gt;0,P529&lt;&gt;0,'Felling&amp;Restocking'!G529&lt;&gt;0,AA529="",AC529=""),1,0)</f>
        <v>0</v>
      </c>
      <c r="T529" s="342" t="str">
        <f>IF(OR('Felling&amp;Restocking'!G529=0,'Felling&amp;Restocking'!G529=""),"",SUM('Felling&amp;Restocking'!O529/P529)*'Felling&amp;Restocking'!G529)</f>
        <v/>
      </c>
      <c r="U529" s="343" t="str">
        <f>IF(OR('Felling&amp;Restocking'!G529=0,'Felling&amp;Restocking'!G529=""),"",SUM('Felling&amp;Restocking'!P529/P529)*'Felling&amp;Restocking'!G529)</f>
        <v/>
      </c>
      <c r="V529" s="344">
        <f>IF(CONCATENATE('Felling&amp;Restocking'!U529&amp;'Felling&amp;Restocking'!W529&amp;'Felling&amp;Restocking'!Y529&amp;'Felling&amp;Restocking'!AA529&amp;'Felling&amp;Restocking'!AC529)="",0,1)</f>
        <v>0</v>
      </c>
      <c r="W529" s="345">
        <f>IF(OR(OR(TRIM('Felling&amp;Restocking'!H529)="T",TRIM('Felling&amp;Restocking'!H529)="DF",TRIM('Felling&amp;Restocking'!H529)="OS"),O529=0),0,1)</f>
        <v>0</v>
      </c>
      <c r="X529" s="345">
        <f>IF(OR('Felling&amp;Restocking'!$S529="",OR('Felling&amp;Restocking'!$S529=0,'Felling&amp;Restocking'!$S529="N/A")),0,1)</f>
        <v>0</v>
      </c>
      <c r="Y529" s="333" t="str">
        <f t="shared" si="76"/>
        <v/>
      </c>
      <c r="Z529" s="333" t="str">
        <f t="shared" si="77"/>
        <v/>
      </c>
      <c r="AA529" s="334" t="str">
        <f t="shared" si="78"/>
        <v/>
      </c>
      <c r="AC529" s="333" t="str">
        <f t="shared" si="79"/>
        <v/>
      </c>
      <c r="AE529" s="333" t="str">
        <f t="shared" si="80"/>
        <v>1</v>
      </c>
      <c r="AF529" s="346" t="str">
        <f>IF('Felling&amp;Restocking'!I529="","",IFERROR(VLOOKUP( 'Felling&amp;Restocking'!I529,SpeciesList[],2,FALSE),"," &amp; 'Felling&amp;Restocking'!I529))</f>
        <v/>
      </c>
      <c r="AG529" s="333" t="str">
        <f>IF('Felling&amp;Restocking'!I529="","",VLOOKUP( 'Felling&amp;Restocking'!I529,SpeciesList[],4,FALSE))</f>
        <v/>
      </c>
      <c r="AH529" s="333" t="str">
        <f>IF('Felling&amp;Restocking'!J529="","",IFERROR("," &amp; VLOOKUP( 'Felling&amp;Restocking'!J529,SpeciesList[],2,FALSE),"," &amp; 'Felling&amp;Restocking'!J529))</f>
        <v/>
      </c>
      <c r="AI529" s="333" t="str">
        <f>IF('Felling&amp;Restocking'!J529="","",VLOOKUP( 'Felling&amp;Restocking'!J529,SpeciesList[],4,FALSE))</f>
        <v/>
      </c>
      <c r="AJ529" s="333" t="str">
        <f>IF('Felling&amp;Restocking'!K529="","",IFERROR("," &amp; VLOOKUP( 'Felling&amp;Restocking'!K529,SpeciesList[],2,FALSE),"," &amp; 'Felling&amp;Restocking'!K529))</f>
        <v/>
      </c>
      <c r="AK529" s="333" t="str">
        <f>IF('Felling&amp;Restocking'!K529="","",VLOOKUP( 'Felling&amp;Restocking'!K529,SpeciesList[],4,FALSE))</f>
        <v/>
      </c>
      <c r="AL529" s="333" t="str">
        <f>IF('Felling&amp;Restocking'!L529="","",IFERROR("," &amp; VLOOKUP( 'Felling&amp;Restocking'!L529,SpeciesList[],2,FALSE),"," &amp; 'Felling&amp;Restocking'!L529))</f>
        <v/>
      </c>
      <c r="AM529" s="333" t="str">
        <f>IF('Felling&amp;Restocking'!L529="","",VLOOKUP( 'Felling&amp;Restocking'!L529,SpeciesList[],4,FALSE))</f>
        <v/>
      </c>
      <c r="AN529" s="333" t="str">
        <f>IF('Felling&amp;Restocking'!M529="","",IFERROR("," &amp; VLOOKUP( 'Felling&amp;Restocking'!M529,SpeciesList[],2,FALSE),"," &amp; 'Felling&amp;Restocking'!M529))</f>
        <v/>
      </c>
      <c r="AO529" s="333" t="str">
        <f>IF('Felling&amp;Restocking'!M529="","",VLOOKUP( 'Felling&amp;Restocking'!M529,SpeciesList[],4,FALSE))</f>
        <v/>
      </c>
      <c r="AP529" s="333" t="str">
        <f>IF('Felling&amp;Restocking'!N529="","",IFERROR("," &amp; VLOOKUP( 'Felling&amp;Restocking'!N529,SpeciesList[],2,FALSE),"," &amp; 'Felling&amp;Restocking'!N529))</f>
        <v/>
      </c>
      <c r="AQ529" s="333" t="str">
        <f>IF('Felling&amp;Restocking'!N529="","",VLOOKUP( 'Felling&amp;Restocking'!N529,SpeciesList[],4,FALSE))</f>
        <v/>
      </c>
      <c r="AS529" s="346"/>
      <c r="AT529" s="333" t="str">
        <f>IF('Sub-Cpt Record'!A529&lt;&gt;"",CONCATENATE('Sub-Cpt Record'!A529,'Sub-Cpt Record'!B529,'Sub-Cpt Record'!C529),"")</f>
        <v/>
      </c>
      <c r="AU529" s="333">
        <f t="shared" si="81"/>
        <v>1</v>
      </c>
      <c r="AV529" s="333">
        <f>IF(AT529&lt;&gt;"",'Sub-Cpt Record'!C529/CODE!AU529,0)</f>
        <v>0</v>
      </c>
    </row>
    <row r="530" spans="1:48" x14ac:dyDescent="0.25">
      <c r="A530" s="333" t="str">
        <f>IF('Sub-Cpt Record'!B530="",IF(OR('Sub-Cpt Record'!A530=0,'Sub-Cpt Record'!A530=""),"",'Sub-Cpt Record'!A530),CONCATENATE('Sub-Cpt Record'!A530&amp;'Sub-Cpt Record'!B530))</f>
        <v/>
      </c>
      <c r="B530" s="333">
        <f t="shared" si="73"/>
        <v>1</v>
      </c>
      <c r="C530" s="334" t="str">
        <f>IF('Sub-Cpt Record'!E530 = "","",'Sub-Cpt Record'!E530&amp;"  ")</f>
        <v/>
      </c>
      <c r="D530" s="333" t="str">
        <f>IF('Sub-Cpt Record'!F530 = "","",'Sub-Cpt Record'!F530&amp;"  ")</f>
        <v/>
      </c>
      <c r="E530" s="333" t="str">
        <f>IF('Sub-Cpt Record'!G530 = "","",'Sub-Cpt Record'!G530&amp;"  ")</f>
        <v/>
      </c>
      <c r="F530" s="333" t="str">
        <f>IF('Sub-Cpt Record'!H530 = "","",'Sub-Cpt Record'!H530&amp;"  ")</f>
        <v/>
      </c>
      <c r="G530" s="333" t="str">
        <f>IF('Sub-Cpt Record'!I530 = "","",'Sub-Cpt Record'!I530&amp;"  ")</f>
        <v/>
      </c>
      <c r="H530" s="333" t="str">
        <f>IF('Sub-Cpt Record'!J530 = "","",'Sub-Cpt Record'!J530&amp;"  ")</f>
        <v/>
      </c>
      <c r="I530" s="335" t="str">
        <f t="shared" si="74"/>
        <v/>
      </c>
      <c r="J530" s="333">
        <f>IF(A530&lt;&gt;"",'Sub-Cpt Record'!C530/CODE!B530,0)</f>
        <v>0</v>
      </c>
      <c r="L530" s="337" t="str">
        <f t="shared" si="75"/>
        <v/>
      </c>
      <c r="N530" s="338">
        <f>COUNTIFS('Felling&amp;Restocking'!$A$11:$A$1000, 'Felling&amp;Restocking'!$A530, 'Felling&amp;Restocking'!$B$11:$B$1000, 'Felling&amp;Restocking'!$B530, 'Felling&amp;Restocking'!$H$11:$H$1000, 'Felling&amp;Restocking'!$H530)</f>
        <v>0</v>
      </c>
      <c r="O530" s="338">
        <f>IF(OR('Felling&amp;Restocking'!H530=0,'Felling&amp;Restocking'!H530=""),0,1)</f>
        <v>0</v>
      </c>
      <c r="P530" s="339">
        <f>SUM('Felling&amp;Restocking'!O530+'Felling&amp;Restocking'!P530)</f>
        <v>0</v>
      </c>
      <c r="S530" s="341">
        <f>IF(AND(O530&lt;&gt;0,P530&lt;&gt;0,'Felling&amp;Restocking'!G530&lt;&gt;0,AA530="",AC530=""),1,0)</f>
        <v>0</v>
      </c>
      <c r="T530" s="342" t="str">
        <f>IF(OR('Felling&amp;Restocking'!G530=0,'Felling&amp;Restocking'!G530=""),"",SUM('Felling&amp;Restocking'!O530/P530)*'Felling&amp;Restocking'!G530)</f>
        <v/>
      </c>
      <c r="U530" s="343" t="str">
        <f>IF(OR('Felling&amp;Restocking'!G530=0,'Felling&amp;Restocking'!G530=""),"",SUM('Felling&amp;Restocking'!P530/P530)*'Felling&amp;Restocking'!G530)</f>
        <v/>
      </c>
      <c r="V530" s="344">
        <f>IF(CONCATENATE('Felling&amp;Restocking'!U530&amp;'Felling&amp;Restocking'!W530&amp;'Felling&amp;Restocking'!Y530&amp;'Felling&amp;Restocking'!AA530&amp;'Felling&amp;Restocking'!AC530)="",0,1)</f>
        <v>0</v>
      </c>
      <c r="W530" s="345">
        <f>IF(OR(OR(TRIM('Felling&amp;Restocking'!H530)="T",TRIM('Felling&amp;Restocking'!H530)="DF",TRIM('Felling&amp;Restocking'!H530)="OS"),O530=0),0,1)</f>
        <v>0</v>
      </c>
      <c r="X530" s="345">
        <f>IF(OR('Felling&amp;Restocking'!$S530="",OR('Felling&amp;Restocking'!$S530=0,'Felling&amp;Restocking'!$S530="N/A")),0,1)</f>
        <v>0</v>
      </c>
      <c r="Y530" s="333" t="str">
        <f t="shared" si="76"/>
        <v/>
      </c>
      <c r="Z530" s="333" t="str">
        <f t="shared" si="77"/>
        <v/>
      </c>
      <c r="AA530" s="334" t="str">
        <f t="shared" si="78"/>
        <v/>
      </c>
      <c r="AC530" s="333" t="str">
        <f t="shared" si="79"/>
        <v/>
      </c>
      <c r="AE530" s="333" t="str">
        <f t="shared" si="80"/>
        <v>1</v>
      </c>
      <c r="AF530" s="346" t="str">
        <f>IF('Felling&amp;Restocking'!I530="","",IFERROR(VLOOKUP( 'Felling&amp;Restocking'!I530,SpeciesList[],2,FALSE),"," &amp; 'Felling&amp;Restocking'!I530))</f>
        <v/>
      </c>
      <c r="AG530" s="333" t="str">
        <f>IF('Felling&amp;Restocking'!I530="","",VLOOKUP( 'Felling&amp;Restocking'!I530,SpeciesList[],4,FALSE))</f>
        <v/>
      </c>
      <c r="AH530" s="333" t="str">
        <f>IF('Felling&amp;Restocking'!J530="","",IFERROR("," &amp; VLOOKUP( 'Felling&amp;Restocking'!J530,SpeciesList[],2,FALSE),"," &amp; 'Felling&amp;Restocking'!J530))</f>
        <v/>
      </c>
      <c r="AI530" s="333" t="str">
        <f>IF('Felling&amp;Restocking'!J530="","",VLOOKUP( 'Felling&amp;Restocking'!J530,SpeciesList[],4,FALSE))</f>
        <v/>
      </c>
      <c r="AJ530" s="333" t="str">
        <f>IF('Felling&amp;Restocking'!K530="","",IFERROR("," &amp; VLOOKUP( 'Felling&amp;Restocking'!K530,SpeciesList[],2,FALSE),"," &amp; 'Felling&amp;Restocking'!K530))</f>
        <v/>
      </c>
      <c r="AK530" s="333" t="str">
        <f>IF('Felling&amp;Restocking'!K530="","",VLOOKUP( 'Felling&amp;Restocking'!K530,SpeciesList[],4,FALSE))</f>
        <v/>
      </c>
      <c r="AL530" s="333" t="str">
        <f>IF('Felling&amp;Restocking'!L530="","",IFERROR("," &amp; VLOOKUP( 'Felling&amp;Restocking'!L530,SpeciesList[],2,FALSE),"," &amp; 'Felling&amp;Restocking'!L530))</f>
        <v/>
      </c>
      <c r="AM530" s="333" t="str">
        <f>IF('Felling&amp;Restocking'!L530="","",VLOOKUP( 'Felling&amp;Restocking'!L530,SpeciesList[],4,FALSE))</f>
        <v/>
      </c>
      <c r="AN530" s="333" t="str">
        <f>IF('Felling&amp;Restocking'!M530="","",IFERROR("," &amp; VLOOKUP( 'Felling&amp;Restocking'!M530,SpeciesList[],2,FALSE),"," &amp; 'Felling&amp;Restocking'!M530))</f>
        <v/>
      </c>
      <c r="AO530" s="333" t="str">
        <f>IF('Felling&amp;Restocking'!M530="","",VLOOKUP( 'Felling&amp;Restocking'!M530,SpeciesList[],4,FALSE))</f>
        <v/>
      </c>
      <c r="AP530" s="333" t="str">
        <f>IF('Felling&amp;Restocking'!N530="","",IFERROR("," &amp; VLOOKUP( 'Felling&amp;Restocking'!N530,SpeciesList[],2,FALSE),"," &amp; 'Felling&amp;Restocking'!N530))</f>
        <v/>
      </c>
      <c r="AQ530" s="333" t="str">
        <f>IF('Felling&amp;Restocking'!N530="","",VLOOKUP( 'Felling&amp;Restocking'!N530,SpeciesList[],4,FALSE))</f>
        <v/>
      </c>
      <c r="AS530" s="346"/>
      <c r="AT530" s="333" t="str">
        <f>IF('Sub-Cpt Record'!A530&lt;&gt;"",CONCATENATE('Sub-Cpt Record'!A530,'Sub-Cpt Record'!B530,'Sub-Cpt Record'!C530),"")</f>
        <v/>
      </c>
      <c r="AU530" s="333">
        <f t="shared" si="81"/>
        <v>1</v>
      </c>
      <c r="AV530" s="333">
        <f>IF(AT530&lt;&gt;"",'Sub-Cpt Record'!C530/CODE!AU530,0)</f>
        <v>0</v>
      </c>
    </row>
    <row r="531" spans="1:48" x14ac:dyDescent="0.25">
      <c r="A531" s="333" t="str">
        <f>IF('Sub-Cpt Record'!B531="",IF(OR('Sub-Cpt Record'!A531=0,'Sub-Cpt Record'!A531=""),"",'Sub-Cpt Record'!A531),CONCATENATE('Sub-Cpt Record'!A531&amp;'Sub-Cpt Record'!B531))</f>
        <v/>
      </c>
      <c r="B531" s="333">
        <f t="shared" si="73"/>
        <v>1</v>
      </c>
      <c r="C531" s="334" t="str">
        <f>IF('Sub-Cpt Record'!E531 = "","",'Sub-Cpt Record'!E531&amp;"  ")</f>
        <v/>
      </c>
      <c r="D531" s="333" t="str">
        <f>IF('Sub-Cpt Record'!F531 = "","",'Sub-Cpt Record'!F531&amp;"  ")</f>
        <v/>
      </c>
      <c r="E531" s="333" t="str">
        <f>IF('Sub-Cpt Record'!G531 = "","",'Sub-Cpt Record'!G531&amp;"  ")</f>
        <v/>
      </c>
      <c r="F531" s="333" t="str">
        <f>IF('Sub-Cpt Record'!H531 = "","",'Sub-Cpt Record'!H531&amp;"  ")</f>
        <v/>
      </c>
      <c r="G531" s="333" t="str">
        <f>IF('Sub-Cpt Record'!I531 = "","",'Sub-Cpt Record'!I531&amp;"  ")</f>
        <v/>
      </c>
      <c r="H531" s="333" t="str">
        <f>IF('Sub-Cpt Record'!J531 = "","",'Sub-Cpt Record'!J531&amp;"  ")</f>
        <v/>
      </c>
      <c r="I531" s="335" t="str">
        <f t="shared" si="74"/>
        <v/>
      </c>
      <c r="J531" s="333">
        <f>IF(A531&lt;&gt;"",'Sub-Cpt Record'!C531/CODE!B531,0)</f>
        <v>0</v>
      </c>
      <c r="L531" s="337" t="str">
        <f t="shared" si="75"/>
        <v/>
      </c>
      <c r="N531" s="338">
        <f>COUNTIFS('Felling&amp;Restocking'!$A$11:$A$1000, 'Felling&amp;Restocking'!$A531, 'Felling&amp;Restocking'!$B$11:$B$1000, 'Felling&amp;Restocking'!$B531, 'Felling&amp;Restocking'!$H$11:$H$1000, 'Felling&amp;Restocking'!$H531)</f>
        <v>0</v>
      </c>
      <c r="O531" s="338">
        <f>IF(OR('Felling&amp;Restocking'!H531=0,'Felling&amp;Restocking'!H531=""),0,1)</f>
        <v>0</v>
      </c>
      <c r="P531" s="339">
        <f>SUM('Felling&amp;Restocking'!O531+'Felling&amp;Restocking'!P531)</f>
        <v>0</v>
      </c>
      <c r="S531" s="341">
        <f>IF(AND(O531&lt;&gt;0,P531&lt;&gt;0,'Felling&amp;Restocking'!G531&lt;&gt;0,AA531="",AC531=""),1,0)</f>
        <v>0</v>
      </c>
      <c r="T531" s="342" t="str">
        <f>IF(OR('Felling&amp;Restocking'!G531=0,'Felling&amp;Restocking'!G531=""),"",SUM('Felling&amp;Restocking'!O531/P531)*'Felling&amp;Restocking'!G531)</f>
        <v/>
      </c>
      <c r="U531" s="343" t="str">
        <f>IF(OR('Felling&amp;Restocking'!G531=0,'Felling&amp;Restocking'!G531=""),"",SUM('Felling&amp;Restocking'!P531/P531)*'Felling&amp;Restocking'!G531)</f>
        <v/>
      </c>
      <c r="V531" s="344">
        <f>IF(CONCATENATE('Felling&amp;Restocking'!U531&amp;'Felling&amp;Restocking'!W531&amp;'Felling&amp;Restocking'!Y531&amp;'Felling&amp;Restocking'!AA531&amp;'Felling&amp;Restocking'!AC531)="",0,1)</f>
        <v>0</v>
      </c>
      <c r="W531" s="345">
        <f>IF(OR(OR(TRIM('Felling&amp;Restocking'!H531)="T",TRIM('Felling&amp;Restocking'!H531)="DF",TRIM('Felling&amp;Restocking'!H531)="OS"),O531=0),0,1)</f>
        <v>0</v>
      </c>
      <c r="X531" s="345">
        <f>IF(OR('Felling&amp;Restocking'!$S531="",OR('Felling&amp;Restocking'!$S531=0,'Felling&amp;Restocking'!$S531="N/A")),0,1)</f>
        <v>0</v>
      </c>
      <c r="Y531" s="333" t="str">
        <f t="shared" si="76"/>
        <v/>
      </c>
      <c r="Z531" s="333" t="str">
        <f t="shared" si="77"/>
        <v/>
      </c>
      <c r="AA531" s="334" t="str">
        <f t="shared" si="78"/>
        <v/>
      </c>
      <c r="AC531" s="333" t="str">
        <f t="shared" si="79"/>
        <v/>
      </c>
      <c r="AE531" s="333" t="str">
        <f t="shared" si="80"/>
        <v>1</v>
      </c>
      <c r="AF531" s="346" t="str">
        <f>IF('Felling&amp;Restocking'!I531="","",IFERROR(VLOOKUP( 'Felling&amp;Restocking'!I531,SpeciesList[],2,FALSE),"," &amp; 'Felling&amp;Restocking'!I531))</f>
        <v/>
      </c>
      <c r="AG531" s="333" t="str">
        <f>IF('Felling&amp;Restocking'!I531="","",VLOOKUP( 'Felling&amp;Restocking'!I531,SpeciesList[],4,FALSE))</f>
        <v/>
      </c>
      <c r="AH531" s="333" t="str">
        <f>IF('Felling&amp;Restocking'!J531="","",IFERROR("," &amp; VLOOKUP( 'Felling&amp;Restocking'!J531,SpeciesList[],2,FALSE),"," &amp; 'Felling&amp;Restocking'!J531))</f>
        <v/>
      </c>
      <c r="AI531" s="333" t="str">
        <f>IF('Felling&amp;Restocking'!J531="","",VLOOKUP( 'Felling&amp;Restocking'!J531,SpeciesList[],4,FALSE))</f>
        <v/>
      </c>
      <c r="AJ531" s="333" t="str">
        <f>IF('Felling&amp;Restocking'!K531="","",IFERROR("," &amp; VLOOKUP( 'Felling&amp;Restocking'!K531,SpeciesList[],2,FALSE),"," &amp; 'Felling&amp;Restocking'!K531))</f>
        <v/>
      </c>
      <c r="AK531" s="333" t="str">
        <f>IF('Felling&amp;Restocking'!K531="","",VLOOKUP( 'Felling&amp;Restocking'!K531,SpeciesList[],4,FALSE))</f>
        <v/>
      </c>
      <c r="AL531" s="333" t="str">
        <f>IF('Felling&amp;Restocking'!L531="","",IFERROR("," &amp; VLOOKUP( 'Felling&amp;Restocking'!L531,SpeciesList[],2,FALSE),"," &amp; 'Felling&amp;Restocking'!L531))</f>
        <v/>
      </c>
      <c r="AM531" s="333" t="str">
        <f>IF('Felling&amp;Restocking'!L531="","",VLOOKUP( 'Felling&amp;Restocking'!L531,SpeciesList[],4,FALSE))</f>
        <v/>
      </c>
      <c r="AN531" s="333" t="str">
        <f>IF('Felling&amp;Restocking'!M531="","",IFERROR("," &amp; VLOOKUP( 'Felling&amp;Restocking'!M531,SpeciesList[],2,FALSE),"," &amp; 'Felling&amp;Restocking'!M531))</f>
        <v/>
      </c>
      <c r="AO531" s="333" t="str">
        <f>IF('Felling&amp;Restocking'!M531="","",VLOOKUP( 'Felling&amp;Restocking'!M531,SpeciesList[],4,FALSE))</f>
        <v/>
      </c>
      <c r="AP531" s="333" t="str">
        <f>IF('Felling&amp;Restocking'!N531="","",IFERROR("," &amp; VLOOKUP( 'Felling&amp;Restocking'!N531,SpeciesList[],2,FALSE),"," &amp; 'Felling&amp;Restocking'!N531))</f>
        <v/>
      </c>
      <c r="AQ531" s="333" t="str">
        <f>IF('Felling&amp;Restocking'!N531="","",VLOOKUP( 'Felling&amp;Restocking'!N531,SpeciesList[],4,FALSE))</f>
        <v/>
      </c>
      <c r="AS531" s="346"/>
      <c r="AT531" s="333" t="str">
        <f>IF('Sub-Cpt Record'!A531&lt;&gt;"",CONCATENATE('Sub-Cpt Record'!A531,'Sub-Cpt Record'!B531,'Sub-Cpt Record'!C531),"")</f>
        <v/>
      </c>
      <c r="AU531" s="333">
        <f t="shared" si="81"/>
        <v>1</v>
      </c>
      <c r="AV531" s="333">
        <f>IF(AT531&lt;&gt;"",'Sub-Cpt Record'!C531/CODE!AU531,0)</f>
        <v>0</v>
      </c>
    </row>
    <row r="532" spans="1:48" x14ac:dyDescent="0.25">
      <c r="A532" s="333" t="str">
        <f>IF('Sub-Cpt Record'!B532="",IF(OR('Sub-Cpt Record'!A532=0,'Sub-Cpt Record'!A532=""),"",'Sub-Cpt Record'!A532),CONCATENATE('Sub-Cpt Record'!A532&amp;'Sub-Cpt Record'!B532))</f>
        <v/>
      </c>
      <c r="B532" s="333">
        <f t="shared" si="73"/>
        <v>1</v>
      </c>
      <c r="C532" s="334" t="str">
        <f>IF('Sub-Cpt Record'!E532 = "","",'Sub-Cpt Record'!E532&amp;"  ")</f>
        <v/>
      </c>
      <c r="D532" s="333" t="str">
        <f>IF('Sub-Cpt Record'!F532 = "","",'Sub-Cpt Record'!F532&amp;"  ")</f>
        <v/>
      </c>
      <c r="E532" s="333" t="str">
        <f>IF('Sub-Cpt Record'!G532 = "","",'Sub-Cpt Record'!G532&amp;"  ")</f>
        <v/>
      </c>
      <c r="F532" s="333" t="str">
        <f>IF('Sub-Cpt Record'!H532 = "","",'Sub-Cpt Record'!H532&amp;"  ")</f>
        <v/>
      </c>
      <c r="G532" s="333" t="str">
        <f>IF('Sub-Cpt Record'!I532 = "","",'Sub-Cpt Record'!I532&amp;"  ")</f>
        <v/>
      </c>
      <c r="H532" s="333" t="str">
        <f>IF('Sub-Cpt Record'!J532 = "","",'Sub-Cpt Record'!J532&amp;"  ")</f>
        <v/>
      </c>
      <c r="I532" s="335" t="str">
        <f t="shared" si="74"/>
        <v/>
      </c>
      <c r="J532" s="333">
        <f>IF(A532&lt;&gt;"",'Sub-Cpt Record'!C532/CODE!B532,0)</f>
        <v>0</v>
      </c>
      <c r="L532" s="337" t="str">
        <f t="shared" si="75"/>
        <v/>
      </c>
      <c r="N532" s="338">
        <f>COUNTIFS('Felling&amp;Restocking'!$A$11:$A$1000, 'Felling&amp;Restocking'!$A532, 'Felling&amp;Restocking'!$B$11:$B$1000, 'Felling&amp;Restocking'!$B532, 'Felling&amp;Restocking'!$H$11:$H$1000, 'Felling&amp;Restocking'!$H532)</f>
        <v>0</v>
      </c>
      <c r="O532" s="338">
        <f>IF(OR('Felling&amp;Restocking'!H532=0,'Felling&amp;Restocking'!H532=""),0,1)</f>
        <v>0</v>
      </c>
      <c r="P532" s="339">
        <f>SUM('Felling&amp;Restocking'!O532+'Felling&amp;Restocking'!P532)</f>
        <v>0</v>
      </c>
      <c r="S532" s="341">
        <f>IF(AND(O532&lt;&gt;0,P532&lt;&gt;0,'Felling&amp;Restocking'!G532&lt;&gt;0,AA532="",AC532=""),1,0)</f>
        <v>0</v>
      </c>
      <c r="T532" s="342" t="str">
        <f>IF(OR('Felling&amp;Restocking'!G532=0,'Felling&amp;Restocking'!G532=""),"",SUM('Felling&amp;Restocking'!O532/P532)*'Felling&amp;Restocking'!G532)</f>
        <v/>
      </c>
      <c r="U532" s="343" t="str">
        <f>IF(OR('Felling&amp;Restocking'!G532=0,'Felling&amp;Restocking'!G532=""),"",SUM('Felling&amp;Restocking'!P532/P532)*'Felling&amp;Restocking'!G532)</f>
        <v/>
      </c>
      <c r="V532" s="344">
        <f>IF(CONCATENATE('Felling&amp;Restocking'!U532&amp;'Felling&amp;Restocking'!W532&amp;'Felling&amp;Restocking'!Y532&amp;'Felling&amp;Restocking'!AA532&amp;'Felling&amp;Restocking'!AC532)="",0,1)</f>
        <v>0</v>
      </c>
      <c r="W532" s="345">
        <f>IF(OR(OR(TRIM('Felling&amp;Restocking'!H532)="T",TRIM('Felling&amp;Restocking'!H532)="DF",TRIM('Felling&amp;Restocking'!H532)="OS"),O532=0),0,1)</f>
        <v>0</v>
      </c>
      <c r="X532" s="345">
        <f>IF(OR('Felling&amp;Restocking'!$S532="",OR('Felling&amp;Restocking'!$S532=0,'Felling&amp;Restocking'!$S532="N/A")),0,1)</f>
        <v>0</v>
      </c>
      <c r="Y532" s="333" t="str">
        <f t="shared" si="76"/>
        <v/>
      </c>
      <c r="Z532" s="333" t="str">
        <f t="shared" si="77"/>
        <v/>
      </c>
      <c r="AA532" s="334" t="str">
        <f t="shared" si="78"/>
        <v/>
      </c>
      <c r="AC532" s="333" t="str">
        <f t="shared" si="79"/>
        <v/>
      </c>
      <c r="AE532" s="333" t="str">
        <f t="shared" si="80"/>
        <v>1</v>
      </c>
      <c r="AF532" s="346" t="str">
        <f>IF('Felling&amp;Restocking'!I532="","",IFERROR(VLOOKUP( 'Felling&amp;Restocking'!I532,SpeciesList[],2,FALSE),"," &amp; 'Felling&amp;Restocking'!I532))</f>
        <v/>
      </c>
      <c r="AG532" s="333" t="str">
        <f>IF('Felling&amp;Restocking'!I532="","",VLOOKUP( 'Felling&amp;Restocking'!I532,SpeciesList[],4,FALSE))</f>
        <v/>
      </c>
      <c r="AH532" s="333" t="str">
        <f>IF('Felling&amp;Restocking'!J532="","",IFERROR("," &amp; VLOOKUP( 'Felling&amp;Restocking'!J532,SpeciesList[],2,FALSE),"," &amp; 'Felling&amp;Restocking'!J532))</f>
        <v/>
      </c>
      <c r="AI532" s="333" t="str">
        <f>IF('Felling&amp;Restocking'!J532="","",VLOOKUP( 'Felling&amp;Restocking'!J532,SpeciesList[],4,FALSE))</f>
        <v/>
      </c>
      <c r="AJ532" s="333" t="str">
        <f>IF('Felling&amp;Restocking'!K532="","",IFERROR("," &amp; VLOOKUP( 'Felling&amp;Restocking'!K532,SpeciesList[],2,FALSE),"," &amp; 'Felling&amp;Restocking'!K532))</f>
        <v/>
      </c>
      <c r="AK532" s="333" t="str">
        <f>IF('Felling&amp;Restocking'!K532="","",VLOOKUP( 'Felling&amp;Restocking'!K532,SpeciesList[],4,FALSE))</f>
        <v/>
      </c>
      <c r="AL532" s="333" t="str">
        <f>IF('Felling&amp;Restocking'!L532="","",IFERROR("," &amp; VLOOKUP( 'Felling&amp;Restocking'!L532,SpeciesList[],2,FALSE),"," &amp; 'Felling&amp;Restocking'!L532))</f>
        <v/>
      </c>
      <c r="AM532" s="333" t="str">
        <f>IF('Felling&amp;Restocking'!L532="","",VLOOKUP( 'Felling&amp;Restocking'!L532,SpeciesList[],4,FALSE))</f>
        <v/>
      </c>
      <c r="AN532" s="333" t="str">
        <f>IF('Felling&amp;Restocking'!M532="","",IFERROR("," &amp; VLOOKUP( 'Felling&amp;Restocking'!M532,SpeciesList[],2,FALSE),"," &amp; 'Felling&amp;Restocking'!M532))</f>
        <v/>
      </c>
      <c r="AO532" s="333" t="str">
        <f>IF('Felling&amp;Restocking'!M532="","",VLOOKUP( 'Felling&amp;Restocking'!M532,SpeciesList[],4,FALSE))</f>
        <v/>
      </c>
      <c r="AP532" s="333" t="str">
        <f>IF('Felling&amp;Restocking'!N532="","",IFERROR("," &amp; VLOOKUP( 'Felling&amp;Restocking'!N532,SpeciesList[],2,FALSE),"," &amp; 'Felling&amp;Restocking'!N532))</f>
        <v/>
      </c>
      <c r="AQ532" s="333" t="str">
        <f>IF('Felling&amp;Restocking'!N532="","",VLOOKUP( 'Felling&amp;Restocking'!N532,SpeciesList[],4,FALSE))</f>
        <v/>
      </c>
      <c r="AS532" s="346"/>
      <c r="AT532" s="333" t="str">
        <f>IF('Sub-Cpt Record'!A532&lt;&gt;"",CONCATENATE('Sub-Cpt Record'!A532,'Sub-Cpt Record'!B532,'Sub-Cpt Record'!C532),"")</f>
        <v/>
      </c>
      <c r="AU532" s="333">
        <f t="shared" si="81"/>
        <v>1</v>
      </c>
      <c r="AV532" s="333">
        <f>IF(AT532&lt;&gt;"",'Sub-Cpt Record'!C532/CODE!AU532,0)</f>
        <v>0</v>
      </c>
    </row>
    <row r="533" spans="1:48" x14ac:dyDescent="0.25">
      <c r="A533" s="333" t="str">
        <f>IF('Sub-Cpt Record'!B533="",IF(OR('Sub-Cpt Record'!A533=0,'Sub-Cpt Record'!A533=""),"",'Sub-Cpt Record'!A533),CONCATENATE('Sub-Cpt Record'!A533&amp;'Sub-Cpt Record'!B533))</f>
        <v/>
      </c>
      <c r="B533" s="333">
        <f t="shared" si="73"/>
        <v>1</v>
      </c>
      <c r="C533" s="334" t="str">
        <f>IF('Sub-Cpt Record'!E533 = "","",'Sub-Cpt Record'!E533&amp;"  ")</f>
        <v/>
      </c>
      <c r="D533" s="333" t="str">
        <f>IF('Sub-Cpt Record'!F533 = "","",'Sub-Cpt Record'!F533&amp;"  ")</f>
        <v/>
      </c>
      <c r="E533" s="333" t="str">
        <f>IF('Sub-Cpt Record'!G533 = "","",'Sub-Cpt Record'!G533&amp;"  ")</f>
        <v/>
      </c>
      <c r="F533" s="333" t="str">
        <f>IF('Sub-Cpt Record'!H533 = "","",'Sub-Cpt Record'!H533&amp;"  ")</f>
        <v/>
      </c>
      <c r="G533" s="333" t="str">
        <f>IF('Sub-Cpt Record'!I533 = "","",'Sub-Cpt Record'!I533&amp;"  ")</f>
        <v/>
      </c>
      <c r="H533" s="333" t="str">
        <f>IF('Sub-Cpt Record'!J533 = "","",'Sub-Cpt Record'!J533&amp;"  ")</f>
        <v/>
      </c>
      <c r="I533" s="335" t="str">
        <f t="shared" si="74"/>
        <v/>
      </c>
      <c r="J533" s="333">
        <f>IF(A533&lt;&gt;"",'Sub-Cpt Record'!C533/CODE!B533,0)</f>
        <v>0</v>
      </c>
      <c r="L533" s="337" t="str">
        <f t="shared" si="75"/>
        <v/>
      </c>
      <c r="N533" s="338">
        <f>COUNTIFS('Felling&amp;Restocking'!$A$11:$A$1000, 'Felling&amp;Restocking'!$A533, 'Felling&amp;Restocking'!$B$11:$B$1000, 'Felling&amp;Restocking'!$B533, 'Felling&amp;Restocking'!$H$11:$H$1000, 'Felling&amp;Restocking'!$H533)</f>
        <v>0</v>
      </c>
      <c r="O533" s="338">
        <f>IF(OR('Felling&amp;Restocking'!H533=0,'Felling&amp;Restocking'!H533=""),0,1)</f>
        <v>0</v>
      </c>
      <c r="P533" s="339">
        <f>SUM('Felling&amp;Restocking'!O533+'Felling&amp;Restocking'!P533)</f>
        <v>0</v>
      </c>
      <c r="S533" s="341">
        <f>IF(AND(O533&lt;&gt;0,P533&lt;&gt;0,'Felling&amp;Restocking'!G533&lt;&gt;0,AA533="",AC533=""),1,0)</f>
        <v>0</v>
      </c>
      <c r="T533" s="342" t="str">
        <f>IF(OR('Felling&amp;Restocking'!G533=0,'Felling&amp;Restocking'!G533=""),"",SUM('Felling&amp;Restocking'!O533/P533)*'Felling&amp;Restocking'!G533)</f>
        <v/>
      </c>
      <c r="U533" s="343" t="str">
        <f>IF(OR('Felling&amp;Restocking'!G533=0,'Felling&amp;Restocking'!G533=""),"",SUM('Felling&amp;Restocking'!P533/P533)*'Felling&amp;Restocking'!G533)</f>
        <v/>
      </c>
      <c r="V533" s="344">
        <f>IF(CONCATENATE('Felling&amp;Restocking'!U533&amp;'Felling&amp;Restocking'!W533&amp;'Felling&amp;Restocking'!Y533&amp;'Felling&amp;Restocking'!AA533&amp;'Felling&amp;Restocking'!AC533)="",0,1)</f>
        <v>0</v>
      </c>
      <c r="W533" s="345">
        <f>IF(OR(OR(TRIM('Felling&amp;Restocking'!H533)="T",TRIM('Felling&amp;Restocking'!H533)="DF",TRIM('Felling&amp;Restocking'!H533)="OS"),O533=0),0,1)</f>
        <v>0</v>
      </c>
      <c r="X533" s="345">
        <f>IF(OR('Felling&amp;Restocking'!$S533="",OR('Felling&amp;Restocking'!$S533=0,'Felling&amp;Restocking'!$S533="N/A")),0,1)</f>
        <v>0</v>
      </c>
      <c r="Y533" s="333" t="str">
        <f t="shared" si="76"/>
        <v/>
      </c>
      <c r="Z533" s="333" t="str">
        <f t="shared" si="77"/>
        <v/>
      </c>
      <c r="AA533" s="334" t="str">
        <f t="shared" si="78"/>
        <v/>
      </c>
      <c r="AC533" s="333" t="str">
        <f t="shared" si="79"/>
        <v/>
      </c>
      <c r="AE533" s="333" t="str">
        <f t="shared" si="80"/>
        <v>1</v>
      </c>
      <c r="AF533" s="346" t="str">
        <f>IF('Felling&amp;Restocking'!I533="","",IFERROR(VLOOKUP( 'Felling&amp;Restocking'!I533,SpeciesList[],2,FALSE),"," &amp; 'Felling&amp;Restocking'!I533))</f>
        <v/>
      </c>
      <c r="AG533" s="333" t="str">
        <f>IF('Felling&amp;Restocking'!I533="","",VLOOKUP( 'Felling&amp;Restocking'!I533,SpeciesList[],4,FALSE))</f>
        <v/>
      </c>
      <c r="AH533" s="333" t="str">
        <f>IF('Felling&amp;Restocking'!J533="","",IFERROR("," &amp; VLOOKUP( 'Felling&amp;Restocking'!J533,SpeciesList[],2,FALSE),"," &amp; 'Felling&amp;Restocking'!J533))</f>
        <v/>
      </c>
      <c r="AI533" s="333" t="str">
        <f>IF('Felling&amp;Restocking'!J533="","",VLOOKUP( 'Felling&amp;Restocking'!J533,SpeciesList[],4,FALSE))</f>
        <v/>
      </c>
      <c r="AJ533" s="333" t="str">
        <f>IF('Felling&amp;Restocking'!K533="","",IFERROR("," &amp; VLOOKUP( 'Felling&amp;Restocking'!K533,SpeciesList[],2,FALSE),"," &amp; 'Felling&amp;Restocking'!K533))</f>
        <v/>
      </c>
      <c r="AK533" s="333" t="str">
        <f>IF('Felling&amp;Restocking'!K533="","",VLOOKUP( 'Felling&amp;Restocking'!K533,SpeciesList[],4,FALSE))</f>
        <v/>
      </c>
      <c r="AL533" s="333" t="str">
        <f>IF('Felling&amp;Restocking'!L533="","",IFERROR("," &amp; VLOOKUP( 'Felling&amp;Restocking'!L533,SpeciesList[],2,FALSE),"," &amp; 'Felling&amp;Restocking'!L533))</f>
        <v/>
      </c>
      <c r="AM533" s="333" t="str">
        <f>IF('Felling&amp;Restocking'!L533="","",VLOOKUP( 'Felling&amp;Restocking'!L533,SpeciesList[],4,FALSE))</f>
        <v/>
      </c>
      <c r="AN533" s="333" t="str">
        <f>IF('Felling&amp;Restocking'!M533="","",IFERROR("," &amp; VLOOKUP( 'Felling&amp;Restocking'!M533,SpeciesList[],2,FALSE),"," &amp; 'Felling&amp;Restocking'!M533))</f>
        <v/>
      </c>
      <c r="AO533" s="333" t="str">
        <f>IF('Felling&amp;Restocking'!M533="","",VLOOKUP( 'Felling&amp;Restocking'!M533,SpeciesList[],4,FALSE))</f>
        <v/>
      </c>
      <c r="AP533" s="333" t="str">
        <f>IF('Felling&amp;Restocking'!N533="","",IFERROR("," &amp; VLOOKUP( 'Felling&amp;Restocking'!N533,SpeciesList[],2,FALSE),"," &amp; 'Felling&amp;Restocking'!N533))</f>
        <v/>
      </c>
      <c r="AQ533" s="333" t="str">
        <f>IF('Felling&amp;Restocking'!N533="","",VLOOKUP( 'Felling&amp;Restocking'!N533,SpeciesList[],4,FALSE))</f>
        <v/>
      </c>
      <c r="AS533" s="346"/>
      <c r="AT533" s="333" t="str">
        <f>IF('Sub-Cpt Record'!A533&lt;&gt;"",CONCATENATE('Sub-Cpt Record'!A533,'Sub-Cpt Record'!B533,'Sub-Cpt Record'!C533),"")</f>
        <v/>
      </c>
      <c r="AU533" s="333">
        <f t="shared" si="81"/>
        <v>1</v>
      </c>
      <c r="AV533" s="333">
        <f>IF(AT533&lt;&gt;"",'Sub-Cpt Record'!C533/CODE!AU533,0)</f>
        <v>0</v>
      </c>
    </row>
    <row r="534" spans="1:48" x14ac:dyDescent="0.25">
      <c r="A534" s="333" t="str">
        <f>IF('Sub-Cpt Record'!B534="",IF(OR('Sub-Cpt Record'!A534=0,'Sub-Cpt Record'!A534=""),"",'Sub-Cpt Record'!A534),CONCATENATE('Sub-Cpt Record'!A534&amp;'Sub-Cpt Record'!B534))</f>
        <v/>
      </c>
      <c r="B534" s="333">
        <f t="shared" si="73"/>
        <v>1</v>
      </c>
      <c r="C534" s="334" t="str">
        <f>IF('Sub-Cpt Record'!E534 = "","",'Sub-Cpt Record'!E534&amp;"  ")</f>
        <v/>
      </c>
      <c r="D534" s="333" t="str">
        <f>IF('Sub-Cpt Record'!F534 = "","",'Sub-Cpt Record'!F534&amp;"  ")</f>
        <v/>
      </c>
      <c r="E534" s="333" t="str">
        <f>IF('Sub-Cpt Record'!G534 = "","",'Sub-Cpt Record'!G534&amp;"  ")</f>
        <v/>
      </c>
      <c r="F534" s="333" t="str">
        <f>IF('Sub-Cpt Record'!H534 = "","",'Sub-Cpt Record'!H534&amp;"  ")</f>
        <v/>
      </c>
      <c r="G534" s="333" t="str">
        <f>IF('Sub-Cpt Record'!I534 = "","",'Sub-Cpt Record'!I534&amp;"  ")</f>
        <v/>
      </c>
      <c r="H534" s="333" t="str">
        <f>IF('Sub-Cpt Record'!J534 = "","",'Sub-Cpt Record'!J534&amp;"  ")</f>
        <v/>
      </c>
      <c r="I534" s="335" t="str">
        <f t="shared" si="74"/>
        <v/>
      </c>
      <c r="J534" s="333">
        <f>IF(A534&lt;&gt;"",'Sub-Cpt Record'!C534/CODE!B534,0)</f>
        <v>0</v>
      </c>
      <c r="L534" s="337" t="str">
        <f t="shared" si="75"/>
        <v/>
      </c>
      <c r="N534" s="338">
        <f>COUNTIFS('Felling&amp;Restocking'!$A$11:$A$1000, 'Felling&amp;Restocking'!$A534, 'Felling&amp;Restocking'!$B$11:$B$1000, 'Felling&amp;Restocking'!$B534, 'Felling&amp;Restocking'!$H$11:$H$1000, 'Felling&amp;Restocking'!$H534)</f>
        <v>0</v>
      </c>
      <c r="O534" s="338">
        <f>IF(OR('Felling&amp;Restocking'!H534=0,'Felling&amp;Restocking'!H534=""),0,1)</f>
        <v>0</v>
      </c>
      <c r="P534" s="339">
        <f>SUM('Felling&amp;Restocking'!O534+'Felling&amp;Restocking'!P534)</f>
        <v>0</v>
      </c>
      <c r="S534" s="341">
        <f>IF(AND(O534&lt;&gt;0,P534&lt;&gt;0,'Felling&amp;Restocking'!G534&lt;&gt;0,AA534="",AC534=""),1,0)</f>
        <v>0</v>
      </c>
      <c r="T534" s="342" t="str">
        <f>IF(OR('Felling&amp;Restocking'!G534=0,'Felling&amp;Restocking'!G534=""),"",SUM('Felling&amp;Restocking'!O534/P534)*'Felling&amp;Restocking'!G534)</f>
        <v/>
      </c>
      <c r="U534" s="343" t="str">
        <f>IF(OR('Felling&amp;Restocking'!G534=0,'Felling&amp;Restocking'!G534=""),"",SUM('Felling&amp;Restocking'!P534/P534)*'Felling&amp;Restocking'!G534)</f>
        <v/>
      </c>
      <c r="V534" s="344">
        <f>IF(CONCATENATE('Felling&amp;Restocking'!U534&amp;'Felling&amp;Restocking'!W534&amp;'Felling&amp;Restocking'!Y534&amp;'Felling&amp;Restocking'!AA534&amp;'Felling&amp;Restocking'!AC534)="",0,1)</f>
        <v>0</v>
      </c>
      <c r="W534" s="345">
        <f>IF(OR(OR(TRIM('Felling&amp;Restocking'!H534)="T",TRIM('Felling&amp;Restocking'!H534)="DF",TRIM('Felling&amp;Restocking'!H534)="OS"),O534=0),0,1)</f>
        <v>0</v>
      </c>
      <c r="X534" s="345">
        <f>IF(OR('Felling&amp;Restocking'!$S534="",OR('Felling&amp;Restocking'!$S534=0,'Felling&amp;Restocking'!$S534="N/A")),0,1)</f>
        <v>0</v>
      </c>
      <c r="Y534" s="333" t="str">
        <f t="shared" si="76"/>
        <v/>
      </c>
      <c r="Z534" s="333" t="str">
        <f t="shared" si="77"/>
        <v/>
      </c>
      <c r="AA534" s="334" t="str">
        <f t="shared" si="78"/>
        <v/>
      </c>
      <c r="AC534" s="333" t="str">
        <f t="shared" si="79"/>
        <v/>
      </c>
      <c r="AE534" s="333" t="str">
        <f t="shared" si="80"/>
        <v>1</v>
      </c>
      <c r="AF534" s="346" t="str">
        <f>IF('Felling&amp;Restocking'!I534="","",IFERROR(VLOOKUP( 'Felling&amp;Restocking'!I534,SpeciesList[],2,FALSE),"," &amp; 'Felling&amp;Restocking'!I534))</f>
        <v/>
      </c>
      <c r="AG534" s="333" t="str">
        <f>IF('Felling&amp;Restocking'!I534="","",VLOOKUP( 'Felling&amp;Restocking'!I534,SpeciesList[],4,FALSE))</f>
        <v/>
      </c>
      <c r="AH534" s="333" t="str">
        <f>IF('Felling&amp;Restocking'!J534="","",IFERROR("," &amp; VLOOKUP( 'Felling&amp;Restocking'!J534,SpeciesList[],2,FALSE),"," &amp; 'Felling&amp;Restocking'!J534))</f>
        <v/>
      </c>
      <c r="AI534" s="333" t="str">
        <f>IF('Felling&amp;Restocking'!J534="","",VLOOKUP( 'Felling&amp;Restocking'!J534,SpeciesList[],4,FALSE))</f>
        <v/>
      </c>
      <c r="AJ534" s="333" t="str">
        <f>IF('Felling&amp;Restocking'!K534="","",IFERROR("," &amp; VLOOKUP( 'Felling&amp;Restocking'!K534,SpeciesList[],2,FALSE),"," &amp; 'Felling&amp;Restocking'!K534))</f>
        <v/>
      </c>
      <c r="AK534" s="333" t="str">
        <f>IF('Felling&amp;Restocking'!K534="","",VLOOKUP( 'Felling&amp;Restocking'!K534,SpeciesList[],4,FALSE))</f>
        <v/>
      </c>
      <c r="AL534" s="333" t="str">
        <f>IF('Felling&amp;Restocking'!L534="","",IFERROR("," &amp; VLOOKUP( 'Felling&amp;Restocking'!L534,SpeciesList[],2,FALSE),"," &amp; 'Felling&amp;Restocking'!L534))</f>
        <v/>
      </c>
      <c r="AM534" s="333" t="str">
        <f>IF('Felling&amp;Restocking'!L534="","",VLOOKUP( 'Felling&amp;Restocking'!L534,SpeciesList[],4,FALSE))</f>
        <v/>
      </c>
      <c r="AN534" s="333" t="str">
        <f>IF('Felling&amp;Restocking'!M534="","",IFERROR("," &amp; VLOOKUP( 'Felling&amp;Restocking'!M534,SpeciesList[],2,FALSE),"," &amp; 'Felling&amp;Restocking'!M534))</f>
        <v/>
      </c>
      <c r="AO534" s="333" t="str">
        <f>IF('Felling&amp;Restocking'!M534="","",VLOOKUP( 'Felling&amp;Restocking'!M534,SpeciesList[],4,FALSE))</f>
        <v/>
      </c>
      <c r="AP534" s="333" t="str">
        <f>IF('Felling&amp;Restocking'!N534="","",IFERROR("," &amp; VLOOKUP( 'Felling&amp;Restocking'!N534,SpeciesList[],2,FALSE),"," &amp; 'Felling&amp;Restocking'!N534))</f>
        <v/>
      </c>
      <c r="AQ534" s="333" t="str">
        <f>IF('Felling&amp;Restocking'!N534="","",VLOOKUP( 'Felling&amp;Restocking'!N534,SpeciesList[],4,FALSE))</f>
        <v/>
      </c>
      <c r="AS534" s="346"/>
      <c r="AT534" s="333" t="str">
        <f>IF('Sub-Cpt Record'!A534&lt;&gt;"",CONCATENATE('Sub-Cpt Record'!A534,'Sub-Cpt Record'!B534,'Sub-Cpt Record'!C534),"")</f>
        <v/>
      </c>
      <c r="AU534" s="333">
        <f t="shared" si="81"/>
        <v>1</v>
      </c>
      <c r="AV534" s="333">
        <f>IF(AT534&lt;&gt;"",'Sub-Cpt Record'!C534/CODE!AU534,0)</f>
        <v>0</v>
      </c>
    </row>
    <row r="535" spans="1:48" x14ac:dyDescent="0.25">
      <c r="A535" s="333" t="str">
        <f>IF('Sub-Cpt Record'!B535="",IF(OR('Sub-Cpt Record'!A535=0,'Sub-Cpt Record'!A535=""),"",'Sub-Cpt Record'!A535),CONCATENATE('Sub-Cpt Record'!A535&amp;'Sub-Cpt Record'!B535))</f>
        <v/>
      </c>
      <c r="B535" s="333">
        <f t="shared" si="73"/>
        <v>1</v>
      </c>
      <c r="C535" s="334" t="str">
        <f>IF('Sub-Cpt Record'!E535 = "","",'Sub-Cpt Record'!E535&amp;"  ")</f>
        <v/>
      </c>
      <c r="D535" s="333" t="str">
        <f>IF('Sub-Cpt Record'!F535 = "","",'Sub-Cpt Record'!F535&amp;"  ")</f>
        <v/>
      </c>
      <c r="E535" s="333" t="str">
        <f>IF('Sub-Cpt Record'!G535 = "","",'Sub-Cpt Record'!G535&amp;"  ")</f>
        <v/>
      </c>
      <c r="F535" s="333" t="str">
        <f>IF('Sub-Cpt Record'!H535 = "","",'Sub-Cpt Record'!H535&amp;"  ")</f>
        <v/>
      </c>
      <c r="G535" s="333" t="str">
        <f>IF('Sub-Cpt Record'!I535 = "","",'Sub-Cpt Record'!I535&amp;"  ")</f>
        <v/>
      </c>
      <c r="H535" s="333" t="str">
        <f>IF('Sub-Cpt Record'!J535 = "","",'Sub-Cpt Record'!J535&amp;"  ")</f>
        <v/>
      </c>
      <c r="I535" s="335" t="str">
        <f t="shared" si="74"/>
        <v/>
      </c>
      <c r="J535" s="333">
        <f>IF(A535&lt;&gt;"",'Sub-Cpt Record'!C535/CODE!B535,0)</f>
        <v>0</v>
      </c>
      <c r="L535" s="337" t="str">
        <f t="shared" si="75"/>
        <v/>
      </c>
      <c r="N535" s="338">
        <f>COUNTIFS('Felling&amp;Restocking'!$A$11:$A$1000, 'Felling&amp;Restocking'!$A535, 'Felling&amp;Restocking'!$B$11:$B$1000, 'Felling&amp;Restocking'!$B535, 'Felling&amp;Restocking'!$H$11:$H$1000, 'Felling&amp;Restocking'!$H535)</f>
        <v>0</v>
      </c>
      <c r="O535" s="338">
        <f>IF(OR('Felling&amp;Restocking'!H535=0,'Felling&amp;Restocking'!H535=""),0,1)</f>
        <v>0</v>
      </c>
      <c r="P535" s="339">
        <f>SUM('Felling&amp;Restocking'!O535+'Felling&amp;Restocking'!P535)</f>
        <v>0</v>
      </c>
      <c r="S535" s="341">
        <f>IF(AND(O535&lt;&gt;0,P535&lt;&gt;0,'Felling&amp;Restocking'!G535&lt;&gt;0,AA535="",AC535=""),1,0)</f>
        <v>0</v>
      </c>
      <c r="T535" s="342" t="str">
        <f>IF(OR('Felling&amp;Restocking'!G535=0,'Felling&amp;Restocking'!G535=""),"",SUM('Felling&amp;Restocking'!O535/P535)*'Felling&amp;Restocking'!G535)</f>
        <v/>
      </c>
      <c r="U535" s="343" t="str">
        <f>IF(OR('Felling&amp;Restocking'!G535=0,'Felling&amp;Restocking'!G535=""),"",SUM('Felling&amp;Restocking'!P535/P535)*'Felling&amp;Restocking'!G535)</f>
        <v/>
      </c>
      <c r="V535" s="344">
        <f>IF(CONCATENATE('Felling&amp;Restocking'!U535&amp;'Felling&amp;Restocking'!W535&amp;'Felling&amp;Restocking'!Y535&amp;'Felling&amp;Restocking'!AA535&amp;'Felling&amp;Restocking'!AC535)="",0,1)</f>
        <v>0</v>
      </c>
      <c r="W535" s="345">
        <f>IF(OR(OR(TRIM('Felling&amp;Restocking'!H535)="T",TRIM('Felling&amp;Restocking'!H535)="DF",TRIM('Felling&amp;Restocking'!H535)="OS"),O535=0),0,1)</f>
        <v>0</v>
      </c>
      <c r="X535" s="345">
        <f>IF(OR('Felling&amp;Restocking'!$S535="",OR('Felling&amp;Restocking'!$S535=0,'Felling&amp;Restocking'!$S535="N/A")),0,1)</f>
        <v>0</v>
      </c>
      <c r="Y535" s="333" t="str">
        <f t="shared" si="76"/>
        <v/>
      </c>
      <c r="Z535" s="333" t="str">
        <f t="shared" si="77"/>
        <v/>
      </c>
      <c r="AA535" s="334" t="str">
        <f t="shared" si="78"/>
        <v/>
      </c>
      <c r="AC535" s="333" t="str">
        <f t="shared" si="79"/>
        <v/>
      </c>
      <c r="AE535" s="333" t="str">
        <f t="shared" si="80"/>
        <v>1</v>
      </c>
      <c r="AF535" s="346" t="str">
        <f>IF('Felling&amp;Restocking'!I535="","",IFERROR(VLOOKUP( 'Felling&amp;Restocking'!I535,SpeciesList[],2,FALSE),"," &amp; 'Felling&amp;Restocking'!I535))</f>
        <v/>
      </c>
      <c r="AG535" s="333" t="str">
        <f>IF('Felling&amp;Restocking'!I535="","",VLOOKUP( 'Felling&amp;Restocking'!I535,SpeciesList[],4,FALSE))</f>
        <v/>
      </c>
      <c r="AH535" s="333" t="str">
        <f>IF('Felling&amp;Restocking'!J535="","",IFERROR("," &amp; VLOOKUP( 'Felling&amp;Restocking'!J535,SpeciesList[],2,FALSE),"," &amp; 'Felling&amp;Restocking'!J535))</f>
        <v/>
      </c>
      <c r="AI535" s="333" t="str">
        <f>IF('Felling&amp;Restocking'!J535="","",VLOOKUP( 'Felling&amp;Restocking'!J535,SpeciesList[],4,FALSE))</f>
        <v/>
      </c>
      <c r="AJ535" s="333" t="str">
        <f>IF('Felling&amp;Restocking'!K535="","",IFERROR("," &amp; VLOOKUP( 'Felling&amp;Restocking'!K535,SpeciesList[],2,FALSE),"," &amp; 'Felling&amp;Restocking'!K535))</f>
        <v/>
      </c>
      <c r="AK535" s="333" t="str">
        <f>IF('Felling&amp;Restocking'!K535="","",VLOOKUP( 'Felling&amp;Restocking'!K535,SpeciesList[],4,FALSE))</f>
        <v/>
      </c>
      <c r="AL535" s="333" t="str">
        <f>IF('Felling&amp;Restocking'!L535="","",IFERROR("," &amp; VLOOKUP( 'Felling&amp;Restocking'!L535,SpeciesList[],2,FALSE),"," &amp; 'Felling&amp;Restocking'!L535))</f>
        <v/>
      </c>
      <c r="AM535" s="333" t="str">
        <f>IF('Felling&amp;Restocking'!L535="","",VLOOKUP( 'Felling&amp;Restocking'!L535,SpeciesList[],4,FALSE))</f>
        <v/>
      </c>
      <c r="AN535" s="333" t="str">
        <f>IF('Felling&amp;Restocking'!M535="","",IFERROR("," &amp; VLOOKUP( 'Felling&amp;Restocking'!M535,SpeciesList[],2,FALSE),"," &amp; 'Felling&amp;Restocking'!M535))</f>
        <v/>
      </c>
      <c r="AO535" s="333" t="str">
        <f>IF('Felling&amp;Restocking'!M535="","",VLOOKUP( 'Felling&amp;Restocking'!M535,SpeciesList[],4,FALSE))</f>
        <v/>
      </c>
      <c r="AP535" s="333" t="str">
        <f>IF('Felling&amp;Restocking'!N535="","",IFERROR("," &amp; VLOOKUP( 'Felling&amp;Restocking'!N535,SpeciesList[],2,FALSE),"," &amp; 'Felling&amp;Restocking'!N535))</f>
        <v/>
      </c>
      <c r="AQ535" s="333" t="str">
        <f>IF('Felling&amp;Restocking'!N535="","",VLOOKUP( 'Felling&amp;Restocking'!N535,SpeciesList[],4,FALSE))</f>
        <v/>
      </c>
      <c r="AS535" s="346"/>
      <c r="AT535" s="333" t="str">
        <f>IF('Sub-Cpt Record'!A535&lt;&gt;"",CONCATENATE('Sub-Cpt Record'!A535,'Sub-Cpt Record'!B535,'Sub-Cpt Record'!C535),"")</f>
        <v/>
      </c>
      <c r="AU535" s="333">
        <f t="shared" si="81"/>
        <v>1</v>
      </c>
      <c r="AV535" s="333">
        <f>IF(AT535&lt;&gt;"",'Sub-Cpt Record'!C535/CODE!AU535,0)</f>
        <v>0</v>
      </c>
    </row>
    <row r="536" spans="1:48" x14ac:dyDescent="0.25">
      <c r="A536" s="333" t="str">
        <f>IF('Sub-Cpt Record'!B536="",IF(OR('Sub-Cpt Record'!A536=0,'Sub-Cpt Record'!A536=""),"",'Sub-Cpt Record'!A536),CONCATENATE('Sub-Cpt Record'!A536&amp;'Sub-Cpt Record'!B536))</f>
        <v/>
      </c>
      <c r="B536" s="333">
        <f t="shared" si="73"/>
        <v>1</v>
      </c>
      <c r="C536" s="334" t="str">
        <f>IF('Sub-Cpt Record'!E536 = "","",'Sub-Cpt Record'!E536&amp;"  ")</f>
        <v/>
      </c>
      <c r="D536" s="333" t="str">
        <f>IF('Sub-Cpt Record'!F536 = "","",'Sub-Cpt Record'!F536&amp;"  ")</f>
        <v/>
      </c>
      <c r="E536" s="333" t="str">
        <f>IF('Sub-Cpt Record'!G536 = "","",'Sub-Cpt Record'!G536&amp;"  ")</f>
        <v/>
      </c>
      <c r="F536" s="333" t="str">
        <f>IF('Sub-Cpt Record'!H536 = "","",'Sub-Cpt Record'!H536&amp;"  ")</f>
        <v/>
      </c>
      <c r="G536" s="333" t="str">
        <f>IF('Sub-Cpt Record'!I536 = "","",'Sub-Cpt Record'!I536&amp;"  ")</f>
        <v/>
      </c>
      <c r="H536" s="333" t="str">
        <f>IF('Sub-Cpt Record'!J536 = "","",'Sub-Cpt Record'!J536&amp;"  ")</f>
        <v/>
      </c>
      <c r="I536" s="335" t="str">
        <f t="shared" si="74"/>
        <v/>
      </c>
      <c r="J536" s="333">
        <f>IF(A536&lt;&gt;"",'Sub-Cpt Record'!C536/CODE!B536,0)</f>
        <v>0</v>
      </c>
      <c r="L536" s="337" t="str">
        <f t="shared" si="75"/>
        <v/>
      </c>
      <c r="N536" s="338">
        <f>COUNTIFS('Felling&amp;Restocking'!$A$11:$A$1000, 'Felling&amp;Restocking'!$A536, 'Felling&amp;Restocking'!$B$11:$B$1000, 'Felling&amp;Restocking'!$B536, 'Felling&amp;Restocking'!$H$11:$H$1000, 'Felling&amp;Restocking'!$H536)</f>
        <v>0</v>
      </c>
      <c r="O536" s="338">
        <f>IF(OR('Felling&amp;Restocking'!H536=0,'Felling&amp;Restocking'!H536=""),0,1)</f>
        <v>0</v>
      </c>
      <c r="P536" s="339">
        <f>SUM('Felling&amp;Restocking'!O536+'Felling&amp;Restocking'!P536)</f>
        <v>0</v>
      </c>
      <c r="S536" s="341">
        <f>IF(AND(O536&lt;&gt;0,P536&lt;&gt;0,'Felling&amp;Restocking'!G536&lt;&gt;0,AA536="",AC536=""),1,0)</f>
        <v>0</v>
      </c>
      <c r="T536" s="342" t="str">
        <f>IF(OR('Felling&amp;Restocking'!G536=0,'Felling&amp;Restocking'!G536=""),"",SUM('Felling&amp;Restocking'!O536/P536)*'Felling&amp;Restocking'!G536)</f>
        <v/>
      </c>
      <c r="U536" s="343" t="str">
        <f>IF(OR('Felling&amp;Restocking'!G536=0,'Felling&amp;Restocking'!G536=""),"",SUM('Felling&amp;Restocking'!P536/P536)*'Felling&amp;Restocking'!G536)</f>
        <v/>
      </c>
      <c r="V536" s="344">
        <f>IF(CONCATENATE('Felling&amp;Restocking'!U536&amp;'Felling&amp;Restocking'!W536&amp;'Felling&amp;Restocking'!Y536&amp;'Felling&amp;Restocking'!AA536&amp;'Felling&amp;Restocking'!AC536)="",0,1)</f>
        <v>0</v>
      </c>
      <c r="W536" s="345">
        <f>IF(OR(OR(TRIM('Felling&amp;Restocking'!H536)="T",TRIM('Felling&amp;Restocking'!H536)="DF",TRIM('Felling&amp;Restocking'!H536)="OS"),O536=0),0,1)</f>
        <v>0</v>
      </c>
      <c r="X536" s="345">
        <f>IF(OR('Felling&amp;Restocking'!$S536="",OR('Felling&amp;Restocking'!$S536=0,'Felling&amp;Restocking'!$S536="N/A")),0,1)</f>
        <v>0</v>
      </c>
      <c r="Y536" s="333" t="str">
        <f t="shared" si="76"/>
        <v/>
      </c>
      <c r="Z536" s="333" t="str">
        <f t="shared" si="77"/>
        <v/>
      </c>
      <c r="AA536" s="334" t="str">
        <f t="shared" si="78"/>
        <v/>
      </c>
      <c r="AC536" s="333" t="str">
        <f t="shared" si="79"/>
        <v/>
      </c>
      <c r="AE536" s="333" t="str">
        <f t="shared" si="80"/>
        <v>1</v>
      </c>
      <c r="AF536" s="346" t="str">
        <f>IF('Felling&amp;Restocking'!I536="","",IFERROR(VLOOKUP( 'Felling&amp;Restocking'!I536,SpeciesList[],2,FALSE),"," &amp; 'Felling&amp;Restocking'!I536))</f>
        <v/>
      </c>
      <c r="AG536" s="333" t="str">
        <f>IF('Felling&amp;Restocking'!I536="","",VLOOKUP( 'Felling&amp;Restocking'!I536,SpeciesList[],4,FALSE))</f>
        <v/>
      </c>
      <c r="AH536" s="333" t="str">
        <f>IF('Felling&amp;Restocking'!J536="","",IFERROR("," &amp; VLOOKUP( 'Felling&amp;Restocking'!J536,SpeciesList[],2,FALSE),"," &amp; 'Felling&amp;Restocking'!J536))</f>
        <v/>
      </c>
      <c r="AI536" s="333" t="str">
        <f>IF('Felling&amp;Restocking'!J536="","",VLOOKUP( 'Felling&amp;Restocking'!J536,SpeciesList[],4,FALSE))</f>
        <v/>
      </c>
      <c r="AJ536" s="333" t="str">
        <f>IF('Felling&amp;Restocking'!K536="","",IFERROR("," &amp; VLOOKUP( 'Felling&amp;Restocking'!K536,SpeciesList[],2,FALSE),"," &amp; 'Felling&amp;Restocking'!K536))</f>
        <v/>
      </c>
      <c r="AK536" s="333" t="str">
        <f>IF('Felling&amp;Restocking'!K536="","",VLOOKUP( 'Felling&amp;Restocking'!K536,SpeciesList[],4,FALSE))</f>
        <v/>
      </c>
      <c r="AL536" s="333" t="str">
        <f>IF('Felling&amp;Restocking'!L536="","",IFERROR("," &amp; VLOOKUP( 'Felling&amp;Restocking'!L536,SpeciesList[],2,FALSE),"," &amp; 'Felling&amp;Restocking'!L536))</f>
        <v/>
      </c>
      <c r="AM536" s="333" t="str">
        <f>IF('Felling&amp;Restocking'!L536="","",VLOOKUP( 'Felling&amp;Restocking'!L536,SpeciesList[],4,FALSE))</f>
        <v/>
      </c>
      <c r="AN536" s="333" t="str">
        <f>IF('Felling&amp;Restocking'!M536="","",IFERROR("," &amp; VLOOKUP( 'Felling&amp;Restocking'!M536,SpeciesList[],2,FALSE),"," &amp; 'Felling&amp;Restocking'!M536))</f>
        <v/>
      </c>
      <c r="AO536" s="333" t="str">
        <f>IF('Felling&amp;Restocking'!M536="","",VLOOKUP( 'Felling&amp;Restocking'!M536,SpeciesList[],4,FALSE))</f>
        <v/>
      </c>
      <c r="AP536" s="333" t="str">
        <f>IF('Felling&amp;Restocking'!N536="","",IFERROR("," &amp; VLOOKUP( 'Felling&amp;Restocking'!N536,SpeciesList[],2,FALSE),"," &amp; 'Felling&amp;Restocking'!N536))</f>
        <v/>
      </c>
      <c r="AQ536" s="333" t="str">
        <f>IF('Felling&amp;Restocking'!N536="","",VLOOKUP( 'Felling&amp;Restocking'!N536,SpeciesList[],4,FALSE))</f>
        <v/>
      </c>
      <c r="AS536" s="346"/>
      <c r="AT536" s="333" t="str">
        <f>IF('Sub-Cpt Record'!A536&lt;&gt;"",CONCATENATE('Sub-Cpt Record'!A536,'Sub-Cpt Record'!B536,'Sub-Cpt Record'!C536),"")</f>
        <v/>
      </c>
      <c r="AU536" s="333">
        <f t="shared" si="81"/>
        <v>1</v>
      </c>
      <c r="AV536" s="333">
        <f>IF(AT536&lt;&gt;"",'Sub-Cpt Record'!C536/CODE!AU536,0)</f>
        <v>0</v>
      </c>
    </row>
    <row r="537" spans="1:48" x14ac:dyDescent="0.25">
      <c r="A537" s="333" t="str">
        <f>IF('Sub-Cpt Record'!B537="",IF(OR('Sub-Cpt Record'!A537=0,'Sub-Cpt Record'!A537=""),"",'Sub-Cpt Record'!A537),CONCATENATE('Sub-Cpt Record'!A537&amp;'Sub-Cpt Record'!B537))</f>
        <v/>
      </c>
      <c r="B537" s="333">
        <f t="shared" si="73"/>
        <v>1</v>
      </c>
      <c r="C537" s="334" t="str">
        <f>IF('Sub-Cpt Record'!E537 = "","",'Sub-Cpt Record'!E537&amp;"  ")</f>
        <v/>
      </c>
      <c r="D537" s="333" t="str">
        <f>IF('Sub-Cpt Record'!F537 = "","",'Sub-Cpt Record'!F537&amp;"  ")</f>
        <v/>
      </c>
      <c r="E537" s="333" t="str">
        <f>IF('Sub-Cpt Record'!G537 = "","",'Sub-Cpt Record'!G537&amp;"  ")</f>
        <v/>
      </c>
      <c r="F537" s="333" t="str">
        <f>IF('Sub-Cpt Record'!H537 = "","",'Sub-Cpt Record'!H537&amp;"  ")</f>
        <v/>
      </c>
      <c r="G537" s="333" t="str">
        <f>IF('Sub-Cpt Record'!I537 = "","",'Sub-Cpt Record'!I537&amp;"  ")</f>
        <v/>
      </c>
      <c r="H537" s="333" t="str">
        <f>IF('Sub-Cpt Record'!J537 = "","",'Sub-Cpt Record'!J537&amp;"  ")</f>
        <v/>
      </c>
      <c r="I537" s="335" t="str">
        <f t="shared" si="74"/>
        <v/>
      </c>
      <c r="J537" s="333">
        <f>IF(A537&lt;&gt;"",'Sub-Cpt Record'!C537/CODE!B537,0)</f>
        <v>0</v>
      </c>
      <c r="L537" s="337" t="str">
        <f t="shared" si="75"/>
        <v/>
      </c>
      <c r="N537" s="338">
        <f>COUNTIFS('Felling&amp;Restocking'!$A$11:$A$1000, 'Felling&amp;Restocking'!$A537, 'Felling&amp;Restocking'!$B$11:$B$1000, 'Felling&amp;Restocking'!$B537, 'Felling&amp;Restocking'!$H$11:$H$1000, 'Felling&amp;Restocking'!$H537)</f>
        <v>0</v>
      </c>
      <c r="O537" s="338">
        <f>IF(OR('Felling&amp;Restocking'!H537=0,'Felling&amp;Restocking'!H537=""),0,1)</f>
        <v>0</v>
      </c>
      <c r="P537" s="339">
        <f>SUM('Felling&amp;Restocking'!O537+'Felling&amp;Restocking'!P537)</f>
        <v>0</v>
      </c>
      <c r="S537" s="341">
        <f>IF(AND(O537&lt;&gt;0,P537&lt;&gt;0,'Felling&amp;Restocking'!G537&lt;&gt;0,AA537="",AC537=""),1,0)</f>
        <v>0</v>
      </c>
      <c r="T537" s="342" t="str">
        <f>IF(OR('Felling&amp;Restocking'!G537=0,'Felling&amp;Restocking'!G537=""),"",SUM('Felling&amp;Restocking'!O537/P537)*'Felling&amp;Restocking'!G537)</f>
        <v/>
      </c>
      <c r="U537" s="343" t="str">
        <f>IF(OR('Felling&amp;Restocking'!G537=0,'Felling&amp;Restocking'!G537=""),"",SUM('Felling&amp;Restocking'!P537/P537)*'Felling&amp;Restocking'!G537)</f>
        <v/>
      </c>
      <c r="V537" s="344">
        <f>IF(CONCATENATE('Felling&amp;Restocking'!U537&amp;'Felling&amp;Restocking'!W537&amp;'Felling&amp;Restocking'!Y537&amp;'Felling&amp;Restocking'!AA537&amp;'Felling&amp;Restocking'!AC537)="",0,1)</f>
        <v>0</v>
      </c>
      <c r="W537" s="345">
        <f>IF(OR(OR(TRIM('Felling&amp;Restocking'!H537)="T",TRIM('Felling&amp;Restocking'!H537)="DF",TRIM('Felling&amp;Restocking'!H537)="OS"),O537=0),0,1)</f>
        <v>0</v>
      </c>
      <c r="X537" s="345">
        <f>IF(OR('Felling&amp;Restocking'!$S537="",OR('Felling&amp;Restocking'!$S537=0,'Felling&amp;Restocking'!$S537="N/A")),0,1)</f>
        <v>0</v>
      </c>
      <c r="Y537" s="333" t="str">
        <f t="shared" si="76"/>
        <v/>
      </c>
      <c r="Z537" s="333" t="str">
        <f t="shared" si="77"/>
        <v/>
      </c>
      <c r="AA537" s="334" t="str">
        <f t="shared" si="78"/>
        <v/>
      </c>
      <c r="AC537" s="333" t="str">
        <f t="shared" si="79"/>
        <v/>
      </c>
      <c r="AE537" s="333" t="str">
        <f t="shared" si="80"/>
        <v>1</v>
      </c>
      <c r="AF537" s="346" t="str">
        <f>IF('Felling&amp;Restocking'!I537="","",IFERROR(VLOOKUP( 'Felling&amp;Restocking'!I537,SpeciesList[],2,FALSE),"," &amp; 'Felling&amp;Restocking'!I537))</f>
        <v/>
      </c>
      <c r="AG537" s="333" t="str">
        <f>IF('Felling&amp;Restocking'!I537="","",VLOOKUP( 'Felling&amp;Restocking'!I537,SpeciesList[],4,FALSE))</f>
        <v/>
      </c>
      <c r="AH537" s="333" t="str">
        <f>IF('Felling&amp;Restocking'!J537="","",IFERROR("," &amp; VLOOKUP( 'Felling&amp;Restocking'!J537,SpeciesList[],2,FALSE),"," &amp; 'Felling&amp;Restocking'!J537))</f>
        <v/>
      </c>
      <c r="AI537" s="333" t="str">
        <f>IF('Felling&amp;Restocking'!J537="","",VLOOKUP( 'Felling&amp;Restocking'!J537,SpeciesList[],4,FALSE))</f>
        <v/>
      </c>
      <c r="AJ537" s="333" t="str">
        <f>IF('Felling&amp;Restocking'!K537="","",IFERROR("," &amp; VLOOKUP( 'Felling&amp;Restocking'!K537,SpeciesList[],2,FALSE),"," &amp; 'Felling&amp;Restocking'!K537))</f>
        <v/>
      </c>
      <c r="AK537" s="333" t="str">
        <f>IF('Felling&amp;Restocking'!K537="","",VLOOKUP( 'Felling&amp;Restocking'!K537,SpeciesList[],4,FALSE))</f>
        <v/>
      </c>
      <c r="AL537" s="333" t="str">
        <f>IF('Felling&amp;Restocking'!L537="","",IFERROR("," &amp; VLOOKUP( 'Felling&amp;Restocking'!L537,SpeciesList[],2,FALSE),"," &amp; 'Felling&amp;Restocking'!L537))</f>
        <v/>
      </c>
      <c r="AM537" s="333" t="str">
        <f>IF('Felling&amp;Restocking'!L537="","",VLOOKUP( 'Felling&amp;Restocking'!L537,SpeciesList[],4,FALSE))</f>
        <v/>
      </c>
      <c r="AN537" s="333" t="str">
        <f>IF('Felling&amp;Restocking'!M537="","",IFERROR("," &amp; VLOOKUP( 'Felling&amp;Restocking'!M537,SpeciesList[],2,FALSE),"," &amp; 'Felling&amp;Restocking'!M537))</f>
        <v/>
      </c>
      <c r="AO537" s="333" t="str">
        <f>IF('Felling&amp;Restocking'!M537="","",VLOOKUP( 'Felling&amp;Restocking'!M537,SpeciesList[],4,FALSE))</f>
        <v/>
      </c>
      <c r="AP537" s="333" t="str">
        <f>IF('Felling&amp;Restocking'!N537="","",IFERROR("," &amp; VLOOKUP( 'Felling&amp;Restocking'!N537,SpeciesList[],2,FALSE),"," &amp; 'Felling&amp;Restocking'!N537))</f>
        <v/>
      </c>
      <c r="AQ537" s="333" t="str">
        <f>IF('Felling&amp;Restocking'!N537="","",VLOOKUP( 'Felling&amp;Restocking'!N537,SpeciesList[],4,FALSE))</f>
        <v/>
      </c>
      <c r="AS537" s="346"/>
      <c r="AT537" s="333" t="str">
        <f>IF('Sub-Cpt Record'!A537&lt;&gt;"",CONCATENATE('Sub-Cpt Record'!A537,'Sub-Cpt Record'!B537,'Sub-Cpt Record'!C537),"")</f>
        <v/>
      </c>
      <c r="AU537" s="333">
        <f t="shared" si="81"/>
        <v>1</v>
      </c>
      <c r="AV537" s="333">
        <f>IF(AT537&lt;&gt;"",'Sub-Cpt Record'!C537/CODE!AU537,0)</f>
        <v>0</v>
      </c>
    </row>
    <row r="538" spans="1:48" x14ac:dyDescent="0.25">
      <c r="A538" s="333" t="str">
        <f>IF('Sub-Cpt Record'!B538="",IF(OR('Sub-Cpt Record'!A538=0,'Sub-Cpt Record'!A538=""),"",'Sub-Cpt Record'!A538),CONCATENATE('Sub-Cpt Record'!A538&amp;'Sub-Cpt Record'!B538))</f>
        <v/>
      </c>
      <c r="B538" s="333">
        <f t="shared" si="73"/>
        <v>1</v>
      </c>
      <c r="C538" s="334" t="str">
        <f>IF('Sub-Cpt Record'!E538 = "","",'Sub-Cpt Record'!E538&amp;"  ")</f>
        <v/>
      </c>
      <c r="D538" s="333" t="str">
        <f>IF('Sub-Cpt Record'!F538 = "","",'Sub-Cpt Record'!F538&amp;"  ")</f>
        <v/>
      </c>
      <c r="E538" s="333" t="str">
        <f>IF('Sub-Cpt Record'!G538 = "","",'Sub-Cpt Record'!G538&amp;"  ")</f>
        <v/>
      </c>
      <c r="F538" s="333" t="str">
        <f>IF('Sub-Cpt Record'!H538 = "","",'Sub-Cpt Record'!H538&amp;"  ")</f>
        <v/>
      </c>
      <c r="G538" s="333" t="str">
        <f>IF('Sub-Cpt Record'!I538 = "","",'Sub-Cpt Record'!I538&amp;"  ")</f>
        <v/>
      </c>
      <c r="H538" s="333" t="str">
        <f>IF('Sub-Cpt Record'!J538 = "","",'Sub-Cpt Record'!J538&amp;"  ")</f>
        <v/>
      </c>
      <c r="I538" s="335" t="str">
        <f t="shared" si="74"/>
        <v/>
      </c>
      <c r="J538" s="333">
        <f>IF(A538&lt;&gt;"",'Sub-Cpt Record'!C538/CODE!B538,0)</f>
        <v>0</v>
      </c>
      <c r="L538" s="337" t="str">
        <f t="shared" si="75"/>
        <v/>
      </c>
      <c r="N538" s="338">
        <f>COUNTIFS('Felling&amp;Restocking'!$A$11:$A$1000, 'Felling&amp;Restocking'!$A538, 'Felling&amp;Restocking'!$B$11:$B$1000, 'Felling&amp;Restocking'!$B538, 'Felling&amp;Restocking'!$H$11:$H$1000, 'Felling&amp;Restocking'!$H538)</f>
        <v>0</v>
      </c>
      <c r="O538" s="338">
        <f>IF(OR('Felling&amp;Restocking'!H538=0,'Felling&amp;Restocking'!H538=""),0,1)</f>
        <v>0</v>
      </c>
      <c r="P538" s="339">
        <f>SUM('Felling&amp;Restocking'!O538+'Felling&amp;Restocking'!P538)</f>
        <v>0</v>
      </c>
      <c r="S538" s="341">
        <f>IF(AND(O538&lt;&gt;0,P538&lt;&gt;0,'Felling&amp;Restocking'!G538&lt;&gt;0,AA538="",AC538=""),1,0)</f>
        <v>0</v>
      </c>
      <c r="T538" s="342" t="str">
        <f>IF(OR('Felling&amp;Restocking'!G538=0,'Felling&amp;Restocking'!G538=""),"",SUM('Felling&amp;Restocking'!O538/P538)*'Felling&amp;Restocking'!G538)</f>
        <v/>
      </c>
      <c r="U538" s="343" t="str">
        <f>IF(OR('Felling&amp;Restocking'!G538=0,'Felling&amp;Restocking'!G538=""),"",SUM('Felling&amp;Restocking'!P538/P538)*'Felling&amp;Restocking'!G538)</f>
        <v/>
      </c>
      <c r="V538" s="344">
        <f>IF(CONCATENATE('Felling&amp;Restocking'!U538&amp;'Felling&amp;Restocking'!W538&amp;'Felling&amp;Restocking'!Y538&amp;'Felling&amp;Restocking'!AA538&amp;'Felling&amp;Restocking'!AC538)="",0,1)</f>
        <v>0</v>
      </c>
      <c r="W538" s="345">
        <f>IF(OR(OR(TRIM('Felling&amp;Restocking'!H538)="T",TRIM('Felling&amp;Restocking'!H538)="DF",TRIM('Felling&amp;Restocking'!H538)="OS"),O538=0),0,1)</f>
        <v>0</v>
      </c>
      <c r="X538" s="345">
        <f>IF(OR('Felling&amp;Restocking'!$S538="",OR('Felling&amp;Restocking'!$S538=0,'Felling&amp;Restocking'!$S538="N/A")),0,1)</f>
        <v>0</v>
      </c>
      <c r="Y538" s="333" t="str">
        <f t="shared" si="76"/>
        <v/>
      </c>
      <c r="Z538" s="333" t="str">
        <f t="shared" si="77"/>
        <v/>
      </c>
      <c r="AA538" s="334" t="str">
        <f t="shared" si="78"/>
        <v/>
      </c>
      <c r="AC538" s="333" t="str">
        <f t="shared" si="79"/>
        <v/>
      </c>
      <c r="AE538" s="333" t="str">
        <f t="shared" si="80"/>
        <v>1</v>
      </c>
      <c r="AF538" s="346" t="str">
        <f>IF('Felling&amp;Restocking'!I538="","",IFERROR(VLOOKUP( 'Felling&amp;Restocking'!I538,SpeciesList[],2,FALSE),"," &amp; 'Felling&amp;Restocking'!I538))</f>
        <v/>
      </c>
      <c r="AG538" s="333" t="str">
        <f>IF('Felling&amp;Restocking'!I538="","",VLOOKUP( 'Felling&amp;Restocking'!I538,SpeciesList[],4,FALSE))</f>
        <v/>
      </c>
      <c r="AH538" s="333" t="str">
        <f>IF('Felling&amp;Restocking'!J538="","",IFERROR("," &amp; VLOOKUP( 'Felling&amp;Restocking'!J538,SpeciesList[],2,FALSE),"," &amp; 'Felling&amp;Restocking'!J538))</f>
        <v/>
      </c>
      <c r="AI538" s="333" t="str">
        <f>IF('Felling&amp;Restocking'!J538="","",VLOOKUP( 'Felling&amp;Restocking'!J538,SpeciesList[],4,FALSE))</f>
        <v/>
      </c>
      <c r="AJ538" s="333" t="str">
        <f>IF('Felling&amp;Restocking'!K538="","",IFERROR("," &amp; VLOOKUP( 'Felling&amp;Restocking'!K538,SpeciesList[],2,FALSE),"," &amp; 'Felling&amp;Restocking'!K538))</f>
        <v/>
      </c>
      <c r="AK538" s="333" t="str">
        <f>IF('Felling&amp;Restocking'!K538="","",VLOOKUP( 'Felling&amp;Restocking'!K538,SpeciesList[],4,FALSE))</f>
        <v/>
      </c>
      <c r="AL538" s="333" t="str">
        <f>IF('Felling&amp;Restocking'!L538="","",IFERROR("," &amp; VLOOKUP( 'Felling&amp;Restocking'!L538,SpeciesList[],2,FALSE),"," &amp; 'Felling&amp;Restocking'!L538))</f>
        <v/>
      </c>
      <c r="AM538" s="333" t="str">
        <f>IF('Felling&amp;Restocking'!L538="","",VLOOKUP( 'Felling&amp;Restocking'!L538,SpeciesList[],4,FALSE))</f>
        <v/>
      </c>
      <c r="AN538" s="333" t="str">
        <f>IF('Felling&amp;Restocking'!M538="","",IFERROR("," &amp; VLOOKUP( 'Felling&amp;Restocking'!M538,SpeciesList[],2,FALSE),"," &amp; 'Felling&amp;Restocking'!M538))</f>
        <v/>
      </c>
      <c r="AO538" s="333" t="str">
        <f>IF('Felling&amp;Restocking'!M538="","",VLOOKUP( 'Felling&amp;Restocking'!M538,SpeciesList[],4,FALSE))</f>
        <v/>
      </c>
      <c r="AP538" s="333" t="str">
        <f>IF('Felling&amp;Restocking'!N538="","",IFERROR("," &amp; VLOOKUP( 'Felling&amp;Restocking'!N538,SpeciesList[],2,FALSE),"," &amp; 'Felling&amp;Restocking'!N538))</f>
        <v/>
      </c>
      <c r="AQ538" s="333" t="str">
        <f>IF('Felling&amp;Restocking'!N538="","",VLOOKUP( 'Felling&amp;Restocking'!N538,SpeciesList[],4,FALSE))</f>
        <v/>
      </c>
      <c r="AS538" s="346"/>
      <c r="AT538" s="333" t="str">
        <f>IF('Sub-Cpt Record'!A538&lt;&gt;"",CONCATENATE('Sub-Cpt Record'!A538,'Sub-Cpt Record'!B538,'Sub-Cpt Record'!C538),"")</f>
        <v/>
      </c>
      <c r="AU538" s="333">
        <f t="shared" si="81"/>
        <v>1</v>
      </c>
      <c r="AV538" s="333">
        <f>IF(AT538&lt;&gt;"",'Sub-Cpt Record'!C538/CODE!AU538,0)</f>
        <v>0</v>
      </c>
    </row>
    <row r="539" spans="1:48" x14ac:dyDescent="0.25">
      <c r="A539" s="333" t="str">
        <f>IF('Sub-Cpt Record'!B539="",IF(OR('Sub-Cpt Record'!A539=0,'Sub-Cpt Record'!A539=""),"",'Sub-Cpt Record'!A539),CONCATENATE('Sub-Cpt Record'!A539&amp;'Sub-Cpt Record'!B539))</f>
        <v/>
      </c>
      <c r="B539" s="333">
        <f t="shared" si="73"/>
        <v>1</v>
      </c>
      <c r="C539" s="334" t="str">
        <f>IF('Sub-Cpt Record'!E539 = "","",'Sub-Cpt Record'!E539&amp;"  ")</f>
        <v/>
      </c>
      <c r="D539" s="333" t="str">
        <f>IF('Sub-Cpt Record'!F539 = "","",'Sub-Cpt Record'!F539&amp;"  ")</f>
        <v/>
      </c>
      <c r="E539" s="333" t="str">
        <f>IF('Sub-Cpt Record'!G539 = "","",'Sub-Cpt Record'!G539&amp;"  ")</f>
        <v/>
      </c>
      <c r="F539" s="333" t="str">
        <f>IF('Sub-Cpt Record'!H539 = "","",'Sub-Cpt Record'!H539&amp;"  ")</f>
        <v/>
      </c>
      <c r="G539" s="333" t="str">
        <f>IF('Sub-Cpt Record'!I539 = "","",'Sub-Cpt Record'!I539&amp;"  ")</f>
        <v/>
      </c>
      <c r="H539" s="333" t="str">
        <f>IF('Sub-Cpt Record'!J539 = "","",'Sub-Cpt Record'!J539&amp;"  ")</f>
        <v/>
      </c>
      <c r="I539" s="335" t="str">
        <f t="shared" si="74"/>
        <v/>
      </c>
      <c r="J539" s="333">
        <f>IF(A539&lt;&gt;"",'Sub-Cpt Record'!C539/CODE!B539,0)</f>
        <v>0</v>
      </c>
      <c r="L539" s="337" t="str">
        <f t="shared" si="75"/>
        <v/>
      </c>
      <c r="N539" s="338">
        <f>COUNTIFS('Felling&amp;Restocking'!$A$11:$A$1000, 'Felling&amp;Restocking'!$A539, 'Felling&amp;Restocking'!$B$11:$B$1000, 'Felling&amp;Restocking'!$B539, 'Felling&amp;Restocking'!$H$11:$H$1000, 'Felling&amp;Restocking'!$H539)</f>
        <v>0</v>
      </c>
      <c r="O539" s="338">
        <f>IF(OR('Felling&amp;Restocking'!H539=0,'Felling&amp;Restocking'!H539=""),0,1)</f>
        <v>0</v>
      </c>
      <c r="P539" s="339">
        <f>SUM('Felling&amp;Restocking'!O539+'Felling&amp;Restocking'!P539)</f>
        <v>0</v>
      </c>
      <c r="S539" s="341">
        <f>IF(AND(O539&lt;&gt;0,P539&lt;&gt;0,'Felling&amp;Restocking'!G539&lt;&gt;0,AA539="",AC539=""),1,0)</f>
        <v>0</v>
      </c>
      <c r="T539" s="342" t="str">
        <f>IF(OR('Felling&amp;Restocking'!G539=0,'Felling&amp;Restocking'!G539=""),"",SUM('Felling&amp;Restocking'!O539/P539)*'Felling&amp;Restocking'!G539)</f>
        <v/>
      </c>
      <c r="U539" s="343" t="str">
        <f>IF(OR('Felling&amp;Restocking'!G539=0,'Felling&amp;Restocking'!G539=""),"",SUM('Felling&amp;Restocking'!P539/P539)*'Felling&amp;Restocking'!G539)</f>
        <v/>
      </c>
      <c r="V539" s="344">
        <f>IF(CONCATENATE('Felling&amp;Restocking'!U539&amp;'Felling&amp;Restocking'!W539&amp;'Felling&amp;Restocking'!Y539&amp;'Felling&amp;Restocking'!AA539&amp;'Felling&amp;Restocking'!AC539)="",0,1)</f>
        <v>0</v>
      </c>
      <c r="W539" s="345">
        <f>IF(OR(OR(TRIM('Felling&amp;Restocking'!H539)="T",TRIM('Felling&amp;Restocking'!H539)="DF",TRIM('Felling&amp;Restocking'!H539)="OS"),O539=0),0,1)</f>
        <v>0</v>
      </c>
      <c r="X539" s="345">
        <f>IF(OR('Felling&amp;Restocking'!$S539="",OR('Felling&amp;Restocking'!$S539=0,'Felling&amp;Restocking'!$S539="N/A")),0,1)</f>
        <v>0</v>
      </c>
      <c r="Y539" s="333" t="str">
        <f t="shared" si="76"/>
        <v/>
      </c>
      <c r="Z539" s="333" t="str">
        <f t="shared" si="77"/>
        <v/>
      </c>
      <c r="AA539" s="334" t="str">
        <f t="shared" si="78"/>
        <v/>
      </c>
      <c r="AC539" s="333" t="str">
        <f t="shared" si="79"/>
        <v/>
      </c>
      <c r="AE539" s="333" t="str">
        <f t="shared" si="80"/>
        <v>1</v>
      </c>
      <c r="AF539" s="346" t="str">
        <f>IF('Felling&amp;Restocking'!I539="","",IFERROR(VLOOKUP( 'Felling&amp;Restocking'!I539,SpeciesList[],2,FALSE),"," &amp; 'Felling&amp;Restocking'!I539))</f>
        <v/>
      </c>
      <c r="AG539" s="333" t="str">
        <f>IF('Felling&amp;Restocking'!I539="","",VLOOKUP( 'Felling&amp;Restocking'!I539,SpeciesList[],4,FALSE))</f>
        <v/>
      </c>
      <c r="AH539" s="333" t="str">
        <f>IF('Felling&amp;Restocking'!J539="","",IFERROR("," &amp; VLOOKUP( 'Felling&amp;Restocking'!J539,SpeciesList[],2,FALSE),"," &amp; 'Felling&amp;Restocking'!J539))</f>
        <v/>
      </c>
      <c r="AI539" s="333" t="str">
        <f>IF('Felling&amp;Restocking'!J539="","",VLOOKUP( 'Felling&amp;Restocking'!J539,SpeciesList[],4,FALSE))</f>
        <v/>
      </c>
      <c r="AJ539" s="333" t="str">
        <f>IF('Felling&amp;Restocking'!K539="","",IFERROR("," &amp; VLOOKUP( 'Felling&amp;Restocking'!K539,SpeciesList[],2,FALSE),"," &amp; 'Felling&amp;Restocking'!K539))</f>
        <v/>
      </c>
      <c r="AK539" s="333" t="str">
        <f>IF('Felling&amp;Restocking'!K539="","",VLOOKUP( 'Felling&amp;Restocking'!K539,SpeciesList[],4,FALSE))</f>
        <v/>
      </c>
      <c r="AL539" s="333" t="str">
        <f>IF('Felling&amp;Restocking'!L539="","",IFERROR("," &amp; VLOOKUP( 'Felling&amp;Restocking'!L539,SpeciesList[],2,FALSE),"," &amp; 'Felling&amp;Restocking'!L539))</f>
        <v/>
      </c>
      <c r="AM539" s="333" t="str">
        <f>IF('Felling&amp;Restocking'!L539="","",VLOOKUP( 'Felling&amp;Restocking'!L539,SpeciesList[],4,FALSE))</f>
        <v/>
      </c>
      <c r="AN539" s="333" t="str">
        <f>IF('Felling&amp;Restocking'!M539="","",IFERROR("," &amp; VLOOKUP( 'Felling&amp;Restocking'!M539,SpeciesList[],2,FALSE),"," &amp; 'Felling&amp;Restocking'!M539))</f>
        <v/>
      </c>
      <c r="AO539" s="333" t="str">
        <f>IF('Felling&amp;Restocking'!M539="","",VLOOKUP( 'Felling&amp;Restocking'!M539,SpeciesList[],4,FALSE))</f>
        <v/>
      </c>
      <c r="AP539" s="333" t="str">
        <f>IF('Felling&amp;Restocking'!N539="","",IFERROR("," &amp; VLOOKUP( 'Felling&amp;Restocking'!N539,SpeciesList[],2,FALSE),"," &amp; 'Felling&amp;Restocking'!N539))</f>
        <v/>
      </c>
      <c r="AQ539" s="333" t="str">
        <f>IF('Felling&amp;Restocking'!N539="","",VLOOKUP( 'Felling&amp;Restocking'!N539,SpeciesList[],4,FALSE))</f>
        <v/>
      </c>
      <c r="AS539" s="346"/>
      <c r="AT539" s="333" t="str">
        <f>IF('Sub-Cpt Record'!A539&lt;&gt;"",CONCATENATE('Sub-Cpt Record'!A539,'Sub-Cpt Record'!B539,'Sub-Cpt Record'!C539),"")</f>
        <v/>
      </c>
      <c r="AU539" s="333">
        <f t="shared" si="81"/>
        <v>1</v>
      </c>
      <c r="AV539" s="333">
        <f>IF(AT539&lt;&gt;"",'Sub-Cpt Record'!C539/CODE!AU539,0)</f>
        <v>0</v>
      </c>
    </row>
    <row r="540" spans="1:48" x14ac:dyDescent="0.25">
      <c r="A540" s="333" t="str">
        <f>IF('Sub-Cpt Record'!B540="",IF(OR('Sub-Cpt Record'!A540=0,'Sub-Cpt Record'!A540=""),"",'Sub-Cpt Record'!A540),CONCATENATE('Sub-Cpt Record'!A540&amp;'Sub-Cpt Record'!B540))</f>
        <v/>
      </c>
      <c r="B540" s="333">
        <f t="shared" si="73"/>
        <v>1</v>
      </c>
      <c r="C540" s="334" t="str">
        <f>IF('Sub-Cpt Record'!E540 = "","",'Sub-Cpt Record'!E540&amp;"  ")</f>
        <v/>
      </c>
      <c r="D540" s="333" t="str">
        <f>IF('Sub-Cpt Record'!F540 = "","",'Sub-Cpt Record'!F540&amp;"  ")</f>
        <v/>
      </c>
      <c r="E540" s="333" t="str">
        <f>IF('Sub-Cpt Record'!G540 = "","",'Sub-Cpt Record'!G540&amp;"  ")</f>
        <v/>
      </c>
      <c r="F540" s="333" t="str">
        <f>IF('Sub-Cpt Record'!H540 = "","",'Sub-Cpt Record'!H540&amp;"  ")</f>
        <v/>
      </c>
      <c r="G540" s="333" t="str">
        <f>IF('Sub-Cpt Record'!I540 = "","",'Sub-Cpt Record'!I540&amp;"  ")</f>
        <v/>
      </c>
      <c r="H540" s="333" t="str">
        <f>IF('Sub-Cpt Record'!J540 = "","",'Sub-Cpt Record'!J540&amp;"  ")</f>
        <v/>
      </c>
      <c r="I540" s="335" t="str">
        <f t="shared" si="74"/>
        <v/>
      </c>
      <c r="J540" s="333">
        <f>IF(A540&lt;&gt;"",'Sub-Cpt Record'!C540/CODE!B540,0)</f>
        <v>0</v>
      </c>
      <c r="L540" s="337" t="str">
        <f t="shared" si="75"/>
        <v/>
      </c>
      <c r="N540" s="338">
        <f>COUNTIFS('Felling&amp;Restocking'!$A$11:$A$1000, 'Felling&amp;Restocking'!$A540, 'Felling&amp;Restocking'!$B$11:$B$1000, 'Felling&amp;Restocking'!$B540, 'Felling&amp;Restocking'!$H$11:$H$1000, 'Felling&amp;Restocking'!$H540)</f>
        <v>0</v>
      </c>
      <c r="O540" s="338">
        <f>IF(OR('Felling&amp;Restocking'!H540=0,'Felling&amp;Restocking'!H540=""),0,1)</f>
        <v>0</v>
      </c>
      <c r="P540" s="339">
        <f>SUM('Felling&amp;Restocking'!O540+'Felling&amp;Restocking'!P540)</f>
        <v>0</v>
      </c>
      <c r="S540" s="341">
        <f>IF(AND(O540&lt;&gt;0,P540&lt;&gt;0,'Felling&amp;Restocking'!G540&lt;&gt;0,AA540="",AC540=""),1,0)</f>
        <v>0</v>
      </c>
      <c r="T540" s="342" t="str">
        <f>IF(OR('Felling&amp;Restocking'!G540=0,'Felling&amp;Restocking'!G540=""),"",SUM('Felling&amp;Restocking'!O540/P540)*'Felling&amp;Restocking'!G540)</f>
        <v/>
      </c>
      <c r="U540" s="343" t="str">
        <f>IF(OR('Felling&amp;Restocking'!G540=0,'Felling&amp;Restocking'!G540=""),"",SUM('Felling&amp;Restocking'!P540/P540)*'Felling&amp;Restocking'!G540)</f>
        <v/>
      </c>
      <c r="V540" s="344">
        <f>IF(CONCATENATE('Felling&amp;Restocking'!U540&amp;'Felling&amp;Restocking'!W540&amp;'Felling&amp;Restocking'!Y540&amp;'Felling&amp;Restocking'!AA540&amp;'Felling&amp;Restocking'!AC540)="",0,1)</f>
        <v>0</v>
      </c>
      <c r="W540" s="345">
        <f>IF(OR(OR(TRIM('Felling&amp;Restocking'!H540)="T",TRIM('Felling&amp;Restocking'!H540)="DF",TRIM('Felling&amp;Restocking'!H540)="OS"),O540=0),0,1)</f>
        <v>0</v>
      </c>
      <c r="X540" s="345">
        <f>IF(OR('Felling&amp;Restocking'!$S540="",OR('Felling&amp;Restocking'!$S540=0,'Felling&amp;Restocking'!$S540="N/A")),0,1)</f>
        <v>0</v>
      </c>
      <c r="Y540" s="333" t="str">
        <f t="shared" si="76"/>
        <v/>
      </c>
      <c r="Z540" s="333" t="str">
        <f t="shared" si="77"/>
        <v/>
      </c>
      <c r="AA540" s="334" t="str">
        <f t="shared" si="78"/>
        <v/>
      </c>
      <c r="AC540" s="333" t="str">
        <f t="shared" si="79"/>
        <v/>
      </c>
      <c r="AE540" s="333" t="str">
        <f t="shared" si="80"/>
        <v>1</v>
      </c>
      <c r="AF540" s="346" t="str">
        <f>IF('Felling&amp;Restocking'!I540="","",IFERROR(VLOOKUP( 'Felling&amp;Restocking'!I540,SpeciesList[],2,FALSE),"," &amp; 'Felling&amp;Restocking'!I540))</f>
        <v/>
      </c>
      <c r="AG540" s="333" t="str">
        <f>IF('Felling&amp;Restocking'!I540="","",VLOOKUP( 'Felling&amp;Restocking'!I540,SpeciesList[],4,FALSE))</f>
        <v/>
      </c>
      <c r="AH540" s="333" t="str">
        <f>IF('Felling&amp;Restocking'!J540="","",IFERROR("," &amp; VLOOKUP( 'Felling&amp;Restocking'!J540,SpeciesList[],2,FALSE),"," &amp; 'Felling&amp;Restocking'!J540))</f>
        <v/>
      </c>
      <c r="AI540" s="333" t="str">
        <f>IF('Felling&amp;Restocking'!J540="","",VLOOKUP( 'Felling&amp;Restocking'!J540,SpeciesList[],4,FALSE))</f>
        <v/>
      </c>
      <c r="AJ540" s="333" t="str">
        <f>IF('Felling&amp;Restocking'!K540="","",IFERROR("," &amp; VLOOKUP( 'Felling&amp;Restocking'!K540,SpeciesList[],2,FALSE),"," &amp; 'Felling&amp;Restocking'!K540))</f>
        <v/>
      </c>
      <c r="AK540" s="333" t="str">
        <f>IF('Felling&amp;Restocking'!K540="","",VLOOKUP( 'Felling&amp;Restocking'!K540,SpeciesList[],4,FALSE))</f>
        <v/>
      </c>
      <c r="AL540" s="333" t="str">
        <f>IF('Felling&amp;Restocking'!L540="","",IFERROR("," &amp; VLOOKUP( 'Felling&amp;Restocking'!L540,SpeciesList[],2,FALSE),"," &amp; 'Felling&amp;Restocking'!L540))</f>
        <v/>
      </c>
      <c r="AM540" s="333" t="str">
        <f>IF('Felling&amp;Restocking'!L540="","",VLOOKUP( 'Felling&amp;Restocking'!L540,SpeciesList[],4,FALSE))</f>
        <v/>
      </c>
      <c r="AN540" s="333" t="str">
        <f>IF('Felling&amp;Restocking'!M540="","",IFERROR("," &amp; VLOOKUP( 'Felling&amp;Restocking'!M540,SpeciesList[],2,FALSE),"," &amp; 'Felling&amp;Restocking'!M540))</f>
        <v/>
      </c>
      <c r="AO540" s="333" t="str">
        <f>IF('Felling&amp;Restocking'!M540="","",VLOOKUP( 'Felling&amp;Restocking'!M540,SpeciesList[],4,FALSE))</f>
        <v/>
      </c>
      <c r="AP540" s="333" t="str">
        <f>IF('Felling&amp;Restocking'!N540="","",IFERROR("," &amp; VLOOKUP( 'Felling&amp;Restocking'!N540,SpeciesList[],2,FALSE),"," &amp; 'Felling&amp;Restocking'!N540))</f>
        <v/>
      </c>
      <c r="AQ540" s="333" t="str">
        <f>IF('Felling&amp;Restocking'!N540="","",VLOOKUP( 'Felling&amp;Restocking'!N540,SpeciesList[],4,FALSE))</f>
        <v/>
      </c>
      <c r="AS540" s="346"/>
      <c r="AT540" s="333" t="str">
        <f>IF('Sub-Cpt Record'!A540&lt;&gt;"",CONCATENATE('Sub-Cpt Record'!A540,'Sub-Cpt Record'!B540,'Sub-Cpt Record'!C540),"")</f>
        <v/>
      </c>
      <c r="AU540" s="333">
        <f t="shared" si="81"/>
        <v>1</v>
      </c>
      <c r="AV540" s="333">
        <f>IF(AT540&lt;&gt;"",'Sub-Cpt Record'!C540/CODE!AU540,0)</f>
        <v>0</v>
      </c>
    </row>
    <row r="541" spans="1:48" x14ac:dyDescent="0.25">
      <c r="A541" s="333" t="str">
        <f>IF('Sub-Cpt Record'!B541="",IF(OR('Sub-Cpt Record'!A541=0,'Sub-Cpt Record'!A541=""),"",'Sub-Cpt Record'!A541),CONCATENATE('Sub-Cpt Record'!A541&amp;'Sub-Cpt Record'!B541))</f>
        <v/>
      </c>
      <c r="B541" s="333">
        <f t="shared" si="73"/>
        <v>1</v>
      </c>
      <c r="C541" s="334" t="str">
        <f>IF('Sub-Cpt Record'!E541 = "","",'Sub-Cpt Record'!E541&amp;"  ")</f>
        <v/>
      </c>
      <c r="D541" s="333" t="str">
        <f>IF('Sub-Cpt Record'!F541 = "","",'Sub-Cpt Record'!F541&amp;"  ")</f>
        <v/>
      </c>
      <c r="E541" s="333" t="str">
        <f>IF('Sub-Cpt Record'!G541 = "","",'Sub-Cpt Record'!G541&amp;"  ")</f>
        <v/>
      </c>
      <c r="F541" s="333" t="str">
        <f>IF('Sub-Cpt Record'!H541 = "","",'Sub-Cpt Record'!H541&amp;"  ")</f>
        <v/>
      </c>
      <c r="G541" s="333" t="str">
        <f>IF('Sub-Cpt Record'!I541 = "","",'Sub-Cpt Record'!I541&amp;"  ")</f>
        <v/>
      </c>
      <c r="H541" s="333" t="str">
        <f>IF('Sub-Cpt Record'!J541 = "","",'Sub-Cpt Record'!J541&amp;"  ")</f>
        <v/>
      </c>
      <c r="I541" s="335" t="str">
        <f t="shared" si="74"/>
        <v/>
      </c>
      <c r="J541" s="333">
        <f>IF(A541&lt;&gt;"",'Sub-Cpt Record'!C541/CODE!B541,0)</f>
        <v>0</v>
      </c>
      <c r="L541" s="337" t="str">
        <f t="shared" si="75"/>
        <v/>
      </c>
      <c r="N541" s="338">
        <f>COUNTIFS('Felling&amp;Restocking'!$A$11:$A$1000, 'Felling&amp;Restocking'!$A541, 'Felling&amp;Restocking'!$B$11:$B$1000, 'Felling&amp;Restocking'!$B541, 'Felling&amp;Restocking'!$H$11:$H$1000, 'Felling&amp;Restocking'!$H541)</f>
        <v>0</v>
      </c>
      <c r="O541" s="338">
        <f>IF(OR('Felling&amp;Restocking'!H541=0,'Felling&amp;Restocking'!H541=""),0,1)</f>
        <v>0</v>
      </c>
      <c r="P541" s="339">
        <f>SUM('Felling&amp;Restocking'!O541+'Felling&amp;Restocking'!P541)</f>
        <v>0</v>
      </c>
      <c r="S541" s="341">
        <f>IF(AND(O541&lt;&gt;0,P541&lt;&gt;0,'Felling&amp;Restocking'!G541&lt;&gt;0,AA541="",AC541=""),1,0)</f>
        <v>0</v>
      </c>
      <c r="T541" s="342" t="str">
        <f>IF(OR('Felling&amp;Restocking'!G541=0,'Felling&amp;Restocking'!G541=""),"",SUM('Felling&amp;Restocking'!O541/P541)*'Felling&amp;Restocking'!G541)</f>
        <v/>
      </c>
      <c r="U541" s="343" t="str">
        <f>IF(OR('Felling&amp;Restocking'!G541=0,'Felling&amp;Restocking'!G541=""),"",SUM('Felling&amp;Restocking'!P541/P541)*'Felling&amp;Restocking'!G541)</f>
        <v/>
      </c>
      <c r="V541" s="344">
        <f>IF(CONCATENATE('Felling&amp;Restocking'!U541&amp;'Felling&amp;Restocking'!W541&amp;'Felling&amp;Restocking'!Y541&amp;'Felling&amp;Restocking'!AA541&amp;'Felling&amp;Restocking'!AC541)="",0,1)</f>
        <v>0</v>
      </c>
      <c r="W541" s="345">
        <f>IF(OR(OR(TRIM('Felling&amp;Restocking'!H541)="T",TRIM('Felling&amp;Restocking'!H541)="DF",TRIM('Felling&amp;Restocking'!H541)="OS"),O541=0),0,1)</f>
        <v>0</v>
      </c>
      <c r="X541" s="345">
        <f>IF(OR('Felling&amp;Restocking'!$S541="",OR('Felling&amp;Restocking'!$S541=0,'Felling&amp;Restocking'!$S541="N/A")),0,1)</f>
        <v>0</v>
      </c>
      <c r="Y541" s="333" t="str">
        <f t="shared" si="76"/>
        <v/>
      </c>
      <c r="Z541" s="333" t="str">
        <f t="shared" si="77"/>
        <v/>
      </c>
      <c r="AA541" s="334" t="str">
        <f t="shared" si="78"/>
        <v/>
      </c>
      <c r="AC541" s="333" t="str">
        <f t="shared" si="79"/>
        <v/>
      </c>
      <c r="AE541" s="333" t="str">
        <f t="shared" si="80"/>
        <v>1</v>
      </c>
      <c r="AF541" s="346" t="str">
        <f>IF('Felling&amp;Restocking'!I541="","",IFERROR(VLOOKUP( 'Felling&amp;Restocking'!I541,SpeciesList[],2,FALSE),"," &amp; 'Felling&amp;Restocking'!I541))</f>
        <v/>
      </c>
      <c r="AG541" s="333" t="str">
        <f>IF('Felling&amp;Restocking'!I541="","",VLOOKUP( 'Felling&amp;Restocking'!I541,SpeciesList[],4,FALSE))</f>
        <v/>
      </c>
      <c r="AH541" s="333" t="str">
        <f>IF('Felling&amp;Restocking'!J541="","",IFERROR("," &amp; VLOOKUP( 'Felling&amp;Restocking'!J541,SpeciesList[],2,FALSE),"," &amp; 'Felling&amp;Restocking'!J541))</f>
        <v/>
      </c>
      <c r="AI541" s="333" t="str">
        <f>IF('Felling&amp;Restocking'!J541="","",VLOOKUP( 'Felling&amp;Restocking'!J541,SpeciesList[],4,FALSE))</f>
        <v/>
      </c>
      <c r="AJ541" s="333" t="str">
        <f>IF('Felling&amp;Restocking'!K541="","",IFERROR("," &amp; VLOOKUP( 'Felling&amp;Restocking'!K541,SpeciesList[],2,FALSE),"," &amp; 'Felling&amp;Restocking'!K541))</f>
        <v/>
      </c>
      <c r="AK541" s="333" t="str">
        <f>IF('Felling&amp;Restocking'!K541="","",VLOOKUP( 'Felling&amp;Restocking'!K541,SpeciesList[],4,FALSE))</f>
        <v/>
      </c>
      <c r="AL541" s="333" t="str">
        <f>IF('Felling&amp;Restocking'!L541="","",IFERROR("," &amp; VLOOKUP( 'Felling&amp;Restocking'!L541,SpeciesList[],2,FALSE),"," &amp; 'Felling&amp;Restocking'!L541))</f>
        <v/>
      </c>
      <c r="AM541" s="333" t="str">
        <f>IF('Felling&amp;Restocking'!L541="","",VLOOKUP( 'Felling&amp;Restocking'!L541,SpeciesList[],4,FALSE))</f>
        <v/>
      </c>
      <c r="AN541" s="333" t="str">
        <f>IF('Felling&amp;Restocking'!M541="","",IFERROR("," &amp; VLOOKUP( 'Felling&amp;Restocking'!M541,SpeciesList[],2,FALSE),"," &amp; 'Felling&amp;Restocking'!M541))</f>
        <v/>
      </c>
      <c r="AO541" s="333" t="str">
        <f>IF('Felling&amp;Restocking'!M541="","",VLOOKUP( 'Felling&amp;Restocking'!M541,SpeciesList[],4,FALSE))</f>
        <v/>
      </c>
      <c r="AP541" s="333" t="str">
        <f>IF('Felling&amp;Restocking'!N541="","",IFERROR("," &amp; VLOOKUP( 'Felling&amp;Restocking'!N541,SpeciesList[],2,FALSE),"," &amp; 'Felling&amp;Restocking'!N541))</f>
        <v/>
      </c>
      <c r="AQ541" s="333" t="str">
        <f>IF('Felling&amp;Restocking'!N541="","",VLOOKUP( 'Felling&amp;Restocking'!N541,SpeciesList[],4,FALSE))</f>
        <v/>
      </c>
      <c r="AS541" s="346"/>
      <c r="AT541" s="333" t="str">
        <f>IF('Sub-Cpt Record'!A541&lt;&gt;"",CONCATENATE('Sub-Cpt Record'!A541,'Sub-Cpt Record'!B541,'Sub-Cpt Record'!C541),"")</f>
        <v/>
      </c>
      <c r="AU541" s="333">
        <f t="shared" si="81"/>
        <v>1</v>
      </c>
      <c r="AV541" s="333">
        <f>IF(AT541&lt;&gt;"",'Sub-Cpt Record'!C541/CODE!AU541,0)</f>
        <v>0</v>
      </c>
    </row>
    <row r="542" spans="1:48" x14ac:dyDescent="0.25">
      <c r="A542" s="333" t="str">
        <f>IF('Sub-Cpt Record'!B542="",IF(OR('Sub-Cpt Record'!A542=0,'Sub-Cpt Record'!A542=""),"",'Sub-Cpt Record'!A542),CONCATENATE('Sub-Cpt Record'!A542&amp;'Sub-Cpt Record'!B542))</f>
        <v/>
      </c>
      <c r="B542" s="333">
        <f t="shared" si="73"/>
        <v>1</v>
      </c>
      <c r="C542" s="334" t="str">
        <f>IF('Sub-Cpt Record'!E542 = "","",'Sub-Cpt Record'!E542&amp;"  ")</f>
        <v/>
      </c>
      <c r="D542" s="333" t="str">
        <f>IF('Sub-Cpt Record'!F542 = "","",'Sub-Cpt Record'!F542&amp;"  ")</f>
        <v/>
      </c>
      <c r="E542" s="333" t="str">
        <f>IF('Sub-Cpt Record'!G542 = "","",'Sub-Cpt Record'!G542&amp;"  ")</f>
        <v/>
      </c>
      <c r="F542" s="333" t="str">
        <f>IF('Sub-Cpt Record'!H542 = "","",'Sub-Cpt Record'!H542&amp;"  ")</f>
        <v/>
      </c>
      <c r="G542" s="333" t="str">
        <f>IF('Sub-Cpt Record'!I542 = "","",'Sub-Cpt Record'!I542&amp;"  ")</f>
        <v/>
      </c>
      <c r="H542" s="333" t="str">
        <f>IF('Sub-Cpt Record'!J542 = "","",'Sub-Cpt Record'!J542&amp;"  ")</f>
        <v/>
      </c>
      <c r="I542" s="335" t="str">
        <f t="shared" si="74"/>
        <v/>
      </c>
      <c r="J542" s="333">
        <f>IF(A542&lt;&gt;"",'Sub-Cpt Record'!C542/CODE!B542,0)</f>
        <v>0</v>
      </c>
      <c r="L542" s="337" t="str">
        <f t="shared" si="75"/>
        <v/>
      </c>
      <c r="N542" s="338">
        <f>COUNTIFS('Felling&amp;Restocking'!$A$11:$A$1000, 'Felling&amp;Restocking'!$A542, 'Felling&amp;Restocking'!$B$11:$B$1000, 'Felling&amp;Restocking'!$B542, 'Felling&amp;Restocking'!$H$11:$H$1000, 'Felling&amp;Restocking'!$H542)</f>
        <v>0</v>
      </c>
      <c r="O542" s="338">
        <f>IF(OR('Felling&amp;Restocking'!H542=0,'Felling&amp;Restocking'!H542=""),0,1)</f>
        <v>0</v>
      </c>
      <c r="P542" s="339">
        <f>SUM('Felling&amp;Restocking'!O542+'Felling&amp;Restocking'!P542)</f>
        <v>0</v>
      </c>
      <c r="S542" s="341">
        <f>IF(AND(O542&lt;&gt;0,P542&lt;&gt;0,'Felling&amp;Restocking'!G542&lt;&gt;0,AA542="",AC542=""),1,0)</f>
        <v>0</v>
      </c>
      <c r="T542" s="342" t="str">
        <f>IF(OR('Felling&amp;Restocking'!G542=0,'Felling&amp;Restocking'!G542=""),"",SUM('Felling&amp;Restocking'!O542/P542)*'Felling&amp;Restocking'!G542)</f>
        <v/>
      </c>
      <c r="U542" s="343" t="str">
        <f>IF(OR('Felling&amp;Restocking'!G542=0,'Felling&amp;Restocking'!G542=""),"",SUM('Felling&amp;Restocking'!P542/P542)*'Felling&amp;Restocking'!G542)</f>
        <v/>
      </c>
      <c r="V542" s="344">
        <f>IF(CONCATENATE('Felling&amp;Restocking'!U542&amp;'Felling&amp;Restocking'!W542&amp;'Felling&amp;Restocking'!Y542&amp;'Felling&amp;Restocking'!AA542&amp;'Felling&amp;Restocking'!AC542)="",0,1)</f>
        <v>0</v>
      </c>
      <c r="W542" s="345">
        <f>IF(OR(OR(TRIM('Felling&amp;Restocking'!H542)="T",TRIM('Felling&amp;Restocking'!H542)="DF",TRIM('Felling&amp;Restocking'!H542)="OS"),O542=0),0,1)</f>
        <v>0</v>
      </c>
      <c r="X542" s="345">
        <f>IF(OR('Felling&amp;Restocking'!$S542="",OR('Felling&amp;Restocking'!$S542=0,'Felling&amp;Restocking'!$S542="N/A")),0,1)</f>
        <v>0</v>
      </c>
      <c r="Y542" s="333" t="str">
        <f t="shared" si="76"/>
        <v/>
      </c>
      <c r="Z542" s="333" t="str">
        <f t="shared" si="77"/>
        <v/>
      </c>
      <c r="AA542" s="334" t="str">
        <f t="shared" si="78"/>
        <v/>
      </c>
      <c r="AC542" s="333" t="str">
        <f t="shared" si="79"/>
        <v/>
      </c>
      <c r="AE542" s="333" t="str">
        <f t="shared" si="80"/>
        <v>1</v>
      </c>
      <c r="AF542" s="346" t="str">
        <f>IF('Felling&amp;Restocking'!I542="","",IFERROR(VLOOKUP( 'Felling&amp;Restocking'!I542,SpeciesList[],2,FALSE),"," &amp; 'Felling&amp;Restocking'!I542))</f>
        <v/>
      </c>
      <c r="AG542" s="333" t="str">
        <f>IF('Felling&amp;Restocking'!I542="","",VLOOKUP( 'Felling&amp;Restocking'!I542,SpeciesList[],4,FALSE))</f>
        <v/>
      </c>
      <c r="AH542" s="333" t="str">
        <f>IF('Felling&amp;Restocking'!J542="","",IFERROR("," &amp; VLOOKUP( 'Felling&amp;Restocking'!J542,SpeciesList[],2,FALSE),"," &amp; 'Felling&amp;Restocking'!J542))</f>
        <v/>
      </c>
      <c r="AI542" s="333" t="str">
        <f>IF('Felling&amp;Restocking'!J542="","",VLOOKUP( 'Felling&amp;Restocking'!J542,SpeciesList[],4,FALSE))</f>
        <v/>
      </c>
      <c r="AJ542" s="333" t="str">
        <f>IF('Felling&amp;Restocking'!K542="","",IFERROR("," &amp; VLOOKUP( 'Felling&amp;Restocking'!K542,SpeciesList[],2,FALSE),"," &amp; 'Felling&amp;Restocking'!K542))</f>
        <v/>
      </c>
      <c r="AK542" s="333" t="str">
        <f>IF('Felling&amp;Restocking'!K542="","",VLOOKUP( 'Felling&amp;Restocking'!K542,SpeciesList[],4,FALSE))</f>
        <v/>
      </c>
      <c r="AL542" s="333" t="str">
        <f>IF('Felling&amp;Restocking'!L542="","",IFERROR("," &amp; VLOOKUP( 'Felling&amp;Restocking'!L542,SpeciesList[],2,FALSE),"," &amp; 'Felling&amp;Restocking'!L542))</f>
        <v/>
      </c>
      <c r="AM542" s="333" t="str">
        <f>IF('Felling&amp;Restocking'!L542="","",VLOOKUP( 'Felling&amp;Restocking'!L542,SpeciesList[],4,FALSE))</f>
        <v/>
      </c>
      <c r="AN542" s="333" t="str">
        <f>IF('Felling&amp;Restocking'!M542="","",IFERROR("," &amp; VLOOKUP( 'Felling&amp;Restocking'!M542,SpeciesList[],2,FALSE),"," &amp; 'Felling&amp;Restocking'!M542))</f>
        <v/>
      </c>
      <c r="AO542" s="333" t="str">
        <f>IF('Felling&amp;Restocking'!M542="","",VLOOKUP( 'Felling&amp;Restocking'!M542,SpeciesList[],4,FALSE))</f>
        <v/>
      </c>
      <c r="AP542" s="333" t="str">
        <f>IF('Felling&amp;Restocking'!N542="","",IFERROR("," &amp; VLOOKUP( 'Felling&amp;Restocking'!N542,SpeciesList[],2,FALSE),"," &amp; 'Felling&amp;Restocking'!N542))</f>
        <v/>
      </c>
      <c r="AQ542" s="333" t="str">
        <f>IF('Felling&amp;Restocking'!N542="","",VLOOKUP( 'Felling&amp;Restocking'!N542,SpeciesList[],4,FALSE))</f>
        <v/>
      </c>
      <c r="AS542" s="346"/>
      <c r="AT542" s="333" t="str">
        <f>IF('Sub-Cpt Record'!A542&lt;&gt;"",CONCATENATE('Sub-Cpt Record'!A542,'Sub-Cpt Record'!B542,'Sub-Cpt Record'!C542),"")</f>
        <v/>
      </c>
      <c r="AU542" s="333">
        <f t="shared" si="81"/>
        <v>1</v>
      </c>
      <c r="AV542" s="333">
        <f>IF(AT542&lt;&gt;"",'Sub-Cpt Record'!C542/CODE!AU542,0)</f>
        <v>0</v>
      </c>
    </row>
    <row r="543" spans="1:48" x14ac:dyDescent="0.25">
      <c r="A543" s="333" t="str">
        <f>IF('Sub-Cpt Record'!B543="",IF(OR('Sub-Cpt Record'!A543=0,'Sub-Cpt Record'!A543=""),"",'Sub-Cpt Record'!A543),CONCATENATE('Sub-Cpt Record'!A543&amp;'Sub-Cpt Record'!B543))</f>
        <v/>
      </c>
      <c r="B543" s="333">
        <f t="shared" si="73"/>
        <v>1</v>
      </c>
      <c r="C543" s="334" t="str">
        <f>IF('Sub-Cpt Record'!E543 = "","",'Sub-Cpt Record'!E543&amp;"  ")</f>
        <v/>
      </c>
      <c r="D543" s="333" t="str">
        <f>IF('Sub-Cpt Record'!F543 = "","",'Sub-Cpt Record'!F543&amp;"  ")</f>
        <v/>
      </c>
      <c r="E543" s="333" t="str">
        <f>IF('Sub-Cpt Record'!G543 = "","",'Sub-Cpt Record'!G543&amp;"  ")</f>
        <v/>
      </c>
      <c r="F543" s="333" t="str">
        <f>IF('Sub-Cpt Record'!H543 = "","",'Sub-Cpt Record'!H543&amp;"  ")</f>
        <v/>
      </c>
      <c r="G543" s="333" t="str">
        <f>IF('Sub-Cpt Record'!I543 = "","",'Sub-Cpt Record'!I543&amp;"  ")</f>
        <v/>
      </c>
      <c r="H543" s="333" t="str">
        <f>IF('Sub-Cpt Record'!J543 = "","",'Sub-Cpt Record'!J543&amp;"  ")</f>
        <v/>
      </c>
      <c r="I543" s="335" t="str">
        <f t="shared" si="74"/>
        <v/>
      </c>
      <c r="J543" s="333">
        <f>IF(A543&lt;&gt;"",'Sub-Cpt Record'!C543/CODE!B543,0)</f>
        <v>0</v>
      </c>
      <c r="L543" s="337" t="str">
        <f t="shared" si="75"/>
        <v/>
      </c>
      <c r="N543" s="338">
        <f>COUNTIFS('Felling&amp;Restocking'!$A$11:$A$1000, 'Felling&amp;Restocking'!$A543, 'Felling&amp;Restocking'!$B$11:$B$1000, 'Felling&amp;Restocking'!$B543, 'Felling&amp;Restocking'!$H$11:$H$1000, 'Felling&amp;Restocking'!$H543)</f>
        <v>0</v>
      </c>
      <c r="O543" s="338">
        <f>IF(OR('Felling&amp;Restocking'!H543=0,'Felling&amp;Restocking'!H543=""),0,1)</f>
        <v>0</v>
      </c>
      <c r="P543" s="339">
        <f>SUM('Felling&amp;Restocking'!O543+'Felling&amp;Restocking'!P543)</f>
        <v>0</v>
      </c>
      <c r="S543" s="341">
        <f>IF(AND(O543&lt;&gt;0,P543&lt;&gt;0,'Felling&amp;Restocking'!G543&lt;&gt;0,AA543="",AC543=""),1,0)</f>
        <v>0</v>
      </c>
      <c r="T543" s="342" t="str">
        <f>IF(OR('Felling&amp;Restocking'!G543=0,'Felling&amp;Restocking'!G543=""),"",SUM('Felling&amp;Restocking'!O543/P543)*'Felling&amp;Restocking'!G543)</f>
        <v/>
      </c>
      <c r="U543" s="343" t="str">
        <f>IF(OR('Felling&amp;Restocking'!G543=0,'Felling&amp;Restocking'!G543=""),"",SUM('Felling&amp;Restocking'!P543/P543)*'Felling&amp;Restocking'!G543)</f>
        <v/>
      </c>
      <c r="V543" s="344">
        <f>IF(CONCATENATE('Felling&amp;Restocking'!U543&amp;'Felling&amp;Restocking'!W543&amp;'Felling&amp;Restocking'!Y543&amp;'Felling&amp;Restocking'!AA543&amp;'Felling&amp;Restocking'!AC543)="",0,1)</f>
        <v>0</v>
      </c>
      <c r="W543" s="345">
        <f>IF(OR(OR(TRIM('Felling&amp;Restocking'!H543)="T",TRIM('Felling&amp;Restocking'!H543)="DF",TRIM('Felling&amp;Restocking'!H543)="OS"),O543=0),0,1)</f>
        <v>0</v>
      </c>
      <c r="X543" s="345">
        <f>IF(OR('Felling&amp;Restocking'!$S543="",OR('Felling&amp;Restocking'!$S543=0,'Felling&amp;Restocking'!$S543="N/A")),0,1)</f>
        <v>0</v>
      </c>
      <c r="Y543" s="333" t="str">
        <f t="shared" si="76"/>
        <v/>
      </c>
      <c r="Z543" s="333" t="str">
        <f t="shared" si="77"/>
        <v/>
      </c>
      <c r="AA543" s="334" t="str">
        <f t="shared" si="78"/>
        <v/>
      </c>
      <c r="AC543" s="333" t="str">
        <f t="shared" si="79"/>
        <v/>
      </c>
      <c r="AE543" s="333" t="str">
        <f t="shared" si="80"/>
        <v>1</v>
      </c>
      <c r="AF543" s="346" t="str">
        <f>IF('Felling&amp;Restocking'!I543="","",IFERROR(VLOOKUP( 'Felling&amp;Restocking'!I543,SpeciesList[],2,FALSE),"," &amp; 'Felling&amp;Restocking'!I543))</f>
        <v/>
      </c>
      <c r="AG543" s="333" t="str">
        <f>IF('Felling&amp;Restocking'!I543="","",VLOOKUP( 'Felling&amp;Restocking'!I543,SpeciesList[],4,FALSE))</f>
        <v/>
      </c>
      <c r="AH543" s="333" t="str">
        <f>IF('Felling&amp;Restocking'!J543="","",IFERROR("," &amp; VLOOKUP( 'Felling&amp;Restocking'!J543,SpeciesList[],2,FALSE),"," &amp; 'Felling&amp;Restocking'!J543))</f>
        <v/>
      </c>
      <c r="AI543" s="333" t="str">
        <f>IF('Felling&amp;Restocking'!J543="","",VLOOKUP( 'Felling&amp;Restocking'!J543,SpeciesList[],4,FALSE))</f>
        <v/>
      </c>
      <c r="AJ543" s="333" t="str">
        <f>IF('Felling&amp;Restocking'!K543="","",IFERROR("," &amp; VLOOKUP( 'Felling&amp;Restocking'!K543,SpeciesList[],2,FALSE),"," &amp; 'Felling&amp;Restocking'!K543))</f>
        <v/>
      </c>
      <c r="AK543" s="333" t="str">
        <f>IF('Felling&amp;Restocking'!K543="","",VLOOKUP( 'Felling&amp;Restocking'!K543,SpeciesList[],4,FALSE))</f>
        <v/>
      </c>
      <c r="AL543" s="333" t="str">
        <f>IF('Felling&amp;Restocking'!L543="","",IFERROR("," &amp; VLOOKUP( 'Felling&amp;Restocking'!L543,SpeciesList[],2,FALSE),"," &amp; 'Felling&amp;Restocking'!L543))</f>
        <v/>
      </c>
      <c r="AM543" s="333" t="str">
        <f>IF('Felling&amp;Restocking'!L543="","",VLOOKUP( 'Felling&amp;Restocking'!L543,SpeciesList[],4,FALSE))</f>
        <v/>
      </c>
      <c r="AN543" s="333" t="str">
        <f>IF('Felling&amp;Restocking'!M543="","",IFERROR("," &amp; VLOOKUP( 'Felling&amp;Restocking'!M543,SpeciesList[],2,FALSE),"," &amp; 'Felling&amp;Restocking'!M543))</f>
        <v/>
      </c>
      <c r="AO543" s="333" t="str">
        <f>IF('Felling&amp;Restocking'!M543="","",VLOOKUP( 'Felling&amp;Restocking'!M543,SpeciesList[],4,FALSE))</f>
        <v/>
      </c>
      <c r="AP543" s="333" t="str">
        <f>IF('Felling&amp;Restocking'!N543="","",IFERROR("," &amp; VLOOKUP( 'Felling&amp;Restocking'!N543,SpeciesList[],2,FALSE),"," &amp; 'Felling&amp;Restocking'!N543))</f>
        <v/>
      </c>
      <c r="AQ543" s="333" t="str">
        <f>IF('Felling&amp;Restocking'!N543="","",VLOOKUP( 'Felling&amp;Restocking'!N543,SpeciesList[],4,FALSE))</f>
        <v/>
      </c>
      <c r="AS543" s="346"/>
      <c r="AT543" s="333" t="str">
        <f>IF('Sub-Cpt Record'!A543&lt;&gt;"",CONCATENATE('Sub-Cpt Record'!A543,'Sub-Cpt Record'!B543,'Sub-Cpt Record'!C543),"")</f>
        <v/>
      </c>
      <c r="AU543" s="333">
        <f t="shared" si="81"/>
        <v>1</v>
      </c>
      <c r="AV543" s="333">
        <f>IF(AT543&lt;&gt;"",'Sub-Cpt Record'!C543/CODE!AU543,0)</f>
        <v>0</v>
      </c>
    </row>
    <row r="544" spans="1:48" x14ac:dyDescent="0.25">
      <c r="A544" s="333" t="str">
        <f>IF('Sub-Cpt Record'!B544="",IF(OR('Sub-Cpt Record'!A544=0,'Sub-Cpt Record'!A544=""),"",'Sub-Cpt Record'!A544),CONCATENATE('Sub-Cpt Record'!A544&amp;'Sub-Cpt Record'!B544))</f>
        <v/>
      </c>
      <c r="B544" s="333">
        <f t="shared" si="73"/>
        <v>1</v>
      </c>
      <c r="C544" s="334" t="str">
        <f>IF('Sub-Cpt Record'!E544 = "","",'Sub-Cpt Record'!E544&amp;"  ")</f>
        <v/>
      </c>
      <c r="D544" s="333" t="str">
        <f>IF('Sub-Cpt Record'!F544 = "","",'Sub-Cpt Record'!F544&amp;"  ")</f>
        <v/>
      </c>
      <c r="E544" s="333" t="str">
        <f>IF('Sub-Cpt Record'!G544 = "","",'Sub-Cpt Record'!G544&amp;"  ")</f>
        <v/>
      </c>
      <c r="F544" s="333" t="str">
        <f>IF('Sub-Cpt Record'!H544 = "","",'Sub-Cpt Record'!H544&amp;"  ")</f>
        <v/>
      </c>
      <c r="G544" s="333" t="str">
        <f>IF('Sub-Cpt Record'!I544 = "","",'Sub-Cpt Record'!I544&amp;"  ")</f>
        <v/>
      </c>
      <c r="H544" s="333" t="str">
        <f>IF('Sub-Cpt Record'!J544 = "","",'Sub-Cpt Record'!J544&amp;"  ")</f>
        <v/>
      </c>
      <c r="I544" s="335" t="str">
        <f t="shared" si="74"/>
        <v/>
      </c>
      <c r="J544" s="333">
        <f>IF(A544&lt;&gt;"",'Sub-Cpt Record'!C544/CODE!B544,0)</f>
        <v>0</v>
      </c>
      <c r="L544" s="337" t="str">
        <f t="shared" si="75"/>
        <v/>
      </c>
      <c r="N544" s="338">
        <f>COUNTIFS('Felling&amp;Restocking'!$A$11:$A$1000, 'Felling&amp;Restocking'!$A544, 'Felling&amp;Restocking'!$B$11:$B$1000, 'Felling&amp;Restocking'!$B544, 'Felling&amp;Restocking'!$H$11:$H$1000, 'Felling&amp;Restocking'!$H544)</f>
        <v>0</v>
      </c>
      <c r="O544" s="338">
        <f>IF(OR('Felling&amp;Restocking'!H544=0,'Felling&amp;Restocking'!H544=""),0,1)</f>
        <v>0</v>
      </c>
      <c r="P544" s="339">
        <f>SUM('Felling&amp;Restocking'!O544+'Felling&amp;Restocking'!P544)</f>
        <v>0</v>
      </c>
      <c r="S544" s="341">
        <f>IF(AND(O544&lt;&gt;0,P544&lt;&gt;0,'Felling&amp;Restocking'!G544&lt;&gt;0,AA544="",AC544=""),1,0)</f>
        <v>0</v>
      </c>
      <c r="T544" s="342" t="str">
        <f>IF(OR('Felling&amp;Restocking'!G544=0,'Felling&amp;Restocking'!G544=""),"",SUM('Felling&amp;Restocking'!O544/P544)*'Felling&amp;Restocking'!G544)</f>
        <v/>
      </c>
      <c r="U544" s="343" t="str">
        <f>IF(OR('Felling&amp;Restocking'!G544=0,'Felling&amp;Restocking'!G544=""),"",SUM('Felling&amp;Restocking'!P544/P544)*'Felling&amp;Restocking'!G544)</f>
        <v/>
      </c>
      <c r="V544" s="344">
        <f>IF(CONCATENATE('Felling&amp;Restocking'!U544&amp;'Felling&amp;Restocking'!W544&amp;'Felling&amp;Restocking'!Y544&amp;'Felling&amp;Restocking'!AA544&amp;'Felling&amp;Restocking'!AC544)="",0,1)</f>
        <v>0</v>
      </c>
      <c r="W544" s="345">
        <f>IF(OR(OR(TRIM('Felling&amp;Restocking'!H544)="T",TRIM('Felling&amp;Restocking'!H544)="DF",TRIM('Felling&amp;Restocking'!H544)="OS"),O544=0),0,1)</f>
        <v>0</v>
      </c>
      <c r="X544" s="345">
        <f>IF(OR('Felling&amp;Restocking'!$S544="",OR('Felling&amp;Restocking'!$S544=0,'Felling&amp;Restocking'!$S544="N/A")),0,1)</f>
        <v>0</v>
      </c>
      <c r="Y544" s="333" t="str">
        <f t="shared" si="76"/>
        <v/>
      </c>
      <c r="Z544" s="333" t="str">
        <f t="shared" si="77"/>
        <v/>
      </c>
      <c r="AA544" s="334" t="str">
        <f t="shared" si="78"/>
        <v/>
      </c>
      <c r="AC544" s="333" t="str">
        <f t="shared" si="79"/>
        <v/>
      </c>
      <c r="AE544" s="333" t="str">
        <f t="shared" si="80"/>
        <v>1</v>
      </c>
      <c r="AF544" s="346" t="str">
        <f>IF('Felling&amp;Restocking'!I544="","",IFERROR(VLOOKUP( 'Felling&amp;Restocking'!I544,SpeciesList[],2,FALSE),"," &amp; 'Felling&amp;Restocking'!I544))</f>
        <v/>
      </c>
      <c r="AG544" s="333" t="str">
        <f>IF('Felling&amp;Restocking'!I544="","",VLOOKUP( 'Felling&amp;Restocking'!I544,SpeciesList[],4,FALSE))</f>
        <v/>
      </c>
      <c r="AH544" s="333" t="str">
        <f>IF('Felling&amp;Restocking'!J544="","",IFERROR("," &amp; VLOOKUP( 'Felling&amp;Restocking'!J544,SpeciesList[],2,FALSE),"," &amp; 'Felling&amp;Restocking'!J544))</f>
        <v/>
      </c>
      <c r="AI544" s="333" t="str">
        <f>IF('Felling&amp;Restocking'!J544="","",VLOOKUP( 'Felling&amp;Restocking'!J544,SpeciesList[],4,FALSE))</f>
        <v/>
      </c>
      <c r="AJ544" s="333" t="str">
        <f>IF('Felling&amp;Restocking'!K544="","",IFERROR("," &amp; VLOOKUP( 'Felling&amp;Restocking'!K544,SpeciesList[],2,FALSE),"," &amp; 'Felling&amp;Restocking'!K544))</f>
        <v/>
      </c>
      <c r="AK544" s="333" t="str">
        <f>IF('Felling&amp;Restocking'!K544="","",VLOOKUP( 'Felling&amp;Restocking'!K544,SpeciesList[],4,FALSE))</f>
        <v/>
      </c>
      <c r="AL544" s="333" t="str">
        <f>IF('Felling&amp;Restocking'!L544="","",IFERROR("," &amp; VLOOKUP( 'Felling&amp;Restocking'!L544,SpeciesList[],2,FALSE),"," &amp; 'Felling&amp;Restocking'!L544))</f>
        <v/>
      </c>
      <c r="AM544" s="333" t="str">
        <f>IF('Felling&amp;Restocking'!L544="","",VLOOKUP( 'Felling&amp;Restocking'!L544,SpeciesList[],4,FALSE))</f>
        <v/>
      </c>
      <c r="AN544" s="333" t="str">
        <f>IF('Felling&amp;Restocking'!M544="","",IFERROR("," &amp; VLOOKUP( 'Felling&amp;Restocking'!M544,SpeciesList[],2,FALSE),"," &amp; 'Felling&amp;Restocking'!M544))</f>
        <v/>
      </c>
      <c r="AO544" s="333" t="str">
        <f>IF('Felling&amp;Restocking'!M544="","",VLOOKUP( 'Felling&amp;Restocking'!M544,SpeciesList[],4,FALSE))</f>
        <v/>
      </c>
      <c r="AP544" s="333" t="str">
        <f>IF('Felling&amp;Restocking'!N544="","",IFERROR("," &amp; VLOOKUP( 'Felling&amp;Restocking'!N544,SpeciesList[],2,FALSE),"," &amp; 'Felling&amp;Restocking'!N544))</f>
        <v/>
      </c>
      <c r="AQ544" s="333" t="str">
        <f>IF('Felling&amp;Restocking'!N544="","",VLOOKUP( 'Felling&amp;Restocking'!N544,SpeciesList[],4,FALSE))</f>
        <v/>
      </c>
      <c r="AS544" s="346"/>
      <c r="AT544" s="333" t="str">
        <f>IF('Sub-Cpt Record'!A544&lt;&gt;"",CONCATENATE('Sub-Cpt Record'!A544,'Sub-Cpt Record'!B544,'Sub-Cpt Record'!C544),"")</f>
        <v/>
      </c>
      <c r="AU544" s="333">
        <f t="shared" si="81"/>
        <v>1</v>
      </c>
      <c r="AV544" s="333">
        <f>IF(AT544&lt;&gt;"",'Sub-Cpt Record'!C544/CODE!AU544,0)</f>
        <v>0</v>
      </c>
    </row>
    <row r="545" spans="1:48" x14ac:dyDescent="0.25">
      <c r="A545" s="333" t="str">
        <f>IF('Sub-Cpt Record'!B545="",IF(OR('Sub-Cpt Record'!A545=0,'Sub-Cpt Record'!A545=""),"",'Sub-Cpt Record'!A545),CONCATENATE('Sub-Cpt Record'!A545&amp;'Sub-Cpt Record'!B545))</f>
        <v/>
      </c>
      <c r="B545" s="333">
        <f t="shared" si="73"/>
        <v>1</v>
      </c>
      <c r="C545" s="334" t="str">
        <f>IF('Sub-Cpt Record'!E545 = "","",'Sub-Cpt Record'!E545&amp;"  ")</f>
        <v/>
      </c>
      <c r="D545" s="333" t="str">
        <f>IF('Sub-Cpt Record'!F545 = "","",'Sub-Cpt Record'!F545&amp;"  ")</f>
        <v/>
      </c>
      <c r="E545" s="333" t="str">
        <f>IF('Sub-Cpt Record'!G545 = "","",'Sub-Cpt Record'!G545&amp;"  ")</f>
        <v/>
      </c>
      <c r="F545" s="333" t="str">
        <f>IF('Sub-Cpt Record'!H545 = "","",'Sub-Cpt Record'!H545&amp;"  ")</f>
        <v/>
      </c>
      <c r="G545" s="333" t="str">
        <f>IF('Sub-Cpt Record'!I545 = "","",'Sub-Cpt Record'!I545&amp;"  ")</f>
        <v/>
      </c>
      <c r="H545" s="333" t="str">
        <f>IF('Sub-Cpt Record'!J545 = "","",'Sub-Cpt Record'!J545&amp;"  ")</f>
        <v/>
      </c>
      <c r="I545" s="335" t="str">
        <f t="shared" si="74"/>
        <v/>
      </c>
      <c r="J545" s="333">
        <f>IF(A545&lt;&gt;"",'Sub-Cpt Record'!C545/CODE!B545,0)</f>
        <v>0</v>
      </c>
      <c r="L545" s="337" t="str">
        <f t="shared" si="75"/>
        <v/>
      </c>
      <c r="N545" s="338">
        <f>COUNTIFS('Felling&amp;Restocking'!$A$11:$A$1000, 'Felling&amp;Restocking'!$A545, 'Felling&amp;Restocking'!$B$11:$B$1000, 'Felling&amp;Restocking'!$B545, 'Felling&amp;Restocking'!$H$11:$H$1000, 'Felling&amp;Restocking'!$H545)</f>
        <v>0</v>
      </c>
      <c r="O545" s="338">
        <f>IF(OR('Felling&amp;Restocking'!H545=0,'Felling&amp;Restocking'!H545=""),0,1)</f>
        <v>0</v>
      </c>
      <c r="P545" s="339">
        <f>SUM('Felling&amp;Restocking'!O545+'Felling&amp;Restocking'!P545)</f>
        <v>0</v>
      </c>
      <c r="S545" s="341">
        <f>IF(AND(O545&lt;&gt;0,P545&lt;&gt;0,'Felling&amp;Restocking'!G545&lt;&gt;0,AA545="",AC545=""),1,0)</f>
        <v>0</v>
      </c>
      <c r="T545" s="342" t="str">
        <f>IF(OR('Felling&amp;Restocking'!G545=0,'Felling&amp;Restocking'!G545=""),"",SUM('Felling&amp;Restocking'!O545/P545)*'Felling&amp;Restocking'!G545)</f>
        <v/>
      </c>
      <c r="U545" s="343" t="str">
        <f>IF(OR('Felling&amp;Restocking'!G545=0,'Felling&amp;Restocking'!G545=""),"",SUM('Felling&amp;Restocking'!P545/P545)*'Felling&amp;Restocking'!G545)</f>
        <v/>
      </c>
      <c r="V545" s="344">
        <f>IF(CONCATENATE('Felling&amp;Restocking'!U545&amp;'Felling&amp;Restocking'!W545&amp;'Felling&amp;Restocking'!Y545&amp;'Felling&amp;Restocking'!AA545&amp;'Felling&amp;Restocking'!AC545)="",0,1)</f>
        <v>0</v>
      </c>
      <c r="W545" s="345">
        <f>IF(OR(OR(TRIM('Felling&amp;Restocking'!H545)="T",TRIM('Felling&amp;Restocking'!H545)="DF",TRIM('Felling&amp;Restocking'!H545)="OS"),O545=0),0,1)</f>
        <v>0</v>
      </c>
      <c r="X545" s="345">
        <f>IF(OR('Felling&amp;Restocking'!$S545="",OR('Felling&amp;Restocking'!$S545=0,'Felling&amp;Restocking'!$S545="N/A")),0,1)</f>
        <v>0</v>
      </c>
      <c r="Y545" s="333" t="str">
        <f t="shared" si="76"/>
        <v/>
      </c>
      <c r="Z545" s="333" t="str">
        <f t="shared" si="77"/>
        <v/>
      </c>
      <c r="AA545" s="334" t="str">
        <f t="shared" si="78"/>
        <v/>
      </c>
      <c r="AC545" s="333" t="str">
        <f t="shared" si="79"/>
        <v/>
      </c>
      <c r="AE545" s="333" t="str">
        <f t="shared" si="80"/>
        <v>1</v>
      </c>
      <c r="AF545" s="346" t="str">
        <f>IF('Felling&amp;Restocking'!I545="","",IFERROR(VLOOKUP( 'Felling&amp;Restocking'!I545,SpeciesList[],2,FALSE),"," &amp; 'Felling&amp;Restocking'!I545))</f>
        <v/>
      </c>
      <c r="AG545" s="333" t="str">
        <f>IF('Felling&amp;Restocking'!I545="","",VLOOKUP( 'Felling&amp;Restocking'!I545,SpeciesList[],4,FALSE))</f>
        <v/>
      </c>
      <c r="AH545" s="333" t="str">
        <f>IF('Felling&amp;Restocking'!J545="","",IFERROR("," &amp; VLOOKUP( 'Felling&amp;Restocking'!J545,SpeciesList[],2,FALSE),"," &amp; 'Felling&amp;Restocking'!J545))</f>
        <v/>
      </c>
      <c r="AI545" s="333" t="str">
        <f>IF('Felling&amp;Restocking'!J545="","",VLOOKUP( 'Felling&amp;Restocking'!J545,SpeciesList[],4,FALSE))</f>
        <v/>
      </c>
      <c r="AJ545" s="333" t="str">
        <f>IF('Felling&amp;Restocking'!K545="","",IFERROR("," &amp; VLOOKUP( 'Felling&amp;Restocking'!K545,SpeciesList[],2,FALSE),"," &amp; 'Felling&amp;Restocking'!K545))</f>
        <v/>
      </c>
      <c r="AK545" s="333" t="str">
        <f>IF('Felling&amp;Restocking'!K545="","",VLOOKUP( 'Felling&amp;Restocking'!K545,SpeciesList[],4,FALSE))</f>
        <v/>
      </c>
      <c r="AL545" s="333" t="str">
        <f>IF('Felling&amp;Restocking'!L545="","",IFERROR("," &amp; VLOOKUP( 'Felling&amp;Restocking'!L545,SpeciesList[],2,FALSE),"," &amp; 'Felling&amp;Restocking'!L545))</f>
        <v/>
      </c>
      <c r="AM545" s="333" t="str">
        <f>IF('Felling&amp;Restocking'!L545="","",VLOOKUP( 'Felling&amp;Restocking'!L545,SpeciesList[],4,FALSE))</f>
        <v/>
      </c>
      <c r="AN545" s="333" t="str">
        <f>IF('Felling&amp;Restocking'!M545="","",IFERROR("," &amp; VLOOKUP( 'Felling&amp;Restocking'!M545,SpeciesList[],2,FALSE),"," &amp; 'Felling&amp;Restocking'!M545))</f>
        <v/>
      </c>
      <c r="AO545" s="333" t="str">
        <f>IF('Felling&amp;Restocking'!M545="","",VLOOKUP( 'Felling&amp;Restocking'!M545,SpeciesList[],4,FALSE))</f>
        <v/>
      </c>
      <c r="AP545" s="333" t="str">
        <f>IF('Felling&amp;Restocking'!N545="","",IFERROR("," &amp; VLOOKUP( 'Felling&amp;Restocking'!N545,SpeciesList[],2,FALSE),"," &amp; 'Felling&amp;Restocking'!N545))</f>
        <v/>
      </c>
      <c r="AQ545" s="333" t="str">
        <f>IF('Felling&amp;Restocking'!N545="","",VLOOKUP( 'Felling&amp;Restocking'!N545,SpeciesList[],4,FALSE))</f>
        <v/>
      </c>
      <c r="AS545" s="346"/>
      <c r="AT545" s="333" t="str">
        <f>IF('Sub-Cpt Record'!A545&lt;&gt;"",CONCATENATE('Sub-Cpt Record'!A545,'Sub-Cpt Record'!B545,'Sub-Cpt Record'!C545),"")</f>
        <v/>
      </c>
      <c r="AU545" s="333">
        <f t="shared" si="81"/>
        <v>1</v>
      </c>
      <c r="AV545" s="333">
        <f>IF(AT545&lt;&gt;"",'Sub-Cpt Record'!C545/CODE!AU545,0)</f>
        <v>0</v>
      </c>
    </row>
    <row r="546" spans="1:48" x14ac:dyDescent="0.25">
      <c r="A546" s="333" t="str">
        <f>IF('Sub-Cpt Record'!B546="",IF(OR('Sub-Cpt Record'!A546=0,'Sub-Cpt Record'!A546=""),"",'Sub-Cpt Record'!A546),CONCATENATE('Sub-Cpt Record'!A546&amp;'Sub-Cpt Record'!B546))</f>
        <v/>
      </c>
      <c r="B546" s="333">
        <f t="shared" si="73"/>
        <v>1</v>
      </c>
      <c r="C546" s="334" t="str">
        <f>IF('Sub-Cpt Record'!E546 = "","",'Sub-Cpt Record'!E546&amp;"  ")</f>
        <v/>
      </c>
      <c r="D546" s="333" t="str">
        <f>IF('Sub-Cpt Record'!F546 = "","",'Sub-Cpt Record'!F546&amp;"  ")</f>
        <v/>
      </c>
      <c r="E546" s="333" t="str">
        <f>IF('Sub-Cpt Record'!G546 = "","",'Sub-Cpt Record'!G546&amp;"  ")</f>
        <v/>
      </c>
      <c r="F546" s="333" t="str">
        <f>IF('Sub-Cpt Record'!H546 = "","",'Sub-Cpt Record'!H546&amp;"  ")</f>
        <v/>
      </c>
      <c r="G546" s="333" t="str">
        <f>IF('Sub-Cpt Record'!I546 = "","",'Sub-Cpt Record'!I546&amp;"  ")</f>
        <v/>
      </c>
      <c r="H546" s="333" t="str">
        <f>IF('Sub-Cpt Record'!J546 = "","",'Sub-Cpt Record'!J546&amp;"  ")</f>
        <v/>
      </c>
      <c r="I546" s="335" t="str">
        <f t="shared" si="74"/>
        <v/>
      </c>
      <c r="J546" s="333">
        <f>IF(A546&lt;&gt;"",'Sub-Cpt Record'!C546/CODE!B546,0)</f>
        <v>0</v>
      </c>
      <c r="L546" s="337" t="str">
        <f t="shared" si="75"/>
        <v/>
      </c>
      <c r="N546" s="338">
        <f>COUNTIFS('Felling&amp;Restocking'!$A$11:$A$1000, 'Felling&amp;Restocking'!$A546, 'Felling&amp;Restocking'!$B$11:$B$1000, 'Felling&amp;Restocking'!$B546, 'Felling&amp;Restocking'!$H$11:$H$1000, 'Felling&amp;Restocking'!$H546)</f>
        <v>0</v>
      </c>
      <c r="O546" s="338">
        <f>IF(OR('Felling&amp;Restocking'!H546=0,'Felling&amp;Restocking'!H546=""),0,1)</f>
        <v>0</v>
      </c>
      <c r="P546" s="339">
        <f>SUM('Felling&amp;Restocking'!O546+'Felling&amp;Restocking'!P546)</f>
        <v>0</v>
      </c>
      <c r="S546" s="341">
        <f>IF(AND(O546&lt;&gt;0,P546&lt;&gt;0,'Felling&amp;Restocking'!G546&lt;&gt;0,AA546="",AC546=""),1,0)</f>
        <v>0</v>
      </c>
      <c r="T546" s="342" t="str">
        <f>IF(OR('Felling&amp;Restocking'!G546=0,'Felling&amp;Restocking'!G546=""),"",SUM('Felling&amp;Restocking'!O546/P546)*'Felling&amp;Restocking'!G546)</f>
        <v/>
      </c>
      <c r="U546" s="343" t="str">
        <f>IF(OR('Felling&amp;Restocking'!G546=0,'Felling&amp;Restocking'!G546=""),"",SUM('Felling&amp;Restocking'!P546/P546)*'Felling&amp;Restocking'!G546)</f>
        <v/>
      </c>
      <c r="V546" s="344">
        <f>IF(CONCATENATE('Felling&amp;Restocking'!U546&amp;'Felling&amp;Restocking'!W546&amp;'Felling&amp;Restocking'!Y546&amp;'Felling&amp;Restocking'!AA546&amp;'Felling&amp;Restocking'!AC546)="",0,1)</f>
        <v>0</v>
      </c>
      <c r="W546" s="345">
        <f>IF(OR(OR(TRIM('Felling&amp;Restocking'!H546)="T",TRIM('Felling&amp;Restocking'!H546)="DF",TRIM('Felling&amp;Restocking'!H546)="OS"),O546=0),0,1)</f>
        <v>0</v>
      </c>
      <c r="X546" s="345">
        <f>IF(OR('Felling&amp;Restocking'!$S546="",OR('Felling&amp;Restocking'!$S546=0,'Felling&amp;Restocking'!$S546="N/A")),0,1)</f>
        <v>0</v>
      </c>
      <c r="Y546" s="333" t="str">
        <f t="shared" si="76"/>
        <v/>
      </c>
      <c r="Z546" s="333" t="str">
        <f t="shared" si="77"/>
        <v/>
      </c>
      <c r="AA546" s="334" t="str">
        <f t="shared" si="78"/>
        <v/>
      </c>
      <c r="AC546" s="333" t="str">
        <f t="shared" si="79"/>
        <v/>
      </c>
      <c r="AE546" s="333" t="str">
        <f t="shared" si="80"/>
        <v>1</v>
      </c>
      <c r="AF546" s="346" t="str">
        <f>IF('Felling&amp;Restocking'!I546="","",IFERROR(VLOOKUP( 'Felling&amp;Restocking'!I546,SpeciesList[],2,FALSE),"," &amp; 'Felling&amp;Restocking'!I546))</f>
        <v/>
      </c>
      <c r="AG546" s="333" t="str">
        <f>IF('Felling&amp;Restocking'!I546="","",VLOOKUP( 'Felling&amp;Restocking'!I546,SpeciesList[],4,FALSE))</f>
        <v/>
      </c>
      <c r="AH546" s="333" t="str">
        <f>IF('Felling&amp;Restocking'!J546="","",IFERROR("," &amp; VLOOKUP( 'Felling&amp;Restocking'!J546,SpeciesList[],2,FALSE),"," &amp; 'Felling&amp;Restocking'!J546))</f>
        <v/>
      </c>
      <c r="AI546" s="333" t="str">
        <f>IF('Felling&amp;Restocking'!J546="","",VLOOKUP( 'Felling&amp;Restocking'!J546,SpeciesList[],4,FALSE))</f>
        <v/>
      </c>
      <c r="AJ546" s="333" t="str">
        <f>IF('Felling&amp;Restocking'!K546="","",IFERROR("," &amp; VLOOKUP( 'Felling&amp;Restocking'!K546,SpeciesList[],2,FALSE),"," &amp; 'Felling&amp;Restocking'!K546))</f>
        <v/>
      </c>
      <c r="AK546" s="333" t="str">
        <f>IF('Felling&amp;Restocking'!K546="","",VLOOKUP( 'Felling&amp;Restocking'!K546,SpeciesList[],4,FALSE))</f>
        <v/>
      </c>
      <c r="AL546" s="333" t="str">
        <f>IF('Felling&amp;Restocking'!L546="","",IFERROR("," &amp; VLOOKUP( 'Felling&amp;Restocking'!L546,SpeciesList[],2,FALSE),"," &amp; 'Felling&amp;Restocking'!L546))</f>
        <v/>
      </c>
      <c r="AM546" s="333" t="str">
        <f>IF('Felling&amp;Restocking'!L546="","",VLOOKUP( 'Felling&amp;Restocking'!L546,SpeciesList[],4,FALSE))</f>
        <v/>
      </c>
      <c r="AN546" s="333" t="str">
        <f>IF('Felling&amp;Restocking'!M546="","",IFERROR("," &amp; VLOOKUP( 'Felling&amp;Restocking'!M546,SpeciesList[],2,FALSE),"," &amp; 'Felling&amp;Restocking'!M546))</f>
        <v/>
      </c>
      <c r="AO546" s="333" t="str">
        <f>IF('Felling&amp;Restocking'!M546="","",VLOOKUP( 'Felling&amp;Restocking'!M546,SpeciesList[],4,FALSE))</f>
        <v/>
      </c>
      <c r="AP546" s="333" t="str">
        <f>IF('Felling&amp;Restocking'!N546="","",IFERROR("," &amp; VLOOKUP( 'Felling&amp;Restocking'!N546,SpeciesList[],2,FALSE),"," &amp; 'Felling&amp;Restocking'!N546))</f>
        <v/>
      </c>
      <c r="AQ546" s="333" t="str">
        <f>IF('Felling&amp;Restocking'!N546="","",VLOOKUP( 'Felling&amp;Restocking'!N546,SpeciesList[],4,FALSE))</f>
        <v/>
      </c>
      <c r="AS546" s="346"/>
      <c r="AT546" s="333" t="str">
        <f>IF('Sub-Cpt Record'!A546&lt;&gt;"",CONCATENATE('Sub-Cpt Record'!A546,'Sub-Cpt Record'!B546,'Sub-Cpt Record'!C546),"")</f>
        <v/>
      </c>
      <c r="AU546" s="333">
        <f t="shared" si="81"/>
        <v>1</v>
      </c>
      <c r="AV546" s="333">
        <f>IF(AT546&lt;&gt;"",'Sub-Cpt Record'!C546/CODE!AU546,0)</f>
        <v>0</v>
      </c>
    </row>
    <row r="547" spans="1:48" x14ac:dyDescent="0.25">
      <c r="A547" s="333" t="str">
        <f>IF('Sub-Cpt Record'!B547="",IF(OR('Sub-Cpt Record'!A547=0,'Sub-Cpt Record'!A547=""),"",'Sub-Cpt Record'!A547),CONCATENATE('Sub-Cpt Record'!A547&amp;'Sub-Cpt Record'!B547))</f>
        <v/>
      </c>
      <c r="B547" s="333">
        <f t="shared" si="73"/>
        <v>1</v>
      </c>
      <c r="C547" s="334" t="str">
        <f>IF('Sub-Cpt Record'!E547 = "","",'Sub-Cpt Record'!E547&amp;"  ")</f>
        <v/>
      </c>
      <c r="D547" s="333" t="str">
        <f>IF('Sub-Cpt Record'!F547 = "","",'Sub-Cpt Record'!F547&amp;"  ")</f>
        <v/>
      </c>
      <c r="E547" s="333" t="str">
        <f>IF('Sub-Cpt Record'!G547 = "","",'Sub-Cpt Record'!G547&amp;"  ")</f>
        <v/>
      </c>
      <c r="F547" s="333" t="str">
        <f>IF('Sub-Cpt Record'!H547 = "","",'Sub-Cpt Record'!H547&amp;"  ")</f>
        <v/>
      </c>
      <c r="G547" s="333" t="str">
        <f>IF('Sub-Cpt Record'!I547 = "","",'Sub-Cpt Record'!I547&amp;"  ")</f>
        <v/>
      </c>
      <c r="H547" s="333" t="str">
        <f>IF('Sub-Cpt Record'!J547 = "","",'Sub-Cpt Record'!J547&amp;"  ")</f>
        <v/>
      </c>
      <c r="I547" s="335" t="str">
        <f t="shared" si="74"/>
        <v/>
      </c>
      <c r="J547" s="333">
        <f>IF(A547&lt;&gt;"",'Sub-Cpt Record'!C547/CODE!B547,0)</f>
        <v>0</v>
      </c>
      <c r="L547" s="337" t="str">
        <f t="shared" si="75"/>
        <v/>
      </c>
      <c r="N547" s="338">
        <f>COUNTIFS('Felling&amp;Restocking'!$A$11:$A$1000, 'Felling&amp;Restocking'!$A547, 'Felling&amp;Restocking'!$B$11:$B$1000, 'Felling&amp;Restocking'!$B547, 'Felling&amp;Restocking'!$H$11:$H$1000, 'Felling&amp;Restocking'!$H547)</f>
        <v>0</v>
      </c>
      <c r="O547" s="338">
        <f>IF(OR('Felling&amp;Restocking'!H547=0,'Felling&amp;Restocking'!H547=""),0,1)</f>
        <v>0</v>
      </c>
      <c r="P547" s="339">
        <f>SUM('Felling&amp;Restocking'!O547+'Felling&amp;Restocking'!P547)</f>
        <v>0</v>
      </c>
      <c r="S547" s="341">
        <f>IF(AND(O547&lt;&gt;0,P547&lt;&gt;0,'Felling&amp;Restocking'!G547&lt;&gt;0,AA547="",AC547=""),1,0)</f>
        <v>0</v>
      </c>
      <c r="T547" s="342" t="str">
        <f>IF(OR('Felling&amp;Restocking'!G547=0,'Felling&amp;Restocking'!G547=""),"",SUM('Felling&amp;Restocking'!O547/P547)*'Felling&amp;Restocking'!G547)</f>
        <v/>
      </c>
      <c r="U547" s="343" t="str">
        <f>IF(OR('Felling&amp;Restocking'!G547=0,'Felling&amp;Restocking'!G547=""),"",SUM('Felling&amp;Restocking'!P547/P547)*'Felling&amp;Restocking'!G547)</f>
        <v/>
      </c>
      <c r="V547" s="344">
        <f>IF(CONCATENATE('Felling&amp;Restocking'!U547&amp;'Felling&amp;Restocking'!W547&amp;'Felling&amp;Restocking'!Y547&amp;'Felling&amp;Restocking'!AA547&amp;'Felling&amp;Restocking'!AC547)="",0,1)</f>
        <v>0</v>
      </c>
      <c r="W547" s="345">
        <f>IF(OR(OR(TRIM('Felling&amp;Restocking'!H547)="T",TRIM('Felling&amp;Restocking'!H547)="DF",TRIM('Felling&amp;Restocking'!H547)="OS"),O547=0),0,1)</f>
        <v>0</v>
      </c>
      <c r="X547" s="345">
        <f>IF(OR('Felling&amp;Restocking'!$S547="",OR('Felling&amp;Restocking'!$S547=0,'Felling&amp;Restocking'!$S547="N/A")),0,1)</f>
        <v>0</v>
      </c>
      <c r="Y547" s="333" t="str">
        <f t="shared" si="76"/>
        <v/>
      </c>
      <c r="Z547" s="333" t="str">
        <f t="shared" si="77"/>
        <v/>
      </c>
      <c r="AA547" s="334" t="str">
        <f t="shared" si="78"/>
        <v/>
      </c>
      <c r="AC547" s="333" t="str">
        <f t="shared" si="79"/>
        <v/>
      </c>
      <c r="AE547" s="333" t="str">
        <f t="shared" si="80"/>
        <v>1</v>
      </c>
      <c r="AF547" s="346" t="str">
        <f>IF('Felling&amp;Restocking'!I547="","",IFERROR(VLOOKUP( 'Felling&amp;Restocking'!I547,SpeciesList[],2,FALSE),"," &amp; 'Felling&amp;Restocking'!I547))</f>
        <v/>
      </c>
      <c r="AG547" s="333" t="str">
        <f>IF('Felling&amp;Restocking'!I547="","",VLOOKUP( 'Felling&amp;Restocking'!I547,SpeciesList[],4,FALSE))</f>
        <v/>
      </c>
      <c r="AH547" s="333" t="str">
        <f>IF('Felling&amp;Restocking'!J547="","",IFERROR("," &amp; VLOOKUP( 'Felling&amp;Restocking'!J547,SpeciesList[],2,FALSE),"," &amp; 'Felling&amp;Restocking'!J547))</f>
        <v/>
      </c>
      <c r="AI547" s="333" t="str">
        <f>IF('Felling&amp;Restocking'!J547="","",VLOOKUP( 'Felling&amp;Restocking'!J547,SpeciesList[],4,FALSE))</f>
        <v/>
      </c>
      <c r="AJ547" s="333" t="str">
        <f>IF('Felling&amp;Restocking'!K547="","",IFERROR("," &amp; VLOOKUP( 'Felling&amp;Restocking'!K547,SpeciesList[],2,FALSE),"," &amp; 'Felling&amp;Restocking'!K547))</f>
        <v/>
      </c>
      <c r="AK547" s="333" t="str">
        <f>IF('Felling&amp;Restocking'!K547="","",VLOOKUP( 'Felling&amp;Restocking'!K547,SpeciesList[],4,FALSE))</f>
        <v/>
      </c>
      <c r="AL547" s="333" t="str">
        <f>IF('Felling&amp;Restocking'!L547="","",IFERROR("," &amp; VLOOKUP( 'Felling&amp;Restocking'!L547,SpeciesList[],2,FALSE),"," &amp; 'Felling&amp;Restocking'!L547))</f>
        <v/>
      </c>
      <c r="AM547" s="333" t="str">
        <f>IF('Felling&amp;Restocking'!L547="","",VLOOKUP( 'Felling&amp;Restocking'!L547,SpeciesList[],4,FALSE))</f>
        <v/>
      </c>
      <c r="AN547" s="333" t="str">
        <f>IF('Felling&amp;Restocking'!M547="","",IFERROR("," &amp; VLOOKUP( 'Felling&amp;Restocking'!M547,SpeciesList[],2,FALSE),"," &amp; 'Felling&amp;Restocking'!M547))</f>
        <v/>
      </c>
      <c r="AO547" s="333" t="str">
        <f>IF('Felling&amp;Restocking'!M547="","",VLOOKUP( 'Felling&amp;Restocking'!M547,SpeciesList[],4,FALSE))</f>
        <v/>
      </c>
      <c r="AP547" s="333" t="str">
        <f>IF('Felling&amp;Restocking'!N547="","",IFERROR("," &amp; VLOOKUP( 'Felling&amp;Restocking'!N547,SpeciesList[],2,FALSE),"," &amp; 'Felling&amp;Restocking'!N547))</f>
        <v/>
      </c>
      <c r="AQ547" s="333" t="str">
        <f>IF('Felling&amp;Restocking'!N547="","",VLOOKUP( 'Felling&amp;Restocking'!N547,SpeciesList[],4,FALSE))</f>
        <v/>
      </c>
      <c r="AS547" s="346"/>
      <c r="AT547" s="333" t="str">
        <f>IF('Sub-Cpt Record'!A547&lt;&gt;"",CONCATENATE('Sub-Cpt Record'!A547,'Sub-Cpt Record'!B547,'Sub-Cpt Record'!C547),"")</f>
        <v/>
      </c>
      <c r="AU547" s="333">
        <f t="shared" si="81"/>
        <v>1</v>
      </c>
      <c r="AV547" s="333">
        <f>IF(AT547&lt;&gt;"",'Sub-Cpt Record'!C547/CODE!AU547,0)</f>
        <v>0</v>
      </c>
    </row>
    <row r="548" spans="1:48" x14ac:dyDescent="0.25">
      <c r="A548" s="333" t="str">
        <f>IF('Sub-Cpt Record'!B548="",IF(OR('Sub-Cpt Record'!A548=0,'Sub-Cpt Record'!A548=""),"",'Sub-Cpt Record'!A548),CONCATENATE('Sub-Cpt Record'!A548&amp;'Sub-Cpt Record'!B548))</f>
        <v/>
      </c>
      <c r="B548" s="333">
        <f t="shared" si="73"/>
        <v>1</v>
      </c>
      <c r="C548" s="334" t="str">
        <f>IF('Sub-Cpt Record'!E548 = "","",'Sub-Cpt Record'!E548&amp;"  ")</f>
        <v/>
      </c>
      <c r="D548" s="333" t="str">
        <f>IF('Sub-Cpt Record'!F548 = "","",'Sub-Cpt Record'!F548&amp;"  ")</f>
        <v/>
      </c>
      <c r="E548" s="333" t="str">
        <f>IF('Sub-Cpt Record'!G548 = "","",'Sub-Cpt Record'!G548&amp;"  ")</f>
        <v/>
      </c>
      <c r="F548" s="333" t="str">
        <f>IF('Sub-Cpt Record'!H548 = "","",'Sub-Cpt Record'!H548&amp;"  ")</f>
        <v/>
      </c>
      <c r="G548" s="333" t="str">
        <f>IF('Sub-Cpt Record'!I548 = "","",'Sub-Cpt Record'!I548&amp;"  ")</f>
        <v/>
      </c>
      <c r="H548" s="333" t="str">
        <f>IF('Sub-Cpt Record'!J548 = "","",'Sub-Cpt Record'!J548&amp;"  ")</f>
        <v/>
      </c>
      <c r="I548" s="335" t="str">
        <f t="shared" si="74"/>
        <v/>
      </c>
      <c r="J548" s="333">
        <f>IF(A548&lt;&gt;"",'Sub-Cpt Record'!C548/CODE!B548,0)</f>
        <v>0</v>
      </c>
      <c r="L548" s="337" t="str">
        <f t="shared" si="75"/>
        <v/>
      </c>
      <c r="N548" s="338">
        <f>COUNTIFS('Felling&amp;Restocking'!$A$11:$A$1000, 'Felling&amp;Restocking'!$A548, 'Felling&amp;Restocking'!$B$11:$B$1000, 'Felling&amp;Restocking'!$B548, 'Felling&amp;Restocking'!$H$11:$H$1000, 'Felling&amp;Restocking'!$H548)</f>
        <v>0</v>
      </c>
      <c r="O548" s="338">
        <f>IF(OR('Felling&amp;Restocking'!H548=0,'Felling&amp;Restocking'!H548=""),0,1)</f>
        <v>0</v>
      </c>
      <c r="P548" s="339">
        <f>SUM('Felling&amp;Restocking'!O548+'Felling&amp;Restocking'!P548)</f>
        <v>0</v>
      </c>
      <c r="S548" s="341">
        <f>IF(AND(O548&lt;&gt;0,P548&lt;&gt;0,'Felling&amp;Restocking'!G548&lt;&gt;0,AA548="",AC548=""),1,0)</f>
        <v>0</v>
      </c>
      <c r="T548" s="342" t="str">
        <f>IF(OR('Felling&amp;Restocking'!G548=0,'Felling&amp;Restocking'!G548=""),"",SUM('Felling&amp;Restocking'!O548/P548)*'Felling&amp;Restocking'!G548)</f>
        <v/>
      </c>
      <c r="U548" s="343" t="str">
        <f>IF(OR('Felling&amp;Restocking'!G548=0,'Felling&amp;Restocking'!G548=""),"",SUM('Felling&amp;Restocking'!P548/P548)*'Felling&amp;Restocking'!G548)</f>
        <v/>
      </c>
      <c r="V548" s="344">
        <f>IF(CONCATENATE('Felling&amp;Restocking'!U548&amp;'Felling&amp;Restocking'!W548&amp;'Felling&amp;Restocking'!Y548&amp;'Felling&amp;Restocking'!AA548&amp;'Felling&amp;Restocking'!AC548)="",0,1)</f>
        <v>0</v>
      </c>
      <c r="W548" s="345">
        <f>IF(OR(OR(TRIM('Felling&amp;Restocking'!H548)="T",TRIM('Felling&amp;Restocking'!H548)="DF",TRIM('Felling&amp;Restocking'!H548)="OS"),O548=0),0,1)</f>
        <v>0</v>
      </c>
      <c r="X548" s="345">
        <f>IF(OR('Felling&amp;Restocking'!$S548="",OR('Felling&amp;Restocking'!$S548=0,'Felling&amp;Restocking'!$S548="N/A")),0,1)</f>
        <v>0</v>
      </c>
      <c r="Y548" s="333" t="str">
        <f t="shared" si="76"/>
        <v/>
      </c>
      <c r="Z548" s="333" t="str">
        <f t="shared" si="77"/>
        <v/>
      </c>
      <c r="AA548" s="334" t="str">
        <f t="shared" si="78"/>
        <v/>
      </c>
      <c r="AC548" s="333" t="str">
        <f t="shared" si="79"/>
        <v/>
      </c>
      <c r="AE548" s="333" t="str">
        <f t="shared" si="80"/>
        <v>1</v>
      </c>
      <c r="AF548" s="346" t="str">
        <f>IF('Felling&amp;Restocking'!I548="","",IFERROR(VLOOKUP( 'Felling&amp;Restocking'!I548,SpeciesList[],2,FALSE),"," &amp; 'Felling&amp;Restocking'!I548))</f>
        <v/>
      </c>
      <c r="AG548" s="333" t="str">
        <f>IF('Felling&amp;Restocking'!I548="","",VLOOKUP( 'Felling&amp;Restocking'!I548,SpeciesList[],4,FALSE))</f>
        <v/>
      </c>
      <c r="AH548" s="333" t="str">
        <f>IF('Felling&amp;Restocking'!J548="","",IFERROR("," &amp; VLOOKUP( 'Felling&amp;Restocking'!J548,SpeciesList[],2,FALSE),"," &amp; 'Felling&amp;Restocking'!J548))</f>
        <v/>
      </c>
      <c r="AI548" s="333" t="str">
        <f>IF('Felling&amp;Restocking'!J548="","",VLOOKUP( 'Felling&amp;Restocking'!J548,SpeciesList[],4,FALSE))</f>
        <v/>
      </c>
      <c r="AJ548" s="333" t="str">
        <f>IF('Felling&amp;Restocking'!K548="","",IFERROR("," &amp; VLOOKUP( 'Felling&amp;Restocking'!K548,SpeciesList[],2,FALSE),"," &amp; 'Felling&amp;Restocking'!K548))</f>
        <v/>
      </c>
      <c r="AK548" s="333" t="str">
        <f>IF('Felling&amp;Restocking'!K548="","",VLOOKUP( 'Felling&amp;Restocking'!K548,SpeciesList[],4,FALSE))</f>
        <v/>
      </c>
      <c r="AL548" s="333" t="str">
        <f>IF('Felling&amp;Restocking'!L548="","",IFERROR("," &amp; VLOOKUP( 'Felling&amp;Restocking'!L548,SpeciesList[],2,FALSE),"," &amp; 'Felling&amp;Restocking'!L548))</f>
        <v/>
      </c>
      <c r="AM548" s="333" t="str">
        <f>IF('Felling&amp;Restocking'!L548="","",VLOOKUP( 'Felling&amp;Restocking'!L548,SpeciesList[],4,FALSE))</f>
        <v/>
      </c>
      <c r="AN548" s="333" t="str">
        <f>IF('Felling&amp;Restocking'!M548="","",IFERROR("," &amp; VLOOKUP( 'Felling&amp;Restocking'!M548,SpeciesList[],2,FALSE),"," &amp; 'Felling&amp;Restocking'!M548))</f>
        <v/>
      </c>
      <c r="AO548" s="333" t="str">
        <f>IF('Felling&amp;Restocking'!M548="","",VLOOKUP( 'Felling&amp;Restocking'!M548,SpeciesList[],4,FALSE))</f>
        <v/>
      </c>
      <c r="AP548" s="333" t="str">
        <f>IF('Felling&amp;Restocking'!N548="","",IFERROR("," &amp; VLOOKUP( 'Felling&amp;Restocking'!N548,SpeciesList[],2,FALSE),"," &amp; 'Felling&amp;Restocking'!N548))</f>
        <v/>
      </c>
      <c r="AQ548" s="333" t="str">
        <f>IF('Felling&amp;Restocking'!N548="","",VLOOKUP( 'Felling&amp;Restocking'!N548,SpeciesList[],4,FALSE))</f>
        <v/>
      </c>
      <c r="AS548" s="346"/>
      <c r="AT548" s="333" t="str">
        <f>IF('Sub-Cpt Record'!A548&lt;&gt;"",CONCATENATE('Sub-Cpt Record'!A548,'Sub-Cpt Record'!B548,'Sub-Cpt Record'!C548),"")</f>
        <v/>
      </c>
      <c r="AU548" s="333">
        <f t="shared" si="81"/>
        <v>1</v>
      </c>
      <c r="AV548" s="333">
        <f>IF(AT548&lt;&gt;"",'Sub-Cpt Record'!C548/CODE!AU548,0)</f>
        <v>0</v>
      </c>
    </row>
    <row r="549" spans="1:48" x14ac:dyDescent="0.25">
      <c r="A549" s="333" t="str">
        <f>IF('Sub-Cpt Record'!B549="",IF(OR('Sub-Cpt Record'!A549=0,'Sub-Cpt Record'!A549=""),"",'Sub-Cpt Record'!A549),CONCATENATE('Sub-Cpt Record'!A549&amp;'Sub-Cpt Record'!B549))</f>
        <v/>
      </c>
      <c r="B549" s="333">
        <f t="shared" si="73"/>
        <v>1</v>
      </c>
      <c r="C549" s="334" t="str">
        <f>IF('Sub-Cpt Record'!E549 = "","",'Sub-Cpt Record'!E549&amp;"  ")</f>
        <v/>
      </c>
      <c r="D549" s="333" t="str">
        <f>IF('Sub-Cpt Record'!F549 = "","",'Sub-Cpt Record'!F549&amp;"  ")</f>
        <v/>
      </c>
      <c r="E549" s="333" t="str">
        <f>IF('Sub-Cpt Record'!G549 = "","",'Sub-Cpt Record'!G549&amp;"  ")</f>
        <v/>
      </c>
      <c r="F549" s="333" t="str">
        <f>IF('Sub-Cpt Record'!H549 = "","",'Sub-Cpt Record'!H549&amp;"  ")</f>
        <v/>
      </c>
      <c r="G549" s="333" t="str">
        <f>IF('Sub-Cpt Record'!I549 = "","",'Sub-Cpt Record'!I549&amp;"  ")</f>
        <v/>
      </c>
      <c r="H549" s="333" t="str">
        <f>IF('Sub-Cpt Record'!J549 = "","",'Sub-Cpt Record'!J549&amp;"  ")</f>
        <v/>
      </c>
      <c r="I549" s="335" t="str">
        <f t="shared" si="74"/>
        <v/>
      </c>
      <c r="J549" s="333">
        <f>IF(A549&lt;&gt;"",'Sub-Cpt Record'!C549/CODE!B549,0)</f>
        <v>0</v>
      </c>
      <c r="L549" s="337" t="str">
        <f t="shared" si="75"/>
        <v/>
      </c>
      <c r="N549" s="338">
        <f>COUNTIFS('Felling&amp;Restocking'!$A$11:$A$1000, 'Felling&amp;Restocking'!$A549, 'Felling&amp;Restocking'!$B$11:$B$1000, 'Felling&amp;Restocking'!$B549, 'Felling&amp;Restocking'!$H$11:$H$1000, 'Felling&amp;Restocking'!$H549)</f>
        <v>0</v>
      </c>
      <c r="O549" s="338">
        <f>IF(OR('Felling&amp;Restocking'!H549=0,'Felling&amp;Restocking'!H549=""),0,1)</f>
        <v>0</v>
      </c>
      <c r="P549" s="339">
        <f>SUM('Felling&amp;Restocking'!O549+'Felling&amp;Restocking'!P549)</f>
        <v>0</v>
      </c>
      <c r="S549" s="341">
        <f>IF(AND(O549&lt;&gt;0,P549&lt;&gt;0,'Felling&amp;Restocking'!G549&lt;&gt;0,AA549="",AC549=""),1,0)</f>
        <v>0</v>
      </c>
      <c r="T549" s="342" t="str">
        <f>IF(OR('Felling&amp;Restocking'!G549=0,'Felling&amp;Restocking'!G549=""),"",SUM('Felling&amp;Restocking'!O549/P549)*'Felling&amp;Restocking'!G549)</f>
        <v/>
      </c>
      <c r="U549" s="343" t="str">
        <f>IF(OR('Felling&amp;Restocking'!G549=0,'Felling&amp;Restocking'!G549=""),"",SUM('Felling&amp;Restocking'!P549/P549)*'Felling&amp;Restocking'!G549)</f>
        <v/>
      </c>
      <c r="V549" s="344">
        <f>IF(CONCATENATE('Felling&amp;Restocking'!U549&amp;'Felling&amp;Restocking'!W549&amp;'Felling&amp;Restocking'!Y549&amp;'Felling&amp;Restocking'!AA549&amp;'Felling&amp;Restocking'!AC549)="",0,1)</f>
        <v>0</v>
      </c>
      <c r="W549" s="345">
        <f>IF(OR(OR(TRIM('Felling&amp;Restocking'!H549)="T",TRIM('Felling&amp;Restocking'!H549)="DF",TRIM('Felling&amp;Restocking'!H549)="OS"),O549=0),0,1)</f>
        <v>0</v>
      </c>
      <c r="X549" s="345">
        <f>IF(OR('Felling&amp;Restocking'!$S549="",OR('Felling&amp;Restocking'!$S549=0,'Felling&amp;Restocking'!$S549="N/A")),0,1)</f>
        <v>0</v>
      </c>
      <c r="Y549" s="333" t="str">
        <f t="shared" si="76"/>
        <v/>
      </c>
      <c r="Z549" s="333" t="str">
        <f t="shared" si="77"/>
        <v/>
      </c>
      <c r="AA549" s="334" t="str">
        <f t="shared" si="78"/>
        <v/>
      </c>
      <c r="AC549" s="333" t="str">
        <f t="shared" si="79"/>
        <v/>
      </c>
      <c r="AE549" s="333" t="str">
        <f t="shared" si="80"/>
        <v>1</v>
      </c>
      <c r="AF549" s="346" t="str">
        <f>IF('Felling&amp;Restocking'!I549="","",IFERROR(VLOOKUP( 'Felling&amp;Restocking'!I549,SpeciesList[],2,FALSE),"," &amp; 'Felling&amp;Restocking'!I549))</f>
        <v/>
      </c>
      <c r="AG549" s="333" t="str">
        <f>IF('Felling&amp;Restocking'!I549="","",VLOOKUP( 'Felling&amp;Restocking'!I549,SpeciesList[],4,FALSE))</f>
        <v/>
      </c>
      <c r="AH549" s="333" t="str">
        <f>IF('Felling&amp;Restocking'!J549="","",IFERROR("," &amp; VLOOKUP( 'Felling&amp;Restocking'!J549,SpeciesList[],2,FALSE),"," &amp; 'Felling&amp;Restocking'!J549))</f>
        <v/>
      </c>
      <c r="AI549" s="333" t="str">
        <f>IF('Felling&amp;Restocking'!J549="","",VLOOKUP( 'Felling&amp;Restocking'!J549,SpeciesList[],4,FALSE))</f>
        <v/>
      </c>
      <c r="AJ549" s="333" t="str">
        <f>IF('Felling&amp;Restocking'!K549="","",IFERROR("," &amp; VLOOKUP( 'Felling&amp;Restocking'!K549,SpeciesList[],2,FALSE),"," &amp; 'Felling&amp;Restocking'!K549))</f>
        <v/>
      </c>
      <c r="AK549" s="333" t="str">
        <f>IF('Felling&amp;Restocking'!K549="","",VLOOKUP( 'Felling&amp;Restocking'!K549,SpeciesList[],4,FALSE))</f>
        <v/>
      </c>
      <c r="AL549" s="333" t="str">
        <f>IF('Felling&amp;Restocking'!L549="","",IFERROR("," &amp; VLOOKUP( 'Felling&amp;Restocking'!L549,SpeciesList[],2,FALSE),"," &amp; 'Felling&amp;Restocking'!L549))</f>
        <v/>
      </c>
      <c r="AM549" s="333" t="str">
        <f>IF('Felling&amp;Restocking'!L549="","",VLOOKUP( 'Felling&amp;Restocking'!L549,SpeciesList[],4,FALSE))</f>
        <v/>
      </c>
      <c r="AN549" s="333" t="str">
        <f>IF('Felling&amp;Restocking'!M549="","",IFERROR("," &amp; VLOOKUP( 'Felling&amp;Restocking'!M549,SpeciesList[],2,FALSE),"," &amp; 'Felling&amp;Restocking'!M549))</f>
        <v/>
      </c>
      <c r="AO549" s="333" t="str">
        <f>IF('Felling&amp;Restocking'!M549="","",VLOOKUP( 'Felling&amp;Restocking'!M549,SpeciesList[],4,FALSE))</f>
        <v/>
      </c>
      <c r="AP549" s="333" t="str">
        <f>IF('Felling&amp;Restocking'!N549="","",IFERROR("," &amp; VLOOKUP( 'Felling&amp;Restocking'!N549,SpeciesList[],2,FALSE),"," &amp; 'Felling&amp;Restocking'!N549))</f>
        <v/>
      </c>
      <c r="AQ549" s="333" t="str">
        <f>IF('Felling&amp;Restocking'!N549="","",VLOOKUP( 'Felling&amp;Restocking'!N549,SpeciesList[],4,FALSE))</f>
        <v/>
      </c>
      <c r="AS549" s="346"/>
      <c r="AT549" s="333" t="str">
        <f>IF('Sub-Cpt Record'!A549&lt;&gt;"",CONCATENATE('Sub-Cpt Record'!A549,'Sub-Cpt Record'!B549,'Sub-Cpt Record'!C549),"")</f>
        <v/>
      </c>
      <c r="AU549" s="333">
        <f t="shared" si="81"/>
        <v>1</v>
      </c>
      <c r="AV549" s="333">
        <f>IF(AT549&lt;&gt;"",'Sub-Cpt Record'!C549/CODE!AU549,0)</f>
        <v>0</v>
      </c>
    </row>
    <row r="550" spans="1:48" x14ac:dyDescent="0.25">
      <c r="A550" s="333" t="str">
        <f>IF('Sub-Cpt Record'!B550="",IF(OR('Sub-Cpt Record'!A550=0,'Sub-Cpt Record'!A550=""),"",'Sub-Cpt Record'!A550),CONCATENATE('Sub-Cpt Record'!A550&amp;'Sub-Cpt Record'!B550))</f>
        <v/>
      </c>
      <c r="B550" s="333">
        <f t="shared" si="73"/>
        <v>1</v>
      </c>
      <c r="C550" s="334" t="str">
        <f>IF('Sub-Cpt Record'!E550 = "","",'Sub-Cpt Record'!E550&amp;"  ")</f>
        <v/>
      </c>
      <c r="D550" s="333" t="str">
        <f>IF('Sub-Cpt Record'!F550 = "","",'Sub-Cpt Record'!F550&amp;"  ")</f>
        <v/>
      </c>
      <c r="E550" s="333" t="str">
        <f>IF('Sub-Cpt Record'!G550 = "","",'Sub-Cpt Record'!G550&amp;"  ")</f>
        <v/>
      </c>
      <c r="F550" s="333" t="str">
        <f>IF('Sub-Cpt Record'!H550 = "","",'Sub-Cpt Record'!H550&amp;"  ")</f>
        <v/>
      </c>
      <c r="G550" s="333" t="str">
        <f>IF('Sub-Cpt Record'!I550 = "","",'Sub-Cpt Record'!I550&amp;"  ")</f>
        <v/>
      </c>
      <c r="H550" s="333" t="str">
        <f>IF('Sub-Cpt Record'!J550 = "","",'Sub-Cpt Record'!J550&amp;"  ")</f>
        <v/>
      </c>
      <c r="I550" s="335" t="str">
        <f t="shared" si="74"/>
        <v/>
      </c>
      <c r="J550" s="333">
        <f>IF(A550&lt;&gt;"",'Sub-Cpt Record'!C550/CODE!B550,0)</f>
        <v>0</v>
      </c>
      <c r="L550" s="337" t="str">
        <f t="shared" si="75"/>
        <v/>
      </c>
      <c r="N550" s="338">
        <f>COUNTIFS('Felling&amp;Restocking'!$A$11:$A$1000, 'Felling&amp;Restocking'!$A550, 'Felling&amp;Restocking'!$B$11:$B$1000, 'Felling&amp;Restocking'!$B550, 'Felling&amp;Restocking'!$H$11:$H$1000, 'Felling&amp;Restocking'!$H550)</f>
        <v>0</v>
      </c>
      <c r="O550" s="338">
        <f>IF(OR('Felling&amp;Restocking'!H550=0,'Felling&amp;Restocking'!H550=""),0,1)</f>
        <v>0</v>
      </c>
      <c r="P550" s="339">
        <f>SUM('Felling&amp;Restocking'!O550+'Felling&amp;Restocking'!P550)</f>
        <v>0</v>
      </c>
      <c r="S550" s="341">
        <f>IF(AND(O550&lt;&gt;0,P550&lt;&gt;0,'Felling&amp;Restocking'!G550&lt;&gt;0,AA550="",AC550=""),1,0)</f>
        <v>0</v>
      </c>
      <c r="T550" s="342" t="str">
        <f>IF(OR('Felling&amp;Restocking'!G550=0,'Felling&amp;Restocking'!G550=""),"",SUM('Felling&amp;Restocking'!O550/P550)*'Felling&amp;Restocking'!G550)</f>
        <v/>
      </c>
      <c r="U550" s="343" t="str">
        <f>IF(OR('Felling&amp;Restocking'!G550=0,'Felling&amp;Restocking'!G550=""),"",SUM('Felling&amp;Restocking'!P550/P550)*'Felling&amp;Restocking'!G550)</f>
        <v/>
      </c>
      <c r="V550" s="344">
        <f>IF(CONCATENATE('Felling&amp;Restocking'!U550&amp;'Felling&amp;Restocking'!W550&amp;'Felling&amp;Restocking'!Y550&amp;'Felling&amp;Restocking'!AA550&amp;'Felling&amp;Restocking'!AC550)="",0,1)</f>
        <v>0</v>
      </c>
      <c r="W550" s="345">
        <f>IF(OR(OR(TRIM('Felling&amp;Restocking'!H550)="T",TRIM('Felling&amp;Restocking'!H550)="DF",TRIM('Felling&amp;Restocking'!H550)="OS"),O550=0),0,1)</f>
        <v>0</v>
      </c>
      <c r="X550" s="345">
        <f>IF(OR('Felling&amp;Restocking'!$S550="",OR('Felling&amp;Restocking'!$S550=0,'Felling&amp;Restocking'!$S550="N/A")),0,1)</f>
        <v>0</v>
      </c>
      <c r="Y550" s="333" t="str">
        <f t="shared" si="76"/>
        <v/>
      </c>
      <c r="Z550" s="333" t="str">
        <f t="shared" si="77"/>
        <v/>
      </c>
      <c r="AA550" s="334" t="str">
        <f t="shared" si="78"/>
        <v/>
      </c>
      <c r="AC550" s="333" t="str">
        <f t="shared" si="79"/>
        <v/>
      </c>
      <c r="AE550" s="333" t="str">
        <f t="shared" si="80"/>
        <v>1</v>
      </c>
      <c r="AF550" s="346" t="str">
        <f>IF('Felling&amp;Restocking'!I550="","",IFERROR(VLOOKUP( 'Felling&amp;Restocking'!I550,SpeciesList[],2,FALSE),"," &amp; 'Felling&amp;Restocking'!I550))</f>
        <v/>
      </c>
      <c r="AG550" s="333" t="str">
        <f>IF('Felling&amp;Restocking'!I550="","",VLOOKUP( 'Felling&amp;Restocking'!I550,SpeciesList[],4,FALSE))</f>
        <v/>
      </c>
      <c r="AH550" s="333" t="str">
        <f>IF('Felling&amp;Restocking'!J550="","",IFERROR("," &amp; VLOOKUP( 'Felling&amp;Restocking'!J550,SpeciesList[],2,FALSE),"," &amp; 'Felling&amp;Restocking'!J550))</f>
        <v/>
      </c>
      <c r="AI550" s="333" t="str">
        <f>IF('Felling&amp;Restocking'!J550="","",VLOOKUP( 'Felling&amp;Restocking'!J550,SpeciesList[],4,FALSE))</f>
        <v/>
      </c>
      <c r="AJ550" s="333" t="str">
        <f>IF('Felling&amp;Restocking'!K550="","",IFERROR("," &amp; VLOOKUP( 'Felling&amp;Restocking'!K550,SpeciesList[],2,FALSE),"," &amp; 'Felling&amp;Restocking'!K550))</f>
        <v/>
      </c>
      <c r="AK550" s="333" t="str">
        <f>IF('Felling&amp;Restocking'!K550="","",VLOOKUP( 'Felling&amp;Restocking'!K550,SpeciesList[],4,FALSE))</f>
        <v/>
      </c>
      <c r="AL550" s="333" t="str">
        <f>IF('Felling&amp;Restocking'!L550="","",IFERROR("," &amp; VLOOKUP( 'Felling&amp;Restocking'!L550,SpeciesList[],2,FALSE),"," &amp; 'Felling&amp;Restocking'!L550))</f>
        <v/>
      </c>
      <c r="AM550" s="333" t="str">
        <f>IF('Felling&amp;Restocking'!L550="","",VLOOKUP( 'Felling&amp;Restocking'!L550,SpeciesList[],4,FALSE))</f>
        <v/>
      </c>
      <c r="AN550" s="333" t="str">
        <f>IF('Felling&amp;Restocking'!M550="","",IFERROR("," &amp; VLOOKUP( 'Felling&amp;Restocking'!M550,SpeciesList[],2,FALSE),"," &amp; 'Felling&amp;Restocking'!M550))</f>
        <v/>
      </c>
      <c r="AO550" s="333" t="str">
        <f>IF('Felling&amp;Restocking'!M550="","",VLOOKUP( 'Felling&amp;Restocking'!M550,SpeciesList[],4,FALSE))</f>
        <v/>
      </c>
      <c r="AP550" s="333" t="str">
        <f>IF('Felling&amp;Restocking'!N550="","",IFERROR("," &amp; VLOOKUP( 'Felling&amp;Restocking'!N550,SpeciesList[],2,FALSE),"," &amp; 'Felling&amp;Restocking'!N550))</f>
        <v/>
      </c>
      <c r="AQ550" s="333" t="str">
        <f>IF('Felling&amp;Restocking'!N550="","",VLOOKUP( 'Felling&amp;Restocking'!N550,SpeciesList[],4,FALSE))</f>
        <v/>
      </c>
      <c r="AS550" s="346"/>
      <c r="AT550" s="333" t="str">
        <f>IF('Sub-Cpt Record'!A550&lt;&gt;"",CONCATENATE('Sub-Cpt Record'!A550,'Sub-Cpt Record'!B550,'Sub-Cpt Record'!C550),"")</f>
        <v/>
      </c>
      <c r="AU550" s="333">
        <f t="shared" si="81"/>
        <v>1</v>
      </c>
      <c r="AV550" s="333">
        <f>IF(AT550&lt;&gt;"",'Sub-Cpt Record'!C550/CODE!AU550,0)</f>
        <v>0</v>
      </c>
    </row>
    <row r="551" spans="1:48" x14ac:dyDescent="0.25">
      <c r="A551" s="333" t="str">
        <f>IF('Sub-Cpt Record'!B551="",IF(OR('Sub-Cpt Record'!A551=0,'Sub-Cpt Record'!A551=""),"",'Sub-Cpt Record'!A551),CONCATENATE('Sub-Cpt Record'!A551&amp;'Sub-Cpt Record'!B551))</f>
        <v/>
      </c>
      <c r="B551" s="333">
        <f t="shared" si="73"/>
        <v>1</v>
      </c>
      <c r="C551" s="334" t="str">
        <f>IF('Sub-Cpt Record'!E551 = "","",'Sub-Cpt Record'!E551&amp;"  ")</f>
        <v/>
      </c>
      <c r="D551" s="333" t="str">
        <f>IF('Sub-Cpt Record'!F551 = "","",'Sub-Cpt Record'!F551&amp;"  ")</f>
        <v/>
      </c>
      <c r="E551" s="333" t="str">
        <f>IF('Sub-Cpt Record'!G551 = "","",'Sub-Cpt Record'!G551&amp;"  ")</f>
        <v/>
      </c>
      <c r="F551" s="333" t="str">
        <f>IF('Sub-Cpt Record'!H551 = "","",'Sub-Cpt Record'!H551&amp;"  ")</f>
        <v/>
      </c>
      <c r="G551" s="333" t="str">
        <f>IF('Sub-Cpt Record'!I551 = "","",'Sub-Cpt Record'!I551&amp;"  ")</f>
        <v/>
      </c>
      <c r="H551" s="333" t="str">
        <f>IF('Sub-Cpt Record'!J551 = "","",'Sub-Cpt Record'!J551&amp;"  ")</f>
        <v/>
      </c>
      <c r="I551" s="335" t="str">
        <f t="shared" si="74"/>
        <v/>
      </c>
      <c r="J551" s="333">
        <f>IF(A551&lt;&gt;"",'Sub-Cpt Record'!C551/CODE!B551,0)</f>
        <v>0</v>
      </c>
      <c r="L551" s="337" t="str">
        <f t="shared" si="75"/>
        <v/>
      </c>
      <c r="N551" s="338">
        <f>COUNTIFS('Felling&amp;Restocking'!$A$11:$A$1000, 'Felling&amp;Restocking'!$A551, 'Felling&amp;Restocking'!$B$11:$B$1000, 'Felling&amp;Restocking'!$B551, 'Felling&amp;Restocking'!$H$11:$H$1000, 'Felling&amp;Restocking'!$H551)</f>
        <v>0</v>
      </c>
      <c r="O551" s="338">
        <f>IF(OR('Felling&amp;Restocking'!H551=0,'Felling&amp;Restocking'!H551=""),0,1)</f>
        <v>0</v>
      </c>
      <c r="P551" s="339">
        <f>SUM('Felling&amp;Restocking'!O551+'Felling&amp;Restocking'!P551)</f>
        <v>0</v>
      </c>
      <c r="S551" s="341">
        <f>IF(AND(O551&lt;&gt;0,P551&lt;&gt;0,'Felling&amp;Restocking'!G551&lt;&gt;0,AA551="",AC551=""),1,0)</f>
        <v>0</v>
      </c>
      <c r="T551" s="342" t="str">
        <f>IF(OR('Felling&amp;Restocking'!G551=0,'Felling&amp;Restocking'!G551=""),"",SUM('Felling&amp;Restocking'!O551/P551)*'Felling&amp;Restocking'!G551)</f>
        <v/>
      </c>
      <c r="U551" s="343" t="str">
        <f>IF(OR('Felling&amp;Restocking'!G551=0,'Felling&amp;Restocking'!G551=""),"",SUM('Felling&amp;Restocking'!P551/P551)*'Felling&amp;Restocking'!G551)</f>
        <v/>
      </c>
      <c r="V551" s="344">
        <f>IF(CONCATENATE('Felling&amp;Restocking'!U551&amp;'Felling&amp;Restocking'!W551&amp;'Felling&amp;Restocking'!Y551&amp;'Felling&amp;Restocking'!AA551&amp;'Felling&amp;Restocking'!AC551)="",0,1)</f>
        <v>0</v>
      </c>
      <c r="W551" s="345">
        <f>IF(OR(OR(TRIM('Felling&amp;Restocking'!H551)="T",TRIM('Felling&amp;Restocking'!H551)="DF",TRIM('Felling&amp;Restocking'!H551)="OS"),O551=0),0,1)</f>
        <v>0</v>
      </c>
      <c r="X551" s="345">
        <f>IF(OR('Felling&amp;Restocking'!$S551="",OR('Felling&amp;Restocking'!$S551=0,'Felling&amp;Restocking'!$S551="N/A")),0,1)</f>
        <v>0</v>
      </c>
      <c r="Y551" s="333" t="str">
        <f t="shared" si="76"/>
        <v/>
      </c>
      <c r="Z551" s="333" t="str">
        <f t="shared" si="77"/>
        <v/>
      </c>
      <c r="AA551" s="334" t="str">
        <f t="shared" si="78"/>
        <v/>
      </c>
      <c r="AC551" s="333" t="str">
        <f t="shared" si="79"/>
        <v/>
      </c>
      <c r="AE551" s="333" t="str">
        <f t="shared" si="80"/>
        <v>1</v>
      </c>
      <c r="AF551" s="346" t="str">
        <f>IF('Felling&amp;Restocking'!I551="","",IFERROR(VLOOKUP( 'Felling&amp;Restocking'!I551,SpeciesList[],2,FALSE),"," &amp; 'Felling&amp;Restocking'!I551))</f>
        <v/>
      </c>
      <c r="AG551" s="333" t="str">
        <f>IF('Felling&amp;Restocking'!I551="","",VLOOKUP( 'Felling&amp;Restocking'!I551,SpeciesList[],4,FALSE))</f>
        <v/>
      </c>
      <c r="AH551" s="333" t="str">
        <f>IF('Felling&amp;Restocking'!J551="","",IFERROR("," &amp; VLOOKUP( 'Felling&amp;Restocking'!J551,SpeciesList[],2,FALSE),"," &amp; 'Felling&amp;Restocking'!J551))</f>
        <v/>
      </c>
      <c r="AI551" s="333" t="str">
        <f>IF('Felling&amp;Restocking'!J551="","",VLOOKUP( 'Felling&amp;Restocking'!J551,SpeciesList[],4,FALSE))</f>
        <v/>
      </c>
      <c r="AJ551" s="333" t="str">
        <f>IF('Felling&amp;Restocking'!K551="","",IFERROR("," &amp; VLOOKUP( 'Felling&amp;Restocking'!K551,SpeciesList[],2,FALSE),"," &amp; 'Felling&amp;Restocking'!K551))</f>
        <v/>
      </c>
      <c r="AK551" s="333" t="str">
        <f>IF('Felling&amp;Restocking'!K551="","",VLOOKUP( 'Felling&amp;Restocking'!K551,SpeciesList[],4,FALSE))</f>
        <v/>
      </c>
      <c r="AL551" s="333" t="str">
        <f>IF('Felling&amp;Restocking'!L551="","",IFERROR("," &amp; VLOOKUP( 'Felling&amp;Restocking'!L551,SpeciesList[],2,FALSE),"," &amp; 'Felling&amp;Restocking'!L551))</f>
        <v/>
      </c>
      <c r="AM551" s="333" t="str">
        <f>IF('Felling&amp;Restocking'!L551="","",VLOOKUP( 'Felling&amp;Restocking'!L551,SpeciesList[],4,FALSE))</f>
        <v/>
      </c>
      <c r="AN551" s="333" t="str">
        <f>IF('Felling&amp;Restocking'!M551="","",IFERROR("," &amp; VLOOKUP( 'Felling&amp;Restocking'!M551,SpeciesList[],2,FALSE),"," &amp; 'Felling&amp;Restocking'!M551))</f>
        <v/>
      </c>
      <c r="AO551" s="333" t="str">
        <f>IF('Felling&amp;Restocking'!M551="","",VLOOKUP( 'Felling&amp;Restocking'!M551,SpeciesList[],4,FALSE))</f>
        <v/>
      </c>
      <c r="AP551" s="333" t="str">
        <f>IF('Felling&amp;Restocking'!N551="","",IFERROR("," &amp; VLOOKUP( 'Felling&amp;Restocking'!N551,SpeciesList[],2,FALSE),"," &amp; 'Felling&amp;Restocking'!N551))</f>
        <v/>
      </c>
      <c r="AQ551" s="333" t="str">
        <f>IF('Felling&amp;Restocking'!N551="","",VLOOKUP( 'Felling&amp;Restocking'!N551,SpeciesList[],4,FALSE))</f>
        <v/>
      </c>
      <c r="AS551" s="346"/>
      <c r="AT551" s="333" t="str">
        <f>IF('Sub-Cpt Record'!A551&lt;&gt;"",CONCATENATE('Sub-Cpt Record'!A551,'Sub-Cpt Record'!B551,'Sub-Cpt Record'!C551),"")</f>
        <v/>
      </c>
      <c r="AU551" s="333">
        <f t="shared" si="81"/>
        <v>1</v>
      </c>
      <c r="AV551" s="333">
        <f>IF(AT551&lt;&gt;"",'Sub-Cpt Record'!C551/CODE!AU551,0)</f>
        <v>0</v>
      </c>
    </row>
    <row r="552" spans="1:48" x14ac:dyDescent="0.25">
      <c r="A552" s="333" t="str">
        <f>IF('Sub-Cpt Record'!B552="",IF(OR('Sub-Cpt Record'!A552=0,'Sub-Cpt Record'!A552=""),"",'Sub-Cpt Record'!A552),CONCATENATE('Sub-Cpt Record'!A552&amp;'Sub-Cpt Record'!B552))</f>
        <v/>
      </c>
      <c r="B552" s="333">
        <f t="shared" si="73"/>
        <v>1</v>
      </c>
      <c r="C552" s="334" t="str">
        <f>IF('Sub-Cpt Record'!E552 = "","",'Sub-Cpt Record'!E552&amp;"  ")</f>
        <v/>
      </c>
      <c r="D552" s="333" t="str">
        <f>IF('Sub-Cpt Record'!F552 = "","",'Sub-Cpt Record'!F552&amp;"  ")</f>
        <v/>
      </c>
      <c r="E552" s="333" t="str">
        <f>IF('Sub-Cpt Record'!G552 = "","",'Sub-Cpt Record'!G552&amp;"  ")</f>
        <v/>
      </c>
      <c r="F552" s="333" t="str">
        <f>IF('Sub-Cpt Record'!H552 = "","",'Sub-Cpt Record'!H552&amp;"  ")</f>
        <v/>
      </c>
      <c r="G552" s="333" t="str">
        <f>IF('Sub-Cpt Record'!I552 = "","",'Sub-Cpt Record'!I552&amp;"  ")</f>
        <v/>
      </c>
      <c r="H552" s="333" t="str">
        <f>IF('Sub-Cpt Record'!J552 = "","",'Sub-Cpt Record'!J552&amp;"  ")</f>
        <v/>
      </c>
      <c r="I552" s="335" t="str">
        <f t="shared" si="74"/>
        <v/>
      </c>
      <c r="J552" s="333">
        <f>IF(A552&lt;&gt;"",'Sub-Cpt Record'!C552/CODE!B552,0)</f>
        <v>0</v>
      </c>
      <c r="L552" s="337" t="str">
        <f t="shared" si="75"/>
        <v/>
      </c>
      <c r="N552" s="338">
        <f>COUNTIFS('Felling&amp;Restocking'!$A$11:$A$1000, 'Felling&amp;Restocking'!$A552, 'Felling&amp;Restocking'!$B$11:$B$1000, 'Felling&amp;Restocking'!$B552, 'Felling&amp;Restocking'!$H$11:$H$1000, 'Felling&amp;Restocking'!$H552)</f>
        <v>0</v>
      </c>
      <c r="O552" s="338">
        <f>IF(OR('Felling&amp;Restocking'!H552=0,'Felling&amp;Restocking'!H552=""),0,1)</f>
        <v>0</v>
      </c>
      <c r="P552" s="339">
        <f>SUM('Felling&amp;Restocking'!O552+'Felling&amp;Restocking'!P552)</f>
        <v>0</v>
      </c>
      <c r="S552" s="341">
        <f>IF(AND(O552&lt;&gt;0,P552&lt;&gt;0,'Felling&amp;Restocking'!G552&lt;&gt;0,AA552="",AC552=""),1,0)</f>
        <v>0</v>
      </c>
      <c r="T552" s="342" t="str">
        <f>IF(OR('Felling&amp;Restocking'!G552=0,'Felling&amp;Restocking'!G552=""),"",SUM('Felling&amp;Restocking'!O552/P552)*'Felling&amp;Restocking'!G552)</f>
        <v/>
      </c>
      <c r="U552" s="343" t="str">
        <f>IF(OR('Felling&amp;Restocking'!G552=0,'Felling&amp;Restocking'!G552=""),"",SUM('Felling&amp;Restocking'!P552/P552)*'Felling&amp;Restocking'!G552)</f>
        <v/>
      </c>
      <c r="V552" s="344">
        <f>IF(CONCATENATE('Felling&amp;Restocking'!U552&amp;'Felling&amp;Restocking'!W552&amp;'Felling&amp;Restocking'!Y552&amp;'Felling&amp;Restocking'!AA552&amp;'Felling&amp;Restocking'!AC552)="",0,1)</f>
        <v>0</v>
      </c>
      <c r="W552" s="345">
        <f>IF(OR(OR(TRIM('Felling&amp;Restocking'!H552)="T",TRIM('Felling&amp;Restocking'!H552)="DF",TRIM('Felling&amp;Restocking'!H552)="OS"),O552=0),0,1)</f>
        <v>0</v>
      </c>
      <c r="X552" s="345">
        <f>IF(OR('Felling&amp;Restocking'!$S552="",OR('Felling&amp;Restocking'!$S552=0,'Felling&amp;Restocking'!$S552="N/A")),0,1)</f>
        <v>0</v>
      </c>
      <c r="Y552" s="333" t="str">
        <f t="shared" si="76"/>
        <v/>
      </c>
      <c r="Z552" s="333" t="str">
        <f t="shared" si="77"/>
        <v/>
      </c>
      <c r="AA552" s="334" t="str">
        <f t="shared" si="78"/>
        <v/>
      </c>
      <c r="AC552" s="333" t="str">
        <f t="shared" si="79"/>
        <v/>
      </c>
      <c r="AE552" s="333" t="str">
        <f t="shared" si="80"/>
        <v>1</v>
      </c>
      <c r="AF552" s="346" t="str">
        <f>IF('Felling&amp;Restocking'!I552="","",IFERROR(VLOOKUP( 'Felling&amp;Restocking'!I552,SpeciesList[],2,FALSE),"," &amp; 'Felling&amp;Restocking'!I552))</f>
        <v/>
      </c>
      <c r="AG552" s="333" t="str">
        <f>IF('Felling&amp;Restocking'!I552="","",VLOOKUP( 'Felling&amp;Restocking'!I552,SpeciesList[],4,FALSE))</f>
        <v/>
      </c>
      <c r="AH552" s="333" t="str">
        <f>IF('Felling&amp;Restocking'!J552="","",IFERROR("," &amp; VLOOKUP( 'Felling&amp;Restocking'!J552,SpeciesList[],2,FALSE),"," &amp; 'Felling&amp;Restocking'!J552))</f>
        <v/>
      </c>
      <c r="AI552" s="333" t="str">
        <f>IF('Felling&amp;Restocking'!J552="","",VLOOKUP( 'Felling&amp;Restocking'!J552,SpeciesList[],4,FALSE))</f>
        <v/>
      </c>
      <c r="AJ552" s="333" t="str">
        <f>IF('Felling&amp;Restocking'!K552="","",IFERROR("," &amp; VLOOKUP( 'Felling&amp;Restocking'!K552,SpeciesList[],2,FALSE),"," &amp; 'Felling&amp;Restocking'!K552))</f>
        <v/>
      </c>
      <c r="AK552" s="333" t="str">
        <f>IF('Felling&amp;Restocking'!K552="","",VLOOKUP( 'Felling&amp;Restocking'!K552,SpeciesList[],4,FALSE))</f>
        <v/>
      </c>
      <c r="AL552" s="333" t="str">
        <f>IF('Felling&amp;Restocking'!L552="","",IFERROR("," &amp; VLOOKUP( 'Felling&amp;Restocking'!L552,SpeciesList[],2,FALSE),"," &amp; 'Felling&amp;Restocking'!L552))</f>
        <v/>
      </c>
      <c r="AM552" s="333" t="str">
        <f>IF('Felling&amp;Restocking'!L552="","",VLOOKUP( 'Felling&amp;Restocking'!L552,SpeciesList[],4,FALSE))</f>
        <v/>
      </c>
      <c r="AN552" s="333" t="str">
        <f>IF('Felling&amp;Restocking'!M552="","",IFERROR("," &amp; VLOOKUP( 'Felling&amp;Restocking'!M552,SpeciesList[],2,FALSE),"," &amp; 'Felling&amp;Restocking'!M552))</f>
        <v/>
      </c>
      <c r="AO552" s="333" t="str">
        <f>IF('Felling&amp;Restocking'!M552="","",VLOOKUP( 'Felling&amp;Restocking'!M552,SpeciesList[],4,FALSE))</f>
        <v/>
      </c>
      <c r="AP552" s="333" t="str">
        <f>IF('Felling&amp;Restocking'!N552="","",IFERROR("," &amp; VLOOKUP( 'Felling&amp;Restocking'!N552,SpeciesList[],2,FALSE),"," &amp; 'Felling&amp;Restocking'!N552))</f>
        <v/>
      </c>
      <c r="AQ552" s="333" t="str">
        <f>IF('Felling&amp;Restocking'!N552="","",VLOOKUP( 'Felling&amp;Restocking'!N552,SpeciesList[],4,FALSE))</f>
        <v/>
      </c>
      <c r="AS552" s="346"/>
      <c r="AT552" s="333" t="str">
        <f>IF('Sub-Cpt Record'!A552&lt;&gt;"",CONCATENATE('Sub-Cpt Record'!A552,'Sub-Cpt Record'!B552,'Sub-Cpt Record'!C552),"")</f>
        <v/>
      </c>
      <c r="AU552" s="333">
        <f t="shared" si="81"/>
        <v>1</v>
      </c>
      <c r="AV552" s="333">
        <f>IF(AT552&lt;&gt;"",'Sub-Cpt Record'!C552/CODE!AU552,0)</f>
        <v>0</v>
      </c>
    </row>
    <row r="553" spans="1:48" x14ac:dyDescent="0.25">
      <c r="A553" s="333" t="str">
        <f>IF('Sub-Cpt Record'!B553="",IF(OR('Sub-Cpt Record'!A553=0,'Sub-Cpt Record'!A553=""),"",'Sub-Cpt Record'!A553),CONCATENATE('Sub-Cpt Record'!A553&amp;'Sub-Cpt Record'!B553))</f>
        <v/>
      </c>
      <c r="B553" s="333">
        <f t="shared" si="73"/>
        <v>1</v>
      </c>
      <c r="C553" s="334" t="str">
        <f>IF('Sub-Cpt Record'!E553 = "","",'Sub-Cpt Record'!E553&amp;"  ")</f>
        <v/>
      </c>
      <c r="D553" s="333" t="str">
        <f>IF('Sub-Cpt Record'!F553 = "","",'Sub-Cpt Record'!F553&amp;"  ")</f>
        <v/>
      </c>
      <c r="E553" s="333" t="str">
        <f>IF('Sub-Cpt Record'!G553 = "","",'Sub-Cpt Record'!G553&amp;"  ")</f>
        <v/>
      </c>
      <c r="F553" s="333" t="str">
        <f>IF('Sub-Cpt Record'!H553 = "","",'Sub-Cpt Record'!H553&amp;"  ")</f>
        <v/>
      </c>
      <c r="G553" s="333" t="str">
        <f>IF('Sub-Cpt Record'!I553 = "","",'Sub-Cpt Record'!I553&amp;"  ")</f>
        <v/>
      </c>
      <c r="H553" s="333" t="str">
        <f>IF('Sub-Cpt Record'!J553 = "","",'Sub-Cpt Record'!J553&amp;"  ")</f>
        <v/>
      </c>
      <c r="I553" s="335" t="str">
        <f t="shared" si="74"/>
        <v/>
      </c>
      <c r="J553" s="333">
        <f>IF(A553&lt;&gt;"",'Sub-Cpt Record'!C553/CODE!B553,0)</f>
        <v>0</v>
      </c>
      <c r="L553" s="337" t="str">
        <f t="shared" si="75"/>
        <v/>
      </c>
      <c r="N553" s="338">
        <f>COUNTIFS('Felling&amp;Restocking'!$A$11:$A$1000, 'Felling&amp;Restocking'!$A553, 'Felling&amp;Restocking'!$B$11:$B$1000, 'Felling&amp;Restocking'!$B553, 'Felling&amp;Restocking'!$H$11:$H$1000, 'Felling&amp;Restocking'!$H553)</f>
        <v>0</v>
      </c>
      <c r="O553" s="338">
        <f>IF(OR('Felling&amp;Restocking'!H553=0,'Felling&amp;Restocking'!H553=""),0,1)</f>
        <v>0</v>
      </c>
      <c r="P553" s="339">
        <f>SUM('Felling&amp;Restocking'!O553+'Felling&amp;Restocking'!P553)</f>
        <v>0</v>
      </c>
      <c r="S553" s="341">
        <f>IF(AND(O553&lt;&gt;0,P553&lt;&gt;0,'Felling&amp;Restocking'!G553&lt;&gt;0,AA553="",AC553=""),1,0)</f>
        <v>0</v>
      </c>
      <c r="T553" s="342" t="str">
        <f>IF(OR('Felling&amp;Restocking'!G553=0,'Felling&amp;Restocking'!G553=""),"",SUM('Felling&amp;Restocking'!O553/P553)*'Felling&amp;Restocking'!G553)</f>
        <v/>
      </c>
      <c r="U553" s="343" t="str">
        <f>IF(OR('Felling&amp;Restocking'!G553=0,'Felling&amp;Restocking'!G553=""),"",SUM('Felling&amp;Restocking'!P553/P553)*'Felling&amp;Restocking'!G553)</f>
        <v/>
      </c>
      <c r="V553" s="344">
        <f>IF(CONCATENATE('Felling&amp;Restocking'!U553&amp;'Felling&amp;Restocking'!W553&amp;'Felling&amp;Restocking'!Y553&amp;'Felling&amp;Restocking'!AA553&amp;'Felling&amp;Restocking'!AC553)="",0,1)</f>
        <v>0</v>
      </c>
      <c r="W553" s="345">
        <f>IF(OR(OR(TRIM('Felling&amp;Restocking'!H553)="T",TRIM('Felling&amp;Restocking'!H553)="DF",TRIM('Felling&amp;Restocking'!H553)="OS"),O553=0),0,1)</f>
        <v>0</v>
      </c>
      <c r="X553" s="345">
        <f>IF(OR('Felling&amp;Restocking'!$S553="",OR('Felling&amp;Restocking'!$S553=0,'Felling&amp;Restocking'!$S553="N/A")),0,1)</f>
        <v>0</v>
      </c>
      <c r="Y553" s="333" t="str">
        <f t="shared" si="76"/>
        <v/>
      </c>
      <c r="Z553" s="333" t="str">
        <f t="shared" si="77"/>
        <v/>
      </c>
      <c r="AA553" s="334" t="str">
        <f t="shared" si="78"/>
        <v/>
      </c>
      <c r="AC553" s="333" t="str">
        <f t="shared" si="79"/>
        <v/>
      </c>
      <c r="AE553" s="333" t="str">
        <f t="shared" si="80"/>
        <v>1</v>
      </c>
      <c r="AF553" s="346" t="str">
        <f>IF('Felling&amp;Restocking'!I553="","",IFERROR(VLOOKUP( 'Felling&amp;Restocking'!I553,SpeciesList[],2,FALSE),"," &amp; 'Felling&amp;Restocking'!I553))</f>
        <v/>
      </c>
      <c r="AG553" s="333" t="str">
        <f>IF('Felling&amp;Restocking'!I553="","",VLOOKUP( 'Felling&amp;Restocking'!I553,SpeciesList[],4,FALSE))</f>
        <v/>
      </c>
      <c r="AH553" s="333" t="str">
        <f>IF('Felling&amp;Restocking'!J553="","",IFERROR("," &amp; VLOOKUP( 'Felling&amp;Restocking'!J553,SpeciesList[],2,FALSE),"," &amp; 'Felling&amp;Restocking'!J553))</f>
        <v/>
      </c>
      <c r="AI553" s="333" t="str">
        <f>IF('Felling&amp;Restocking'!J553="","",VLOOKUP( 'Felling&amp;Restocking'!J553,SpeciesList[],4,FALSE))</f>
        <v/>
      </c>
      <c r="AJ553" s="333" t="str">
        <f>IF('Felling&amp;Restocking'!K553="","",IFERROR("," &amp; VLOOKUP( 'Felling&amp;Restocking'!K553,SpeciesList[],2,FALSE),"," &amp; 'Felling&amp;Restocking'!K553))</f>
        <v/>
      </c>
      <c r="AK553" s="333" t="str">
        <f>IF('Felling&amp;Restocking'!K553="","",VLOOKUP( 'Felling&amp;Restocking'!K553,SpeciesList[],4,FALSE))</f>
        <v/>
      </c>
      <c r="AL553" s="333" t="str">
        <f>IF('Felling&amp;Restocking'!L553="","",IFERROR("," &amp; VLOOKUP( 'Felling&amp;Restocking'!L553,SpeciesList[],2,FALSE),"," &amp; 'Felling&amp;Restocking'!L553))</f>
        <v/>
      </c>
      <c r="AM553" s="333" t="str">
        <f>IF('Felling&amp;Restocking'!L553="","",VLOOKUP( 'Felling&amp;Restocking'!L553,SpeciesList[],4,FALSE))</f>
        <v/>
      </c>
      <c r="AN553" s="333" t="str">
        <f>IF('Felling&amp;Restocking'!M553="","",IFERROR("," &amp; VLOOKUP( 'Felling&amp;Restocking'!M553,SpeciesList[],2,FALSE),"," &amp; 'Felling&amp;Restocking'!M553))</f>
        <v/>
      </c>
      <c r="AO553" s="333" t="str">
        <f>IF('Felling&amp;Restocking'!M553="","",VLOOKUP( 'Felling&amp;Restocking'!M553,SpeciesList[],4,FALSE))</f>
        <v/>
      </c>
      <c r="AP553" s="333" t="str">
        <f>IF('Felling&amp;Restocking'!N553="","",IFERROR("," &amp; VLOOKUP( 'Felling&amp;Restocking'!N553,SpeciesList[],2,FALSE),"," &amp; 'Felling&amp;Restocking'!N553))</f>
        <v/>
      </c>
      <c r="AQ553" s="333" t="str">
        <f>IF('Felling&amp;Restocking'!N553="","",VLOOKUP( 'Felling&amp;Restocking'!N553,SpeciesList[],4,FALSE))</f>
        <v/>
      </c>
      <c r="AS553" s="346"/>
      <c r="AT553" s="333" t="str">
        <f>IF('Sub-Cpt Record'!A553&lt;&gt;"",CONCATENATE('Sub-Cpt Record'!A553,'Sub-Cpt Record'!B553,'Sub-Cpt Record'!C553),"")</f>
        <v/>
      </c>
      <c r="AU553" s="333">
        <f t="shared" si="81"/>
        <v>1</v>
      </c>
      <c r="AV553" s="333">
        <f>IF(AT553&lt;&gt;"",'Sub-Cpt Record'!C553/CODE!AU553,0)</f>
        <v>0</v>
      </c>
    </row>
    <row r="554" spans="1:48" x14ac:dyDescent="0.25">
      <c r="A554" s="333" t="str">
        <f>IF('Sub-Cpt Record'!B554="",IF(OR('Sub-Cpt Record'!A554=0,'Sub-Cpt Record'!A554=""),"",'Sub-Cpt Record'!A554),CONCATENATE('Sub-Cpt Record'!A554&amp;'Sub-Cpt Record'!B554))</f>
        <v/>
      </c>
      <c r="B554" s="333">
        <f t="shared" si="73"/>
        <v>1</v>
      </c>
      <c r="C554" s="334" t="str">
        <f>IF('Sub-Cpt Record'!E554 = "","",'Sub-Cpt Record'!E554&amp;"  ")</f>
        <v/>
      </c>
      <c r="D554" s="333" t="str">
        <f>IF('Sub-Cpt Record'!F554 = "","",'Sub-Cpt Record'!F554&amp;"  ")</f>
        <v/>
      </c>
      <c r="E554" s="333" t="str">
        <f>IF('Sub-Cpt Record'!G554 = "","",'Sub-Cpt Record'!G554&amp;"  ")</f>
        <v/>
      </c>
      <c r="F554" s="333" t="str">
        <f>IF('Sub-Cpt Record'!H554 = "","",'Sub-Cpt Record'!H554&amp;"  ")</f>
        <v/>
      </c>
      <c r="G554" s="333" t="str">
        <f>IF('Sub-Cpt Record'!I554 = "","",'Sub-Cpt Record'!I554&amp;"  ")</f>
        <v/>
      </c>
      <c r="H554" s="333" t="str">
        <f>IF('Sub-Cpt Record'!J554 = "","",'Sub-Cpt Record'!J554&amp;"  ")</f>
        <v/>
      </c>
      <c r="I554" s="335" t="str">
        <f t="shared" si="74"/>
        <v/>
      </c>
      <c r="J554" s="333">
        <f>IF(A554&lt;&gt;"",'Sub-Cpt Record'!C554/CODE!B554,0)</f>
        <v>0</v>
      </c>
      <c r="L554" s="337" t="str">
        <f t="shared" si="75"/>
        <v/>
      </c>
      <c r="N554" s="338">
        <f>COUNTIFS('Felling&amp;Restocking'!$A$11:$A$1000, 'Felling&amp;Restocking'!$A554, 'Felling&amp;Restocking'!$B$11:$B$1000, 'Felling&amp;Restocking'!$B554, 'Felling&amp;Restocking'!$H$11:$H$1000, 'Felling&amp;Restocking'!$H554)</f>
        <v>0</v>
      </c>
      <c r="O554" s="338">
        <f>IF(OR('Felling&amp;Restocking'!H554=0,'Felling&amp;Restocking'!H554=""),0,1)</f>
        <v>0</v>
      </c>
      <c r="P554" s="339">
        <f>SUM('Felling&amp;Restocking'!O554+'Felling&amp;Restocking'!P554)</f>
        <v>0</v>
      </c>
      <c r="S554" s="341">
        <f>IF(AND(O554&lt;&gt;0,P554&lt;&gt;0,'Felling&amp;Restocking'!G554&lt;&gt;0,AA554="",AC554=""),1,0)</f>
        <v>0</v>
      </c>
      <c r="T554" s="342" t="str">
        <f>IF(OR('Felling&amp;Restocking'!G554=0,'Felling&amp;Restocking'!G554=""),"",SUM('Felling&amp;Restocking'!O554/P554)*'Felling&amp;Restocking'!G554)</f>
        <v/>
      </c>
      <c r="U554" s="343" t="str">
        <f>IF(OR('Felling&amp;Restocking'!G554=0,'Felling&amp;Restocking'!G554=""),"",SUM('Felling&amp;Restocking'!P554/P554)*'Felling&amp;Restocking'!G554)</f>
        <v/>
      </c>
      <c r="V554" s="344">
        <f>IF(CONCATENATE('Felling&amp;Restocking'!U554&amp;'Felling&amp;Restocking'!W554&amp;'Felling&amp;Restocking'!Y554&amp;'Felling&amp;Restocking'!AA554&amp;'Felling&amp;Restocking'!AC554)="",0,1)</f>
        <v>0</v>
      </c>
      <c r="W554" s="345">
        <f>IF(OR(OR(TRIM('Felling&amp;Restocking'!H554)="T",TRIM('Felling&amp;Restocking'!H554)="DF",TRIM('Felling&amp;Restocking'!H554)="OS"),O554=0),0,1)</f>
        <v>0</v>
      </c>
      <c r="X554" s="345">
        <f>IF(OR('Felling&amp;Restocking'!$S554="",OR('Felling&amp;Restocking'!$S554=0,'Felling&amp;Restocking'!$S554="N/A")),0,1)</f>
        <v>0</v>
      </c>
      <c r="Y554" s="333" t="str">
        <f t="shared" si="76"/>
        <v/>
      </c>
      <c r="Z554" s="333" t="str">
        <f t="shared" si="77"/>
        <v/>
      </c>
      <c r="AA554" s="334" t="str">
        <f t="shared" si="78"/>
        <v/>
      </c>
      <c r="AC554" s="333" t="str">
        <f t="shared" si="79"/>
        <v/>
      </c>
      <c r="AE554" s="333" t="str">
        <f t="shared" si="80"/>
        <v>1</v>
      </c>
      <c r="AF554" s="346" t="str">
        <f>IF('Felling&amp;Restocking'!I554="","",IFERROR(VLOOKUP( 'Felling&amp;Restocking'!I554,SpeciesList[],2,FALSE),"," &amp; 'Felling&amp;Restocking'!I554))</f>
        <v/>
      </c>
      <c r="AG554" s="333" t="str">
        <f>IF('Felling&amp;Restocking'!I554="","",VLOOKUP( 'Felling&amp;Restocking'!I554,SpeciesList[],4,FALSE))</f>
        <v/>
      </c>
      <c r="AH554" s="333" t="str">
        <f>IF('Felling&amp;Restocking'!J554="","",IFERROR("," &amp; VLOOKUP( 'Felling&amp;Restocking'!J554,SpeciesList[],2,FALSE),"," &amp; 'Felling&amp;Restocking'!J554))</f>
        <v/>
      </c>
      <c r="AI554" s="333" t="str">
        <f>IF('Felling&amp;Restocking'!J554="","",VLOOKUP( 'Felling&amp;Restocking'!J554,SpeciesList[],4,FALSE))</f>
        <v/>
      </c>
      <c r="AJ554" s="333" t="str">
        <f>IF('Felling&amp;Restocking'!K554="","",IFERROR("," &amp; VLOOKUP( 'Felling&amp;Restocking'!K554,SpeciesList[],2,FALSE),"," &amp; 'Felling&amp;Restocking'!K554))</f>
        <v/>
      </c>
      <c r="AK554" s="333" t="str">
        <f>IF('Felling&amp;Restocking'!K554="","",VLOOKUP( 'Felling&amp;Restocking'!K554,SpeciesList[],4,FALSE))</f>
        <v/>
      </c>
      <c r="AL554" s="333" t="str">
        <f>IF('Felling&amp;Restocking'!L554="","",IFERROR("," &amp; VLOOKUP( 'Felling&amp;Restocking'!L554,SpeciesList[],2,FALSE),"," &amp; 'Felling&amp;Restocking'!L554))</f>
        <v/>
      </c>
      <c r="AM554" s="333" t="str">
        <f>IF('Felling&amp;Restocking'!L554="","",VLOOKUP( 'Felling&amp;Restocking'!L554,SpeciesList[],4,FALSE))</f>
        <v/>
      </c>
      <c r="AN554" s="333" t="str">
        <f>IF('Felling&amp;Restocking'!M554="","",IFERROR("," &amp; VLOOKUP( 'Felling&amp;Restocking'!M554,SpeciesList[],2,FALSE),"," &amp; 'Felling&amp;Restocking'!M554))</f>
        <v/>
      </c>
      <c r="AO554" s="333" t="str">
        <f>IF('Felling&amp;Restocking'!M554="","",VLOOKUP( 'Felling&amp;Restocking'!M554,SpeciesList[],4,FALSE))</f>
        <v/>
      </c>
      <c r="AP554" s="333" t="str">
        <f>IF('Felling&amp;Restocking'!N554="","",IFERROR("," &amp; VLOOKUP( 'Felling&amp;Restocking'!N554,SpeciesList[],2,FALSE),"," &amp; 'Felling&amp;Restocking'!N554))</f>
        <v/>
      </c>
      <c r="AQ554" s="333" t="str">
        <f>IF('Felling&amp;Restocking'!N554="","",VLOOKUP( 'Felling&amp;Restocking'!N554,SpeciesList[],4,FALSE))</f>
        <v/>
      </c>
      <c r="AS554" s="346"/>
      <c r="AT554" s="333" t="str">
        <f>IF('Sub-Cpt Record'!A554&lt;&gt;"",CONCATENATE('Sub-Cpt Record'!A554,'Sub-Cpt Record'!B554,'Sub-Cpt Record'!C554),"")</f>
        <v/>
      </c>
      <c r="AU554" s="333">
        <f t="shared" si="81"/>
        <v>1</v>
      </c>
      <c r="AV554" s="333">
        <f>IF(AT554&lt;&gt;"",'Sub-Cpt Record'!C554/CODE!AU554,0)</f>
        <v>0</v>
      </c>
    </row>
    <row r="555" spans="1:48" x14ac:dyDescent="0.25">
      <c r="A555" s="333" t="str">
        <f>IF('Sub-Cpt Record'!B555="",IF(OR('Sub-Cpt Record'!A555=0,'Sub-Cpt Record'!A555=""),"",'Sub-Cpt Record'!A555),CONCATENATE('Sub-Cpt Record'!A555&amp;'Sub-Cpt Record'!B555))</f>
        <v/>
      </c>
      <c r="B555" s="333">
        <f t="shared" si="73"/>
        <v>1</v>
      </c>
      <c r="C555" s="334" t="str">
        <f>IF('Sub-Cpt Record'!E555 = "","",'Sub-Cpt Record'!E555&amp;"  ")</f>
        <v/>
      </c>
      <c r="D555" s="333" t="str">
        <f>IF('Sub-Cpt Record'!F555 = "","",'Sub-Cpt Record'!F555&amp;"  ")</f>
        <v/>
      </c>
      <c r="E555" s="333" t="str">
        <f>IF('Sub-Cpt Record'!G555 = "","",'Sub-Cpt Record'!G555&amp;"  ")</f>
        <v/>
      </c>
      <c r="F555" s="333" t="str">
        <f>IF('Sub-Cpt Record'!H555 = "","",'Sub-Cpt Record'!H555&amp;"  ")</f>
        <v/>
      </c>
      <c r="G555" s="333" t="str">
        <f>IF('Sub-Cpt Record'!I555 = "","",'Sub-Cpt Record'!I555&amp;"  ")</f>
        <v/>
      </c>
      <c r="H555" s="333" t="str">
        <f>IF('Sub-Cpt Record'!J555 = "","",'Sub-Cpt Record'!J555&amp;"  ")</f>
        <v/>
      </c>
      <c r="I555" s="335" t="str">
        <f t="shared" si="74"/>
        <v/>
      </c>
      <c r="J555" s="333">
        <f>IF(A555&lt;&gt;"",'Sub-Cpt Record'!C555/CODE!B555,0)</f>
        <v>0</v>
      </c>
      <c r="L555" s="337" t="str">
        <f t="shared" si="75"/>
        <v/>
      </c>
      <c r="N555" s="338">
        <f>COUNTIFS('Felling&amp;Restocking'!$A$11:$A$1000, 'Felling&amp;Restocking'!$A555, 'Felling&amp;Restocking'!$B$11:$B$1000, 'Felling&amp;Restocking'!$B555, 'Felling&amp;Restocking'!$H$11:$H$1000, 'Felling&amp;Restocking'!$H555)</f>
        <v>0</v>
      </c>
      <c r="O555" s="338">
        <f>IF(OR('Felling&amp;Restocking'!H555=0,'Felling&amp;Restocking'!H555=""),0,1)</f>
        <v>0</v>
      </c>
      <c r="P555" s="339">
        <f>SUM('Felling&amp;Restocking'!O555+'Felling&amp;Restocking'!P555)</f>
        <v>0</v>
      </c>
      <c r="S555" s="341">
        <f>IF(AND(O555&lt;&gt;0,P555&lt;&gt;0,'Felling&amp;Restocking'!G555&lt;&gt;0,AA555="",AC555=""),1,0)</f>
        <v>0</v>
      </c>
      <c r="T555" s="342" t="str">
        <f>IF(OR('Felling&amp;Restocking'!G555=0,'Felling&amp;Restocking'!G555=""),"",SUM('Felling&amp;Restocking'!O555/P555)*'Felling&amp;Restocking'!G555)</f>
        <v/>
      </c>
      <c r="U555" s="343" t="str">
        <f>IF(OR('Felling&amp;Restocking'!G555=0,'Felling&amp;Restocking'!G555=""),"",SUM('Felling&amp;Restocking'!P555/P555)*'Felling&amp;Restocking'!G555)</f>
        <v/>
      </c>
      <c r="V555" s="344">
        <f>IF(CONCATENATE('Felling&amp;Restocking'!U555&amp;'Felling&amp;Restocking'!W555&amp;'Felling&amp;Restocking'!Y555&amp;'Felling&amp;Restocking'!AA555&amp;'Felling&amp;Restocking'!AC555)="",0,1)</f>
        <v>0</v>
      </c>
      <c r="W555" s="345">
        <f>IF(OR(OR(TRIM('Felling&amp;Restocking'!H555)="T",TRIM('Felling&amp;Restocking'!H555)="DF",TRIM('Felling&amp;Restocking'!H555)="OS"),O555=0),0,1)</f>
        <v>0</v>
      </c>
      <c r="X555" s="345">
        <f>IF(OR('Felling&amp;Restocking'!$S555="",OR('Felling&amp;Restocking'!$S555=0,'Felling&amp;Restocking'!$S555="N/A")),0,1)</f>
        <v>0</v>
      </c>
      <c r="Y555" s="333" t="str">
        <f t="shared" si="76"/>
        <v/>
      </c>
      <c r="Z555" s="333" t="str">
        <f t="shared" si="77"/>
        <v/>
      </c>
      <c r="AA555" s="334" t="str">
        <f t="shared" si="78"/>
        <v/>
      </c>
      <c r="AC555" s="333" t="str">
        <f t="shared" si="79"/>
        <v/>
      </c>
      <c r="AE555" s="333" t="str">
        <f t="shared" si="80"/>
        <v>1</v>
      </c>
      <c r="AF555" s="346" t="str">
        <f>IF('Felling&amp;Restocking'!I555="","",IFERROR(VLOOKUP( 'Felling&amp;Restocking'!I555,SpeciesList[],2,FALSE),"," &amp; 'Felling&amp;Restocking'!I555))</f>
        <v/>
      </c>
      <c r="AG555" s="333" t="str">
        <f>IF('Felling&amp;Restocking'!I555="","",VLOOKUP( 'Felling&amp;Restocking'!I555,SpeciesList[],4,FALSE))</f>
        <v/>
      </c>
      <c r="AH555" s="333" t="str">
        <f>IF('Felling&amp;Restocking'!J555="","",IFERROR("," &amp; VLOOKUP( 'Felling&amp;Restocking'!J555,SpeciesList[],2,FALSE),"," &amp; 'Felling&amp;Restocking'!J555))</f>
        <v/>
      </c>
      <c r="AI555" s="333" t="str">
        <f>IF('Felling&amp;Restocking'!J555="","",VLOOKUP( 'Felling&amp;Restocking'!J555,SpeciesList[],4,FALSE))</f>
        <v/>
      </c>
      <c r="AJ555" s="333" t="str">
        <f>IF('Felling&amp;Restocking'!K555="","",IFERROR("," &amp; VLOOKUP( 'Felling&amp;Restocking'!K555,SpeciesList[],2,FALSE),"," &amp; 'Felling&amp;Restocking'!K555))</f>
        <v/>
      </c>
      <c r="AK555" s="333" t="str">
        <f>IF('Felling&amp;Restocking'!K555="","",VLOOKUP( 'Felling&amp;Restocking'!K555,SpeciesList[],4,FALSE))</f>
        <v/>
      </c>
      <c r="AL555" s="333" t="str">
        <f>IF('Felling&amp;Restocking'!L555="","",IFERROR("," &amp; VLOOKUP( 'Felling&amp;Restocking'!L555,SpeciesList[],2,FALSE),"," &amp; 'Felling&amp;Restocking'!L555))</f>
        <v/>
      </c>
      <c r="AM555" s="333" t="str">
        <f>IF('Felling&amp;Restocking'!L555="","",VLOOKUP( 'Felling&amp;Restocking'!L555,SpeciesList[],4,FALSE))</f>
        <v/>
      </c>
      <c r="AN555" s="333" t="str">
        <f>IF('Felling&amp;Restocking'!M555="","",IFERROR("," &amp; VLOOKUP( 'Felling&amp;Restocking'!M555,SpeciesList[],2,FALSE),"," &amp; 'Felling&amp;Restocking'!M555))</f>
        <v/>
      </c>
      <c r="AO555" s="333" t="str">
        <f>IF('Felling&amp;Restocking'!M555="","",VLOOKUP( 'Felling&amp;Restocking'!M555,SpeciesList[],4,FALSE))</f>
        <v/>
      </c>
      <c r="AP555" s="333" t="str">
        <f>IF('Felling&amp;Restocking'!N555="","",IFERROR("," &amp; VLOOKUP( 'Felling&amp;Restocking'!N555,SpeciesList[],2,FALSE),"," &amp; 'Felling&amp;Restocking'!N555))</f>
        <v/>
      </c>
      <c r="AQ555" s="333" t="str">
        <f>IF('Felling&amp;Restocking'!N555="","",VLOOKUP( 'Felling&amp;Restocking'!N555,SpeciesList[],4,FALSE))</f>
        <v/>
      </c>
      <c r="AS555" s="346"/>
      <c r="AT555" s="333" t="str">
        <f>IF('Sub-Cpt Record'!A555&lt;&gt;"",CONCATENATE('Sub-Cpt Record'!A555,'Sub-Cpt Record'!B555,'Sub-Cpt Record'!C555),"")</f>
        <v/>
      </c>
      <c r="AU555" s="333">
        <f t="shared" si="81"/>
        <v>1</v>
      </c>
      <c r="AV555" s="333">
        <f>IF(AT555&lt;&gt;"",'Sub-Cpt Record'!C555/CODE!AU555,0)</f>
        <v>0</v>
      </c>
    </row>
    <row r="556" spans="1:48" x14ac:dyDescent="0.25">
      <c r="A556" s="333" t="str">
        <f>IF('Sub-Cpt Record'!B556="",IF(OR('Sub-Cpt Record'!A556=0,'Sub-Cpt Record'!A556=""),"",'Sub-Cpt Record'!A556),CONCATENATE('Sub-Cpt Record'!A556&amp;'Sub-Cpt Record'!B556))</f>
        <v/>
      </c>
      <c r="B556" s="333">
        <f t="shared" si="73"/>
        <v>1</v>
      </c>
      <c r="C556" s="334" t="str">
        <f>IF('Sub-Cpt Record'!E556 = "","",'Sub-Cpt Record'!E556&amp;"  ")</f>
        <v/>
      </c>
      <c r="D556" s="333" t="str">
        <f>IF('Sub-Cpt Record'!F556 = "","",'Sub-Cpt Record'!F556&amp;"  ")</f>
        <v/>
      </c>
      <c r="E556" s="333" t="str">
        <f>IF('Sub-Cpt Record'!G556 = "","",'Sub-Cpt Record'!G556&amp;"  ")</f>
        <v/>
      </c>
      <c r="F556" s="333" t="str">
        <f>IF('Sub-Cpt Record'!H556 = "","",'Sub-Cpt Record'!H556&amp;"  ")</f>
        <v/>
      </c>
      <c r="G556" s="333" t="str">
        <f>IF('Sub-Cpt Record'!I556 = "","",'Sub-Cpt Record'!I556&amp;"  ")</f>
        <v/>
      </c>
      <c r="H556" s="333" t="str">
        <f>IF('Sub-Cpt Record'!J556 = "","",'Sub-Cpt Record'!J556&amp;"  ")</f>
        <v/>
      </c>
      <c r="I556" s="335" t="str">
        <f t="shared" si="74"/>
        <v/>
      </c>
      <c r="J556" s="333">
        <f>IF(A556&lt;&gt;"",'Sub-Cpt Record'!C556/CODE!B556,0)</f>
        <v>0</v>
      </c>
      <c r="L556" s="337" t="str">
        <f t="shared" si="75"/>
        <v/>
      </c>
      <c r="N556" s="338">
        <f>COUNTIFS('Felling&amp;Restocking'!$A$11:$A$1000, 'Felling&amp;Restocking'!$A556, 'Felling&amp;Restocking'!$B$11:$B$1000, 'Felling&amp;Restocking'!$B556, 'Felling&amp;Restocking'!$H$11:$H$1000, 'Felling&amp;Restocking'!$H556)</f>
        <v>0</v>
      </c>
      <c r="O556" s="338">
        <f>IF(OR('Felling&amp;Restocking'!H556=0,'Felling&amp;Restocking'!H556=""),0,1)</f>
        <v>0</v>
      </c>
      <c r="P556" s="339">
        <f>SUM('Felling&amp;Restocking'!O556+'Felling&amp;Restocking'!P556)</f>
        <v>0</v>
      </c>
      <c r="S556" s="341">
        <f>IF(AND(O556&lt;&gt;0,P556&lt;&gt;0,'Felling&amp;Restocking'!G556&lt;&gt;0,AA556="",AC556=""),1,0)</f>
        <v>0</v>
      </c>
      <c r="T556" s="342" t="str">
        <f>IF(OR('Felling&amp;Restocking'!G556=0,'Felling&amp;Restocking'!G556=""),"",SUM('Felling&amp;Restocking'!O556/P556)*'Felling&amp;Restocking'!G556)</f>
        <v/>
      </c>
      <c r="U556" s="343" t="str">
        <f>IF(OR('Felling&amp;Restocking'!G556=0,'Felling&amp;Restocking'!G556=""),"",SUM('Felling&amp;Restocking'!P556/P556)*'Felling&amp;Restocking'!G556)</f>
        <v/>
      </c>
      <c r="V556" s="344">
        <f>IF(CONCATENATE('Felling&amp;Restocking'!U556&amp;'Felling&amp;Restocking'!W556&amp;'Felling&amp;Restocking'!Y556&amp;'Felling&amp;Restocking'!AA556&amp;'Felling&amp;Restocking'!AC556)="",0,1)</f>
        <v>0</v>
      </c>
      <c r="W556" s="345">
        <f>IF(OR(OR(TRIM('Felling&amp;Restocking'!H556)="T",TRIM('Felling&amp;Restocking'!H556)="DF",TRIM('Felling&amp;Restocking'!H556)="OS"),O556=0),0,1)</f>
        <v>0</v>
      </c>
      <c r="X556" s="345">
        <f>IF(OR('Felling&amp;Restocking'!$S556="",OR('Felling&amp;Restocking'!$S556=0,'Felling&amp;Restocking'!$S556="N/A")),0,1)</f>
        <v>0</v>
      </c>
      <c r="Y556" s="333" t="str">
        <f t="shared" si="76"/>
        <v/>
      </c>
      <c r="Z556" s="333" t="str">
        <f t="shared" si="77"/>
        <v/>
      </c>
      <c r="AA556" s="334" t="str">
        <f t="shared" si="78"/>
        <v/>
      </c>
      <c r="AC556" s="333" t="str">
        <f t="shared" si="79"/>
        <v/>
      </c>
      <c r="AE556" s="333" t="str">
        <f t="shared" si="80"/>
        <v>1</v>
      </c>
      <c r="AF556" s="346" t="str">
        <f>IF('Felling&amp;Restocking'!I556="","",IFERROR(VLOOKUP( 'Felling&amp;Restocking'!I556,SpeciesList[],2,FALSE),"," &amp; 'Felling&amp;Restocking'!I556))</f>
        <v/>
      </c>
      <c r="AG556" s="333" t="str">
        <f>IF('Felling&amp;Restocking'!I556="","",VLOOKUP( 'Felling&amp;Restocking'!I556,SpeciesList[],4,FALSE))</f>
        <v/>
      </c>
      <c r="AH556" s="333" t="str">
        <f>IF('Felling&amp;Restocking'!J556="","",IFERROR("," &amp; VLOOKUP( 'Felling&amp;Restocking'!J556,SpeciesList[],2,FALSE),"," &amp; 'Felling&amp;Restocking'!J556))</f>
        <v/>
      </c>
      <c r="AI556" s="333" t="str">
        <f>IF('Felling&amp;Restocking'!J556="","",VLOOKUP( 'Felling&amp;Restocking'!J556,SpeciesList[],4,FALSE))</f>
        <v/>
      </c>
      <c r="AJ556" s="333" t="str">
        <f>IF('Felling&amp;Restocking'!K556="","",IFERROR("," &amp; VLOOKUP( 'Felling&amp;Restocking'!K556,SpeciesList[],2,FALSE),"," &amp; 'Felling&amp;Restocking'!K556))</f>
        <v/>
      </c>
      <c r="AK556" s="333" t="str">
        <f>IF('Felling&amp;Restocking'!K556="","",VLOOKUP( 'Felling&amp;Restocking'!K556,SpeciesList[],4,FALSE))</f>
        <v/>
      </c>
      <c r="AL556" s="333" t="str">
        <f>IF('Felling&amp;Restocking'!L556="","",IFERROR("," &amp; VLOOKUP( 'Felling&amp;Restocking'!L556,SpeciesList[],2,FALSE),"," &amp; 'Felling&amp;Restocking'!L556))</f>
        <v/>
      </c>
      <c r="AM556" s="333" t="str">
        <f>IF('Felling&amp;Restocking'!L556="","",VLOOKUP( 'Felling&amp;Restocking'!L556,SpeciesList[],4,FALSE))</f>
        <v/>
      </c>
      <c r="AN556" s="333" t="str">
        <f>IF('Felling&amp;Restocking'!M556="","",IFERROR("," &amp; VLOOKUP( 'Felling&amp;Restocking'!M556,SpeciesList[],2,FALSE),"," &amp; 'Felling&amp;Restocking'!M556))</f>
        <v/>
      </c>
      <c r="AO556" s="333" t="str">
        <f>IF('Felling&amp;Restocking'!M556="","",VLOOKUP( 'Felling&amp;Restocking'!M556,SpeciesList[],4,FALSE))</f>
        <v/>
      </c>
      <c r="AP556" s="333" t="str">
        <f>IF('Felling&amp;Restocking'!N556="","",IFERROR("," &amp; VLOOKUP( 'Felling&amp;Restocking'!N556,SpeciesList[],2,FALSE),"," &amp; 'Felling&amp;Restocking'!N556))</f>
        <v/>
      </c>
      <c r="AQ556" s="333" t="str">
        <f>IF('Felling&amp;Restocking'!N556="","",VLOOKUP( 'Felling&amp;Restocking'!N556,SpeciesList[],4,FALSE))</f>
        <v/>
      </c>
      <c r="AS556" s="346"/>
      <c r="AT556" s="333" t="str">
        <f>IF('Sub-Cpt Record'!A556&lt;&gt;"",CONCATENATE('Sub-Cpt Record'!A556,'Sub-Cpt Record'!B556,'Sub-Cpt Record'!C556),"")</f>
        <v/>
      </c>
      <c r="AU556" s="333">
        <f t="shared" si="81"/>
        <v>1</v>
      </c>
      <c r="AV556" s="333">
        <f>IF(AT556&lt;&gt;"",'Sub-Cpt Record'!C556/CODE!AU556,0)</f>
        <v>0</v>
      </c>
    </row>
    <row r="557" spans="1:48" x14ac:dyDescent="0.25">
      <c r="A557" s="333" t="str">
        <f>IF('Sub-Cpt Record'!B557="",IF(OR('Sub-Cpt Record'!A557=0,'Sub-Cpt Record'!A557=""),"",'Sub-Cpt Record'!A557),CONCATENATE('Sub-Cpt Record'!A557&amp;'Sub-Cpt Record'!B557))</f>
        <v/>
      </c>
      <c r="B557" s="333">
        <f t="shared" si="73"/>
        <v>1</v>
      </c>
      <c r="C557" s="334" t="str">
        <f>IF('Sub-Cpt Record'!E557 = "","",'Sub-Cpt Record'!E557&amp;"  ")</f>
        <v/>
      </c>
      <c r="D557" s="333" t="str">
        <f>IF('Sub-Cpt Record'!F557 = "","",'Sub-Cpt Record'!F557&amp;"  ")</f>
        <v/>
      </c>
      <c r="E557" s="333" t="str">
        <f>IF('Sub-Cpt Record'!G557 = "","",'Sub-Cpt Record'!G557&amp;"  ")</f>
        <v/>
      </c>
      <c r="F557" s="333" t="str">
        <f>IF('Sub-Cpt Record'!H557 = "","",'Sub-Cpt Record'!H557&amp;"  ")</f>
        <v/>
      </c>
      <c r="G557" s="333" t="str">
        <f>IF('Sub-Cpt Record'!I557 = "","",'Sub-Cpt Record'!I557&amp;"  ")</f>
        <v/>
      </c>
      <c r="H557" s="333" t="str">
        <f>IF('Sub-Cpt Record'!J557 = "","",'Sub-Cpt Record'!J557&amp;"  ")</f>
        <v/>
      </c>
      <c r="I557" s="335" t="str">
        <f t="shared" si="74"/>
        <v/>
      </c>
      <c r="J557" s="333">
        <f>IF(A557&lt;&gt;"",'Sub-Cpt Record'!C557/CODE!B557,0)</f>
        <v>0</v>
      </c>
      <c r="L557" s="337" t="str">
        <f t="shared" si="75"/>
        <v/>
      </c>
      <c r="N557" s="338">
        <f>COUNTIFS('Felling&amp;Restocking'!$A$11:$A$1000, 'Felling&amp;Restocking'!$A557, 'Felling&amp;Restocking'!$B$11:$B$1000, 'Felling&amp;Restocking'!$B557, 'Felling&amp;Restocking'!$H$11:$H$1000, 'Felling&amp;Restocking'!$H557)</f>
        <v>0</v>
      </c>
      <c r="O557" s="338">
        <f>IF(OR('Felling&amp;Restocking'!H557=0,'Felling&amp;Restocking'!H557=""),0,1)</f>
        <v>0</v>
      </c>
      <c r="P557" s="339">
        <f>SUM('Felling&amp;Restocking'!O557+'Felling&amp;Restocking'!P557)</f>
        <v>0</v>
      </c>
      <c r="S557" s="341">
        <f>IF(AND(O557&lt;&gt;0,P557&lt;&gt;0,'Felling&amp;Restocking'!G557&lt;&gt;0,AA557="",AC557=""),1,0)</f>
        <v>0</v>
      </c>
      <c r="T557" s="342" t="str">
        <f>IF(OR('Felling&amp;Restocking'!G557=0,'Felling&amp;Restocking'!G557=""),"",SUM('Felling&amp;Restocking'!O557/P557)*'Felling&amp;Restocking'!G557)</f>
        <v/>
      </c>
      <c r="U557" s="343" t="str">
        <f>IF(OR('Felling&amp;Restocking'!G557=0,'Felling&amp;Restocking'!G557=""),"",SUM('Felling&amp;Restocking'!P557/P557)*'Felling&amp;Restocking'!G557)</f>
        <v/>
      </c>
      <c r="V557" s="344">
        <f>IF(CONCATENATE('Felling&amp;Restocking'!U557&amp;'Felling&amp;Restocking'!W557&amp;'Felling&amp;Restocking'!Y557&amp;'Felling&amp;Restocking'!AA557&amp;'Felling&amp;Restocking'!AC557)="",0,1)</f>
        <v>0</v>
      </c>
      <c r="W557" s="345">
        <f>IF(OR(OR(TRIM('Felling&amp;Restocking'!H557)="T",TRIM('Felling&amp;Restocking'!H557)="DF",TRIM('Felling&amp;Restocking'!H557)="OS"),O557=0),0,1)</f>
        <v>0</v>
      </c>
      <c r="X557" s="345">
        <f>IF(OR('Felling&amp;Restocking'!$S557="",OR('Felling&amp;Restocking'!$S557=0,'Felling&amp;Restocking'!$S557="N/A")),0,1)</f>
        <v>0</v>
      </c>
      <c r="Y557" s="333" t="str">
        <f t="shared" si="76"/>
        <v/>
      </c>
      <c r="Z557" s="333" t="str">
        <f t="shared" si="77"/>
        <v/>
      </c>
      <c r="AA557" s="334" t="str">
        <f t="shared" si="78"/>
        <v/>
      </c>
      <c r="AC557" s="333" t="str">
        <f t="shared" si="79"/>
        <v/>
      </c>
      <c r="AE557" s="333" t="str">
        <f t="shared" si="80"/>
        <v>1</v>
      </c>
      <c r="AF557" s="346" t="str">
        <f>IF('Felling&amp;Restocking'!I557="","",IFERROR(VLOOKUP( 'Felling&amp;Restocking'!I557,SpeciesList[],2,FALSE),"," &amp; 'Felling&amp;Restocking'!I557))</f>
        <v/>
      </c>
      <c r="AG557" s="333" t="str">
        <f>IF('Felling&amp;Restocking'!I557="","",VLOOKUP( 'Felling&amp;Restocking'!I557,SpeciesList[],4,FALSE))</f>
        <v/>
      </c>
      <c r="AH557" s="333" t="str">
        <f>IF('Felling&amp;Restocking'!J557="","",IFERROR("," &amp; VLOOKUP( 'Felling&amp;Restocking'!J557,SpeciesList[],2,FALSE),"," &amp; 'Felling&amp;Restocking'!J557))</f>
        <v/>
      </c>
      <c r="AI557" s="333" t="str">
        <f>IF('Felling&amp;Restocking'!J557="","",VLOOKUP( 'Felling&amp;Restocking'!J557,SpeciesList[],4,FALSE))</f>
        <v/>
      </c>
      <c r="AJ557" s="333" t="str">
        <f>IF('Felling&amp;Restocking'!K557="","",IFERROR("," &amp; VLOOKUP( 'Felling&amp;Restocking'!K557,SpeciesList[],2,FALSE),"," &amp; 'Felling&amp;Restocking'!K557))</f>
        <v/>
      </c>
      <c r="AK557" s="333" t="str">
        <f>IF('Felling&amp;Restocking'!K557="","",VLOOKUP( 'Felling&amp;Restocking'!K557,SpeciesList[],4,FALSE))</f>
        <v/>
      </c>
      <c r="AL557" s="333" t="str">
        <f>IF('Felling&amp;Restocking'!L557="","",IFERROR("," &amp; VLOOKUP( 'Felling&amp;Restocking'!L557,SpeciesList[],2,FALSE),"," &amp; 'Felling&amp;Restocking'!L557))</f>
        <v/>
      </c>
      <c r="AM557" s="333" t="str">
        <f>IF('Felling&amp;Restocking'!L557="","",VLOOKUP( 'Felling&amp;Restocking'!L557,SpeciesList[],4,FALSE))</f>
        <v/>
      </c>
      <c r="AN557" s="333" t="str">
        <f>IF('Felling&amp;Restocking'!M557="","",IFERROR("," &amp; VLOOKUP( 'Felling&amp;Restocking'!M557,SpeciesList[],2,FALSE),"," &amp; 'Felling&amp;Restocking'!M557))</f>
        <v/>
      </c>
      <c r="AO557" s="333" t="str">
        <f>IF('Felling&amp;Restocking'!M557="","",VLOOKUP( 'Felling&amp;Restocking'!M557,SpeciesList[],4,FALSE))</f>
        <v/>
      </c>
      <c r="AP557" s="333" t="str">
        <f>IF('Felling&amp;Restocking'!N557="","",IFERROR("," &amp; VLOOKUP( 'Felling&amp;Restocking'!N557,SpeciesList[],2,FALSE),"," &amp; 'Felling&amp;Restocking'!N557))</f>
        <v/>
      </c>
      <c r="AQ557" s="333" t="str">
        <f>IF('Felling&amp;Restocking'!N557="","",VLOOKUP( 'Felling&amp;Restocking'!N557,SpeciesList[],4,FALSE))</f>
        <v/>
      </c>
      <c r="AS557" s="346"/>
      <c r="AT557" s="333" t="str">
        <f>IF('Sub-Cpt Record'!A557&lt;&gt;"",CONCATENATE('Sub-Cpt Record'!A557,'Sub-Cpt Record'!B557,'Sub-Cpt Record'!C557),"")</f>
        <v/>
      </c>
      <c r="AU557" s="333">
        <f t="shared" si="81"/>
        <v>1</v>
      </c>
      <c r="AV557" s="333">
        <f>IF(AT557&lt;&gt;"",'Sub-Cpt Record'!C557/CODE!AU557,0)</f>
        <v>0</v>
      </c>
    </row>
    <row r="558" spans="1:48" x14ac:dyDescent="0.25">
      <c r="A558" s="333" t="str">
        <f>IF('Sub-Cpt Record'!B558="",IF(OR('Sub-Cpt Record'!A558=0,'Sub-Cpt Record'!A558=""),"",'Sub-Cpt Record'!A558),CONCATENATE('Sub-Cpt Record'!A558&amp;'Sub-Cpt Record'!B558))</f>
        <v/>
      </c>
      <c r="B558" s="333">
        <f t="shared" si="73"/>
        <v>1</v>
      </c>
      <c r="C558" s="334" t="str">
        <f>IF('Sub-Cpt Record'!E558 = "","",'Sub-Cpt Record'!E558&amp;"  ")</f>
        <v/>
      </c>
      <c r="D558" s="333" t="str">
        <f>IF('Sub-Cpt Record'!F558 = "","",'Sub-Cpt Record'!F558&amp;"  ")</f>
        <v/>
      </c>
      <c r="E558" s="333" t="str">
        <f>IF('Sub-Cpt Record'!G558 = "","",'Sub-Cpt Record'!G558&amp;"  ")</f>
        <v/>
      </c>
      <c r="F558" s="333" t="str">
        <f>IF('Sub-Cpt Record'!H558 = "","",'Sub-Cpt Record'!H558&amp;"  ")</f>
        <v/>
      </c>
      <c r="G558" s="333" t="str">
        <f>IF('Sub-Cpt Record'!I558 = "","",'Sub-Cpt Record'!I558&amp;"  ")</f>
        <v/>
      </c>
      <c r="H558" s="333" t="str">
        <f>IF('Sub-Cpt Record'!J558 = "","",'Sub-Cpt Record'!J558&amp;"  ")</f>
        <v/>
      </c>
      <c r="I558" s="335" t="str">
        <f t="shared" si="74"/>
        <v/>
      </c>
      <c r="J558" s="333">
        <f>IF(A558&lt;&gt;"",'Sub-Cpt Record'!C558/CODE!B558,0)</f>
        <v>0</v>
      </c>
      <c r="L558" s="337" t="str">
        <f t="shared" si="75"/>
        <v/>
      </c>
      <c r="N558" s="338">
        <f>COUNTIFS('Felling&amp;Restocking'!$A$11:$A$1000, 'Felling&amp;Restocking'!$A558, 'Felling&amp;Restocking'!$B$11:$B$1000, 'Felling&amp;Restocking'!$B558, 'Felling&amp;Restocking'!$H$11:$H$1000, 'Felling&amp;Restocking'!$H558)</f>
        <v>0</v>
      </c>
      <c r="O558" s="338">
        <f>IF(OR('Felling&amp;Restocking'!H558=0,'Felling&amp;Restocking'!H558=""),0,1)</f>
        <v>0</v>
      </c>
      <c r="P558" s="339">
        <f>SUM('Felling&amp;Restocking'!O558+'Felling&amp;Restocking'!P558)</f>
        <v>0</v>
      </c>
      <c r="S558" s="341">
        <f>IF(AND(O558&lt;&gt;0,P558&lt;&gt;0,'Felling&amp;Restocking'!G558&lt;&gt;0,AA558="",AC558=""),1,0)</f>
        <v>0</v>
      </c>
      <c r="T558" s="342" t="str">
        <f>IF(OR('Felling&amp;Restocking'!G558=0,'Felling&amp;Restocking'!G558=""),"",SUM('Felling&amp;Restocking'!O558/P558)*'Felling&amp;Restocking'!G558)</f>
        <v/>
      </c>
      <c r="U558" s="343" t="str">
        <f>IF(OR('Felling&amp;Restocking'!G558=0,'Felling&amp;Restocking'!G558=""),"",SUM('Felling&amp;Restocking'!P558/P558)*'Felling&amp;Restocking'!G558)</f>
        <v/>
      </c>
      <c r="V558" s="344">
        <f>IF(CONCATENATE('Felling&amp;Restocking'!U558&amp;'Felling&amp;Restocking'!W558&amp;'Felling&amp;Restocking'!Y558&amp;'Felling&amp;Restocking'!AA558&amp;'Felling&amp;Restocking'!AC558)="",0,1)</f>
        <v>0</v>
      </c>
      <c r="W558" s="345">
        <f>IF(OR(OR(TRIM('Felling&amp;Restocking'!H558)="T",TRIM('Felling&amp;Restocking'!H558)="DF",TRIM('Felling&amp;Restocking'!H558)="OS"),O558=0),0,1)</f>
        <v>0</v>
      </c>
      <c r="X558" s="345">
        <f>IF(OR('Felling&amp;Restocking'!$S558="",OR('Felling&amp;Restocking'!$S558=0,'Felling&amp;Restocking'!$S558="N/A")),0,1)</f>
        <v>0</v>
      </c>
      <c r="Y558" s="333" t="str">
        <f t="shared" si="76"/>
        <v/>
      </c>
      <c r="Z558" s="333" t="str">
        <f t="shared" si="77"/>
        <v/>
      </c>
      <c r="AA558" s="334" t="str">
        <f t="shared" si="78"/>
        <v/>
      </c>
      <c r="AC558" s="333" t="str">
        <f t="shared" si="79"/>
        <v/>
      </c>
      <c r="AE558" s="333" t="str">
        <f t="shared" si="80"/>
        <v>1</v>
      </c>
      <c r="AF558" s="346" t="str">
        <f>IF('Felling&amp;Restocking'!I558="","",IFERROR(VLOOKUP( 'Felling&amp;Restocking'!I558,SpeciesList[],2,FALSE),"," &amp; 'Felling&amp;Restocking'!I558))</f>
        <v/>
      </c>
      <c r="AG558" s="333" t="str">
        <f>IF('Felling&amp;Restocking'!I558="","",VLOOKUP( 'Felling&amp;Restocking'!I558,SpeciesList[],4,FALSE))</f>
        <v/>
      </c>
      <c r="AH558" s="333" t="str">
        <f>IF('Felling&amp;Restocking'!J558="","",IFERROR("," &amp; VLOOKUP( 'Felling&amp;Restocking'!J558,SpeciesList[],2,FALSE),"," &amp; 'Felling&amp;Restocking'!J558))</f>
        <v/>
      </c>
      <c r="AI558" s="333" t="str">
        <f>IF('Felling&amp;Restocking'!J558="","",VLOOKUP( 'Felling&amp;Restocking'!J558,SpeciesList[],4,FALSE))</f>
        <v/>
      </c>
      <c r="AJ558" s="333" t="str">
        <f>IF('Felling&amp;Restocking'!K558="","",IFERROR("," &amp; VLOOKUP( 'Felling&amp;Restocking'!K558,SpeciesList[],2,FALSE),"," &amp; 'Felling&amp;Restocking'!K558))</f>
        <v/>
      </c>
      <c r="AK558" s="333" t="str">
        <f>IF('Felling&amp;Restocking'!K558="","",VLOOKUP( 'Felling&amp;Restocking'!K558,SpeciesList[],4,FALSE))</f>
        <v/>
      </c>
      <c r="AL558" s="333" t="str">
        <f>IF('Felling&amp;Restocking'!L558="","",IFERROR("," &amp; VLOOKUP( 'Felling&amp;Restocking'!L558,SpeciesList[],2,FALSE),"," &amp; 'Felling&amp;Restocking'!L558))</f>
        <v/>
      </c>
      <c r="AM558" s="333" t="str">
        <f>IF('Felling&amp;Restocking'!L558="","",VLOOKUP( 'Felling&amp;Restocking'!L558,SpeciesList[],4,FALSE))</f>
        <v/>
      </c>
      <c r="AN558" s="333" t="str">
        <f>IF('Felling&amp;Restocking'!M558="","",IFERROR("," &amp; VLOOKUP( 'Felling&amp;Restocking'!M558,SpeciesList[],2,FALSE),"," &amp; 'Felling&amp;Restocking'!M558))</f>
        <v/>
      </c>
      <c r="AO558" s="333" t="str">
        <f>IF('Felling&amp;Restocking'!M558="","",VLOOKUP( 'Felling&amp;Restocking'!M558,SpeciesList[],4,FALSE))</f>
        <v/>
      </c>
      <c r="AP558" s="333" t="str">
        <f>IF('Felling&amp;Restocking'!N558="","",IFERROR("," &amp; VLOOKUP( 'Felling&amp;Restocking'!N558,SpeciesList[],2,FALSE),"," &amp; 'Felling&amp;Restocking'!N558))</f>
        <v/>
      </c>
      <c r="AQ558" s="333" t="str">
        <f>IF('Felling&amp;Restocking'!N558="","",VLOOKUP( 'Felling&amp;Restocking'!N558,SpeciesList[],4,FALSE))</f>
        <v/>
      </c>
      <c r="AS558" s="346"/>
      <c r="AT558" s="333" t="str">
        <f>IF('Sub-Cpt Record'!A558&lt;&gt;"",CONCATENATE('Sub-Cpt Record'!A558,'Sub-Cpt Record'!B558,'Sub-Cpt Record'!C558),"")</f>
        <v/>
      </c>
      <c r="AU558" s="333">
        <f t="shared" si="81"/>
        <v>1</v>
      </c>
      <c r="AV558" s="333">
        <f>IF(AT558&lt;&gt;"",'Sub-Cpt Record'!C558/CODE!AU558,0)</f>
        <v>0</v>
      </c>
    </row>
    <row r="559" spans="1:48" x14ac:dyDescent="0.25">
      <c r="A559" s="333" t="str">
        <f>IF('Sub-Cpt Record'!B559="",IF(OR('Sub-Cpt Record'!A559=0,'Sub-Cpt Record'!A559=""),"",'Sub-Cpt Record'!A559),CONCATENATE('Sub-Cpt Record'!A559&amp;'Sub-Cpt Record'!B559))</f>
        <v/>
      </c>
      <c r="B559" s="333">
        <f t="shared" si="73"/>
        <v>1</v>
      </c>
      <c r="C559" s="334" t="str">
        <f>IF('Sub-Cpt Record'!E559 = "","",'Sub-Cpt Record'!E559&amp;"  ")</f>
        <v/>
      </c>
      <c r="D559" s="333" t="str">
        <f>IF('Sub-Cpt Record'!F559 = "","",'Sub-Cpt Record'!F559&amp;"  ")</f>
        <v/>
      </c>
      <c r="E559" s="333" t="str">
        <f>IF('Sub-Cpt Record'!G559 = "","",'Sub-Cpt Record'!G559&amp;"  ")</f>
        <v/>
      </c>
      <c r="F559" s="333" t="str">
        <f>IF('Sub-Cpt Record'!H559 = "","",'Sub-Cpt Record'!H559&amp;"  ")</f>
        <v/>
      </c>
      <c r="G559" s="333" t="str">
        <f>IF('Sub-Cpt Record'!I559 = "","",'Sub-Cpt Record'!I559&amp;"  ")</f>
        <v/>
      </c>
      <c r="H559" s="333" t="str">
        <f>IF('Sub-Cpt Record'!J559 = "","",'Sub-Cpt Record'!J559&amp;"  ")</f>
        <v/>
      </c>
      <c r="I559" s="335" t="str">
        <f t="shared" si="74"/>
        <v/>
      </c>
      <c r="J559" s="333">
        <f>IF(A559&lt;&gt;"",'Sub-Cpt Record'!C559/CODE!B559,0)</f>
        <v>0</v>
      </c>
      <c r="L559" s="337" t="str">
        <f t="shared" si="75"/>
        <v/>
      </c>
      <c r="N559" s="338">
        <f>COUNTIFS('Felling&amp;Restocking'!$A$11:$A$1000, 'Felling&amp;Restocking'!$A559, 'Felling&amp;Restocking'!$B$11:$B$1000, 'Felling&amp;Restocking'!$B559, 'Felling&amp;Restocking'!$H$11:$H$1000, 'Felling&amp;Restocking'!$H559)</f>
        <v>0</v>
      </c>
      <c r="O559" s="338">
        <f>IF(OR('Felling&amp;Restocking'!H559=0,'Felling&amp;Restocking'!H559=""),0,1)</f>
        <v>0</v>
      </c>
      <c r="P559" s="339">
        <f>SUM('Felling&amp;Restocking'!O559+'Felling&amp;Restocking'!P559)</f>
        <v>0</v>
      </c>
      <c r="S559" s="341">
        <f>IF(AND(O559&lt;&gt;0,P559&lt;&gt;0,'Felling&amp;Restocking'!G559&lt;&gt;0,AA559="",AC559=""),1,0)</f>
        <v>0</v>
      </c>
      <c r="T559" s="342" t="str">
        <f>IF(OR('Felling&amp;Restocking'!G559=0,'Felling&amp;Restocking'!G559=""),"",SUM('Felling&amp;Restocking'!O559/P559)*'Felling&amp;Restocking'!G559)</f>
        <v/>
      </c>
      <c r="U559" s="343" t="str">
        <f>IF(OR('Felling&amp;Restocking'!G559=0,'Felling&amp;Restocking'!G559=""),"",SUM('Felling&amp;Restocking'!P559/P559)*'Felling&amp;Restocking'!G559)</f>
        <v/>
      </c>
      <c r="V559" s="344">
        <f>IF(CONCATENATE('Felling&amp;Restocking'!U559&amp;'Felling&amp;Restocking'!W559&amp;'Felling&amp;Restocking'!Y559&amp;'Felling&amp;Restocking'!AA559&amp;'Felling&amp;Restocking'!AC559)="",0,1)</f>
        <v>0</v>
      </c>
      <c r="W559" s="345">
        <f>IF(OR(OR(TRIM('Felling&amp;Restocking'!H559)="T",TRIM('Felling&amp;Restocking'!H559)="DF",TRIM('Felling&amp;Restocking'!H559)="OS"),O559=0),0,1)</f>
        <v>0</v>
      </c>
      <c r="X559" s="345">
        <f>IF(OR('Felling&amp;Restocking'!$S559="",OR('Felling&amp;Restocking'!$S559=0,'Felling&amp;Restocking'!$S559="N/A")),0,1)</f>
        <v>0</v>
      </c>
      <c r="Y559" s="333" t="str">
        <f t="shared" si="76"/>
        <v/>
      </c>
      <c r="Z559" s="333" t="str">
        <f t="shared" si="77"/>
        <v/>
      </c>
      <c r="AA559" s="334" t="str">
        <f t="shared" si="78"/>
        <v/>
      </c>
      <c r="AC559" s="333" t="str">
        <f t="shared" si="79"/>
        <v/>
      </c>
      <c r="AE559" s="333" t="str">
        <f t="shared" si="80"/>
        <v>1</v>
      </c>
      <c r="AF559" s="346" t="str">
        <f>IF('Felling&amp;Restocking'!I559="","",IFERROR(VLOOKUP( 'Felling&amp;Restocking'!I559,SpeciesList[],2,FALSE),"," &amp; 'Felling&amp;Restocking'!I559))</f>
        <v/>
      </c>
      <c r="AG559" s="333" t="str">
        <f>IF('Felling&amp;Restocking'!I559="","",VLOOKUP( 'Felling&amp;Restocking'!I559,SpeciesList[],4,FALSE))</f>
        <v/>
      </c>
      <c r="AH559" s="333" t="str">
        <f>IF('Felling&amp;Restocking'!J559="","",IFERROR("," &amp; VLOOKUP( 'Felling&amp;Restocking'!J559,SpeciesList[],2,FALSE),"," &amp; 'Felling&amp;Restocking'!J559))</f>
        <v/>
      </c>
      <c r="AI559" s="333" t="str">
        <f>IF('Felling&amp;Restocking'!J559="","",VLOOKUP( 'Felling&amp;Restocking'!J559,SpeciesList[],4,FALSE))</f>
        <v/>
      </c>
      <c r="AJ559" s="333" t="str">
        <f>IF('Felling&amp;Restocking'!K559="","",IFERROR("," &amp; VLOOKUP( 'Felling&amp;Restocking'!K559,SpeciesList[],2,FALSE),"," &amp; 'Felling&amp;Restocking'!K559))</f>
        <v/>
      </c>
      <c r="AK559" s="333" t="str">
        <f>IF('Felling&amp;Restocking'!K559="","",VLOOKUP( 'Felling&amp;Restocking'!K559,SpeciesList[],4,FALSE))</f>
        <v/>
      </c>
      <c r="AL559" s="333" t="str">
        <f>IF('Felling&amp;Restocking'!L559="","",IFERROR("," &amp; VLOOKUP( 'Felling&amp;Restocking'!L559,SpeciesList[],2,FALSE),"," &amp; 'Felling&amp;Restocking'!L559))</f>
        <v/>
      </c>
      <c r="AM559" s="333" t="str">
        <f>IF('Felling&amp;Restocking'!L559="","",VLOOKUP( 'Felling&amp;Restocking'!L559,SpeciesList[],4,FALSE))</f>
        <v/>
      </c>
      <c r="AN559" s="333" t="str">
        <f>IF('Felling&amp;Restocking'!M559="","",IFERROR("," &amp; VLOOKUP( 'Felling&amp;Restocking'!M559,SpeciesList[],2,FALSE),"," &amp; 'Felling&amp;Restocking'!M559))</f>
        <v/>
      </c>
      <c r="AO559" s="333" t="str">
        <f>IF('Felling&amp;Restocking'!M559="","",VLOOKUP( 'Felling&amp;Restocking'!M559,SpeciesList[],4,FALSE))</f>
        <v/>
      </c>
      <c r="AP559" s="333" t="str">
        <f>IF('Felling&amp;Restocking'!N559="","",IFERROR("," &amp; VLOOKUP( 'Felling&amp;Restocking'!N559,SpeciesList[],2,FALSE),"," &amp; 'Felling&amp;Restocking'!N559))</f>
        <v/>
      </c>
      <c r="AQ559" s="333" t="str">
        <f>IF('Felling&amp;Restocking'!N559="","",VLOOKUP( 'Felling&amp;Restocking'!N559,SpeciesList[],4,FALSE))</f>
        <v/>
      </c>
      <c r="AS559" s="346"/>
      <c r="AT559" s="333" t="str">
        <f>IF('Sub-Cpt Record'!A559&lt;&gt;"",CONCATENATE('Sub-Cpt Record'!A559,'Sub-Cpt Record'!B559,'Sub-Cpt Record'!C559),"")</f>
        <v/>
      </c>
      <c r="AU559" s="333">
        <f t="shared" si="81"/>
        <v>1</v>
      </c>
      <c r="AV559" s="333">
        <f>IF(AT559&lt;&gt;"",'Sub-Cpt Record'!C559/CODE!AU559,0)</f>
        <v>0</v>
      </c>
    </row>
    <row r="560" spans="1:48" x14ac:dyDescent="0.25">
      <c r="A560" s="333" t="str">
        <f>IF('Sub-Cpt Record'!B560="",IF(OR('Sub-Cpt Record'!A560=0,'Sub-Cpt Record'!A560=""),"",'Sub-Cpt Record'!A560),CONCATENATE('Sub-Cpt Record'!A560&amp;'Sub-Cpt Record'!B560))</f>
        <v/>
      </c>
      <c r="B560" s="333">
        <f t="shared" si="73"/>
        <v>1</v>
      </c>
      <c r="C560" s="334" t="str">
        <f>IF('Sub-Cpt Record'!E560 = "","",'Sub-Cpt Record'!E560&amp;"  ")</f>
        <v/>
      </c>
      <c r="D560" s="333" t="str">
        <f>IF('Sub-Cpt Record'!F560 = "","",'Sub-Cpt Record'!F560&amp;"  ")</f>
        <v/>
      </c>
      <c r="E560" s="333" t="str">
        <f>IF('Sub-Cpt Record'!G560 = "","",'Sub-Cpt Record'!G560&amp;"  ")</f>
        <v/>
      </c>
      <c r="F560" s="333" t="str">
        <f>IF('Sub-Cpt Record'!H560 = "","",'Sub-Cpt Record'!H560&amp;"  ")</f>
        <v/>
      </c>
      <c r="G560" s="333" t="str">
        <f>IF('Sub-Cpt Record'!I560 = "","",'Sub-Cpt Record'!I560&amp;"  ")</f>
        <v/>
      </c>
      <c r="H560" s="333" t="str">
        <f>IF('Sub-Cpt Record'!J560 = "","",'Sub-Cpt Record'!J560&amp;"  ")</f>
        <v/>
      </c>
      <c r="I560" s="335" t="str">
        <f t="shared" si="74"/>
        <v/>
      </c>
      <c r="J560" s="333">
        <f>IF(A560&lt;&gt;"",'Sub-Cpt Record'!C560/CODE!B560,0)</f>
        <v>0</v>
      </c>
      <c r="L560" s="337" t="str">
        <f t="shared" si="75"/>
        <v/>
      </c>
      <c r="N560" s="338">
        <f>COUNTIFS('Felling&amp;Restocking'!$A$11:$A$1000, 'Felling&amp;Restocking'!$A560, 'Felling&amp;Restocking'!$B$11:$B$1000, 'Felling&amp;Restocking'!$B560, 'Felling&amp;Restocking'!$H$11:$H$1000, 'Felling&amp;Restocking'!$H560)</f>
        <v>0</v>
      </c>
      <c r="O560" s="338">
        <f>IF(OR('Felling&amp;Restocking'!H560=0,'Felling&amp;Restocking'!H560=""),0,1)</f>
        <v>0</v>
      </c>
      <c r="P560" s="339">
        <f>SUM('Felling&amp;Restocking'!O560+'Felling&amp;Restocking'!P560)</f>
        <v>0</v>
      </c>
      <c r="S560" s="341">
        <f>IF(AND(O560&lt;&gt;0,P560&lt;&gt;0,'Felling&amp;Restocking'!G560&lt;&gt;0,AA560="",AC560=""),1,0)</f>
        <v>0</v>
      </c>
      <c r="T560" s="342" t="str">
        <f>IF(OR('Felling&amp;Restocking'!G560=0,'Felling&amp;Restocking'!G560=""),"",SUM('Felling&amp;Restocking'!O560/P560)*'Felling&amp;Restocking'!G560)</f>
        <v/>
      </c>
      <c r="U560" s="343" t="str">
        <f>IF(OR('Felling&amp;Restocking'!G560=0,'Felling&amp;Restocking'!G560=""),"",SUM('Felling&amp;Restocking'!P560/P560)*'Felling&amp;Restocking'!G560)</f>
        <v/>
      </c>
      <c r="V560" s="344">
        <f>IF(CONCATENATE('Felling&amp;Restocking'!U560&amp;'Felling&amp;Restocking'!W560&amp;'Felling&amp;Restocking'!Y560&amp;'Felling&amp;Restocking'!AA560&amp;'Felling&amp;Restocking'!AC560)="",0,1)</f>
        <v>0</v>
      </c>
      <c r="W560" s="345">
        <f>IF(OR(OR(TRIM('Felling&amp;Restocking'!H560)="T",TRIM('Felling&amp;Restocking'!H560)="DF",TRIM('Felling&amp;Restocking'!H560)="OS"),O560=0),0,1)</f>
        <v>0</v>
      </c>
      <c r="X560" s="345">
        <f>IF(OR('Felling&amp;Restocking'!$S560="",OR('Felling&amp;Restocking'!$S560=0,'Felling&amp;Restocking'!$S560="N/A")),0,1)</f>
        <v>0</v>
      </c>
      <c r="Y560" s="333" t="str">
        <f t="shared" si="76"/>
        <v/>
      </c>
      <c r="Z560" s="333" t="str">
        <f t="shared" si="77"/>
        <v/>
      </c>
      <c r="AA560" s="334" t="str">
        <f t="shared" si="78"/>
        <v/>
      </c>
      <c r="AC560" s="333" t="str">
        <f t="shared" si="79"/>
        <v/>
      </c>
      <c r="AE560" s="333" t="str">
        <f t="shared" si="80"/>
        <v>1</v>
      </c>
      <c r="AF560" s="346" t="str">
        <f>IF('Felling&amp;Restocking'!I560="","",IFERROR(VLOOKUP( 'Felling&amp;Restocking'!I560,SpeciesList[],2,FALSE),"," &amp; 'Felling&amp;Restocking'!I560))</f>
        <v/>
      </c>
      <c r="AG560" s="333" t="str">
        <f>IF('Felling&amp;Restocking'!I560="","",VLOOKUP( 'Felling&amp;Restocking'!I560,SpeciesList[],4,FALSE))</f>
        <v/>
      </c>
      <c r="AH560" s="333" t="str">
        <f>IF('Felling&amp;Restocking'!J560="","",IFERROR("," &amp; VLOOKUP( 'Felling&amp;Restocking'!J560,SpeciesList[],2,FALSE),"," &amp; 'Felling&amp;Restocking'!J560))</f>
        <v/>
      </c>
      <c r="AI560" s="333" t="str">
        <f>IF('Felling&amp;Restocking'!J560="","",VLOOKUP( 'Felling&amp;Restocking'!J560,SpeciesList[],4,FALSE))</f>
        <v/>
      </c>
      <c r="AJ560" s="333" t="str">
        <f>IF('Felling&amp;Restocking'!K560="","",IFERROR("," &amp; VLOOKUP( 'Felling&amp;Restocking'!K560,SpeciesList[],2,FALSE),"," &amp; 'Felling&amp;Restocking'!K560))</f>
        <v/>
      </c>
      <c r="AK560" s="333" t="str">
        <f>IF('Felling&amp;Restocking'!K560="","",VLOOKUP( 'Felling&amp;Restocking'!K560,SpeciesList[],4,FALSE))</f>
        <v/>
      </c>
      <c r="AL560" s="333" t="str">
        <f>IF('Felling&amp;Restocking'!L560="","",IFERROR("," &amp; VLOOKUP( 'Felling&amp;Restocking'!L560,SpeciesList[],2,FALSE),"," &amp; 'Felling&amp;Restocking'!L560))</f>
        <v/>
      </c>
      <c r="AM560" s="333" t="str">
        <f>IF('Felling&amp;Restocking'!L560="","",VLOOKUP( 'Felling&amp;Restocking'!L560,SpeciesList[],4,FALSE))</f>
        <v/>
      </c>
      <c r="AN560" s="333" t="str">
        <f>IF('Felling&amp;Restocking'!M560="","",IFERROR("," &amp; VLOOKUP( 'Felling&amp;Restocking'!M560,SpeciesList[],2,FALSE),"," &amp; 'Felling&amp;Restocking'!M560))</f>
        <v/>
      </c>
      <c r="AO560" s="333" t="str">
        <f>IF('Felling&amp;Restocking'!M560="","",VLOOKUP( 'Felling&amp;Restocking'!M560,SpeciesList[],4,FALSE))</f>
        <v/>
      </c>
      <c r="AP560" s="333" t="str">
        <f>IF('Felling&amp;Restocking'!N560="","",IFERROR("," &amp; VLOOKUP( 'Felling&amp;Restocking'!N560,SpeciesList[],2,FALSE),"," &amp; 'Felling&amp;Restocking'!N560))</f>
        <v/>
      </c>
      <c r="AQ560" s="333" t="str">
        <f>IF('Felling&amp;Restocking'!N560="","",VLOOKUP( 'Felling&amp;Restocking'!N560,SpeciesList[],4,FALSE))</f>
        <v/>
      </c>
      <c r="AS560" s="346"/>
      <c r="AT560" s="333" t="str">
        <f>IF('Sub-Cpt Record'!A560&lt;&gt;"",CONCATENATE('Sub-Cpt Record'!A560,'Sub-Cpt Record'!B560,'Sub-Cpt Record'!C560),"")</f>
        <v/>
      </c>
      <c r="AU560" s="333">
        <f t="shared" si="81"/>
        <v>1</v>
      </c>
      <c r="AV560" s="333">
        <f>IF(AT560&lt;&gt;"",'Sub-Cpt Record'!C560/CODE!AU560,0)</f>
        <v>0</v>
      </c>
    </row>
    <row r="561" spans="1:48" x14ac:dyDescent="0.25">
      <c r="A561" s="333" t="str">
        <f>IF('Sub-Cpt Record'!B561="",IF(OR('Sub-Cpt Record'!A561=0,'Sub-Cpt Record'!A561=""),"",'Sub-Cpt Record'!A561),CONCATENATE('Sub-Cpt Record'!A561&amp;'Sub-Cpt Record'!B561))</f>
        <v/>
      </c>
      <c r="B561" s="333">
        <f t="shared" si="73"/>
        <v>1</v>
      </c>
      <c r="C561" s="334" t="str">
        <f>IF('Sub-Cpt Record'!E561 = "","",'Sub-Cpt Record'!E561&amp;"  ")</f>
        <v/>
      </c>
      <c r="D561" s="333" t="str">
        <f>IF('Sub-Cpt Record'!F561 = "","",'Sub-Cpt Record'!F561&amp;"  ")</f>
        <v/>
      </c>
      <c r="E561" s="333" t="str">
        <f>IF('Sub-Cpt Record'!G561 = "","",'Sub-Cpt Record'!G561&amp;"  ")</f>
        <v/>
      </c>
      <c r="F561" s="333" t="str">
        <f>IF('Sub-Cpt Record'!H561 = "","",'Sub-Cpt Record'!H561&amp;"  ")</f>
        <v/>
      </c>
      <c r="G561" s="333" t="str">
        <f>IF('Sub-Cpt Record'!I561 = "","",'Sub-Cpt Record'!I561&amp;"  ")</f>
        <v/>
      </c>
      <c r="H561" s="333" t="str">
        <f>IF('Sub-Cpt Record'!J561 = "","",'Sub-Cpt Record'!J561&amp;"  ")</f>
        <v/>
      </c>
      <c r="I561" s="335" t="str">
        <f t="shared" si="74"/>
        <v/>
      </c>
      <c r="J561" s="333">
        <f>IF(A561&lt;&gt;"",'Sub-Cpt Record'!C561/CODE!B561,0)</f>
        <v>0</v>
      </c>
      <c r="L561" s="337" t="str">
        <f t="shared" si="75"/>
        <v/>
      </c>
      <c r="N561" s="338">
        <f>COUNTIFS('Felling&amp;Restocking'!$A$11:$A$1000, 'Felling&amp;Restocking'!$A561, 'Felling&amp;Restocking'!$B$11:$B$1000, 'Felling&amp;Restocking'!$B561, 'Felling&amp;Restocking'!$H$11:$H$1000, 'Felling&amp;Restocking'!$H561)</f>
        <v>0</v>
      </c>
      <c r="O561" s="338">
        <f>IF(OR('Felling&amp;Restocking'!H561=0,'Felling&amp;Restocking'!H561=""),0,1)</f>
        <v>0</v>
      </c>
      <c r="P561" s="339">
        <f>SUM('Felling&amp;Restocking'!O561+'Felling&amp;Restocking'!P561)</f>
        <v>0</v>
      </c>
      <c r="S561" s="341">
        <f>IF(AND(O561&lt;&gt;0,P561&lt;&gt;0,'Felling&amp;Restocking'!G561&lt;&gt;0,AA561="",AC561=""),1,0)</f>
        <v>0</v>
      </c>
      <c r="T561" s="342" t="str">
        <f>IF(OR('Felling&amp;Restocking'!G561=0,'Felling&amp;Restocking'!G561=""),"",SUM('Felling&amp;Restocking'!O561/P561)*'Felling&amp;Restocking'!G561)</f>
        <v/>
      </c>
      <c r="U561" s="343" t="str">
        <f>IF(OR('Felling&amp;Restocking'!G561=0,'Felling&amp;Restocking'!G561=""),"",SUM('Felling&amp;Restocking'!P561/P561)*'Felling&amp;Restocking'!G561)</f>
        <v/>
      </c>
      <c r="V561" s="344">
        <f>IF(CONCATENATE('Felling&amp;Restocking'!U561&amp;'Felling&amp;Restocking'!W561&amp;'Felling&amp;Restocking'!Y561&amp;'Felling&amp;Restocking'!AA561&amp;'Felling&amp;Restocking'!AC561)="",0,1)</f>
        <v>0</v>
      </c>
      <c r="W561" s="345">
        <f>IF(OR(OR(TRIM('Felling&amp;Restocking'!H561)="T",TRIM('Felling&amp;Restocking'!H561)="DF",TRIM('Felling&amp;Restocking'!H561)="OS"),O561=0),0,1)</f>
        <v>0</v>
      </c>
      <c r="X561" s="345">
        <f>IF(OR('Felling&amp;Restocking'!$S561="",OR('Felling&amp;Restocking'!$S561=0,'Felling&amp;Restocking'!$S561="N/A")),0,1)</f>
        <v>0</v>
      </c>
      <c r="Y561" s="333" t="str">
        <f t="shared" si="76"/>
        <v/>
      </c>
      <c r="Z561" s="333" t="str">
        <f t="shared" si="77"/>
        <v/>
      </c>
      <c r="AA561" s="334" t="str">
        <f t="shared" si="78"/>
        <v/>
      </c>
      <c r="AC561" s="333" t="str">
        <f t="shared" si="79"/>
        <v/>
      </c>
      <c r="AE561" s="333" t="str">
        <f t="shared" si="80"/>
        <v>1</v>
      </c>
      <c r="AF561" s="346" t="str">
        <f>IF('Felling&amp;Restocking'!I561="","",IFERROR(VLOOKUP( 'Felling&amp;Restocking'!I561,SpeciesList[],2,FALSE),"," &amp; 'Felling&amp;Restocking'!I561))</f>
        <v/>
      </c>
      <c r="AG561" s="333" t="str">
        <f>IF('Felling&amp;Restocking'!I561="","",VLOOKUP( 'Felling&amp;Restocking'!I561,SpeciesList[],4,FALSE))</f>
        <v/>
      </c>
      <c r="AH561" s="333" t="str">
        <f>IF('Felling&amp;Restocking'!J561="","",IFERROR("," &amp; VLOOKUP( 'Felling&amp;Restocking'!J561,SpeciesList[],2,FALSE),"," &amp; 'Felling&amp;Restocking'!J561))</f>
        <v/>
      </c>
      <c r="AI561" s="333" t="str">
        <f>IF('Felling&amp;Restocking'!J561="","",VLOOKUP( 'Felling&amp;Restocking'!J561,SpeciesList[],4,FALSE))</f>
        <v/>
      </c>
      <c r="AJ561" s="333" t="str">
        <f>IF('Felling&amp;Restocking'!K561="","",IFERROR("," &amp; VLOOKUP( 'Felling&amp;Restocking'!K561,SpeciesList[],2,FALSE),"," &amp; 'Felling&amp;Restocking'!K561))</f>
        <v/>
      </c>
      <c r="AK561" s="333" t="str">
        <f>IF('Felling&amp;Restocking'!K561="","",VLOOKUP( 'Felling&amp;Restocking'!K561,SpeciesList[],4,FALSE))</f>
        <v/>
      </c>
      <c r="AL561" s="333" t="str">
        <f>IF('Felling&amp;Restocking'!L561="","",IFERROR("," &amp; VLOOKUP( 'Felling&amp;Restocking'!L561,SpeciesList[],2,FALSE),"," &amp; 'Felling&amp;Restocking'!L561))</f>
        <v/>
      </c>
      <c r="AM561" s="333" t="str">
        <f>IF('Felling&amp;Restocking'!L561="","",VLOOKUP( 'Felling&amp;Restocking'!L561,SpeciesList[],4,FALSE))</f>
        <v/>
      </c>
      <c r="AN561" s="333" t="str">
        <f>IF('Felling&amp;Restocking'!M561="","",IFERROR("," &amp; VLOOKUP( 'Felling&amp;Restocking'!M561,SpeciesList[],2,FALSE),"," &amp; 'Felling&amp;Restocking'!M561))</f>
        <v/>
      </c>
      <c r="AO561" s="333" t="str">
        <f>IF('Felling&amp;Restocking'!M561="","",VLOOKUP( 'Felling&amp;Restocking'!M561,SpeciesList[],4,FALSE))</f>
        <v/>
      </c>
      <c r="AP561" s="333" t="str">
        <f>IF('Felling&amp;Restocking'!N561="","",IFERROR("," &amp; VLOOKUP( 'Felling&amp;Restocking'!N561,SpeciesList[],2,FALSE),"," &amp; 'Felling&amp;Restocking'!N561))</f>
        <v/>
      </c>
      <c r="AQ561" s="333" t="str">
        <f>IF('Felling&amp;Restocking'!N561="","",VLOOKUP( 'Felling&amp;Restocking'!N561,SpeciesList[],4,FALSE))</f>
        <v/>
      </c>
      <c r="AS561" s="346"/>
      <c r="AT561" s="333" t="str">
        <f>IF('Sub-Cpt Record'!A561&lt;&gt;"",CONCATENATE('Sub-Cpt Record'!A561,'Sub-Cpt Record'!B561,'Sub-Cpt Record'!C561),"")</f>
        <v/>
      </c>
      <c r="AU561" s="333">
        <f t="shared" si="81"/>
        <v>1</v>
      </c>
      <c r="AV561" s="333">
        <f>IF(AT561&lt;&gt;"",'Sub-Cpt Record'!C561/CODE!AU561,0)</f>
        <v>0</v>
      </c>
    </row>
    <row r="562" spans="1:48" x14ac:dyDescent="0.25">
      <c r="A562" s="333" t="str">
        <f>IF('Sub-Cpt Record'!B562="",IF(OR('Sub-Cpt Record'!A562=0,'Sub-Cpt Record'!A562=""),"",'Sub-Cpt Record'!A562),CONCATENATE('Sub-Cpt Record'!A562&amp;'Sub-Cpt Record'!B562))</f>
        <v/>
      </c>
      <c r="B562" s="333">
        <f t="shared" si="73"/>
        <v>1</v>
      </c>
      <c r="C562" s="334" t="str">
        <f>IF('Sub-Cpt Record'!E562 = "","",'Sub-Cpt Record'!E562&amp;"  ")</f>
        <v/>
      </c>
      <c r="D562" s="333" t="str">
        <f>IF('Sub-Cpt Record'!F562 = "","",'Sub-Cpt Record'!F562&amp;"  ")</f>
        <v/>
      </c>
      <c r="E562" s="333" t="str">
        <f>IF('Sub-Cpt Record'!G562 = "","",'Sub-Cpt Record'!G562&amp;"  ")</f>
        <v/>
      </c>
      <c r="F562" s="333" t="str">
        <f>IF('Sub-Cpt Record'!H562 = "","",'Sub-Cpt Record'!H562&amp;"  ")</f>
        <v/>
      </c>
      <c r="G562" s="333" t="str">
        <f>IF('Sub-Cpt Record'!I562 = "","",'Sub-Cpt Record'!I562&amp;"  ")</f>
        <v/>
      </c>
      <c r="H562" s="333" t="str">
        <f>IF('Sub-Cpt Record'!J562 = "","",'Sub-Cpt Record'!J562&amp;"  ")</f>
        <v/>
      </c>
      <c r="I562" s="335" t="str">
        <f t="shared" si="74"/>
        <v/>
      </c>
      <c r="J562" s="333">
        <f>IF(A562&lt;&gt;"",'Sub-Cpt Record'!C562/CODE!B562,0)</f>
        <v>0</v>
      </c>
      <c r="L562" s="337" t="str">
        <f t="shared" si="75"/>
        <v/>
      </c>
      <c r="N562" s="338">
        <f>COUNTIFS('Felling&amp;Restocking'!$A$11:$A$1000, 'Felling&amp;Restocking'!$A562, 'Felling&amp;Restocking'!$B$11:$B$1000, 'Felling&amp;Restocking'!$B562, 'Felling&amp;Restocking'!$H$11:$H$1000, 'Felling&amp;Restocking'!$H562)</f>
        <v>0</v>
      </c>
      <c r="O562" s="338">
        <f>IF(OR('Felling&amp;Restocking'!H562=0,'Felling&amp;Restocking'!H562=""),0,1)</f>
        <v>0</v>
      </c>
      <c r="P562" s="339">
        <f>SUM('Felling&amp;Restocking'!O562+'Felling&amp;Restocking'!P562)</f>
        <v>0</v>
      </c>
      <c r="S562" s="341">
        <f>IF(AND(O562&lt;&gt;0,P562&lt;&gt;0,'Felling&amp;Restocking'!G562&lt;&gt;0,AA562="",AC562=""),1,0)</f>
        <v>0</v>
      </c>
      <c r="T562" s="342" t="str">
        <f>IF(OR('Felling&amp;Restocking'!G562=0,'Felling&amp;Restocking'!G562=""),"",SUM('Felling&amp;Restocking'!O562/P562)*'Felling&amp;Restocking'!G562)</f>
        <v/>
      </c>
      <c r="U562" s="343" t="str">
        <f>IF(OR('Felling&amp;Restocking'!G562=0,'Felling&amp;Restocking'!G562=""),"",SUM('Felling&amp;Restocking'!P562/P562)*'Felling&amp;Restocking'!G562)</f>
        <v/>
      </c>
      <c r="V562" s="344">
        <f>IF(CONCATENATE('Felling&amp;Restocking'!U562&amp;'Felling&amp;Restocking'!W562&amp;'Felling&amp;Restocking'!Y562&amp;'Felling&amp;Restocking'!AA562&amp;'Felling&amp;Restocking'!AC562)="",0,1)</f>
        <v>0</v>
      </c>
      <c r="W562" s="345">
        <f>IF(OR(OR(TRIM('Felling&amp;Restocking'!H562)="T",TRIM('Felling&amp;Restocking'!H562)="DF",TRIM('Felling&amp;Restocking'!H562)="OS"),O562=0),0,1)</f>
        <v>0</v>
      </c>
      <c r="X562" s="345">
        <f>IF(OR('Felling&amp;Restocking'!$S562="",OR('Felling&amp;Restocking'!$S562=0,'Felling&amp;Restocking'!$S562="N/A")),0,1)</f>
        <v>0</v>
      </c>
      <c r="Y562" s="333" t="str">
        <f t="shared" si="76"/>
        <v/>
      </c>
      <c r="Z562" s="333" t="str">
        <f t="shared" si="77"/>
        <v/>
      </c>
      <c r="AA562" s="334" t="str">
        <f t="shared" si="78"/>
        <v/>
      </c>
      <c r="AC562" s="333" t="str">
        <f t="shared" si="79"/>
        <v/>
      </c>
      <c r="AE562" s="333" t="str">
        <f t="shared" si="80"/>
        <v>1</v>
      </c>
      <c r="AF562" s="346" t="str">
        <f>IF('Felling&amp;Restocking'!I562="","",IFERROR(VLOOKUP( 'Felling&amp;Restocking'!I562,SpeciesList[],2,FALSE),"," &amp; 'Felling&amp;Restocking'!I562))</f>
        <v/>
      </c>
      <c r="AG562" s="333" t="str">
        <f>IF('Felling&amp;Restocking'!I562="","",VLOOKUP( 'Felling&amp;Restocking'!I562,SpeciesList[],4,FALSE))</f>
        <v/>
      </c>
      <c r="AH562" s="333" t="str">
        <f>IF('Felling&amp;Restocking'!J562="","",IFERROR("," &amp; VLOOKUP( 'Felling&amp;Restocking'!J562,SpeciesList[],2,FALSE),"," &amp; 'Felling&amp;Restocking'!J562))</f>
        <v/>
      </c>
      <c r="AI562" s="333" t="str">
        <f>IF('Felling&amp;Restocking'!J562="","",VLOOKUP( 'Felling&amp;Restocking'!J562,SpeciesList[],4,FALSE))</f>
        <v/>
      </c>
      <c r="AJ562" s="333" t="str">
        <f>IF('Felling&amp;Restocking'!K562="","",IFERROR("," &amp; VLOOKUP( 'Felling&amp;Restocking'!K562,SpeciesList[],2,FALSE),"," &amp; 'Felling&amp;Restocking'!K562))</f>
        <v/>
      </c>
      <c r="AK562" s="333" t="str">
        <f>IF('Felling&amp;Restocking'!K562="","",VLOOKUP( 'Felling&amp;Restocking'!K562,SpeciesList[],4,FALSE))</f>
        <v/>
      </c>
      <c r="AL562" s="333" t="str">
        <f>IF('Felling&amp;Restocking'!L562="","",IFERROR("," &amp; VLOOKUP( 'Felling&amp;Restocking'!L562,SpeciesList[],2,FALSE),"," &amp; 'Felling&amp;Restocking'!L562))</f>
        <v/>
      </c>
      <c r="AM562" s="333" t="str">
        <f>IF('Felling&amp;Restocking'!L562="","",VLOOKUP( 'Felling&amp;Restocking'!L562,SpeciesList[],4,FALSE))</f>
        <v/>
      </c>
      <c r="AN562" s="333" t="str">
        <f>IF('Felling&amp;Restocking'!M562="","",IFERROR("," &amp; VLOOKUP( 'Felling&amp;Restocking'!M562,SpeciesList[],2,FALSE),"," &amp; 'Felling&amp;Restocking'!M562))</f>
        <v/>
      </c>
      <c r="AO562" s="333" t="str">
        <f>IF('Felling&amp;Restocking'!M562="","",VLOOKUP( 'Felling&amp;Restocking'!M562,SpeciesList[],4,FALSE))</f>
        <v/>
      </c>
      <c r="AP562" s="333" t="str">
        <f>IF('Felling&amp;Restocking'!N562="","",IFERROR("," &amp; VLOOKUP( 'Felling&amp;Restocking'!N562,SpeciesList[],2,FALSE),"," &amp; 'Felling&amp;Restocking'!N562))</f>
        <v/>
      </c>
      <c r="AQ562" s="333" t="str">
        <f>IF('Felling&amp;Restocking'!N562="","",VLOOKUP( 'Felling&amp;Restocking'!N562,SpeciesList[],4,FALSE))</f>
        <v/>
      </c>
      <c r="AS562" s="346"/>
      <c r="AT562" s="333" t="str">
        <f>IF('Sub-Cpt Record'!A562&lt;&gt;"",CONCATENATE('Sub-Cpt Record'!A562,'Sub-Cpt Record'!B562,'Sub-Cpt Record'!C562),"")</f>
        <v/>
      </c>
      <c r="AU562" s="333">
        <f t="shared" si="81"/>
        <v>1</v>
      </c>
      <c r="AV562" s="333">
        <f>IF(AT562&lt;&gt;"",'Sub-Cpt Record'!C562/CODE!AU562,0)</f>
        <v>0</v>
      </c>
    </row>
    <row r="563" spans="1:48" x14ac:dyDescent="0.25">
      <c r="A563" s="333" t="str">
        <f>IF('Sub-Cpt Record'!B563="",IF(OR('Sub-Cpt Record'!A563=0,'Sub-Cpt Record'!A563=""),"",'Sub-Cpt Record'!A563),CONCATENATE('Sub-Cpt Record'!A563&amp;'Sub-Cpt Record'!B563))</f>
        <v/>
      </c>
      <c r="B563" s="333">
        <f t="shared" si="73"/>
        <v>1</v>
      </c>
      <c r="C563" s="334" t="str">
        <f>IF('Sub-Cpt Record'!E563 = "","",'Sub-Cpt Record'!E563&amp;"  ")</f>
        <v/>
      </c>
      <c r="D563" s="333" t="str">
        <f>IF('Sub-Cpt Record'!F563 = "","",'Sub-Cpt Record'!F563&amp;"  ")</f>
        <v/>
      </c>
      <c r="E563" s="333" t="str">
        <f>IF('Sub-Cpt Record'!G563 = "","",'Sub-Cpt Record'!G563&amp;"  ")</f>
        <v/>
      </c>
      <c r="F563" s="333" t="str">
        <f>IF('Sub-Cpt Record'!H563 = "","",'Sub-Cpt Record'!H563&amp;"  ")</f>
        <v/>
      </c>
      <c r="G563" s="333" t="str">
        <f>IF('Sub-Cpt Record'!I563 = "","",'Sub-Cpt Record'!I563&amp;"  ")</f>
        <v/>
      </c>
      <c r="H563" s="333" t="str">
        <f>IF('Sub-Cpt Record'!J563 = "","",'Sub-Cpt Record'!J563&amp;"  ")</f>
        <v/>
      </c>
      <c r="I563" s="335" t="str">
        <f t="shared" si="74"/>
        <v/>
      </c>
      <c r="J563" s="333">
        <f>IF(A563&lt;&gt;"",'Sub-Cpt Record'!C563/CODE!B563,0)</f>
        <v>0</v>
      </c>
      <c r="L563" s="337" t="str">
        <f t="shared" si="75"/>
        <v/>
      </c>
      <c r="N563" s="338">
        <f>COUNTIFS('Felling&amp;Restocking'!$A$11:$A$1000, 'Felling&amp;Restocking'!$A563, 'Felling&amp;Restocking'!$B$11:$B$1000, 'Felling&amp;Restocking'!$B563, 'Felling&amp;Restocking'!$H$11:$H$1000, 'Felling&amp;Restocking'!$H563)</f>
        <v>0</v>
      </c>
      <c r="O563" s="338">
        <f>IF(OR('Felling&amp;Restocking'!H563=0,'Felling&amp;Restocking'!H563=""),0,1)</f>
        <v>0</v>
      </c>
      <c r="P563" s="339">
        <f>SUM('Felling&amp;Restocking'!O563+'Felling&amp;Restocking'!P563)</f>
        <v>0</v>
      </c>
      <c r="S563" s="341">
        <f>IF(AND(O563&lt;&gt;0,P563&lt;&gt;0,'Felling&amp;Restocking'!G563&lt;&gt;0,AA563="",AC563=""),1,0)</f>
        <v>0</v>
      </c>
      <c r="T563" s="342" t="str">
        <f>IF(OR('Felling&amp;Restocking'!G563=0,'Felling&amp;Restocking'!G563=""),"",SUM('Felling&amp;Restocking'!O563/P563)*'Felling&amp;Restocking'!G563)</f>
        <v/>
      </c>
      <c r="U563" s="343" t="str">
        <f>IF(OR('Felling&amp;Restocking'!G563=0,'Felling&amp;Restocking'!G563=""),"",SUM('Felling&amp;Restocking'!P563/P563)*'Felling&amp;Restocking'!G563)</f>
        <v/>
      </c>
      <c r="V563" s="344">
        <f>IF(CONCATENATE('Felling&amp;Restocking'!U563&amp;'Felling&amp;Restocking'!W563&amp;'Felling&amp;Restocking'!Y563&amp;'Felling&amp;Restocking'!AA563&amp;'Felling&amp;Restocking'!AC563)="",0,1)</f>
        <v>0</v>
      </c>
      <c r="W563" s="345">
        <f>IF(OR(OR(TRIM('Felling&amp;Restocking'!H563)="T",TRIM('Felling&amp;Restocking'!H563)="DF",TRIM('Felling&amp;Restocking'!H563)="OS"),O563=0),0,1)</f>
        <v>0</v>
      </c>
      <c r="X563" s="345">
        <f>IF(OR('Felling&amp;Restocking'!$S563="",OR('Felling&amp;Restocking'!$S563=0,'Felling&amp;Restocking'!$S563="N/A")),0,1)</f>
        <v>0</v>
      </c>
      <c r="Y563" s="333" t="str">
        <f t="shared" si="76"/>
        <v/>
      </c>
      <c r="Z563" s="333" t="str">
        <f t="shared" si="77"/>
        <v/>
      </c>
      <c r="AA563" s="334" t="str">
        <f t="shared" si="78"/>
        <v/>
      </c>
      <c r="AC563" s="333" t="str">
        <f t="shared" si="79"/>
        <v/>
      </c>
      <c r="AE563" s="333" t="str">
        <f t="shared" si="80"/>
        <v>1</v>
      </c>
      <c r="AF563" s="346" t="str">
        <f>IF('Felling&amp;Restocking'!I563="","",IFERROR(VLOOKUP( 'Felling&amp;Restocking'!I563,SpeciesList[],2,FALSE),"," &amp; 'Felling&amp;Restocking'!I563))</f>
        <v/>
      </c>
      <c r="AG563" s="333" t="str">
        <f>IF('Felling&amp;Restocking'!I563="","",VLOOKUP( 'Felling&amp;Restocking'!I563,SpeciesList[],4,FALSE))</f>
        <v/>
      </c>
      <c r="AH563" s="333" t="str">
        <f>IF('Felling&amp;Restocking'!J563="","",IFERROR("," &amp; VLOOKUP( 'Felling&amp;Restocking'!J563,SpeciesList[],2,FALSE),"," &amp; 'Felling&amp;Restocking'!J563))</f>
        <v/>
      </c>
      <c r="AI563" s="333" t="str">
        <f>IF('Felling&amp;Restocking'!J563="","",VLOOKUP( 'Felling&amp;Restocking'!J563,SpeciesList[],4,FALSE))</f>
        <v/>
      </c>
      <c r="AJ563" s="333" t="str">
        <f>IF('Felling&amp;Restocking'!K563="","",IFERROR("," &amp; VLOOKUP( 'Felling&amp;Restocking'!K563,SpeciesList[],2,FALSE),"," &amp; 'Felling&amp;Restocking'!K563))</f>
        <v/>
      </c>
      <c r="AK563" s="333" t="str">
        <f>IF('Felling&amp;Restocking'!K563="","",VLOOKUP( 'Felling&amp;Restocking'!K563,SpeciesList[],4,FALSE))</f>
        <v/>
      </c>
      <c r="AL563" s="333" t="str">
        <f>IF('Felling&amp;Restocking'!L563="","",IFERROR("," &amp; VLOOKUP( 'Felling&amp;Restocking'!L563,SpeciesList[],2,FALSE),"," &amp; 'Felling&amp;Restocking'!L563))</f>
        <v/>
      </c>
      <c r="AM563" s="333" t="str">
        <f>IF('Felling&amp;Restocking'!L563="","",VLOOKUP( 'Felling&amp;Restocking'!L563,SpeciesList[],4,FALSE))</f>
        <v/>
      </c>
      <c r="AN563" s="333" t="str">
        <f>IF('Felling&amp;Restocking'!M563="","",IFERROR("," &amp; VLOOKUP( 'Felling&amp;Restocking'!M563,SpeciesList[],2,FALSE),"," &amp; 'Felling&amp;Restocking'!M563))</f>
        <v/>
      </c>
      <c r="AO563" s="333" t="str">
        <f>IF('Felling&amp;Restocking'!M563="","",VLOOKUP( 'Felling&amp;Restocking'!M563,SpeciesList[],4,FALSE))</f>
        <v/>
      </c>
      <c r="AP563" s="333" t="str">
        <f>IF('Felling&amp;Restocking'!N563="","",IFERROR("," &amp; VLOOKUP( 'Felling&amp;Restocking'!N563,SpeciesList[],2,FALSE),"," &amp; 'Felling&amp;Restocking'!N563))</f>
        <v/>
      </c>
      <c r="AQ563" s="333" t="str">
        <f>IF('Felling&amp;Restocking'!N563="","",VLOOKUP( 'Felling&amp;Restocking'!N563,SpeciesList[],4,FALSE))</f>
        <v/>
      </c>
      <c r="AS563" s="346"/>
      <c r="AT563" s="333" t="str">
        <f>IF('Sub-Cpt Record'!A563&lt;&gt;"",CONCATENATE('Sub-Cpt Record'!A563,'Sub-Cpt Record'!B563,'Sub-Cpt Record'!C563),"")</f>
        <v/>
      </c>
      <c r="AU563" s="333">
        <f t="shared" si="81"/>
        <v>1</v>
      </c>
      <c r="AV563" s="333">
        <f>IF(AT563&lt;&gt;"",'Sub-Cpt Record'!C563/CODE!AU563,0)</f>
        <v>0</v>
      </c>
    </row>
    <row r="564" spans="1:48" x14ac:dyDescent="0.25">
      <c r="A564" s="333" t="str">
        <f>IF('Sub-Cpt Record'!B564="",IF(OR('Sub-Cpt Record'!A564=0,'Sub-Cpt Record'!A564=""),"",'Sub-Cpt Record'!A564),CONCATENATE('Sub-Cpt Record'!A564&amp;'Sub-Cpt Record'!B564))</f>
        <v/>
      </c>
      <c r="B564" s="333">
        <f t="shared" si="73"/>
        <v>1</v>
      </c>
      <c r="C564" s="334" t="str">
        <f>IF('Sub-Cpt Record'!E564 = "","",'Sub-Cpt Record'!E564&amp;"  ")</f>
        <v/>
      </c>
      <c r="D564" s="333" t="str">
        <f>IF('Sub-Cpt Record'!F564 = "","",'Sub-Cpt Record'!F564&amp;"  ")</f>
        <v/>
      </c>
      <c r="E564" s="333" t="str">
        <f>IF('Sub-Cpt Record'!G564 = "","",'Sub-Cpt Record'!G564&amp;"  ")</f>
        <v/>
      </c>
      <c r="F564" s="333" t="str">
        <f>IF('Sub-Cpt Record'!H564 = "","",'Sub-Cpt Record'!H564&amp;"  ")</f>
        <v/>
      </c>
      <c r="G564" s="333" t="str">
        <f>IF('Sub-Cpt Record'!I564 = "","",'Sub-Cpt Record'!I564&amp;"  ")</f>
        <v/>
      </c>
      <c r="H564" s="333" t="str">
        <f>IF('Sub-Cpt Record'!J564 = "","",'Sub-Cpt Record'!J564&amp;"  ")</f>
        <v/>
      </c>
      <c r="I564" s="335" t="str">
        <f t="shared" si="74"/>
        <v/>
      </c>
      <c r="J564" s="333">
        <f>IF(A564&lt;&gt;"",'Sub-Cpt Record'!C564/CODE!B564,0)</f>
        <v>0</v>
      </c>
      <c r="L564" s="337" t="str">
        <f t="shared" si="75"/>
        <v/>
      </c>
      <c r="N564" s="338">
        <f>COUNTIFS('Felling&amp;Restocking'!$A$11:$A$1000, 'Felling&amp;Restocking'!$A564, 'Felling&amp;Restocking'!$B$11:$B$1000, 'Felling&amp;Restocking'!$B564, 'Felling&amp;Restocking'!$H$11:$H$1000, 'Felling&amp;Restocking'!$H564)</f>
        <v>0</v>
      </c>
      <c r="O564" s="338">
        <f>IF(OR('Felling&amp;Restocking'!H564=0,'Felling&amp;Restocking'!H564=""),0,1)</f>
        <v>0</v>
      </c>
      <c r="P564" s="339">
        <f>SUM('Felling&amp;Restocking'!O564+'Felling&amp;Restocking'!P564)</f>
        <v>0</v>
      </c>
      <c r="S564" s="341">
        <f>IF(AND(O564&lt;&gt;0,P564&lt;&gt;0,'Felling&amp;Restocking'!G564&lt;&gt;0,AA564="",AC564=""),1,0)</f>
        <v>0</v>
      </c>
      <c r="T564" s="342" t="str">
        <f>IF(OR('Felling&amp;Restocking'!G564=0,'Felling&amp;Restocking'!G564=""),"",SUM('Felling&amp;Restocking'!O564/P564)*'Felling&amp;Restocking'!G564)</f>
        <v/>
      </c>
      <c r="U564" s="343" t="str">
        <f>IF(OR('Felling&amp;Restocking'!G564=0,'Felling&amp;Restocking'!G564=""),"",SUM('Felling&amp;Restocking'!P564/P564)*'Felling&amp;Restocking'!G564)</f>
        <v/>
      </c>
      <c r="V564" s="344">
        <f>IF(CONCATENATE('Felling&amp;Restocking'!U564&amp;'Felling&amp;Restocking'!W564&amp;'Felling&amp;Restocking'!Y564&amp;'Felling&amp;Restocking'!AA564&amp;'Felling&amp;Restocking'!AC564)="",0,1)</f>
        <v>0</v>
      </c>
      <c r="W564" s="345">
        <f>IF(OR(OR(TRIM('Felling&amp;Restocking'!H564)="T",TRIM('Felling&amp;Restocking'!H564)="DF",TRIM('Felling&amp;Restocking'!H564)="OS"),O564=0),0,1)</f>
        <v>0</v>
      </c>
      <c r="X564" s="345">
        <f>IF(OR('Felling&amp;Restocking'!$S564="",OR('Felling&amp;Restocking'!$S564=0,'Felling&amp;Restocking'!$S564="N/A")),0,1)</f>
        <v>0</v>
      </c>
      <c r="Y564" s="333" t="str">
        <f t="shared" si="76"/>
        <v/>
      </c>
      <c r="Z564" s="333" t="str">
        <f t="shared" si="77"/>
        <v/>
      </c>
      <c r="AA564" s="334" t="str">
        <f t="shared" si="78"/>
        <v/>
      </c>
      <c r="AC564" s="333" t="str">
        <f t="shared" si="79"/>
        <v/>
      </c>
      <c r="AE564" s="333" t="str">
        <f t="shared" si="80"/>
        <v>1</v>
      </c>
      <c r="AF564" s="346" t="str">
        <f>IF('Felling&amp;Restocking'!I564="","",IFERROR(VLOOKUP( 'Felling&amp;Restocking'!I564,SpeciesList[],2,FALSE),"," &amp; 'Felling&amp;Restocking'!I564))</f>
        <v/>
      </c>
      <c r="AG564" s="333" t="str">
        <f>IF('Felling&amp;Restocking'!I564="","",VLOOKUP( 'Felling&amp;Restocking'!I564,SpeciesList[],4,FALSE))</f>
        <v/>
      </c>
      <c r="AH564" s="333" t="str">
        <f>IF('Felling&amp;Restocking'!J564="","",IFERROR("," &amp; VLOOKUP( 'Felling&amp;Restocking'!J564,SpeciesList[],2,FALSE),"," &amp; 'Felling&amp;Restocking'!J564))</f>
        <v/>
      </c>
      <c r="AI564" s="333" t="str">
        <f>IF('Felling&amp;Restocking'!J564="","",VLOOKUP( 'Felling&amp;Restocking'!J564,SpeciesList[],4,FALSE))</f>
        <v/>
      </c>
      <c r="AJ564" s="333" t="str">
        <f>IF('Felling&amp;Restocking'!K564="","",IFERROR("," &amp; VLOOKUP( 'Felling&amp;Restocking'!K564,SpeciesList[],2,FALSE),"," &amp; 'Felling&amp;Restocking'!K564))</f>
        <v/>
      </c>
      <c r="AK564" s="333" t="str">
        <f>IF('Felling&amp;Restocking'!K564="","",VLOOKUP( 'Felling&amp;Restocking'!K564,SpeciesList[],4,FALSE))</f>
        <v/>
      </c>
      <c r="AL564" s="333" t="str">
        <f>IF('Felling&amp;Restocking'!L564="","",IFERROR("," &amp; VLOOKUP( 'Felling&amp;Restocking'!L564,SpeciesList[],2,FALSE),"," &amp; 'Felling&amp;Restocking'!L564))</f>
        <v/>
      </c>
      <c r="AM564" s="333" t="str">
        <f>IF('Felling&amp;Restocking'!L564="","",VLOOKUP( 'Felling&amp;Restocking'!L564,SpeciesList[],4,FALSE))</f>
        <v/>
      </c>
      <c r="AN564" s="333" t="str">
        <f>IF('Felling&amp;Restocking'!M564="","",IFERROR("," &amp; VLOOKUP( 'Felling&amp;Restocking'!M564,SpeciesList[],2,FALSE),"," &amp; 'Felling&amp;Restocking'!M564))</f>
        <v/>
      </c>
      <c r="AO564" s="333" t="str">
        <f>IF('Felling&amp;Restocking'!M564="","",VLOOKUP( 'Felling&amp;Restocking'!M564,SpeciesList[],4,FALSE))</f>
        <v/>
      </c>
      <c r="AP564" s="333" t="str">
        <f>IF('Felling&amp;Restocking'!N564="","",IFERROR("," &amp; VLOOKUP( 'Felling&amp;Restocking'!N564,SpeciesList[],2,FALSE),"," &amp; 'Felling&amp;Restocking'!N564))</f>
        <v/>
      </c>
      <c r="AQ564" s="333" t="str">
        <f>IF('Felling&amp;Restocking'!N564="","",VLOOKUP( 'Felling&amp;Restocking'!N564,SpeciesList[],4,FALSE))</f>
        <v/>
      </c>
      <c r="AS564" s="346"/>
      <c r="AT564" s="333" t="str">
        <f>IF('Sub-Cpt Record'!A564&lt;&gt;"",CONCATENATE('Sub-Cpt Record'!A564,'Sub-Cpt Record'!B564,'Sub-Cpt Record'!C564),"")</f>
        <v/>
      </c>
      <c r="AU564" s="333">
        <f t="shared" si="81"/>
        <v>1</v>
      </c>
      <c r="AV564" s="333">
        <f>IF(AT564&lt;&gt;"",'Sub-Cpt Record'!C564/CODE!AU564,0)</f>
        <v>0</v>
      </c>
    </row>
    <row r="565" spans="1:48" x14ac:dyDescent="0.25">
      <c r="A565" s="333" t="str">
        <f>IF('Sub-Cpt Record'!B565="",IF(OR('Sub-Cpt Record'!A565=0,'Sub-Cpt Record'!A565=""),"",'Sub-Cpt Record'!A565),CONCATENATE('Sub-Cpt Record'!A565&amp;'Sub-Cpt Record'!B565))</f>
        <v/>
      </c>
      <c r="B565" s="333">
        <f t="shared" si="73"/>
        <v>1</v>
      </c>
      <c r="C565" s="334" t="str">
        <f>IF('Sub-Cpt Record'!E565 = "","",'Sub-Cpt Record'!E565&amp;"  ")</f>
        <v/>
      </c>
      <c r="D565" s="333" t="str">
        <f>IF('Sub-Cpt Record'!F565 = "","",'Sub-Cpt Record'!F565&amp;"  ")</f>
        <v/>
      </c>
      <c r="E565" s="333" t="str">
        <f>IF('Sub-Cpt Record'!G565 = "","",'Sub-Cpt Record'!G565&amp;"  ")</f>
        <v/>
      </c>
      <c r="F565" s="333" t="str">
        <f>IF('Sub-Cpt Record'!H565 = "","",'Sub-Cpt Record'!H565&amp;"  ")</f>
        <v/>
      </c>
      <c r="G565" s="333" t="str">
        <f>IF('Sub-Cpt Record'!I565 = "","",'Sub-Cpt Record'!I565&amp;"  ")</f>
        <v/>
      </c>
      <c r="H565" s="333" t="str">
        <f>IF('Sub-Cpt Record'!J565 = "","",'Sub-Cpt Record'!J565&amp;"  ")</f>
        <v/>
      </c>
      <c r="I565" s="335" t="str">
        <f t="shared" si="74"/>
        <v/>
      </c>
      <c r="J565" s="333">
        <f>IF(A565&lt;&gt;"",'Sub-Cpt Record'!C565/CODE!B565,0)</f>
        <v>0</v>
      </c>
      <c r="L565" s="337" t="str">
        <f t="shared" si="75"/>
        <v/>
      </c>
      <c r="N565" s="338">
        <f>COUNTIFS('Felling&amp;Restocking'!$A$11:$A$1000, 'Felling&amp;Restocking'!$A565, 'Felling&amp;Restocking'!$B$11:$B$1000, 'Felling&amp;Restocking'!$B565, 'Felling&amp;Restocking'!$H$11:$H$1000, 'Felling&amp;Restocking'!$H565)</f>
        <v>0</v>
      </c>
      <c r="O565" s="338">
        <f>IF(OR('Felling&amp;Restocking'!H565=0,'Felling&amp;Restocking'!H565=""),0,1)</f>
        <v>0</v>
      </c>
      <c r="P565" s="339">
        <f>SUM('Felling&amp;Restocking'!O565+'Felling&amp;Restocking'!P565)</f>
        <v>0</v>
      </c>
      <c r="S565" s="341">
        <f>IF(AND(O565&lt;&gt;0,P565&lt;&gt;0,'Felling&amp;Restocking'!G565&lt;&gt;0,AA565="",AC565=""),1,0)</f>
        <v>0</v>
      </c>
      <c r="T565" s="342" t="str">
        <f>IF(OR('Felling&amp;Restocking'!G565=0,'Felling&amp;Restocking'!G565=""),"",SUM('Felling&amp;Restocking'!O565/P565)*'Felling&amp;Restocking'!G565)</f>
        <v/>
      </c>
      <c r="U565" s="343" t="str">
        <f>IF(OR('Felling&amp;Restocking'!G565=0,'Felling&amp;Restocking'!G565=""),"",SUM('Felling&amp;Restocking'!P565/P565)*'Felling&amp;Restocking'!G565)</f>
        <v/>
      </c>
      <c r="V565" s="344">
        <f>IF(CONCATENATE('Felling&amp;Restocking'!U565&amp;'Felling&amp;Restocking'!W565&amp;'Felling&amp;Restocking'!Y565&amp;'Felling&amp;Restocking'!AA565&amp;'Felling&amp;Restocking'!AC565)="",0,1)</f>
        <v>0</v>
      </c>
      <c r="W565" s="345">
        <f>IF(OR(OR(TRIM('Felling&amp;Restocking'!H565)="T",TRIM('Felling&amp;Restocking'!H565)="DF",TRIM('Felling&amp;Restocking'!H565)="OS"),O565=0),0,1)</f>
        <v>0</v>
      </c>
      <c r="X565" s="345">
        <f>IF(OR('Felling&amp;Restocking'!$S565="",OR('Felling&amp;Restocking'!$S565=0,'Felling&amp;Restocking'!$S565="N/A")),0,1)</f>
        <v>0</v>
      </c>
      <c r="Y565" s="333" t="str">
        <f t="shared" si="76"/>
        <v/>
      </c>
      <c r="Z565" s="333" t="str">
        <f t="shared" si="77"/>
        <v/>
      </c>
      <c r="AA565" s="334" t="str">
        <f t="shared" si="78"/>
        <v/>
      </c>
      <c r="AC565" s="333" t="str">
        <f t="shared" si="79"/>
        <v/>
      </c>
      <c r="AE565" s="333" t="str">
        <f t="shared" si="80"/>
        <v>1</v>
      </c>
      <c r="AF565" s="346" t="str">
        <f>IF('Felling&amp;Restocking'!I565="","",IFERROR(VLOOKUP( 'Felling&amp;Restocking'!I565,SpeciesList[],2,FALSE),"," &amp; 'Felling&amp;Restocking'!I565))</f>
        <v/>
      </c>
      <c r="AG565" s="333" t="str">
        <f>IF('Felling&amp;Restocking'!I565="","",VLOOKUP( 'Felling&amp;Restocking'!I565,SpeciesList[],4,FALSE))</f>
        <v/>
      </c>
      <c r="AH565" s="333" t="str">
        <f>IF('Felling&amp;Restocking'!J565="","",IFERROR("," &amp; VLOOKUP( 'Felling&amp;Restocking'!J565,SpeciesList[],2,FALSE),"," &amp; 'Felling&amp;Restocking'!J565))</f>
        <v/>
      </c>
      <c r="AI565" s="333" t="str">
        <f>IF('Felling&amp;Restocking'!J565="","",VLOOKUP( 'Felling&amp;Restocking'!J565,SpeciesList[],4,FALSE))</f>
        <v/>
      </c>
      <c r="AJ565" s="333" t="str">
        <f>IF('Felling&amp;Restocking'!K565="","",IFERROR("," &amp; VLOOKUP( 'Felling&amp;Restocking'!K565,SpeciesList[],2,FALSE),"," &amp; 'Felling&amp;Restocking'!K565))</f>
        <v/>
      </c>
      <c r="AK565" s="333" t="str">
        <f>IF('Felling&amp;Restocking'!K565="","",VLOOKUP( 'Felling&amp;Restocking'!K565,SpeciesList[],4,FALSE))</f>
        <v/>
      </c>
      <c r="AL565" s="333" t="str">
        <f>IF('Felling&amp;Restocking'!L565="","",IFERROR("," &amp; VLOOKUP( 'Felling&amp;Restocking'!L565,SpeciesList[],2,FALSE),"," &amp; 'Felling&amp;Restocking'!L565))</f>
        <v/>
      </c>
      <c r="AM565" s="333" t="str">
        <f>IF('Felling&amp;Restocking'!L565="","",VLOOKUP( 'Felling&amp;Restocking'!L565,SpeciesList[],4,FALSE))</f>
        <v/>
      </c>
      <c r="AN565" s="333" t="str">
        <f>IF('Felling&amp;Restocking'!M565="","",IFERROR("," &amp; VLOOKUP( 'Felling&amp;Restocking'!M565,SpeciesList[],2,FALSE),"," &amp; 'Felling&amp;Restocking'!M565))</f>
        <v/>
      </c>
      <c r="AO565" s="333" t="str">
        <f>IF('Felling&amp;Restocking'!M565="","",VLOOKUP( 'Felling&amp;Restocking'!M565,SpeciesList[],4,FALSE))</f>
        <v/>
      </c>
      <c r="AP565" s="333" t="str">
        <f>IF('Felling&amp;Restocking'!N565="","",IFERROR("," &amp; VLOOKUP( 'Felling&amp;Restocking'!N565,SpeciesList[],2,FALSE),"," &amp; 'Felling&amp;Restocking'!N565))</f>
        <v/>
      </c>
      <c r="AQ565" s="333" t="str">
        <f>IF('Felling&amp;Restocking'!N565="","",VLOOKUP( 'Felling&amp;Restocking'!N565,SpeciesList[],4,FALSE))</f>
        <v/>
      </c>
      <c r="AS565" s="346"/>
      <c r="AT565" s="333" t="str">
        <f>IF('Sub-Cpt Record'!A565&lt;&gt;"",CONCATENATE('Sub-Cpt Record'!A565,'Sub-Cpt Record'!B565,'Sub-Cpt Record'!C565),"")</f>
        <v/>
      </c>
      <c r="AU565" s="333">
        <f t="shared" si="81"/>
        <v>1</v>
      </c>
      <c r="AV565" s="333">
        <f>IF(AT565&lt;&gt;"",'Sub-Cpt Record'!C565/CODE!AU565,0)</f>
        <v>0</v>
      </c>
    </row>
    <row r="566" spans="1:48" x14ac:dyDescent="0.25">
      <c r="A566" s="333" t="str">
        <f>IF('Sub-Cpt Record'!B566="",IF(OR('Sub-Cpt Record'!A566=0,'Sub-Cpt Record'!A566=""),"",'Sub-Cpt Record'!A566),CONCATENATE('Sub-Cpt Record'!A566&amp;'Sub-Cpt Record'!B566))</f>
        <v/>
      </c>
      <c r="B566" s="333">
        <f t="shared" si="73"/>
        <v>1</v>
      </c>
      <c r="C566" s="334" t="str">
        <f>IF('Sub-Cpt Record'!E566 = "","",'Sub-Cpt Record'!E566&amp;"  ")</f>
        <v/>
      </c>
      <c r="D566" s="333" t="str">
        <f>IF('Sub-Cpt Record'!F566 = "","",'Sub-Cpt Record'!F566&amp;"  ")</f>
        <v/>
      </c>
      <c r="E566" s="333" t="str">
        <f>IF('Sub-Cpt Record'!G566 = "","",'Sub-Cpt Record'!G566&amp;"  ")</f>
        <v/>
      </c>
      <c r="F566" s="333" t="str">
        <f>IF('Sub-Cpt Record'!H566 = "","",'Sub-Cpt Record'!H566&amp;"  ")</f>
        <v/>
      </c>
      <c r="G566" s="333" t="str">
        <f>IF('Sub-Cpt Record'!I566 = "","",'Sub-Cpt Record'!I566&amp;"  ")</f>
        <v/>
      </c>
      <c r="H566" s="333" t="str">
        <f>IF('Sub-Cpt Record'!J566 = "","",'Sub-Cpt Record'!J566&amp;"  ")</f>
        <v/>
      </c>
      <c r="I566" s="335" t="str">
        <f t="shared" si="74"/>
        <v/>
      </c>
      <c r="J566" s="333">
        <f>IF(A566&lt;&gt;"",'Sub-Cpt Record'!C566/CODE!B566,0)</f>
        <v>0</v>
      </c>
      <c r="L566" s="337" t="str">
        <f t="shared" si="75"/>
        <v/>
      </c>
      <c r="N566" s="338">
        <f>COUNTIFS('Felling&amp;Restocking'!$A$11:$A$1000, 'Felling&amp;Restocking'!$A566, 'Felling&amp;Restocking'!$B$11:$B$1000, 'Felling&amp;Restocking'!$B566, 'Felling&amp;Restocking'!$H$11:$H$1000, 'Felling&amp;Restocking'!$H566)</f>
        <v>0</v>
      </c>
      <c r="O566" s="338">
        <f>IF(OR('Felling&amp;Restocking'!H566=0,'Felling&amp;Restocking'!H566=""),0,1)</f>
        <v>0</v>
      </c>
      <c r="P566" s="339">
        <f>SUM('Felling&amp;Restocking'!O566+'Felling&amp;Restocking'!P566)</f>
        <v>0</v>
      </c>
      <c r="S566" s="341">
        <f>IF(AND(O566&lt;&gt;0,P566&lt;&gt;0,'Felling&amp;Restocking'!G566&lt;&gt;0,AA566="",AC566=""),1,0)</f>
        <v>0</v>
      </c>
      <c r="T566" s="342" t="str">
        <f>IF(OR('Felling&amp;Restocking'!G566=0,'Felling&amp;Restocking'!G566=""),"",SUM('Felling&amp;Restocking'!O566/P566)*'Felling&amp;Restocking'!G566)</f>
        <v/>
      </c>
      <c r="U566" s="343" t="str">
        <f>IF(OR('Felling&amp;Restocking'!G566=0,'Felling&amp;Restocking'!G566=""),"",SUM('Felling&amp;Restocking'!P566/P566)*'Felling&amp;Restocking'!G566)</f>
        <v/>
      </c>
      <c r="V566" s="344">
        <f>IF(CONCATENATE('Felling&amp;Restocking'!U566&amp;'Felling&amp;Restocking'!W566&amp;'Felling&amp;Restocking'!Y566&amp;'Felling&amp;Restocking'!AA566&amp;'Felling&amp;Restocking'!AC566)="",0,1)</f>
        <v>0</v>
      </c>
      <c r="W566" s="345">
        <f>IF(OR(OR(TRIM('Felling&amp;Restocking'!H566)="T",TRIM('Felling&amp;Restocking'!H566)="DF",TRIM('Felling&amp;Restocking'!H566)="OS"),O566=0),0,1)</f>
        <v>0</v>
      </c>
      <c r="X566" s="345">
        <f>IF(OR('Felling&amp;Restocking'!$S566="",OR('Felling&amp;Restocking'!$S566=0,'Felling&amp;Restocking'!$S566="N/A")),0,1)</f>
        <v>0</v>
      </c>
      <c r="Y566" s="333" t="str">
        <f t="shared" si="76"/>
        <v/>
      </c>
      <c r="Z566" s="333" t="str">
        <f t="shared" si="77"/>
        <v/>
      </c>
      <c r="AA566" s="334" t="str">
        <f t="shared" si="78"/>
        <v/>
      </c>
      <c r="AC566" s="333" t="str">
        <f t="shared" si="79"/>
        <v/>
      </c>
      <c r="AE566" s="333" t="str">
        <f t="shared" si="80"/>
        <v>1</v>
      </c>
      <c r="AF566" s="346" t="str">
        <f>IF('Felling&amp;Restocking'!I566="","",IFERROR(VLOOKUP( 'Felling&amp;Restocking'!I566,SpeciesList[],2,FALSE),"," &amp; 'Felling&amp;Restocking'!I566))</f>
        <v/>
      </c>
      <c r="AG566" s="333" t="str">
        <f>IF('Felling&amp;Restocking'!I566="","",VLOOKUP( 'Felling&amp;Restocking'!I566,SpeciesList[],4,FALSE))</f>
        <v/>
      </c>
      <c r="AH566" s="333" t="str">
        <f>IF('Felling&amp;Restocking'!J566="","",IFERROR("," &amp; VLOOKUP( 'Felling&amp;Restocking'!J566,SpeciesList[],2,FALSE),"," &amp; 'Felling&amp;Restocking'!J566))</f>
        <v/>
      </c>
      <c r="AI566" s="333" t="str">
        <f>IF('Felling&amp;Restocking'!J566="","",VLOOKUP( 'Felling&amp;Restocking'!J566,SpeciesList[],4,FALSE))</f>
        <v/>
      </c>
      <c r="AJ566" s="333" t="str">
        <f>IF('Felling&amp;Restocking'!K566="","",IFERROR("," &amp; VLOOKUP( 'Felling&amp;Restocking'!K566,SpeciesList[],2,FALSE),"," &amp; 'Felling&amp;Restocking'!K566))</f>
        <v/>
      </c>
      <c r="AK566" s="333" t="str">
        <f>IF('Felling&amp;Restocking'!K566="","",VLOOKUP( 'Felling&amp;Restocking'!K566,SpeciesList[],4,FALSE))</f>
        <v/>
      </c>
      <c r="AL566" s="333" t="str">
        <f>IF('Felling&amp;Restocking'!L566="","",IFERROR("," &amp; VLOOKUP( 'Felling&amp;Restocking'!L566,SpeciesList[],2,FALSE),"," &amp; 'Felling&amp;Restocking'!L566))</f>
        <v/>
      </c>
      <c r="AM566" s="333" t="str">
        <f>IF('Felling&amp;Restocking'!L566="","",VLOOKUP( 'Felling&amp;Restocking'!L566,SpeciesList[],4,FALSE))</f>
        <v/>
      </c>
      <c r="AN566" s="333" t="str">
        <f>IF('Felling&amp;Restocking'!M566="","",IFERROR("," &amp; VLOOKUP( 'Felling&amp;Restocking'!M566,SpeciesList[],2,FALSE),"," &amp; 'Felling&amp;Restocking'!M566))</f>
        <v/>
      </c>
      <c r="AO566" s="333" t="str">
        <f>IF('Felling&amp;Restocking'!M566="","",VLOOKUP( 'Felling&amp;Restocking'!M566,SpeciesList[],4,FALSE))</f>
        <v/>
      </c>
      <c r="AP566" s="333" t="str">
        <f>IF('Felling&amp;Restocking'!N566="","",IFERROR("," &amp; VLOOKUP( 'Felling&amp;Restocking'!N566,SpeciesList[],2,FALSE),"," &amp; 'Felling&amp;Restocking'!N566))</f>
        <v/>
      </c>
      <c r="AQ566" s="333" t="str">
        <f>IF('Felling&amp;Restocking'!N566="","",VLOOKUP( 'Felling&amp;Restocking'!N566,SpeciesList[],4,FALSE))</f>
        <v/>
      </c>
      <c r="AS566" s="346"/>
      <c r="AT566" s="333" t="str">
        <f>IF('Sub-Cpt Record'!A566&lt;&gt;"",CONCATENATE('Sub-Cpt Record'!A566,'Sub-Cpt Record'!B566,'Sub-Cpt Record'!C566),"")</f>
        <v/>
      </c>
      <c r="AU566" s="333">
        <f t="shared" si="81"/>
        <v>1</v>
      </c>
      <c r="AV566" s="333">
        <f>IF(AT566&lt;&gt;"",'Sub-Cpt Record'!C566/CODE!AU566,0)</f>
        <v>0</v>
      </c>
    </row>
    <row r="567" spans="1:48" x14ac:dyDescent="0.25">
      <c r="A567" s="333" t="str">
        <f>IF('Sub-Cpt Record'!B567="",IF(OR('Sub-Cpt Record'!A567=0,'Sub-Cpt Record'!A567=""),"",'Sub-Cpt Record'!A567),CONCATENATE('Sub-Cpt Record'!A567&amp;'Sub-Cpt Record'!B567))</f>
        <v/>
      </c>
      <c r="B567" s="333">
        <f t="shared" si="73"/>
        <v>1</v>
      </c>
      <c r="C567" s="334" t="str">
        <f>IF('Sub-Cpt Record'!E567 = "","",'Sub-Cpt Record'!E567&amp;"  ")</f>
        <v/>
      </c>
      <c r="D567" s="333" t="str">
        <f>IF('Sub-Cpt Record'!F567 = "","",'Sub-Cpt Record'!F567&amp;"  ")</f>
        <v/>
      </c>
      <c r="E567" s="333" t="str">
        <f>IF('Sub-Cpt Record'!G567 = "","",'Sub-Cpt Record'!G567&amp;"  ")</f>
        <v/>
      </c>
      <c r="F567" s="333" t="str">
        <f>IF('Sub-Cpt Record'!H567 = "","",'Sub-Cpt Record'!H567&amp;"  ")</f>
        <v/>
      </c>
      <c r="G567" s="333" t="str">
        <f>IF('Sub-Cpt Record'!I567 = "","",'Sub-Cpt Record'!I567&amp;"  ")</f>
        <v/>
      </c>
      <c r="H567" s="333" t="str">
        <f>IF('Sub-Cpt Record'!J567 = "","",'Sub-Cpt Record'!J567&amp;"  ")</f>
        <v/>
      </c>
      <c r="I567" s="335" t="str">
        <f t="shared" si="74"/>
        <v/>
      </c>
      <c r="J567" s="333">
        <f>IF(A567&lt;&gt;"",'Sub-Cpt Record'!C567/CODE!B567,0)</f>
        <v>0</v>
      </c>
      <c r="L567" s="337" t="str">
        <f t="shared" si="75"/>
        <v/>
      </c>
      <c r="N567" s="338">
        <f>COUNTIFS('Felling&amp;Restocking'!$A$11:$A$1000, 'Felling&amp;Restocking'!$A567, 'Felling&amp;Restocking'!$B$11:$B$1000, 'Felling&amp;Restocking'!$B567, 'Felling&amp;Restocking'!$H$11:$H$1000, 'Felling&amp;Restocking'!$H567)</f>
        <v>0</v>
      </c>
      <c r="O567" s="338">
        <f>IF(OR('Felling&amp;Restocking'!H567=0,'Felling&amp;Restocking'!H567=""),0,1)</f>
        <v>0</v>
      </c>
      <c r="P567" s="339">
        <f>SUM('Felling&amp;Restocking'!O567+'Felling&amp;Restocking'!P567)</f>
        <v>0</v>
      </c>
      <c r="S567" s="341">
        <f>IF(AND(O567&lt;&gt;0,P567&lt;&gt;0,'Felling&amp;Restocking'!G567&lt;&gt;0,AA567="",AC567=""),1,0)</f>
        <v>0</v>
      </c>
      <c r="T567" s="342" t="str">
        <f>IF(OR('Felling&amp;Restocking'!G567=0,'Felling&amp;Restocking'!G567=""),"",SUM('Felling&amp;Restocking'!O567/P567)*'Felling&amp;Restocking'!G567)</f>
        <v/>
      </c>
      <c r="U567" s="343" t="str">
        <f>IF(OR('Felling&amp;Restocking'!G567=0,'Felling&amp;Restocking'!G567=""),"",SUM('Felling&amp;Restocking'!P567/P567)*'Felling&amp;Restocking'!G567)</f>
        <v/>
      </c>
      <c r="V567" s="344">
        <f>IF(CONCATENATE('Felling&amp;Restocking'!U567&amp;'Felling&amp;Restocking'!W567&amp;'Felling&amp;Restocking'!Y567&amp;'Felling&amp;Restocking'!AA567&amp;'Felling&amp;Restocking'!AC567)="",0,1)</f>
        <v>0</v>
      </c>
      <c r="W567" s="345">
        <f>IF(OR(OR(TRIM('Felling&amp;Restocking'!H567)="T",TRIM('Felling&amp;Restocking'!H567)="DF",TRIM('Felling&amp;Restocking'!H567)="OS"),O567=0),0,1)</f>
        <v>0</v>
      </c>
      <c r="X567" s="345">
        <f>IF(OR('Felling&amp;Restocking'!$S567="",OR('Felling&amp;Restocking'!$S567=0,'Felling&amp;Restocking'!$S567="N/A")),0,1)</f>
        <v>0</v>
      </c>
      <c r="Y567" s="333" t="str">
        <f t="shared" si="76"/>
        <v/>
      </c>
      <c r="Z567" s="333" t="str">
        <f t="shared" si="77"/>
        <v/>
      </c>
      <c r="AA567" s="334" t="str">
        <f t="shared" si="78"/>
        <v/>
      </c>
      <c r="AC567" s="333" t="str">
        <f t="shared" si="79"/>
        <v/>
      </c>
      <c r="AE567" s="333" t="str">
        <f t="shared" si="80"/>
        <v>1</v>
      </c>
      <c r="AF567" s="346" t="str">
        <f>IF('Felling&amp;Restocking'!I567="","",IFERROR(VLOOKUP( 'Felling&amp;Restocking'!I567,SpeciesList[],2,FALSE),"," &amp; 'Felling&amp;Restocking'!I567))</f>
        <v/>
      </c>
      <c r="AG567" s="333" t="str">
        <f>IF('Felling&amp;Restocking'!I567="","",VLOOKUP( 'Felling&amp;Restocking'!I567,SpeciesList[],4,FALSE))</f>
        <v/>
      </c>
      <c r="AH567" s="333" t="str">
        <f>IF('Felling&amp;Restocking'!J567="","",IFERROR("," &amp; VLOOKUP( 'Felling&amp;Restocking'!J567,SpeciesList[],2,FALSE),"," &amp; 'Felling&amp;Restocking'!J567))</f>
        <v/>
      </c>
      <c r="AI567" s="333" t="str">
        <f>IF('Felling&amp;Restocking'!J567="","",VLOOKUP( 'Felling&amp;Restocking'!J567,SpeciesList[],4,FALSE))</f>
        <v/>
      </c>
      <c r="AJ567" s="333" t="str">
        <f>IF('Felling&amp;Restocking'!K567="","",IFERROR("," &amp; VLOOKUP( 'Felling&amp;Restocking'!K567,SpeciesList[],2,FALSE),"," &amp; 'Felling&amp;Restocking'!K567))</f>
        <v/>
      </c>
      <c r="AK567" s="333" t="str">
        <f>IF('Felling&amp;Restocking'!K567="","",VLOOKUP( 'Felling&amp;Restocking'!K567,SpeciesList[],4,FALSE))</f>
        <v/>
      </c>
      <c r="AL567" s="333" t="str">
        <f>IF('Felling&amp;Restocking'!L567="","",IFERROR("," &amp; VLOOKUP( 'Felling&amp;Restocking'!L567,SpeciesList[],2,FALSE),"," &amp; 'Felling&amp;Restocking'!L567))</f>
        <v/>
      </c>
      <c r="AM567" s="333" t="str">
        <f>IF('Felling&amp;Restocking'!L567="","",VLOOKUP( 'Felling&amp;Restocking'!L567,SpeciesList[],4,FALSE))</f>
        <v/>
      </c>
      <c r="AN567" s="333" t="str">
        <f>IF('Felling&amp;Restocking'!M567="","",IFERROR("," &amp; VLOOKUP( 'Felling&amp;Restocking'!M567,SpeciesList[],2,FALSE),"," &amp; 'Felling&amp;Restocking'!M567))</f>
        <v/>
      </c>
      <c r="AO567" s="333" t="str">
        <f>IF('Felling&amp;Restocking'!M567="","",VLOOKUP( 'Felling&amp;Restocking'!M567,SpeciesList[],4,FALSE))</f>
        <v/>
      </c>
      <c r="AP567" s="333" t="str">
        <f>IF('Felling&amp;Restocking'!N567="","",IFERROR("," &amp; VLOOKUP( 'Felling&amp;Restocking'!N567,SpeciesList[],2,FALSE),"," &amp; 'Felling&amp;Restocking'!N567))</f>
        <v/>
      </c>
      <c r="AQ567" s="333" t="str">
        <f>IF('Felling&amp;Restocking'!N567="","",VLOOKUP( 'Felling&amp;Restocking'!N567,SpeciesList[],4,FALSE))</f>
        <v/>
      </c>
      <c r="AS567" s="346"/>
      <c r="AT567" s="333" t="str">
        <f>IF('Sub-Cpt Record'!A567&lt;&gt;"",CONCATENATE('Sub-Cpt Record'!A567,'Sub-Cpt Record'!B567,'Sub-Cpt Record'!C567),"")</f>
        <v/>
      </c>
      <c r="AU567" s="333">
        <f t="shared" si="81"/>
        <v>1</v>
      </c>
      <c r="AV567" s="333">
        <f>IF(AT567&lt;&gt;"",'Sub-Cpt Record'!C567/CODE!AU567,0)</f>
        <v>0</v>
      </c>
    </row>
    <row r="568" spans="1:48" x14ac:dyDescent="0.25">
      <c r="A568" s="333" t="str">
        <f>IF('Sub-Cpt Record'!B568="",IF(OR('Sub-Cpt Record'!A568=0,'Sub-Cpt Record'!A568=""),"",'Sub-Cpt Record'!A568),CONCATENATE('Sub-Cpt Record'!A568&amp;'Sub-Cpt Record'!B568))</f>
        <v/>
      </c>
      <c r="B568" s="333">
        <f t="shared" si="73"/>
        <v>1</v>
      </c>
      <c r="C568" s="334" t="str">
        <f>IF('Sub-Cpt Record'!E568 = "","",'Sub-Cpt Record'!E568&amp;"  ")</f>
        <v/>
      </c>
      <c r="D568" s="333" t="str">
        <f>IF('Sub-Cpt Record'!F568 = "","",'Sub-Cpt Record'!F568&amp;"  ")</f>
        <v/>
      </c>
      <c r="E568" s="333" t="str">
        <f>IF('Sub-Cpt Record'!G568 = "","",'Sub-Cpt Record'!G568&amp;"  ")</f>
        <v/>
      </c>
      <c r="F568" s="333" t="str">
        <f>IF('Sub-Cpt Record'!H568 = "","",'Sub-Cpt Record'!H568&amp;"  ")</f>
        <v/>
      </c>
      <c r="G568" s="333" t="str">
        <f>IF('Sub-Cpt Record'!I568 = "","",'Sub-Cpt Record'!I568&amp;"  ")</f>
        <v/>
      </c>
      <c r="H568" s="333" t="str">
        <f>IF('Sub-Cpt Record'!J568 = "","",'Sub-Cpt Record'!J568&amp;"  ")</f>
        <v/>
      </c>
      <c r="I568" s="335" t="str">
        <f t="shared" si="74"/>
        <v/>
      </c>
      <c r="J568" s="333">
        <f>IF(A568&lt;&gt;"",'Sub-Cpt Record'!C568/CODE!B568,0)</f>
        <v>0</v>
      </c>
      <c r="L568" s="337" t="str">
        <f t="shared" si="75"/>
        <v/>
      </c>
      <c r="N568" s="338">
        <f>COUNTIFS('Felling&amp;Restocking'!$A$11:$A$1000, 'Felling&amp;Restocking'!$A568, 'Felling&amp;Restocking'!$B$11:$B$1000, 'Felling&amp;Restocking'!$B568, 'Felling&amp;Restocking'!$H$11:$H$1000, 'Felling&amp;Restocking'!$H568)</f>
        <v>0</v>
      </c>
      <c r="O568" s="338">
        <f>IF(OR('Felling&amp;Restocking'!H568=0,'Felling&amp;Restocking'!H568=""),0,1)</f>
        <v>0</v>
      </c>
      <c r="P568" s="339">
        <f>SUM('Felling&amp;Restocking'!O568+'Felling&amp;Restocking'!P568)</f>
        <v>0</v>
      </c>
      <c r="S568" s="341">
        <f>IF(AND(O568&lt;&gt;0,P568&lt;&gt;0,'Felling&amp;Restocking'!G568&lt;&gt;0,AA568="",AC568=""),1,0)</f>
        <v>0</v>
      </c>
      <c r="T568" s="342" t="str">
        <f>IF(OR('Felling&amp;Restocking'!G568=0,'Felling&amp;Restocking'!G568=""),"",SUM('Felling&amp;Restocking'!O568/P568)*'Felling&amp;Restocking'!G568)</f>
        <v/>
      </c>
      <c r="U568" s="343" t="str">
        <f>IF(OR('Felling&amp;Restocking'!G568=0,'Felling&amp;Restocking'!G568=""),"",SUM('Felling&amp;Restocking'!P568/P568)*'Felling&amp;Restocking'!G568)</f>
        <v/>
      </c>
      <c r="V568" s="344">
        <f>IF(CONCATENATE('Felling&amp;Restocking'!U568&amp;'Felling&amp;Restocking'!W568&amp;'Felling&amp;Restocking'!Y568&amp;'Felling&amp;Restocking'!AA568&amp;'Felling&amp;Restocking'!AC568)="",0,1)</f>
        <v>0</v>
      </c>
      <c r="W568" s="345">
        <f>IF(OR(OR(TRIM('Felling&amp;Restocking'!H568)="T",TRIM('Felling&amp;Restocking'!H568)="DF",TRIM('Felling&amp;Restocking'!H568)="OS"),O568=0),0,1)</f>
        <v>0</v>
      </c>
      <c r="X568" s="345">
        <f>IF(OR('Felling&amp;Restocking'!$S568="",OR('Felling&amp;Restocking'!$S568=0,'Felling&amp;Restocking'!$S568="N/A")),0,1)</f>
        <v>0</v>
      </c>
      <c r="Y568" s="333" t="str">
        <f t="shared" si="76"/>
        <v/>
      </c>
      <c r="Z568" s="333" t="str">
        <f t="shared" si="77"/>
        <v/>
      </c>
      <c r="AA568" s="334" t="str">
        <f t="shared" si="78"/>
        <v/>
      </c>
      <c r="AC568" s="333" t="str">
        <f t="shared" si="79"/>
        <v/>
      </c>
      <c r="AE568" s="333" t="str">
        <f t="shared" si="80"/>
        <v>1</v>
      </c>
      <c r="AF568" s="346" t="str">
        <f>IF('Felling&amp;Restocking'!I568="","",IFERROR(VLOOKUP( 'Felling&amp;Restocking'!I568,SpeciesList[],2,FALSE),"," &amp; 'Felling&amp;Restocking'!I568))</f>
        <v/>
      </c>
      <c r="AG568" s="333" t="str">
        <f>IF('Felling&amp;Restocking'!I568="","",VLOOKUP( 'Felling&amp;Restocking'!I568,SpeciesList[],4,FALSE))</f>
        <v/>
      </c>
      <c r="AH568" s="333" t="str">
        <f>IF('Felling&amp;Restocking'!J568="","",IFERROR("," &amp; VLOOKUP( 'Felling&amp;Restocking'!J568,SpeciesList[],2,FALSE),"," &amp; 'Felling&amp;Restocking'!J568))</f>
        <v/>
      </c>
      <c r="AI568" s="333" t="str">
        <f>IF('Felling&amp;Restocking'!J568="","",VLOOKUP( 'Felling&amp;Restocking'!J568,SpeciesList[],4,FALSE))</f>
        <v/>
      </c>
      <c r="AJ568" s="333" t="str">
        <f>IF('Felling&amp;Restocking'!K568="","",IFERROR("," &amp; VLOOKUP( 'Felling&amp;Restocking'!K568,SpeciesList[],2,FALSE),"," &amp; 'Felling&amp;Restocking'!K568))</f>
        <v/>
      </c>
      <c r="AK568" s="333" t="str">
        <f>IF('Felling&amp;Restocking'!K568="","",VLOOKUP( 'Felling&amp;Restocking'!K568,SpeciesList[],4,FALSE))</f>
        <v/>
      </c>
      <c r="AL568" s="333" t="str">
        <f>IF('Felling&amp;Restocking'!L568="","",IFERROR("," &amp; VLOOKUP( 'Felling&amp;Restocking'!L568,SpeciesList[],2,FALSE),"," &amp; 'Felling&amp;Restocking'!L568))</f>
        <v/>
      </c>
      <c r="AM568" s="333" t="str">
        <f>IF('Felling&amp;Restocking'!L568="","",VLOOKUP( 'Felling&amp;Restocking'!L568,SpeciesList[],4,FALSE))</f>
        <v/>
      </c>
      <c r="AN568" s="333" t="str">
        <f>IF('Felling&amp;Restocking'!M568="","",IFERROR("," &amp; VLOOKUP( 'Felling&amp;Restocking'!M568,SpeciesList[],2,FALSE),"," &amp; 'Felling&amp;Restocking'!M568))</f>
        <v/>
      </c>
      <c r="AO568" s="333" t="str">
        <f>IF('Felling&amp;Restocking'!M568="","",VLOOKUP( 'Felling&amp;Restocking'!M568,SpeciesList[],4,FALSE))</f>
        <v/>
      </c>
      <c r="AP568" s="333" t="str">
        <f>IF('Felling&amp;Restocking'!N568="","",IFERROR("," &amp; VLOOKUP( 'Felling&amp;Restocking'!N568,SpeciesList[],2,FALSE),"," &amp; 'Felling&amp;Restocking'!N568))</f>
        <v/>
      </c>
      <c r="AQ568" s="333" t="str">
        <f>IF('Felling&amp;Restocking'!N568="","",VLOOKUP( 'Felling&amp;Restocking'!N568,SpeciesList[],4,FALSE))</f>
        <v/>
      </c>
      <c r="AS568" s="346"/>
      <c r="AT568" s="333" t="str">
        <f>IF('Sub-Cpt Record'!A568&lt;&gt;"",CONCATENATE('Sub-Cpt Record'!A568,'Sub-Cpt Record'!B568,'Sub-Cpt Record'!C568),"")</f>
        <v/>
      </c>
      <c r="AU568" s="333">
        <f t="shared" si="81"/>
        <v>1</v>
      </c>
      <c r="AV568" s="333">
        <f>IF(AT568&lt;&gt;"",'Sub-Cpt Record'!C568/CODE!AU568,0)</f>
        <v>0</v>
      </c>
    </row>
    <row r="569" spans="1:48" x14ac:dyDescent="0.25">
      <c r="A569" s="333" t="str">
        <f>IF('Sub-Cpt Record'!B569="",IF(OR('Sub-Cpt Record'!A569=0,'Sub-Cpt Record'!A569=""),"",'Sub-Cpt Record'!A569),CONCATENATE('Sub-Cpt Record'!A569&amp;'Sub-Cpt Record'!B569))</f>
        <v/>
      </c>
      <c r="B569" s="333">
        <f t="shared" si="73"/>
        <v>1</v>
      </c>
      <c r="C569" s="334" t="str">
        <f>IF('Sub-Cpt Record'!E569 = "","",'Sub-Cpt Record'!E569&amp;"  ")</f>
        <v/>
      </c>
      <c r="D569" s="333" t="str">
        <f>IF('Sub-Cpt Record'!F569 = "","",'Sub-Cpt Record'!F569&amp;"  ")</f>
        <v/>
      </c>
      <c r="E569" s="333" t="str">
        <f>IF('Sub-Cpt Record'!G569 = "","",'Sub-Cpt Record'!G569&amp;"  ")</f>
        <v/>
      </c>
      <c r="F569" s="333" t="str">
        <f>IF('Sub-Cpt Record'!H569 = "","",'Sub-Cpt Record'!H569&amp;"  ")</f>
        <v/>
      </c>
      <c r="G569" s="333" t="str">
        <f>IF('Sub-Cpt Record'!I569 = "","",'Sub-Cpt Record'!I569&amp;"  ")</f>
        <v/>
      </c>
      <c r="H569" s="333" t="str">
        <f>IF('Sub-Cpt Record'!J569 = "","",'Sub-Cpt Record'!J569&amp;"  ")</f>
        <v/>
      </c>
      <c r="I569" s="335" t="str">
        <f t="shared" si="74"/>
        <v/>
      </c>
      <c r="J569" s="333">
        <f>IF(A569&lt;&gt;"",'Sub-Cpt Record'!C569/CODE!B569,0)</f>
        <v>0</v>
      </c>
      <c r="L569" s="337" t="str">
        <f t="shared" si="75"/>
        <v/>
      </c>
      <c r="N569" s="338">
        <f>COUNTIFS('Felling&amp;Restocking'!$A$11:$A$1000, 'Felling&amp;Restocking'!$A569, 'Felling&amp;Restocking'!$B$11:$B$1000, 'Felling&amp;Restocking'!$B569, 'Felling&amp;Restocking'!$H$11:$H$1000, 'Felling&amp;Restocking'!$H569)</f>
        <v>0</v>
      </c>
      <c r="O569" s="338">
        <f>IF(OR('Felling&amp;Restocking'!H569=0,'Felling&amp;Restocking'!H569=""),0,1)</f>
        <v>0</v>
      </c>
      <c r="P569" s="339">
        <f>SUM('Felling&amp;Restocking'!O569+'Felling&amp;Restocking'!P569)</f>
        <v>0</v>
      </c>
      <c r="S569" s="341">
        <f>IF(AND(O569&lt;&gt;0,P569&lt;&gt;0,'Felling&amp;Restocking'!G569&lt;&gt;0,AA569="",AC569=""),1,0)</f>
        <v>0</v>
      </c>
      <c r="T569" s="342" t="str">
        <f>IF(OR('Felling&amp;Restocking'!G569=0,'Felling&amp;Restocking'!G569=""),"",SUM('Felling&amp;Restocking'!O569/P569)*'Felling&amp;Restocking'!G569)</f>
        <v/>
      </c>
      <c r="U569" s="343" t="str">
        <f>IF(OR('Felling&amp;Restocking'!G569=0,'Felling&amp;Restocking'!G569=""),"",SUM('Felling&amp;Restocking'!P569/P569)*'Felling&amp;Restocking'!G569)</f>
        <v/>
      </c>
      <c r="V569" s="344">
        <f>IF(CONCATENATE('Felling&amp;Restocking'!U569&amp;'Felling&amp;Restocking'!W569&amp;'Felling&amp;Restocking'!Y569&amp;'Felling&amp;Restocking'!AA569&amp;'Felling&amp;Restocking'!AC569)="",0,1)</f>
        <v>0</v>
      </c>
      <c r="W569" s="345">
        <f>IF(OR(OR(TRIM('Felling&amp;Restocking'!H569)="T",TRIM('Felling&amp;Restocking'!H569)="DF",TRIM('Felling&amp;Restocking'!H569)="OS"),O569=0),0,1)</f>
        <v>0</v>
      </c>
      <c r="X569" s="345">
        <f>IF(OR('Felling&amp;Restocking'!$S569="",OR('Felling&amp;Restocking'!$S569=0,'Felling&amp;Restocking'!$S569="N/A")),0,1)</f>
        <v>0</v>
      </c>
      <c r="Y569" s="333" t="str">
        <f t="shared" si="76"/>
        <v/>
      </c>
      <c r="Z569" s="333" t="str">
        <f t="shared" si="77"/>
        <v/>
      </c>
      <c r="AA569" s="334" t="str">
        <f t="shared" si="78"/>
        <v/>
      </c>
      <c r="AC569" s="333" t="str">
        <f t="shared" si="79"/>
        <v/>
      </c>
      <c r="AE569" s="333" t="str">
        <f t="shared" si="80"/>
        <v>1</v>
      </c>
      <c r="AF569" s="346" t="str">
        <f>IF('Felling&amp;Restocking'!I569="","",IFERROR(VLOOKUP( 'Felling&amp;Restocking'!I569,SpeciesList[],2,FALSE),"," &amp; 'Felling&amp;Restocking'!I569))</f>
        <v/>
      </c>
      <c r="AG569" s="333" t="str">
        <f>IF('Felling&amp;Restocking'!I569="","",VLOOKUP( 'Felling&amp;Restocking'!I569,SpeciesList[],4,FALSE))</f>
        <v/>
      </c>
      <c r="AH569" s="333" t="str">
        <f>IF('Felling&amp;Restocking'!J569="","",IFERROR("," &amp; VLOOKUP( 'Felling&amp;Restocking'!J569,SpeciesList[],2,FALSE),"," &amp; 'Felling&amp;Restocking'!J569))</f>
        <v/>
      </c>
      <c r="AI569" s="333" t="str">
        <f>IF('Felling&amp;Restocking'!J569="","",VLOOKUP( 'Felling&amp;Restocking'!J569,SpeciesList[],4,FALSE))</f>
        <v/>
      </c>
      <c r="AJ569" s="333" t="str">
        <f>IF('Felling&amp;Restocking'!K569="","",IFERROR("," &amp; VLOOKUP( 'Felling&amp;Restocking'!K569,SpeciesList[],2,FALSE),"," &amp; 'Felling&amp;Restocking'!K569))</f>
        <v/>
      </c>
      <c r="AK569" s="333" t="str">
        <f>IF('Felling&amp;Restocking'!K569="","",VLOOKUP( 'Felling&amp;Restocking'!K569,SpeciesList[],4,FALSE))</f>
        <v/>
      </c>
      <c r="AL569" s="333" t="str">
        <f>IF('Felling&amp;Restocking'!L569="","",IFERROR("," &amp; VLOOKUP( 'Felling&amp;Restocking'!L569,SpeciesList[],2,FALSE),"," &amp; 'Felling&amp;Restocking'!L569))</f>
        <v/>
      </c>
      <c r="AM569" s="333" t="str">
        <f>IF('Felling&amp;Restocking'!L569="","",VLOOKUP( 'Felling&amp;Restocking'!L569,SpeciesList[],4,FALSE))</f>
        <v/>
      </c>
      <c r="AN569" s="333" t="str">
        <f>IF('Felling&amp;Restocking'!M569="","",IFERROR("," &amp; VLOOKUP( 'Felling&amp;Restocking'!M569,SpeciesList[],2,FALSE),"," &amp; 'Felling&amp;Restocking'!M569))</f>
        <v/>
      </c>
      <c r="AO569" s="333" t="str">
        <f>IF('Felling&amp;Restocking'!M569="","",VLOOKUP( 'Felling&amp;Restocking'!M569,SpeciesList[],4,FALSE))</f>
        <v/>
      </c>
      <c r="AP569" s="333" t="str">
        <f>IF('Felling&amp;Restocking'!N569="","",IFERROR("," &amp; VLOOKUP( 'Felling&amp;Restocking'!N569,SpeciesList[],2,FALSE),"," &amp; 'Felling&amp;Restocking'!N569))</f>
        <v/>
      </c>
      <c r="AQ569" s="333" t="str">
        <f>IF('Felling&amp;Restocking'!N569="","",VLOOKUP( 'Felling&amp;Restocking'!N569,SpeciesList[],4,FALSE))</f>
        <v/>
      </c>
      <c r="AS569" s="346"/>
      <c r="AT569" s="333" t="str">
        <f>IF('Sub-Cpt Record'!A569&lt;&gt;"",CONCATENATE('Sub-Cpt Record'!A569,'Sub-Cpt Record'!B569,'Sub-Cpt Record'!C569),"")</f>
        <v/>
      </c>
      <c r="AU569" s="333">
        <f t="shared" si="81"/>
        <v>1</v>
      </c>
      <c r="AV569" s="333">
        <f>IF(AT569&lt;&gt;"",'Sub-Cpt Record'!C569/CODE!AU569,0)</f>
        <v>0</v>
      </c>
    </row>
    <row r="570" spans="1:48" x14ac:dyDescent="0.25">
      <c r="A570" s="333" t="str">
        <f>IF('Sub-Cpt Record'!B570="",IF(OR('Sub-Cpt Record'!A570=0,'Sub-Cpt Record'!A570=""),"",'Sub-Cpt Record'!A570),CONCATENATE('Sub-Cpt Record'!A570&amp;'Sub-Cpt Record'!B570))</f>
        <v/>
      </c>
      <c r="B570" s="333">
        <f t="shared" si="73"/>
        <v>1</v>
      </c>
      <c r="C570" s="334" t="str">
        <f>IF('Sub-Cpt Record'!E570 = "","",'Sub-Cpt Record'!E570&amp;"  ")</f>
        <v/>
      </c>
      <c r="D570" s="333" t="str">
        <f>IF('Sub-Cpt Record'!F570 = "","",'Sub-Cpt Record'!F570&amp;"  ")</f>
        <v/>
      </c>
      <c r="E570" s="333" t="str">
        <f>IF('Sub-Cpt Record'!G570 = "","",'Sub-Cpt Record'!G570&amp;"  ")</f>
        <v/>
      </c>
      <c r="F570" s="333" t="str">
        <f>IF('Sub-Cpt Record'!H570 = "","",'Sub-Cpt Record'!H570&amp;"  ")</f>
        <v/>
      </c>
      <c r="G570" s="333" t="str">
        <f>IF('Sub-Cpt Record'!I570 = "","",'Sub-Cpt Record'!I570&amp;"  ")</f>
        <v/>
      </c>
      <c r="H570" s="333" t="str">
        <f>IF('Sub-Cpt Record'!J570 = "","",'Sub-Cpt Record'!J570&amp;"  ")</f>
        <v/>
      </c>
      <c r="I570" s="335" t="str">
        <f t="shared" si="74"/>
        <v/>
      </c>
      <c r="J570" s="333">
        <f>IF(A570&lt;&gt;"",'Sub-Cpt Record'!C570/CODE!B570,0)</f>
        <v>0</v>
      </c>
      <c r="L570" s="337" t="str">
        <f t="shared" si="75"/>
        <v/>
      </c>
      <c r="N570" s="338">
        <f>COUNTIFS('Felling&amp;Restocking'!$A$11:$A$1000, 'Felling&amp;Restocking'!$A570, 'Felling&amp;Restocking'!$B$11:$B$1000, 'Felling&amp;Restocking'!$B570, 'Felling&amp;Restocking'!$H$11:$H$1000, 'Felling&amp;Restocking'!$H570)</f>
        <v>0</v>
      </c>
      <c r="O570" s="338">
        <f>IF(OR('Felling&amp;Restocking'!H570=0,'Felling&amp;Restocking'!H570=""),0,1)</f>
        <v>0</v>
      </c>
      <c r="P570" s="339">
        <f>SUM('Felling&amp;Restocking'!O570+'Felling&amp;Restocking'!P570)</f>
        <v>0</v>
      </c>
      <c r="S570" s="341">
        <f>IF(AND(O570&lt;&gt;0,P570&lt;&gt;0,'Felling&amp;Restocking'!G570&lt;&gt;0,AA570="",AC570=""),1,0)</f>
        <v>0</v>
      </c>
      <c r="T570" s="342" t="str">
        <f>IF(OR('Felling&amp;Restocking'!G570=0,'Felling&amp;Restocking'!G570=""),"",SUM('Felling&amp;Restocking'!O570/P570)*'Felling&amp;Restocking'!G570)</f>
        <v/>
      </c>
      <c r="U570" s="343" t="str">
        <f>IF(OR('Felling&amp;Restocking'!G570=0,'Felling&amp;Restocking'!G570=""),"",SUM('Felling&amp;Restocking'!P570/P570)*'Felling&amp;Restocking'!G570)</f>
        <v/>
      </c>
      <c r="V570" s="344">
        <f>IF(CONCATENATE('Felling&amp;Restocking'!U570&amp;'Felling&amp;Restocking'!W570&amp;'Felling&amp;Restocking'!Y570&amp;'Felling&amp;Restocking'!AA570&amp;'Felling&amp;Restocking'!AC570)="",0,1)</f>
        <v>0</v>
      </c>
      <c r="W570" s="345">
        <f>IF(OR(OR(TRIM('Felling&amp;Restocking'!H570)="T",TRIM('Felling&amp;Restocking'!H570)="DF",TRIM('Felling&amp;Restocking'!H570)="OS"),O570=0),0,1)</f>
        <v>0</v>
      </c>
      <c r="X570" s="345">
        <f>IF(OR('Felling&amp;Restocking'!$S570="",OR('Felling&amp;Restocking'!$S570=0,'Felling&amp;Restocking'!$S570="N/A")),0,1)</f>
        <v>0</v>
      </c>
      <c r="Y570" s="333" t="str">
        <f t="shared" si="76"/>
        <v/>
      </c>
      <c r="Z570" s="333" t="str">
        <f t="shared" si="77"/>
        <v/>
      </c>
      <c r="AA570" s="334" t="str">
        <f t="shared" si="78"/>
        <v/>
      </c>
      <c r="AC570" s="333" t="str">
        <f t="shared" si="79"/>
        <v/>
      </c>
      <c r="AE570" s="333" t="str">
        <f t="shared" si="80"/>
        <v>1</v>
      </c>
      <c r="AF570" s="346" t="str">
        <f>IF('Felling&amp;Restocking'!I570="","",IFERROR(VLOOKUP( 'Felling&amp;Restocking'!I570,SpeciesList[],2,FALSE),"," &amp; 'Felling&amp;Restocking'!I570))</f>
        <v/>
      </c>
      <c r="AG570" s="333" t="str">
        <f>IF('Felling&amp;Restocking'!I570="","",VLOOKUP( 'Felling&amp;Restocking'!I570,SpeciesList[],4,FALSE))</f>
        <v/>
      </c>
      <c r="AH570" s="333" t="str">
        <f>IF('Felling&amp;Restocking'!J570="","",IFERROR("," &amp; VLOOKUP( 'Felling&amp;Restocking'!J570,SpeciesList[],2,FALSE),"," &amp; 'Felling&amp;Restocking'!J570))</f>
        <v/>
      </c>
      <c r="AI570" s="333" t="str">
        <f>IF('Felling&amp;Restocking'!J570="","",VLOOKUP( 'Felling&amp;Restocking'!J570,SpeciesList[],4,FALSE))</f>
        <v/>
      </c>
      <c r="AJ570" s="333" t="str">
        <f>IF('Felling&amp;Restocking'!K570="","",IFERROR("," &amp; VLOOKUP( 'Felling&amp;Restocking'!K570,SpeciesList[],2,FALSE),"," &amp; 'Felling&amp;Restocking'!K570))</f>
        <v/>
      </c>
      <c r="AK570" s="333" t="str">
        <f>IF('Felling&amp;Restocking'!K570="","",VLOOKUP( 'Felling&amp;Restocking'!K570,SpeciesList[],4,FALSE))</f>
        <v/>
      </c>
      <c r="AL570" s="333" t="str">
        <f>IF('Felling&amp;Restocking'!L570="","",IFERROR("," &amp; VLOOKUP( 'Felling&amp;Restocking'!L570,SpeciesList[],2,FALSE),"," &amp; 'Felling&amp;Restocking'!L570))</f>
        <v/>
      </c>
      <c r="AM570" s="333" t="str">
        <f>IF('Felling&amp;Restocking'!L570="","",VLOOKUP( 'Felling&amp;Restocking'!L570,SpeciesList[],4,FALSE))</f>
        <v/>
      </c>
      <c r="AN570" s="333" t="str">
        <f>IF('Felling&amp;Restocking'!M570="","",IFERROR("," &amp; VLOOKUP( 'Felling&amp;Restocking'!M570,SpeciesList[],2,FALSE),"," &amp; 'Felling&amp;Restocking'!M570))</f>
        <v/>
      </c>
      <c r="AO570" s="333" t="str">
        <f>IF('Felling&amp;Restocking'!M570="","",VLOOKUP( 'Felling&amp;Restocking'!M570,SpeciesList[],4,FALSE))</f>
        <v/>
      </c>
      <c r="AP570" s="333" t="str">
        <f>IF('Felling&amp;Restocking'!N570="","",IFERROR("," &amp; VLOOKUP( 'Felling&amp;Restocking'!N570,SpeciesList[],2,FALSE),"," &amp; 'Felling&amp;Restocking'!N570))</f>
        <v/>
      </c>
      <c r="AQ570" s="333" t="str">
        <f>IF('Felling&amp;Restocking'!N570="","",VLOOKUP( 'Felling&amp;Restocking'!N570,SpeciesList[],4,FALSE))</f>
        <v/>
      </c>
      <c r="AS570" s="346"/>
      <c r="AT570" s="333" t="str">
        <f>IF('Sub-Cpt Record'!A570&lt;&gt;"",CONCATENATE('Sub-Cpt Record'!A570,'Sub-Cpt Record'!B570,'Sub-Cpt Record'!C570),"")</f>
        <v/>
      </c>
      <c r="AU570" s="333">
        <f t="shared" si="81"/>
        <v>1</v>
      </c>
      <c r="AV570" s="333">
        <f>IF(AT570&lt;&gt;"",'Sub-Cpt Record'!C570/CODE!AU570,0)</f>
        <v>0</v>
      </c>
    </row>
    <row r="571" spans="1:48" x14ac:dyDescent="0.25">
      <c r="A571" s="333" t="str">
        <f>IF('Sub-Cpt Record'!B571="",IF(OR('Sub-Cpt Record'!A571=0,'Sub-Cpt Record'!A571=""),"",'Sub-Cpt Record'!A571),CONCATENATE('Sub-Cpt Record'!A571&amp;'Sub-Cpt Record'!B571))</f>
        <v/>
      </c>
      <c r="B571" s="333">
        <f t="shared" si="73"/>
        <v>1</v>
      </c>
      <c r="C571" s="334" t="str">
        <f>IF('Sub-Cpt Record'!E571 = "","",'Sub-Cpt Record'!E571&amp;"  ")</f>
        <v/>
      </c>
      <c r="D571" s="333" t="str">
        <f>IF('Sub-Cpt Record'!F571 = "","",'Sub-Cpt Record'!F571&amp;"  ")</f>
        <v/>
      </c>
      <c r="E571" s="333" t="str">
        <f>IF('Sub-Cpt Record'!G571 = "","",'Sub-Cpt Record'!G571&amp;"  ")</f>
        <v/>
      </c>
      <c r="F571" s="333" t="str">
        <f>IF('Sub-Cpt Record'!H571 = "","",'Sub-Cpt Record'!H571&amp;"  ")</f>
        <v/>
      </c>
      <c r="G571" s="333" t="str">
        <f>IF('Sub-Cpt Record'!I571 = "","",'Sub-Cpt Record'!I571&amp;"  ")</f>
        <v/>
      </c>
      <c r="H571" s="333" t="str">
        <f>IF('Sub-Cpt Record'!J571 = "","",'Sub-Cpt Record'!J571&amp;"  ")</f>
        <v/>
      </c>
      <c r="I571" s="335" t="str">
        <f t="shared" si="74"/>
        <v/>
      </c>
      <c r="J571" s="333">
        <f>IF(A571&lt;&gt;"",'Sub-Cpt Record'!C571/CODE!B571,0)</f>
        <v>0</v>
      </c>
      <c r="L571" s="337" t="str">
        <f t="shared" si="75"/>
        <v/>
      </c>
      <c r="N571" s="338">
        <f>COUNTIFS('Felling&amp;Restocking'!$A$11:$A$1000, 'Felling&amp;Restocking'!$A571, 'Felling&amp;Restocking'!$B$11:$B$1000, 'Felling&amp;Restocking'!$B571, 'Felling&amp;Restocking'!$H$11:$H$1000, 'Felling&amp;Restocking'!$H571)</f>
        <v>0</v>
      </c>
      <c r="O571" s="338">
        <f>IF(OR('Felling&amp;Restocking'!H571=0,'Felling&amp;Restocking'!H571=""),0,1)</f>
        <v>0</v>
      </c>
      <c r="P571" s="339">
        <f>SUM('Felling&amp;Restocking'!O571+'Felling&amp;Restocking'!P571)</f>
        <v>0</v>
      </c>
      <c r="S571" s="341">
        <f>IF(AND(O571&lt;&gt;0,P571&lt;&gt;0,'Felling&amp;Restocking'!G571&lt;&gt;0,AA571="",AC571=""),1,0)</f>
        <v>0</v>
      </c>
      <c r="T571" s="342" t="str">
        <f>IF(OR('Felling&amp;Restocking'!G571=0,'Felling&amp;Restocking'!G571=""),"",SUM('Felling&amp;Restocking'!O571/P571)*'Felling&amp;Restocking'!G571)</f>
        <v/>
      </c>
      <c r="U571" s="343" t="str">
        <f>IF(OR('Felling&amp;Restocking'!G571=0,'Felling&amp;Restocking'!G571=""),"",SUM('Felling&amp;Restocking'!P571/P571)*'Felling&amp;Restocking'!G571)</f>
        <v/>
      </c>
      <c r="V571" s="344">
        <f>IF(CONCATENATE('Felling&amp;Restocking'!U571&amp;'Felling&amp;Restocking'!W571&amp;'Felling&amp;Restocking'!Y571&amp;'Felling&amp;Restocking'!AA571&amp;'Felling&amp;Restocking'!AC571)="",0,1)</f>
        <v>0</v>
      </c>
      <c r="W571" s="345">
        <f>IF(OR(OR(TRIM('Felling&amp;Restocking'!H571)="T",TRIM('Felling&amp;Restocking'!H571)="DF",TRIM('Felling&amp;Restocking'!H571)="OS"),O571=0),0,1)</f>
        <v>0</v>
      </c>
      <c r="X571" s="345">
        <f>IF(OR('Felling&amp;Restocking'!$S571="",OR('Felling&amp;Restocking'!$S571=0,'Felling&amp;Restocking'!$S571="N/A")),0,1)</f>
        <v>0</v>
      </c>
      <c r="Y571" s="333" t="str">
        <f t="shared" si="76"/>
        <v/>
      </c>
      <c r="Z571" s="333" t="str">
        <f t="shared" si="77"/>
        <v/>
      </c>
      <c r="AA571" s="334" t="str">
        <f t="shared" si="78"/>
        <v/>
      </c>
      <c r="AC571" s="333" t="str">
        <f t="shared" si="79"/>
        <v/>
      </c>
      <c r="AE571" s="333" t="str">
        <f t="shared" si="80"/>
        <v>1</v>
      </c>
      <c r="AF571" s="346" t="str">
        <f>IF('Felling&amp;Restocking'!I571="","",IFERROR(VLOOKUP( 'Felling&amp;Restocking'!I571,SpeciesList[],2,FALSE),"," &amp; 'Felling&amp;Restocking'!I571))</f>
        <v/>
      </c>
      <c r="AG571" s="333" t="str">
        <f>IF('Felling&amp;Restocking'!I571="","",VLOOKUP( 'Felling&amp;Restocking'!I571,SpeciesList[],4,FALSE))</f>
        <v/>
      </c>
      <c r="AH571" s="333" t="str">
        <f>IF('Felling&amp;Restocking'!J571="","",IFERROR("," &amp; VLOOKUP( 'Felling&amp;Restocking'!J571,SpeciesList[],2,FALSE),"," &amp; 'Felling&amp;Restocking'!J571))</f>
        <v/>
      </c>
      <c r="AI571" s="333" t="str">
        <f>IF('Felling&amp;Restocking'!J571="","",VLOOKUP( 'Felling&amp;Restocking'!J571,SpeciesList[],4,FALSE))</f>
        <v/>
      </c>
      <c r="AJ571" s="333" t="str">
        <f>IF('Felling&amp;Restocking'!K571="","",IFERROR("," &amp; VLOOKUP( 'Felling&amp;Restocking'!K571,SpeciesList[],2,FALSE),"," &amp; 'Felling&amp;Restocking'!K571))</f>
        <v/>
      </c>
      <c r="AK571" s="333" t="str">
        <f>IF('Felling&amp;Restocking'!K571="","",VLOOKUP( 'Felling&amp;Restocking'!K571,SpeciesList[],4,FALSE))</f>
        <v/>
      </c>
      <c r="AL571" s="333" t="str">
        <f>IF('Felling&amp;Restocking'!L571="","",IFERROR("," &amp; VLOOKUP( 'Felling&amp;Restocking'!L571,SpeciesList[],2,FALSE),"," &amp; 'Felling&amp;Restocking'!L571))</f>
        <v/>
      </c>
      <c r="AM571" s="333" t="str">
        <f>IF('Felling&amp;Restocking'!L571="","",VLOOKUP( 'Felling&amp;Restocking'!L571,SpeciesList[],4,FALSE))</f>
        <v/>
      </c>
      <c r="AN571" s="333" t="str">
        <f>IF('Felling&amp;Restocking'!M571="","",IFERROR("," &amp; VLOOKUP( 'Felling&amp;Restocking'!M571,SpeciesList[],2,FALSE),"," &amp; 'Felling&amp;Restocking'!M571))</f>
        <v/>
      </c>
      <c r="AO571" s="333" t="str">
        <f>IF('Felling&amp;Restocking'!M571="","",VLOOKUP( 'Felling&amp;Restocking'!M571,SpeciesList[],4,FALSE))</f>
        <v/>
      </c>
      <c r="AP571" s="333" t="str">
        <f>IF('Felling&amp;Restocking'!N571="","",IFERROR("," &amp; VLOOKUP( 'Felling&amp;Restocking'!N571,SpeciesList[],2,FALSE),"," &amp; 'Felling&amp;Restocking'!N571))</f>
        <v/>
      </c>
      <c r="AQ571" s="333" t="str">
        <f>IF('Felling&amp;Restocking'!N571="","",VLOOKUP( 'Felling&amp;Restocking'!N571,SpeciesList[],4,FALSE))</f>
        <v/>
      </c>
      <c r="AS571" s="346"/>
      <c r="AT571" s="333" t="str">
        <f>IF('Sub-Cpt Record'!A571&lt;&gt;"",CONCATENATE('Sub-Cpt Record'!A571,'Sub-Cpt Record'!B571,'Sub-Cpt Record'!C571),"")</f>
        <v/>
      </c>
      <c r="AU571" s="333">
        <f t="shared" si="81"/>
        <v>1</v>
      </c>
      <c r="AV571" s="333">
        <f>IF(AT571&lt;&gt;"",'Sub-Cpt Record'!C571/CODE!AU571,0)</f>
        <v>0</v>
      </c>
    </row>
    <row r="572" spans="1:48" x14ac:dyDescent="0.25">
      <c r="A572" s="333" t="str">
        <f>IF('Sub-Cpt Record'!B572="",IF(OR('Sub-Cpt Record'!A572=0,'Sub-Cpt Record'!A572=""),"",'Sub-Cpt Record'!A572),CONCATENATE('Sub-Cpt Record'!A572&amp;'Sub-Cpt Record'!B572))</f>
        <v/>
      </c>
      <c r="B572" s="333">
        <f t="shared" si="73"/>
        <v>1</v>
      </c>
      <c r="C572" s="334" t="str">
        <f>IF('Sub-Cpt Record'!E572 = "","",'Sub-Cpt Record'!E572&amp;"  ")</f>
        <v/>
      </c>
      <c r="D572" s="333" t="str">
        <f>IF('Sub-Cpt Record'!F572 = "","",'Sub-Cpt Record'!F572&amp;"  ")</f>
        <v/>
      </c>
      <c r="E572" s="333" t="str">
        <f>IF('Sub-Cpt Record'!G572 = "","",'Sub-Cpt Record'!G572&amp;"  ")</f>
        <v/>
      </c>
      <c r="F572" s="333" t="str">
        <f>IF('Sub-Cpt Record'!H572 = "","",'Sub-Cpt Record'!H572&amp;"  ")</f>
        <v/>
      </c>
      <c r="G572" s="333" t="str">
        <f>IF('Sub-Cpt Record'!I572 = "","",'Sub-Cpt Record'!I572&amp;"  ")</f>
        <v/>
      </c>
      <c r="H572" s="333" t="str">
        <f>IF('Sub-Cpt Record'!J572 = "","",'Sub-Cpt Record'!J572&amp;"  ")</f>
        <v/>
      </c>
      <c r="I572" s="335" t="str">
        <f t="shared" si="74"/>
        <v/>
      </c>
      <c r="J572" s="333">
        <f>IF(A572&lt;&gt;"",'Sub-Cpt Record'!C572/CODE!B572,0)</f>
        <v>0</v>
      </c>
      <c r="L572" s="337" t="str">
        <f t="shared" si="75"/>
        <v/>
      </c>
      <c r="N572" s="338">
        <f>COUNTIFS('Felling&amp;Restocking'!$A$11:$A$1000, 'Felling&amp;Restocking'!$A572, 'Felling&amp;Restocking'!$B$11:$B$1000, 'Felling&amp;Restocking'!$B572, 'Felling&amp;Restocking'!$H$11:$H$1000, 'Felling&amp;Restocking'!$H572)</f>
        <v>0</v>
      </c>
      <c r="O572" s="338">
        <f>IF(OR('Felling&amp;Restocking'!H572=0,'Felling&amp;Restocking'!H572=""),0,1)</f>
        <v>0</v>
      </c>
      <c r="P572" s="339">
        <f>SUM('Felling&amp;Restocking'!O572+'Felling&amp;Restocking'!P572)</f>
        <v>0</v>
      </c>
      <c r="S572" s="341">
        <f>IF(AND(O572&lt;&gt;0,P572&lt;&gt;0,'Felling&amp;Restocking'!G572&lt;&gt;0,AA572="",AC572=""),1,0)</f>
        <v>0</v>
      </c>
      <c r="T572" s="342" t="str">
        <f>IF(OR('Felling&amp;Restocking'!G572=0,'Felling&amp;Restocking'!G572=""),"",SUM('Felling&amp;Restocking'!O572/P572)*'Felling&amp;Restocking'!G572)</f>
        <v/>
      </c>
      <c r="U572" s="343" t="str">
        <f>IF(OR('Felling&amp;Restocking'!G572=0,'Felling&amp;Restocking'!G572=""),"",SUM('Felling&amp;Restocking'!P572/P572)*'Felling&amp;Restocking'!G572)</f>
        <v/>
      </c>
      <c r="V572" s="344">
        <f>IF(CONCATENATE('Felling&amp;Restocking'!U572&amp;'Felling&amp;Restocking'!W572&amp;'Felling&amp;Restocking'!Y572&amp;'Felling&amp;Restocking'!AA572&amp;'Felling&amp;Restocking'!AC572)="",0,1)</f>
        <v>0</v>
      </c>
      <c r="W572" s="345">
        <f>IF(OR(OR(TRIM('Felling&amp;Restocking'!H572)="T",TRIM('Felling&amp;Restocking'!H572)="DF",TRIM('Felling&amp;Restocking'!H572)="OS"),O572=0),0,1)</f>
        <v>0</v>
      </c>
      <c r="X572" s="345">
        <f>IF(OR('Felling&amp;Restocking'!$S572="",OR('Felling&amp;Restocking'!$S572=0,'Felling&amp;Restocking'!$S572="N/A")),0,1)</f>
        <v>0</v>
      </c>
      <c r="Y572" s="333" t="str">
        <f t="shared" si="76"/>
        <v/>
      </c>
      <c r="Z572" s="333" t="str">
        <f t="shared" si="77"/>
        <v/>
      </c>
      <c r="AA572" s="334" t="str">
        <f t="shared" si="78"/>
        <v/>
      </c>
      <c r="AC572" s="333" t="str">
        <f t="shared" si="79"/>
        <v/>
      </c>
      <c r="AE572" s="333" t="str">
        <f t="shared" si="80"/>
        <v>1</v>
      </c>
      <c r="AF572" s="346" t="str">
        <f>IF('Felling&amp;Restocking'!I572="","",IFERROR(VLOOKUP( 'Felling&amp;Restocking'!I572,SpeciesList[],2,FALSE),"," &amp; 'Felling&amp;Restocking'!I572))</f>
        <v/>
      </c>
      <c r="AG572" s="333" t="str">
        <f>IF('Felling&amp;Restocking'!I572="","",VLOOKUP( 'Felling&amp;Restocking'!I572,SpeciesList[],4,FALSE))</f>
        <v/>
      </c>
      <c r="AH572" s="333" t="str">
        <f>IF('Felling&amp;Restocking'!J572="","",IFERROR("," &amp; VLOOKUP( 'Felling&amp;Restocking'!J572,SpeciesList[],2,FALSE),"," &amp; 'Felling&amp;Restocking'!J572))</f>
        <v/>
      </c>
      <c r="AI572" s="333" t="str">
        <f>IF('Felling&amp;Restocking'!J572="","",VLOOKUP( 'Felling&amp;Restocking'!J572,SpeciesList[],4,FALSE))</f>
        <v/>
      </c>
      <c r="AJ572" s="333" t="str">
        <f>IF('Felling&amp;Restocking'!K572="","",IFERROR("," &amp; VLOOKUP( 'Felling&amp;Restocking'!K572,SpeciesList[],2,FALSE),"," &amp; 'Felling&amp;Restocking'!K572))</f>
        <v/>
      </c>
      <c r="AK572" s="333" t="str">
        <f>IF('Felling&amp;Restocking'!K572="","",VLOOKUP( 'Felling&amp;Restocking'!K572,SpeciesList[],4,FALSE))</f>
        <v/>
      </c>
      <c r="AL572" s="333" t="str">
        <f>IF('Felling&amp;Restocking'!L572="","",IFERROR("," &amp; VLOOKUP( 'Felling&amp;Restocking'!L572,SpeciesList[],2,FALSE),"," &amp; 'Felling&amp;Restocking'!L572))</f>
        <v/>
      </c>
      <c r="AM572" s="333" t="str">
        <f>IF('Felling&amp;Restocking'!L572="","",VLOOKUP( 'Felling&amp;Restocking'!L572,SpeciesList[],4,FALSE))</f>
        <v/>
      </c>
      <c r="AN572" s="333" t="str">
        <f>IF('Felling&amp;Restocking'!M572="","",IFERROR("," &amp; VLOOKUP( 'Felling&amp;Restocking'!M572,SpeciesList[],2,FALSE),"," &amp; 'Felling&amp;Restocking'!M572))</f>
        <v/>
      </c>
      <c r="AO572" s="333" t="str">
        <f>IF('Felling&amp;Restocking'!M572="","",VLOOKUP( 'Felling&amp;Restocking'!M572,SpeciesList[],4,FALSE))</f>
        <v/>
      </c>
      <c r="AP572" s="333" t="str">
        <f>IF('Felling&amp;Restocking'!N572="","",IFERROR("," &amp; VLOOKUP( 'Felling&amp;Restocking'!N572,SpeciesList[],2,FALSE),"," &amp; 'Felling&amp;Restocking'!N572))</f>
        <v/>
      </c>
      <c r="AQ572" s="333" t="str">
        <f>IF('Felling&amp;Restocking'!N572="","",VLOOKUP( 'Felling&amp;Restocking'!N572,SpeciesList[],4,FALSE))</f>
        <v/>
      </c>
      <c r="AS572" s="346"/>
      <c r="AT572" s="333" t="str">
        <f>IF('Sub-Cpt Record'!A572&lt;&gt;"",CONCATENATE('Sub-Cpt Record'!A572,'Sub-Cpt Record'!B572,'Sub-Cpt Record'!C572),"")</f>
        <v/>
      </c>
      <c r="AU572" s="333">
        <f t="shared" si="81"/>
        <v>1</v>
      </c>
      <c r="AV572" s="333">
        <f>IF(AT572&lt;&gt;"",'Sub-Cpt Record'!C572/CODE!AU572,0)</f>
        <v>0</v>
      </c>
    </row>
    <row r="573" spans="1:48" x14ac:dyDescent="0.25">
      <c r="A573" s="333" t="str">
        <f>IF('Sub-Cpt Record'!B573="",IF(OR('Sub-Cpt Record'!A573=0,'Sub-Cpt Record'!A573=""),"",'Sub-Cpt Record'!A573),CONCATENATE('Sub-Cpt Record'!A573&amp;'Sub-Cpt Record'!B573))</f>
        <v/>
      </c>
      <c r="B573" s="333">
        <f t="shared" si="73"/>
        <v>1</v>
      </c>
      <c r="C573" s="334" t="str">
        <f>IF('Sub-Cpt Record'!E573 = "","",'Sub-Cpt Record'!E573&amp;"  ")</f>
        <v/>
      </c>
      <c r="D573" s="333" t="str">
        <f>IF('Sub-Cpt Record'!F573 = "","",'Sub-Cpt Record'!F573&amp;"  ")</f>
        <v/>
      </c>
      <c r="E573" s="333" t="str">
        <f>IF('Sub-Cpt Record'!G573 = "","",'Sub-Cpt Record'!G573&amp;"  ")</f>
        <v/>
      </c>
      <c r="F573" s="333" t="str">
        <f>IF('Sub-Cpt Record'!H573 = "","",'Sub-Cpt Record'!H573&amp;"  ")</f>
        <v/>
      </c>
      <c r="G573" s="333" t="str">
        <f>IF('Sub-Cpt Record'!I573 = "","",'Sub-Cpt Record'!I573&amp;"  ")</f>
        <v/>
      </c>
      <c r="H573" s="333" t="str">
        <f>IF('Sub-Cpt Record'!J573 = "","",'Sub-Cpt Record'!J573&amp;"  ")</f>
        <v/>
      </c>
      <c r="I573" s="335" t="str">
        <f t="shared" si="74"/>
        <v/>
      </c>
      <c r="J573" s="333">
        <f>IF(A573&lt;&gt;"",'Sub-Cpt Record'!C573/CODE!B573,0)</f>
        <v>0</v>
      </c>
      <c r="L573" s="337" t="str">
        <f t="shared" si="75"/>
        <v/>
      </c>
      <c r="N573" s="338">
        <f>COUNTIFS('Felling&amp;Restocking'!$A$11:$A$1000, 'Felling&amp;Restocking'!$A573, 'Felling&amp;Restocking'!$B$11:$B$1000, 'Felling&amp;Restocking'!$B573, 'Felling&amp;Restocking'!$H$11:$H$1000, 'Felling&amp;Restocking'!$H573)</f>
        <v>0</v>
      </c>
      <c r="O573" s="338">
        <f>IF(OR('Felling&amp;Restocking'!H573=0,'Felling&amp;Restocking'!H573=""),0,1)</f>
        <v>0</v>
      </c>
      <c r="P573" s="339">
        <f>SUM('Felling&amp;Restocking'!O573+'Felling&amp;Restocking'!P573)</f>
        <v>0</v>
      </c>
      <c r="S573" s="341">
        <f>IF(AND(O573&lt;&gt;0,P573&lt;&gt;0,'Felling&amp;Restocking'!G573&lt;&gt;0,AA573="",AC573=""),1,0)</f>
        <v>0</v>
      </c>
      <c r="T573" s="342" t="str">
        <f>IF(OR('Felling&amp;Restocking'!G573=0,'Felling&amp;Restocking'!G573=""),"",SUM('Felling&amp;Restocking'!O573/P573)*'Felling&amp;Restocking'!G573)</f>
        <v/>
      </c>
      <c r="U573" s="343" t="str">
        <f>IF(OR('Felling&amp;Restocking'!G573=0,'Felling&amp;Restocking'!G573=""),"",SUM('Felling&amp;Restocking'!P573/P573)*'Felling&amp;Restocking'!G573)</f>
        <v/>
      </c>
      <c r="V573" s="344">
        <f>IF(CONCATENATE('Felling&amp;Restocking'!U573&amp;'Felling&amp;Restocking'!W573&amp;'Felling&amp;Restocking'!Y573&amp;'Felling&amp;Restocking'!AA573&amp;'Felling&amp;Restocking'!AC573)="",0,1)</f>
        <v>0</v>
      </c>
      <c r="W573" s="345">
        <f>IF(OR(OR(TRIM('Felling&amp;Restocking'!H573)="T",TRIM('Felling&amp;Restocking'!H573)="DF",TRIM('Felling&amp;Restocking'!H573)="OS"),O573=0),0,1)</f>
        <v>0</v>
      </c>
      <c r="X573" s="345">
        <f>IF(OR('Felling&amp;Restocking'!$S573="",OR('Felling&amp;Restocking'!$S573=0,'Felling&amp;Restocking'!$S573="N/A")),0,1)</f>
        <v>0</v>
      </c>
      <c r="Y573" s="333" t="str">
        <f t="shared" si="76"/>
        <v/>
      </c>
      <c r="Z573" s="333" t="str">
        <f t="shared" si="77"/>
        <v/>
      </c>
      <c r="AA573" s="334" t="str">
        <f t="shared" si="78"/>
        <v/>
      </c>
      <c r="AC573" s="333" t="str">
        <f t="shared" si="79"/>
        <v/>
      </c>
      <c r="AE573" s="333" t="str">
        <f t="shared" si="80"/>
        <v>1</v>
      </c>
      <c r="AF573" s="346" t="str">
        <f>IF('Felling&amp;Restocking'!I573="","",IFERROR(VLOOKUP( 'Felling&amp;Restocking'!I573,SpeciesList[],2,FALSE),"," &amp; 'Felling&amp;Restocking'!I573))</f>
        <v/>
      </c>
      <c r="AG573" s="333" t="str">
        <f>IF('Felling&amp;Restocking'!I573="","",VLOOKUP( 'Felling&amp;Restocking'!I573,SpeciesList[],4,FALSE))</f>
        <v/>
      </c>
      <c r="AH573" s="333" t="str">
        <f>IF('Felling&amp;Restocking'!J573="","",IFERROR("," &amp; VLOOKUP( 'Felling&amp;Restocking'!J573,SpeciesList[],2,FALSE),"," &amp; 'Felling&amp;Restocking'!J573))</f>
        <v/>
      </c>
      <c r="AI573" s="333" t="str">
        <f>IF('Felling&amp;Restocking'!J573="","",VLOOKUP( 'Felling&amp;Restocking'!J573,SpeciesList[],4,FALSE))</f>
        <v/>
      </c>
      <c r="AJ573" s="333" t="str">
        <f>IF('Felling&amp;Restocking'!K573="","",IFERROR("," &amp; VLOOKUP( 'Felling&amp;Restocking'!K573,SpeciesList[],2,FALSE),"," &amp; 'Felling&amp;Restocking'!K573))</f>
        <v/>
      </c>
      <c r="AK573" s="333" t="str">
        <f>IF('Felling&amp;Restocking'!K573="","",VLOOKUP( 'Felling&amp;Restocking'!K573,SpeciesList[],4,FALSE))</f>
        <v/>
      </c>
      <c r="AL573" s="333" t="str">
        <f>IF('Felling&amp;Restocking'!L573="","",IFERROR("," &amp; VLOOKUP( 'Felling&amp;Restocking'!L573,SpeciesList[],2,FALSE),"," &amp; 'Felling&amp;Restocking'!L573))</f>
        <v/>
      </c>
      <c r="AM573" s="333" t="str">
        <f>IF('Felling&amp;Restocking'!L573="","",VLOOKUP( 'Felling&amp;Restocking'!L573,SpeciesList[],4,FALSE))</f>
        <v/>
      </c>
      <c r="AN573" s="333" t="str">
        <f>IF('Felling&amp;Restocking'!M573="","",IFERROR("," &amp; VLOOKUP( 'Felling&amp;Restocking'!M573,SpeciesList[],2,FALSE),"," &amp; 'Felling&amp;Restocking'!M573))</f>
        <v/>
      </c>
      <c r="AO573" s="333" t="str">
        <f>IF('Felling&amp;Restocking'!M573="","",VLOOKUP( 'Felling&amp;Restocking'!M573,SpeciesList[],4,FALSE))</f>
        <v/>
      </c>
      <c r="AP573" s="333" t="str">
        <f>IF('Felling&amp;Restocking'!N573="","",IFERROR("," &amp; VLOOKUP( 'Felling&amp;Restocking'!N573,SpeciesList[],2,FALSE),"," &amp; 'Felling&amp;Restocking'!N573))</f>
        <v/>
      </c>
      <c r="AQ573" s="333" t="str">
        <f>IF('Felling&amp;Restocking'!N573="","",VLOOKUP( 'Felling&amp;Restocking'!N573,SpeciesList[],4,FALSE))</f>
        <v/>
      </c>
      <c r="AS573" s="346"/>
      <c r="AT573" s="333" t="str">
        <f>IF('Sub-Cpt Record'!A573&lt;&gt;"",CONCATENATE('Sub-Cpt Record'!A573,'Sub-Cpt Record'!B573,'Sub-Cpt Record'!C573),"")</f>
        <v/>
      </c>
      <c r="AU573" s="333">
        <f t="shared" si="81"/>
        <v>1</v>
      </c>
      <c r="AV573" s="333">
        <f>IF(AT573&lt;&gt;"",'Sub-Cpt Record'!C573/CODE!AU573,0)</f>
        <v>0</v>
      </c>
    </row>
    <row r="574" spans="1:48" x14ac:dyDescent="0.25">
      <c r="A574" s="333" t="str">
        <f>IF('Sub-Cpt Record'!B574="",IF(OR('Sub-Cpt Record'!A574=0,'Sub-Cpt Record'!A574=""),"",'Sub-Cpt Record'!A574),CONCATENATE('Sub-Cpt Record'!A574&amp;'Sub-Cpt Record'!B574))</f>
        <v/>
      </c>
      <c r="B574" s="333">
        <f t="shared" si="73"/>
        <v>1</v>
      </c>
      <c r="C574" s="334" t="str">
        <f>IF('Sub-Cpt Record'!E574 = "","",'Sub-Cpt Record'!E574&amp;"  ")</f>
        <v/>
      </c>
      <c r="D574" s="333" t="str">
        <f>IF('Sub-Cpt Record'!F574 = "","",'Sub-Cpt Record'!F574&amp;"  ")</f>
        <v/>
      </c>
      <c r="E574" s="333" t="str">
        <f>IF('Sub-Cpt Record'!G574 = "","",'Sub-Cpt Record'!G574&amp;"  ")</f>
        <v/>
      </c>
      <c r="F574" s="333" t="str">
        <f>IF('Sub-Cpt Record'!H574 = "","",'Sub-Cpt Record'!H574&amp;"  ")</f>
        <v/>
      </c>
      <c r="G574" s="333" t="str">
        <f>IF('Sub-Cpt Record'!I574 = "","",'Sub-Cpt Record'!I574&amp;"  ")</f>
        <v/>
      </c>
      <c r="H574" s="333" t="str">
        <f>IF('Sub-Cpt Record'!J574 = "","",'Sub-Cpt Record'!J574&amp;"  ")</f>
        <v/>
      </c>
      <c r="I574" s="335" t="str">
        <f t="shared" si="74"/>
        <v/>
      </c>
      <c r="J574" s="333">
        <f>IF(A574&lt;&gt;"",'Sub-Cpt Record'!C574/CODE!B574,0)</f>
        <v>0</v>
      </c>
      <c r="L574" s="337" t="str">
        <f t="shared" si="75"/>
        <v/>
      </c>
      <c r="N574" s="338">
        <f>COUNTIFS('Felling&amp;Restocking'!$A$11:$A$1000, 'Felling&amp;Restocking'!$A574, 'Felling&amp;Restocking'!$B$11:$B$1000, 'Felling&amp;Restocking'!$B574, 'Felling&amp;Restocking'!$H$11:$H$1000, 'Felling&amp;Restocking'!$H574)</f>
        <v>0</v>
      </c>
      <c r="O574" s="338">
        <f>IF(OR('Felling&amp;Restocking'!H574=0,'Felling&amp;Restocking'!H574=""),0,1)</f>
        <v>0</v>
      </c>
      <c r="P574" s="339">
        <f>SUM('Felling&amp;Restocking'!O574+'Felling&amp;Restocking'!P574)</f>
        <v>0</v>
      </c>
      <c r="S574" s="341">
        <f>IF(AND(O574&lt;&gt;0,P574&lt;&gt;0,'Felling&amp;Restocking'!G574&lt;&gt;0,AA574="",AC574=""),1,0)</f>
        <v>0</v>
      </c>
      <c r="T574" s="342" t="str">
        <f>IF(OR('Felling&amp;Restocking'!G574=0,'Felling&amp;Restocking'!G574=""),"",SUM('Felling&amp;Restocking'!O574/P574)*'Felling&amp;Restocking'!G574)</f>
        <v/>
      </c>
      <c r="U574" s="343" t="str">
        <f>IF(OR('Felling&amp;Restocking'!G574=0,'Felling&amp;Restocking'!G574=""),"",SUM('Felling&amp;Restocking'!P574/P574)*'Felling&amp;Restocking'!G574)</f>
        <v/>
      </c>
      <c r="V574" s="344">
        <f>IF(CONCATENATE('Felling&amp;Restocking'!U574&amp;'Felling&amp;Restocking'!W574&amp;'Felling&amp;Restocking'!Y574&amp;'Felling&amp;Restocking'!AA574&amp;'Felling&amp;Restocking'!AC574)="",0,1)</f>
        <v>0</v>
      </c>
      <c r="W574" s="345">
        <f>IF(OR(OR(TRIM('Felling&amp;Restocking'!H574)="T",TRIM('Felling&amp;Restocking'!H574)="DF",TRIM('Felling&amp;Restocking'!H574)="OS"),O574=0),0,1)</f>
        <v>0</v>
      </c>
      <c r="X574" s="345">
        <f>IF(OR('Felling&amp;Restocking'!$S574="",OR('Felling&amp;Restocking'!$S574=0,'Felling&amp;Restocking'!$S574="N/A")),0,1)</f>
        <v>0</v>
      </c>
      <c r="Y574" s="333" t="str">
        <f t="shared" si="76"/>
        <v/>
      </c>
      <c r="Z574" s="333" t="str">
        <f t="shared" si="77"/>
        <v/>
      </c>
      <c r="AA574" s="334" t="str">
        <f t="shared" si="78"/>
        <v/>
      </c>
      <c r="AC574" s="333" t="str">
        <f t="shared" si="79"/>
        <v/>
      </c>
      <c r="AE574" s="333" t="str">
        <f t="shared" si="80"/>
        <v>1</v>
      </c>
      <c r="AF574" s="346" t="str">
        <f>IF('Felling&amp;Restocking'!I574="","",IFERROR(VLOOKUP( 'Felling&amp;Restocking'!I574,SpeciesList[],2,FALSE),"," &amp; 'Felling&amp;Restocking'!I574))</f>
        <v/>
      </c>
      <c r="AG574" s="333" t="str">
        <f>IF('Felling&amp;Restocking'!I574="","",VLOOKUP( 'Felling&amp;Restocking'!I574,SpeciesList[],4,FALSE))</f>
        <v/>
      </c>
      <c r="AH574" s="333" t="str">
        <f>IF('Felling&amp;Restocking'!J574="","",IFERROR("," &amp; VLOOKUP( 'Felling&amp;Restocking'!J574,SpeciesList[],2,FALSE),"," &amp; 'Felling&amp;Restocking'!J574))</f>
        <v/>
      </c>
      <c r="AI574" s="333" t="str">
        <f>IF('Felling&amp;Restocking'!J574="","",VLOOKUP( 'Felling&amp;Restocking'!J574,SpeciesList[],4,FALSE))</f>
        <v/>
      </c>
      <c r="AJ574" s="333" t="str">
        <f>IF('Felling&amp;Restocking'!K574="","",IFERROR("," &amp; VLOOKUP( 'Felling&amp;Restocking'!K574,SpeciesList[],2,FALSE),"," &amp; 'Felling&amp;Restocking'!K574))</f>
        <v/>
      </c>
      <c r="AK574" s="333" t="str">
        <f>IF('Felling&amp;Restocking'!K574="","",VLOOKUP( 'Felling&amp;Restocking'!K574,SpeciesList[],4,FALSE))</f>
        <v/>
      </c>
      <c r="AL574" s="333" t="str">
        <f>IF('Felling&amp;Restocking'!L574="","",IFERROR("," &amp; VLOOKUP( 'Felling&amp;Restocking'!L574,SpeciesList[],2,FALSE),"," &amp; 'Felling&amp;Restocking'!L574))</f>
        <v/>
      </c>
      <c r="AM574" s="333" t="str">
        <f>IF('Felling&amp;Restocking'!L574="","",VLOOKUP( 'Felling&amp;Restocking'!L574,SpeciesList[],4,FALSE))</f>
        <v/>
      </c>
      <c r="AN574" s="333" t="str">
        <f>IF('Felling&amp;Restocking'!M574="","",IFERROR("," &amp; VLOOKUP( 'Felling&amp;Restocking'!M574,SpeciesList[],2,FALSE),"," &amp; 'Felling&amp;Restocking'!M574))</f>
        <v/>
      </c>
      <c r="AO574" s="333" t="str">
        <f>IF('Felling&amp;Restocking'!M574="","",VLOOKUP( 'Felling&amp;Restocking'!M574,SpeciesList[],4,FALSE))</f>
        <v/>
      </c>
      <c r="AP574" s="333" t="str">
        <f>IF('Felling&amp;Restocking'!N574="","",IFERROR("," &amp; VLOOKUP( 'Felling&amp;Restocking'!N574,SpeciesList[],2,FALSE),"," &amp; 'Felling&amp;Restocking'!N574))</f>
        <v/>
      </c>
      <c r="AQ574" s="333" t="str">
        <f>IF('Felling&amp;Restocking'!N574="","",VLOOKUP( 'Felling&amp;Restocking'!N574,SpeciesList[],4,FALSE))</f>
        <v/>
      </c>
      <c r="AS574" s="346"/>
      <c r="AT574" s="333" t="str">
        <f>IF('Sub-Cpt Record'!A574&lt;&gt;"",CONCATENATE('Sub-Cpt Record'!A574,'Sub-Cpt Record'!B574,'Sub-Cpt Record'!C574),"")</f>
        <v/>
      </c>
      <c r="AU574" s="333">
        <f t="shared" si="81"/>
        <v>1</v>
      </c>
      <c r="AV574" s="333">
        <f>IF(AT574&lt;&gt;"",'Sub-Cpt Record'!C574/CODE!AU574,0)</f>
        <v>0</v>
      </c>
    </row>
    <row r="575" spans="1:48" x14ac:dyDescent="0.25">
      <c r="A575" s="333" t="str">
        <f>IF('Sub-Cpt Record'!B575="",IF(OR('Sub-Cpt Record'!A575=0,'Sub-Cpt Record'!A575=""),"",'Sub-Cpt Record'!A575),CONCATENATE('Sub-Cpt Record'!A575&amp;'Sub-Cpt Record'!B575))</f>
        <v/>
      </c>
      <c r="B575" s="333">
        <f t="shared" si="73"/>
        <v>1</v>
      </c>
      <c r="C575" s="334" t="str">
        <f>IF('Sub-Cpt Record'!E575 = "","",'Sub-Cpt Record'!E575&amp;"  ")</f>
        <v/>
      </c>
      <c r="D575" s="333" t="str">
        <f>IF('Sub-Cpt Record'!F575 = "","",'Sub-Cpt Record'!F575&amp;"  ")</f>
        <v/>
      </c>
      <c r="E575" s="333" t="str">
        <f>IF('Sub-Cpt Record'!G575 = "","",'Sub-Cpt Record'!G575&amp;"  ")</f>
        <v/>
      </c>
      <c r="F575" s="333" t="str">
        <f>IF('Sub-Cpt Record'!H575 = "","",'Sub-Cpt Record'!H575&amp;"  ")</f>
        <v/>
      </c>
      <c r="G575" s="333" t="str">
        <f>IF('Sub-Cpt Record'!I575 = "","",'Sub-Cpt Record'!I575&amp;"  ")</f>
        <v/>
      </c>
      <c r="H575" s="333" t="str">
        <f>IF('Sub-Cpt Record'!J575 = "","",'Sub-Cpt Record'!J575&amp;"  ")</f>
        <v/>
      </c>
      <c r="I575" s="335" t="str">
        <f t="shared" si="74"/>
        <v/>
      </c>
      <c r="J575" s="333">
        <f>IF(A575&lt;&gt;"",'Sub-Cpt Record'!C575/CODE!B575,0)</f>
        <v>0</v>
      </c>
      <c r="L575" s="337" t="str">
        <f t="shared" si="75"/>
        <v/>
      </c>
      <c r="N575" s="338">
        <f>COUNTIFS('Felling&amp;Restocking'!$A$11:$A$1000, 'Felling&amp;Restocking'!$A575, 'Felling&amp;Restocking'!$B$11:$B$1000, 'Felling&amp;Restocking'!$B575, 'Felling&amp;Restocking'!$H$11:$H$1000, 'Felling&amp;Restocking'!$H575)</f>
        <v>0</v>
      </c>
      <c r="O575" s="338">
        <f>IF(OR('Felling&amp;Restocking'!H575=0,'Felling&amp;Restocking'!H575=""),0,1)</f>
        <v>0</v>
      </c>
      <c r="P575" s="339">
        <f>SUM('Felling&amp;Restocking'!O575+'Felling&amp;Restocking'!P575)</f>
        <v>0</v>
      </c>
      <c r="S575" s="341">
        <f>IF(AND(O575&lt;&gt;0,P575&lt;&gt;0,'Felling&amp;Restocking'!G575&lt;&gt;0,AA575="",AC575=""),1,0)</f>
        <v>0</v>
      </c>
      <c r="T575" s="342" t="str">
        <f>IF(OR('Felling&amp;Restocking'!G575=0,'Felling&amp;Restocking'!G575=""),"",SUM('Felling&amp;Restocking'!O575/P575)*'Felling&amp;Restocking'!G575)</f>
        <v/>
      </c>
      <c r="U575" s="343" t="str">
        <f>IF(OR('Felling&amp;Restocking'!G575=0,'Felling&amp;Restocking'!G575=""),"",SUM('Felling&amp;Restocking'!P575/P575)*'Felling&amp;Restocking'!G575)</f>
        <v/>
      </c>
      <c r="V575" s="344">
        <f>IF(CONCATENATE('Felling&amp;Restocking'!U575&amp;'Felling&amp;Restocking'!W575&amp;'Felling&amp;Restocking'!Y575&amp;'Felling&amp;Restocking'!AA575&amp;'Felling&amp;Restocking'!AC575)="",0,1)</f>
        <v>0</v>
      </c>
      <c r="W575" s="345">
        <f>IF(OR(OR(TRIM('Felling&amp;Restocking'!H575)="T",TRIM('Felling&amp;Restocking'!H575)="DF",TRIM('Felling&amp;Restocking'!H575)="OS"),O575=0),0,1)</f>
        <v>0</v>
      </c>
      <c r="X575" s="345">
        <f>IF(OR('Felling&amp;Restocking'!$S575="",OR('Felling&amp;Restocking'!$S575=0,'Felling&amp;Restocking'!$S575="N/A")),0,1)</f>
        <v>0</v>
      </c>
      <c r="Y575" s="333" t="str">
        <f t="shared" si="76"/>
        <v/>
      </c>
      <c r="Z575" s="333" t="str">
        <f t="shared" si="77"/>
        <v/>
      </c>
      <c r="AA575" s="334" t="str">
        <f t="shared" si="78"/>
        <v/>
      </c>
      <c r="AC575" s="333" t="str">
        <f t="shared" si="79"/>
        <v/>
      </c>
      <c r="AE575" s="333" t="str">
        <f t="shared" si="80"/>
        <v>1</v>
      </c>
      <c r="AF575" s="346" t="str">
        <f>IF('Felling&amp;Restocking'!I575="","",IFERROR(VLOOKUP( 'Felling&amp;Restocking'!I575,SpeciesList[],2,FALSE),"," &amp; 'Felling&amp;Restocking'!I575))</f>
        <v/>
      </c>
      <c r="AG575" s="333" t="str">
        <f>IF('Felling&amp;Restocking'!I575="","",VLOOKUP( 'Felling&amp;Restocking'!I575,SpeciesList[],4,FALSE))</f>
        <v/>
      </c>
      <c r="AH575" s="333" t="str">
        <f>IF('Felling&amp;Restocking'!J575="","",IFERROR("," &amp; VLOOKUP( 'Felling&amp;Restocking'!J575,SpeciesList[],2,FALSE),"," &amp; 'Felling&amp;Restocking'!J575))</f>
        <v/>
      </c>
      <c r="AI575" s="333" t="str">
        <f>IF('Felling&amp;Restocking'!J575="","",VLOOKUP( 'Felling&amp;Restocking'!J575,SpeciesList[],4,FALSE))</f>
        <v/>
      </c>
      <c r="AJ575" s="333" t="str">
        <f>IF('Felling&amp;Restocking'!K575="","",IFERROR("," &amp; VLOOKUP( 'Felling&amp;Restocking'!K575,SpeciesList[],2,FALSE),"," &amp; 'Felling&amp;Restocking'!K575))</f>
        <v/>
      </c>
      <c r="AK575" s="333" t="str">
        <f>IF('Felling&amp;Restocking'!K575="","",VLOOKUP( 'Felling&amp;Restocking'!K575,SpeciesList[],4,FALSE))</f>
        <v/>
      </c>
      <c r="AL575" s="333" t="str">
        <f>IF('Felling&amp;Restocking'!L575="","",IFERROR("," &amp; VLOOKUP( 'Felling&amp;Restocking'!L575,SpeciesList[],2,FALSE),"," &amp; 'Felling&amp;Restocking'!L575))</f>
        <v/>
      </c>
      <c r="AM575" s="333" t="str">
        <f>IF('Felling&amp;Restocking'!L575="","",VLOOKUP( 'Felling&amp;Restocking'!L575,SpeciesList[],4,FALSE))</f>
        <v/>
      </c>
      <c r="AN575" s="333" t="str">
        <f>IF('Felling&amp;Restocking'!M575="","",IFERROR("," &amp; VLOOKUP( 'Felling&amp;Restocking'!M575,SpeciesList[],2,FALSE),"," &amp; 'Felling&amp;Restocking'!M575))</f>
        <v/>
      </c>
      <c r="AO575" s="333" t="str">
        <f>IF('Felling&amp;Restocking'!M575="","",VLOOKUP( 'Felling&amp;Restocking'!M575,SpeciesList[],4,FALSE))</f>
        <v/>
      </c>
      <c r="AP575" s="333" t="str">
        <f>IF('Felling&amp;Restocking'!N575="","",IFERROR("," &amp; VLOOKUP( 'Felling&amp;Restocking'!N575,SpeciesList[],2,FALSE),"," &amp; 'Felling&amp;Restocking'!N575))</f>
        <v/>
      </c>
      <c r="AQ575" s="333" t="str">
        <f>IF('Felling&amp;Restocking'!N575="","",VLOOKUP( 'Felling&amp;Restocking'!N575,SpeciesList[],4,FALSE))</f>
        <v/>
      </c>
      <c r="AS575" s="346"/>
      <c r="AT575" s="333" t="str">
        <f>IF('Sub-Cpt Record'!A575&lt;&gt;"",CONCATENATE('Sub-Cpt Record'!A575,'Sub-Cpt Record'!B575,'Sub-Cpt Record'!C575),"")</f>
        <v/>
      </c>
      <c r="AU575" s="333">
        <f t="shared" si="81"/>
        <v>1</v>
      </c>
      <c r="AV575" s="333">
        <f>IF(AT575&lt;&gt;"",'Sub-Cpt Record'!C575/CODE!AU575,0)</f>
        <v>0</v>
      </c>
    </row>
    <row r="576" spans="1:48" x14ac:dyDescent="0.25">
      <c r="A576" s="333" t="str">
        <f>IF('Sub-Cpt Record'!B576="",IF(OR('Sub-Cpt Record'!A576=0,'Sub-Cpt Record'!A576=""),"",'Sub-Cpt Record'!A576),CONCATENATE('Sub-Cpt Record'!A576&amp;'Sub-Cpt Record'!B576))</f>
        <v/>
      </c>
      <c r="B576" s="333">
        <f t="shared" si="73"/>
        <v>1</v>
      </c>
      <c r="C576" s="334" t="str">
        <f>IF('Sub-Cpt Record'!E576 = "","",'Sub-Cpt Record'!E576&amp;"  ")</f>
        <v/>
      </c>
      <c r="D576" s="333" t="str">
        <f>IF('Sub-Cpt Record'!F576 = "","",'Sub-Cpt Record'!F576&amp;"  ")</f>
        <v/>
      </c>
      <c r="E576" s="333" t="str">
        <f>IF('Sub-Cpt Record'!G576 = "","",'Sub-Cpt Record'!G576&amp;"  ")</f>
        <v/>
      </c>
      <c r="F576" s="333" t="str">
        <f>IF('Sub-Cpt Record'!H576 = "","",'Sub-Cpt Record'!H576&amp;"  ")</f>
        <v/>
      </c>
      <c r="G576" s="333" t="str">
        <f>IF('Sub-Cpt Record'!I576 = "","",'Sub-Cpt Record'!I576&amp;"  ")</f>
        <v/>
      </c>
      <c r="H576" s="333" t="str">
        <f>IF('Sub-Cpt Record'!J576 = "","",'Sub-Cpt Record'!J576&amp;"  ")</f>
        <v/>
      </c>
      <c r="I576" s="335" t="str">
        <f t="shared" si="74"/>
        <v/>
      </c>
      <c r="J576" s="333">
        <f>IF(A576&lt;&gt;"",'Sub-Cpt Record'!C576/CODE!B576,0)</f>
        <v>0</v>
      </c>
      <c r="L576" s="337" t="str">
        <f t="shared" si="75"/>
        <v/>
      </c>
      <c r="N576" s="338">
        <f>COUNTIFS('Felling&amp;Restocking'!$A$11:$A$1000, 'Felling&amp;Restocking'!$A576, 'Felling&amp;Restocking'!$B$11:$B$1000, 'Felling&amp;Restocking'!$B576, 'Felling&amp;Restocking'!$H$11:$H$1000, 'Felling&amp;Restocking'!$H576)</f>
        <v>0</v>
      </c>
      <c r="O576" s="338">
        <f>IF(OR('Felling&amp;Restocking'!H576=0,'Felling&amp;Restocking'!H576=""),0,1)</f>
        <v>0</v>
      </c>
      <c r="P576" s="339">
        <f>SUM('Felling&amp;Restocking'!O576+'Felling&amp;Restocking'!P576)</f>
        <v>0</v>
      </c>
      <c r="S576" s="341">
        <f>IF(AND(O576&lt;&gt;0,P576&lt;&gt;0,'Felling&amp;Restocking'!G576&lt;&gt;0,AA576="",AC576=""),1,0)</f>
        <v>0</v>
      </c>
      <c r="T576" s="342" t="str">
        <f>IF(OR('Felling&amp;Restocking'!G576=0,'Felling&amp;Restocking'!G576=""),"",SUM('Felling&amp;Restocking'!O576/P576)*'Felling&amp;Restocking'!G576)</f>
        <v/>
      </c>
      <c r="U576" s="343" t="str">
        <f>IF(OR('Felling&amp;Restocking'!G576=0,'Felling&amp;Restocking'!G576=""),"",SUM('Felling&amp;Restocking'!P576/P576)*'Felling&amp;Restocking'!G576)</f>
        <v/>
      </c>
      <c r="V576" s="344">
        <f>IF(CONCATENATE('Felling&amp;Restocking'!U576&amp;'Felling&amp;Restocking'!W576&amp;'Felling&amp;Restocking'!Y576&amp;'Felling&amp;Restocking'!AA576&amp;'Felling&amp;Restocking'!AC576)="",0,1)</f>
        <v>0</v>
      </c>
      <c r="W576" s="345">
        <f>IF(OR(OR(TRIM('Felling&amp;Restocking'!H576)="T",TRIM('Felling&amp;Restocking'!H576)="DF",TRIM('Felling&amp;Restocking'!H576)="OS"),O576=0),0,1)</f>
        <v>0</v>
      </c>
      <c r="X576" s="345">
        <f>IF(OR('Felling&amp;Restocking'!$S576="",OR('Felling&amp;Restocking'!$S576=0,'Felling&amp;Restocking'!$S576="N/A")),0,1)</f>
        <v>0</v>
      </c>
      <c r="Y576" s="333" t="str">
        <f t="shared" si="76"/>
        <v/>
      </c>
      <c r="Z576" s="333" t="str">
        <f t="shared" si="77"/>
        <v/>
      </c>
      <c r="AA576" s="334" t="str">
        <f t="shared" si="78"/>
        <v/>
      </c>
      <c r="AC576" s="333" t="str">
        <f t="shared" si="79"/>
        <v/>
      </c>
      <c r="AE576" s="333" t="str">
        <f t="shared" si="80"/>
        <v>1</v>
      </c>
      <c r="AF576" s="346" t="str">
        <f>IF('Felling&amp;Restocking'!I576="","",IFERROR(VLOOKUP( 'Felling&amp;Restocking'!I576,SpeciesList[],2,FALSE),"," &amp; 'Felling&amp;Restocking'!I576))</f>
        <v/>
      </c>
      <c r="AG576" s="333" t="str">
        <f>IF('Felling&amp;Restocking'!I576="","",VLOOKUP( 'Felling&amp;Restocking'!I576,SpeciesList[],4,FALSE))</f>
        <v/>
      </c>
      <c r="AH576" s="333" t="str">
        <f>IF('Felling&amp;Restocking'!J576="","",IFERROR("," &amp; VLOOKUP( 'Felling&amp;Restocking'!J576,SpeciesList[],2,FALSE),"," &amp; 'Felling&amp;Restocking'!J576))</f>
        <v/>
      </c>
      <c r="AI576" s="333" t="str">
        <f>IF('Felling&amp;Restocking'!J576="","",VLOOKUP( 'Felling&amp;Restocking'!J576,SpeciesList[],4,FALSE))</f>
        <v/>
      </c>
      <c r="AJ576" s="333" t="str">
        <f>IF('Felling&amp;Restocking'!K576="","",IFERROR("," &amp; VLOOKUP( 'Felling&amp;Restocking'!K576,SpeciesList[],2,FALSE),"," &amp; 'Felling&amp;Restocking'!K576))</f>
        <v/>
      </c>
      <c r="AK576" s="333" t="str">
        <f>IF('Felling&amp;Restocking'!K576="","",VLOOKUP( 'Felling&amp;Restocking'!K576,SpeciesList[],4,FALSE))</f>
        <v/>
      </c>
      <c r="AL576" s="333" t="str">
        <f>IF('Felling&amp;Restocking'!L576="","",IFERROR("," &amp; VLOOKUP( 'Felling&amp;Restocking'!L576,SpeciesList[],2,FALSE),"," &amp; 'Felling&amp;Restocking'!L576))</f>
        <v/>
      </c>
      <c r="AM576" s="333" t="str">
        <f>IF('Felling&amp;Restocking'!L576="","",VLOOKUP( 'Felling&amp;Restocking'!L576,SpeciesList[],4,FALSE))</f>
        <v/>
      </c>
      <c r="AN576" s="333" t="str">
        <f>IF('Felling&amp;Restocking'!M576="","",IFERROR("," &amp; VLOOKUP( 'Felling&amp;Restocking'!M576,SpeciesList[],2,FALSE),"," &amp; 'Felling&amp;Restocking'!M576))</f>
        <v/>
      </c>
      <c r="AO576" s="333" t="str">
        <f>IF('Felling&amp;Restocking'!M576="","",VLOOKUP( 'Felling&amp;Restocking'!M576,SpeciesList[],4,FALSE))</f>
        <v/>
      </c>
      <c r="AP576" s="333" t="str">
        <f>IF('Felling&amp;Restocking'!N576="","",IFERROR("," &amp; VLOOKUP( 'Felling&amp;Restocking'!N576,SpeciesList[],2,FALSE),"," &amp; 'Felling&amp;Restocking'!N576))</f>
        <v/>
      </c>
      <c r="AQ576" s="333" t="str">
        <f>IF('Felling&amp;Restocking'!N576="","",VLOOKUP( 'Felling&amp;Restocking'!N576,SpeciesList[],4,FALSE))</f>
        <v/>
      </c>
      <c r="AS576" s="346"/>
      <c r="AT576" s="333" t="str">
        <f>IF('Sub-Cpt Record'!A576&lt;&gt;"",CONCATENATE('Sub-Cpt Record'!A576,'Sub-Cpt Record'!B576,'Sub-Cpt Record'!C576),"")</f>
        <v/>
      </c>
      <c r="AU576" s="333">
        <f t="shared" si="81"/>
        <v>1</v>
      </c>
      <c r="AV576" s="333">
        <f>IF(AT576&lt;&gt;"",'Sub-Cpt Record'!C576/CODE!AU576,0)</f>
        <v>0</v>
      </c>
    </row>
    <row r="577" spans="1:48" x14ac:dyDescent="0.25">
      <c r="A577" s="333" t="str">
        <f>IF('Sub-Cpt Record'!B577="",IF(OR('Sub-Cpt Record'!A577=0,'Sub-Cpt Record'!A577=""),"",'Sub-Cpt Record'!A577),CONCATENATE('Sub-Cpt Record'!A577&amp;'Sub-Cpt Record'!B577))</f>
        <v/>
      </c>
      <c r="B577" s="333">
        <f t="shared" si="73"/>
        <v>1</v>
      </c>
      <c r="C577" s="334" t="str">
        <f>IF('Sub-Cpt Record'!E577 = "","",'Sub-Cpt Record'!E577&amp;"  ")</f>
        <v/>
      </c>
      <c r="D577" s="333" t="str">
        <f>IF('Sub-Cpt Record'!F577 = "","",'Sub-Cpt Record'!F577&amp;"  ")</f>
        <v/>
      </c>
      <c r="E577" s="333" t="str">
        <f>IF('Sub-Cpt Record'!G577 = "","",'Sub-Cpt Record'!G577&amp;"  ")</f>
        <v/>
      </c>
      <c r="F577" s="333" t="str">
        <f>IF('Sub-Cpt Record'!H577 = "","",'Sub-Cpt Record'!H577&amp;"  ")</f>
        <v/>
      </c>
      <c r="G577" s="333" t="str">
        <f>IF('Sub-Cpt Record'!I577 = "","",'Sub-Cpt Record'!I577&amp;"  ")</f>
        <v/>
      </c>
      <c r="H577" s="333" t="str">
        <f>IF('Sub-Cpt Record'!J577 = "","",'Sub-Cpt Record'!J577&amp;"  ")</f>
        <v/>
      </c>
      <c r="I577" s="335" t="str">
        <f t="shared" si="74"/>
        <v/>
      </c>
      <c r="J577" s="333">
        <f>IF(A577&lt;&gt;"",'Sub-Cpt Record'!C577/CODE!B577,0)</f>
        <v>0</v>
      </c>
      <c r="L577" s="337" t="str">
        <f t="shared" si="75"/>
        <v/>
      </c>
      <c r="N577" s="338">
        <f>COUNTIFS('Felling&amp;Restocking'!$A$11:$A$1000, 'Felling&amp;Restocking'!$A577, 'Felling&amp;Restocking'!$B$11:$B$1000, 'Felling&amp;Restocking'!$B577, 'Felling&amp;Restocking'!$H$11:$H$1000, 'Felling&amp;Restocking'!$H577)</f>
        <v>0</v>
      </c>
      <c r="O577" s="338">
        <f>IF(OR('Felling&amp;Restocking'!H577=0,'Felling&amp;Restocking'!H577=""),0,1)</f>
        <v>0</v>
      </c>
      <c r="P577" s="339">
        <f>SUM('Felling&amp;Restocking'!O577+'Felling&amp;Restocking'!P577)</f>
        <v>0</v>
      </c>
      <c r="S577" s="341">
        <f>IF(AND(O577&lt;&gt;0,P577&lt;&gt;0,'Felling&amp;Restocking'!G577&lt;&gt;0,AA577="",AC577=""),1,0)</f>
        <v>0</v>
      </c>
      <c r="T577" s="342" t="str">
        <f>IF(OR('Felling&amp;Restocking'!G577=0,'Felling&amp;Restocking'!G577=""),"",SUM('Felling&amp;Restocking'!O577/P577)*'Felling&amp;Restocking'!G577)</f>
        <v/>
      </c>
      <c r="U577" s="343" t="str">
        <f>IF(OR('Felling&amp;Restocking'!G577=0,'Felling&amp;Restocking'!G577=""),"",SUM('Felling&amp;Restocking'!P577/P577)*'Felling&amp;Restocking'!G577)</f>
        <v/>
      </c>
      <c r="V577" s="344">
        <f>IF(CONCATENATE('Felling&amp;Restocking'!U577&amp;'Felling&amp;Restocking'!W577&amp;'Felling&amp;Restocking'!Y577&amp;'Felling&amp;Restocking'!AA577&amp;'Felling&amp;Restocking'!AC577)="",0,1)</f>
        <v>0</v>
      </c>
      <c r="W577" s="345">
        <f>IF(OR(OR(TRIM('Felling&amp;Restocking'!H577)="T",TRIM('Felling&amp;Restocking'!H577)="DF",TRIM('Felling&amp;Restocking'!H577)="OS"),O577=0),0,1)</f>
        <v>0</v>
      </c>
      <c r="X577" s="345">
        <f>IF(OR('Felling&amp;Restocking'!$S577="",OR('Felling&amp;Restocking'!$S577=0,'Felling&amp;Restocking'!$S577="N/A")),0,1)</f>
        <v>0</v>
      </c>
      <c r="Y577" s="333" t="str">
        <f t="shared" si="76"/>
        <v/>
      </c>
      <c r="Z577" s="333" t="str">
        <f t="shared" si="77"/>
        <v/>
      </c>
      <c r="AA577" s="334" t="str">
        <f t="shared" si="78"/>
        <v/>
      </c>
      <c r="AC577" s="333" t="str">
        <f t="shared" si="79"/>
        <v/>
      </c>
      <c r="AE577" s="333" t="str">
        <f t="shared" si="80"/>
        <v>1</v>
      </c>
      <c r="AF577" s="346" t="str">
        <f>IF('Felling&amp;Restocking'!I577="","",IFERROR(VLOOKUP( 'Felling&amp;Restocking'!I577,SpeciesList[],2,FALSE),"," &amp; 'Felling&amp;Restocking'!I577))</f>
        <v/>
      </c>
      <c r="AG577" s="333" t="str">
        <f>IF('Felling&amp;Restocking'!I577="","",VLOOKUP( 'Felling&amp;Restocking'!I577,SpeciesList[],4,FALSE))</f>
        <v/>
      </c>
      <c r="AH577" s="333" t="str">
        <f>IF('Felling&amp;Restocking'!J577="","",IFERROR("," &amp; VLOOKUP( 'Felling&amp;Restocking'!J577,SpeciesList[],2,FALSE),"," &amp; 'Felling&amp;Restocking'!J577))</f>
        <v/>
      </c>
      <c r="AI577" s="333" t="str">
        <f>IF('Felling&amp;Restocking'!J577="","",VLOOKUP( 'Felling&amp;Restocking'!J577,SpeciesList[],4,FALSE))</f>
        <v/>
      </c>
      <c r="AJ577" s="333" t="str">
        <f>IF('Felling&amp;Restocking'!K577="","",IFERROR("," &amp; VLOOKUP( 'Felling&amp;Restocking'!K577,SpeciesList[],2,FALSE),"," &amp; 'Felling&amp;Restocking'!K577))</f>
        <v/>
      </c>
      <c r="AK577" s="333" t="str">
        <f>IF('Felling&amp;Restocking'!K577="","",VLOOKUP( 'Felling&amp;Restocking'!K577,SpeciesList[],4,FALSE))</f>
        <v/>
      </c>
      <c r="AL577" s="333" t="str">
        <f>IF('Felling&amp;Restocking'!L577="","",IFERROR("," &amp; VLOOKUP( 'Felling&amp;Restocking'!L577,SpeciesList[],2,FALSE),"," &amp; 'Felling&amp;Restocking'!L577))</f>
        <v/>
      </c>
      <c r="AM577" s="333" t="str">
        <f>IF('Felling&amp;Restocking'!L577="","",VLOOKUP( 'Felling&amp;Restocking'!L577,SpeciesList[],4,FALSE))</f>
        <v/>
      </c>
      <c r="AN577" s="333" t="str">
        <f>IF('Felling&amp;Restocking'!M577="","",IFERROR("," &amp; VLOOKUP( 'Felling&amp;Restocking'!M577,SpeciesList[],2,FALSE),"," &amp; 'Felling&amp;Restocking'!M577))</f>
        <v/>
      </c>
      <c r="AO577" s="333" t="str">
        <f>IF('Felling&amp;Restocking'!M577="","",VLOOKUP( 'Felling&amp;Restocking'!M577,SpeciesList[],4,FALSE))</f>
        <v/>
      </c>
      <c r="AP577" s="333" t="str">
        <f>IF('Felling&amp;Restocking'!N577="","",IFERROR("," &amp; VLOOKUP( 'Felling&amp;Restocking'!N577,SpeciesList[],2,FALSE),"," &amp; 'Felling&amp;Restocking'!N577))</f>
        <v/>
      </c>
      <c r="AQ577" s="333" t="str">
        <f>IF('Felling&amp;Restocking'!N577="","",VLOOKUP( 'Felling&amp;Restocking'!N577,SpeciesList[],4,FALSE))</f>
        <v/>
      </c>
      <c r="AS577" s="346"/>
      <c r="AT577" s="333" t="str">
        <f>IF('Sub-Cpt Record'!A577&lt;&gt;"",CONCATENATE('Sub-Cpt Record'!A577,'Sub-Cpt Record'!B577,'Sub-Cpt Record'!C577),"")</f>
        <v/>
      </c>
      <c r="AU577" s="333">
        <f t="shared" si="81"/>
        <v>1</v>
      </c>
      <c r="AV577" s="333">
        <f>IF(AT577&lt;&gt;"",'Sub-Cpt Record'!C577/CODE!AU577,0)</f>
        <v>0</v>
      </c>
    </row>
    <row r="578" spans="1:48" x14ac:dyDescent="0.25">
      <c r="A578" s="333" t="str">
        <f>IF('Sub-Cpt Record'!B578="",IF(OR('Sub-Cpt Record'!A578=0,'Sub-Cpt Record'!A578=""),"",'Sub-Cpt Record'!A578),CONCATENATE('Sub-Cpt Record'!A578&amp;'Sub-Cpt Record'!B578))</f>
        <v/>
      </c>
      <c r="B578" s="333">
        <f t="shared" si="73"/>
        <v>1</v>
      </c>
      <c r="C578" s="334" t="str">
        <f>IF('Sub-Cpt Record'!E578 = "","",'Sub-Cpt Record'!E578&amp;"  ")</f>
        <v/>
      </c>
      <c r="D578" s="333" t="str">
        <f>IF('Sub-Cpt Record'!F578 = "","",'Sub-Cpt Record'!F578&amp;"  ")</f>
        <v/>
      </c>
      <c r="E578" s="333" t="str">
        <f>IF('Sub-Cpt Record'!G578 = "","",'Sub-Cpt Record'!G578&amp;"  ")</f>
        <v/>
      </c>
      <c r="F578" s="333" t="str">
        <f>IF('Sub-Cpt Record'!H578 = "","",'Sub-Cpt Record'!H578&amp;"  ")</f>
        <v/>
      </c>
      <c r="G578" s="333" t="str">
        <f>IF('Sub-Cpt Record'!I578 = "","",'Sub-Cpt Record'!I578&amp;"  ")</f>
        <v/>
      </c>
      <c r="H578" s="333" t="str">
        <f>IF('Sub-Cpt Record'!J578 = "","",'Sub-Cpt Record'!J578&amp;"  ")</f>
        <v/>
      </c>
      <c r="I578" s="335" t="str">
        <f t="shared" si="74"/>
        <v/>
      </c>
      <c r="J578" s="333">
        <f>IF(A578&lt;&gt;"",'Sub-Cpt Record'!C578/CODE!B578,0)</f>
        <v>0</v>
      </c>
      <c r="L578" s="337" t="str">
        <f t="shared" si="75"/>
        <v/>
      </c>
      <c r="N578" s="338">
        <f>COUNTIFS('Felling&amp;Restocking'!$A$11:$A$1000, 'Felling&amp;Restocking'!$A578, 'Felling&amp;Restocking'!$B$11:$B$1000, 'Felling&amp;Restocking'!$B578, 'Felling&amp;Restocking'!$H$11:$H$1000, 'Felling&amp;Restocking'!$H578)</f>
        <v>0</v>
      </c>
      <c r="O578" s="338">
        <f>IF(OR('Felling&amp;Restocking'!H578=0,'Felling&amp;Restocking'!H578=""),0,1)</f>
        <v>0</v>
      </c>
      <c r="P578" s="339">
        <f>SUM('Felling&amp;Restocking'!O578+'Felling&amp;Restocking'!P578)</f>
        <v>0</v>
      </c>
      <c r="S578" s="341">
        <f>IF(AND(O578&lt;&gt;0,P578&lt;&gt;0,'Felling&amp;Restocking'!G578&lt;&gt;0,AA578="",AC578=""),1,0)</f>
        <v>0</v>
      </c>
      <c r="T578" s="342" t="str">
        <f>IF(OR('Felling&amp;Restocking'!G578=0,'Felling&amp;Restocking'!G578=""),"",SUM('Felling&amp;Restocking'!O578/P578)*'Felling&amp;Restocking'!G578)</f>
        <v/>
      </c>
      <c r="U578" s="343" t="str">
        <f>IF(OR('Felling&amp;Restocking'!G578=0,'Felling&amp;Restocking'!G578=""),"",SUM('Felling&amp;Restocking'!P578/P578)*'Felling&amp;Restocking'!G578)</f>
        <v/>
      </c>
      <c r="V578" s="344">
        <f>IF(CONCATENATE('Felling&amp;Restocking'!U578&amp;'Felling&amp;Restocking'!W578&amp;'Felling&amp;Restocking'!Y578&amp;'Felling&amp;Restocking'!AA578&amp;'Felling&amp;Restocking'!AC578)="",0,1)</f>
        <v>0</v>
      </c>
      <c r="W578" s="345">
        <f>IF(OR(OR(TRIM('Felling&amp;Restocking'!H578)="T",TRIM('Felling&amp;Restocking'!H578)="DF",TRIM('Felling&amp;Restocking'!H578)="OS"),O578=0),0,1)</f>
        <v>0</v>
      </c>
      <c r="X578" s="345">
        <f>IF(OR('Felling&amp;Restocking'!$S578="",OR('Felling&amp;Restocking'!$S578=0,'Felling&amp;Restocking'!$S578="N/A")),0,1)</f>
        <v>0</v>
      </c>
      <c r="Y578" s="333" t="str">
        <f t="shared" si="76"/>
        <v/>
      </c>
      <c r="Z578" s="333" t="str">
        <f t="shared" si="77"/>
        <v/>
      </c>
      <c r="AA578" s="334" t="str">
        <f t="shared" si="78"/>
        <v/>
      </c>
      <c r="AC578" s="333" t="str">
        <f t="shared" si="79"/>
        <v/>
      </c>
      <c r="AE578" s="333" t="str">
        <f t="shared" si="80"/>
        <v>1</v>
      </c>
      <c r="AF578" s="346" t="str">
        <f>IF('Felling&amp;Restocking'!I578="","",IFERROR(VLOOKUP( 'Felling&amp;Restocking'!I578,SpeciesList[],2,FALSE),"," &amp; 'Felling&amp;Restocking'!I578))</f>
        <v/>
      </c>
      <c r="AG578" s="333" t="str">
        <f>IF('Felling&amp;Restocking'!I578="","",VLOOKUP( 'Felling&amp;Restocking'!I578,SpeciesList[],4,FALSE))</f>
        <v/>
      </c>
      <c r="AH578" s="333" t="str">
        <f>IF('Felling&amp;Restocking'!J578="","",IFERROR("," &amp; VLOOKUP( 'Felling&amp;Restocking'!J578,SpeciesList[],2,FALSE),"," &amp; 'Felling&amp;Restocking'!J578))</f>
        <v/>
      </c>
      <c r="AI578" s="333" t="str">
        <f>IF('Felling&amp;Restocking'!J578="","",VLOOKUP( 'Felling&amp;Restocking'!J578,SpeciesList[],4,FALSE))</f>
        <v/>
      </c>
      <c r="AJ578" s="333" t="str">
        <f>IF('Felling&amp;Restocking'!K578="","",IFERROR("," &amp; VLOOKUP( 'Felling&amp;Restocking'!K578,SpeciesList[],2,FALSE),"," &amp; 'Felling&amp;Restocking'!K578))</f>
        <v/>
      </c>
      <c r="AK578" s="333" t="str">
        <f>IF('Felling&amp;Restocking'!K578="","",VLOOKUP( 'Felling&amp;Restocking'!K578,SpeciesList[],4,FALSE))</f>
        <v/>
      </c>
      <c r="AL578" s="333" t="str">
        <f>IF('Felling&amp;Restocking'!L578="","",IFERROR("," &amp; VLOOKUP( 'Felling&amp;Restocking'!L578,SpeciesList[],2,FALSE),"," &amp; 'Felling&amp;Restocking'!L578))</f>
        <v/>
      </c>
      <c r="AM578" s="333" t="str">
        <f>IF('Felling&amp;Restocking'!L578="","",VLOOKUP( 'Felling&amp;Restocking'!L578,SpeciesList[],4,FALSE))</f>
        <v/>
      </c>
      <c r="AN578" s="333" t="str">
        <f>IF('Felling&amp;Restocking'!M578="","",IFERROR("," &amp; VLOOKUP( 'Felling&amp;Restocking'!M578,SpeciesList[],2,FALSE),"," &amp; 'Felling&amp;Restocking'!M578))</f>
        <v/>
      </c>
      <c r="AO578" s="333" t="str">
        <f>IF('Felling&amp;Restocking'!M578="","",VLOOKUP( 'Felling&amp;Restocking'!M578,SpeciesList[],4,FALSE))</f>
        <v/>
      </c>
      <c r="AP578" s="333" t="str">
        <f>IF('Felling&amp;Restocking'!N578="","",IFERROR("," &amp; VLOOKUP( 'Felling&amp;Restocking'!N578,SpeciesList[],2,FALSE),"," &amp; 'Felling&amp;Restocking'!N578))</f>
        <v/>
      </c>
      <c r="AQ578" s="333" t="str">
        <f>IF('Felling&amp;Restocking'!N578="","",VLOOKUP( 'Felling&amp;Restocking'!N578,SpeciesList[],4,FALSE))</f>
        <v/>
      </c>
      <c r="AS578" s="346"/>
      <c r="AT578" s="333" t="str">
        <f>IF('Sub-Cpt Record'!A578&lt;&gt;"",CONCATENATE('Sub-Cpt Record'!A578,'Sub-Cpt Record'!B578,'Sub-Cpt Record'!C578),"")</f>
        <v/>
      </c>
      <c r="AU578" s="333">
        <f t="shared" si="81"/>
        <v>1</v>
      </c>
      <c r="AV578" s="333">
        <f>IF(AT578&lt;&gt;"",'Sub-Cpt Record'!C578/CODE!AU578,0)</f>
        <v>0</v>
      </c>
    </row>
    <row r="579" spans="1:48" x14ac:dyDescent="0.25">
      <c r="A579" s="333" t="str">
        <f>IF('Sub-Cpt Record'!B579="",IF(OR('Sub-Cpt Record'!A579=0,'Sub-Cpt Record'!A579=""),"",'Sub-Cpt Record'!A579),CONCATENATE('Sub-Cpt Record'!A579&amp;'Sub-Cpt Record'!B579))</f>
        <v/>
      </c>
      <c r="B579" s="333">
        <f t="shared" si="73"/>
        <v>1</v>
      </c>
      <c r="C579" s="334" t="str">
        <f>IF('Sub-Cpt Record'!E579 = "","",'Sub-Cpt Record'!E579&amp;"  ")</f>
        <v/>
      </c>
      <c r="D579" s="333" t="str">
        <f>IF('Sub-Cpt Record'!F579 = "","",'Sub-Cpt Record'!F579&amp;"  ")</f>
        <v/>
      </c>
      <c r="E579" s="333" t="str">
        <f>IF('Sub-Cpt Record'!G579 = "","",'Sub-Cpt Record'!G579&amp;"  ")</f>
        <v/>
      </c>
      <c r="F579" s="333" t="str">
        <f>IF('Sub-Cpt Record'!H579 = "","",'Sub-Cpt Record'!H579&amp;"  ")</f>
        <v/>
      </c>
      <c r="G579" s="333" t="str">
        <f>IF('Sub-Cpt Record'!I579 = "","",'Sub-Cpt Record'!I579&amp;"  ")</f>
        <v/>
      </c>
      <c r="H579" s="333" t="str">
        <f>IF('Sub-Cpt Record'!J579 = "","",'Sub-Cpt Record'!J579&amp;"  ")</f>
        <v/>
      </c>
      <c r="I579" s="335" t="str">
        <f t="shared" si="74"/>
        <v/>
      </c>
      <c r="J579" s="333">
        <f>IF(A579&lt;&gt;"",'Sub-Cpt Record'!C579/CODE!B579,0)</f>
        <v>0</v>
      </c>
      <c r="L579" s="337" t="str">
        <f t="shared" si="75"/>
        <v/>
      </c>
      <c r="N579" s="338">
        <f>COUNTIFS('Felling&amp;Restocking'!$A$11:$A$1000, 'Felling&amp;Restocking'!$A579, 'Felling&amp;Restocking'!$B$11:$B$1000, 'Felling&amp;Restocking'!$B579, 'Felling&amp;Restocking'!$H$11:$H$1000, 'Felling&amp;Restocking'!$H579)</f>
        <v>0</v>
      </c>
      <c r="O579" s="338">
        <f>IF(OR('Felling&amp;Restocking'!H579=0,'Felling&amp;Restocking'!H579=""),0,1)</f>
        <v>0</v>
      </c>
      <c r="P579" s="339">
        <f>SUM('Felling&amp;Restocking'!O579+'Felling&amp;Restocking'!P579)</f>
        <v>0</v>
      </c>
      <c r="S579" s="341">
        <f>IF(AND(O579&lt;&gt;0,P579&lt;&gt;0,'Felling&amp;Restocking'!G579&lt;&gt;0,AA579="",AC579=""),1,0)</f>
        <v>0</v>
      </c>
      <c r="T579" s="342" t="str">
        <f>IF(OR('Felling&amp;Restocking'!G579=0,'Felling&amp;Restocking'!G579=""),"",SUM('Felling&amp;Restocking'!O579/P579)*'Felling&amp;Restocking'!G579)</f>
        <v/>
      </c>
      <c r="U579" s="343" t="str">
        <f>IF(OR('Felling&amp;Restocking'!G579=0,'Felling&amp;Restocking'!G579=""),"",SUM('Felling&amp;Restocking'!P579/P579)*'Felling&amp;Restocking'!G579)</f>
        <v/>
      </c>
      <c r="V579" s="344">
        <f>IF(CONCATENATE('Felling&amp;Restocking'!U579&amp;'Felling&amp;Restocking'!W579&amp;'Felling&amp;Restocking'!Y579&amp;'Felling&amp;Restocking'!AA579&amp;'Felling&amp;Restocking'!AC579)="",0,1)</f>
        <v>0</v>
      </c>
      <c r="W579" s="345">
        <f>IF(OR(OR(TRIM('Felling&amp;Restocking'!H579)="T",TRIM('Felling&amp;Restocking'!H579)="DF",TRIM('Felling&amp;Restocking'!H579)="OS"),O579=0),0,1)</f>
        <v>0</v>
      </c>
      <c r="X579" s="345">
        <f>IF(OR('Felling&amp;Restocking'!$S579="",OR('Felling&amp;Restocking'!$S579=0,'Felling&amp;Restocking'!$S579="N/A")),0,1)</f>
        <v>0</v>
      </c>
      <c r="Y579" s="333" t="str">
        <f t="shared" si="76"/>
        <v/>
      </c>
      <c r="Z579" s="333" t="str">
        <f t="shared" si="77"/>
        <v/>
      </c>
      <c r="AA579" s="334" t="str">
        <f t="shared" si="78"/>
        <v/>
      </c>
      <c r="AC579" s="333" t="str">
        <f t="shared" si="79"/>
        <v/>
      </c>
      <c r="AE579" s="333" t="str">
        <f t="shared" si="80"/>
        <v>1</v>
      </c>
      <c r="AF579" s="346" t="str">
        <f>IF('Felling&amp;Restocking'!I579="","",IFERROR(VLOOKUP( 'Felling&amp;Restocking'!I579,SpeciesList[],2,FALSE),"," &amp; 'Felling&amp;Restocking'!I579))</f>
        <v/>
      </c>
      <c r="AG579" s="333" t="str">
        <f>IF('Felling&amp;Restocking'!I579="","",VLOOKUP( 'Felling&amp;Restocking'!I579,SpeciesList[],4,FALSE))</f>
        <v/>
      </c>
      <c r="AH579" s="333" t="str">
        <f>IF('Felling&amp;Restocking'!J579="","",IFERROR("," &amp; VLOOKUP( 'Felling&amp;Restocking'!J579,SpeciesList[],2,FALSE),"," &amp; 'Felling&amp;Restocking'!J579))</f>
        <v/>
      </c>
      <c r="AI579" s="333" t="str">
        <f>IF('Felling&amp;Restocking'!J579="","",VLOOKUP( 'Felling&amp;Restocking'!J579,SpeciesList[],4,FALSE))</f>
        <v/>
      </c>
      <c r="AJ579" s="333" t="str">
        <f>IF('Felling&amp;Restocking'!K579="","",IFERROR("," &amp; VLOOKUP( 'Felling&amp;Restocking'!K579,SpeciesList[],2,FALSE),"," &amp; 'Felling&amp;Restocking'!K579))</f>
        <v/>
      </c>
      <c r="AK579" s="333" t="str">
        <f>IF('Felling&amp;Restocking'!K579="","",VLOOKUP( 'Felling&amp;Restocking'!K579,SpeciesList[],4,FALSE))</f>
        <v/>
      </c>
      <c r="AL579" s="333" t="str">
        <f>IF('Felling&amp;Restocking'!L579="","",IFERROR("," &amp; VLOOKUP( 'Felling&amp;Restocking'!L579,SpeciesList[],2,FALSE),"," &amp; 'Felling&amp;Restocking'!L579))</f>
        <v/>
      </c>
      <c r="AM579" s="333" t="str">
        <f>IF('Felling&amp;Restocking'!L579="","",VLOOKUP( 'Felling&amp;Restocking'!L579,SpeciesList[],4,FALSE))</f>
        <v/>
      </c>
      <c r="AN579" s="333" t="str">
        <f>IF('Felling&amp;Restocking'!M579="","",IFERROR("," &amp; VLOOKUP( 'Felling&amp;Restocking'!M579,SpeciesList[],2,FALSE),"," &amp; 'Felling&amp;Restocking'!M579))</f>
        <v/>
      </c>
      <c r="AO579" s="333" t="str">
        <f>IF('Felling&amp;Restocking'!M579="","",VLOOKUP( 'Felling&amp;Restocking'!M579,SpeciesList[],4,FALSE))</f>
        <v/>
      </c>
      <c r="AP579" s="333" t="str">
        <f>IF('Felling&amp;Restocking'!N579="","",IFERROR("," &amp; VLOOKUP( 'Felling&amp;Restocking'!N579,SpeciesList[],2,FALSE),"," &amp; 'Felling&amp;Restocking'!N579))</f>
        <v/>
      </c>
      <c r="AQ579" s="333" t="str">
        <f>IF('Felling&amp;Restocking'!N579="","",VLOOKUP( 'Felling&amp;Restocking'!N579,SpeciesList[],4,FALSE))</f>
        <v/>
      </c>
      <c r="AS579" s="346"/>
      <c r="AT579" s="333" t="str">
        <f>IF('Sub-Cpt Record'!A579&lt;&gt;"",CONCATENATE('Sub-Cpt Record'!A579,'Sub-Cpt Record'!B579,'Sub-Cpt Record'!C579),"")</f>
        <v/>
      </c>
      <c r="AU579" s="333">
        <f t="shared" si="81"/>
        <v>1</v>
      </c>
      <c r="AV579" s="333">
        <f>IF(AT579&lt;&gt;"",'Sub-Cpt Record'!C579/CODE!AU579,0)</f>
        <v>0</v>
      </c>
    </row>
    <row r="580" spans="1:48" x14ac:dyDescent="0.25">
      <c r="A580" s="333" t="str">
        <f>IF('Sub-Cpt Record'!B580="",IF(OR('Sub-Cpt Record'!A580=0,'Sub-Cpt Record'!A580=""),"",'Sub-Cpt Record'!A580),CONCATENATE('Sub-Cpt Record'!A580&amp;'Sub-Cpt Record'!B580))</f>
        <v/>
      </c>
      <c r="B580" s="333">
        <f t="shared" si="73"/>
        <v>1</v>
      </c>
      <c r="C580" s="334" t="str">
        <f>IF('Sub-Cpt Record'!E580 = "","",'Sub-Cpt Record'!E580&amp;"  ")</f>
        <v/>
      </c>
      <c r="D580" s="333" t="str">
        <f>IF('Sub-Cpt Record'!F580 = "","",'Sub-Cpt Record'!F580&amp;"  ")</f>
        <v/>
      </c>
      <c r="E580" s="333" t="str">
        <f>IF('Sub-Cpt Record'!G580 = "","",'Sub-Cpt Record'!G580&amp;"  ")</f>
        <v/>
      </c>
      <c r="F580" s="333" t="str">
        <f>IF('Sub-Cpt Record'!H580 = "","",'Sub-Cpt Record'!H580&amp;"  ")</f>
        <v/>
      </c>
      <c r="G580" s="333" t="str">
        <f>IF('Sub-Cpt Record'!I580 = "","",'Sub-Cpt Record'!I580&amp;"  ")</f>
        <v/>
      </c>
      <c r="H580" s="333" t="str">
        <f>IF('Sub-Cpt Record'!J580 = "","",'Sub-Cpt Record'!J580&amp;"  ")</f>
        <v/>
      </c>
      <c r="I580" s="335" t="str">
        <f t="shared" si="74"/>
        <v/>
      </c>
      <c r="J580" s="333">
        <f>IF(A580&lt;&gt;"",'Sub-Cpt Record'!C580/CODE!B580,0)</f>
        <v>0</v>
      </c>
      <c r="L580" s="337" t="str">
        <f t="shared" si="75"/>
        <v/>
      </c>
      <c r="N580" s="338">
        <f>COUNTIFS('Felling&amp;Restocking'!$A$11:$A$1000, 'Felling&amp;Restocking'!$A580, 'Felling&amp;Restocking'!$B$11:$B$1000, 'Felling&amp;Restocking'!$B580, 'Felling&amp;Restocking'!$H$11:$H$1000, 'Felling&amp;Restocking'!$H580)</f>
        <v>0</v>
      </c>
      <c r="O580" s="338">
        <f>IF(OR('Felling&amp;Restocking'!H580=0,'Felling&amp;Restocking'!H580=""),0,1)</f>
        <v>0</v>
      </c>
      <c r="P580" s="339">
        <f>SUM('Felling&amp;Restocking'!O580+'Felling&amp;Restocking'!P580)</f>
        <v>0</v>
      </c>
      <c r="S580" s="341">
        <f>IF(AND(O580&lt;&gt;0,P580&lt;&gt;0,'Felling&amp;Restocking'!G580&lt;&gt;0,AA580="",AC580=""),1,0)</f>
        <v>0</v>
      </c>
      <c r="T580" s="342" t="str">
        <f>IF(OR('Felling&amp;Restocking'!G580=0,'Felling&amp;Restocking'!G580=""),"",SUM('Felling&amp;Restocking'!O580/P580)*'Felling&amp;Restocking'!G580)</f>
        <v/>
      </c>
      <c r="U580" s="343" t="str">
        <f>IF(OR('Felling&amp;Restocking'!G580=0,'Felling&amp;Restocking'!G580=""),"",SUM('Felling&amp;Restocking'!P580/P580)*'Felling&amp;Restocking'!G580)</f>
        <v/>
      </c>
      <c r="V580" s="344">
        <f>IF(CONCATENATE('Felling&amp;Restocking'!U580&amp;'Felling&amp;Restocking'!W580&amp;'Felling&amp;Restocking'!Y580&amp;'Felling&amp;Restocking'!AA580&amp;'Felling&amp;Restocking'!AC580)="",0,1)</f>
        <v>0</v>
      </c>
      <c r="W580" s="345">
        <f>IF(OR(OR(TRIM('Felling&amp;Restocking'!H580)="T",TRIM('Felling&amp;Restocking'!H580)="DF",TRIM('Felling&amp;Restocking'!H580)="OS"),O580=0),0,1)</f>
        <v>0</v>
      </c>
      <c r="X580" s="345">
        <f>IF(OR('Felling&amp;Restocking'!$S580="",OR('Felling&amp;Restocking'!$S580=0,'Felling&amp;Restocking'!$S580="N/A")),0,1)</f>
        <v>0</v>
      </c>
      <c r="Y580" s="333" t="str">
        <f t="shared" si="76"/>
        <v/>
      </c>
      <c r="Z580" s="333" t="str">
        <f t="shared" si="77"/>
        <v/>
      </c>
      <c r="AA580" s="334" t="str">
        <f t="shared" si="78"/>
        <v/>
      </c>
      <c r="AC580" s="333" t="str">
        <f t="shared" si="79"/>
        <v/>
      </c>
      <c r="AE580" s="333" t="str">
        <f t="shared" si="80"/>
        <v>1</v>
      </c>
      <c r="AF580" s="346" t="str">
        <f>IF('Felling&amp;Restocking'!I580="","",IFERROR(VLOOKUP( 'Felling&amp;Restocking'!I580,SpeciesList[],2,FALSE),"," &amp; 'Felling&amp;Restocking'!I580))</f>
        <v/>
      </c>
      <c r="AG580" s="333" t="str">
        <f>IF('Felling&amp;Restocking'!I580="","",VLOOKUP( 'Felling&amp;Restocking'!I580,SpeciesList[],4,FALSE))</f>
        <v/>
      </c>
      <c r="AH580" s="333" t="str">
        <f>IF('Felling&amp;Restocking'!J580="","",IFERROR("," &amp; VLOOKUP( 'Felling&amp;Restocking'!J580,SpeciesList[],2,FALSE),"," &amp; 'Felling&amp;Restocking'!J580))</f>
        <v/>
      </c>
      <c r="AI580" s="333" t="str">
        <f>IF('Felling&amp;Restocking'!J580="","",VLOOKUP( 'Felling&amp;Restocking'!J580,SpeciesList[],4,FALSE))</f>
        <v/>
      </c>
      <c r="AJ580" s="333" t="str">
        <f>IF('Felling&amp;Restocking'!K580="","",IFERROR("," &amp; VLOOKUP( 'Felling&amp;Restocking'!K580,SpeciesList[],2,FALSE),"," &amp; 'Felling&amp;Restocking'!K580))</f>
        <v/>
      </c>
      <c r="AK580" s="333" t="str">
        <f>IF('Felling&amp;Restocking'!K580="","",VLOOKUP( 'Felling&amp;Restocking'!K580,SpeciesList[],4,FALSE))</f>
        <v/>
      </c>
      <c r="AL580" s="333" t="str">
        <f>IF('Felling&amp;Restocking'!L580="","",IFERROR("," &amp; VLOOKUP( 'Felling&amp;Restocking'!L580,SpeciesList[],2,FALSE),"," &amp; 'Felling&amp;Restocking'!L580))</f>
        <v/>
      </c>
      <c r="AM580" s="333" t="str">
        <f>IF('Felling&amp;Restocking'!L580="","",VLOOKUP( 'Felling&amp;Restocking'!L580,SpeciesList[],4,FALSE))</f>
        <v/>
      </c>
      <c r="AN580" s="333" t="str">
        <f>IF('Felling&amp;Restocking'!M580="","",IFERROR("," &amp; VLOOKUP( 'Felling&amp;Restocking'!M580,SpeciesList[],2,FALSE),"," &amp; 'Felling&amp;Restocking'!M580))</f>
        <v/>
      </c>
      <c r="AO580" s="333" t="str">
        <f>IF('Felling&amp;Restocking'!M580="","",VLOOKUP( 'Felling&amp;Restocking'!M580,SpeciesList[],4,FALSE))</f>
        <v/>
      </c>
      <c r="AP580" s="333" t="str">
        <f>IF('Felling&amp;Restocking'!N580="","",IFERROR("," &amp; VLOOKUP( 'Felling&amp;Restocking'!N580,SpeciesList[],2,FALSE),"," &amp; 'Felling&amp;Restocking'!N580))</f>
        <v/>
      </c>
      <c r="AQ580" s="333" t="str">
        <f>IF('Felling&amp;Restocking'!N580="","",VLOOKUP( 'Felling&amp;Restocking'!N580,SpeciesList[],4,FALSE))</f>
        <v/>
      </c>
      <c r="AS580" s="346"/>
      <c r="AT580" s="333" t="str">
        <f>IF('Sub-Cpt Record'!A580&lt;&gt;"",CONCATENATE('Sub-Cpt Record'!A580,'Sub-Cpt Record'!B580,'Sub-Cpt Record'!C580),"")</f>
        <v/>
      </c>
      <c r="AU580" s="333">
        <f t="shared" si="81"/>
        <v>1</v>
      </c>
      <c r="AV580" s="333">
        <f>IF(AT580&lt;&gt;"",'Sub-Cpt Record'!C580/CODE!AU580,0)</f>
        <v>0</v>
      </c>
    </row>
    <row r="581" spans="1:48" x14ac:dyDescent="0.25">
      <c r="A581" s="333" t="str">
        <f>IF('Sub-Cpt Record'!B581="",IF(OR('Sub-Cpt Record'!A581=0,'Sub-Cpt Record'!A581=""),"",'Sub-Cpt Record'!A581),CONCATENATE('Sub-Cpt Record'!A581&amp;'Sub-Cpt Record'!B581))</f>
        <v/>
      </c>
      <c r="B581" s="333">
        <f t="shared" si="73"/>
        <v>1</v>
      </c>
      <c r="C581" s="334" t="str">
        <f>IF('Sub-Cpt Record'!E581 = "","",'Sub-Cpt Record'!E581&amp;"  ")</f>
        <v/>
      </c>
      <c r="D581" s="333" t="str">
        <f>IF('Sub-Cpt Record'!F581 = "","",'Sub-Cpt Record'!F581&amp;"  ")</f>
        <v/>
      </c>
      <c r="E581" s="333" t="str">
        <f>IF('Sub-Cpt Record'!G581 = "","",'Sub-Cpt Record'!G581&amp;"  ")</f>
        <v/>
      </c>
      <c r="F581" s="333" t="str">
        <f>IF('Sub-Cpt Record'!H581 = "","",'Sub-Cpt Record'!H581&amp;"  ")</f>
        <v/>
      </c>
      <c r="G581" s="333" t="str">
        <f>IF('Sub-Cpt Record'!I581 = "","",'Sub-Cpt Record'!I581&amp;"  ")</f>
        <v/>
      </c>
      <c r="H581" s="333" t="str">
        <f>IF('Sub-Cpt Record'!J581 = "","",'Sub-Cpt Record'!J581&amp;"  ")</f>
        <v/>
      </c>
      <c r="I581" s="335" t="str">
        <f t="shared" si="74"/>
        <v/>
      </c>
      <c r="J581" s="333">
        <f>IF(A581&lt;&gt;"",'Sub-Cpt Record'!C581/CODE!B581,0)</f>
        <v>0</v>
      </c>
      <c r="L581" s="337" t="str">
        <f t="shared" si="75"/>
        <v/>
      </c>
      <c r="N581" s="338">
        <f>COUNTIFS('Felling&amp;Restocking'!$A$11:$A$1000, 'Felling&amp;Restocking'!$A581, 'Felling&amp;Restocking'!$B$11:$B$1000, 'Felling&amp;Restocking'!$B581, 'Felling&amp;Restocking'!$H$11:$H$1000, 'Felling&amp;Restocking'!$H581)</f>
        <v>0</v>
      </c>
      <c r="O581" s="338">
        <f>IF(OR('Felling&amp;Restocking'!H581=0,'Felling&amp;Restocking'!H581=""),0,1)</f>
        <v>0</v>
      </c>
      <c r="P581" s="339">
        <f>SUM('Felling&amp;Restocking'!O581+'Felling&amp;Restocking'!P581)</f>
        <v>0</v>
      </c>
      <c r="S581" s="341">
        <f>IF(AND(O581&lt;&gt;0,P581&lt;&gt;0,'Felling&amp;Restocking'!G581&lt;&gt;0,AA581="",AC581=""),1,0)</f>
        <v>0</v>
      </c>
      <c r="T581" s="342" t="str">
        <f>IF(OR('Felling&amp;Restocking'!G581=0,'Felling&amp;Restocking'!G581=""),"",SUM('Felling&amp;Restocking'!O581/P581)*'Felling&amp;Restocking'!G581)</f>
        <v/>
      </c>
      <c r="U581" s="343" t="str">
        <f>IF(OR('Felling&amp;Restocking'!G581=0,'Felling&amp;Restocking'!G581=""),"",SUM('Felling&amp;Restocking'!P581/P581)*'Felling&amp;Restocking'!G581)</f>
        <v/>
      </c>
      <c r="V581" s="344">
        <f>IF(CONCATENATE('Felling&amp;Restocking'!U581&amp;'Felling&amp;Restocking'!W581&amp;'Felling&amp;Restocking'!Y581&amp;'Felling&amp;Restocking'!AA581&amp;'Felling&amp;Restocking'!AC581)="",0,1)</f>
        <v>0</v>
      </c>
      <c r="W581" s="345">
        <f>IF(OR(OR(TRIM('Felling&amp;Restocking'!H581)="T",TRIM('Felling&amp;Restocking'!H581)="DF",TRIM('Felling&amp;Restocking'!H581)="OS"),O581=0),0,1)</f>
        <v>0</v>
      </c>
      <c r="X581" s="345">
        <f>IF(OR('Felling&amp;Restocking'!$S581="",OR('Felling&amp;Restocking'!$S581=0,'Felling&amp;Restocking'!$S581="N/A")),0,1)</f>
        <v>0</v>
      </c>
      <c r="Y581" s="333" t="str">
        <f t="shared" si="76"/>
        <v/>
      </c>
      <c r="Z581" s="333" t="str">
        <f t="shared" si="77"/>
        <v/>
      </c>
      <c r="AA581" s="334" t="str">
        <f t="shared" si="78"/>
        <v/>
      </c>
      <c r="AC581" s="333" t="str">
        <f t="shared" si="79"/>
        <v/>
      </c>
      <c r="AE581" s="333" t="str">
        <f t="shared" si="80"/>
        <v>1</v>
      </c>
      <c r="AF581" s="346" t="str">
        <f>IF('Felling&amp;Restocking'!I581="","",IFERROR(VLOOKUP( 'Felling&amp;Restocking'!I581,SpeciesList[],2,FALSE),"," &amp; 'Felling&amp;Restocking'!I581))</f>
        <v/>
      </c>
      <c r="AG581" s="333" t="str">
        <f>IF('Felling&amp;Restocking'!I581="","",VLOOKUP( 'Felling&amp;Restocking'!I581,SpeciesList[],4,FALSE))</f>
        <v/>
      </c>
      <c r="AH581" s="333" t="str">
        <f>IF('Felling&amp;Restocking'!J581="","",IFERROR("," &amp; VLOOKUP( 'Felling&amp;Restocking'!J581,SpeciesList[],2,FALSE),"," &amp; 'Felling&amp;Restocking'!J581))</f>
        <v/>
      </c>
      <c r="AI581" s="333" t="str">
        <f>IF('Felling&amp;Restocking'!J581="","",VLOOKUP( 'Felling&amp;Restocking'!J581,SpeciesList[],4,FALSE))</f>
        <v/>
      </c>
      <c r="AJ581" s="333" t="str">
        <f>IF('Felling&amp;Restocking'!K581="","",IFERROR("," &amp; VLOOKUP( 'Felling&amp;Restocking'!K581,SpeciesList[],2,FALSE),"," &amp; 'Felling&amp;Restocking'!K581))</f>
        <v/>
      </c>
      <c r="AK581" s="333" t="str">
        <f>IF('Felling&amp;Restocking'!K581="","",VLOOKUP( 'Felling&amp;Restocking'!K581,SpeciesList[],4,FALSE))</f>
        <v/>
      </c>
      <c r="AL581" s="333" t="str">
        <f>IF('Felling&amp;Restocking'!L581="","",IFERROR("," &amp; VLOOKUP( 'Felling&amp;Restocking'!L581,SpeciesList[],2,FALSE),"," &amp; 'Felling&amp;Restocking'!L581))</f>
        <v/>
      </c>
      <c r="AM581" s="333" t="str">
        <f>IF('Felling&amp;Restocking'!L581="","",VLOOKUP( 'Felling&amp;Restocking'!L581,SpeciesList[],4,FALSE))</f>
        <v/>
      </c>
      <c r="AN581" s="333" t="str">
        <f>IF('Felling&amp;Restocking'!M581="","",IFERROR("," &amp; VLOOKUP( 'Felling&amp;Restocking'!M581,SpeciesList[],2,FALSE),"," &amp; 'Felling&amp;Restocking'!M581))</f>
        <v/>
      </c>
      <c r="AO581" s="333" t="str">
        <f>IF('Felling&amp;Restocking'!M581="","",VLOOKUP( 'Felling&amp;Restocking'!M581,SpeciesList[],4,FALSE))</f>
        <v/>
      </c>
      <c r="AP581" s="333" t="str">
        <f>IF('Felling&amp;Restocking'!N581="","",IFERROR("," &amp; VLOOKUP( 'Felling&amp;Restocking'!N581,SpeciesList[],2,FALSE),"," &amp; 'Felling&amp;Restocking'!N581))</f>
        <v/>
      </c>
      <c r="AQ581" s="333" t="str">
        <f>IF('Felling&amp;Restocking'!N581="","",VLOOKUP( 'Felling&amp;Restocking'!N581,SpeciesList[],4,FALSE))</f>
        <v/>
      </c>
      <c r="AS581" s="346"/>
      <c r="AT581" s="333" t="str">
        <f>IF('Sub-Cpt Record'!A581&lt;&gt;"",CONCATENATE('Sub-Cpt Record'!A581,'Sub-Cpt Record'!B581,'Sub-Cpt Record'!C581),"")</f>
        <v/>
      </c>
      <c r="AU581" s="333">
        <f t="shared" si="81"/>
        <v>1</v>
      </c>
      <c r="AV581" s="333">
        <f>IF(AT581&lt;&gt;"",'Sub-Cpt Record'!C581/CODE!AU581,0)</f>
        <v>0</v>
      </c>
    </row>
    <row r="582" spans="1:48" x14ac:dyDescent="0.25">
      <c r="A582" s="333" t="str">
        <f>IF('Sub-Cpt Record'!B582="",IF(OR('Sub-Cpt Record'!A582=0,'Sub-Cpt Record'!A582=""),"",'Sub-Cpt Record'!A582),CONCATENATE('Sub-Cpt Record'!A582&amp;'Sub-Cpt Record'!B582))</f>
        <v/>
      </c>
      <c r="B582" s="333">
        <f t="shared" si="73"/>
        <v>1</v>
      </c>
      <c r="C582" s="334" t="str">
        <f>IF('Sub-Cpt Record'!E582 = "","",'Sub-Cpt Record'!E582&amp;"  ")</f>
        <v/>
      </c>
      <c r="D582" s="333" t="str">
        <f>IF('Sub-Cpt Record'!F582 = "","",'Sub-Cpt Record'!F582&amp;"  ")</f>
        <v/>
      </c>
      <c r="E582" s="333" t="str">
        <f>IF('Sub-Cpt Record'!G582 = "","",'Sub-Cpt Record'!G582&amp;"  ")</f>
        <v/>
      </c>
      <c r="F582" s="333" t="str">
        <f>IF('Sub-Cpt Record'!H582 = "","",'Sub-Cpt Record'!H582&amp;"  ")</f>
        <v/>
      </c>
      <c r="G582" s="333" t="str">
        <f>IF('Sub-Cpt Record'!I582 = "","",'Sub-Cpt Record'!I582&amp;"  ")</f>
        <v/>
      </c>
      <c r="H582" s="333" t="str">
        <f>IF('Sub-Cpt Record'!J582 = "","",'Sub-Cpt Record'!J582&amp;"  ")</f>
        <v/>
      </c>
      <c r="I582" s="335" t="str">
        <f t="shared" si="74"/>
        <v/>
      </c>
      <c r="J582" s="333">
        <f>IF(A582&lt;&gt;"",'Sub-Cpt Record'!C582/CODE!B582,0)</f>
        <v>0</v>
      </c>
      <c r="L582" s="337" t="str">
        <f t="shared" si="75"/>
        <v/>
      </c>
      <c r="N582" s="338">
        <f>COUNTIFS('Felling&amp;Restocking'!$A$11:$A$1000, 'Felling&amp;Restocking'!$A582, 'Felling&amp;Restocking'!$B$11:$B$1000, 'Felling&amp;Restocking'!$B582, 'Felling&amp;Restocking'!$H$11:$H$1000, 'Felling&amp;Restocking'!$H582)</f>
        <v>0</v>
      </c>
      <c r="O582" s="338">
        <f>IF(OR('Felling&amp;Restocking'!H582=0,'Felling&amp;Restocking'!H582=""),0,1)</f>
        <v>0</v>
      </c>
      <c r="P582" s="339">
        <f>SUM('Felling&amp;Restocking'!O582+'Felling&amp;Restocking'!P582)</f>
        <v>0</v>
      </c>
      <c r="S582" s="341">
        <f>IF(AND(O582&lt;&gt;0,P582&lt;&gt;0,'Felling&amp;Restocking'!G582&lt;&gt;0,AA582="",AC582=""),1,0)</f>
        <v>0</v>
      </c>
      <c r="T582" s="342" t="str">
        <f>IF(OR('Felling&amp;Restocking'!G582=0,'Felling&amp;Restocking'!G582=""),"",SUM('Felling&amp;Restocking'!O582/P582)*'Felling&amp;Restocking'!G582)</f>
        <v/>
      </c>
      <c r="U582" s="343" t="str">
        <f>IF(OR('Felling&amp;Restocking'!G582=0,'Felling&amp;Restocking'!G582=""),"",SUM('Felling&amp;Restocking'!P582/P582)*'Felling&amp;Restocking'!G582)</f>
        <v/>
      </c>
      <c r="V582" s="344">
        <f>IF(CONCATENATE('Felling&amp;Restocking'!U582&amp;'Felling&amp;Restocking'!W582&amp;'Felling&amp;Restocking'!Y582&amp;'Felling&amp;Restocking'!AA582&amp;'Felling&amp;Restocking'!AC582)="",0,1)</f>
        <v>0</v>
      </c>
      <c r="W582" s="345">
        <f>IF(OR(OR(TRIM('Felling&amp;Restocking'!H582)="T",TRIM('Felling&amp;Restocking'!H582)="DF",TRIM('Felling&amp;Restocking'!H582)="OS"),O582=0),0,1)</f>
        <v>0</v>
      </c>
      <c r="X582" s="345">
        <f>IF(OR('Felling&amp;Restocking'!$S582="",OR('Felling&amp;Restocking'!$S582=0,'Felling&amp;Restocking'!$S582="N/A")),0,1)</f>
        <v>0</v>
      </c>
      <c r="Y582" s="333" t="str">
        <f t="shared" si="76"/>
        <v/>
      </c>
      <c r="Z582" s="333" t="str">
        <f t="shared" si="77"/>
        <v/>
      </c>
      <c r="AA582" s="334" t="str">
        <f t="shared" si="78"/>
        <v/>
      </c>
      <c r="AC582" s="333" t="str">
        <f t="shared" si="79"/>
        <v/>
      </c>
      <c r="AE582" s="333" t="str">
        <f t="shared" si="80"/>
        <v>1</v>
      </c>
      <c r="AF582" s="346" t="str">
        <f>IF('Felling&amp;Restocking'!I582="","",IFERROR(VLOOKUP( 'Felling&amp;Restocking'!I582,SpeciesList[],2,FALSE),"," &amp; 'Felling&amp;Restocking'!I582))</f>
        <v/>
      </c>
      <c r="AG582" s="333" t="str">
        <f>IF('Felling&amp;Restocking'!I582="","",VLOOKUP( 'Felling&amp;Restocking'!I582,SpeciesList[],4,FALSE))</f>
        <v/>
      </c>
      <c r="AH582" s="333" t="str">
        <f>IF('Felling&amp;Restocking'!J582="","",IFERROR("," &amp; VLOOKUP( 'Felling&amp;Restocking'!J582,SpeciesList[],2,FALSE),"," &amp; 'Felling&amp;Restocking'!J582))</f>
        <v/>
      </c>
      <c r="AI582" s="333" t="str">
        <f>IF('Felling&amp;Restocking'!J582="","",VLOOKUP( 'Felling&amp;Restocking'!J582,SpeciesList[],4,FALSE))</f>
        <v/>
      </c>
      <c r="AJ582" s="333" t="str">
        <f>IF('Felling&amp;Restocking'!K582="","",IFERROR("," &amp; VLOOKUP( 'Felling&amp;Restocking'!K582,SpeciesList[],2,FALSE),"," &amp; 'Felling&amp;Restocking'!K582))</f>
        <v/>
      </c>
      <c r="AK582" s="333" t="str">
        <f>IF('Felling&amp;Restocking'!K582="","",VLOOKUP( 'Felling&amp;Restocking'!K582,SpeciesList[],4,FALSE))</f>
        <v/>
      </c>
      <c r="AL582" s="333" t="str">
        <f>IF('Felling&amp;Restocking'!L582="","",IFERROR("," &amp; VLOOKUP( 'Felling&amp;Restocking'!L582,SpeciesList[],2,FALSE),"," &amp; 'Felling&amp;Restocking'!L582))</f>
        <v/>
      </c>
      <c r="AM582" s="333" t="str">
        <f>IF('Felling&amp;Restocking'!L582="","",VLOOKUP( 'Felling&amp;Restocking'!L582,SpeciesList[],4,FALSE))</f>
        <v/>
      </c>
      <c r="AN582" s="333" t="str">
        <f>IF('Felling&amp;Restocking'!M582="","",IFERROR("," &amp; VLOOKUP( 'Felling&amp;Restocking'!M582,SpeciesList[],2,FALSE),"," &amp; 'Felling&amp;Restocking'!M582))</f>
        <v/>
      </c>
      <c r="AO582" s="333" t="str">
        <f>IF('Felling&amp;Restocking'!M582="","",VLOOKUP( 'Felling&amp;Restocking'!M582,SpeciesList[],4,FALSE))</f>
        <v/>
      </c>
      <c r="AP582" s="333" t="str">
        <f>IF('Felling&amp;Restocking'!N582="","",IFERROR("," &amp; VLOOKUP( 'Felling&amp;Restocking'!N582,SpeciesList[],2,FALSE),"," &amp; 'Felling&amp;Restocking'!N582))</f>
        <v/>
      </c>
      <c r="AQ582" s="333" t="str">
        <f>IF('Felling&amp;Restocking'!N582="","",VLOOKUP( 'Felling&amp;Restocking'!N582,SpeciesList[],4,FALSE))</f>
        <v/>
      </c>
      <c r="AS582" s="346"/>
      <c r="AT582" s="333" t="str">
        <f>IF('Sub-Cpt Record'!A582&lt;&gt;"",CONCATENATE('Sub-Cpt Record'!A582,'Sub-Cpt Record'!B582,'Sub-Cpt Record'!C582),"")</f>
        <v/>
      </c>
      <c r="AU582" s="333">
        <f t="shared" si="81"/>
        <v>1</v>
      </c>
      <c r="AV582" s="333">
        <f>IF(AT582&lt;&gt;"",'Sub-Cpt Record'!C582/CODE!AU582,0)</f>
        <v>0</v>
      </c>
    </row>
    <row r="583" spans="1:48" x14ac:dyDescent="0.25">
      <c r="A583" s="333" t="str">
        <f>IF('Sub-Cpt Record'!B583="",IF(OR('Sub-Cpt Record'!A583=0,'Sub-Cpt Record'!A583=""),"",'Sub-Cpt Record'!A583),CONCATENATE('Sub-Cpt Record'!A583&amp;'Sub-Cpt Record'!B583))</f>
        <v/>
      </c>
      <c r="B583" s="333">
        <f t="shared" si="73"/>
        <v>1</v>
      </c>
      <c r="C583" s="334" t="str">
        <f>IF('Sub-Cpt Record'!E583 = "","",'Sub-Cpt Record'!E583&amp;"  ")</f>
        <v/>
      </c>
      <c r="D583" s="333" t="str">
        <f>IF('Sub-Cpt Record'!F583 = "","",'Sub-Cpt Record'!F583&amp;"  ")</f>
        <v/>
      </c>
      <c r="E583" s="333" t="str">
        <f>IF('Sub-Cpt Record'!G583 = "","",'Sub-Cpt Record'!G583&amp;"  ")</f>
        <v/>
      </c>
      <c r="F583" s="333" t="str">
        <f>IF('Sub-Cpt Record'!H583 = "","",'Sub-Cpt Record'!H583&amp;"  ")</f>
        <v/>
      </c>
      <c r="G583" s="333" t="str">
        <f>IF('Sub-Cpt Record'!I583 = "","",'Sub-Cpt Record'!I583&amp;"  ")</f>
        <v/>
      </c>
      <c r="H583" s="333" t="str">
        <f>IF('Sub-Cpt Record'!J583 = "","",'Sub-Cpt Record'!J583&amp;"  ")</f>
        <v/>
      </c>
      <c r="I583" s="335" t="str">
        <f t="shared" si="74"/>
        <v/>
      </c>
      <c r="J583" s="333">
        <f>IF(A583&lt;&gt;"",'Sub-Cpt Record'!C583/CODE!B583,0)</f>
        <v>0</v>
      </c>
      <c r="L583" s="337" t="str">
        <f t="shared" si="75"/>
        <v/>
      </c>
      <c r="N583" s="338">
        <f>COUNTIFS('Felling&amp;Restocking'!$A$11:$A$1000, 'Felling&amp;Restocking'!$A583, 'Felling&amp;Restocking'!$B$11:$B$1000, 'Felling&amp;Restocking'!$B583, 'Felling&amp;Restocking'!$H$11:$H$1000, 'Felling&amp;Restocking'!$H583)</f>
        <v>0</v>
      </c>
      <c r="O583" s="338">
        <f>IF(OR('Felling&amp;Restocking'!H583=0,'Felling&amp;Restocking'!H583=""),0,1)</f>
        <v>0</v>
      </c>
      <c r="P583" s="339">
        <f>SUM('Felling&amp;Restocking'!O583+'Felling&amp;Restocking'!P583)</f>
        <v>0</v>
      </c>
      <c r="S583" s="341">
        <f>IF(AND(O583&lt;&gt;0,P583&lt;&gt;0,'Felling&amp;Restocking'!G583&lt;&gt;0,AA583="",AC583=""),1,0)</f>
        <v>0</v>
      </c>
      <c r="T583" s="342" t="str">
        <f>IF(OR('Felling&amp;Restocking'!G583=0,'Felling&amp;Restocking'!G583=""),"",SUM('Felling&amp;Restocking'!O583/P583)*'Felling&amp;Restocking'!G583)</f>
        <v/>
      </c>
      <c r="U583" s="343" t="str">
        <f>IF(OR('Felling&amp;Restocking'!G583=0,'Felling&amp;Restocking'!G583=""),"",SUM('Felling&amp;Restocking'!P583/P583)*'Felling&amp;Restocking'!G583)</f>
        <v/>
      </c>
      <c r="V583" s="344">
        <f>IF(CONCATENATE('Felling&amp;Restocking'!U583&amp;'Felling&amp;Restocking'!W583&amp;'Felling&amp;Restocking'!Y583&amp;'Felling&amp;Restocking'!AA583&amp;'Felling&amp;Restocking'!AC583)="",0,1)</f>
        <v>0</v>
      </c>
      <c r="W583" s="345">
        <f>IF(OR(OR(TRIM('Felling&amp;Restocking'!H583)="T",TRIM('Felling&amp;Restocking'!H583)="DF",TRIM('Felling&amp;Restocking'!H583)="OS"),O583=0),0,1)</f>
        <v>0</v>
      </c>
      <c r="X583" s="345">
        <f>IF(OR('Felling&amp;Restocking'!$S583="",OR('Felling&amp;Restocking'!$S583=0,'Felling&amp;Restocking'!$S583="N/A")),0,1)</f>
        <v>0</v>
      </c>
      <c r="Y583" s="333" t="str">
        <f t="shared" si="76"/>
        <v/>
      </c>
      <c r="Z583" s="333" t="str">
        <f t="shared" si="77"/>
        <v/>
      </c>
      <c r="AA583" s="334" t="str">
        <f t="shared" si="78"/>
        <v/>
      </c>
      <c r="AC583" s="333" t="str">
        <f t="shared" si="79"/>
        <v/>
      </c>
      <c r="AE583" s="333" t="str">
        <f t="shared" si="80"/>
        <v>1</v>
      </c>
      <c r="AF583" s="346" t="str">
        <f>IF('Felling&amp;Restocking'!I583="","",IFERROR(VLOOKUP( 'Felling&amp;Restocking'!I583,SpeciesList[],2,FALSE),"," &amp; 'Felling&amp;Restocking'!I583))</f>
        <v/>
      </c>
      <c r="AG583" s="333" t="str">
        <f>IF('Felling&amp;Restocking'!I583="","",VLOOKUP( 'Felling&amp;Restocking'!I583,SpeciesList[],4,FALSE))</f>
        <v/>
      </c>
      <c r="AH583" s="333" t="str">
        <f>IF('Felling&amp;Restocking'!J583="","",IFERROR("," &amp; VLOOKUP( 'Felling&amp;Restocking'!J583,SpeciesList[],2,FALSE),"," &amp; 'Felling&amp;Restocking'!J583))</f>
        <v/>
      </c>
      <c r="AI583" s="333" t="str">
        <f>IF('Felling&amp;Restocking'!J583="","",VLOOKUP( 'Felling&amp;Restocking'!J583,SpeciesList[],4,FALSE))</f>
        <v/>
      </c>
      <c r="AJ583" s="333" t="str">
        <f>IF('Felling&amp;Restocking'!K583="","",IFERROR("," &amp; VLOOKUP( 'Felling&amp;Restocking'!K583,SpeciesList[],2,FALSE),"," &amp; 'Felling&amp;Restocking'!K583))</f>
        <v/>
      </c>
      <c r="AK583" s="333" t="str">
        <f>IF('Felling&amp;Restocking'!K583="","",VLOOKUP( 'Felling&amp;Restocking'!K583,SpeciesList[],4,FALSE))</f>
        <v/>
      </c>
      <c r="AL583" s="333" t="str">
        <f>IF('Felling&amp;Restocking'!L583="","",IFERROR("," &amp; VLOOKUP( 'Felling&amp;Restocking'!L583,SpeciesList[],2,FALSE),"," &amp; 'Felling&amp;Restocking'!L583))</f>
        <v/>
      </c>
      <c r="AM583" s="333" t="str">
        <f>IF('Felling&amp;Restocking'!L583="","",VLOOKUP( 'Felling&amp;Restocking'!L583,SpeciesList[],4,FALSE))</f>
        <v/>
      </c>
      <c r="AN583" s="333" t="str">
        <f>IF('Felling&amp;Restocking'!M583="","",IFERROR("," &amp; VLOOKUP( 'Felling&amp;Restocking'!M583,SpeciesList[],2,FALSE),"," &amp; 'Felling&amp;Restocking'!M583))</f>
        <v/>
      </c>
      <c r="AO583" s="333" t="str">
        <f>IF('Felling&amp;Restocking'!M583="","",VLOOKUP( 'Felling&amp;Restocking'!M583,SpeciesList[],4,FALSE))</f>
        <v/>
      </c>
      <c r="AP583" s="333" t="str">
        <f>IF('Felling&amp;Restocking'!N583="","",IFERROR("," &amp; VLOOKUP( 'Felling&amp;Restocking'!N583,SpeciesList[],2,FALSE),"," &amp; 'Felling&amp;Restocking'!N583))</f>
        <v/>
      </c>
      <c r="AQ583" s="333" t="str">
        <f>IF('Felling&amp;Restocking'!N583="","",VLOOKUP( 'Felling&amp;Restocking'!N583,SpeciesList[],4,FALSE))</f>
        <v/>
      </c>
      <c r="AS583" s="346"/>
      <c r="AT583" s="333" t="str">
        <f>IF('Sub-Cpt Record'!A583&lt;&gt;"",CONCATENATE('Sub-Cpt Record'!A583,'Sub-Cpt Record'!B583,'Sub-Cpt Record'!C583),"")</f>
        <v/>
      </c>
      <c r="AU583" s="333">
        <f t="shared" si="81"/>
        <v>1</v>
      </c>
      <c r="AV583" s="333">
        <f>IF(AT583&lt;&gt;"",'Sub-Cpt Record'!C583/CODE!AU583,0)</f>
        <v>0</v>
      </c>
    </row>
    <row r="584" spans="1:48" x14ac:dyDescent="0.25">
      <c r="A584" s="333" t="str">
        <f>IF('Sub-Cpt Record'!B584="",IF(OR('Sub-Cpt Record'!A584=0,'Sub-Cpt Record'!A584=""),"",'Sub-Cpt Record'!A584),CONCATENATE('Sub-Cpt Record'!A584&amp;'Sub-Cpt Record'!B584))</f>
        <v/>
      </c>
      <c r="B584" s="333">
        <f t="shared" si="73"/>
        <v>1</v>
      </c>
      <c r="C584" s="334" t="str">
        <f>IF('Sub-Cpt Record'!E584 = "","",'Sub-Cpt Record'!E584&amp;"  ")</f>
        <v/>
      </c>
      <c r="D584" s="333" t="str">
        <f>IF('Sub-Cpt Record'!F584 = "","",'Sub-Cpt Record'!F584&amp;"  ")</f>
        <v/>
      </c>
      <c r="E584" s="333" t="str">
        <f>IF('Sub-Cpt Record'!G584 = "","",'Sub-Cpt Record'!G584&amp;"  ")</f>
        <v/>
      </c>
      <c r="F584" s="333" t="str">
        <f>IF('Sub-Cpt Record'!H584 = "","",'Sub-Cpt Record'!H584&amp;"  ")</f>
        <v/>
      </c>
      <c r="G584" s="333" t="str">
        <f>IF('Sub-Cpt Record'!I584 = "","",'Sub-Cpt Record'!I584&amp;"  ")</f>
        <v/>
      </c>
      <c r="H584" s="333" t="str">
        <f>IF('Sub-Cpt Record'!J584 = "","",'Sub-Cpt Record'!J584&amp;"  ")</f>
        <v/>
      </c>
      <c r="I584" s="335" t="str">
        <f t="shared" si="74"/>
        <v/>
      </c>
      <c r="J584" s="333">
        <f>IF(A584&lt;&gt;"",'Sub-Cpt Record'!C584/CODE!B584,0)</f>
        <v>0</v>
      </c>
      <c r="L584" s="337" t="str">
        <f t="shared" si="75"/>
        <v/>
      </c>
      <c r="N584" s="338">
        <f>COUNTIFS('Felling&amp;Restocking'!$A$11:$A$1000, 'Felling&amp;Restocking'!$A584, 'Felling&amp;Restocking'!$B$11:$B$1000, 'Felling&amp;Restocking'!$B584, 'Felling&amp;Restocking'!$H$11:$H$1000, 'Felling&amp;Restocking'!$H584)</f>
        <v>0</v>
      </c>
      <c r="O584" s="338">
        <f>IF(OR('Felling&amp;Restocking'!H584=0,'Felling&amp;Restocking'!H584=""),0,1)</f>
        <v>0</v>
      </c>
      <c r="P584" s="339">
        <f>SUM('Felling&amp;Restocking'!O584+'Felling&amp;Restocking'!P584)</f>
        <v>0</v>
      </c>
      <c r="S584" s="341">
        <f>IF(AND(O584&lt;&gt;0,P584&lt;&gt;0,'Felling&amp;Restocking'!G584&lt;&gt;0,AA584="",AC584=""),1,0)</f>
        <v>0</v>
      </c>
      <c r="T584" s="342" t="str">
        <f>IF(OR('Felling&amp;Restocking'!G584=0,'Felling&amp;Restocking'!G584=""),"",SUM('Felling&amp;Restocking'!O584/P584)*'Felling&amp;Restocking'!G584)</f>
        <v/>
      </c>
      <c r="U584" s="343" t="str">
        <f>IF(OR('Felling&amp;Restocking'!G584=0,'Felling&amp;Restocking'!G584=""),"",SUM('Felling&amp;Restocking'!P584/P584)*'Felling&amp;Restocking'!G584)</f>
        <v/>
      </c>
      <c r="V584" s="344">
        <f>IF(CONCATENATE('Felling&amp;Restocking'!U584&amp;'Felling&amp;Restocking'!W584&amp;'Felling&amp;Restocking'!Y584&amp;'Felling&amp;Restocking'!AA584&amp;'Felling&amp;Restocking'!AC584)="",0,1)</f>
        <v>0</v>
      </c>
      <c r="W584" s="345">
        <f>IF(OR(OR(TRIM('Felling&amp;Restocking'!H584)="T",TRIM('Felling&amp;Restocking'!H584)="DF",TRIM('Felling&amp;Restocking'!H584)="OS"),O584=0),0,1)</f>
        <v>0</v>
      </c>
      <c r="X584" s="345">
        <f>IF(OR('Felling&amp;Restocking'!$S584="",OR('Felling&amp;Restocking'!$S584=0,'Felling&amp;Restocking'!$S584="N/A")),0,1)</f>
        <v>0</v>
      </c>
      <c r="Y584" s="333" t="str">
        <f t="shared" si="76"/>
        <v/>
      </c>
      <c r="Z584" s="333" t="str">
        <f t="shared" si="77"/>
        <v/>
      </c>
      <c r="AA584" s="334" t="str">
        <f t="shared" si="78"/>
        <v/>
      </c>
      <c r="AC584" s="333" t="str">
        <f t="shared" si="79"/>
        <v/>
      </c>
      <c r="AE584" s="333" t="str">
        <f t="shared" si="80"/>
        <v>1</v>
      </c>
      <c r="AF584" s="346" t="str">
        <f>IF('Felling&amp;Restocking'!I584="","",IFERROR(VLOOKUP( 'Felling&amp;Restocking'!I584,SpeciesList[],2,FALSE),"," &amp; 'Felling&amp;Restocking'!I584))</f>
        <v/>
      </c>
      <c r="AG584" s="333" t="str">
        <f>IF('Felling&amp;Restocking'!I584="","",VLOOKUP( 'Felling&amp;Restocking'!I584,SpeciesList[],4,FALSE))</f>
        <v/>
      </c>
      <c r="AH584" s="333" t="str">
        <f>IF('Felling&amp;Restocking'!J584="","",IFERROR("," &amp; VLOOKUP( 'Felling&amp;Restocking'!J584,SpeciesList[],2,FALSE),"," &amp; 'Felling&amp;Restocking'!J584))</f>
        <v/>
      </c>
      <c r="AI584" s="333" t="str">
        <f>IF('Felling&amp;Restocking'!J584="","",VLOOKUP( 'Felling&amp;Restocking'!J584,SpeciesList[],4,FALSE))</f>
        <v/>
      </c>
      <c r="AJ584" s="333" t="str">
        <f>IF('Felling&amp;Restocking'!K584="","",IFERROR("," &amp; VLOOKUP( 'Felling&amp;Restocking'!K584,SpeciesList[],2,FALSE),"," &amp; 'Felling&amp;Restocking'!K584))</f>
        <v/>
      </c>
      <c r="AK584" s="333" t="str">
        <f>IF('Felling&amp;Restocking'!K584="","",VLOOKUP( 'Felling&amp;Restocking'!K584,SpeciesList[],4,FALSE))</f>
        <v/>
      </c>
      <c r="AL584" s="333" t="str">
        <f>IF('Felling&amp;Restocking'!L584="","",IFERROR("," &amp; VLOOKUP( 'Felling&amp;Restocking'!L584,SpeciesList[],2,FALSE),"," &amp; 'Felling&amp;Restocking'!L584))</f>
        <v/>
      </c>
      <c r="AM584" s="333" t="str">
        <f>IF('Felling&amp;Restocking'!L584="","",VLOOKUP( 'Felling&amp;Restocking'!L584,SpeciesList[],4,FALSE))</f>
        <v/>
      </c>
      <c r="AN584" s="333" t="str">
        <f>IF('Felling&amp;Restocking'!M584="","",IFERROR("," &amp; VLOOKUP( 'Felling&amp;Restocking'!M584,SpeciesList[],2,FALSE),"," &amp; 'Felling&amp;Restocking'!M584))</f>
        <v/>
      </c>
      <c r="AO584" s="333" t="str">
        <f>IF('Felling&amp;Restocking'!M584="","",VLOOKUP( 'Felling&amp;Restocking'!M584,SpeciesList[],4,FALSE))</f>
        <v/>
      </c>
      <c r="AP584" s="333" t="str">
        <f>IF('Felling&amp;Restocking'!N584="","",IFERROR("," &amp; VLOOKUP( 'Felling&amp;Restocking'!N584,SpeciesList[],2,FALSE),"," &amp; 'Felling&amp;Restocking'!N584))</f>
        <v/>
      </c>
      <c r="AQ584" s="333" t="str">
        <f>IF('Felling&amp;Restocking'!N584="","",VLOOKUP( 'Felling&amp;Restocking'!N584,SpeciesList[],4,FALSE))</f>
        <v/>
      </c>
      <c r="AS584" s="346"/>
      <c r="AT584" s="333" t="str">
        <f>IF('Sub-Cpt Record'!A584&lt;&gt;"",CONCATENATE('Sub-Cpt Record'!A584,'Sub-Cpt Record'!B584,'Sub-Cpt Record'!C584),"")</f>
        <v/>
      </c>
      <c r="AU584" s="333">
        <f t="shared" si="81"/>
        <v>1</v>
      </c>
      <c r="AV584" s="333">
        <f>IF(AT584&lt;&gt;"",'Sub-Cpt Record'!C584/CODE!AU584,0)</f>
        <v>0</v>
      </c>
    </row>
    <row r="585" spans="1:48" x14ac:dyDescent="0.25">
      <c r="A585" s="333" t="str">
        <f>IF('Sub-Cpt Record'!B585="",IF(OR('Sub-Cpt Record'!A585=0,'Sub-Cpt Record'!A585=""),"",'Sub-Cpt Record'!A585),CONCATENATE('Sub-Cpt Record'!A585&amp;'Sub-Cpt Record'!B585))</f>
        <v/>
      </c>
      <c r="B585" s="333">
        <f t="shared" si="73"/>
        <v>1</v>
      </c>
      <c r="C585" s="334" t="str">
        <f>IF('Sub-Cpt Record'!E585 = "","",'Sub-Cpt Record'!E585&amp;"  ")</f>
        <v/>
      </c>
      <c r="D585" s="333" t="str">
        <f>IF('Sub-Cpt Record'!F585 = "","",'Sub-Cpt Record'!F585&amp;"  ")</f>
        <v/>
      </c>
      <c r="E585" s="333" t="str">
        <f>IF('Sub-Cpt Record'!G585 = "","",'Sub-Cpt Record'!G585&amp;"  ")</f>
        <v/>
      </c>
      <c r="F585" s="333" t="str">
        <f>IF('Sub-Cpt Record'!H585 = "","",'Sub-Cpt Record'!H585&amp;"  ")</f>
        <v/>
      </c>
      <c r="G585" s="333" t="str">
        <f>IF('Sub-Cpt Record'!I585 = "","",'Sub-Cpt Record'!I585&amp;"  ")</f>
        <v/>
      </c>
      <c r="H585" s="333" t="str">
        <f>IF('Sub-Cpt Record'!J585 = "","",'Sub-Cpt Record'!J585&amp;"  ")</f>
        <v/>
      </c>
      <c r="I585" s="335" t="str">
        <f t="shared" si="74"/>
        <v/>
      </c>
      <c r="J585" s="333">
        <f>IF(A585&lt;&gt;"",'Sub-Cpt Record'!C585/CODE!B585,0)</f>
        <v>0</v>
      </c>
      <c r="L585" s="337" t="str">
        <f t="shared" si="75"/>
        <v/>
      </c>
      <c r="N585" s="338">
        <f>COUNTIFS('Felling&amp;Restocking'!$A$11:$A$1000, 'Felling&amp;Restocking'!$A585, 'Felling&amp;Restocking'!$B$11:$B$1000, 'Felling&amp;Restocking'!$B585, 'Felling&amp;Restocking'!$H$11:$H$1000, 'Felling&amp;Restocking'!$H585)</f>
        <v>0</v>
      </c>
      <c r="O585" s="338">
        <f>IF(OR('Felling&amp;Restocking'!H585=0,'Felling&amp;Restocking'!H585=""),0,1)</f>
        <v>0</v>
      </c>
      <c r="P585" s="339">
        <f>SUM('Felling&amp;Restocking'!O585+'Felling&amp;Restocking'!P585)</f>
        <v>0</v>
      </c>
      <c r="S585" s="341">
        <f>IF(AND(O585&lt;&gt;0,P585&lt;&gt;0,'Felling&amp;Restocking'!G585&lt;&gt;0,AA585="",AC585=""),1,0)</f>
        <v>0</v>
      </c>
      <c r="T585" s="342" t="str">
        <f>IF(OR('Felling&amp;Restocking'!G585=0,'Felling&amp;Restocking'!G585=""),"",SUM('Felling&amp;Restocking'!O585/P585)*'Felling&amp;Restocking'!G585)</f>
        <v/>
      </c>
      <c r="U585" s="343" t="str">
        <f>IF(OR('Felling&amp;Restocking'!G585=0,'Felling&amp;Restocking'!G585=""),"",SUM('Felling&amp;Restocking'!P585/P585)*'Felling&amp;Restocking'!G585)</f>
        <v/>
      </c>
      <c r="V585" s="344">
        <f>IF(CONCATENATE('Felling&amp;Restocking'!U585&amp;'Felling&amp;Restocking'!W585&amp;'Felling&amp;Restocking'!Y585&amp;'Felling&amp;Restocking'!AA585&amp;'Felling&amp;Restocking'!AC585)="",0,1)</f>
        <v>0</v>
      </c>
      <c r="W585" s="345">
        <f>IF(OR(OR(TRIM('Felling&amp;Restocking'!H585)="T",TRIM('Felling&amp;Restocking'!H585)="DF",TRIM('Felling&amp;Restocking'!H585)="OS"),O585=0),0,1)</f>
        <v>0</v>
      </c>
      <c r="X585" s="345">
        <f>IF(OR('Felling&amp;Restocking'!$S585="",OR('Felling&amp;Restocking'!$S585=0,'Felling&amp;Restocking'!$S585="N/A")),0,1)</f>
        <v>0</v>
      </c>
      <c r="Y585" s="333" t="str">
        <f t="shared" si="76"/>
        <v/>
      </c>
      <c r="Z585" s="333" t="str">
        <f t="shared" si="77"/>
        <v/>
      </c>
      <c r="AA585" s="334" t="str">
        <f t="shared" si="78"/>
        <v/>
      </c>
      <c r="AC585" s="333" t="str">
        <f t="shared" si="79"/>
        <v/>
      </c>
      <c r="AE585" s="333" t="str">
        <f t="shared" si="80"/>
        <v>1</v>
      </c>
      <c r="AF585" s="346" t="str">
        <f>IF('Felling&amp;Restocking'!I585="","",IFERROR(VLOOKUP( 'Felling&amp;Restocking'!I585,SpeciesList[],2,FALSE),"," &amp; 'Felling&amp;Restocking'!I585))</f>
        <v/>
      </c>
      <c r="AG585" s="333" t="str">
        <f>IF('Felling&amp;Restocking'!I585="","",VLOOKUP( 'Felling&amp;Restocking'!I585,SpeciesList[],4,FALSE))</f>
        <v/>
      </c>
      <c r="AH585" s="333" t="str">
        <f>IF('Felling&amp;Restocking'!J585="","",IFERROR("," &amp; VLOOKUP( 'Felling&amp;Restocking'!J585,SpeciesList[],2,FALSE),"," &amp; 'Felling&amp;Restocking'!J585))</f>
        <v/>
      </c>
      <c r="AI585" s="333" t="str">
        <f>IF('Felling&amp;Restocking'!J585="","",VLOOKUP( 'Felling&amp;Restocking'!J585,SpeciesList[],4,FALSE))</f>
        <v/>
      </c>
      <c r="AJ585" s="333" t="str">
        <f>IF('Felling&amp;Restocking'!K585="","",IFERROR("," &amp; VLOOKUP( 'Felling&amp;Restocking'!K585,SpeciesList[],2,FALSE),"," &amp; 'Felling&amp;Restocking'!K585))</f>
        <v/>
      </c>
      <c r="AK585" s="333" t="str">
        <f>IF('Felling&amp;Restocking'!K585="","",VLOOKUP( 'Felling&amp;Restocking'!K585,SpeciesList[],4,FALSE))</f>
        <v/>
      </c>
      <c r="AL585" s="333" t="str">
        <f>IF('Felling&amp;Restocking'!L585="","",IFERROR("," &amp; VLOOKUP( 'Felling&amp;Restocking'!L585,SpeciesList[],2,FALSE),"," &amp; 'Felling&amp;Restocking'!L585))</f>
        <v/>
      </c>
      <c r="AM585" s="333" t="str">
        <f>IF('Felling&amp;Restocking'!L585="","",VLOOKUP( 'Felling&amp;Restocking'!L585,SpeciesList[],4,FALSE))</f>
        <v/>
      </c>
      <c r="AN585" s="333" t="str">
        <f>IF('Felling&amp;Restocking'!M585="","",IFERROR("," &amp; VLOOKUP( 'Felling&amp;Restocking'!M585,SpeciesList[],2,FALSE),"," &amp; 'Felling&amp;Restocking'!M585))</f>
        <v/>
      </c>
      <c r="AO585" s="333" t="str">
        <f>IF('Felling&amp;Restocking'!M585="","",VLOOKUP( 'Felling&amp;Restocking'!M585,SpeciesList[],4,FALSE))</f>
        <v/>
      </c>
      <c r="AP585" s="333" t="str">
        <f>IF('Felling&amp;Restocking'!N585="","",IFERROR("," &amp; VLOOKUP( 'Felling&amp;Restocking'!N585,SpeciesList[],2,FALSE),"," &amp; 'Felling&amp;Restocking'!N585))</f>
        <v/>
      </c>
      <c r="AQ585" s="333" t="str">
        <f>IF('Felling&amp;Restocking'!N585="","",VLOOKUP( 'Felling&amp;Restocking'!N585,SpeciesList[],4,FALSE))</f>
        <v/>
      </c>
      <c r="AS585" s="346"/>
      <c r="AT585" s="333" t="str">
        <f>IF('Sub-Cpt Record'!A585&lt;&gt;"",CONCATENATE('Sub-Cpt Record'!A585,'Sub-Cpt Record'!B585,'Sub-Cpt Record'!C585),"")</f>
        <v/>
      </c>
      <c r="AU585" s="333">
        <f t="shared" si="81"/>
        <v>1</v>
      </c>
      <c r="AV585" s="333">
        <f>IF(AT585&lt;&gt;"",'Sub-Cpt Record'!C585/CODE!AU585,0)</f>
        <v>0</v>
      </c>
    </row>
    <row r="586" spans="1:48" x14ac:dyDescent="0.25">
      <c r="A586" s="333" t="str">
        <f>IF('Sub-Cpt Record'!B586="",IF(OR('Sub-Cpt Record'!A586=0,'Sub-Cpt Record'!A586=""),"",'Sub-Cpt Record'!A586),CONCATENATE('Sub-Cpt Record'!A586&amp;'Sub-Cpt Record'!B586))</f>
        <v/>
      </c>
      <c r="B586" s="333">
        <f t="shared" si="73"/>
        <v>1</v>
      </c>
      <c r="C586" s="334" t="str">
        <f>IF('Sub-Cpt Record'!E586 = "","",'Sub-Cpt Record'!E586&amp;"  ")</f>
        <v/>
      </c>
      <c r="D586" s="333" t="str">
        <f>IF('Sub-Cpt Record'!F586 = "","",'Sub-Cpt Record'!F586&amp;"  ")</f>
        <v/>
      </c>
      <c r="E586" s="333" t="str">
        <f>IF('Sub-Cpt Record'!G586 = "","",'Sub-Cpt Record'!G586&amp;"  ")</f>
        <v/>
      </c>
      <c r="F586" s="333" t="str">
        <f>IF('Sub-Cpt Record'!H586 = "","",'Sub-Cpt Record'!H586&amp;"  ")</f>
        <v/>
      </c>
      <c r="G586" s="333" t="str">
        <f>IF('Sub-Cpt Record'!I586 = "","",'Sub-Cpt Record'!I586&amp;"  ")</f>
        <v/>
      </c>
      <c r="H586" s="333" t="str">
        <f>IF('Sub-Cpt Record'!J586 = "","",'Sub-Cpt Record'!J586&amp;"  ")</f>
        <v/>
      </c>
      <c r="I586" s="335" t="str">
        <f t="shared" si="74"/>
        <v/>
      </c>
      <c r="J586" s="333">
        <f>IF(A586&lt;&gt;"",'Sub-Cpt Record'!C586/CODE!B586,0)</f>
        <v>0</v>
      </c>
      <c r="L586" s="337" t="str">
        <f t="shared" si="75"/>
        <v/>
      </c>
      <c r="N586" s="338">
        <f>COUNTIFS('Felling&amp;Restocking'!$A$11:$A$1000, 'Felling&amp;Restocking'!$A586, 'Felling&amp;Restocking'!$B$11:$B$1000, 'Felling&amp;Restocking'!$B586, 'Felling&amp;Restocking'!$H$11:$H$1000, 'Felling&amp;Restocking'!$H586)</f>
        <v>0</v>
      </c>
      <c r="O586" s="338">
        <f>IF(OR('Felling&amp;Restocking'!H586=0,'Felling&amp;Restocking'!H586=""),0,1)</f>
        <v>0</v>
      </c>
      <c r="P586" s="339">
        <f>SUM('Felling&amp;Restocking'!O586+'Felling&amp;Restocking'!P586)</f>
        <v>0</v>
      </c>
      <c r="S586" s="341">
        <f>IF(AND(O586&lt;&gt;0,P586&lt;&gt;0,'Felling&amp;Restocking'!G586&lt;&gt;0,AA586="",AC586=""),1,0)</f>
        <v>0</v>
      </c>
      <c r="T586" s="342" t="str">
        <f>IF(OR('Felling&amp;Restocking'!G586=0,'Felling&amp;Restocking'!G586=""),"",SUM('Felling&amp;Restocking'!O586/P586)*'Felling&amp;Restocking'!G586)</f>
        <v/>
      </c>
      <c r="U586" s="343" t="str">
        <f>IF(OR('Felling&amp;Restocking'!G586=0,'Felling&amp;Restocking'!G586=""),"",SUM('Felling&amp;Restocking'!P586/P586)*'Felling&amp;Restocking'!G586)</f>
        <v/>
      </c>
      <c r="V586" s="344">
        <f>IF(CONCATENATE('Felling&amp;Restocking'!U586&amp;'Felling&amp;Restocking'!W586&amp;'Felling&amp;Restocking'!Y586&amp;'Felling&amp;Restocking'!AA586&amp;'Felling&amp;Restocking'!AC586)="",0,1)</f>
        <v>0</v>
      </c>
      <c r="W586" s="345">
        <f>IF(OR(OR(TRIM('Felling&amp;Restocking'!H586)="T",TRIM('Felling&amp;Restocking'!H586)="DF",TRIM('Felling&amp;Restocking'!H586)="OS"),O586=0),0,1)</f>
        <v>0</v>
      </c>
      <c r="X586" s="345">
        <f>IF(OR('Felling&amp;Restocking'!$S586="",OR('Felling&amp;Restocking'!$S586=0,'Felling&amp;Restocking'!$S586="N/A")),0,1)</f>
        <v>0</v>
      </c>
      <c r="Y586" s="333" t="str">
        <f t="shared" si="76"/>
        <v/>
      </c>
      <c r="Z586" s="333" t="str">
        <f t="shared" si="77"/>
        <v/>
      </c>
      <c r="AA586" s="334" t="str">
        <f t="shared" si="78"/>
        <v/>
      </c>
      <c r="AC586" s="333" t="str">
        <f t="shared" si="79"/>
        <v/>
      </c>
      <c r="AE586" s="333" t="str">
        <f t="shared" si="80"/>
        <v>1</v>
      </c>
      <c r="AF586" s="346" t="str">
        <f>IF('Felling&amp;Restocking'!I586="","",IFERROR(VLOOKUP( 'Felling&amp;Restocking'!I586,SpeciesList[],2,FALSE),"," &amp; 'Felling&amp;Restocking'!I586))</f>
        <v/>
      </c>
      <c r="AG586" s="333" t="str">
        <f>IF('Felling&amp;Restocking'!I586="","",VLOOKUP( 'Felling&amp;Restocking'!I586,SpeciesList[],4,FALSE))</f>
        <v/>
      </c>
      <c r="AH586" s="333" t="str">
        <f>IF('Felling&amp;Restocking'!J586="","",IFERROR("," &amp; VLOOKUP( 'Felling&amp;Restocking'!J586,SpeciesList[],2,FALSE),"," &amp; 'Felling&amp;Restocking'!J586))</f>
        <v/>
      </c>
      <c r="AI586" s="333" t="str">
        <f>IF('Felling&amp;Restocking'!J586="","",VLOOKUP( 'Felling&amp;Restocking'!J586,SpeciesList[],4,FALSE))</f>
        <v/>
      </c>
      <c r="AJ586" s="333" t="str">
        <f>IF('Felling&amp;Restocking'!K586="","",IFERROR("," &amp; VLOOKUP( 'Felling&amp;Restocking'!K586,SpeciesList[],2,FALSE),"," &amp; 'Felling&amp;Restocking'!K586))</f>
        <v/>
      </c>
      <c r="AK586" s="333" t="str">
        <f>IF('Felling&amp;Restocking'!K586="","",VLOOKUP( 'Felling&amp;Restocking'!K586,SpeciesList[],4,FALSE))</f>
        <v/>
      </c>
      <c r="AL586" s="333" t="str">
        <f>IF('Felling&amp;Restocking'!L586="","",IFERROR("," &amp; VLOOKUP( 'Felling&amp;Restocking'!L586,SpeciesList[],2,FALSE),"," &amp; 'Felling&amp;Restocking'!L586))</f>
        <v/>
      </c>
      <c r="AM586" s="333" t="str">
        <f>IF('Felling&amp;Restocking'!L586="","",VLOOKUP( 'Felling&amp;Restocking'!L586,SpeciesList[],4,FALSE))</f>
        <v/>
      </c>
      <c r="AN586" s="333" t="str">
        <f>IF('Felling&amp;Restocking'!M586="","",IFERROR("," &amp; VLOOKUP( 'Felling&amp;Restocking'!M586,SpeciesList[],2,FALSE),"," &amp; 'Felling&amp;Restocking'!M586))</f>
        <v/>
      </c>
      <c r="AO586" s="333" t="str">
        <f>IF('Felling&amp;Restocking'!M586="","",VLOOKUP( 'Felling&amp;Restocking'!M586,SpeciesList[],4,FALSE))</f>
        <v/>
      </c>
      <c r="AP586" s="333" t="str">
        <f>IF('Felling&amp;Restocking'!N586="","",IFERROR("," &amp; VLOOKUP( 'Felling&amp;Restocking'!N586,SpeciesList[],2,FALSE),"," &amp; 'Felling&amp;Restocking'!N586))</f>
        <v/>
      </c>
      <c r="AQ586" s="333" t="str">
        <f>IF('Felling&amp;Restocking'!N586="","",VLOOKUP( 'Felling&amp;Restocking'!N586,SpeciesList[],4,FALSE))</f>
        <v/>
      </c>
      <c r="AS586" s="346"/>
      <c r="AT586" s="333" t="str">
        <f>IF('Sub-Cpt Record'!A586&lt;&gt;"",CONCATENATE('Sub-Cpt Record'!A586,'Sub-Cpt Record'!B586,'Sub-Cpt Record'!C586),"")</f>
        <v/>
      </c>
      <c r="AU586" s="333">
        <f t="shared" si="81"/>
        <v>1</v>
      </c>
      <c r="AV586" s="333">
        <f>IF(AT586&lt;&gt;"",'Sub-Cpt Record'!C586/CODE!AU586,0)</f>
        <v>0</v>
      </c>
    </row>
    <row r="587" spans="1:48" x14ac:dyDescent="0.25">
      <c r="A587" s="333" t="str">
        <f>IF('Sub-Cpt Record'!B587="",IF(OR('Sub-Cpt Record'!A587=0,'Sub-Cpt Record'!A587=""),"",'Sub-Cpt Record'!A587),CONCATENATE('Sub-Cpt Record'!A587&amp;'Sub-Cpt Record'!B587))</f>
        <v/>
      </c>
      <c r="B587" s="333">
        <f t="shared" si="73"/>
        <v>1</v>
      </c>
      <c r="C587" s="334" t="str">
        <f>IF('Sub-Cpt Record'!E587 = "","",'Sub-Cpt Record'!E587&amp;"  ")</f>
        <v/>
      </c>
      <c r="D587" s="333" t="str">
        <f>IF('Sub-Cpt Record'!F587 = "","",'Sub-Cpt Record'!F587&amp;"  ")</f>
        <v/>
      </c>
      <c r="E587" s="333" t="str">
        <f>IF('Sub-Cpt Record'!G587 = "","",'Sub-Cpt Record'!G587&amp;"  ")</f>
        <v/>
      </c>
      <c r="F587" s="333" t="str">
        <f>IF('Sub-Cpt Record'!H587 = "","",'Sub-Cpt Record'!H587&amp;"  ")</f>
        <v/>
      </c>
      <c r="G587" s="333" t="str">
        <f>IF('Sub-Cpt Record'!I587 = "","",'Sub-Cpt Record'!I587&amp;"  ")</f>
        <v/>
      </c>
      <c r="H587" s="333" t="str">
        <f>IF('Sub-Cpt Record'!J587 = "","",'Sub-Cpt Record'!J587&amp;"  ")</f>
        <v/>
      </c>
      <c r="I587" s="335" t="str">
        <f t="shared" si="74"/>
        <v/>
      </c>
      <c r="J587" s="333">
        <f>IF(A587&lt;&gt;"",'Sub-Cpt Record'!C587/CODE!B587,0)</f>
        <v>0</v>
      </c>
      <c r="L587" s="337" t="str">
        <f t="shared" si="75"/>
        <v/>
      </c>
      <c r="N587" s="338">
        <f>COUNTIFS('Felling&amp;Restocking'!$A$11:$A$1000, 'Felling&amp;Restocking'!$A587, 'Felling&amp;Restocking'!$B$11:$B$1000, 'Felling&amp;Restocking'!$B587, 'Felling&amp;Restocking'!$H$11:$H$1000, 'Felling&amp;Restocking'!$H587)</f>
        <v>0</v>
      </c>
      <c r="O587" s="338">
        <f>IF(OR('Felling&amp;Restocking'!H587=0,'Felling&amp;Restocking'!H587=""),0,1)</f>
        <v>0</v>
      </c>
      <c r="P587" s="339">
        <f>SUM('Felling&amp;Restocking'!O587+'Felling&amp;Restocking'!P587)</f>
        <v>0</v>
      </c>
      <c r="S587" s="341">
        <f>IF(AND(O587&lt;&gt;0,P587&lt;&gt;0,'Felling&amp;Restocking'!G587&lt;&gt;0,AA587="",AC587=""),1,0)</f>
        <v>0</v>
      </c>
      <c r="T587" s="342" t="str">
        <f>IF(OR('Felling&amp;Restocking'!G587=0,'Felling&amp;Restocking'!G587=""),"",SUM('Felling&amp;Restocking'!O587/P587)*'Felling&amp;Restocking'!G587)</f>
        <v/>
      </c>
      <c r="U587" s="343" t="str">
        <f>IF(OR('Felling&amp;Restocking'!G587=0,'Felling&amp;Restocking'!G587=""),"",SUM('Felling&amp;Restocking'!P587/P587)*'Felling&amp;Restocking'!G587)</f>
        <v/>
      </c>
      <c r="V587" s="344">
        <f>IF(CONCATENATE('Felling&amp;Restocking'!U587&amp;'Felling&amp;Restocking'!W587&amp;'Felling&amp;Restocking'!Y587&amp;'Felling&amp;Restocking'!AA587&amp;'Felling&amp;Restocking'!AC587)="",0,1)</f>
        <v>0</v>
      </c>
      <c r="W587" s="345">
        <f>IF(OR(OR(TRIM('Felling&amp;Restocking'!H587)="T",TRIM('Felling&amp;Restocking'!H587)="DF",TRIM('Felling&amp;Restocking'!H587)="OS"),O587=0),0,1)</f>
        <v>0</v>
      </c>
      <c r="X587" s="345">
        <f>IF(OR('Felling&amp;Restocking'!$S587="",OR('Felling&amp;Restocking'!$S587=0,'Felling&amp;Restocking'!$S587="N/A")),0,1)</f>
        <v>0</v>
      </c>
      <c r="Y587" s="333" t="str">
        <f t="shared" si="76"/>
        <v/>
      </c>
      <c r="Z587" s="333" t="str">
        <f t="shared" si="77"/>
        <v/>
      </c>
      <c r="AA587" s="334" t="str">
        <f t="shared" si="78"/>
        <v/>
      </c>
      <c r="AC587" s="333" t="str">
        <f t="shared" si="79"/>
        <v/>
      </c>
      <c r="AE587" s="333" t="str">
        <f t="shared" si="80"/>
        <v>1</v>
      </c>
      <c r="AF587" s="346" t="str">
        <f>IF('Felling&amp;Restocking'!I587="","",IFERROR(VLOOKUP( 'Felling&amp;Restocking'!I587,SpeciesList[],2,FALSE),"," &amp; 'Felling&amp;Restocking'!I587))</f>
        <v/>
      </c>
      <c r="AG587" s="333" t="str">
        <f>IF('Felling&amp;Restocking'!I587="","",VLOOKUP( 'Felling&amp;Restocking'!I587,SpeciesList[],4,FALSE))</f>
        <v/>
      </c>
      <c r="AH587" s="333" t="str">
        <f>IF('Felling&amp;Restocking'!J587="","",IFERROR("," &amp; VLOOKUP( 'Felling&amp;Restocking'!J587,SpeciesList[],2,FALSE),"," &amp; 'Felling&amp;Restocking'!J587))</f>
        <v/>
      </c>
      <c r="AI587" s="333" t="str">
        <f>IF('Felling&amp;Restocking'!J587="","",VLOOKUP( 'Felling&amp;Restocking'!J587,SpeciesList[],4,FALSE))</f>
        <v/>
      </c>
      <c r="AJ587" s="333" t="str">
        <f>IF('Felling&amp;Restocking'!K587="","",IFERROR("," &amp; VLOOKUP( 'Felling&amp;Restocking'!K587,SpeciesList[],2,FALSE),"," &amp; 'Felling&amp;Restocking'!K587))</f>
        <v/>
      </c>
      <c r="AK587" s="333" t="str">
        <f>IF('Felling&amp;Restocking'!K587="","",VLOOKUP( 'Felling&amp;Restocking'!K587,SpeciesList[],4,FALSE))</f>
        <v/>
      </c>
      <c r="AL587" s="333" t="str">
        <f>IF('Felling&amp;Restocking'!L587="","",IFERROR("," &amp; VLOOKUP( 'Felling&amp;Restocking'!L587,SpeciesList[],2,FALSE),"," &amp; 'Felling&amp;Restocking'!L587))</f>
        <v/>
      </c>
      <c r="AM587" s="333" t="str">
        <f>IF('Felling&amp;Restocking'!L587="","",VLOOKUP( 'Felling&amp;Restocking'!L587,SpeciesList[],4,FALSE))</f>
        <v/>
      </c>
      <c r="AN587" s="333" t="str">
        <f>IF('Felling&amp;Restocking'!M587="","",IFERROR("," &amp; VLOOKUP( 'Felling&amp;Restocking'!M587,SpeciesList[],2,FALSE),"," &amp; 'Felling&amp;Restocking'!M587))</f>
        <v/>
      </c>
      <c r="AO587" s="333" t="str">
        <f>IF('Felling&amp;Restocking'!M587="","",VLOOKUP( 'Felling&amp;Restocking'!M587,SpeciesList[],4,FALSE))</f>
        <v/>
      </c>
      <c r="AP587" s="333" t="str">
        <f>IF('Felling&amp;Restocking'!N587="","",IFERROR("," &amp; VLOOKUP( 'Felling&amp;Restocking'!N587,SpeciesList[],2,FALSE),"," &amp; 'Felling&amp;Restocking'!N587))</f>
        <v/>
      </c>
      <c r="AQ587" s="333" t="str">
        <f>IF('Felling&amp;Restocking'!N587="","",VLOOKUP( 'Felling&amp;Restocking'!N587,SpeciesList[],4,FALSE))</f>
        <v/>
      </c>
      <c r="AS587" s="346"/>
      <c r="AT587" s="333" t="str">
        <f>IF('Sub-Cpt Record'!A587&lt;&gt;"",CONCATENATE('Sub-Cpt Record'!A587,'Sub-Cpt Record'!B587,'Sub-Cpt Record'!C587),"")</f>
        <v/>
      </c>
      <c r="AU587" s="333">
        <f t="shared" si="81"/>
        <v>1</v>
      </c>
      <c r="AV587" s="333">
        <f>IF(AT587&lt;&gt;"",'Sub-Cpt Record'!C587/CODE!AU587,0)</f>
        <v>0</v>
      </c>
    </row>
    <row r="588" spans="1:48" x14ac:dyDescent="0.25">
      <c r="A588" s="333" t="str">
        <f>IF('Sub-Cpt Record'!B588="",IF(OR('Sub-Cpt Record'!A588=0,'Sub-Cpt Record'!A588=""),"",'Sub-Cpt Record'!A588),CONCATENATE('Sub-Cpt Record'!A588&amp;'Sub-Cpt Record'!B588))</f>
        <v/>
      </c>
      <c r="B588" s="333">
        <f t="shared" ref="B588:B651" si="82">IF($A588="",1,COUNTIFS($A$11:$A$1000, $A588))</f>
        <v>1</v>
      </c>
      <c r="C588" s="334" t="str">
        <f>IF('Sub-Cpt Record'!E588 = "","",'Sub-Cpt Record'!E588&amp;"  ")</f>
        <v/>
      </c>
      <c r="D588" s="333" t="str">
        <f>IF('Sub-Cpt Record'!F588 = "","",'Sub-Cpt Record'!F588&amp;"  ")</f>
        <v/>
      </c>
      <c r="E588" s="333" t="str">
        <f>IF('Sub-Cpt Record'!G588 = "","",'Sub-Cpt Record'!G588&amp;"  ")</f>
        <v/>
      </c>
      <c r="F588" s="333" t="str">
        <f>IF('Sub-Cpt Record'!H588 = "","",'Sub-Cpt Record'!H588&amp;"  ")</f>
        <v/>
      </c>
      <c r="G588" s="333" t="str">
        <f>IF('Sub-Cpt Record'!I588 = "","",'Sub-Cpt Record'!I588&amp;"  ")</f>
        <v/>
      </c>
      <c r="H588" s="333" t="str">
        <f>IF('Sub-Cpt Record'!J588 = "","",'Sub-Cpt Record'!J588&amp;"  ")</f>
        <v/>
      </c>
      <c r="I588" s="335" t="str">
        <f t="shared" ref="I588:I651" si="83">CONCATENATE(C588&amp;D588&amp;E588&amp;F588&amp;G588&amp;H588)</f>
        <v/>
      </c>
      <c r="J588" s="333">
        <f>IF(A588&lt;&gt;"",'Sub-Cpt Record'!C588/CODE!B588,0)</f>
        <v>0</v>
      </c>
      <c r="L588" s="337" t="str">
        <f t="shared" ref="L588:L651" si="84">IF(A588="",IF(L589=1,1,""),1)</f>
        <v/>
      </c>
      <c r="N588" s="338">
        <f>COUNTIFS('Felling&amp;Restocking'!$A$11:$A$1000, 'Felling&amp;Restocking'!$A588, 'Felling&amp;Restocking'!$B$11:$B$1000, 'Felling&amp;Restocking'!$B588, 'Felling&amp;Restocking'!$H$11:$H$1000, 'Felling&amp;Restocking'!$H588)</f>
        <v>0</v>
      </c>
      <c r="O588" s="338">
        <f>IF(OR('Felling&amp;Restocking'!H588=0,'Felling&amp;Restocking'!H588=""),0,1)</f>
        <v>0</v>
      </c>
      <c r="P588" s="339">
        <f>SUM('Felling&amp;Restocking'!O588+'Felling&amp;Restocking'!P588)</f>
        <v>0</v>
      </c>
      <c r="S588" s="341">
        <f>IF(AND(O588&lt;&gt;0,P588&lt;&gt;0,'Felling&amp;Restocking'!G588&lt;&gt;0,AA588="",AC588=""),1,0)</f>
        <v>0</v>
      </c>
      <c r="T588" s="342" t="str">
        <f>IF(OR('Felling&amp;Restocking'!G588=0,'Felling&amp;Restocking'!G588=""),"",SUM('Felling&amp;Restocking'!O588/P588)*'Felling&amp;Restocking'!G588)</f>
        <v/>
      </c>
      <c r="U588" s="343" t="str">
        <f>IF(OR('Felling&amp;Restocking'!G588=0,'Felling&amp;Restocking'!G588=""),"",SUM('Felling&amp;Restocking'!P588/P588)*'Felling&amp;Restocking'!G588)</f>
        <v/>
      </c>
      <c r="V588" s="344">
        <f>IF(CONCATENATE('Felling&amp;Restocking'!U588&amp;'Felling&amp;Restocking'!W588&amp;'Felling&amp;Restocking'!Y588&amp;'Felling&amp;Restocking'!AA588&amp;'Felling&amp;Restocking'!AC588)="",0,1)</f>
        <v>0</v>
      </c>
      <c r="W588" s="345">
        <f>IF(OR(OR(TRIM('Felling&amp;Restocking'!H588)="T",TRIM('Felling&amp;Restocking'!H588)="DF",TRIM('Felling&amp;Restocking'!H588)="OS"),O588=0),0,1)</f>
        <v>0</v>
      </c>
      <c r="X588" s="345">
        <f>IF(OR('Felling&amp;Restocking'!$S588="",OR('Felling&amp;Restocking'!$S588=0,'Felling&amp;Restocking'!$S588="N/A")),0,1)</f>
        <v>0</v>
      </c>
      <c r="Y588" s="333" t="str">
        <f t="shared" ref="Y588:Y651" si="85">IF(W588=1,T588,"")</f>
        <v/>
      </c>
      <c r="Z588" s="333" t="str">
        <f t="shared" ref="Z588:Z651" si="86">IF(W588=1,U588,"")</f>
        <v/>
      </c>
      <c r="AA588" s="334" t="str">
        <f t="shared" ref="AA588:AA651" si="87">CONCATENATE(IF(AND(AG588="B",AF588&lt;&gt;""),AF588,""),IF(AND(AI588="B",AH588&lt;&gt;""),AH588,""),IF(AND(AK588="B",AJ588&lt;&gt;""),AJ588,""),IF(AND(AM588="B",AL588&lt;&gt;""),AL588,""),IF(AND(AO588="B",AN588&lt;&gt;""),AN588,""),IF(AND(AQ588="B",AP588&lt;&gt;""),AP588,""))</f>
        <v/>
      </c>
      <c r="AC588" s="333" t="str">
        <f t="shared" ref="AC588:AC651" si="88">CONCATENATE(IF(AND(AG588="C",AF588&lt;&gt;""),AF588,""),IF(AND(AI588="C",AH588&lt;&gt;""),AH588,""),IF(AND(AK588="C",AJ588&lt;&gt;""),AJ588,""),IF(AND(AM588="C",AL588&lt;&gt;""),AL588,""),IF(AND(AO588="C",AN588&lt;&gt;""),AN588,""),IF(AND(AQ588="C",AP588&lt;&gt;""),AP588,""))</f>
        <v/>
      </c>
      <c r="AE588" s="333" t="str">
        <f t="shared" ref="AE588:AE651" si="89">CONCATENATE(IF(AS588="","",AS588),IF(AU588="","",AU588),IF(AW588="","",AW588),IF(AY588="","",AY588),IF(BA588="","",BA588),IF(BC588="","",BC588))</f>
        <v>1</v>
      </c>
      <c r="AF588" s="346" t="str">
        <f>IF('Felling&amp;Restocking'!I588="","",IFERROR(VLOOKUP( 'Felling&amp;Restocking'!I588,SpeciesList[],2,FALSE),"," &amp; 'Felling&amp;Restocking'!I588))</f>
        <v/>
      </c>
      <c r="AG588" s="333" t="str">
        <f>IF('Felling&amp;Restocking'!I588="","",VLOOKUP( 'Felling&amp;Restocking'!I588,SpeciesList[],4,FALSE))</f>
        <v/>
      </c>
      <c r="AH588" s="333" t="str">
        <f>IF('Felling&amp;Restocking'!J588="","",IFERROR("," &amp; VLOOKUP( 'Felling&amp;Restocking'!J588,SpeciesList[],2,FALSE),"," &amp; 'Felling&amp;Restocking'!J588))</f>
        <v/>
      </c>
      <c r="AI588" s="333" t="str">
        <f>IF('Felling&amp;Restocking'!J588="","",VLOOKUP( 'Felling&amp;Restocking'!J588,SpeciesList[],4,FALSE))</f>
        <v/>
      </c>
      <c r="AJ588" s="333" t="str">
        <f>IF('Felling&amp;Restocking'!K588="","",IFERROR("," &amp; VLOOKUP( 'Felling&amp;Restocking'!K588,SpeciesList[],2,FALSE),"," &amp; 'Felling&amp;Restocking'!K588))</f>
        <v/>
      </c>
      <c r="AK588" s="333" t="str">
        <f>IF('Felling&amp;Restocking'!K588="","",VLOOKUP( 'Felling&amp;Restocking'!K588,SpeciesList[],4,FALSE))</f>
        <v/>
      </c>
      <c r="AL588" s="333" t="str">
        <f>IF('Felling&amp;Restocking'!L588="","",IFERROR("," &amp; VLOOKUP( 'Felling&amp;Restocking'!L588,SpeciesList[],2,FALSE),"," &amp; 'Felling&amp;Restocking'!L588))</f>
        <v/>
      </c>
      <c r="AM588" s="333" t="str">
        <f>IF('Felling&amp;Restocking'!L588="","",VLOOKUP( 'Felling&amp;Restocking'!L588,SpeciesList[],4,FALSE))</f>
        <v/>
      </c>
      <c r="AN588" s="333" t="str">
        <f>IF('Felling&amp;Restocking'!M588="","",IFERROR("," &amp; VLOOKUP( 'Felling&amp;Restocking'!M588,SpeciesList[],2,FALSE),"," &amp; 'Felling&amp;Restocking'!M588))</f>
        <v/>
      </c>
      <c r="AO588" s="333" t="str">
        <f>IF('Felling&amp;Restocking'!M588="","",VLOOKUP( 'Felling&amp;Restocking'!M588,SpeciesList[],4,FALSE))</f>
        <v/>
      </c>
      <c r="AP588" s="333" t="str">
        <f>IF('Felling&amp;Restocking'!N588="","",IFERROR("," &amp; VLOOKUP( 'Felling&amp;Restocking'!N588,SpeciesList[],2,FALSE),"," &amp; 'Felling&amp;Restocking'!N588))</f>
        <v/>
      </c>
      <c r="AQ588" s="333" t="str">
        <f>IF('Felling&amp;Restocking'!N588="","",VLOOKUP( 'Felling&amp;Restocking'!N588,SpeciesList[],4,FALSE))</f>
        <v/>
      </c>
      <c r="AS588" s="346"/>
      <c r="AT588" s="333" t="str">
        <f>IF('Sub-Cpt Record'!A588&lt;&gt;"",CONCATENATE('Sub-Cpt Record'!A588,'Sub-Cpt Record'!B588,'Sub-Cpt Record'!C588),"")</f>
        <v/>
      </c>
      <c r="AU588" s="333">
        <f t="shared" ref="AU588:AU651" si="90">IF($AT588="",1,COUNTIFS($AT$11:$AT$1000, $AT588))</f>
        <v>1</v>
      </c>
      <c r="AV588" s="333">
        <f>IF(AT588&lt;&gt;"",'Sub-Cpt Record'!C588/CODE!AU588,0)</f>
        <v>0</v>
      </c>
    </row>
    <row r="589" spans="1:48" x14ac:dyDescent="0.25">
      <c r="A589" s="333" t="str">
        <f>IF('Sub-Cpt Record'!B589="",IF(OR('Sub-Cpt Record'!A589=0,'Sub-Cpt Record'!A589=""),"",'Sub-Cpt Record'!A589),CONCATENATE('Sub-Cpt Record'!A589&amp;'Sub-Cpt Record'!B589))</f>
        <v/>
      </c>
      <c r="B589" s="333">
        <f t="shared" si="82"/>
        <v>1</v>
      </c>
      <c r="C589" s="334" t="str">
        <f>IF('Sub-Cpt Record'!E589 = "","",'Sub-Cpt Record'!E589&amp;"  ")</f>
        <v/>
      </c>
      <c r="D589" s="333" t="str">
        <f>IF('Sub-Cpt Record'!F589 = "","",'Sub-Cpt Record'!F589&amp;"  ")</f>
        <v/>
      </c>
      <c r="E589" s="333" t="str">
        <f>IF('Sub-Cpt Record'!G589 = "","",'Sub-Cpt Record'!G589&amp;"  ")</f>
        <v/>
      </c>
      <c r="F589" s="333" t="str">
        <f>IF('Sub-Cpt Record'!H589 = "","",'Sub-Cpt Record'!H589&amp;"  ")</f>
        <v/>
      </c>
      <c r="G589" s="333" t="str">
        <f>IF('Sub-Cpt Record'!I589 = "","",'Sub-Cpt Record'!I589&amp;"  ")</f>
        <v/>
      </c>
      <c r="H589" s="333" t="str">
        <f>IF('Sub-Cpt Record'!J589 = "","",'Sub-Cpt Record'!J589&amp;"  ")</f>
        <v/>
      </c>
      <c r="I589" s="335" t="str">
        <f t="shared" si="83"/>
        <v/>
      </c>
      <c r="J589" s="333">
        <f>IF(A589&lt;&gt;"",'Sub-Cpt Record'!C589/CODE!B589,0)</f>
        <v>0</v>
      </c>
      <c r="L589" s="337" t="str">
        <f t="shared" si="84"/>
        <v/>
      </c>
      <c r="N589" s="338">
        <f>COUNTIFS('Felling&amp;Restocking'!$A$11:$A$1000, 'Felling&amp;Restocking'!$A589, 'Felling&amp;Restocking'!$B$11:$B$1000, 'Felling&amp;Restocking'!$B589, 'Felling&amp;Restocking'!$H$11:$H$1000, 'Felling&amp;Restocking'!$H589)</f>
        <v>0</v>
      </c>
      <c r="O589" s="338">
        <f>IF(OR('Felling&amp;Restocking'!H589=0,'Felling&amp;Restocking'!H589=""),0,1)</f>
        <v>0</v>
      </c>
      <c r="P589" s="339">
        <f>SUM('Felling&amp;Restocking'!O589+'Felling&amp;Restocking'!P589)</f>
        <v>0</v>
      </c>
      <c r="S589" s="341">
        <f>IF(AND(O589&lt;&gt;0,P589&lt;&gt;0,'Felling&amp;Restocking'!G589&lt;&gt;0,AA589="",AC589=""),1,0)</f>
        <v>0</v>
      </c>
      <c r="T589" s="342" t="str">
        <f>IF(OR('Felling&amp;Restocking'!G589=0,'Felling&amp;Restocking'!G589=""),"",SUM('Felling&amp;Restocking'!O589/P589)*'Felling&amp;Restocking'!G589)</f>
        <v/>
      </c>
      <c r="U589" s="343" t="str">
        <f>IF(OR('Felling&amp;Restocking'!G589=0,'Felling&amp;Restocking'!G589=""),"",SUM('Felling&amp;Restocking'!P589/P589)*'Felling&amp;Restocking'!G589)</f>
        <v/>
      </c>
      <c r="V589" s="344">
        <f>IF(CONCATENATE('Felling&amp;Restocking'!U589&amp;'Felling&amp;Restocking'!W589&amp;'Felling&amp;Restocking'!Y589&amp;'Felling&amp;Restocking'!AA589&amp;'Felling&amp;Restocking'!AC589)="",0,1)</f>
        <v>0</v>
      </c>
      <c r="W589" s="345">
        <f>IF(OR(OR(TRIM('Felling&amp;Restocking'!H589)="T",TRIM('Felling&amp;Restocking'!H589)="DF",TRIM('Felling&amp;Restocking'!H589)="OS"),O589=0),0,1)</f>
        <v>0</v>
      </c>
      <c r="X589" s="345">
        <f>IF(OR('Felling&amp;Restocking'!$S589="",OR('Felling&amp;Restocking'!$S589=0,'Felling&amp;Restocking'!$S589="N/A")),0,1)</f>
        <v>0</v>
      </c>
      <c r="Y589" s="333" t="str">
        <f t="shared" si="85"/>
        <v/>
      </c>
      <c r="Z589" s="333" t="str">
        <f t="shared" si="86"/>
        <v/>
      </c>
      <c r="AA589" s="334" t="str">
        <f t="shared" si="87"/>
        <v/>
      </c>
      <c r="AC589" s="333" t="str">
        <f t="shared" si="88"/>
        <v/>
      </c>
      <c r="AE589" s="333" t="str">
        <f t="shared" si="89"/>
        <v>1</v>
      </c>
      <c r="AF589" s="346" t="str">
        <f>IF('Felling&amp;Restocking'!I589="","",IFERROR(VLOOKUP( 'Felling&amp;Restocking'!I589,SpeciesList[],2,FALSE),"," &amp; 'Felling&amp;Restocking'!I589))</f>
        <v/>
      </c>
      <c r="AG589" s="333" t="str">
        <f>IF('Felling&amp;Restocking'!I589="","",VLOOKUP( 'Felling&amp;Restocking'!I589,SpeciesList[],4,FALSE))</f>
        <v/>
      </c>
      <c r="AH589" s="333" t="str">
        <f>IF('Felling&amp;Restocking'!J589="","",IFERROR("," &amp; VLOOKUP( 'Felling&amp;Restocking'!J589,SpeciesList[],2,FALSE),"," &amp; 'Felling&amp;Restocking'!J589))</f>
        <v/>
      </c>
      <c r="AI589" s="333" t="str">
        <f>IF('Felling&amp;Restocking'!J589="","",VLOOKUP( 'Felling&amp;Restocking'!J589,SpeciesList[],4,FALSE))</f>
        <v/>
      </c>
      <c r="AJ589" s="333" t="str">
        <f>IF('Felling&amp;Restocking'!K589="","",IFERROR("," &amp; VLOOKUP( 'Felling&amp;Restocking'!K589,SpeciesList[],2,FALSE),"," &amp; 'Felling&amp;Restocking'!K589))</f>
        <v/>
      </c>
      <c r="AK589" s="333" t="str">
        <f>IF('Felling&amp;Restocking'!K589="","",VLOOKUP( 'Felling&amp;Restocking'!K589,SpeciesList[],4,FALSE))</f>
        <v/>
      </c>
      <c r="AL589" s="333" t="str">
        <f>IF('Felling&amp;Restocking'!L589="","",IFERROR("," &amp; VLOOKUP( 'Felling&amp;Restocking'!L589,SpeciesList[],2,FALSE),"," &amp; 'Felling&amp;Restocking'!L589))</f>
        <v/>
      </c>
      <c r="AM589" s="333" t="str">
        <f>IF('Felling&amp;Restocking'!L589="","",VLOOKUP( 'Felling&amp;Restocking'!L589,SpeciesList[],4,FALSE))</f>
        <v/>
      </c>
      <c r="AN589" s="333" t="str">
        <f>IF('Felling&amp;Restocking'!M589="","",IFERROR("," &amp; VLOOKUP( 'Felling&amp;Restocking'!M589,SpeciesList[],2,FALSE),"," &amp; 'Felling&amp;Restocking'!M589))</f>
        <v/>
      </c>
      <c r="AO589" s="333" t="str">
        <f>IF('Felling&amp;Restocking'!M589="","",VLOOKUP( 'Felling&amp;Restocking'!M589,SpeciesList[],4,FALSE))</f>
        <v/>
      </c>
      <c r="AP589" s="333" t="str">
        <f>IF('Felling&amp;Restocking'!N589="","",IFERROR("," &amp; VLOOKUP( 'Felling&amp;Restocking'!N589,SpeciesList[],2,FALSE),"," &amp; 'Felling&amp;Restocking'!N589))</f>
        <v/>
      </c>
      <c r="AQ589" s="333" t="str">
        <f>IF('Felling&amp;Restocking'!N589="","",VLOOKUP( 'Felling&amp;Restocking'!N589,SpeciesList[],4,FALSE))</f>
        <v/>
      </c>
      <c r="AS589" s="346"/>
      <c r="AT589" s="333" t="str">
        <f>IF('Sub-Cpt Record'!A589&lt;&gt;"",CONCATENATE('Sub-Cpt Record'!A589,'Sub-Cpt Record'!B589,'Sub-Cpt Record'!C589),"")</f>
        <v/>
      </c>
      <c r="AU589" s="333">
        <f t="shared" si="90"/>
        <v>1</v>
      </c>
      <c r="AV589" s="333">
        <f>IF(AT589&lt;&gt;"",'Sub-Cpt Record'!C589/CODE!AU589,0)</f>
        <v>0</v>
      </c>
    </row>
    <row r="590" spans="1:48" x14ac:dyDescent="0.25">
      <c r="A590" s="333" t="str">
        <f>IF('Sub-Cpt Record'!B590="",IF(OR('Sub-Cpt Record'!A590=0,'Sub-Cpt Record'!A590=""),"",'Sub-Cpt Record'!A590),CONCATENATE('Sub-Cpt Record'!A590&amp;'Sub-Cpt Record'!B590))</f>
        <v/>
      </c>
      <c r="B590" s="333">
        <f t="shared" si="82"/>
        <v>1</v>
      </c>
      <c r="C590" s="334" t="str">
        <f>IF('Sub-Cpt Record'!E590 = "","",'Sub-Cpt Record'!E590&amp;"  ")</f>
        <v/>
      </c>
      <c r="D590" s="333" t="str">
        <f>IF('Sub-Cpt Record'!F590 = "","",'Sub-Cpt Record'!F590&amp;"  ")</f>
        <v/>
      </c>
      <c r="E590" s="333" t="str">
        <f>IF('Sub-Cpt Record'!G590 = "","",'Sub-Cpt Record'!G590&amp;"  ")</f>
        <v/>
      </c>
      <c r="F590" s="333" t="str">
        <f>IF('Sub-Cpt Record'!H590 = "","",'Sub-Cpt Record'!H590&amp;"  ")</f>
        <v/>
      </c>
      <c r="G590" s="333" t="str">
        <f>IF('Sub-Cpt Record'!I590 = "","",'Sub-Cpt Record'!I590&amp;"  ")</f>
        <v/>
      </c>
      <c r="H590" s="333" t="str">
        <f>IF('Sub-Cpt Record'!J590 = "","",'Sub-Cpt Record'!J590&amp;"  ")</f>
        <v/>
      </c>
      <c r="I590" s="335" t="str">
        <f t="shared" si="83"/>
        <v/>
      </c>
      <c r="J590" s="333">
        <f>IF(A590&lt;&gt;"",'Sub-Cpt Record'!C590/CODE!B590,0)</f>
        <v>0</v>
      </c>
      <c r="L590" s="337" t="str">
        <f t="shared" si="84"/>
        <v/>
      </c>
      <c r="N590" s="338">
        <f>COUNTIFS('Felling&amp;Restocking'!$A$11:$A$1000, 'Felling&amp;Restocking'!$A590, 'Felling&amp;Restocking'!$B$11:$B$1000, 'Felling&amp;Restocking'!$B590, 'Felling&amp;Restocking'!$H$11:$H$1000, 'Felling&amp;Restocking'!$H590)</f>
        <v>0</v>
      </c>
      <c r="O590" s="338">
        <f>IF(OR('Felling&amp;Restocking'!H590=0,'Felling&amp;Restocking'!H590=""),0,1)</f>
        <v>0</v>
      </c>
      <c r="P590" s="339">
        <f>SUM('Felling&amp;Restocking'!O590+'Felling&amp;Restocking'!P590)</f>
        <v>0</v>
      </c>
      <c r="S590" s="341">
        <f>IF(AND(O590&lt;&gt;0,P590&lt;&gt;0,'Felling&amp;Restocking'!G590&lt;&gt;0,AA590="",AC590=""),1,0)</f>
        <v>0</v>
      </c>
      <c r="T590" s="342" t="str">
        <f>IF(OR('Felling&amp;Restocking'!G590=0,'Felling&amp;Restocking'!G590=""),"",SUM('Felling&amp;Restocking'!O590/P590)*'Felling&amp;Restocking'!G590)</f>
        <v/>
      </c>
      <c r="U590" s="343" t="str">
        <f>IF(OR('Felling&amp;Restocking'!G590=0,'Felling&amp;Restocking'!G590=""),"",SUM('Felling&amp;Restocking'!P590/P590)*'Felling&amp;Restocking'!G590)</f>
        <v/>
      </c>
      <c r="V590" s="344">
        <f>IF(CONCATENATE('Felling&amp;Restocking'!U590&amp;'Felling&amp;Restocking'!W590&amp;'Felling&amp;Restocking'!Y590&amp;'Felling&amp;Restocking'!AA590&amp;'Felling&amp;Restocking'!AC590)="",0,1)</f>
        <v>0</v>
      </c>
      <c r="W590" s="345">
        <f>IF(OR(OR(TRIM('Felling&amp;Restocking'!H590)="T",TRIM('Felling&amp;Restocking'!H590)="DF",TRIM('Felling&amp;Restocking'!H590)="OS"),O590=0),0,1)</f>
        <v>0</v>
      </c>
      <c r="X590" s="345">
        <f>IF(OR('Felling&amp;Restocking'!$S590="",OR('Felling&amp;Restocking'!$S590=0,'Felling&amp;Restocking'!$S590="N/A")),0,1)</f>
        <v>0</v>
      </c>
      <c r="Y590" s="333" t="str">
        <f t="shared" si="85"/>
        <v/>
      </c>
      <c r="Z590" s="333" t="str">
        <f t="shared" si="86"/>
        <v/>
      </c>
      <c r="AA590" s="334" t="str">
        <f t="shared" si="87"/>
        <v/>
      </c>
      <c r="AC590" s="333" t="str">
        <f t="shared" si="88"/>
        <v/>
      </c>
      <c r="AE590" s="333" t="str">
        <f t="shared" si="89"/>
        <v>1</v>
      </c>
      <c r="AF590" s="346" t="str">
        <f>IF('Felling&amp;Restocking'!I590="","",IFERROR(VLOOKUP( 'Felling&amp;Restocking'!I590,SpeciesList[],2,FALSE),"," &amp; 'Felling&amp;Restocking'!I590))</f>
        <v/>
      </c>
      <c r="AG590" s="333" t="str">
        <f>IF('Felling&amp;Restocking'!I590="","",VLOOKUP( 'Felling&amp;Restocking'!I590,SpeciesList[],4,FALSE))</f>
        <v/>
      </c>
      <c r="AH590" s="333" t="str">
        <f>IF('Felling&amp;Restocking'!J590="","",IFERROR("," &amp; VLOOKUP( 'Felling&amp;Restocking'!J590,SpeciesList[],2,FALSE),"," &amp; 'Felling&amp;Restocking'!J590))</f>
        <v/>
      </c>
      <c r="AI590" s="333" t="str">
        <f>IF('Felling&amp;Restocking'!J590="","",VLOOKUP( 'Felling&amp;Restocking'!J590,SpeciesList[],4,FALSE))</f>
        <v/>
      </c>
      <c r="AJ590" s="333" t="str">
        <f>IF('Felling&amp;Restocking'!K590="","",IFERROR("," &amp; VLOOKUP( 'Felling&amp;Restocking'!K590,SpeciesList[],2,FALSE),"," &amp; 'Felling&amp;Restocking'!K590))</f>
        <v/>
      </c>
      <c r="AK590" s="333" t="str">
        <f>IF('Felling&amp;Restocking'!K590="","",VLOOKUP( 'Felling&amp;Restocking'!K590,SpeciesList[],4,FALSE))</f>
        <v/>
      </c>
      <c r="AL590" s="333" t="str">
        <f>IF('Felling&amp;Restocking'!L590="","",IFERROR("," &amp; VLOOKUP( 'Felling&amp;Restocking'!L590,SpeciesList[],2,FALSE),"," &amp; 'Felling&amp;Restocking'!L590))</f>
        <v/>
      </c>
      <c r="AM590" s="333" t="str">
        <f>IF('Felling&amp;Restocking'!L590="","",VLOOKUP( 'Felling&amp;Restocking'!L590,SpeciesList[],4,FALSE))</f>
        <v/>
      </c>
      <c r="AN590" s="333" t="str">
        <f>IF('Felling&amp;Restocking'!M590="","",IFERROR("," &amp; VLOOKUP( 'Felling&amp;Restocking'!M590,SpeciesList[],2,FALSE),"," &amp; 'Felling&amp;Restocking'!M590))</f>
        <v/>
      </c>
      <c r="AO590" s="333" t="str">
        <f>IF('Felling&amp;Restocking'!M590="","",VLOOKUP( 'Felling&amp;Restocking'!M590,SpeciesList[],4,FALSE))</f>
        <v/>
      </c>
      <c r="AP590" s="333" t="str">
        <f>IF('Felling&amp;Restocking'!N590="","",IFERROR("," &amp; VLOOKUP( 'Felling&amp;Restocking'!N590,SpeciesList[],2,FALSE),"," &amp; 'Felling&amp;Restocking'!N590))</f>
        <v/>
      </c>
      <c r="AQ590" s="333" t="str">
        <f>IF('Felling&amp;Restocking'!N590="","",VLOOKUP( 'Felling&amp;Restocking'!N590,SpeciesList[],4,FALSE))</f>
        <v/>
      </c>
      <c r="AS590" s="346"/>
      <c r="AT590" s="333" t="str">
        <f>IF('Sub-Cpt Record'!A590&lt;&gt;"",CONCATENATE('Sub-Cpt Record'!A590,'Sub-Cpt Record'!B590,'Sub-Cpt Record'!C590),"")</f>
        <v/>
      </c>
      <c r="AU590" s="333">
        <f t="shared" si="90"/>
        <v>1</v>
      </c>
      <c r="AV590" s="333">
        <f>IF(AT590&lt;&gt;"",'Sub-Cpt Record'!C590/CODE!AU590,0)</f>
        <v>0</v>
      </c>
    </row>
    <row r="591" spans="1:48" x14ac:dyDescent="0.25">
      <c r="A591" s="333" t="str">
        <f>IF('Sub-Cpt Record'!B591="",IF(OR('Sub-Cpt Record'!A591=0,'Sub-Cpt Record'!A591=""),"",'Sub-Cpt Record'!A591),CONCATENATE('Sub-Cpt Record'!A591&amp;'Sub-Cpt Record'!B591))</f>
        <v/>
      </c>
      <c r="B591" s="333">
        <f t="shared" si="82"/>
        <v>1</v>
      </c>
      <c r="C591" s="334" t="str">
        <f>IF('Sub-Cpt Record'!E591 = "","",'Sub-Cpt Record'!E591&amp;"  ")</f>
        <v/>
      </c>
      <c r="D591" s="333" t="str">
        <f>IF('Sub-Cpt Record'!F591 = "","",'Sub-Cpt Record'!F591&amp;"  ")</f>
        <v/>
      </c>
      <c r="E591" s="333" t="str">
        <f>IF('Sub-Cpt Record'!G591 = "","",'Sub-Cpt Record'!G591&amp;"  ")</f>
        <v/>
      </c>
      <c r="F591" s="333" t="str">
        <f>IF('Sub-Cpt Record'!H591 = "","",'Sub-Cpt Record'!H591&amp;"  ")</f>
        <v/>
      </c>
      <c r="G591" s="333" t="str">
        <f>IF('Sub-Cpt Record'!I591 = "","",'Sub-Cpt Record'!I591&amp;"  ")</f>
        <v/>
      </c>
      <c r="H591" s="333" t="str">
        <f>IF('Sub-Cpt Record'!J591 = "","",'Sub-Cpt Record'!J591&amp;"  ")</f>
        <v/>
      </c>
      <c r="I591" s="335" t="str">
        <f t="shared" si="83"/>
        <v/>
      </c>
      <c r="J591" s="333">
        <f>IF(A591&lt;&gt;"",'Sub-Cpt Record'!C591/CODE!B591,0)</f>
        <v>0</v>
      </c>
      <c r="L591" s="337" t="str">
        <f t="shared" si="84"/>
        <v/>
      </c>
      <c r="N591" s="338">
        <f>COUNTIFS('Felling&amp;Restocking'!$A$11:$A$1000, 'Felling&amp;Restocking'!$A591, 'Felling&amp;Restocking'!$B$11:$B$1000, 'Felling&amp;Restocking'!$B591, 'Felling&amp;Restocking'!$H$11:$H$1000, 'Felling&amp;Restocking'!$H591)</f>
        <v>0</v>
      </c>
      <c r="O591" s="338">
        <f>IF(OR('Felling&amp;Restocking'!H591=0,'Felling&amp;Restocking'!H591=""),0,1)</f>
        <v>0</v>
      </c>
      <c r="P591" s="339">
        <f>SUM('Felling&amp;Restocking'!O591+'Felling&amp;Restocking'!P591)</f>
        <v>0</v>
      </c>
      <c r="S591" s="341">
        <f>IF(AND(O591&lt;&gt;0,P591&lt;&gt;0,'Felling&amp;Restocking'!G591&lt;&gt;0,AA591="",AC591=""),1,0)</f>
        <v>0</v>
      </c>
      <c r="T591" s="342" t="str">
        <f>IF(OR('Felling&amp;Restocking'!G591=0,'Felling&amp;Restocking'!G591=""),"",SUM('Felling&amp;Restocking'!O591/P591)*'Felling&amp;Restocking'!G591)</f>
        <v/>
      </c>
      <c r="U591" s="343" t="str">
        <f>IF(OR('Felling&amp;Restocking'!G591=0,'Felling&amp;Restocking'!G591=""),"",SUM('Felling&amp;Restocking'!P591/P591)*'Felling&amp;Restocking'!G591)</f>
        <v/>
      </c>
      <c r="V591" s="344">
        <f>IF(CONCATENATE('Felling&amp;Restocking'!U591&amp;'Felling&amp;Restocking'!W591&amp;'Felling&amp;Restocking'!Y591&amp;'Felling&amp;Restocking'!AA591&amp;'Felling&amp;Restocking'!AC591)="",0,1)</f>
        <v>0</v>
      </c>
      <c r="W591" s="345">
        <f>IF(OR(OR(TRIM('Felling&amp;Restocking'!H591)="T",TRIM('Felling&amp;Restocking'!H591)="DF",TRIM('Felling&amp;Restocking'!H591)="OS"),O591=0),0,1)</f>
        <v>0</v>
      </c>
      <c r="X591" s="345">
        <f>IF(OR('Felling&amp;Restocking'!$S591="",OR('Felling&amp;Restocking'!$S591=0,'Felling&amp;Restocking'!$S591="N/A")),0,1)</f>
        <v>0</v>
      </c>
      <c r="Y591" s="333" t="str">
        <f t="shared" si="85"/>
        <v/>
      </c>
      <c r="Z591" s="333" t="str">
        <f t="shared" si="86"/>
        <v/>
      </c>
      <c r="AA591" s="334" t="str">
        <f t="shared" si="87"/>
        <v/>
      </c>
      <c r="AC591" s="333" t="str">
        <f t="shared" si="88"/>
        <v/>
      </c>
      <c r="AE591" s="333" t="str">
        <f t="shared" si="89"/>
        <v>1</v>
      </c>
      <c r="AF591" s="346" t="str">
        <f>IF('Felling&amp;Restocking'!I591="","",IFERROR(VLOOKUP( 'Felling&amp;Restocking'!I591,SpeciesList[],2,FALSE),"," &amp; 'Felling&amp;Restocking'!I591))</f>
        <v/>
      </c>
      <c r="AG591" s="333" t="str">
        <f>IF('Felling&amp;Restocking'!I591="","",VLOOKUP( 'Felling&amp;Restocking'!I591,SpeciesList[],4,FALSE))</f>
        <v/>
      </c>
      <c r="AH591" s="333" t="str">
        <f>IF('Felling&amp;Restocking'!J591="","",IFERROR("," &amp; VLOOKUP( 'Felling&amp;Restocking'!J591,SpeciesList[],2,FALSE),"," &amp; 'Felling&amp;Restocking'!J591))</f>
        <v/>
      </c>
      <c r="AI591" s="333" t="str">
        <f>IF('Felling&amp;Restocking'!J591="","",VLOOKUP( 'Felling&amp;Restocking'!J591,SpeciesList[],4,FALSE))</f>
        <v/>
      </c>
      <c r="AJ591" s="333" t="str">
        <f>IF('Felling&amp;Restocking'!K591="","",IFERROR("," &amp; VLOOKUP( 'Felling&amp;Restocking'!K591,SpeciesList[],2,FALSE),"," &amp; 'Felling&amp;Restocking'!K591))</f>
        <v/>
      </c>
      <c r="AK591" s="333" t="str">
        <f>IF('Felling&amp;Restocking'!K591="","",VLOOKUP( 'Felling&amp;Restocking'!K591,SpeciesList[],4,FALSE))</f>
        <v/>
      </c>
      <c r="AL591" s="333" t="str">
        <f>IF('Felling&amp;Restocking'!L591="","",IFERROR("," &amp; VLOOKUP( 'Felling&amp;Restocking'!L591,SpeciesList[],2,FALSE),"," &amp; 'Felling&amp;Restocking'!L591))</f>
        <v/>
      </c>
      <c r="AM591" s="333" t="str">
        <f>IF('Felling&amp;Restocking'!L591="","",VLOOKUP( 'Felling&amp;Restocking'!L591,SpeciesList[],4,FALSE))</f>
        <v/>
      </c>
      <c r="AN591" s="333" t="str">
        <f>IF('Felling&amp;Restocking'!M591="","",IFERROR("," &amp; VLOOKUP( 'Felling&amp;Restocking'!M591,SpeciesList[],2,FALSE),"," &amp; 'Felling&amp;Restocking'!M591))</f>
        <v/>
      </c>
      <c r="AO591" s="333" t="str">
        <f>IF('Felling&amp;Restocking'!M591="","",VLOOKUP( 'Felling&amp;Restocking'!M591,SpeciesList[],4,FALSE))</f>
        <v/>
      </c>
      <c r="AP591" s="333" t="str">
        <f>IF('Felling&amp;Restocking'!N591="","",IFERROR("," &amp; VLOOKUP( 'Felling&amp;Restocking'!N591,SpeciesList[],2,FALSE),"," &amp; 'Felling&amp;Restocking'!N591))</f>
        <v/>
      </c>
      <c r="AQ591" s="333" t="str">
        <f>IF('Felling&amp;Restocking'!N591="","",VLOOKUP( 'Felling&amp;Restocking'!N591,SpeciesList[],4,FALSE))</f>
        <v/>
      </c>
      <c r="AS591" s="346"/>
      <c r="AT591" s="333" t="str">
        <f>IF('Sub-Cpt Record'!A591&lt;&gt;"",CONCATENATE('Sub-Cpt Record'!A591,'Sub-Cpt Record'!B591,'Sub-Cpt Record'!C591),"")</f>
        <v/>
      </c>
      <c r="AU591" s="333">
        <f t="shared" si="90"/>
        <v>1</v>
      </c>
      <c r="AV591" s="333">
        <f>IF(AT591&lt;&gt;"",'Sub-Cpt Record'!C591/CODE!AU591,0)</f>
        <v>0</v>
      </c>
    </row>
    <row r="592" spans="1:48" x14ac:dyDescent="0.25">
      <c r="A592" s="333" t="str">
        <f>IF('Sub-Cpt Record'!B592="",IF(OR('Sub-Cpt Record'!A592=0,'Sub-Cpt Record'!A592=""),"",'Sub-Cpt Record'!A592),CONCATENATE('Sub-Cpt Record'!A592&amp;'Sub-Cpt Record'!B592))</f>
        <v/>
      </c>
      <c r="B592" s="333">
        <f t="shared" si="82"/>
        <v>1</v>
      </c>
      <c r="C592" s="334" t="str">
        <f>IF('Sub-Cpt Record'!E592 = "","",'Sub-Cpt Record'!E592&amp;"  ")</f>
        <v/>
      </c>
      <c r="D592" s="333" t="str">
        <f>IF('Sub-Cpt Record'!F592 = "","",'Sub-Cpt Record'!F592&amp;"  ")</f>
        <v/>
      </c>
      <c r="E592" s="333" t="str">
        <f>IF('Sub-Cpt Record'!G592 = "","",'Sub-Cpt Record'!G592&amp;"  ")</f>
        <v/>
      </c>
      <c r="F592" s="333" t="str">
        <f>IF('Sub-Cpt Record'!H592 = "","",'Sub-Cpt Record'!H592&amp;"  ")</f>
        <v/>
      </c>
      <c r="G592" s="333" t="str">
        <f>IF('Sub-Cpt Record'!I592 = "","",'Sub-Cpt Record'!I592&amp;"  ")</f>
        <v/>
      </c>
      <c r="H592" s="333" t="str">
        <f>IF('Sub-Cpt Record'!J592 = "","",'Sub-Cpt Record'!J592&amp;"  ")</f>
        <v/>
      </c>
      <c r="I592" s="335" t="str">
        <f t="shared" si="83"/>
        <v/>
      </c>
      <c r="J592" s="333">
        <f>IF(A592&lt;&gt;"",'Sub-Cpt Record'!C592/CODE!B592,0)</f>
        <v>0</v>
      </c>
      <c r="L592" s="337" t="str">
        <f t="shared" si="84"/>
        <v/>
      </c>
      <c r="N592" s="338">
        <f>COUNTIFS('Felling&amp;Restocking'!$A$11:$A$1000, 'Felling&amp;Restocking'!$A592, 'Felling&amp;Restocking'!$B$11:$B$1000, 'Felling&amp;Restocking'!$B592, 'Felling&amp;Restocking'!$H$11:$H$1000, 'Felling&amp;Restocking'!$H592)</f>
        <v>0</v>
      </c>
      <c r="O592" s="338">
        <f>IF(OR('Felling&amp;Restocking'!H592=0,'Felling&amp;Restocking'!H592=""),0,1)</f>
        <v>0</v>
      </c>
      <c r="P592" s="339">
        <f>SUM('Felling&amp;Restocking'!O592+'Felling&amp;Restocking'!P592)</f>
        <v>0</v>
      </c>
      <c r="S592" s="341">
        <f>IF(AND(O592&lt;&gt;0,P592&lt;&gt;0,'Felling&amp;Restocking'!G592&lt;&gt;0,AA592="",AC592=""),1,0)</f>
        <v>0</v>
      </c>
      <c r="T592" s="342" t="str">
        <f>IF(OR('Felling&amp;Restocking'!G592=0,'Felling&amp;Restocking'!G592=""),"",SUM('Felling&amp;Restocking'!O592/P592)*'Felling&amp;Restocking'!G592)</f>
        <v/>
      </c>
      <c r="U592" s="343" t="str">
        <f>IF(OR('Felling&amp;Restocking'!G592=0,'Felling&amp;Restocking'!G592=""),"",SUM('Felling&amp;Restocking'!P592/P592)*'Felling&amp;Restocking'!G592)</f>
        <v/>
      </c>
      <c r="V592" s="344">
        <f>IF(CONCATENATE('Felling&amp;Restocking'!U592&amp;'Felling&amp;Restocking'!W592&amp;'Felling&amp;Restocking'!Y592&amp;'Felling&amp;Restocking'!AA592&amp;'Felling&amp;Restocking'!AC592)="",0,1)</f>
        <v>0</v>
      </c>
      <c r="W592" s="345">
        <f>IF(OR(OR(TRIM('Felling&amp;Restocking'!H592)="T",TRIM('Felling&amp;Restocking'!H592)="DF",TRIM('Felling&amp;Restocking'!H592)="OS"),O592=0),0,1)</f>
        <v>0</v>
      </c>
      <c r="X592" s="345">
        <f>IF(OR('Felling&amp;Restocking'!$S592="",OR('Felling&amp;Restocking'!$S592=0,'Felling&amp;Restocking'!$S592="N/A")),0,1)</f>
        <v>0</v>
      </c>
      <c r="Y592" s="333" t="str">
        <f t="shared" si="85"/>
        <v/>
      </c>
      <c r="Z592" s="333" t="str">
        <f t="shared" si="86"/>
        <v/>
      </c>
      <c r="AA592" s="334" t="str">
        <f t="shared" si="87"/>
        <v/>
      </c>
      <c r="AC592" s="333" t="str">
        <f t="shared" si="88"/>
        <v/>
      </c>
      <c r="AE592" s="333" t="str">
        <f t="shared" si="89"/>
        <v>1</v>
      </c>
      <c r="AF592" s="346" t="str">
        <f>IF('Felling&amp;Restocking'!I592="","",IFERROR(VLOOKUP( 'Felling&amp;Restocking'!I592,SpeciesList[],2,FALSE),"," &amp; 'Felling&amp;Restocking'!I592))</f>
        <v/>
      </c>
      <c r="AG592" s="333" t="str">
        <f>IF('Felling&amp;Restocking'!I592="","",VLOOKUP( 'Felling&amp;Restocking'!I592,SpeciesList[],4,FALSE))</f>
        <v/>
      </c>
      <c r="AH592" s="333" t="str">
        <f>IF('Felling&amp;Restocking'!J592="","",IFERROR("," &amp; VLOOKUP( 'Felling&amp;Restocking'!J592,SpeciesList[],2,FALSE),"," &amp; 'Felling&amp;Restocking'!J592))</f>
        <v/>
      </c>
      <c r="AI592" s="333" t="str">
        <f>IF('Felling&amp;Restocking'!J592="","",VLOOKUP( 'Felling&amp;Restocking'!J592,SpeciesList[],4,FALSE))</f>
        <v/>
      </c>
      <c r="AJ592" s="333" t="str">
        <f>IF('Felling&amp;Restocking'!K592="","",IFERROR("," &amp; VLOOKUP( 'Felling&amp;Restocking'!K592,SpeciesList[],2,FALSE),"," &amp; 'Felling&amp;Restocking'!K592))</f>
        <v/>
      </c>
      <c r="AK592" s="333" t="str">
        <f>IF('Felling&amp;Restocking'!K592="","",VLOOKUP( 'Felling&amp;Restocking'!K592,SpeciesList[],4,FALSE))</f>
        <v/>
      </c>
      <c r="AL592" s="333" t="str">
        <f>IF('Felling&amp;Restocking'!L592="","",IFERROR("," &amp; VLOOKUP( 'Felling&amp;Restocking'!L592,SpeciesList[],2,FALSE),"," &amp; 'Felling&amp;Restocking'!L592))</f>
        <v/>
      </c>
      <c r="AM592" s="333" t="str">
        <f>IF('Felling&amp;Restocking'!L592="","",VLOOKUP( 'Felling&amp;Restocking'!L592,SpeciesList[],4,FALSE))</f>
        <v/>
      </c>
      <c r="AN592" s="333" t="str">
        <f>IF('Felling&amp;Restocking'!M592="","",IFERROR("," &amp; VLOOKUP( 'Felling&amp;Restocking'!M592,SpeciesList[],2,FALSE),"," &amp; 'Felling&amp;Restocking'!M592))</f>
        <v/>
      </c>
      <c r="AO592" s="333" t="str">
        <f>IF('Felling&amp;Restocking'!M592="","",VLOOKUP( 'Felling&amp;Restocking'!M592,SpeciesList[],4,FALSE))</f>
        <v/>
      </c>
      <c r="AP592" s="333" t="str">
        <f>IF('Felling&amp;Restocking'!N592="","",IFERROR("," &amp; VLOOKUP( 'Felling&amp;Restocking'!N592,SpeciesList[],2,FALSE),"," &amp; 'Felling&amp;Restocking'!N592))</f>
        <v/>
      </c>
      <c r="AQ592" s="333" t="str">
        <f>IF('Felling&amp;Restocking'!N592="","",VLOOKUP( 'Felling&amp;Restocking'!N592,SpeciesList[],4,FALSE))</f>
        <v/>
      </c>
      <c r="AS592" s="346"/>
      <c r="AT592" s="333" t="str">
        <f>IF('Sub-Cpt Record'!A592&lt;&gt;"",CONCATENATE('Sub-Cpt Record'!A592,'Sub-Cpt Record'!B592,'Sub-Cpt Record'!C592),"")</f>
        <v/>
      </c>
      <c r="AU592" s="333">
        <f t="shared" si="90"/>
        <v>1</v>
      </c>
      <c r="AV592" s="333">
        <f>IF(AT592&lt;&gt;"",'Sub-Cpt Record'!C592/CODE!AU592,0)</f>
        <v>0</v>
      </c>
    </row>
    <row r="593" spans="1:48" x14ac:dyDescent="0.25">
      <c r="A593" s="333" t="str">
        <f>IF('Sub-Cpt Record'!B593="",IF(OR('Sub-Cpt Record'!A593=0,'Sub-Cpt Record'!A593=""),"",'Sub-Cpt Record'!A593),CONCATENATE('Sub-Cpt Record'!A593&amp;'Sub-Cpt Record'!B593))</f>
        <v/>
      </c>
      <c r="B593" s="333">
        <f t="shared" si="82"/>
        <v>1</v>
      </c>
      <c r="C593" s="334" t="str">
        <f>IF('Sub-Cpt Record'!E593 = "","",'Sub-Cpt Record'!E593&amp;"  ")</f>
        <v/>
      </c>
      <c r="D593" s="333" t="str">
        <f>IF('Sub-Cpt Record'!F593 = "","",'Sub-Cpt Record'!F593&amp;"  ")</f>
        <v/>
      </c>
      <c r="E593" s="333" t="str">
        <f>IF('Sub-Cpt Record'!G593 = "","",'Sub-Cpt Record'!G593&amp;"  ")</f>
        <v/>
      </c>
      <c r="F593" s="333" t="str">
        <f>IF('Sub-Cpt Record'!H593 = "","",'Sub-Cpt Record'!H593&amp;"  ")</f>
        <v/>
      </c>
      <c r="G593" s="333" t="str">
        <f>IF('Sub-Cpt Record'!I593 = "","",'Sub-Cpt Record'!I593&amp;"  ")</f>
        <v/>
      </c>
      <c r="H593" s="333" t="str">
        <f>IF('Sub-Cpt Record'!J593 = "","",'Sub-Cpt Record'!J593&amp;"  ")</f>
        <v/>
      </c>
      <c r="I593" s="335" t="str">
        <f t="shared" si="83"/>
        <v/>
      </c>
      <c r="J593" s="333">
        <f>IF(A593&lt;&gt;"",'Sub-Cpt Record'!C593/CODE!B593,0)</f>
        <v>0</v>
      </c>
      <c r="L593" s="337" t="str">
        <f t="shared" si="84"/>
        <v/>
      </c>
      <c r="N593" s="338">
        <f>COUNTIFS('Felling&amp;Restocking'!$A$11:$A$1000, 'Felling&amp;Restocking'!$A593, 'Felling&amp;Restocking'!$B$11:$B$1000, 'Felling&amp;Restocking'!$B593, 'Felling&amp;Restocking'!$H$11:$H$1000, 'Felling&amp;Restocking'!$H593)</f>
        <v>0</v>
      </c>
      <c r="O593" s="338">
        <f>IF(OR('Felling&amp;Restocking'!H593=0,'Felling&amp;Restocking'!H593=""),0,1)</f>
        <v>0</v>
      </c>
      <c r="P593" s="339">
        <f>SUM('Felling&amp;Restocking'!O593+'Felling&amp;Restocking'!P593)</f>
        <v>0</v>
      </c>
      <c r="S593" s="341">
        <f>IF(AND(O593&lt;&gt;0,P593&lt;&gt;0,'Felling&amp;Restocking'!G593&lt;&gt;0,AA593="",AC593=""),1,0)</f>
        <v>0</v>
      </c>
      <c r="T593" s="342" t="str">
        <f>IF(OR('Felling&amp;Restocking'!G593=0,'Felling&amp;Restocking'!G593=""),"",SUM('Felling&amp;Restocking'!O593/P593)*'Felling&amp;Restocking'!G593)</f>
        <v/>
      </c>
      <c r="U593" s="343" t="str">
        <f>IF(OR('Felling&amp;Restocking'!G593=0,'Felling&amp;Restocking'!G593=""),"",SUM('Felling&amp;Restocking'!P593/P593)*'Felling&amp;Restocking'!G593)</f>
        <v/>
      </c>
      <c r="V593" s="344">
        <f>IF(CONCATENATE('Felling&amp;Restocking'!U593&amp;'Felling&amp;Restocking'!W593&amp;'Felling&amp;Restocking'!Y593&amp;'Felling&amp;Restocking'!AA593&amp;'Felling&amp;Restocking'!AC593)="",0,1)</f>
        <v>0</v>
      </c>
      <c r="W593" s="345">
        <f>IF(OR(OR(TRIM('Felling&amp;Restocking'!H593)="T",TRIM('Felling&amp;Restocking'!H593)="DF",TRIM('Felling&amp;Restocking'!H593)="OS"),O593=0),0,1)</f>
        <v>0</v>
      </c>
      <c r="X593" s="345">
        <f>IF(OR('Felling&amp;Restocking'!$S593="",OR('Felling&amp;Restocking'!$S593=0,'Felling&amp;Restocking'!$S593="N/A")),0,1)</f>
        <v>0</v>
      </c>
      <c r="Y593" s="333" t="str">
        <f t="shared" si="85"/>
        <v/>
      </c>
      <c r="Z593" s="333" t="str">
        <f t="shared" si="86"/>
        <v/>
      </c>
      <c r="AA593" s="334" t="str">
        <f t="shared" si="87"/>
        <v/>
      </c>
      <c r="AC593" s="333" t="str">
        <f t="shared" si="88"/>
        <v/>
      </c>
      <c r="AE593" s="333" t="str">
        <f t="shared" si="89"/>
        <v>1</v>
      </c>
      <c r="AF593" s="346" t="str">
        <f>IF('Felling&amp;Restocking'!I593="","",IFERROR(VLOOKUP( 'Felling&amp;Restocking'!I593,SpeciesList[],2,FALSE),"," &amp; 'Felling&amp;Restocking'!I593))</f>
        <v/>
      </c>
      <c r="AG593" s="333" t="str">
        <f>IF('Felling&amp;Restocking'!I593="","",VLOOKUP( 'Felling&amp;Restocking'!I593,SpeciesList[],4,FALSE))</f>
        <v/>
      </c>
      <c r="AH593" s="333" t="str">
        <f>IF('Felling&amp;Restocking'!J593="","",IFERROR("," &amp; VLOOKUP( 'Felling&amp;Restocking'!J593,SpeciesList[],2,FALSE),"," &amp; 'Felling&amp;Restocking'!J593))</f>
        <v/>
      </c>
      <c r="AI593" s="333" t="str">
        <f>IF('Felling&amp;Restocking'!J593="","",VLOOKUP( 'Felling&amp;Restocking'!J593,SpeciesList[],4,FALSE))</f>
        <v/>
      </c>
      <c r="AJ593" s="333" t="str">
        <f>IF('Felling&amp;Restocking'!K593="","",IFERROR("," &amp; VLOOKUP( 'Felling&amp;Restocking'!K593,SpeciesList[],2,FALSE),"," &amp; 'Felling&amp;Restocking'!K593))</f>
        <v/>
      </c>
      <c r="AK593" s="333" t="str">
        <f>IF('Felling&amp;Restocking'!K593="","",VLOOKUP( 'Felling&amp;Restocking'!K593,SpeciesList[],4,FALSE))</f>
        <v/>
      </c>
      <c r="AL593" s="333" t="str">
        <f>IF('Felling&amp;Restocking'!L593="","",IFERROR("," &amp; VLOOKUP( 'Felling&amp;Restocking'!L593,SpeciesList[],2,FALSE),"," &amp; 'Felling&amp;Restocking'!L593))</f>
        <v/>
      </c>
      <c r="AM593" s="333" t="str">
        <f>IF('Felling&amp;Restocking'!L593="","",VLOOKUP( 'Felling&amp;Restocking'!L593,SpeciesList[],4,FALSE))</f>
        <v/>
      </c>
      <c r="AN593" s="333" t="str">
        <f>IF('Felling&amp;Restocking'!M593="","",IFERROR("," &amp; VLOOKUP( 'Felling&amp;Restocking'!M593,SpeciesList[],2,FALSE),"," &amp; 'Felling&amp;Restocking'!M593))</f>
        <v/>
      </c>
      <c r="AO593" s="333" t="str">
        <f>IF('Felling&amp;Restocking'!M593="","",VLOOKUP( 'Felling&amp;Restocking'!M593,SpeciesList[],4,FALSE))</f>
        <v/>
      </c>
      <c r="AP593" s="333" t="str">
        <f>IF('Felling&amp;Restocking'!N593="","",IFERROR("," &amp; VLOOKUP( 'Felling&amp;Restocking'!N593,SpeciesList[],2,FALSE),"," &amp; 'Felling&amp;Restocking'!N593))</f>
        <v/>
      </c>
      <c r="AQ593" s="333" t="str">
        <f>IF('Felling&amp;Restocking'!N593="","",VLOOKUP( 'Felling&amp;Restocking'!N593,SpeciesList[],4,FALSE))</f>
        <v/>
      </c>
      <c r="AS593" s="346"/>
      <c r="AT593" s="333" t="str">
        <f>IF('Sub-Cpt Record'!A593&lt;&gt;"",CONCATENATE('Sub-Cpt Record'!A593,'Sub-Cpt Record'!B593,'Sub-Cpt Record'!C593),"")</f>
        <v/>
      </c>
      <c r="AU593" s="333">
        <f t="shared" si="90"/>
        <v>1</v>
      </c>
      <c r="AV593" s="333">
        <f>IF(AT593&lt;&gt;"",'Sub-Cpt Record'!C593/CODE!AU593,0)</f>
        <v>0</v>
      </c>
    </row>
    <row r="594" spans="1:48" x14ac:dyDescent="0.25">
      <c r="A594" s="333" t="str">
        <f>IF('Sub-Cpt Record'!B594="",IF(OR('Sub-Cpt Record'!A594=0,'Sub-Cpt Record'!A594=""),"",'Sub-Cpt Record'!A594),CONCATENATE('Sub-Cpt Record'!A594&amp;'Sub-Cpt Record'!B594))</f>
        <v/>
      </c>
      <c r="B594" s="333">
        <f t="shared" si="82"/>
        <v>1</v>
      </c>
      <c r="C594" s="334" t="str">
        <f>IF('Sub-Cpt Record'!E594 = "","",'Sub-Cpt Record'!E594&amp;"  ")</f>
        <v/>
      </c>
      <c r="D594" s="333" t="str">
        <f>IF('Sub-Cpt Record'!F594 = "","",'Sub-Cpt Record'!F594&amp;"  ")</f>
        <v/>
      </c>
      <c r="E594" s="333" t="str">
        <f>IF('Sub-Cpt Record'!G594 = "","",'Sub-Cpt Record'!G594&amp;"  ")</f>
        <v/>
      </c>
      <c r="F594" s="333" t="str">
        <f>IF('Sub-Cpt Record'!H594 = "","",'Sub-Cpt Record'!H594&amp;"  ")</f>
        <v/>
      </c>
      <c r="G594" s="333" t="str">
        <f>IF('Sub-Cpt Record'!I594 = "","",'Sub-Cpt Record'!I594&amp;"  ")</f>
        <v/>
      </c>
      <c r="H594" s="333" t="str">
        <f>IF('Sub-Cpt Record'!J594 = "","",'Sub-Cpt Record'!J594&amp;"  ")</f>
        <v/>
      </c>
      <c r="I594" s="335" t="str">
        <f t="shared" si="83"/>
        <v/>
      </c>
      <c r="J594" s="333">
        <f>IF(A594&lt;&gt;"",'Sub-Cpt Record'!C594/CODE!B594,0)</f>
        <v>0</v>
      </c>
      <c r="L594" s="337" t="str">
        <f t="shared" si="84"/>
        <v/>
      </c>
      <c r="N594" s="338">
        <f>COUNTIFS('Felling&amp;Restocking'!$A$11:$A$1000, 'Felling&amp;Restocking'!$A594, 'Felling&amp;Restocking'!$B$11:$B$1000, 'Felling&amp;Restocking'!$B594, 'Felling&amp;Restocking'!$H$11:$H$1000, 'Felling&amp;Restocking'!$H594)</f>
        <v>0</v>
      </c>
      <c r="O594" s="338">
        <f>IF(OR('Felling&amp;Restocking'!H594=0,'Felling&amp;Restocking'!H594=""),0,1)</f>
        <v>0</v>
      </c>
      <c r="P594" s="339">
        <f>SUM('Felling&amp;Restocking'!O594+'Felling&amp;Restocking'!P594)</f>
        <v>0</v>
      </c>
      <c r="S594" s="341">
        <f>IF(AND(O594&lt;&gt;0,P594&lt;&gt;0,'Felling&amp;Restocking'!G594&lt;&gt;0,AA594="",AC594=""),1,0)</f>
        <v>0</v>
      </c>
      <c r="T594" s="342" t="str">
        <f>IF(OR('Felling&amp;Restocking'!G594=0,'Felling&amp;Restocking'!G594=""),"",SUM('Felling&amp;Restocking'!O594/P594)*'Felling&amp;Restocking'!G594)</f>
        <v/>
      </c>
      <c r="U594" s="343" t="str">
        <f>IF(OR('Felling&amp;Restocking'!G594=0,'Felling&amp;Restocking'!G594=""),"",SUM('Felling&amp;Restocking'!P594/P594)*'Felling&amp;Restocking'!G594)</f>
        <v/>
      </c>
      <c r="V594" s="344">
        <f>IF(CONCATENATE('Felling&amp;Restocking'!U594&amp;'Felling&amp;Restocking'!W594&amp;'Felling&amp;Restocking'!Y594&amp;'Felling&amp;Restocking'!AA594&amp;'Felling&amp;Restocking'!AC594)="",0,1)</f>
        <v>0</v>
      </c>
      <c r="W594" s="345">
        <f>IF(OR(OR(TRIM('Felling&amp;Restocking'!H594)="T",TRIM('Felling&amp;Restocking'!H594)="DF",TRIM('Felling&amp;Restocking'!H594)="OS"),O594=0),0,1)</f>
        <v>0</v>
      </c>
      <c r="X594" s="345">
        <f>IF(OR('Felling&amp;Restocking'!$S594="",OR('Felling&amp;Restocking'!$S594=0,'Felling&amp;Restocking'!$S594="N/A")),0,1)</f>
        <v>0</v>
      </c>
      <c r="Y594" s="333" t="str">
        <f t="shared" si="85"/>
        <v/>
      </c>
      <c r="Z594" s="333" t="str">
        <f t="shared" si="86"/>
        <v/>
      </c>
      <c r="AA594" s="334" t="str">
        <f t="shared" si="87"/>
        <v/>
      </c>
      <c r="AC594" s="333" t="str">
        <f t="shared" si="88"/>
        <v/>
      </c>
      <c r="AE594" s="333" t="str">
        <f t="shared" si="89"/>
        <v>1</v>
      </c>
      <c r="AF594" s="346" t="str">
        <f>IF('Felling&amp;Restocking'!I594="","",IFERROR(VLOOKUP( 'Felling&amp;Restocking'!I594,SpeciesList[],2,FALSE),"," &amp; 'Felling&amp;Restocking'!I594))</f>
        <v/>
      </c>
      <c r="AG594" s="333" t="str">
        <f>IF('Felling&amp;Restocking'!I594="","",VLOOKUP( 'Felling&amp;Restocking'!I594,SpeciesList[],4,FALSE))</f>
        <v/>
      </c>
      <c r="AH594" s="333" t="str">
        <f>IF('Felling&amp;Restocking'!J594="","",IFERROR("," &amp; VLOOKUP( 'Felling&amp;Restocking'!J594,SpeciesList[],2,FALSE),"," &amp; 'Felling&amp;Restocking'!J594))</f>
        <v/>
      </c>
      <c r="AI594" s="333" t="str">
        <f>IF('Felling&amp;Restocking'!J594="","",VLOOKUP( 'Felling&amp;Restocking'!J594,SpeciesList[],4,FALSE))</f>
        <v/>
      </c>
      <c r="AJ594" s="333" t="str">
        <f>IF('Felling&amp;Restocking'!K594="","",IFERROR("," &amp; VLOOKUP( 'Felling&amp;Restocking'!K594,SpeciesList[],2,FALSE),"," &amp; 'Felling&amp;Restocking'!K594))</f>
        <v/>
      </c>
      <c r="AK594" s="333" t="str">
        <f>IF('Felling&amp;Restocking'!K594="","",VLOOKUP( 'Felling&amp;Restocking'!K594,SpeciesList[],4,FALSE))</f>
        <v/>
      </c>
      <c r="AL594" s="333" t="str">
        <f>IF('Felling&amp;Restocking'!L594="","",IFERROR("," &amp; VLOOKUP( 'Felling&amp;Restocking'!L594,SpeciesList[],2,FALSE),"," &amp; 'Felling&amp;Restocking'!L594))</f>
        <v/>
      </c>
      <c r="AM594" s="333" t="str">
        <f>IF('Felling&amp;Restocking'!L594="","",VLOOKUP( 'Felling&amp;Restocking'!L594,SpeciesList[],4,FALSE))</f>
        <v/>
      </c>
      <c r="AN594" s="333" t="str">
        <f>IF('Felling&amp;Restocking'!M594="","",IFERROR("," &amp; VLOOKUP( 'Felling&amp;Restocking'!M594,SpeciesList[],2,FALSE),"," &amp; 'Felling&amp;Restocking'!M594))</f>
        <v/>
      </c>
      <c r="AO594" s="333" t="str">
        <f>IF('Felling&amp;Restocking'!M594="","",VLOOKUP( 'Felling&amp;Restocking'!M594,SpeciesList[],4,FALSE))</f>
        <v/>
      </c>
      <c r="AP594" s="333" t="str">
        <f>IF('Felling&amp;Restocking'!N594="","",IFERROR("," &amp; VLOOKUP( 'Felling&amp;Restocking'!N594,SpeciesList[],2,FALSE),"," &amp; 'Felling&amp;Restocking'!N594))</f>
        <v/>
      </c>
      <c r="AQ594" s="333" t="str">
        <f>IF('Felling&amp;Restocking'!N594="","",VLOOKUP( 'Felling&amp;Restocking'!N594,SpeciesList[],4,FALSE))</f>
        <v/>
      </c>
      <c r="AS594" s="346"/>
      <c r="AT594" s="333" t="str">
        <f>IF('Sub-Cpt Record'!A594&lt;&gt;"",CONCATENATE('Sub-Cpt Record'!A594,'Sub-Cpt Record'!B594,'Sub-Cpt Record'!C594),"")</f>
        <v/>
      </c>
      <c r="AU594" s="333">
        <f t="shared" si="90"/>
        <v>1</v>
      </c>
      <c r="AV594" s="333">
        <f>IF(AT594&lt;&gt;"",'Sub-Cpt Record'!C594/CODE!AU594,0)</f>
        <v>0</v>
      </c>
    </row>
    <row r="595" spans="1:48" x14ac:dyDescent="0.25">
      <c r="A595" s="333" t="str">
        <f>IF('Sub-Cpt Record'!B595="",IF(OR('Sub-Cpt Record'!A595=0,'Sub-Cpt Record'!A595=""),"",'Sub-Cpt Record'!A595),CONCATENATE('Sub-Cpt Record'!A595&amp;'Sub-Cpt Record'!B595))</f>
        <v/>
      </c>
      <c r="B595" s="333">
        <f t="shared" si="82"/>
        <v>1</v>
      </c>
      <c r="C595" s="334" t="str">
        <f>IF('Sub-Cpt Record'!E595 = "","",'Sub-Cpt Record'!E595&amp;"  ")</f>
        <v/>
      </c>
      <c r="D595" s="333" t="str">
        <f>IF('Sub-Cpt Record'!F595 = "","",'Sub-Cpt Record'!F595&amp;"  ")</f>
        <v/>
      </c>
      <c r="E595" s="333" t="str">
        <f>IF('Sub-Cpt Record'!G595 = "","",'Sub-Cpt Record'!G595&amp;"  ")</f>
        <v/>
      </c>
      <c r="F595" s="333" t="str">
        <f>IF('Sub-Cpt Record'!H595 = "","",'Sub-Cpt Record'!H595&amp;"  ")</f>
        <v/>
      </c>
      <c r="G595" s="333" t="str">
        <f>IF('Sub-Cpt Record'!I595 = "","",'Sub-Cpt Record'!I595&amp;"  ")</f>
        <v/>
      </c>
      <c r="H595" s="333" t="str">
        <f>IF('Sub-Cpt Record'!J595 = "","",'Sub-Cpt Record'!J595&amp;"  ")</f>
        <v/>
      </c>
      <c r="I595" s="335" t="str">
        <f t="shared" si="83"/>
        <v/>
      </c>
      <c r="J595" s="333">
        <f>IF(A595&lt;&gt;"",'Sub-Cpt Record'!C595/CODE!B595,0)</f>
        <v>0</v>
      </c>
      <c r="L595" s="337" t="str">
        <f t="shared" si="84"/>
        <v/>
      </c>
      <c r="N595" s="338">
        <f>COUNTIFS('Felling&amp;Restocking'!$A$11:$A$1000, 'Felling&amp;Restocking'!$A595, 'Felling&amp;Restocking'!$B$11:$B$1000, 'Felling&amp;Restocking'!$B595, 'Felling&amp;Restocking'!$H$11:$H$1000, 'Felling&amp;Restocking'!$H595)</f>
        <v>0</v>
      </c>
      <c r="O595" s="338">
        <f>IF(OR('Felling&amp;Restocking'!H595=0,'Felling&amp;Restocking'!H595=""),0,1)</f>
        <v>0</v>
      </c>
      <c r="P595" s="339">
        <f>SUM('Felling&amp;Restocking'!O595+'Felling&amp;Restocking'!P595)</f>
        <v>0</v>
      </c>
      <c r="S595" s="341">
        <f>IF(AND(O595&lt;&gt;0,P595&lt;&gt;0,'Felling&amp;Restocking'!G595&lt;&gt;0,AA595="",AC595=""),1,0)</f>
        <v>0</v>
      </c>
      <c r="T595" s="342" t="str">
        <f>IF(OR('Felling&amp;Restocking'!G595=0,'Felling&amp;Restocking'!G595=""),"",SUM('Felling&amp;Restocking'!O595/P595)*'Felling&amp;Restocking'!G595)</f>
        <v/>
      </c>
      <c r="U595" s="343" t="str">
        <f>IF(OR('Felling&amp;Restocking'!G595=0,'Felling&amp;Restocking'!G595=""),"",SUM('Felling&amp;Restocking'!P595/P595)*'Felling&amp;Restocking'!G595)</f>
        <v/>
      </c>
      <c r="V595" s="344">
        <f>IF(CONCATENATE('Felling&amp;Restocking'!U595&amp;'Felling&amp;Restocking'!W595&amp;'Felling&amp;Restocking'!Y595&amp;'Felling&amp;Restocking'!AA595&amp;'Felling&amp;Restocking'!AC595)="",0,1)</f>
        <v>0</v>
      </c>
      <c r="W595" s="345">
        <f>IF(OR(OR(TRIM('Felling&amp;Restocking'!H595)="T",TRIM('Felling&amp;Restocking'!H595)="DF",TRIM('Felling&amp;Restocking'!H595)="OS"),O595=0),0,1)</f>
        <v>0</v>
      </c>
      <c r="X595" s="345">
        <f>IF(OR('Felling&amp;Restocking'!$S595="",OR('Felling&amp;Restocking'!$S595=0,'Felling&amp;Restocking'!$S595="N/A")),0,1)</f>
        <v>0</v>
      </c>
      <c r="Y595" s="333" t="str">
        <f t="shared" si="85"/>
        <v/>
      </c>
      <c r="Z595" s="333" t="str">
        <f t="shared" si="86"/>
        <v/>
      </c>
      <c r="AA595" s="334" t="str">
        <f t="shared" si="87"/>
        <v/>
      </c>
      <c r="AC595" s="333" t="str">
        <f t="shared" si="88"/>
        <v/>
      </c>
      <c r="AE595" s="333" t="str">
        <f t="shared" si="89"/>
        <v>1</v>
      </c>
      <c r="AF595" s="346" t="str">
        <f>IF('Felling&amp;Restocking'!I595="","",IFERROR(VLOOKUP( 'Felling&amp;Restocking'!I595,SpeciesList[],2,FALSE),"," &amp; 'Felling&amp;Restocking'!I595))</f>
        <v/>
      </c>
      <c r="AG595" s="333" t="str">
        <f>IF('Felling&amp;Restocking'!I595="","",VLOOKUP( 'Felling&amp;Restocking'!I595,SpeciesList[],4,FALSE))</f>
        <v/>
      </c>
      <c r="AH595" s="333" t="str">
        <f>IF('Felling&amp;Restocking'!J595="","",IFERROR("," &amp; VLOOKUP( 'Felling&amp;Restocking'!J595,SpeciesList[],2,FALSE),"," &amp; 'Felling&amp;Restocking'!J595))</f>
        <v/>
      </c>
      <c r="AI595" s="333" t="str">
        <f>IF('Felling&amp;Restocking'!J595="","",VLOOKUP( 'Felling&amp;Restocking'!J595,SpeciesList[],4,FALSE))</f>
        <v/>
      </c>
      <c r="AJ595" s="333" t="str">
        <f>IF('Felling&amp;Restocking'!K595="","",IFERROR("," &amp; VLOOKUP( 'Felling&amp;Restocking'!K595,SpeciesList[],2,FALSE),"," &amp; 'Felling&amp;Restocking'!K595))</f>
        <v/>
      </c>
      <c r="AK595" s="333" t="str">
        <f>IF('Felling&amp;Restocking'!K595="","",VLOOKUP( 'Felling&amp;Restocking'!K595,SpeciesList[],4,FALSE))</f>
        <v/>
      </c>
      <c r="AL595" s="333" t="str">
        <f>IF('Felling&amp;Restocking'!L595="","",IFERROR("," &amp; VLOOKUP( 'Felling&amp;Restocking'!L595,SpeciesList[],2,FALSE),"," &amp; 'Felling&amp;Restocking'!L595))</f>
        <v/>
      </c>
      <c r="AM595" s="333" t="str">
        <f>IF('Felling&amp;Restocking'!L595="","",VLOOKUP( 'Felling&amp;Restocking'!L595,SpeciesList[],4,FALSE))</f>
        <v/>
      </c>
      <c r="AN595" s="333" t="str">
        <f>IF('Felling&amp;Restocking'!M595="","",IFERROR("," &amp; VLOOKUP( 'Felling&amp;Restocking'!M595,SpeciesList[],2,FALSE),"," &amp; 'Felling&amp;Restocking'!M595))</f>
        <v/>
      </c>
      <c r="AO595" s="333" t="str">
        <f>IF('Felling&amp;Restocking'!M595="","",VLOOKUP( 'Felling&amp;Restocking'!M595,SpeciesList[],4,FALSE))</f>
        <v/>
      </c>
      <c r="AP595" s="333" t="str">
        <f>IF('Felling&amp;Restocking'!N595="","",IFERROR("," &amp; VLOOKUP( 'Felling&amp;Restocking'!N595,SpeciesList[],2,FALSE),"," &amp; 'Felling&amp;Restocking'!N595))</f>
        <v/>
      </c>
      <c r="AQ595" s="333" t="str">
        <f>IF('Felling&amp;Restocking'!N595="","",VLOOKUP( 'Felling&amp;Restocking'!N595,SpeciesList[],4,FALSE))</f>
        <v/>
      </c>
      <c r="AS595" s="346"/>
      <c r="AT595" s="333" t="str">
        <f>IF('Sub-Cpt Record'!A595&lt;&gt;"",CONCATENATE('Sub-Cpt Record'!A595,'Sub-Cpt Record'!B595,'Sub-Cpt Record'!C595),"")</f>
        <v/>
      </c>
      <c r="AU595" s="333">
        <f t="shared" si="90"/>
        <v>1</v>
      </c>
      <c r="AV595" s="333">
        <f>IF(AT595&lt;&gt;"",'Sub-Cpt Record'!C595/CODE!AU595,0)</f>
        <v>0</v>
      </c>
    </row>
    <row r="596" spans="1:48" x14ac:dyDescent="0.25">
      <c r="A596" s="333" t="str">
        <f>IF('Sub-Cpt Record'!B596="",IF(OR('Sub-Cpt Record'!A596=0,'Sub-Cpt Record'!A596=""),"",'Sub-Cpt Record'!A596),CONCATENATE('Sub-Cpt Record'!A596&amp;'Sub-Cpt Record'!B596))</f>
        <v/>
      </c>
      <c r="B596" s="333">
        <f t="shared" si="82"/>
        <v>1</v>
      </c>
      <c r="C596" s="334" t="str">
        <f>IF('Sub-Cpt Record'!E596 = "","",'Sub-Cpt Record'!E596&amp;"  ")</f>
        <v/>
      </c>
      <c r="D596" s="333" t="str">
        <f>IF('Sub-Cpt Record'!F596 = "","",'Sub-Cpt Record'!F596&amp;"  ")</f>
        <v/>
      </c>
      <c r="E596" s="333" t="str">
        <f>IF('Sub-Cpt Record'!G596 = "","",'Sub-Cpt Record'!G596&amp;"  ")</f>
        <v/>
      </c>
      <c r="F596" s="333" t="str">
        <f>IF('Sub-Cpt Record'!H596 = "","",'Sub-Cpt Record'!H596&amp;"  ")</f>
        <v/>
      </c>
      <c r="G596" s="333" t="str">
        <f>IF('Sub-Cpt Record'!I596 = "","",'Sub-Cpt Record'!I596&amp;"  ")</f>
        <v/>
      </c>
      <c r="H596" s="333" t="str">
        <f>IF('Sub-Cpt Record'!J596 = "","",'Sub-Cpt Record'!J596&amp;"  ")</f>
        <v/>
      </c>
      <c r="I596" s="335" t="str">
        <f t="shared" si="83"/>
        <v/>
      </c>
      <c r="J596" s="333">
        <f>IF(A596&lt;&gt;"",'Sub-Cpt Record'!C596/CODE!B596,0)</f>
        <v>0</v>
      </c>
      <c r="L596" s="337" t="str">
        <f t="shared" si="84"/>
        <v/>
      </c>
      <c r="N596" s="338">
        <f>COUNTIFS('Felling&amp;Restocking'!$A$11:$A$1000, 'Felling&amp;Restocking'!$A596, 'Felling&amp;Restocking'!$B$11:$B$1000, 'Felling&amp;Restocking'!$B596, 'Felling&amp;Restocking'!$H$11:$H$1000, 'Felling&amp;Restocking'!$H596)</f>
        <v>0</v>
      </c>
      <c r="O596" s="338">
        <f>IF(OR('Felling&amp;Restocking'!H596=0,'Felling&amp;Restocking'!H596=""),0,1)</f>
        <v>0</v>
      </c>
      <c r="P596" s="339">
        <f>SUM('Felling&amp;Restocking'!O596+'Felling&amp;Restocking'!P596)</f>
        <v>0</v>
      </c>
      <c r="S596" s="341">
        <f>IF(AND(O596&lt;&gt;0,P596&lt;&gt;0,'Felling&amp;Restocking'!G596&lt;&gt;0,AA596="",AC596=""),1,0)</f>
        <v>0</v>
      </c>
      <c r="T596" s="342" t="str">
        <f>IF(OR('Felling&amp;Restocking'!G596=0,'Felling&amp;Restocking'!G596=""),"",SUM('Felling&amp;Restocking'!O596/P596)*'Felling&amp;Restocking'!G596)</f>
        <v/>
      </c>
      <c r="U596" s="343" t="str">
        <f>IF(OR('Felling&amp;Restocking'!G596=0,'Felling&amp;Restocking'!G596=""),"",SUM('Felling&amp;Restocking'!P596/P596)*'Felling&amp;Restocking'!G596)</f>
        <v/>
      </c>
      <c r="V596" s="344">
        <f>IF(CONCATENATE('Felling&amp;Restocking'!U596&amp;'Felling&amp;Restocking'!W596&amp;'Felling&amp;Restocking'!Y596&amp;'Felling&amp;Restocking'!AA596&amp;'Felling&amp;Restocking'!AC596)="",0,1)</f>
        <v>0</v>
      </c>
      <c r="W596" s="345">
        <f>IF(OR(OR(TRIM('Felling&amp;Restocking'!H596)="T",TRIM('Felling&amp;Restocking'!H596)="DF",TRIM('Felling&amp;Restocking'!H596)="OS"),O596=0),0,1)</f>
        <v>0</v>
      </c>
      <c r="X596" s="345">
        <f>IF(OR('Felling&amp;Restocking'!$S596="",OR('Felling&amp;Restocking'!$S596=0,'Felling&amp;Restocking'!$S596="N/A")),0,1)</f>
        <v>0</v>
      </c>
      <c r="Y596" s="333" t="str">
        <f t="shared" si="85"/>
        <v/>
      </c>
      <c r="Z596" s="333" t="str">
        <f t="shared" si="86"/>
        <v/>
      </c>
      <c r="AA596" s="334" t="str">
        <f t="shared" si="87"/>
        <v/>
      </c>
      <c r="AC596" s="333" t="str">
        <f t="shared" si="88"/>
        <v/>
      </c>
      <c r="AE596" s="333" t="str">
        <f t="shared" si="89"/>
        <v>1</v>
      </c>
      <c r="AF596" s="346" t="str">
        <f>IF('Felling&amp;Restocking'!I596="","",IFERROR(VLOOKUP( 'Felling&amp;Restocking'!I596,SpeciesList[],2,FALSE),"," &amp; 'Felling&amp;Restocking'!I596))</f>
        <v/>
      </c>
      <c r="AG596" s="333" t="str">
        <f>IF('Felling&amp;Restocking'!I596="","",VLOOKUP( 'Felling&amp;Restocking'!I596,SpeciesList[],4,FALSE))</f>
        <v/>
      </c>
      <c r="AH596" s="333" t="str">
        <f>IF('Felling&amp;Restocking'!J596="","",IFERROR("," &amp; VLOOKUP( 'Felling&amp;Restocking'!J596,SpeciesList[],2,FALSE),"," &amp; 'Felling&amp;Restocking'!J596))</f>
        <v/>
      </c>
      <c r="AI596" s="333" t="str">
        <f>IF('Felling&amp;Restocking'!J596="","",VLOOKUP( 'Felling&amp;Restocking'!J596,SpeciesList[],4,FALSE))</f>
        <v/>
      </c>
      <c r="AJ596" s="333" t="str">
        <f>IF('Felling&amp;Restocking'!K596="","",IFERROR("," &amp; VLOOKUP( 'Felling&amp;Restocking'!K596,SpeciesList[],2,FALSE),"," &amp; 'Felling&amp;Restocking'!K596))</f>
        <v/>
      </c>
      <c r="AK596" s="333" t="str">
        <f>IF('Felling&amp;Restocking'!K596="","",VLOOKUP( 'Felling&amp;Restocking'!K596,SpeciesList[],4,FALSE))</f>
        <v/>
      </c>
      <c r="AL596" s="333" t="str">
        <f>IF('Felling&amp;Restocking'!L596="","",IFERROR("," &amp; VLOOKUP( 'Felling&amp;Restocking'!L596,SpeciesList[],2,FALSE),"," &amp; 'Felling&amp;Restocking'!L596))</f>
        <v/>
      </c>
      <c r="AM596" s="333" t="str">
        <f>IF('Felling&amp;Restocking'!L596="","",VLOOKUP( 'Felling&amp;Restocking'!L596,SpeciesList[],4,FALSE))</f>
        <v/>
      </c>
      <c r="AN596" s="333" t="str">
        <f>IF('Felling&amp;Restocking'!M596="","",IFERROR("," &amp; VLOOKUP( 'Felling&amp;Restocking'!M596,SpeciesList[],2,FALSE),"," &amp; 'Felling&amp;Restocking'!M596))</f>
        <v/>
      </c>
      <c r="AO596" s="333" t="str">
        <f>IF('Felling&amp;Restocking'!M596="","",VLOOKUP( 'Felling&amp;Restocking'!M596,SpeciesList[],4,FALSE))</f>
        <v/>
      </c>
      <c r="AP596" s="333" t="str">
        <f>IF('Felling&amp;Restocking'!N596="","",IFERROR("," &amp; VLOOKUP( 'Felling&amp;Restocking'!N596,SpeciesList[],2,FALSE),"," &amp; 'Felling&amp;Restocking'!N596))</f>
        <v/>
      </c>
      <c r="AQ596" s="333" t="str">
        <f>IF('Felling&amp;Restocking'!N596="","",VLOOKUP( 'Felling&amp;Restocking'!N596,SpeciesList[],4,FALSE))</f>
        <v/>
      </c>
      <c r="AS596" s="346"/>
      <c r="AT596" s="333" t="str">
        <f>IF('Sub-Cpt Record'!A596&lt;&gt;"",CONCATENATE('Sub-Cpt Record'!A596,'Sub-Cpt Record'!B596,'Sub-Cpt Record'!C596),"")</f>
        <v/>
      </c>
      <c r="AU596" s="333">
        <f t="shared" si="90"/>
        <v>1</v>
      </c>
      <c r="AV596" s="333">
        <f>IF(AT596&lt;&gt;"",'Sub-Cpt Record'!C596/CODE!AU596,0)</f>
        <v>0</v>
      </c>
    </row>
    <row r="597" spans="1:48" x14ac:dyDescent="0.25">
      <c r="A597" s="333" t="str">
        <f>IF('Sub-Cpt Record'!B597="",IF(OR('Sub-Cpt Record'!A597=0,'Sub-Cpt Record'!A597=""),"",'Sub-Cpt Record'!A597),CONCATENATE('Sub-Cpt Record'!A597&amp;'Sub-Cpt Record'!B597))</f>
        <v/>
      </c>
      <c r="B597" s="333">
        <f t="shared" si="82"/>
        <v>1</v>
      </c>
      <c r="C597" s="334" t="str">
        <f>IF('Sub-Cpt Record'!E597 = "","",'Sub-Cpt Record'!E597&amp;"  ")</f>
        <v/>
      </c>
      <c r="D597" s="333" t="str">
        <f>IF('Sub-Cpt Record'!F597 = "","",'Sub-Cpt Record'!F597&amp;"  ")</f>
        <v/>
      </c>
      <c r="E597" s="333" t="str">
        <f>IF('Sub-Cpt Record'!G597 = "","",'Sub-Cpt Record'!G597&amp;"  ")</f>
        <v/>
      </c>
      <c r="F597" s="333" t="str">
        <f>IF('Sub-Cpt Record'!H597 = "","",'Sub-Cpt Record'!H597&amp;"  ")</f>
        <v/>
      </c>
      <c r="G597" s="333" t="str">
        <f>IF('Sub-Cpt Record'!I597 = "","",'Sub-Cpt Record'!I597&amp;"  ")</f>
        <v/>
      </c>
      <c r="H597" s="333" t="str">
        <f>IF('Sub-Cpt Record'!J597 = "","",'Sub-Cpt Record'!J597&amp;"  ")</f>
        <v/>
      </c>
      <c r="I597" s="335" t="str">
        <f t="shared" si="83"/>
        <v/>
      </c>
      <c r="J597" s="333">
        <f>IF(A597&lt;&gt;"",'Sub-Cpt Record'!C597/CODE!B597,0)</f>
        <v>0</v>
      </c>
      <c r="L597" s="337" t="str">
        <f t="shared" si="84"/>
        <v/>
      </c>
      <c r="N597" s="338">
        <f>COUNTIFS('Felling&amp;Restocking'!$A$11:$A$1000, 'Felling&amp;Restocking'!$A597, 'Felling&amp;Restocking'!$B$11:$B$1000, 'Felling&amp;Restocking'!$B597, 'Felling&amp;Restocking'!$H$11:$H$1000, 'Felling&amp;Restocking'!$H597)</f>
        <v>0</v>
      </c>
      <c r="O597" s="338">
        <f>IF(OR('Felling&amp;Restocking'!H597=0,'Felling&amp;Restocking'!H597=""),0,1)</f>
        <v>0</v>
      </c>
      <c r="P597" s="339">
        <f>SUM('Felling&amp;Restocking'!O597+'Felling&amp;Restocking'!P597)</f>
        <v>0</v>
      </c>
      <c r="S597" s="341">
        <f>IF(AND(O597&lt;&gt;0,P597&lt;&gt;0,'Felling&amp;Restocking'!G597&lt;&gt;0,AA597="",AC597=""),1,0)</f>
        <v>0</v>
      </c>
      <c r="T597" s="342" t="str">
        <f>IF(OR('Felling&amp;Restocking'!G597=0,'Felling&amp;Restocking'!G597=""),"",SUM('Felling&amp;Restocking'!O597/P597)*'Felling&amp;Restocking'!G597)</f>
        <v/>
      </c>
      <c r="U597" s="343" t="str">
        <f>IF(OR('Felling&amp;Restocking'!G597=0,'Felling&amp;Restocking'!G597=""),"",SUM('Felling&amp;Restocking'!P597/P597)*'Felling&amp;Restocking'!G597)</f>
        <v/>
      </c>
      <c r="V597" s="344">
        <f>IF(CONCATENATE('Felling&amp;Restocking'!U597&amp;'Felling&amp;Restocking'!W597&amp;'Felling&amp;Restocking'!Y597&amp;'Felling&amp;Restocking'!AA597&amp;'Felling&amp;Restocking'!AC597)="",0,1)</f>
        <v>0</v>
      </c>
      <c r="W597" s="345">
        <f>IF(OR(OR(TRIM('Felling&amp;Restocking'!H597)="T",TRIM('Felling&amp;Restocking'!H597)="DF",TRIM('Felling&amp;Restocking'!H597)="OS"),O597=0),0,1)</f>
        <v>0</v>
      </c>
      <c r="X597" s="345">
        <f>IF(OR('Felling&amp;Restocking'!$S597="",OR('Felling&amp;Restocking'!$S597=0,'Felling&amp;Restocking'!$S597="N/A")),0,1)</f>
        <v>0</v>
      </c>
      <c r="Y597" s="333" t="str">
        <f t="shared" si="85"/>
        <v/>
      </c>
      <c r="Z597" s="333" t="str">
        <f t="shared" si="86"/>
        <v/>
      </c>
      <c r="AA597" s="334" t="str">
        <f t="shared" si="87"/>
        <v/>
      </c>
      <c r="AC597" s="333" t="str">
        <f t="shared" si="88"/>
        <v/>
      </c>
      <c r="AE597" s="333" t="str">
        <f t="shared" si="89"/>
        <v>1</v>
      </c>
      <c r="AF597" s="346" t="str">
        <f>IF('Felling&amp;Restocking'!I597="","",IFERROR(VLOOKUP( 'Felling&amp;Restocking'!I597,SpeciesList[],2,FALSE),"," &amp; 'Felling&amp;Restocking'!I597))</f>
        <v/>
      </c>
      <c r="AG597" s="333" t="str">
        <f>IF('Felling&amp;Restocking'!I597="","",VLOOKUP( 'Felling&amp;Restocking'!I597,SpeciesList[],4,FALSE))</f>
        <v/>
      </c>
      <c r="AH597" s="333" t="str">
        <f>IF('Felling&amp;Restocking'!J597="","",IFERROR("," &amp; VLOOKUP( 'Felling&amp;Restocking'!J597,SpeciesList[],2,FALSE),"," &amp; 'Felling&amp;Restocking'!J597))</f>
        <v/>
      </c>
      <c r="AI597" s="333" t="str">
        <f>IF('Felling&amp;Restocking'!J597="","",VLOOKUP( 'Felling&amp;Restocking'!J597,SpeciesList[],4,FALSE))</f>
        <v/>
      </c>
      <c r="AJ597" s="333" t="str">
        <f>IF('Felling&amp;Restocking'!K597="","",IFERROR("," &amp; VLOOKUP( 'Felling&amp;Restocking'!K597,SpeciesList[],2,FALSE),"," &amp; 'Felling&amp;Restocking'!K597))</f>
        <v/>
      </c>
      <c r="AK597" s="333" t="str">
        <f>IF('Felling&amp;Restocking'!K597="","",VLOOKUP( 'Felling&amp;Restocking'!K597,SpeciesList[],4,FALSE))</f>
        <v/>
      </c>
      <c r="AL597" s="333" t="str">
        <f>IF('Felling&amp;Restocking'!L597="","",IFERROR("," &amp; VLOOKUP( 'Felling&amp;Restocking'!L597,SpeciesList[],2,FALSE),"," &amp; 'Felling&amp;Restocking'!L597))</f>
        <v/>
      </c>
      <c r="AM597" s="333" t="str">
        <f>IF('Felling&amp;Restocking'!L597="","",VLOOKUP( 'Felling&amp;Restocking'!L597,SpeciesList[],4,FALSE))</f>
        <v/>
      </c>
      <c r="AN597" s="333" t="str">
        <f>IF('Felling&amp;Restocking'!M597="","",IFERROR("," &amp; VLOOKUP( 'Felling&amp;Restocking'!M597,SpeciesList[],2,FALSE),"," &amp; 'Felling&amp;Restocking'!M597))</f>
        <v/>
      </c>
      <c r="AO597" s="333" t="str">
        <f>IF('Felling&amp;Restocking'!M597="","",VLOOKUP( 'Felling&amp;Restocking'!M597,SpeciesList[],4,FALSE))</f>
        <v/>
      </c>
      <c r="AP597" s="333" t="str">
        <f>IF('Felling&amp;Restocking'!N597="","",IFERROR("," &amp; VLOOKUP( 'Felling&amp;Restocking'!N597,SpeciesList[],2,FALSE),"," &amp; 'Felling&amp;Restocking'!N597))</f>
        <v/>
      </c>
      <c r="AQ597" s="333" t="str">
        <f>IF('Felling&amp;Restocking'!N597="","",VLOOKUP( 'Felling&amp;Restocking'!N597,SpeciesList[],4,FALSE))</f>
        <v/>
      </c>
      <c r="AS597" s="346"/>
      <c r="AT597" s="333" t="str">
        <f>IF('Sub-Cpt Record'!A597&lt;&gt;"",CONCATENATE('Sub-Cpt Record'!A597,'Sub-Cpt Record'!B597,'Sub-Cpt Record'!C597),"")</f>
        <v/>
      </c>
      <c r="AU597" s="333">
        <f t="shared" si="90"/>
        <v>1</v>
      </c>
      <c r="AV597" s="333">
        <f>IF(AT597&lt;&gt;"",'Sub-Cpt Record'!C597/CODE!AU597,0)</f>
        <v>0</v>
      </c>
    </row>
    <row r="598" spans="1:48" x14ac:dyDescent="0.25">
      <c r="A598" s="333" t="str">
        <f>IF('Sub-Cpt Record'!B598="",IF(OR('Sub-Cpt Record'!A598=0,'Sub-Cpt Record'!A598=""),"",'Sub-Cpt Record'!A598),CONCATENATE('Sub-Cpt Record'!A598&amp;'Sub-Cpt Record'!B598))</f>
        <v/>
      </c>
      <c r="B598" s="333">
        <f t="shared" si="82"/>
        <v>1</v>
      </c>
      <c r="C598" s="334" t="str">
        <f>IF('Sub-Cpt Record'!E598 = "","",'Sub-Cpt Record'!E598&amp;"  ")</f>
        <v/>
      </c>
      <c r="D598" s="333" t="str">
        <f>IF('Sub-Cpt Record'!F598 = "","",'Sub-Cpt Record'!F598&amp;"  ")</f>
        <v/>
      </c>
      <c r="E598" s="333" t="str">
        <f>IF('Sub-Cpt Record'!G598 = "","",'Sub-Cpt Record'!G598&amp;"  ")</f>
        <v/>
      </c>
      <c r="F598" s="333" t="str">
        <f>IF('Sub-Cpt Record'!H598 = "","",'Sub-Cpt Record'!H598&amp;"  ")</f>
        <v/>
      </c>
      <c r="G598" s="333" t="str">
        <f>IF('Sub-Cpt Record'!I598 = "","",'Sub-Cpt Record'!I598&amp;"  ")</f>
        <v/>
      </c>
      <c r="H598" s="333" t="str">
        <f>IF('Sub-Cpt Record'!J598 = "","",'Sub-Cpt Record'!J598&amp;"  ")</f>
        <v/>
      </c>
      <c r="I598" s="335" t="str">
        <f t="shared" si="83"/>
        <v/>
      </c>
      <c r="J598" s="333">
        <f>IF(A598&lt;&gt;"",'Sub-Cpt Record'!C598/CODE!B598,0)</f>
        <v>0</v>
      </c>
      <c r="L598" s="337" t="str">
        <f t="shared" si="84"/>
        <v/>
      </c>
      <c r="N598" s="338">
        <f>COUNTIFS('Felling&amp;Restocking'!$A$11:$A$1000, 'Felling&amp;Restocking'!$A598, 'Felling&amp;Restocking'!$B$11:$B$1000, 'Felling&amp;Restocking'!$B598, 'Felling&amp;Restocking'!$H$11:$H$1000, 'Felling&amp;Restocking'!$H598)</f>
        <v>0</v>
      </c>
      <c r="O598" s="338">
        <f>IF(OR('Felling&amp;Restocking'!H598=0,'Felling&amp;Restocking'!H598=""),0,1)</f>
        <v>0</v>
      </c>
      <c r="P598" s="339">
        <f>SUM('Felling&amp;Restocking'!O598+'Felling&amp;Restocking'!P598)</f>
        <v>0</v>
      </c>
      <c r="S598" s="341">
        <f>IF(AND(O598&lt;&gt;0,P598&lt;&gt;0,'Felling&amp;Restocking'!G598&lt;&gt;0,AA598="",AC598=""),1,0)</f>
        <v>0</v>
      </c>
      <c r="T598" s="342" t="str">
        <f>IF(OR('Felling&amp;Restocking'!G598=0,'Felling&amp;Restocking'!G598=""),"",SUM('Felling&amp;Restocking'!O598/P598)*'Felling&amp;Restocking'!G598)</f>
        <v/>
      </c>
      <c r="U598" s="343" t="str">
        <f>IF(OR('Felling&amp;Restocking'!G598=0,'Felling&amp;Restocking'!G598=""),"",SUM('Felling&amp;Restocking'!P598/P598)*'Felling&amp;Restocking'!G598)</f>
        <v/>
      </c>
      <c r="V598" s="344">
        <f>IF(CONCATENATE('Felling&amp;Restocking'!U598&amp;'Felling&amp;Restocking'!W598&amp;'Felling&amp;Restocking'!Y598&amp;'Felling&amp;Restocking'!AA598&amp;'Felling&amp;Restocking'!AC598)="",0,1)</f>
        <v>0</v>
      </c>
      <c r="W598" s="345">
        <f>IF(OR(OR(TRIM('Felling&amp;Restocking'!H598)="T",TRIM('Felling&amp;Restocking'!H598)="DF",TRIM('Felling&amp;Restocking'!H598)="OS"),O598=0),0,1)</f>
        <v>0</v>
      </c>
      <c r="X598" s="345">
        <f>IF(OR('Felling&amp;Restocking'!$S598="",OR('Felling&amp;Restocking'!$S598=0,'Felling&amp;Restocking'!$S598="N/A")),0,1)</f>
        <v>0</v>
      </c>
      <c r="Y598" s="333" t="str">
        <f t="shared" si="85"/>
        <v/>
      </c>
      <c r="Z598" s="333" t="str">
        <f t="shared" si="86"/>
        <v/>
      </c>
      <c r="AA598" s="334" t="str">
        <f t="shared" si="87"/>
        <v/>
      </c>
      <c r="AC598" s="333" t="str">
        <f t="shared" si="88"/>
        <v/>
      </c>
      <c r="AE598" s="333" t="str">
        <f t="shared" si="89"/>
        <v>1</v>
      </c>
      <c r="AF598" s="346" t="str">
        <f>IF('Felling&amp;Restocking'!I598="","",IFERROR(VLOOKUP( 'Felling&amp;Restocking'!I598,SpeciesList[],2,FALSE),"," &amp; 'Felling&amp;Restocking'!I598))</f>
        <v/>
      </c>
      <c r="AG598" s="333" t="str">
        <f>IF('Felling&amp;Restocking'!I598="","",VLOOKUP( 'Felling&amp;Restocking'!I598,SpeciesList[],4,FALSE))</f>
        <v/>
      </c>
      <c r="AH598" s="333" t="str">
        <f>IF('Felling&amp;Restocking'!J598="","",IFERROR("," &amp; VLOOKUP( 'Felling&amp;Restocking'!J598,SpeciesList[],2,FALSE),"," &amp; 'Felling&amp;Restocking'!J598))</f>
        <v/>
      </c>
      <c r="AI598" s="333" t="str">
        <f>IF('Felling&amp;Restocking'!J598="","",VLOOKUP( 'Felling&amp;Restocking'!J598,SpeciesList[],4,FALSE))</f>
        <v/>
      </c>
      <c r="AJ598" s="333" t="str">
        <f>IF('Felling&amp;Restocking'!K598="","",IFERROR("," &amp; VLOOKUP( 'Felling&amp;Restocking'!K598,SpeciesList[],2,FALSE),"," &amp; 'Felling&amp;Restocking'!K598))</f>
        <v/>
      </c>
      <c r="AK598" s="333" t="str">
        <f>IF('Felling&amp;Restocking'!K598="","",VLOOKUP( 'Felling&amp;Restocking'!K598,SpeciesList[],4,FALSE))</f>
        <v/>
      </c>
      <c r="AL598" s="333" t="str">
        <f>IF('Felling&amp;Restocking'!L598="","",IFERROR("," &amp; VLOOKUP( 'Felling&amp;Restocking'!L598,SpeciesList[],2,FALSE),"," &amp; 'Felling&amp;Restocking'!L598))</f>
        <v/>
      </c>
      <c r="AM598" s="333" t="str">
        <f>IF('Felling&amp;Restocking'!L598="","",VLOOKUP( 'Felling&amp;Restocking'!L598,SpeciesList[],4,FALSE))</f>
        <v/>
      </c>
      <c r="AN598" s="333" t="str">
        <f>IF('Felling&amp;Restocking'!M598="","",IFERROR("," &amp; VLOOKUP( 'Felling&amp;Restocking'!M598,SpeciesList[],2,FALSE),"," &amp; 'Felling&amp;Restocking'!M598))</f>
        <v/>
      </c>
      <c r="AO598" s="333" t="str">
        <f>IF('Felling&amp;Restocking'!M598="","",VLOOKUP( 'Felling&amp;Restocking'!M598,SpeciesList[],4,FALSE))</f>
        <v/>
      </c>
      <c r="AP598" s="333" t="str">
        <f>IF('Felling&amp;Restocking'!N598="","",IFERROR("," &amp; VLOOKUP( 'Felling&amp;Restocking'!N598,SpeciesList[],2,FALSE),"," &amp; 'Felling&amp;Restocking'!N598))</f>
        <v/>
      </c>
      <c r="AQ598" s="333" t="str">
        <f>IF('Felling&amp;Restocking'!N598="","",VLOOKUP( 'Felling&amp;Restocking'!N598,SpeciesList[],4,FALSE))</f>
        <v/>
      </c>
      <c r="AS598" s="346"/>
      <c r="AT598" s="333" t="str">
        <f>IF('Sub-Cpt Record'!A598&lt;&gt;"",CONCATENATE('Sub-Cpt Record'!A598,'Sub-Cpt Record'!B598,'Sub-Cpt Record'!C598),"")</f>
        <v/>
      </c>
      <c r="AU598" s="333">
        <f t="shared" si="90"/>
        <v>1</v>
      </c>
      <c r="AV598" s="333">
        <f>IF(AT598&lt;&gt;"",'Sub-Cpt Record'!C598/CODE!AU598,0)</f>
        <v>0</v>
      </c>
    </row>
    <row r="599" spans="1:48" x14ac:dyDescent="0.25">
      <c r="A599" s="333" t="str">
        <f>IF('Sub-Cpt Record'!B599="",IF(OR('Sub-Cpt Record'!A599=0,'Sub-Cpt Record'!A599=""),"",'Sub-Cpt Record'!A599),CONCATENATE('Sub-Cpt Record'!A599&amp;'Sub-Cpt Record'!B599))</f>
        <v/>
      </c>
      <c r="B599" s="333">
        <f t="shared" si="82"/>
        <v>1</v>
      </c>
      <c r="C599" s="334" t="str">
        <f>IF('Sub-Cpt Record'!E599 = "","",'Sub-Cpt Record'!E599&amp;"  ")</f>
        <v/>
      </c>
      <c r="D599" s="333" t="str">
        <f>IF('Sub-Cpt Record'!F599 = "","",'Sub-Cpt Record'!F599&amp;"  ")</f>
        <v/>
      </c>
      <c r="E599" s="333" t="str">
        <f>IF('Sub-Cpt Record'!G599 = "","",'Sub-Cpt Record'!G599&amp;"  ")</f>
        <v/>
      </c>
      <c r="F599" s="333" t="str">
        <f>IF('Sub-Cpt Record'!H599 = "","",'Sub-Cpt Record'!H599&amp;"  ")</f>
        <v/>
      </c>
      <c r="G599" s="333" t="str">
        <f>IF('Sub-Cpt Record'!I599 = "","",'Sub-Cpt Record'!I599&amp;"  ")</f>
        <v/>
      </c>
      <c r="H599" s="333" t="str">
        <f>IF('Sub-Cpt Record'!J599 = "","",'Sub-Cpt Record'!J599&amp;"  ")</f>
        <v/>
      </c>
      <c r="I599" s="335" t="str">
        <f t="shared" si="83"/>
        <v/>
      </c>
      <c r="J599" s="333">
        <f>IF(A599&lt;&gt;"",'Sub-Cpt Record'!C599/CODE!B599,0)</f>
        <v>0</v>
      </c>
      <c r="L599" s="337" t="str">
        <f t="shared" si="84"/>
        <v/>
      </c>
      <c r="N599" s="338">
        <f>COUNTIFS('Felling&amp;Restocking'!$A$11:$A$1000, 'Felling&amp;Restocking'!$A599, 'Felling&amp;Restocking'!$B$11:$B$1000, 'Felling&amp;Restocking'!$B599, 'Felling&amp;Restocking'!$H$11:$H$1000, 'Felling&amp;Restocking'!$H599)</f>
        <v>0</v>
      </c>
      <c r="O599" s="338">
        <f>IF(OR('Felling&amp;Restocking'!H599=0,'Felling&amp;Restocking'!H599=""),0,1)</f>
        <v>0</v>
      </c>
      <c r="P599" s="339">
        <f>SUM('Felling&amp;Restocking'!O599+'Felling&amp;Restocking'!P599)</f>
        <v>0</v>
      </c>
      <c r="S599" s="341">
        <f>IF(AND(O599&lt;&gt;0,P599&lt;&gt;0,'Felling&amp;Restocking'!G599&lt;&gt;0,AA599="",AC599=""),1,0)</f>
        <v>0</v>
      </c>
      <c r="T599" s="342" t="str">
        <f>IF(OR('Felling&amp;Restocking'!G599=0,'Felling&amp;Restocking'!G599=""),"",SUM('Felling&amp;Restocking'!O599/P599)*'Felling&amp;Restocking'!G599)</f>
        <v/>
      </c>
      <c r="U599" s="343" t="str">
        <f>IF(OR('Felling&amp;Restocking'!G599=0,'Felling&amp;Restocking'!G599=""),"",SUM('Felling&amp;Restocking'!P599/P599)*'Felling&amp;Restocking'!G599)</f>
        <v/>
      </c>
      <c r="V599" s="344">
        <f>IF(CONCATENATE('Felling&amp;Restocking'!U599&amp;'Felling&amp;Restocking'!W599&amp;'Felling&amp;Restocking'!Y599&amp;'Felling&amp;Restocking'!AA599&amp;'Felling&amp;Restocking'!AC599)="",0,1)</f>
        <v>0</v>
      </c>
      <c r="W599" s="345">
        <f>IF(OR(OR(TRIM('Felling&amp;Restocking'!H599)="T",TRIM('Felling&amp;Restocking'!H599)="DF",TRIM('Felling&amp;Restocking'!H599)="OS"),O599=0),0,1)</f>
        <v>0</v>
      </c>
      <c r="X599" s="345">
        <f>IF(OR('Felling&amp;Restocking'!$S599="",OR('Felling&amp;Restocking'!$S599=0,'Felling&amp;Restocking'!$S599="N/A")),0,1)</f>
        <v>0</v>
      </c>
      <c r="Y599" s="333" t="str">
        <f t="shared" si="85"/>
        <v/>
      </c>
      <c r="Z599" s="333" t="str">
        <f t="shared" si="86"/>
        <v/>
      </c>
      <c r="AA599" s="334" t="str">
        <f t="shared" si="87"/>
        <v/>
      </c>
      <c r="AC599" s="333" t="str">
        <f t="shared" si="88"/>
        <v/>
      </c>
      <c r="AE599" s="333" t="str">
        <f t="shared" si="89"/>
        <v>1</v>
      </c>
      <c r="AF599" s="346" t="str">
        <f>IF('Felling&amp;Restocking'!I599="","",IFERROR(VLOOKUP( 'Felling&amp;Restocking'!I599,SpeciesList[],2,FALSE),"," &amp; 'Felling&amp;Restocking'!I599))</f>
        <v/>
      </c>
      <c r="AG599" s="333" t="str">
        <f>IF('Felling&amp;Restocking'!I599="","",VLOOKUP( 'Felling&amp;Restocking'!I599,SpeciesList[],4,FALSE))</f>
        <v/>
      </c>
      <c r="AH599" s="333" t="str">
        <f>IF('Felling&amp;Restocking'!J599="","",IFERROR("," &amp; VLOOKUP( 'Felling&amp;Restocking'!J599,SpeciesList[],2,FALSE),"," &amp; 'Felling&amp;Restocking'!J599))</f>
        <v/>
      </c>
      <c r="AI599" s="333" t="str">
        <f>IF('Felling&amp;Restocking'!J599="","",VLOOKUP( 'Felling&amp;Restocking'!J599,SpeciesList[],4,FALSE))</f>
        <v/>
      </c>
      <c r="AJ599" s="333" t="str">
        <f>IF('Felling&amp;Restocking'!K599="","",IFERROR("," &amp; VLOOKUP( 'Felling&amp;Restocking'!K599,SpeciesList[],2,FALSE),"," &amp; 'Felling&amp;Restocking'!K599))</f>
        <v/>
      </c>
      <c r="AK599" s="333" t="str">
        <f>IF('Felling&amp;Restocking'!K599="","",VLOOKUP( 'Felling&amp;Restocking'!K599,SpeciesList[],4,FALSE))</f>
        <v/>
      </c>
      <c r="AL599" s="333" t="str">
        <f>IF('Felling&amp;Restocking'!L599="","",IFERROR("," &amp; VLOOKUP( 'Felling&amp;Restocking'!L599,SpeciesList[],2,FALSE),"," &amp; 'Felling&amp;Restocking'!L599))</f>
        <v/>
      </c>
      <c r="AM599" s="333" t="str">
        <f>IF('Felling&amp;Restocking'!L599="","",VLOOKUP( 'Felling&amp;Restocking'!L599,SpeciesList[],4,FALSE))</f>
        <v/>
      </c>
      <c r="AN599" s="333" t="str">
        <f>IF('Felling&amp;Restocking'!M599="","",IFERROR("," &amp; VLOOKUP( 'Felling&amp;Restocking'!M599,SpeciesList[],2,FALSE),"," &amp; 'Felling&amp;Restocking'!M599))</f>
        <v/>
      </c>
      <c r="AO599" s="333" t="str">
        <f>IF('Felling&amp;Restocking'!M599="","",VLOOKUP( 'Felling&amp;Restocking'!M599,SpeciesList[],4,FALSE))</f>
        <v/>
      </c>
      <c r="AP599" s="333" t="str">
        <f>IF('Felling&amp;Restocking'!N599="","",IFERROR("," &amp; VLOOKUP( 'Felling&amp;Restocking'!N599,SpeciesList[],2,FALSE),"," &amp; 'Felling&amp;Restocking'!N599))</f>
        <v/>
      </c>
      <c r="AQ599" s="333" t="str">
        <f>IF('Felling&amp;Restocking'!N599="","",VLOOKUP( 'Felling&amp;Restocking'!N599,SpeciesList[],4,FALSE))</f>
        <v/>
      </c>
      <c r="AS599" s="346"/>
      <c r="AT599" s="333" t="str">
        <f>IF('Sub-Cpt Record'!A599&lt;&gt;"",CONCATENATE('Sub-Cpt Record'!A599,'Sub-Cpt Record'!B599,'Sub-Cpt Record'!C599),"")</f>
        <v/>
      </c>
      <c r="AU599" s="333">
        <f t="shared" si="90"/>
        <v>1</v>
      </c>
      <c r="AV599" s="333">
        <f>IF(AT599&lt;&gt;"",'Sub-Cpt Record'!C599/CODE!AU599,0)</f>
        <v>0</v>
      </c>
    </row>
    <row r="600" spans="1:48" x14ac:dyDescent="0.25">
      <c r="A600" s="333" t="str">
        <f>IF('Sub-Cpt Record'!B600="",IF(OR('Sub-Cpt Record'!A600=0,'Sub-Cpt Record'!A600=""),"",'Sub-Cpt Record'!A600),CONCATENATE('Sub-Cpt Record'!A600&amp;'Sub-Cpt Record'!B600))</f>
        <v/>
      </c>
      <c r="B600" s="333">
        <f t="shared" si="82"/>
        <v>1</v>
      </c>
      <c r="C600" s="334" t="str">
        <f>IF('Sub-Cpt Record'!E600 = "","",'Sub-Cpt Record'!E600&amp;"  ")</f>
        <v/>
      </c>
      <c r="D600" s="333" t="str">
        <f>IF('Sub-Cpt Record'!F600 = "","",'Sub-Cpt Record'!F600&amp;"  ")</f>
        <v/>
      </c>
      <c r="E600" s="333" t="str">
        <f>IF('Sub-Cpt Record'!G600 = "","",'Sub-Cpt Record'!G600&amp;"  ")</f>
        <v/>
      </c>
      <c r="F600" s="333" t="str">
        <f>IF('Sub-Cpt Record'!H600 = "","",'Sub-Cpt Record'!H600&amp;"  ")</f>
        <v/>
      </c>
      <c r="G600" s="333" t="str">
        <f>IF('Sub-Cpt Record'!I600 = "","",'Sub-Cpt Record'!I600&amp;"  ")</f>
        <v/>
      </c>
      <c r="H600" s="333" t="str">
        <f>IF('Sub-Cpt Record'!J600 = "","",'Sub-Cpt Record'!J600&amp;"  ")</f>
        <v/>
      </c>
      <c r="I600" s="335" t="str">
        <f t="shared" si="83"/>
        <v/>
      </c>
      <c r="J600" s="333">
        <f>IF(A600&lt;&gt;"",'Sub-Cpt Record'!C600/CODE!B600,0)</f>
        <v>0</v>
      </c>
      <c r="L600" s="337" t="str">
        <f t="shared" si="84"/>
        <v/>
      </c>
      <c r="N600" s="338">
        <f>COUNTIFS('Felling&amp;Restocking'!$A$11:$A$1000, 'Felling&amp;Restocking'!$A600, 'Felling&amp;Restocking'!$B$11:$B$1000, 'Felling&amp;Restocking'!$B600, 'Felling&amp;Restocking'!$H$11:$H$1000, 'Felling&amp;Restocking'!$H600)</f>
        <v>0</v>
      </c>
      <c r="O600" s="338">
        <f>IF(OR('Felling&amp;Restocking'!H600=0,'Felling&amp;Restocking'!H600=""),0,1)</f>
        <v>0</v>
      </c>
      <c r="P600" s="339">
        <f>SUM('Felling&amp;Restocking'!O600+'Felling&amp;Restocking'!P600)</f>
        <v>0</v>
      </c>
      <c r="S600" s="341">
        <f>IF(AND(O600&lt;&gt;0,P600&lt;&gt;0,'Felling&amp;Restocking'!G600&lt;&gt;0,AA600="",AC600=""),1,0)</f>
        <v>0</v>
      </c>
      <c r="T600" s="342" t="str">
        <f>IF(OR('Felling&amp;Restocking'!G600=0,'Felling&amp;Restocking'!G600=""),"",SUM('Felling&amp;Restocking'!O600/P600)*'Felling&amp;Restocking'!G600)</f>
        <v/>
      </c>
      <c r="U600" s="343" t="str">
        <f>IF(OR('Felling&amp;Restocking'!G600=0,'Felling&amp;Restocking'!G600=""),"",SUM('Felling&amp;Restocking'!P600/P600)*'Felling&amp;Restocking'!G600)</f>
        <v/>
      </c>
      <c r="V600" s="344">
        <f>IF(CONCATENATE('Felling&amp;Restocking'!U600&amp;'Felling&amp;Restocking'!W600&amp;'Felling&amp;Restocking'!Y600&amp;'Felling&amp;Restocking'!AA600&amp;'Felling&amp;Restocking'!AC600)="",0,1)</f>
        <v>0</v>
      </c>
      <c r="W600" s="345">
        <f>IF(OR(OR(TRIM('Felling&amp;Restocking'!H600)="T",TRIM('Felling&amp;Restocking'!H600)="DF",TRIM('Felling&amp;Restocking'!H600)="OS"),O600=0),0,1)</f>
        <v>0</v>
      </c>
      <c r="X600" s="345">
        <f>IF(OR('Felling&amp;Restocking'!$S600="",OR('Felling&amp;Restocking'!$S600=0,'Felling&amp;Restocking'!$S600="N/A")),0,1)</f>
        <v>0</v>
      </c>
      <c r="Y600" s="333" t="str">
        <f t="shared" si="85"/>
        <v/>
      </c>
      <c r="Z600" s="333" t="str">
        <f t="shared" si="86"/>
        <v/>
      </c>
      <c r="AA600" s="334" t="str">
        <f t="shared" si="87"/>
        <v/>
      </c>
      <c r="AC600" s="333" t="str">
        <f t="shared" si="88"/>
        <v/>
      </c>
      <c r="AE600" s="333" t="str">
        <f t="shared" si="89"/>
        <v>1</v>
      </c>
      <c r="AF600" s="346" t="str">
        <f>IF('Felling&amp;Restocking'!I600="","",IFERROR(VLOOKUP( 'Felling&amp;Restocking'!I600,SpeciesList[],2,FALSE),"," &amp; 'Felling&amp;Restocking'!I600))</f>
        <v/>
      </c>
      <c r="AG600" s="333" t="str">
        <f>IF('Felling&amp;Restocking'!I600="","",VLOOKUP( 'Felling&amp;Restocking'!I600,SpeciesList[],4,FALSE))</f>
        <v/>
      </c>
      <c r="AH600" s="333" t="str">
        <f>IF('Felling&amp;Restocking'!J600="","",IFERROR("," &amp; VLOOKUP( 'Felling&amp;Restocking'!J600,SpeciesList[],2,FALSE),"," &amp; 'Felling&amp;Restocking'!J600))</f>
        <v/>
      </c>
      <c r="AI600" s="333" t="str">
        <f>IF('Felling&amp;Restocking'!J600="","",VLOOKUP( 'Felling&amp;Restocking'!J600,SpeciesList[],4,FALSE))</f>
        <v/>
      </c>
      <c r="AJ600" s="333" t="str">
        <f>IF('Felling&amp;Restocking'!K600="","",IFERROR("," &amp; VLOOKUP( 'Felling&amp;Restocking'!K600,SpeciesList[],2,FALSE),"," &amp; 'Felling&amp;Restocking'!K600))</f>
        <v/>
      </c>
      <c r="AK600" s="333" t="str">
        <f>IF('Felling&amp;Restocking'!K600="","",VLOOKUP( 'Felling&amp;Restocking'!K600,SpeciesList[],4,FALSE))</f>
        <v/>
      </c>
      <c r="AL600" s="333" t="str">
        <f>IF('Felling&amp;Restocking'!L600="","",IFERROR("," &amp; VLOOKUP( 'Felling&amp;Restocking'!L600,SpeciesList[],2,FALSE),"," &amp; 'Felling&amp;Restocking'!L600))</f>
        <v/>
      </c>
      <c r="AM600" s="333" t="str">
        <f>IF('Felling&amp;Restocking'!L600="","",VLOOKUP( 'Felling&amp;Restocking'!L600,SpeciesList[],4,FALSE))</f>
        <v/>
      </c>
      <c r="AN600" s="333" t="str">
        <f>IF('Felling&amp;Restocking'!M600="","",IFERROR("," &amp; VLOOKUP( 'Felling&amp;Restocking'!M600,SpeciesList[],2,FALSE),"," &amp; 'Felling&amp;Restocking'!M600))</f>
        <v/>
      </c>
      <c r="AO600" s="333" t="str">
        <f>IF('Felling&amp;Restocking'!M600="","",VLOOKUP( 'Felling&amp;Restocking'!M600,SpeciesList[],4,FALSE))</f>
        <v/>
      </c>
      <c r="AP600" s="333" t="str">
        <f>IF('Felling&amp;Restocking'!N600="","",IFERROR("," &amp; VLOOKUP( 'Felling&amp;Restocking'!N600,SpeciesList[],2,FALSE),"," &amp; 'Felling&amp;Restocking'!N600))</f>
        <v/>
      </c>
      <c r="AQ600" s="333" t="str">
        <f>IF('Felling&amp;Restocking'!N600="","",VLOOKUP( 'Felling&amp;Restocking'!N600,SpeciesList[],4,FALSE))</f>
        <v/>
      </c>
      <c r="AS600" s="346"/>
      <c r="AT600" s="333" t="str">
        <f>IF('Sub-Cpt Record'!A600&lt;&gt;"",CONCATENATE('Sub-Cpt Record'!A600,'Sub-Cpt Record'!B600,'Sub-Cpt Record'!C600),"")</f>
        <v/>
      </c>
      <c r="AU600" s="333">
        <f t="shared" si="90"/>
        <v>1</v>
      </c>
      <c r="AV600" s="333">
        <f>IF(AT600&lt;&gt;"",'Sub-Cpt Record'!C600/CODE!AU600,0)</f>
        <v>0</v>
      </c>
    </row>
    <row r="601" spans="1:48" x14ac:dyDescent="0.25">
      <c r="A601" s="333" t="str">
        <f>IF('Sub-Cpt Record'!B601="",IF(OR('Sub-Cpt Record'!A601=0,'Sub-Cpt Record'!A601=""),"",'Sub-Cpt Record'!A601),CONCATENATE('Sub-Cpt Record'!A601&amp;'Sub-Cpt Record'!B601))</f>
        <v/>
      </c>
      <c r="B601" s="333">
        <f t="shared" si="82"/>
        <v>1</v>
      </c>
      <c r="C601" s="334" t="str">
        <f>IF('Sub-Cpt Record'!E601 = "","",'Sub-Cpt Record'!E601&amp;"  ")</f>
        <v/>
      </c>
      <c r="D601" s="333" t="str">
        <f>IF('Sub-Cpt Record'!F601 = "","",'Sub-Cpt Record'!F601&amp;"  ")</f>
        <v/>
      </c>
      <c r="E601" s="333" t="str">
        <f>IF('Sub-Cpt Record'!G601 = "","",'Sub-Cpt Record'!G601&amp;"  ")</f>
        <v/>
      </c>
      <c r="F601" s="333" t="str">
        <f>IF('Sub-Cpt Record'!H601 = "","",'Sub-Cpt Record'!H601&amp;"  ")</f>
        <v/>
      </c>
      <c r="G601" s="333" t="str">
        <f>IF('Sub-Cpt Record'!I601 = "","",'Sub-Cpt Record'!I601&amp;"  ")</f>
        <v/>
      </c>
      <c r="H601" s="333" t="str">
        <f>IF('Sub-Cpt Record'!J601 = "","",'Sub-Cpt Record'!J601&amp;"  ")</f>
        <v/>
      </c>
      <c r="I601" s="335" t="str">
        <f t="shared" si="83"/>
        <v/>
      </c>
      <c r="J601" s="333">
        <f>IF(A601&lt;&gt;"",'Sub-Cpt Record'!C601/CODE!B601,0)</f>
        <v>0</v>
      </c>
      <c r="L601" s="337" t="str">
        <f t="shared" si="84"/>
        <v/>
      </c>
      <c r="N601" s="338">
        <f>COUNTIFS('Felling&amp;Restocking'!$A$11:$A$1000, 'Felling&amp;Restocking'!$A601, 'Felling&amp;Restocking'!$B$11:$B$1000, 'Felling&amp;Restocking'!$B601, 'Felling&amp;Restocking'!$H$11:$H$1000, 'Felling&amp;Restocking'!$H601)</f>
        <v>0</v>
      </c>
      <c r="O601" s="338">
        <f>IF(OR('Felling&amp;Restocking'!H601=0,'Felling&amp;Restocking'!H601=""),0,1)</f>
        <v>0</v>
      </c>
      <c r="P601" s="339">
        <f>SUM('Felling&amp;Restocking'!O601+'Felling&amp;Restocking'!P601)</f>
        <v>0</v>
      </c>
      <c r="S601" s="341">
        <f>IF(AND(O601&lt;&gt;0,P601&lt;&gt;0,'Felling&amp;Restocking'!G601&lt;&gt;0,AA601="",AC601=""),1,0)</f>
        <v>0</v>
      </c>
      <c r="T601" s="342" t="str">
        <f>IF(OR('Felling&amp;Restocking'!G601=0,'Felling&amp;Restocking'!G601=""),"",SUM('Felling&amp;Restocking'!O601/P601)*'Felling&amp;Restocking'!G601)</f>
        <v/>
      </c>
      <c r="U601" s="343" t="str">
        <f>IF(OR('Felling&amp;Restocking'!G601=0,'Felling&amp;Restocking'!G601=""),"",SUM('Felling&amp;Restocking'!P601/P601)*'Felling&amp;Restocking'!G601)</f>
        <v/>
      </c>
      <c r="V601" s="344">
        <f>IF(CONCATENATE('Felling&amp;Restocking'!U601&amp;'Felling&amp;Restocking'!W601&amp;'Felling&amp;Restocking'!Y601&amp;'Felling&amp;Restocking'!AA601&amp;'Felling&amp;Restocking'!AC601)="",0,1)</f>
        <v>0</v>
      </c>
      <c r="W601" s="345">
        <f>IF(OR(OR(TRIM('Felling&amp;Restocking'!H601)="T",TRIM('Felling&amp;Restocking'!H601)="DF",TRIM('Felling&amp;Restocking'!H601)="OS"),O601=0),0,1)</f>
        <v>0</v>
      </c>
      <c r="X601" s="345">
        <f>IF(OR('Felling&amp;Restocking'!$S601="",OR('Felling&amp;Restocking'!$S601=0,'Felling&amp;Restocking'!$S601="N/A")),0,1)</f>
        <v>0</v>
      </c>
      <c r="Y601" s="333" t="str">
        <f t="shared" si="85"/>
        <v/>
      </c>
      <c r="Z601" s="333" t="str">
        <f t="shared" si="86"/>
        <v/>
      </c>
      <c r="AA601" s="334" t="str">
        <f t="shared" si="87"/>
        <v/>
      </c>
      <c r="AC601" s="333" t="str">
        <f t="shared" si="88"/>
        <v/>
      </c>
      <c r="AE601" s="333" t="str">
        <f t="shared" si="89"/>
        <v>1</v>
      </c>
      <c r="AF601" s="346" t="str">
        <f>IF('Felling&amp;Restocking'!I601="","",IFERROR(VLOOKUP( 'Felling&amp;Restocking'!I601,SpeciesList[],2,FALSE),"," &amp; 'Felling&amp;Restocking'!I601))</f>
        <v/>
      </c>
      <c r="AG601" s="333" t="str">
        <f>IF('Felling&amp;Restocking'!I601="","",VLOOKUP( 'Felling&amp;Restocking'!I601,SpeciesList[],4,FALSE))</f>
        <v/>
      </c>
      <c r="AH601" s="333" t="str">
        <f>IF('Felling&amp;Restocking'!J601="","",IFERROR("," &amp; VLOOKUP( 'Felling&amp;Restocking'!J601,SpeciesList[],2,FALSE),"," &amp; 'Felling&amp;Restocking'!J601))</f>
        <v/>
      </c>
      <c r="AI601" s="333" t="str">
        <f>IF('Felling&amp;Restocking'!J601="","",VLOOKUP( 'Felling&amp;Restocking'!J601,SpeciesList[],4,FALSE))</f>
        <v/>
      </c>
      <c r="AJ601" s="333" t="str">
        <f>IF('Felling&amp;Restocking'!K601="","",IFERROR("," &amp; VLOOKUP( 'Felling&amp;Restocking'!K601,SpeciesList[],2,FALSE),"," &amp; 'Felling&amp;Restocking'!K601))</f>
        <v/>
      </c>
      <c r="AK601" s="333" t="str">
        <f>IF('Felling&amp;Restocking'!K601="","",VLOOKUP( 'Felling&amp;Restocking'!K601,SpeciesList[],4,FALSE))</f>
        <v/>
      </c>
      <c r="AL601" s="333" t="str">
        <f>IF('Felling&amp;Restocking'!L601="","",IFERROR("," &amp; VLOOKUP( 'Felling&amp;Restocking'!L601,SpeciesList[],2,FALSE),"," &amp; 'Felling&amp;Restocking'!L601))</f>
        <v/>
      </c>
      <c r="AM601" s="333" t="str">
        <f>IF('Felling&amp;Restocking'!L601="","",VLOOKUP( 'Felling&amp;Restocking'!L601,SpeciesList[],4,FALSE))</f>
        <v/>
      </c>
      <c r="AN601" s="333" t="str">
        <f>IF('Felling&amp;Restocking'!M601="","",IFERROR("," &amp; VLOOKUP( 'Felling&amp;Restocking'!M601,SpeciesList[],2,FALSE),"," &amp; 'Felling&amp;Restocking'!M601))</f>
        <v/>
      </c>
      <c r="AO601" s="333" t="str">
        <f>IF('Felling&amp;Restocking'!M601="","",VLOOKUP( 'Felling&amp;Restocking'!M601,SpeciesList[],4,FALSE))</f>
        <v/>
      </c>
      <c r="AP601" s="333" t="str">
        <f>IF('Felling&amp;Restocking'!N601="","",IFERROR("," &amp; VLOOKUP( 'Felling&amp;Restocking'!N601,SpeciesList[],2,FALSE),"," &amp; 'Felling&amp;Restocking'!N601))</f>
        <v/>
      </c>
      <c r="AQ601" s="333" t="str">
        <f>IF('Felling&amp;Restocking'!N601="","",VLOOKUP( 'Felling&amp;Restocking'!N601,SpeciesList[],4,FALSE))</f>
        <v/>
      </c>
      <c r="AS601" s="346"/>
      <c r="AT601" s="333" t="str">
        <f>IF('Sub-Cpt Record'!A601&lt;&gt;"",CONCATENATE('Sub-Cpt Record'!A601,'Sub-Cpt Record'!B601,'Sub-Cpt Record'!C601),"")</f>
        <v/>
      </c>
      <c r="AU601" s="333">
        <f t="shared" si="90"/>
        <v>1</v>
      </c>
      <c r="AV601" s="333">
        <f>IF(AT601&lt;&gt;"",'Sub-Cpt Record'!C601/CODE!AU601,0)</f>
        <v>0</v>
      </c>
    </row>
    <row r="602" spans="1:48" x14ac:dyDescent="0.25">
      <c r="A602" s="333" t="str">
        <f>IF('Sub-Cpt Record'!B602="",IF(OR('Sub-Cpt Record'!A602=0,'Sub-Cpt Record'!A602=""),"",'Sub-Cpt Record'!A602),CONCATENATE('Sub-Cpt Record'!A602&amp;'Sub-Cpt Record'!B602))</f>
        <v/>
      </c>
      <c r="B602" s="333">
        <f t="shared" si="82"/>
        <v>1</v>
      </c>
      <c r="C602" s="334" t="str">
        <f>IF('Sub-Cpt Record'!E602 = "","",'Sub-Cpt Record'!E602&amp;"  ")</f>
        <v/>
      </c>
      <c r="D602" s="333" t="str">
        <f>IF('Sub-Cpt Record'!F602 = "","",'Sub-Cpt Record'!F602&amp;"  ")</f>
        <v/>
      </c>
      <c r="E602" s="333" t="str">
        <f>IF('Sub-Cpt Record'!G602 = "","",'Sub-Cpt Record'!G602&amp;"  ")</f>
        <v/>
      </c>
      <c r="F602" s="333" t="str">
        <f>IF('Sub-Cpt Record'!H602 = "","",'Sub-Cpt Record'!H602&amp;"  ")</f>
        <v/>
      </c>
      <c r="G602" s="333" t="str">
        <f>IF('Sub-Cpt Record'!I602 = "","",'Sub-Cpt Record'!I602&amp;"  ")</f>
        <v/>
      </c>
      <c r="H602" s="333" t="str">
        <f>IF('Sub-Cpt Record'!J602 = "","",'Sub-Cpt Record'!J602&amp;"  ")</f>
        <v/>
      </c>
      <c r="I602" s="335" t="str">
        <f t="shared" si="83"/>
        <v/>
      </c>
      <c r="J602" s="333">
        <f>IF(A602&lt;&gt;"",'Sub-Cpt Record'!C602/CODE!B602,0)</f>
        <v>0</v>
      </c>
      <c r="L602" s="337" t="str">
        <f t="shared" si="84"/>
        <v/>
      </c>
      <c r="N602" s="338">
        <f>COUNTIFS('Felling&amp;Restocking'!$A$11:$A$1000, 'Felling&amp;Restocking'!$A602, 'Felling&amp;Restocking'!$B$11:$B$1000, 'Felling&amp;Restocking'!$B602, 'Felling&amp;Restocking'!$H$11:$H$1000, 'Felling&amp;Restocking'!$H602)</f>
        <v>0</v>
      </c>
      <c r="O602" s="338">
        <f>IF(OR('Felling&amp;Restocking'!H602=0,'Felling&amp;Restocking'!H602=""),0,1)</f>
        <v>0</v>
      </c>
      <c r="P602" s="339">
        <f>SUM('Felling&amp;Restocking'!O602+'Felling&amp;Restocking'!P602)</f>
        <v>0</v>
      </c>
      <c r="S602" s="341">
        <f>IF(AND(O602&lt;&gt;0,P602&lt;&gt;0,'Felling&amp;Restocking'!G602&lt;&gt;0,AA602="",AC602=""),1,0)</f>
        <v>0</v>
      </c>
      <c r="T602" s="342" t="str">
        <f>IF(OR('Felling&amp;Restocking'!G602=0,'Felling&amp;Restocking'!G602=""),"",SUM('Felling&amp;Restocking'!O602/P602)*'Felling&amp;Restocking'!G602)</f>
        <v/>
      </c>
      <c r="U602" s="343" t="str">
        <f>IF(OR('Felling&amp;Restocking'!G602=0,'Felling&amp;Restocking'!G602=""),"",SUM('Felling&amp;Restocking'!P602/P602)*'Felling&amp;Restocking'!G602)</f>
        <v/>
      </c>
      <c r="V602" s="344">
        <f>IF(CONCATENATE('Felling&amp;Restocking'!U602&amp;'Felling&amp;Restocking'!W602&amp;'Felling&amp;Restocking'!Y602&amp;'Felling&amp;Restocking'!AA602&amp;'Felling&amp;Restocking'!AC602)="",0,1)</f>
        <v>0</v>
      </c>
      <c r="W602" s="345">
        <f>IF(OR(OR(TRIM('Felling&amp;Restocking'!H602)="T",TRIM('Felling&amp;Restocking'!H602)="DF",TRIM('Felling&amp;Restocking'!H602)="OS"),O602=0),0,1)</f>
        <v>0</v>
      </c>
      <c r="X602" s="345">
        <f>IF(OR('Felling&amp;Restocking'!$S602="",OR('Felling&amp;Restocking'!$S602=0,'Felling&amp;Restocking'!$S602="N/A")),0,1)</f>
        <v>0</v>
      </c>
      <c r="Y602" s="333" t="str">
        <f t="shared" si="85"/>
        <v/>
      </c>
      <c r="Z602" s="333" t="str">
        <f t="shared" si="86"/>
        <v/>
      </c>
      <c r="AA602" s="334" t="str">
        <f t="shared" si="87"/>
        <v/>
      </c>
      <c r="AC602" s="333" t="str">
        <f t="shared" si="88"/>
        <v/>
      </c>
      <c r="AE602" s="333" t="str">
        <f t="shared" si="89"/>
        <v>1</v>
      </c>
      <c r="AF602" s="346" t="str">
        <f>IF('Felling&amp;Restocking'!I602="","",IFERROR(VLOOKUP( 'Felling&amp;Restocking'!I602,SpeciesList[],2,FALSE),"," &amp; 'Felling&amp;Restocking'!I602))</f>
        <v/>
      </c>
      <c r="AG602" s="333" t="str">
        <f>IF('Felling&amp;Restocking'!I602="","",VLOOKUP( 'Felling&amp;Restocking'!I602,SpeciesList[],4,FALSE))</f>
        <v/>
      </c>
      <c r="AH602" s="333" t="str">
        <f>IF('Felling&amp;Restocking'!J602="","",IFERROR("," &amp; VLOOKUP( 'Felling&amp;Restocking'!J602,SpeciesList[],2,FALSE),"," &amp; 'Felling&amp;Restocking'!J602))</f>
        <v/>
      </c>
      <c r="AI602" s="333" t="str">
        <f>IF('Felling&amp;Restocking'!J602="","",VLOOKUP( 'Felling&amp;Restocking'!J602,SpeciesList[],4,FALSE))</f>
        <v/>
      </c>
      <c r="AJ602" s="333" t="str">
        <f>IF('Felling&amp;Restocking'!K602="","",IFERROR("," &amp; VLOOKUP( 'Felling&amp;Restocking'!K602,SpeciesList[],2,FALSE),"," &amp; 'Felling&amp;Restocking'!K602))</f>
        <v/>
      </c>
      <c r="AK602" s="333" t="str">
        <f>IF('Felling&amp;Restocking'!K602="","",VLOOKUP( 'Felling&amp;Restocking'!K602,SpeciesList[],4,FALSE))</f>
        <v/>
      </c>
      <c r="AL602" s="333" t="str">
        <f>IF('Felling&amp;Restocking'!L602="","",IFERROR("," &amp; VLOOKUP( 'Felling&amp;Restocking'!L602,SpeciesList[],2,FALSE),"," &amp; 'Felling&amp;Restocking'!L602))</f>
        <v/>
      </c>
      <c r="AM602" s="333" t="str">
        <f>IF('Felling&amp;Restocking'!L602="","",VLOOKUP( 'Felling&amp;Restocking'!L602,SpeciesList[],4,FALSE))</f>
        <v/>
      </c>
      <c r="AN602" s="333" t="str">
        <f>IF('Felling&amp;Restocking'!M602="","",IFERROR("," &amp; VLOOKUP( 'Felling&amp;Restocking'!M602,SpeciesList[],2,FALSE),"," &amp; 'Felling&amp;Restocking'!M602))</f>
        <v/>
      </c>
      <c r="AO602" s="333" t="str">
        <f>IF('Felling&amp;Restocking'!M602="","",VLOOKUP( 'Felling&amp;Restocking'!M602,SpeciesList[],4,FALSE))</f>
        <v/>
      </c>
      <c r="AP602" s="333" t="str">
        <f>IF('Felling&amp;Restocking'!N602="","",IFERROR("," &amp; VLOOKUP( 'Felling&amp;Restocking'!N602,SpeciesList[],2,FALSE),"," &amp; 'Felling&amp;Restocking'!N602))</f>
        <v/>
      </c>
      <c r="AQ602" s="333" t="str">
        <f>IF('Felling&amp;Restocking'!N602="","",VLOOKUP( 'Felling&amp;Restocking'!N602,SpeciesList[],4,FALSE))</f>
        <v/>
      </c>
      <c r="AS602" s="346"/>
      <c r="AT602" s="333" t="str">
        <f>IF('Sub-Cpt Record'!A602&lt;&gt;"",CONCATENATE('Sub-Cpt Record'!A602,'Sub-Cpt Record'!B602,'Sub-Cpt Record'!C602),"")</f>
        <v/>
      </c>
      <c r="AU602" s="333">
        <f t="shared" si="90"/>
        <v>1</v>
      </c>
      <c r="AV602" s="333">
        <f>IF(AT602&lt;&gt;"",'Sub-Cpt Record'!C602/CODE!AU602,0)</f>
        <v>0</v>
      </c>
    </row>
    <row r="603" spans="1:48" x14ac:dyDescent="0.25">
      <c r="A603" s="333" t="str">
        <f>IF('Sub-Cpt Record'!B603="",IF(OR('Sub-Cpt Record'!A603=0,'Sub-Cpt Record'!A603=""),"",'Sub-Cpt Record'!A603),CONCATENATE('Sub-Cpt Record'!A603&amp;'Sub-Cpt Record'!B603))</f>
        <v/>
      </c>
      <c r="B603" s="333">
        <f t="shared" si="82"/>
        <v>1</v>
      </c>
      <c r="C603" s="334" t="str">
        <f>IF('Sub-Cpt Record'!E603 = "","",'Sub-Cpt Record'!E603&amp;"  ")</f>
        <v/>
      </c>
      <c r="D603" s="333" t="str">
        <f>IF('Sub-Cpt Record'!F603 = "","",'Sub-Cpt Record'!F603&amp;"  ")</f>
        <v/>
      </c>
      <c r="E603" s="333" t="str">
        <f>IF('Sub-Cpt Record'!G603 = "","",'Sub-Cpt Record'!G603&amp;"  ")</f>
        <v/>
      </c>
      <c r="F603" s="333" t="str">
        <f>IF('Sub-Cpt Record'!H603 = "","",'Sub-Cpt Record'!H603&amp;"  ")</f>
        <v/>
      </c>
      <c r="G603" s="333" t="str">
        <f>IF('Sub-Cpt Record'!I603 = "","",'Sub-Cpt Record'!I603&amp;"  ")</f>
        <v/>
      </c>
      <c r="H603" s="333" t="str">
        <f>IF('Sub-Cpt Record'!J603 = "","",'Sub-Cpt Record'!J603&amp;"  ")</f>
        <v/>
      </c>
      <c r="I603" s="335" t="str">
        <f t="shared" si="83"/>
        <v/>
      </c>
      <c r="J603" s="333">
        <f>IF(A603&lt;&gt;"",'Sub-Cpt Record'!C603/CODE!B603,0)</f>
        <v>0</v>
      </c>
      <c r="L603" s="337" t="str">
        <f t="shared" si="84"/>
        <v/>
      </c>
      <c r="N603" s="338">
        <f>COUNTIFS('Felling&amp;Restocking'!$A$11:$A$1000, 'Felling&amp;Restocking'!$A603, 'Felling&amp;Restocking'!$B$11:$B$1000, 'Felling&amp;Restocking'!$B603, 'Felling&amp;Restocking'!$H$11:$H$1000, 'Felling&amp;Restocking'!$H603)</f>
        <v>0</v>
      </c>
      <c r="O603" s="338">
        <f>IF(OR('Felling&amp;Restocking'!H603=0,'Felling&amp;Restocking'!H603=""),0,1)</f>
        <v>0</v>
      </c>
      <c r="P603" s="339">
        <f>SUM('Felling&amp;Restocking'!O603+'Felling&amp;Restocking'!P603)</f>
        <v>0</v>
      </c>
      <c r="S603" s="341">
        <f>IF(AND(O603&lt;&gt;0,P603&lt;&gt;0,'Felling&amp;Restocking'!G603&lt;&gt;0,AA603="",AC603=""),1,0)</f>
        <v>0</v>
      </c>
      <c r="T603" s="342" t="str">
        <f>IF(OR('Felling&amp;Restocking'!G603=0,'Felling&amp;Restocking'!G603=""),"",SUM('Felling&amp;Restocking'!O603/P603)*'Felling&amp;Restocking'!G603)</f>
        <v/>
      </c>
      <c r="U603" s="343" t="str">
        <f>IF(OR('Felling&amp;Restocking'!G603=0,'Felling&amp;Restocking'!G603=""),"",SUM('Felling&amp;Restocking'!P603/P603)*'Felling&amp;Restocking'!G603)</f>
        <v/>
      </c>
      <c r="V603" s="344">
        <f>IF(CONCATENATE('Felling&amp;Restocking'!U603&amp;'Felling&amp;Restocking'!W603&amp;'Felling&amp;Restocking'!Y603&amp;'Felling&amp;Restocking'!AA603&amp;'Felling&amp;Restocking'!AC603)="",0,1)</f>
        <v>0</v>
      </c>
      <c r="W603" s="345">
        <f>IF(OR(OR(TRIM('Felling&amp;Restocking'!H603)="T",TRIM('Felling&amp;Restocking'!H603)="DF",TRIM('Felling&amp;Restocking'!H603)="OS"),O603=0),0,1)</f>
        <v>0</v>
      </c>
      <c r="X603" s="345">
        <f>IF(OR('Felling&amp;Restocking'!$S603="",OR('Felling&amp;Restocking'!$S603=0,'Felling&amp;Restocking'!$S603="N/A")),0,1)</f>
        <v>0</v>
      </c>
      <c r="Y603" s="333" t="str">
        <f t="shared" si="85"/>
        <v/>
      </c>
      <c r="Z603" s="333" t="str">
        <f t="shared" si="86"/>
        <v/>
      </c>
      <c r="AA603" s="334" t="str">
        <f t="shared" si="87"/>
        <v/>
      </c>
      <c r="AC603" s="333" t="str">
        <f t="shared" si="88"/>
        <v/>
      </c>
      <c r="AE603" s="333" t="str">
        <f t="shared" si="89"/>
        <v>1</v>
      </c>
      <c r="AF603" s="346" t="str">
        <f>IF('Felling&amp;Restocking'!I603="","",IFERROR(VLOOKUP( 'Felling&amp;Restocking'!I603,SpeciesList[],2,FALSE),"," &amp; 'Felling&amp;Restocking'!I603))</f>
        <v/>
      </c>
      <c r="AG603" s="333" t="str">
        <f>IF('Felling&amp;Restocking'!I603="","",VLOOKUP( 'Felling&amp;Restocking'!I603,SpeciesList[],4,FALSE))</f>
        <v/>
      </c>
      <c r="AH603" s="333" t="str">
        <f>IF('Felling&amp;Restocking'!J603="","",IFERROR("," &amp; VLOOKUP( 'Felling&amp;Restocking'!J603,SpeciesList[],2,FALSE),"," &amp; 'Felling&amp;Restocking'!J603))</f>
        <v/>
      </c>
      <c r="AI603" s="333" t="str">
        <f>IF('Felling&amp;Restocking'!J603="","",VLOOKUP( 'Felling&amp;Restocking'!J603,SpeciesList[],4,FALSE))</f>
        <v/>
      </c>
      <c r="AJ603" s="333" t="str">
        <f>IF('Felling&amp;Restocking'!K603="","",IFERROR("," &amp; VLOOKUP( 'Felling&amp;Restocking'!K603,SpeciesList[],2,FALSE),"," &amp; 'Felling&amp;Restocking'!K603))</f>
        <v/>
      </c>
      <c r="AK603" s="333" t="str">
        <f>IF('Felling&amp;Restocking'!K603="","",VLOOKUP( 'Felling&amp;Restocking'!K603,SpeciesList[],4,FALSE))</f>
        <v/>
      </c>
      <c r="AL603" s="333" t="str">
        <f>IF('Felling&amp;Restocking'!L603="","",IFERROR("," &amp; VLOOKUP( 'Felling&amp;Restocking'!L603,SpeciesList[],2,FALSE),"," &amp; 'Felling&amp;Restocking'!L603))</f>
        <v/>
      </c>
      <c r="AM603" s="333" t="str">
        <f>IF('Felling&amp;Restocking'!L603="","",VLOOKUP( 'Felling&amp;Restocking'!L603,SpeciesList[],4,FALSE))</f>
        <v/>
      </c>
      <c r="AN603" s="333" t="str">
        <f>IF('Felling&amp;Restocking'!M603="","",IFERROR("," &amp; VLOOKUP( 'Felling&amp;Restocking'!M603,SpeciesList[],2,FALSE),"," &amp; 'Felling&amp;Restocking'!M603))</f>
        <v/>
      </c>
      <c r="AO603" s="333" t="str">
        <f>IF('Felling&amp;Restocking'!M603="","",VLOOKUP( 'Felling&amp;Restocking'!M603,SpeciesList[],4,FALSE))</f>
        <v/>
      </c>
      <c r="AP603" s="333" t="str">
        <f>IF('Felling&amp;Restocking'!N603="","",IFERROR("," &amp; VLOOKUP( 'Felling&amp;Restocking'!N603,SpeciesList[],2,FALSE),"," &amp; 'Felling&amp;Restocking'!N603))</f>
        <v/>
      </c>
      <c r="AQ603" s="333" t="str">
        <f>IF('Felling&amp;Restocking'!N603="","",VLOOKUP( 'Felling&amp;Restocking'!N603,SpeciesList[],4,FALSE))</f>
        <v/>
      </c>
      <c r="AS603" s="346"/>
      <c r="AT603" s="333" t="str">
        <f>IF('Sub-Cpt Record'!A603&lt;&gt;"",CONCATENATE('Sub-Cpt Record'!A603,'Sub-Cpt Record'!B603,'Sub-Cpt Record'!C603),"")</f>
        <v/>
      </c>
      <c r="AU603" s="333">
        <f t="shared" si="90"/>
        <v>1</v>
      </c>
      <c r="AV603" s="333">
        <f>IF(AT603&lt;&gt;"",'Sub-Cpt Record'!C603/CODE!AU603,0)</f>
        <v>0</v>
      </c>
    </row>
    <row r="604" spans="1:48" x14ac:dyDescent="0.25">
      <c r="A604" s="333" t="str">
        <f>IF('Sub-Cpt Record'!B604="",IF(OR('Sub-Cpt Record'!A604=0,'Sub-Cpt Record'!A604=""),"",'Sub-Cpt Record'!A604),CONCATENATE('Sub-Cpt Record'!A604&amp;'Sub-Cpt Record'!B604))</f>
        <v/>
      </c>
      <c r="B604" s="333">
        <f t="shared" si="82"/>
        <v>1</v>
      </c>
      <c r="C604" s="334" t="str">
        <f>IF('Sub-Cpt Record'!E604 = "","",'Sub-Cpt Record'!E604&amp;"  ")</f>
        <v/>
      </c>
      <c r="D604" s="333" t="str">
        <f>IF('Sub-Cpt Record'!F604 = "","",'Sub-Cpt Record'!F604&amp;"  ")</f>
        <v/>
      </c>
      <c r="E604" s="333" t="str">
        <f>IF('Sub-Cpt Record'!G604 = "","",'Sub-Cpt Record'!G604&amp;"  ")</f>
        <v/>
      </c>
      <c r="F604" s="333" t="str">
        <f>IF('Sub-Cpt Record'!H604 = "","",'Sub-Cpt Record'!H604&amp;"  ")</f>
        <v/>
      </c>
      <c r="G604" s="333" t="str">
        <f>IF('Sub-Cpt Record'!I604 = "","",'Sub-Cpt Record'!I604&amp;"  ")</f>
        <v/>
      </c>
      <c r="H604" s="333" t="str">
        <f>IF('Sub-Cpt Record'!J604 = "","",'Sub-Cpt Record'!J604&amp;"  ")</f>
        <v/>
      </c>
      <c r="I604" s="335" t="str">
        <f t="shared" si="83"/>
        <v/>
      </c>
      <c r="J604" s="333">
        <f>IF(A604&lt;&gt;"",'Sub-Cpt Record'!C604/CODE!B604,0)</f>
        <v>0</v>
      </c>
      <c r="L604" s="337" t="str">
        <f t="shared" si="84"/>
        <v/>
      </c>
      <c r="N604" s="338">
        <f>COUNTIFS('Felling&amp;Restocking'!$A$11:$A$1000, 'Felling&amp;Restocking'!$A604, 'Felling&amp;Restocking'!$B$11:$B$1000, 'Felling&amp;Restocking'!$B604, 'Felling&amp;Restocking'!$H$11:$H$1000, 'Felling&amp;Restocking'!$H604)</f>
        <v>0</v>
      </c>
      <c r="O604" s="338">
        <f>IF(OR('Felling&amp;Restocking'!H604=0,'Felling&amp;Restocking'!H604=""),0,1)</f>
        <v>0</v>
      </c>
      <c r="P604" s="339">
        <f>SUM('Felling&amp;Restocking'!O604+'Felling&amp;Restocking'!P604)</f>
        <v>0</v>
      </c>
      <c r="S604" s="341">
        <f>IF(AND(O604&lt;&gt;0,P604&lt;&gt;0,'Felling&amp;Restocking'!G604&lt;&gt;0,AA604="",AC604=""),1,0)</f>
        <v>0</v>
      </c>
      <c r="T604" s="342" t="str">
        <f>IF(OR('Felling&amp;Restocking'!G604=0,'Felling&amp;Restocking'!G604=""),"",SUM('Felling&amp;Restocking'!O604/P604)*'Felling&amp;Restocking'!G604)</f>
        <v/>
      </c>
      <c r="U604" s="343" t="str">
        <f>IF(OR('Felling&amp;Restocking'!G604=0,'Felling&amp;Restocking'!G604=""),"",SUM('Felling&amp;Restocking'!P604/P604)*'Felling&amp;Restocking'!G604)</f>
        <v/>
      </c>
      <c r="V604" s="344">
        <f>IF(CONCATENATE('Felling&amp;Restocking'!U604&amp;'Felling&amp;Restocking'!W604&amp;'Felling&amp;Restocking'!Y604&amp;'Felling&amp;Restocking'!AA604&amp;'Felling&amp;Restocking'!AC604)="",0,1)</f>
        <v>0</v>
      </c>
      <c r="W604" s="345">
        <f>IF(OR(OR(TRIM('Felling&amp;Restocking'!H604)="T",TRIM('Felling&amp;Restocking'!H604)="DF",TRIM('Felling&amp;Restocking'!H604)="OS"),O604=0),0,1)</f>
        <v>0</v>
      </c>
      <c r="X604" s="345">
        <f>IF(OR('Felling&amp;Restocking'!$S604="",OR('Felling&amp;Restocking'!$S604=0,'Felling&amp;Restocking'!$S604="N/A")),0,1)</f>
        <v>0</v>
      </c>
      <c r="Y604" s="333" t="str">
        <f t="shared" si="85"/>
        <v/>
      </c>
      <c r="Z604" s="333" t="str">
        <f t="shared" si="86"/>
        <v/>
      </c>
      <c r="AA604" s="334" t="str">
        <f t="shared" si="87"/>
        <v/>
      </c>
      <c r="AC604" s="333" t="str">
        <f t="shared" si="88"/>
        <v/>
      </c>
      <c r="AE604" s="333" t="str">
        <f t="shared" si="89"/>
        <v>1</v>
      </c>
      <c r="AF604" s="346" t="str">
        <f>IF('Felling&amp;Restocking'!I604="","",IFERROR(VLOOKUP( 'Felling&amp;Restocking'!I604,SpeciesList[],2,FALSE),"," &amp; 'Felling&amp;Restocking'!I604))</f>
        <v/>
      </c>
      <c r="AG604" s="333" t="str">
        <f>IF('Felling&amp;Restocking'!I604="","",VLOOKUP( 'Felling&amp;Restocking'!I604,SpeciesList[],4,FALSE))</f>
        <v/>
      </c>
      <c r="AH604" s="333" t="str">
        <f>IF('Felling&amp;Restocking'!J604="","",IFERROR("," &amp; VLOOKUP( 'Felling&amp;Restocking'!J604,SpeciesList[],2,FALSE),"," &amp; 'Felling&amp;Restocking'!J604))</f>
        <v/>
      </c>
      <c r="AI604" s="333" t="str">
        <f>IF('Felling&amp;Restocking'!J604="","",VLOOKUP( 'Felling&amp;Restocking'!J604,SpeciesList[],4,FALSE))</f>
        <v/>
      </c>
      <c r="AJ604" s="333" t="str">
        <f>IF('Felling&amp;Restocking'!K604="","",IFERROR("," &amp; VLOOKUP( 'Felling&amp;Restocking'!K604,SpeciesList[],2,FALSE),"," &amp; 'Felling&amp;Restocking'!K604))</f>
        <v/>
      </c>
      <c r="AK604" s="333" t="str">
        <f>IF('Felling&amp;Restocking'!K604="","",VLOOKUP( 'Felling&amp;Restocking'!K604,SpeciesList[],4,FALSE))</f>
        <v/>
      </c>
      <c r="AL604" s="333" t="str">
        <f>IF('Felling&amp;Restocking'!L604="","",IFERROR("," &amp; VLOOKUP( 'Felling&amp;Restocking'!L604,SpeciesList[],2,FALSE),"," &amp; 'Felling&amp;Restocking'!L604))</f>
        <v/>
      </c>
      <c r="AM604" s="333" t="str">
        <f>IF('Felling&amp;Restocking'!L604="","",VLOOKUP( 'Felling&amp;Restocking'!L604,SpeciesList[],4,FALSE))</f>
        <v/>
      </c>
      <c r="AN604" s="333" t="str">
        <f>IF('Felling&amp;Restocking'!M604="","",IFERROR("," &amp; VLOOKUP( 'Felling&amp;Restocking'!M604,SpeciesList[],2,FALSE),"," &amp; 'Felling&amp;Restocking'!M604))</f>
        <v/>
      </c>
      <c r="AO604" s="333" t="str">
        <f>IF('Felling&amp;Restocking'!M604="","",VLOOKUP( 'Felling&amp;Restocking'!M604,SpeciesList[],4,FALSE))</f>
        <v/>
      </c>
      <c r="AP604" s="333" t="str">
        <f>IF('Felling&amp;Restocking'!N604="","",IFERROR("," &amp; VLOOKUP( 'Felling&amp;Restocking'!N604,SpeciesList[],2,FALSE),"," &amp; 'Felling&amp;Restocking'!N604))</f>
        <v/>
      </c>
      <c r="AQ604" s="333" t="str">
        <f>IF('Felling&amp;Restocking'!N604="","",VLOOKUP( 'Felling&amp;Restocking'!N604,SpeciesList[],4,FALSE))</f>
        <v/>
      </c>
      <c r="AS604" s="346"/>
      <c r="AT604" s="333" t="str">
        <f>IF('Sub-Cpt Record'!A604&lt;&gt;"",CONCATENATE('Sub-Cpt Record'!A604,'Sub-Cpt Record'!B604,'Sub-Cpt Record'!C604),"")</f>
        <v/>
      </c>
      <c r="AU604" s="333">
        <f t="shared" si="90"/>
        <v>1</v>
      </c>
      <c r="AV604" s="333">
        <f>IF(AT604&lt;&gt;"",'Sub-Cpt Record'!C604/CODE!AU604,0)</f>
        <v>0</v>
      </c>
    </row>
    <row r="605" spans="1:48" x14ac:dyDescent="0.25">
      <c r="A605" s="333" t="str">
        <f>IF('Sub-Cpt Record'!B605="",IF(OR('Sub-Cpt Record'!A605=0,'Sub-Cpt Record'!A605=""),"",'Sub-Cpt Record'!A605),CONCATENATE('Sub-Cpt Record'!A605&amp;'Sub-Cpt Record'!B605))</f>
        <v/>
      </c>
      <c r="B605" s="333">
        <f t="shared" si="82"/>
        <v>1</v>
      </c>
      <c r="C605" s="334" t="str">
        <f>IF('Sub-Cpt Record'!E605 = "","",'Sub-Cpt Record'!E605&amp;"  ")</f>
        <v/>
      </c>
      <c r="D605" s="333" t="str">
        <f>IF('Sub-Cpt Record'!F605 = "","",'Sub-Cpt Record'!F605&amp;"  ")</f>
        <v/>
      </c>
      <c r="E605" s="333" t="str">
        <f>IF('Sub-Cpt Record'!G605 = "","",'Sub-Cpt Record'!G605&amp;"  ")</f>
        <v/>
      </c>
      <c r="F605" s="333" t="str">
        <f>IF('Sub-Cpt Record'!H605 = "","",'Sub-Cpt Record'!H605&amp;"  ")</f>
        <v/>
      </c>
      <c r="G605" s="333" t="str">
        <f>IF('Sub-Cpt Record'!I605 = "","",'Sub-Cpt Record'!I605&amp;"  ")</f>
        <v/>
      </c>
      <c r="H605" s="333" t="str">
        <f>IF('Sub-Cpt Record'!J605 = "","",'Sub-Cpt Record'!J605&amp;"  ")</f>
        <v/>
      </c>
      <c r="I605" s="335" t="str">
        <f t="shared" si="83"/>
        <v/>
      </c>
      <c r="J605" s="333">
        <f>IF(A605&lt;&gt;"",'Sub-Cpt Record'!C605/CODE!B605,0)</f>
        <v>0</v>
      </c>
      <c r="L605" s="337" t="str">
        <f t="shared" si="84"/>
        <v/>
      </c>
      <c r="N605" s="338">
        <f>COUNTIFS('Felling&amp;Restocking'!$A$11:$A$1000, 'Felling&amp;Restocking'!$A605, 'Felling&amp;Restocking'!$B$11:$B$1000, 'Felling&amp;Restocking'!$B605, 'Felling&amp;Restocking'!$H$11:$H$1000, 'Felling&amp;Restocking'!$H605)</f>
        <v>0</v>
      </c>
      <c r="O605" s="338">
        <f>IF(OR('Felling&amp;Restocking'!H605=0,'Felling&amp;Restocking'!H605=""),0,1)</f>
        <v>0</v>
      </c>
      <c r="P605" s="339">
        <f>SUM('Felling&amp;Restocking'!O605+'Felling&amp;Restocking'!P605)</f>
        <v>0</v>
      </c>
      <c r="S605" s="341">
        <f>IF(AND(O605&lt;&gt;0,P605&lt;&gt;0,'Felling&amp;Restocking'!G605&lt;&gt;0,AA605="",AC605=""),1,0)</f>
        <v>0</v>
      </c>
      <c r="T605" s="342" t="str">
        <f>IF(OR('Felling&amp;Restocking'!G605=0,'Felling&amp;Restocking'!G605=""),"",SUM('Felling&amp;Restocking'!O605/P605)*'Felling&amp;Restocking'!G605)</f>
        <v/>
      </c>
      <c r="U605" s="343" t="str">
        <f>IF(OR('Felling&amp;Restocking'!G605=0,'Felling&amp;Restocking'!G605=""),"",SUM('Felling&amp;Restocking'!P605/P605)*'Felling&amp;Restocking'!G605)</f>
        <v/>
      </c>
      <c r="V605" s="344">
        <f>IF(CONCATENATE('Felling&amp;Restocking'!U605&amp;'Felling&amp;Restocking'!W605&amp;'Felling&amp;Restocking'!Y605&amp;'Felling&amp;Restocking'!AA605&amp;'Felling&amp;Restocking'!AC605)="",0,1)</f>
        <v>0</v>
      </c>
      <c r="W605" s="345">
        <f>IF(OR(OR(TRIM('Felling&amp;Restocking'!H605)="T",TRIM('Felling&amp;Restocking'!H605)="DF",TRIM('Felling&amp;Restocking'!H605)="OS"),O605=0),0,1)</f>
        <v>0</v>
      </c>
      <c r="X605" s="345">
        <f>IF(OR('Felling&amp;Restocking'!$S605="",OR('Felling&amp;Restocking'!$S605=0,'Felling&amp;Restocking'!$S605="N/A")),0,1)</f>
        <v>0</v>
      </c>
      <c r="Y605" s="333" t="str">
        <f t="shared" si="85"/>
        <v/>
      </c>
      <c r="Z605" s="333" t="str">
        <f t="shared" si="86"/>
        <v/>
      </c>
      <c r="AA605" s="334" t="str">
        <f t="shared" si="87"/>
        <v/>
      </c>
      <c r="AC605" s="333" t="str">
        <f t="shared" si="88"/>
        <v/>
      </c>
      <c r="AE605" s="333" t="str">
        <f t="shared" si="89"/>
        <v>1</v>
      </c>
      <c r="AF605" s="346" t="str">
        <f>IF('Felling&amp;Restocking'!I605="","",IFERROR(VLOOKUP( 'Felling&amp;Restocking'!I605,SpeciesList[],2,FALSE),"," &amp; 'Felling&amp;Restocking'!I605))</f>
        <v/>
      </c>
      <c r="AG605" s="333" t="str">
        <f>IF('Felling&amp;Restocking'!I605="","",VLOOKUP( 'Felling&amp;Restocking'!I605,SpeciesList[],4,FALSE))</f>
        <v/>
      </c>
      <c r="AH605" s="333" t="str">
        <f>IF('Felling&amp;Restocking'!J605="","",IFERROR("," &amp; VLOOKUP( 'Felling&amp;Restocking'!J605,SpeciesList[],2,FALSE),"," &amp; 'Felling&amp;Restocking'!J605))</f>
        <v/>
      </c>
      <c r="AI605" s="333" t="str">
        <f>IF('Felling&amp;Restocking'!J605="","",VLOOKUP( 'Felling&amp;Restocking'!J605,SpeciesList[],4,FALSE))</f>
        <v/>
      </c>
      <c r="AJ605" s="333" t="str">
        <f>IF('Felling&amp;Restocking'!K605="","",IFERROR("," &amp; VLOOKUP( 'Felling&amp;Restocking'!K605,SpeciesList[],2,FALSE),"," &amp; 'Felling&amp;Restocking'!K605))</f>
        <v/>
      </c>
      <c r="AK605" s="333" t="str">
        <f>IF('Felling&amp;Restocking'!K605="","",VLOOKUP( 'Felling&amp;Restocking'!K605,SpeciesList[],4,FALSE))</f>
        <v/>
      </c>
      <c r="AL605" s="333" t="str">
        <f>IF('Felling&amp;Restocking'!L605="","",IFERROR("," &amp; VLOOKUP( 'Felling&amp;Restocking'!L605,SpeciesList[],2,FALSE),"," &amp; 'Felling&amp;Restocking'!L605))</f>
        <v/>
      </c>
      <c r="AM605" s="333" t="str">
        <f>IF('Felling&amp;Restocking'!L605="","",VLOOKUP( 'Felling&amp;Restocking'!L605,SpeciesList[],4,FALSE))</f>
        <v/>
      </c>
      <c r="AN605" s="333" t="str">
        <f>IF('Felling&amp;Restocking'!M605="","",IFERROR("," &amp; VLOOKUP( 'Felling&amp;Restocking'!M605,SpeciesList[],2,FALSE),"," &amp; 'Felling&amp;Restocking'!M605))</f>
        <v/>
      </c>
      <c r="AO605" s="333" t="str">
        <f>IF('Felling&amp;Restocking'!M605="","",VLOOKUP( 'Felling&amp;Restocking'!M605,SpeciesList[],4,FALSE))</f>
        <v/>
      </c>
      <c r="AP605" s="333" t="str">
        <f>IF('Felling&amp;Restocking'!N605="","",IFERROR("," &amp; VLOOKUP( 'Felling&amp;Restocking'!N605,SpeciesList[],2,FALSE),"," &amp; 'Felling&amp;Restocking'!N605))</f>
        <v/>
      </c>
      <c r="AQ605" s="333" t="str">
        <f>IF('Felling&amp;Restocking'!N605="","",VLOOKUP( 'Felling&amp;Restocking'!N605,SpeciesList[],4,FALSE))</f>
        <v/>
      </c>
      <c r="AS605" s="346"/>
      <c r="AT605" s="333" t="str">
        <f>IF('Sub-Cpt Record'!A605&lt;&gt;"",CONCATENATE('Sub-Cpt Record'!A605,'Sub-Cpt Record'!B605,'Sub-Cpt Record'!C605),"")</f>
        <v/>
      </c>
      <c r="AU605" s="333">
        <f t="shared" si="90"/>
        <v>1</v>
      </c>
      <c r="AV605" s="333">
        <f>IF(AT605&lt;&gt;"",'Sub-Cpt Record'!C605/CODE!AU605,0)</f>
        <v>0</v>
      </c>
    </row>
    <row r="606" spans="1:48" x14ac:dyDescent="0.25">
      <c r="A606" s="333" t="str">
        <f>IF('Sub-Cpt Record'!B606="",IF(OR('Sub-Cpt Record'!A606=0,'Sub-Cpt Record'!A606=""),"",'Sub-Cpt Record'!A606),CONCATENATE('Sub-Cpt Record'!A606&amp;'Sub-Cpt Record'!B606))</f>
        <v/>
      </c>
      <c r="B606" s="333">
        <f t="shared" si="82"/>
        <v>1</v>
      </c>
      <c r="C606" s="334" t="str">
        <f>IF('Sub-Cpt Record'!E606 = "","",'Sub-Cpt Record'!E606&amp;"  ")</f>
        <v/>
      </c>
      <c r="D606" s="333" t="str">
        <f>IF('Sub-Cpt Record'!F606 = "","",'Sub-Cpt Record'!F606&amp;"  ")</f>
        <v/>
      </c>
      <c r="E606" s="333" t="str">
        <f>IF('Sub-Cpt Record'!G606 = "","",'Sub-Cpt Record'!G606&amp;"  ")</f>
        <v/>
      </c>
      <c r="F606" s="333" t="str">
        <f>IF('Sub-Cpt Record'!H606 = "","",'Sub-Cpt Record'!H606&amp;"  ")</f>
        <v/>
      </c>
      <c r="G606" s="333" t="str">
        <f>IF('Sub-Cpt Record'!I606 = "","",'Sub-Cpt Record'!I606&amp;"  ")</f>
        <v/>
      </c>
      <c r="H606" s="333" t="str">
        <f>IF('Sub-Cpt Record'!J606 = "","",'Sub-Cpt Record'!J606&amp;"  ")</f>
        <v/>
      </c>
      <c r="I606" s="335" t="str">
        <f t="shared" si="83"/>
        <v/>
      </c>
      <c r="J606" s="333">
        <f>IF(A606&lt;&gt;"",'Sub-Cpt Record'!C606/CODE!B606,0)</f>
        <v>0</v>
      </c>
      <c r="L606" s="337" t="str">
        <f t="shared" si="84"/>
        <v/>
      </c>
      <c r="N606" s="338">
        <f>COUNTIFS('Felling&amp;Restocking'!$A$11:$A$1000, 'Felling&amp;Restocking'!$A606, 'Felling&amp;Restocking'!$B$11:$B$1000, 'Felling&amp;Restocking'!$B606, 'Felling&amp;Restocking'!$H$11:$H$1000, 'Felling&amp;Restocking'!$H606)</f>
        <v>0</v>
      </c>
      <c r="O606" s="338">
        <f>IF(OR('Felling&amp;Restocking'!H606=0,'Felling&amp;Restocking'!H606=""),0,1)</f>
        <v>0</v>
      </c>
      <c r="P606" s="339">
        <f>SUM('Felling&amp;Restocking'!O606+'Felling&amp;Restocking'!P606)</f>
        <v>0</v>
      </c>
      <c r="S606" s="341">
        <f>IF(AND(O606&lt;&gt;0,P606&lt;&gt;0,'Felling&amp;Restocking'!G606&lt;&gt;0,AA606="",AC606=""),1,0)</f>
        <v>0</v>
      </c>
      <c r="T606" s="342" t="str">
        <f>IF(OR('Felling&amp;Restocking'!G606=0,'Felling&amp;Restocking'!G606=""),"",SUM('Felling&amp;Restocking'!O606/P606)*'Felling&amp;Restocking'!G606)</f>
        <v/>
      </c>
      <c r="U606" s="343" t="str">
        <f>IF(OR('Felling&amp;Restocking'!G606=0,'Felling&amp;Restocking'!G606=""),"",SUM('Felling&amp;Restocking'!P606/P606)*'Felling&amp;Restocking'!G606)</f>
        <v/>
      </c>
      <c r="V606" s="344">
        <f>IF(CONCATENATE('Felling&amp;Restocking'!U606&amp;'Felling&amp;Restocking'!W606&amp;'Felling&amp;Restocking'!Y606&amp;'Felling&amp;Restocking'!AA606&amp;'Felling&amp;Restocking'!AC606)="",0,1)</f>
        <v>0</v>
      </c>
      <c r="W606" s="345">
        <f>IF(OR(OR(TRIM('Felling&amp;Restocking'!H606)="T",TRIM('Felling&amp;Restocking'!H606)="DF",TRIM('Felling&amp;Restocking'!H606)="OS"),O606=0),0,1)</f>
        <v>0</v>
      </c>
      <c r="X606" s="345">
        <f>IF(OR('Felling&amp;Restocking'!$S606="",OR('Felling&amp;Restocking'!$S606=0,'Felling&amp;Restocking'!$S606="N/A")),0,1)</f>
        <v>0</v>
      </c>
      <c r="Y606" s="333" t="str">
        <f t="shared" si="85"/>
        <v/>
      </c>
      <c r="Z606" s="333" t="str">
        <f t="shared" si="86"/>
        <v/>
      </c>
      <c r="AA606" s="334" t="str">
        <f t="shared" si="87"/>
        <v/>
      </c>
      <c r="AC606" s="333" t="str">
        <f t="shared" si="88"/>
        <v/>
      </c>
      <c r="AE606" s="333" t="str">
        <f t="shared" si="89"/>
        <v>1</v>
      </c>
      <c r="AF606" s="346" t="str">
        <f>IF('Felling&amp;Restocking'!I606="","",IFERROR(VLOOKUP( 'Felling&amp;Restocking'!I606,SpeciesList[],2,FALSE),"," &amp; 'Felling&amp;Restocking'!I606))</f>
        <v/>
      </c>
      <c r="AG606" s="333" t="str">
        <f>IF('Felling&amp;Restocking'!I606="","",VLOOKUP( 'Felling&amp;Restocking'!I606,SpeciesList[],4,FALSE))</f>
        <v/>
      </c>
      <c r="AH606" s="333" t="str">
        <f>IF('Felling&amp;Restocking'!J606="","",IFERROR("," &amp; VLOOKUP( 'Felling&amp;Restocking'!J606,SpeciesList[],2,FALSE),"," &amp; 'Felling&amp;Restocking'!J606))</f>
        <v/>
      </c>
      <c r="AI606" s="333" t="str">
        <f>IF('Felling&amp;Restocking'!J606="","",VLOOKUP( 'Felling&amp;Restocking'!J606,SpeciesList[],4,FALSE))</f>
        <v/>
      </c>
      <c r="AJ606" s="333" t="str">
        <f>IF('Felling&amp;Restocking'!K606="","",IFERROR("," &amp; VLOOKUP( 'Felling&amp;Restocking'!K606,SpeciesList[],2,FALSE),"," &amp; 'Felling&amp;Restocking'!K606))</f>
        <v/>
      </c>
      <c r="AK606" s="333" t="str">
        <f>IF('Felling&amp;Restocking'!K606="","",VLOOKUP( 'Felling&amp;Restocking'!K606,SpeciesList[],4,FALSE))</f>
        <v/>
      </c>
      <c r="AL606" s="333" t="str">
        <f>IF('Felling&amp;Restocking'!L606="","",IFERROR("," &amp; VLOOKUP( 'Felling&amp;Restocking'!L606,SpeciesList[],2,FALSE),"," &amp; 'Felling&amp;Restocking'!L606))</f>
        <v/>
      </c>
      <c r="AM606" s="333" t="str">
        <f>IF('Felling&amp;Restocking'!L606="","",VLOOKUP( 'Felling&amp;Restocking'!L606,SpeciesList[],4,FALSE))</f>
        <v/>
      </c>
      <c r="AN606" s="333" t="str">
        <f>IF('Felling&amp;Restocking'!M606="","",IFERROR("," &amp; VLOOKUP( 'Felling&amp;Restocking'!M606,SpeciesList[],2,FALSE),"," &amp; 'Felling&amp;Restocking'!M606))</f>
        <v/>
      </c>
      <c r="AO606" s="333" t="str">
        <f>IF('Felling&amp;Restocking'!M606="","",VLOOKUP( 'Felling&amp;Restocking'!M606,SpeciesList[],4,FALSE))</f>
        <v/>
      </c>
      <c r="AP606" s="333" t="str">
        <f>IF('Felling&amp;Restocking'!N606="","",IFERROR("," &amp; VLOOKUP( 'Felling&amp;Restocking'!N606,SpeciesList[],2,FALSE),"," &amp; 'Felling&amp;Restocking'!N606))</f>
        <v/>
      </c>
      <c r="AQ606" s="333" t="str">
        <f>IF('Felling&amp;Restocking'!N606="","",VLOOKUP( 'Felling&amp;Restocking'!N606,SpeciesList[],4,FALSE))</f>
        <v/>
      </c>
      <c r="AS606" s="346"/>
      <c r="AT606" s="333" t="str">
        <f>IF('Sub-Cpt Record'!A606&lt;&gt;"",CONCATENATE('Sub-Cpt Record'!A606,'Sub-Cpt Record'!B606,'Sub-Cpt Record'!C606),"")</f>
        <v/>
      </c>
      <c r="AU606" s="333">
        <f t="shared" si="90"/>
        <v>1</v>
      </c>
      <c r="AV606" s="333">
        <f>IF(AT606&lt;&gt;"",'Sub-Cpt Record'!C606/CODE!AU606,0)</f>
        <v>0</v>
      </c>
    </row>
    <row r="607" spans="1:48" x14ac:dyDescent="0.25">
      <c r="A607" s="333" t="str">
        <f>IF('Sub-Cpt Record'!B607="",IF(OR('Sub-Cpt Record'!A607=0,'Sub-Cpt Record'!A607=""),"",'Sub-Cpt Record'!A607),CONCATENATE('Sub-Cpt Record'!A607&amp;'Sub-Cpt Record'!B607))</f>
        <v/>
      </c>
      <c r="B607" s="333">
        <f t="shared" si="82"/>
        <v>1</v>
      </c>
      <c r="C607" s="334" t="str">
        <f>IF('Sub-Cpt Record'!E607 = "","",'Sub-Cpt Record'!E607&amp;"  ")</f>
        <v/>
      </c>
      <c r="D607" s="333" t="str">
        <f>IF('Sub-Cpt Record'!F607 = "","",'Sub-Cpt Record'!F607&amp;"  ")</f>
        <v/>
      </c>
      <c r="E607" s="333" t="str">
        <f>IF('Sub-Cpt Record'!G607 = "","",'Sub-Cpt Record'!G607&amp;"  ")</f>
        <v/>
      </c>
      <c r="F607" s="333" t="str">
        <f>IF('Sub-Cpt Record'!H607 = "","",'Sub-Cpt Record'!H607&amp;"  ")</f>
        <v/>
      </c>
      <c r="G607" s="333" t="str">
        <f>IF('Sub-Cpt Record'!I607 = "","",'Sub-Cpt Record'!I607&amp;"  ")</f>
        <v/>
      </c>
      <c r="H607" s="333" t="str">
        <f>IF('Sub-Cpt Record'!J607 = "","",'Sub-Cpt Record'!J607&amp;"  ")</f>
        <v/>
      </c>
      <c r="I607" s="335" t="str">
        <f t="shared" si="83"/>
        <v/>
      </c>
      <c r="J607" s="333">
        <f>IF(A607&lt;&gt;"",'Sub-Cpt Record'!C607/CODE!B607,0)</f>
        <v>0</v>
      </c>
      <c r="L607" s="337" t="str">
        <f t="shared" si="84"/>
        <v/>
      </c>
      <c r="N607" s="338">
        <f>COUNTIFS('Felling&amp;Restocking'!$A$11:$A$1000, 'Felling&amp;Restocking'!$A607, 'Felling&amp;Restocking'!$B$11:$B$1000, 'Felling&amp;Restocking'!$B607, 'Felling&amp;Restocking'!$H$11:$H$1000, 'Felling&amp;Restocking'!$H607)</f>
        <v>0</v>
      </c>
      <c r="O607" s="338">
        <f>IF(OR('Felling&amp;Restocking'!H607=0,'Felling&amp;Restocking'!H607=""),0,1)</f>
        <v>0</v>
      </c>
      <c r="P607" s="339">
        <f>SUM('Felling&amp;Restocking'!O607+'Felling&amp;Restocking'!P607)</f>
        <v>0</v>
      </c>
      <c r="S607" s="341">
        <f>IF(AND(O607&lt;&gt;0,P607&lt;&gt;0,'Felling&amp;Restocking'!G607&lt;&gt;0,AA607="",AC607=""),1,0)</f>
        <v>0</v>
      </c>
      <c r="T607" s="342" t="str">
        <f>IF(OR('Felling&amp;Restocking'!G607=0,'Felling&amp;Restocking'!G607=""),"",SUM('Felling&amp;Restocking'!O607/P607)*'Felling&amp;Restocking'!G607)</f>
        <v/>
      </c>
      <c r="U607" s="343" t="str">
        <f>IF(OR('Felling&amp;Restocking'!G607=0,'Felling&amp;Restocking'!G607=""),"",SUM('Felling&amp;Restocking'!P607/P607)*'Felling&amp;Restocking'!G607)</f>
        <v/>
      </c>
      <c r="V607" s="344">
        <f>IF(CONCATENATE('Felling&amp;Restocking'!U607&amp;'Felling&amp;Restocking'!W607&amp;'Felling&amp;Restocking'!Y607&amp;'Felling&amp;Restocking'!AA607&amp;'Felling&amp;Restocking'!AC607)="",0,1)</f>
        <v>0</v>
      </c>
      <c r="W607" s="345">
        <f>IF(OR(OR(TRIM('Felling&amp;Restocking'!H607)="T",TRIM('Felling&amp;Restocking'!H607)="DF",TRIM('Felling&amp;Restocking'!H607)="OS"),O607=0),0,1)</f>
        <v>0</v>
      </c>
      <c r="X607" s="345">
        <f>IF(OR('Felling&amp;Restocking'!$S607="",OR('Felling&amp;Restocking'!$S607=0,'Felling&amp;Restocking'!$S607="N/A")),0,1)</f>
        <v>0</v>
      </c>
      <c r="Y607" s="333" t="str">
        <f t="shared" si="85"/>
        <v/>
      </c>
      <c r="Z607" s="333" t="str">
        <f t="shared" si="86"/>
        <v/>
      </c>
      <c r="AA607" s="334" t="str">
        <f t="shared" si="87"/>
        <v/>
      </c>
      <c r="AC607" s="333" t="str">
        <f t="shared" si="88"/>
        <v/>
      </c>
      <c r="AE607" s="333" t="str">
        <f t="shared" si="89"/>
        <v>1</v>
      </c>
      <c r="AF607" s="346" t="str">
        <f>IF('Felling&amp;Restocking'!I607="","",IFERROR(VLOOKUP( 'Felling&amp;Restocking'!I607,SpeciesList[],2,FALSE),"," &amp; 'Felling&amp;Restocking'!I607))</f>
        <v/>
      </c>
      <c r="AG607" s="333" t="str">
        <f>IF('Felling&amp;Restocking'!I607="","",VLOOKUP( 'Felling&amp;Restocking'!I607,SpeciesList[],4,FALSE))</f>
        <v/>
      </c>
      <c r="AH607" s="333" t="str">
        <f>IF('Felling&amp;Restocking'!J607="","",IFERROR("," &amp; VLOOKUP( 'Felling&amp;Restocking'!J607,SpeciesList[],2,FALSE),"," &amp; 'Felling&amp;Restocking'!J607))</f>
        <v/>
      </c>
      <c r="AI607" s="333" t="str">
        <f>IF('Felling&amp;Restocking'!J607="","",VLOOKUP( 'Felling&amp;Restocking'!J607,SpeciesList[],4,FALSE))</f>
        <v/>
      </c>
      <c r="AJ607" s="333" t="str">
        <f>IF('Felling&amp;Restocking'!K607="","",IFERROR("," &amp; VLOOKUP( 'Felling&amp;Restocking'!K607,SpeciesList[],2,FALSE),"," &amp; 'Felling&amp;Restocking'!K607))</f>
        <v/>
      </c>
      <c r="AK607" s="333" t="str">
        <f>IF('Felling&amp;Restocking'!K607="","",VLOOKUP( 'Felling&amp;Restocking'!K607,SpeciesList[],4,FALSE))</f>
        <v/>
      </c>
      <c r="AL607" s="333" t="str">
        <f>IF('Felling&amp;Restocking'!L607="","",IFERROR("," &amp; VLOOKUP( 'Felling&amp;Restocking'!L607,SpeciesList[],2,FALSE),"," &amp; 'Felling&amp;Restocking'!L607))</f>
        <v/>
      </c>
      <c r="AM607" s="333" t="str">
        <f>IF('Felling&amp;Restocking'!L607="","",VLOOKUP( 'Felling&amp;Restocking'!L607,SpeciesList[],4,FALSE))</f>
        <v/>
      </c>
      <c r="AN607" s="333" t="str">
        <f>IF('Felling&amp;Restocking'!M607="","",IFERROR("," &amp; VLOOKUP( 'Felling&amp;Restocking'!M607,SpeciesList[],2,FALSE),"," &amp; 'Felling&amp;Restocking'!M607))</f>
        <v/>
      </c>
      <c r="AO607" s="333" t="str">
        <f>IF('Felling&amp;Restocking'!M607="","",VLOOKUP( 'Felling&amp;Restocking'!M607,SpeciesList[],4,FALSE))</f>
        <v/>
      </c>
      <c r="AP607" s="333" t="str">
        <f>IF('Felling&amp;Restocking'!N607="","",IFERROR("," &amp; VLOOKUP( 'Felling&amp;Restocking'!N607,SpeciesList[],2,FALSE),"," &amp; 'Felling&amp;Restocking'!N607))</f>
        <v/>
      </c>
      <c r="AQ607" s="333" t="str">
        <f>IF('Felling&amp;Restocking'!N607="","",VLOOKUP( 'Felling&amp;Restocking'!N607,SpeciesList[],4,FALSE))</f>
        <v/>
      </c>
      <c r="AS607" s="346"/>
      <c r="AT607" s="333" t="str">
        <f>IF('Sub-Cpt Record'!A607&lt;&gt;"",CONCATENATE('Sub-Cpt Record'!A607,'Sub-Cpt Record'!B607,'Sub-Cpt Record'!C607),"")</f>
        <v/>
      </c>
      <c r="AU607" s="333">
        <f t="shared" si="90"/>
        <v>1</v>
      </c>
      <c r="AV607" s="333">
        <f>IF(AT607&lt;&gt;"",'Sub-Cpt Record'!C607/CODE!AU607,0)</f>
        <v>0</v>
      </c>
    </row>
    <row r="608" spans="1:48" x14ac:dyDescent="0.25">
      <c r="A608" s="333" t="str">
        <f>IF('Sub-Cpt Record'!B608="",IF(OR('Sub-Cpt Record'!A608=0,'Sub-Cpt Record'!A608=""),"",'Sub-Cpt Record'!A608),CONCATENATE('Sub-Cpt Record'!A608&amp;'Sub-Cpt Record'!B608))</f>
        <v/>
      </c>
      <c r="B608" s="333">
        <f t="shared" si="82"/>
        <v>1</v>
      </c>
      <c r="C608" s="334" t="str">
        <f>IF('Sub-Cpt Record'!E608 = "","",'Sub-Cpt Record'!E608&amp;"  ")</f>
        <v/>
      </c>
      <c r="D608" s="333" t="str">
        <f>IF('Sub-Cpt Record'!F608 = "","",'Sub-Cpt Record'!F608&amp;"  ")</f>
        <v/>
      </c>
      <c r="E608" s="333" t="str">
        <f>IF('Sub-Cpt Record'!G608 = "","",'Sub-Cpt Record'!G608&amp;"  ")</f>
        <v/>
      </c>
      <c r="F608" s="333" t="str">
        <f>IF('Sub-Cpt Record'!H608 = "","",'Sub-Cpt Record'!H608&amp;"  ")</f>
        <v/>
      </c>
      <c r="G608" s="333" t="str">
        <f>IF('Sub-Cpt Record'!I608 = "","",'Sub-Cpt Record'!I608&amp;"  ")</f>
        <v/>
      </c>
      <c r="H608" s="333" t="str">
        <f>IF('Sub-Cpt Record'!J608 = "","",'Sub-Cpt Record'!J608&amp;"  ")</f>
        <v/>
      </c>
      <c r="I608" s="335" t="str">
        <f t="shared" si="83"/>
        <v/>
      </c>
      <c r="J608" s="333">
        <f>IF(A608&lt;&gt;"",'Sub-Cpt Record'!C608/CODE!B608,0)</f>
        <v>0</v>
      </c>
      <c r="L608" s="337" t="str">
        <f t="shared" si="84"/>
        <v/>
      </c>
      <c r="N608" s="338">
        <f>COUNTIFS('Felling&amp;Restocking'!$A$11:$A$1000, 'Felling&amp;Restocking'!$A608, 'Felling&amp;Restocking'!$B$11:$B$1000, 'Felling&amp;Restocking'!$B608, 'Felling&amp;Restocking'!$H$11:$H$1000, 'Felling&amp;Restocking'!$H608)</f>
        <v>0</v>
      </c>
      <c r="O608" s="338">
        <f>IF(OR('Felling&amp;Restocking'!H608=0,'Felling&amp;Restocking'!H608=""),0,1)</f>
        <v>0</v>
      </c>
      <c r="P608" s="339">
        <f>SUM('Felling&amp;Restocking'!O608+'Felling&amp;Restocking'!P608)</f>
        <v>0</v>
      </c>
      <c r="S608" s="341">
        <f>IF(AND(O608&lt;&gt;0,P608&lt;&gt;0,'Felling&amp;Restocking'!G608&lt;&gt;0,AA608="",AC608=""),1,0)</f>
        <v>0</v>
      </c>
      <c r="T608" s="342" t="str">
        <f>IF(OR('Felling&amp;Restocking'!G608=0,'Felling&amp;Restocking'!G608=""),"",SUM('Felling&amp;Restocking'!O608/P608)*'Felling&amp;Restocking'!G608)</f>
        <v/>
      </c>
      <c r="U608" s="343" t="str">
        <f>IF(OR('Felling&amp;Restocking'!G608=0,'Felling&amp;Restocking'!G608=""),"",SUM('Felling&amp;Restocking'!P608/P608)*'Felling&amp;Restocking'!G608)</f>
        <v/>
      </c>
      <c r="V608" s="344">
        <f>IF(CONCATENATE('Felling&amp;Restocking'!U608&amp;'Felling&amp;Restocking'!W608&amp;'Felling&amp;Restocking'!Y608&amp;'Felling&amp;Restocking'!AA608&amp;'Felling&amp;Restocking'!AC608)="",0,1)</f>
        <v>0</v>
      </c>
      <c r="W608" s="345">
        <f>IF(OR(OR(TRIM('Felling&amp;Restocking'!H608)="T",TRIM('Felling&amp;Restocking'!H608)="DF",TRIM('Felling&amp;Restocking'!H608)="OS"),O608=0),0,1)</f>
        <v>0</v>
      </c>
      <c r="X608" s="345">
        <f>IF(OR('Felling&amp;Restocking'!$S608="",OR('Felling&amp;Restocking'!$S608=0,'Felling&amp;Restocking'!$S608="N/A")),0,1)</f>
        <v>0</v>
      </c>
      <c r="Y608" s="333" t="str">
        <f t="shared" si="85"/>
        <v/>
      </c>
      <c r="Z608" s="333" t="str">
        <f t="shared" si="86"/>
        <v/>
      </c>
      <c r="AA608" s="334" t="str">
        <f t="shared" si="87"/>
        <v/>
      </c>
      <c r="AC608" s="333" t="str">
        <f t="shared" si="88"/>
        <v/>
      </c>
      <c r="AE608" s="333" t="str">
        <f t="shared" si="89"/>
        <v>1</v>
      </c>
      <c r="AF608" s="346" t="str">
        <f>IF('Felling&amp;Restocking'!I608="","",IFERROR(VLOOKUP( 'Felling&amp;Restocking'!I608,SpeciesList[],2,FALSE),"," &amp; 'Felling&amp;Restocking'!I608))</f>
        <v/>
      </c>
      <c r="AG608" s="333" t="str">
        <f>IF('Felling&amp;Restocking'!I608="","",VLOOKUP( 'Felling&amp;Restocking'!I608,SpeciesList[],4,FALSE))</f>
        <v/>
      </c>
      <c r="AH608" s="333" t="str">
        <f>IF('Felling&amp;Restocking'!J608="","",IFERROR("," &amp; VLOOKUP( 'Felling&amp;Restocking'!J608,SpeciesList[],2,FALSE),"," &amp; 'Felling&amp;Restocking'!J608))</f>
        <v/>
      </c>
      <c r="AI608" s="333" t="str">
        <f>IF('Felling&amp;Restocking'!J608="","",VLOOKUP( 'Felling&amp;Restocking'!J608,SpeciesList[],4,FALSE))</f>
        <v/>
      </c>
      <c r="AJ608" s="333" t="str">
        <f>IF('Felling&amp;Restocking'!K608="","",IFERROR("," &amp; VLOOKUP( 'Felling&amp;Restocking'!K608,SpeciesList[],2,FALSE),"," &amp; 'Felling&amp;Restocking'!K608))</f>
        <v/>
      </c>
      <c r="AK608" s="333" t="str">
        <f>IF('Felling&amp;Restocking'!K608="","",VLOOKUP( 'Felling&amp;Restocking'!K608,SpeciesList[],4,FALSE))</f>
        <v/>
      </c>
      <c r="AL608" s="333" t="str">
        <f>IF('Felling&amp;Restocking'!L608="","",IFERROR("," &amp; VLOOKUP( 'Felling&amp;Restocking'!L608,SpeciesList[],2,FALSE),"," &amp; 'Felling&amp;Restocking'!L608))</f>
        <v/>
      </c>
      <c r="AM608" s="333" t="str">
        <f>IF('Felling&amp;Restocking'!L608="","",VLOOKUP( 'Felling&amp;Restocking'!L608,SpeciesList[],4,FALSE))</f>
        <v/>
      </c>
      <c r="AN608" s="333" t="str">
        <f>IF('Felling&amp;Restocking'!M608="","",IFERROR("," &amp; VLOOKUP( 'Felling&amp;Restocking'!M608,SpeciesList[],2,FALSE),"," &amp; 'Felling&amp;Restocking'!M608))</f>
        <v/>
      </c>
      <c r="AO608" s="333" t="str">
        <f>IF('Felling&amp;Restocking'!M608="","",VLOOKUP( 'Felling&amp;Restocking'!M608,SpeciesList[],4,FALSE))</f>
        <v/>
      </c>
      <c r="AP608" s="333" t="str">
        <f>IF('Felling&amp;Restocking'!N608="","",IFERROR("," &amp; VLOOKUP( 'Felling&amp;Restocking'!N608,SpeciesList[],2,FALSE),"," &amp; 'Felling&amp;Restocking'!N608))</f>
        <v/>
      </c>
      <c r="AQ608" s="333" t="str">
        <f>IF('Felling&amp;Restocking'!N608="","",VLOOKUP( 'Felling&amp;Restocking'!N608,SpeciesList[],4,FALSE))</f>
        <v/>
      </c>
      <c r="AS608" s="346"/>
      <c r="AT608" s="333" t="str">
        <f>IF('Sub-Cpt Record'!A608&lt;&gt;"",CONCATENATE('Sub-Cpt Record'!A608,'Sub-Cpt Record'!B608,'Sub-Cpt Record'!C608),"")</f>
        <v/>
      </c>
      <c r="AU608" s="333">
        <f t="shared" si="90"/>
        <v>1</v>
      </c>
      <c r="AV608" s="333">
        <f>IF(AT608&lt;&gt;"",'Sub-Cpt Record'!C608/CODE!AU608,0)</f>
        <v>0</v>
      </c>
    </row>
    <row r="609" spans="1:48" x14ac:dyDescent="0.25">
      <c r="A609" s="333" t="str">
        <f>IF('Sub-Cpt Record'!B609="",IF(OR('Sub-Cpt Record'!A609=0,'Sub-Cpt Record'!A609=""),"",'Sub-Cpt Record'!A609),CONCATENATE('Sub-Cpt Record'!A609&amp;'Sub-Cpt Record'!B609))</f>
        <v/>
      </c>
      <c r="B609" s="333">
        <f t="shared" si="82"/>
        <v>1</v>
      </c>
      <c r="C609" s="334" t="str">
        <f>IF('Sub-Cpt Record'!E609 = "","",'Sub-Cpt Record'!E609&amp;"  ")</f>
        <v/>
      </c>
      <c r="D609" s="333" t="str">
        <f>IF('Sub-Cpt Record'!F609 = "","",'Sub-Cpt Record'!F609&amp;"  ")</f>
        <v/>
      </c>
      <c r="E609" s="333" t="str">
        <f>IF('Sub-Cpt Record'!G609 = "","",'Sub-Cpt Record'!G609&amp;"  ")</f>
        <v/>
      </c>
      <c r="F609" s="333" t="str">
        <f>IF('Sub-Cpt Record'!H609 = "","",'Sub-Cpt Record'!H609&amp;"  ")</f>
        <v/>
      </c>
      <c r="G609" s="333" t="str">
        <f>IF('Sub-Cpt Record'!I609 = "","",'Sub-Cpt Record'!I609&amp;"  ")</f>
        <v/>
      </c>
      <c r="H609" s="333" t="str">
        <f>IF('Sub-Cpt Record'!J609 = "","",'Sub-Cpt Record'!J609&amp;"  ")</f>
        <v/>
      </c>
      <c r="I609" s="335" t="str">
        <f t="shared" si="83"/>
        <v/>
      </c>
      <c r="J609" s="333">
        <f>IF(A609&lt;&gt;"",'Sub-Cpt Record'!C609/CODE!B609,0)</f>
        <v>0</v>
      </c>
      <c r="L609" s="337" t="str">
        <f t="shared" si="84"/>
        <v/>
      </c>
      <c r="N609" s="338">
        <f>COUNTIFS('Felling&amp;Restocking'!$A$11:$A$1000, 'Felling&amp;Restocking'!$A609, 'Felling&amp;Restocking'!$B$11:$B$1000, 'Felling&amp;Restocking'!$B609, 'Felling&amp;Restocking'!$H$11:$H$1000, 'Felling&amp;Restocking'!$H609)</f>
        <v>0</v>
      </c>
      <c r="O609" s="338">
        <f>IF(OR('Felling&amp;Restocking'!H609=0,'Felling&amp;Restocking'!H609=""),0,1)</f>
        <v>0</v>
      </c>
      <c r="P609" s="339">
        <f>SUM('Felling&amp;Restocking'!O609+'Felling&amp;Restocking'!P609)</f>
        <v>0</v>
      </c>
      <c r="S609" s="341">
        <f>IF(AND(O609&lt;&gt;0,P609&lt;&gt;0,'Felling&amp;Restocking'!G609&lt;&gt;0,AA609="",AC609=""),1,0)</f>
        <v>0</v>
      </c>
      <c r="T609" s="342" t="str">
        <f>IF(OR('Felling&amp;Restocking'!G609=0,'Felling&amp;Restocking'!G609=""),"",SUM('Felling&amp;Restocking'!O609/P609)*'Felling&amp;Restocking'!G609)</f>
        <v/>
      </c>
      <c r="U609" s="343" t="str">
        <f>IF(OR('Felling&amp;Restocking'!G609=0,'Felling&amp;Restocking'!G609=""),"",SUM('Felling&amp;Restocking'!P609/P609)*'Felling&amp;Restocking'!G609)</f>
        <v/>
      </c>
      <c r="V609" s="344">
        <f>IF(CONCATENATE('Felling&amp;Restocking'!U609&amp;'Felling&amp;Restocking'!W609&amp;'Felling&amp;Restocking'!Y609&amp;'Felling&amp;Restocking'!AA609&amp;'Felling&amp;Restocking'!AC609)="",0,1)</f>
        <v>0</v>
      </c>
      <c r="W609" s="345">
        <f>IF(OR(OR(TRIM('Felling&amp;Restocking'!H609)="T",TRIM('Felling&amp;Restocking'!H609)="DF",TRIM('Felling&amp;Restocking'!H609)="OS"),O609=0),0,1)</f>
        <v>0</v>
      </c>
      <c r="X609" s="345">
        <f>IF(OR('Felling&amp;Restocking'!$S609="",OR('Felling&amp;Restocking'!$S609=0,'Felling&amp;Restocking'!$S609="N/A")),0,1)</f>
        <v>0</v>
      </c>
      <c r="Y609" s="333" t="str">
        <f t="shared" si="85"/>
        <v/>
      </c>
      <c r="Z609" s="333" t="str">
        <f t="shared" si="86"/>
        <v/>
      </c>
      <c r="AA609" s="334" t="str">
        <f t="shared" si="87"/>
        <v/>
      </c>
      <c r="AC609" s="333" t="str">
        <f t="shared" si="88"/>
        <v/>
      </c>
      <c r="AE609" s="333" t="str">
        <f t="shared" si="89"/>
        <v>1</v>
      </c>
      <c r="AF609" s="346" t="str">
        <f>IF('Felling&amp;Restocking'!I609="","",IFERROR(VLOOKUP( 'Felling&amp;Restocking'!I609,SpeciesList[],2,FALSE),"," &amp; 'Felling&amp;Restocking'!I609))</f>
        <v/>
      </c>
      <c r="AG609" s="333" t="str">
        <f>IF('Felling&amp;Restocking'!I609="","",VLOOKUP( 'Felling&amp;Restocking'!I609,SpeciesList[],4,FALSE))</f>
        <v/>
      </c>
      <c r="AH609" s="333" t="str">
        <f>IF('Felling&amp;Restocking'!J609="","",IFERROR("," &amp; VLOOKUP( 'Felling&amp;Restocking'!J609,SpeciesList[],2,FALSE),"," &amp; 'Felling&amp;Restocking'!J609))</f>
        <v/>
      </c>
      <c r="AI609" s="333" t="str">
        <f>IF('Felling&amp;Restocking'!J609="","",VLOOKUP( 'Felling&amp;Restocking'!J609,SpeciesList[],4,FALSE))</f>
        <v/>
      </c>
      <c r="AJ609" s="333" t="str">
        <f>IF('Felling&amp;Restocking'!K609="","",IFERROR("," &amp; VLOOKUP( 'Felling&amp;Restocking'!K609,SpeciesList[],2,FALSE),"," &amp; 'Felling&amp;Restocking'!K609))</f>
        <v/>
      </c>
      <c r="AK609" s="333" t="str">
        <f>IF('Felling&amp;Restocking'!K609="","",VLOOKUP( 'Felling&amp;Restocking'!K609,SpeciesList[],4,FALSE))</f>
        <v/>
      </c>
      <c r="AL609" s="333" t="str">
        <f>IF('Felling&amp;Restocking'!L609="","",IFERROR("," &amp; VLOOKUP( 'Felling&amp;Restocking'!L609,SpeciesList[],2,FALSE),"," &amp; 'Felling&amp;Restocking'!L609))</f>
        <v/>
      </c>
      <c r="AM609" s="333" t="str">
        <f>IF('Felling&amp;Restocking'!L609="","",VLOOKUP( 'Felling&amp;Restocking'!L609,SpeciesList[],4,FALSE))</f>
        <v/>
      </c>
      <c r="AN609" s="333" t="str">
        <f>IF('Felling&amp;Restocking'!M609="","",IFERROR("," &amp; VLOOKUP( 'Felling&amp;Restocking'!M609,SpeciesList[],2,FALSE),"," &amp; 'Felling&amp;Restocking'!M609))</f>
        <v/>
      </c>
      <c r="AO609" s="333" t="str">
        <f>IF('Felling&amp;Restocking'!M609="","",VLOOKUP( 'Felling&amp;Restocking'!M609,SpeciesList[],4,FALSE))</f>
        <v/>
      </c>
      <c r="AP609" s="333" t="str">
        <f>IF('Felling&amp;Restocking'!N609="","",IFERROR("," &amp; VLOOKUP( 'Felling&amp;Restocking'!N609,SpeciesList[],2,FALSE),"," &amp; 'Felling&amp;Restocking'!N609))</f>
        <v/>
      </c>
      <c r="AQ609" s="333" t="str">
        <f>IF('Felling&amp;Restocking'!N609="","",VLOOKUP( 'Felling&amp;Restocking'!N609,SpeciesList[],4,FALSE))</f>
        <v/>
      </c>
      <c r="AS609" s="346"/>
      <c r="AT609" s="333" t="str">
        <f>IF('Sub-Cpt Record'!A609&lt;&gt;"",CONCATENATE('Sub-Cpt Record'!A609,'Sub-Cpt Record'!B609,'Sub-Cpt Record'!C609),"")</f>
        <v/>
      </c>
      <c r="AU609" s="333">
        <f t="shared" si="90"/>
        <v>1</v>
      </c>
      <c r="AV609" s="333">
        <f>IF(AT609&lt;&gt;"",'Sub-Cpt Record'!C609/CODE!AU609,0)</f>
        <v>0</v>
      </c>
    </row>
    <row r="610" spans="1:48" x14ac:dyDescent="0.25">
      <c r="A610" s="333" t="str">
        <f>IF('Sub-Cpt Record'!B610="",IF(OR('Sub-Cpt Record'!A610=0,'Sub-Cpt Record'!A610=""),"",'Sub-Cpt Record'!A610),CONCATENATE('Sub-Cpt Record'!A610&amp;'Sub-Cpt Record'!B610))</f>
        <v/>
      </c>
      <c r="B610" s="333">
        <f t="shared" si="82"/>
        <v>1</v>
      </c>
      <c r="C610" s="334" t="str">
        <f>IF('Sub-Cpt Record'!E610 = "","",'Sub-Cpt Record'!E610&amp;"  ")</f>
        <v/>
      </c>
      <c r="D610" s="333" t="str">
        <f>IF('Sub-Cpt Record'!F610 = "","",'Sub-Cpt Record'!F610&amp;"  ")</f>
        <v/>
      </c>
      <c r="E610" s="333" t="str">
        <f>IF('Sub-Cpt Record'!G610 = "","",'Sub-Cpt Record'!G610&amp;"  ")</f>
        <v/>
      </c>
      <c r="F610" s="333" t="str">
        <f>IF('Sub-Cpt Record'!H610 = "","",'Sub-Cpt Record'!H610&amp;"  ")</f>
        <v/>
      </c>
      <c r="G610" s="333" t="str">
        <f>IF('Sub-Cpt Record'!I610 = "","",'Sub-Cpt Record'!I610&amp;"  ")</f>
        <v/>
      </c>
      <c r="H610" s="333" t="str">
        <f>IF('Sub-Cpt Record'!J610 = "","",'Sub-Cpt Record'!J610&amp;"  ")</f>
        <v/>
      </c>
      <c r="I610" s="335" t="str">
        <f t="shared" si="83"/>
        <v/>
      </c>
      <c r="J610" s="333">
        <f>IF(A610&lt;&gt;"",'Sub-Cpt Record'!C610/CODE!B610,0)</f>
        <v>0</v>
      </c>
      <c r="L610" s="337" t="str">
        <f t="shared" si="84"/>
        <v/>
      </c>
      <c r="N610" s="338">
        <f>COUNTIFS('Felling&amp;Restocking'!$A$11:$A$1000, 'Felling&amp;Restocking'!$A610, 'Felling&amp;Restocking'!$B$11:$B$1000, 'Felling&amp;Restocking'!$B610, 'Felling&amp;Restocking'!$H$11:$H$1000, 'Felling&amp;Restocking'!$H610)</f>
        <v>0</v>
      </c>
      <c r="O610" s="338">
        <f>IF(OR('Felling&amp;Restocking'!H610=0,'Felling&amp;Restocking'!H610=""),0,1)</f>
        <v>0</v>
      </c>
      <c r="P610" s="339">
        <f>SUM('Felling&amp;Restocking'!O610+'Felling&amp;Restocking'!P610)</f>
        <v>0</v>
      </c>
      <c r="S610" s="341">
        <f>IF(AND(O610&lt;&gt;0,P610&lt;&gt;0,'Felling&amp;Restocking'!G610&lt;&gt;0,AA610="",AC610=""),1,0)</f>
        <v>0</v>
      </c>
      <c r="T610" s="342" t="str">
        <f>IF(OR('Felling&amp;Restocking'!G610=0,'Felling&amp;Restocking'!G610=""),"",SUM('Felling&amp;Restocking'!O610/P610)*'Felling&amp;Restocking'!G610)</f>
        <v/>
      </c>
      <c r="U610" s="343" t="str">
        <f>IF(OR('Felling&amp;Restocking'!G610=0,'Felling&amp;Restocking'!G610=""),"",SUM('Felling&amp;Restocking'!P610/P610)*'Felling&amp;Restocking'!G610)</f>
        <v/>
      </c>
      <c r="V610" s="344">
        <f>IF(CONCATENATE('Felling&amp;Restocking'!U610&amp;'Felling&amp;Restocking'!W610&amp;'Felling&amp;Restocking'!Y610&amp;'Felling&amp;Restocking'!AA610&amp;'Felling&amp;Restocking'!AC610)="",0,1)</f>
        <v>0</v>
      </c>
      <c r="W610" s="345">
        <f>IF(OR(OR(TRIM('Felling&amp;Restocking'!H610)="T",TRIM('Felling&amp;Restocking'!H610)="DF",TRIM('Felling&amp;Restocking'!H610)="OS"),O610=0),0,1)</f>
        <v>0</v>
      </c>
      <c r="X610" s="345">
        <f>IF(OR('Felling&amp;Restocking'!$S610="",OR('Felling&amp;Restocking'!$S610=0,'Felling&amp;Restocking'!$S610="N/A")),0,1)</f>
        <v>0</v>
      </c>
      <c r="Y610" s="333" t="str">
        <f t="shared" si="85"/>
        <v/>
      </c>
      <c r="Z610" s="333" t="str">
        <f t="shared" si="86"/>
        <v/>
      </c>
      <c r="AA610" s="334" t="str">
        <f t="shared" si="87"/>
        <v/>
      </c>
      <c r="AC610" s="333" t="str">
        <f t="shared" si="88"/>
        <v/>
      </c>
      <c r="AE610" s="333" t="str">
        <f t="shared" si="89"/>
        <v>1</v>
      </c>
      <c r="AF610" s="346" t="str">
        <f>IF('Felling&amp;Restocking'!I610="","",IFERROR(VLOOKUP( 'Felling&amp;Restocking'!I610,SpeciesList[],2,FALSE),"," &amp; 'Felling&amp;Restocking'!I610))</f>
        <v/>
      </c>
      <c r="AG610" s="333" t="str">
        <f>IF('Felling&amp;Restocking'!I610="","",VLOOKUP( 'Felling&amp;Restocking'!I610,SpeciesList[],4,FALSE))</f>
        <v/>
      </c>
      <c r="AH610" s="333" t="str">
        <f>IF('Felling&amp;Restocking'!J610="","",IFERROR("," &amp; VLOOKUP( 'Felling&amp;Restocking'!J610,SpeciesList[],2,FALSE),"," &amp; 'Felling&amp;Restocking'!J610))</f>
        <v/>
      </c>
      <c r="AI610" s="333" t="str">
        <f>IF('Felling&amp;Restocking'!J610="","",VLOOKUP( 'Felling&amp;Restocking'!J610,SpeciesList[],4,FALSE))</f>
        <v/>
      </c>
      <c r="AJ610" s="333" t="str">
        <f>IF('Felling&amp;Restocking'!K610="","",IFERROR("," &amp; VLOOKUP( 'Felling&amp;Restocking'!K610,SpeciesList[],2,FALSE),"," &amp; 'Felling&amp;Restocking'!K610))</f>
        <v/>
      </c>
      <c r="AK610" s="333" t="str">
        <f>IF('Felling&amp;Restocking'!K610="","",VLOOKUP( 'Felling&amp;Restocking'!K610,SpeciesList[],4,FALSE))</f>
        <v/>
      </c>
      <c r="AL610" s="333" t="str">
        <f>IF('Felling&amp;Restocking'!L610="","",IFERROR("," &amp; VLOOKUP( 'Felling&amp;Restocking'!L610,SpeciesList[],2,FALSE),"," &amp; 'Felling&amp;Restocking'!L610))</f>
        <v/>
      </c>
      <c r="AM610" s="333" t="str">
        <f>IF('Felling&amp;Restocking'!L610="","",VLOOKUP( 'Felling&amp;Restocking'!L610,SpeciesList[],4,FALSE))</f>
        <v/>
      </c>
      <c r="AN610" s="333" t="str">
        <f>IF('Felling&amp;Restocking'!M610="","",IFERROR("," &amp; VLOOKUP( 'Felling&amp;Restocking'!M610,SpeciesList[],2,FALSE),"," &amp; 'Felling&amp;Restocking'!M610))</f>
        <v/>
      </c>
      <c r="AO610" s="333" t="str">
        <f>IF('Felling&amp;Restocking'!M610="","",VLOOKUP( 'Felling&amp;Restocking'!M610,SpeciesList[],4,FALSE))</f>
        <v/>
      </c>
      <c r="AP610" s="333" t="str">
        <f>IF('Felling&amp;Restocking'!N610="","",IFERROR("," &amp; VLOOKUP( 'Felling&amp;Restocking'!N610,SpeciesList[],2,FALSE),"," &amp; 'Felling&amp;Restocking'!N610))</f>
        <v/>
      </c>
      <c r="AQ610" s="333" t="str">
        <f>IF('Felling&amp;Restocking'!N610="","",VLOOKUP( 'Felling&amp;Restocking'!N610,SpeciesList[],4,FALSE))</f>
        <v/>
      </c>
      <c r="AS610" s="346"/>
      <c r="AT610" s="333" t="str">
        <f>IF('Sub-Cpt Record'!A610&lt;&gt;"",CONCATENATE('Sub-Cpt Record'!A610,'Sub-Cpt Record'!B610,'Sub-Cpt Record'!C610),"")</f>
        <v/>
      </c>
      <c r="AU610" s="333">
        <f t="shared" si="90"/>
        <v>1</v>
      </c>
      <c r="AV610" s="333">
        <f>IF(AT610&lt;&gt;"",'Sub-Cpt Record'!C610/CODE!AU610,0)</f>
        <v>0</v>
      </c>
    </row>
    <row r="611" spans="1:48" x14ac:dyDescent="0.25">
      <c r="A611" s="333" t="str">
        <f>IF('Sub-Cpt Record'!B611="",IF(OR('Sub-Cpt Record'!A611=0,'Sub-Cpt Record'!A611=""),"",'Sub-Cpt Record'!A611),CONCATENATE('Sub-Cpt Record'!A611&amp;'Sub-Cpt Record'!B611))</f>
        <v/>
      </c>
      <c r="B611" s="333">
        <f t="shared" si="82"/>
        <v>1</v>
      </c>
      <c r="C611" s="334" t="str">
        <f>IF('Sub-Cpt Record'!E611 = "","",'Sub-Cpt Record'!E611&amp;"  ")</f>
        <v/>
      </c>
      <c r="D611" s="333" t="str">
        <f>IF('Sub-Cpt Record'!F611 = "","",'Sub-Cpt Record'!F611&amp;"  ")</f>
        <v/>
      </c>
      <c r="E611" s="333" t="str">
        <f>IF('Sub-Cpt Record'!G611 = "","",'Sub-Cpt Record'!G611&amp;"  ")</f>
        <v/>
      </c>
      <c r="F611" s="333" t="str">
        <f>IF('Sub-Cpt Record'!H611 = "","",'Sub-Cpt Record'!H611&amp;"  ")</f>
        <v/>
      </c>
      <c r="G611" s="333" t="str">
        <f>IF('Sub-Cpt Record'!I611 = "","",'Sub-Cpt Record'!I611&amp;"  ")</f>
        <v/>
      </c>
      <c r="H611" s="333" t="str">
        <f>IF('Sub-Cpt Record'!J611 = "","",'Sub-Cpt Record'!J611&amp;"  ")</f>
        <v/>
      </c>
      <c r="I611" s="335" t="str">
        <f t="shared" si="83"/>
        <v/>
      </c>
      <c r="J611" s="333">
        <f>IF(A611&lt;&gt;"",'Sub-Cpt Record'!C611/CODE!B611,0)</f>
        <v>0</v>
      </c>
      <c r="L611" s="337" t="str">
        <f t="shared" si="84"/>
        <v/>
      </c>
      <c r="N611" s="338">
        <f>COUNTIFS('Felling&amp;Restocking'!$A$11:$A$1000, 'Felling&amp;Restocking'!$A611, 'Felling&amp;Restocking'!$B$11:$B$1000, 'Felling&amp;Restocking'!$B611, 'Felling&amp;Restocking'!$H$11:$H$1000, 'Felling&amp;Restocking'!$H611)</f>
        <v>0</v>
      </c>
      <c r="O611" s="338">
        <f>IF(OR('Felling&amp;Restocking'!H611=0,'Felling&amp;Restocking'!H611=""),0,1)</f>
        <v>0</v>
      </c>
      <c r="P611" s="339">
        <f>SUM('Felling&amp;Restocking'!O611+'Felling&amp;Restocking'!P611)</f>
        <v>0</v>
      </c>
      <c r="S611" s="341">
        <f>IF(AND(O611&lt;&gt;0,P611&lt;&gt;0,'Felling&amp;Restocking'!G611&lt;&gt;0,AA611="",AC611=""),1,0)</f>
        <v>0</v>
      </c>
      <c r="T611" s="342" t="str">
        <f>IF(OR('Felling&amp;Restocking'!G611=0,'Felling&amp;Restocking'!G611=""),"",SUM('Felling&amp;Restocking'!O611/P611)*'Felling&amp;Restocking'!G611)</f>
        <v/>
      </c>
      <c r="U611" s="343" t="str">
        <f>IF(OR('Felling&amp;Restocking'!G611=0,'Felling&amp;Restocking'!G611=""),"",SUM('Felling&amp;Restocking'!P611/P611)*'Felling&amp;Restocking'!G611)</f>
        <v/>
      </c>
      <c r="V611" s="344">
        <f>IF(CONCATENATE('Felling&amp;Restocking'!U611&amp;'Felling&amp;Restocking'!W611&amp;'Felling&amp;Restocking'!Y611&amp;'Felling&amp;Restocking'!AA611&amp;'Felling&amp;Restocking'!AC611)="",0,1)</f>
        <v>0</v>
      </c>
      <c r="W611" s="345">
        <f>IF(OR(OR(TRIM('Felling&amp;Restocking'!H611)="T",TRIM('Felling&amp;Restocking'!H611)="DF",TRIM('Felling&amp;Restocking'!H611)="OS"),O611=0),0,1)</f>
        <v>0</v>
      </c>
      <c r="X611" s="345">
        <f>IF(OR('Felling&amp;Restocking'!$S611="",OR('Felling&amp;Restocking'!$S611=0,'Felling&amp;Restocking'!$S611="N/A")),0,1)</f>
        <v>0</v>
      </c>
      <c r="Y611" s="333" t="str">
        <f t="shared" si="85"/>
        <v/>
      </c>
      <c r="Z611" s="333" t="str">
        <f t="shared" si="86"/>
        <v/>
      </c>
      <c r="AA611" s="334" t="str">
        <f t="shared" si="87"/>
        <v/>
      </c>
      <c r="AC611" s="333" t="str">
        <f t="shared" si="88"/>
        <v/>
      </c>
      <c r="AE611" s="333" t="str">
        <f t="shared" si="89"/>
        <v>1</v>
      </c>
      <c r="AF611" s="346" t="str">
        <f>IF('Felling&amp;Restocking'!I611="","",IFERROR(VLOOKUP( 'Felling&amp;Restocking'!I611,SpeciesList[],2,FALSE),"," &amp; 'Felling&amp;Restocking'!I611))</f>
        <v/>
      </c>
      <c r="AG611" s="333" t="str">
        <f>IF('Felling&amp;Restocking'!I611="","",VLOOKUP( 'Felling&amp;Restocking'!I611,SpeciesList[],4,FALSE))</f>
        <v/>
      </c>
      <c r="AH611" s="333" t="str">
        <f>IF('Felling&amp;Restocking'!J611="","",IFERROR("," &amp; VLOOKUP( 'Felling&amp;Restocking'!J611,SpeciesList[],2,FALSE),"," &amp; 'Felling&amp;Restocking'!J611))</f>
        <v/>
      </c>
      <c r="AI611" s="333" t="str">
        <f>IF('Felling&amp;Restocking'!J611="","",VLOOKUP( 'Felling&amp;Restocking'!J611,SpeciesList[],4,FALSE))</f>
        <v/>
      </c>
      <c r="AJ611" s="333" t="str">
        <f>IF('Felling&amp;Restocking'!K611="","",IFERROR("," &amp; VLOOKUP( 'Felling&amp;Restocking'!K611,SpeciesList[],2,FALSE),"," &amp; 'Felling&amp;Restocking'!K611))</f>
        <v/>
      </c>
      <c r="AK611" s="333" t="str">
        <f>IF('Felling&amp;Restocking'!K611="","",VLOOKUP( 'Felling&amp;Restocking'!K611,SpeciesList[],4,FALSE))</f>
        <v/>
      </c>
      <c r="AL611" s="333" t="str">
        <f>IF('Felling&amp;Restocking'!L611="","",IFERROR("," &amp; VLOOKUP( 'Felling&amp;Restocking'!L611,SpeciesList[],2,FALSE),"," &amp; 'Felling&amp;Restocking'!L611))</f>
        <v/>
      </c>
      <c r="AM611" s="333" t="str">
        <f>IF('Felling&amp;Restocking'!L611="","",VLOOKUP( 'Felling&amp;Restocking'!L611,SpeciesList[],4,FALSE))</f>
        <v/>
      </c>
      <c r="AN611" s="333" t="str">
        <f>IF('Felling&amp;Restocking'!M611="","",IFERROR("," &amp; VLOOKUP( 'Felling&amp;Restocking'!M611,SpeciesList[],2,FALSE),"," &amp; 'Felling&amp;Restocking'!M611))</f>
        <v/>
      </c>
      <c r="AO611" s="333" t="str">
        <f>IF('Felling&amp;Restocking'!M611="","",VLOOKUP( 'Felling&amp;Restocking'!M611,SpeciesList[],4,FALSE))</f>
        <v/>
      </c>
      <c r="AP611" s="333" t="str">
        <f>IF('Felling&amp;Restocking'!N611="","",IFERROR("," &amp; VLOOKUP( 'Felling&amp;Restocking'!N611,SpeciesList[],2,FALSE),"," &amp; 'Felling&amp;Restocking'!N611))</f>
        <v/>
      </c>
      <c r="AQ611" s="333" t="str">
        <f>IF('Felling&amp;Restocking'!N611="","",VLOOKUP( 'Felling&amp;Restocking'!N611,SpeciesList[],4,FALSE))</f>
        <v/>
      </c>
      <c r="AS611" s="346"/>
      <c r="AT611" s="333" t="str">
        <f>IF('Sub-Cpt Record'!A611&lt;&gt;"",CONCATENATE('Sub-Cpt Record'!A611,'Sub-Cpt Record'!B611,'Sub-Cpt Record'!C611),"")</f>
        <v/>
      </c>
      <c r="AU611" s="333">
        <f t="shared" si="90"/>
        <v>1</v>
      </c>
      <c r="AV611" s="333">
        <f>IF(AT611&lt;&gt;"",'Sub-Cpt Record'!C611/CODE!AU611,0)</f>
        <v>0</v>
      </c>
    </row>
    <row r="612" spans="1:48" x14ac:dyDescent="0.25">
      <c r="A612" s="333" t="str">
        <f>IF('Sub-Cpt Record'!B612="",IF(OR('Sub-Cpt Record'!A612=0,'Sub-Cpt Record'!A612=""),"",'Sub-Cpt Record'!A612),CONCATENATE('Sub-Cpt Record'!A612&amp;'Sub-Cpt Record'!B612))</f>
        <v/>
      </c>
      <c r="B612" s="333">
        <f t="shared" si="82"/>
        <v>1</v>
      </c>
      <c r="C612" s="334" t="str">
        <f>IF('Sub-Cpt Record'!E612 = "","",'Sub-Cpt Record'!E612&amp;"  ")</f>
        <v/>
      </c>
      <c r="D612" s="333" t="str">
        <f>IF('Sub-Cpt Record'!F612 = "","",'Sub-Cpt Record'!F612&amp;"  ")</f>
        <v/>
      </c>
      <c r="E612" s="333" t="str">
        <f>IF('Sub-Cpt Record'!G612 = "","",'Sub-Cpt Record'!G612&amp;"  ")</f>
        <v/>
      </c>
      <c r="F612" s="333" t="str">
        <f>IF('Sub-Cpt Record'!H612 = "","",'Sub-Cpt Record'!H612&amp;"  ")</f>
        <v/>
      </c>
      <c r="G612" s="333" t="str">
        <f>IF('Sub-Cpt Record'!I612 = "","",'Sub-Cpt Record'!I612&amp;"  ")</f>
        <v/>
      </c>
      <c r="H612" s="333" t="str">
        <f>IF('Sub-Cpt Record'!J612 = "","",'Sub-Cpt Record'!J612&amp;"  ")</f>
        <v/>
      </c>
      <c r="I612" s="335" t="str">
        <f t="shared" si="83"/>
        <v/>
      </c>
      <c r="J612" s="333">
        <f>IF(A612&lt;&gt;"",'Sub-Cpt Record'!C612/CODE!B612,0)</f>
        <v>0</v>
      </c>
      <c r="L612" s="337" t="str">
        <f t="shared" si="84"/>
        <v/>
      </c>
      <c r="N612" s="338">
        <f>COUNTIFS('Felling&amp;Restocking'!$A$11:$A$1000, 'Felling&amp;Restocking'!$A612, 'Felling&amp;Restocking'!$B$11:$B$1000, 'Felling&amp;Restocking'!$B612, 'Felling&amp;Restocking'!$H$11:$H$1000, 'Felling&amp;Restocking'!$H612)</f>
        <v>0</v>
      </c>
      <c r="O612" s="338">
        <f>IF(OR('Felling&amp;Restocking'!H612=0,'Felling&amp;Restocking'!H612=""),0,1)</f>
        <v>0</v>
      </c>
      <c r="P612" s="339">
        <f>SUM('Felling&amp;Restocking'!O612+'Felling&amp;Restocking'!P612)</f>
        <v>0</v>
      </c>
      <c r="S612" s="341">
        <f>IF(AND(O612&lt;&gt;0,P612&lt;&gt;0,'Felling&amp;Restocking'!G612&lt;&gt;0,AA612="",AC612=""),1,0)</f>
        <v>0</v>
      </c>
      <c r="T612" s="342" t="str">
        <f>IF(OR('Felling&amp;Restocking'!G612=0,'Felling&amp;Restocking'!G612=""),"",SUM('Felling&amp;Restocking'!O612/P612)*'Felling&amp;Restocking'!G612)</f>
        <v/>
      </c>
      <c r="U612" s="343" t="str">
        <f>IF(OR('Felling&amp;Restocking'!G612=0,'Felling&amp;Restocking'!G612=""),"",SUM('Felling&amp;Restocking'!P612/P612)*'Felling&amp;Restocking'!G612)</f>
        <v/>
      </c>
      <c r="V612" s="344">
        <f>IF(CONCATENATE('Felling&amp;Restocking'!U612&amp;'Felling&amp;Restocking'!W612&amp;'Felling&amp;Restocking'!Y612&amp;'Felling&amp;Restocking'!AA612&amp;'Felling&amp;Restocking'!AC612)="",0,1)</f>
        <v>0</v>
      </c>
      <c r="W612" s="345">
        <f>IF(OR(OR(TRIM('Felling&amp;Restocking'!H612)="T",TRIM('Felling&amp;Restocking'!H612)="DF",TRIM('Felling&amp;Restocking'!H612)="OS"),O612=0),0,1)</f>
        <v>0</v>
      </c>
      <c r="X612" s="345">
        <f>IF(OR('Felling&amp;Restocking'!$S612="",OR('Felling&amp;Restocking'!$S612=0,'Felling&amp;Restocking'!$S612="N/A")),0,1)</f>
        <v>0</v>
      </c>
      <c r="Y612" s="333" t="str">
        <f t="shared" si="85"/>
        <v/>
      </c>
      <c r="Z612" s="333" t="str">
        <f t="shared" si="86"/>
        <v/>
      </c>
      <c r="AA612" s="334" t="str">
        <f t="shared" si="87"/>
        <v/>
      </c>
      <c r="AC612" s="333" t="str">
        <f t="shared" si="88"/>
        <v/>
      </c>
      <c r="AE612" s="333" t="str">
        <f t="shared" si="89"/>
        <v>1</v>
      </c>
      <c r="AF612" s="346" t="str">
        <f>IF('Felling&amp;Restocking'!I612="","",IFERROR(VLOOKUP( 'Felling&amp;Restocking'!I612,SpeciesList[],2,FALSE),"," &amp; 'Felling&amp;Restocking'!I612))</f>
        <v/>
      </c>
      <c r="AG612" s="333" t="str">
        <f>IF('Felling&amp;Restocking'!I612="","",VLOOKUP( 'Felling&amp;Restocking'!I612,SpeciesList[],4,FALSE))</f>
        <v/>
      </c>
      <c r="AH612" s="333" t="str">
        <f>IF('Felling&amp;Restocking'!J612="","",IFERROR("," &amp; VLOOKUP( 'Felling&amp;Restocking'!J612,SpeciesList[],2,FALSE),"," &amp; 'Felling&amp;Restocking'!J612))</f>
        <v/>
      </c>
      <c r="AI612" s="333" t="str">
        <f>IF('Felling&amp;Restocking'!J612="","",VLOOKUP( 'Felling&amp;Restocking'!J612,SpeciesList[],4,FALSE))</f>
        <v/>
      </c>
      <c r="AJ612" s="333" t="str">
        <f>IF('Felling&amp;Restocking'!K612="","",IFERROR("," &amp; VLOOKUP( 'Felling&amp;Restocking'!K612,SpeciesList[],2,FALSE),"," &amp; 'Felling&amp;Restocking'!K612))</f>
        <v/>
      </c>
      <c r="AK612" s="333" t="str">
        <f>IF('Felling&amp;Restocking'!K612="","",VLOOKUP( 'Felling&amp;Restocking'!K612,SpeciesList[],4,FALSE))</f>
        <v/>
      </c>
      <c r="AL612" s="333" t="str">
        <f>IF('Felling&amp;Restocking'!L612="","",IFERROR("," &amp; VLOOKUP( 'Felling&amp;Restocking'!L612,SpeciesList[],2,FALSE),"," &amp; 'Felling&amp;Restocking'!L612))</f>
        <v/>
      </c>
      <c r="AM612" s="333" t="str">
        <f>IF('Felling&amp;Restocking'!L612="","",VLOOKUP( 'Felling&amp;Restocking'!L612,SpeciesList[],4,FALSE))</f>
        <v/>
      </c>
      <c r="AN612" s="333" t="str">
        <f>IF('Felling&amp;Restocking'!M612="","",IFERROR("," &amp; VLOOKUP( 'Felling&amp;Restocking'!M612,SpeciesList[],2,FALSE),"," &amp; 'Felling&amp;Restocking'!M612))</f>
        <v/>
      </c>
      <c r="AO612" s="333" t="str">
        <f>IF('Felling&amp;Restocking'!M612="","",VLOOKUP( 'Felling&amp;Restocking'!M612,SpeciesList[],4,FALSE))</f>
        <v/>
      </c>
      <c r="AP612" s="333" t="str">
        <f>IF('Felling&amp;Restocking'!N612="","",IFERROR("," &amp; VLOOKUP( 'Felling&amp;Restocking'!N612,SpeciesList[],2,FALSE),"," &amp; 'Felling&amp;Restocking'!N612))</f>
        <v/>
      </c>
      <c r="AQ612" s="333" t="str">
        <f>IF('Felling&amp;Restocking'!N612="","",VLOOKUP( 'Felling&amp;Restocking'!N612,SpeciesList[],4,FALSE))</f>
        <v/>
      </c>
      <c r="AS612" s="346"/>
      <c r="AT612" s="333" t="str">
        <f>IF('Sub-Cpt Record'!A612&lt;&gt;"",CONCATENATE('Sub-Cpt Record'!A612,'Sub-Cpt Record'!B612,'Sub-Cpt Record'!C612),"")</f>
        <v/>
      </c>
      <c r="AU612" s="333">
        <f t="shared" si="90"/>
        <v>1</v>
      </c>
      <c r="AV612" s="333">
        <f>IF(AT612&lt;&gt;"",'Sub-Cpt Record'!C612/CODE!AU612,0)</f>
        <v>0</v>
      </c>
    </row>
    <row r="613" spans="1:48" x14ac:dyDescent="0.25">
      <c r="A613" s="333" t="str">
        <f>IF('Sub-Cpt Record'!B613="",IF(OR('Sub-Cpt Record'!A613=0,'Sub-Cpt Record'!A613=""),"",'Sub-Cpt Record'!A613),CONCATENATE('Sub-Cpt Record'!A613&amp;'Sub-Cpt Record'!B613))</f>
        <v/>
      </c>
      <c r="B613" s="333">
        <f t="shared" si="82"/>
        <v>1</v>
      </c>
      <c r="C613" s="334" t="str">
        <f>IF('Sub-Cpt Record'!E613 = "","",'Sub-Cpt Record'!E613&amp;"  ")</f>
        <v/>
      </c>
      <c r="D613" s="333" t="str">
        <f>IF('Sub-Cpt Record'!F613 = "","",'Sub-Cpt Record'!F613&amp;"  ")</f>
        <v/>
      </c>
      <c r="E613" s="333" t="str">
        <f>IF('Sub-Cpt Record'!G613 = "","",'Sub-Cpt Record'!G613&amp;"  ")</f>
        <v/>
      </c>
      <c r="F613" s="333" t="str">
        <f>IF('Sub-Cpt Record'!H613 = "","",'Sub-Cpt Record'!H613&amp;"  ")</f>
        <v/>
      </c>
      <c r="G613" s="333" t="str">
        <f>IF('Sub-Cpt Record'!I613 = "","",'Sub-Cpt Record'!I613&amp;"  ")</f>
        <v/>
      </c>
      <c r="H613" s="333" t="str">
        <f>IF('Sub-Cpt Record'!J613 = "","",'Sub-Cpt Record'!J613&amp;"  ")</f>
        <v/>
      </c>
      <c r="I613" s="335" t="str">
        <f t="shared" si="83"/>
        <v/>
      </c>
      <c r="J613" s="333">
        <f>IF(A613&lt;&gt;"",'Sub-Cpt Record'!C613/CODE!B613,0)</f>
        <v>0</v>
      </c>
      <c r="L613" s="337" t="str">
        <f t="shared" si="84"/>
        <v/>
      </c>
      <c r="N613" s="338">
        <f>COUNTIFS('Felling&amp;Restocking'!$A$11:$A$1000, 'Felling&amp;Restocking'!$A613, 'Felling&amp;Restocking'!$B$11:$B$1000, 'Felling&amp;Restocking'!$B613, 'Felling&amp;Restocking'!$H$11:$H$1000, 'Felling&amp;Restocking'!$H613)</f>
        <v>0</v>
      </c>
      <c r="O613" s="338">
        <f>IF(OR('Felling&amp;Restocking'!H613=0,'Felling&amp;Restocking'!H613=""),0,1)</f>
        <v>0</v>
      </c>
      <c r="P613" s="339">
        <f>SUM('Felling&amp;Restocking'!O613+'Felling&amp;Restocking'!P613)</f>
        <v>0</v>
      </c>
      <c r="S613" s="341">
        <f>IF(AND(O613&lt;&gt;0,P613&lt;&gt;0,'Felling&amp;Restocking'!G613&lt;&gt;0,AA613="",AC613=""),1,0)</f>
        <v>0</v>
      </c>
      <c r="T613" s="342" t="str">
        <f>IF(OR('Felling&amp;Restocking'!G613=0,'Felling&amp;Restocking'!G613=""),"",SUM('Felling&amp;Restocking'!O613/P613)*'Felling&amp;Restocking'!G613)</f>
        <v/>
      </c>
      <c r="U613" s="343" t="str">
        <f>IF(OR('Felling&amp;Restocking'!G613=0,'Felling&amp;Restocking'!G613=""),"",SUM('Felling&amp;Restocking'!P613/P613)*'Felling&amp;Restocking'!G613)</f>
        <v/>
      </c>
      <c r="V613" s="344">
        <f>IF(CONCATENATE('Felling&amp;Restocking'!U613&amp;'Felling&amp;Restocking'!W613&amp;'Felling&amp;Restocking'!Y613&amp;'Felling&amp;Restocking'!AA613&amp;'Felling&amp;Restocking'!AC613)="",0,1)</f>
        <v>0</v>
      </c>
      <c r="W613" s="345">
        <f>IF(OR(OR(TRIM('Felling&amp;Restocking'!H613)="T",TRIM('Felling&amp;Restocking'!H613)="DF",TRIM('Felling&amp;Restocking'!H613)="OS"),O613=0),0,1)</f>
        <v>0</v>
      </c>
      <c r="X613" s="345">
        <f>IF(OR('Felling&amp;Restocking'!$S613="",OR('Felling&amp;Restocking'!$S613=0,'Felling&amp;Restocking'!$S613="N/A")),0,1)</f>
        <v>0</v>
      </c>
      <c r="Y613" s="333" t="str">
        <f t="shared" si="85"/>
        <v/>
      </c>
      <c r="Z613" s="333" t="str">
        <f t="shared" si="86"/>
        <v/>
      </c>
      <c r="AA613" s="334" t="str">
        <f t="shared" si="87"/>
        <v/>
      </c>
      <c r="AC613" s="333" t="str">
        <f t="shared" si="88"/>
        <v/>
      </c>
      <c r="AE613" s="333" t="str">
        <f t="shared" si="89"/>
        <v>1</v>
      </c>
      <c r="AF613" s="346" t="str">
        <f>IF('Felling&amp;Restocking'!I613="","",IFERROR(VLOOKUP( 'Felling&amp;Restocking'!I613,SpeciesList[],2,FALSE),"," &amp; 'Felling&amp;Restocking'!I613))</f>
        <v/>
      </c>
      <c r="AG613" s="333" t="str">
        <f>IF('Felling&amp;Restocking'!I613="","",VLOOKUP( 'Felling&amp;Restocking'!I613,SpeciesList[],4,FALSE))</f>
        <v/>
      </c>
      <c r="AH613" s="333" t="str">
        <f>IF('Felling&amp;Restocking'!J613="","",IFERROR("," &amp; VLOOKUP( 'Felling&amp;Restocking'!J613,SpeciesList[],2,FALSE),"," &amp; 'Felling&amp;Restocking'!J613))</f>
        <v/>
      </c>
      <c r="AI613" s="333" t="str">
        <f>IF('Felling&amp;Restocking'!J613="","",VLOOKUP( 'Felling&amp;Restocking'!J613,SpeciesList[],4,FALSE))</f>
        <v/>
      </c>
      <c r="AJ613" s="333" t="str">
        <f>IF('Felling&amp;Restocking'!K613="","",IFERROR("," &amp; VLOOKUP( 'Felling&amp;Restocking'!K613,SpeciesList[],2,FALSE),"," &amp; 'Felling&amp;Restocking'!K613))</f>
        <v/>
      </c>
      <c r="AK613" s="333" t="str">
        <f>IF('Felling&amp;Restocking'!K613="","",VLOOKUP( 'Felling&amp;Restocking'!K613,SpeciesList[],4,FALSE))</f>
        <v/>
      </c>
      <c r="AL613" s="333" t="str">
        <f>IF('Felling&amp;Restocking'!L613="","",IFERROR("," &amp; VLOOKUP( 'Felling&amp;Restocking'!L613,SpeciesList[],2,FALSE),"," &amp; 'Felling&amp;Restocking'!L613))</f>
        <v/>
      </c>
      <c r="AM613" s="333" t="str">
        <f>IF('Felling&amp;Restocking'!L613="","",VLOOKUP( 'Felling&amp;Restocking'!L613,SpeciesList[],4,FALSE))</f>
        <v/>
      </c>
      <c r="AN613" s="333" t="str">
        <f>IF('Felling&amp;Restocking'!M613="","",IFERROR("," &amp; VLOOKUP( 'Felling&amp;Restocking'!M613,SpeciesList[],2,FALSE),"," &amp; 'Felling&amp;Restocking'!M613))</f>
        <v/>
      </c>
      <c r="AO613" s="333" t="str">
        <f>IF('Felling&amp;Restocking'!M613="","",VLOOKUP( 'Felling&amp;Restocking'!M613,SpeciesList[],4,FALSE))</f>
        <v/>
      </c>
      <c r="AP613" s="333" t="str">
        <f>IF('Felling&amp;Restocking'!N613="","",IFERROR("," &amp; VLOOKUP( 'Felling&amp;Restocking'!N613,SpeciesList[],2,FALSE),"," &amp; 'Felling&amp;Restocking'!N613))</f>
        <v/>
      </c>
      <c r="AQ613" s="333" t="str">
        <f>IF('Felling&amp;Restocking'!N613="","",VLOOKUP( 'Felling&amp;Restocking'!N613,SpeciesList[],4,FALSE))</f>
        <v/>
      </c>
      <c r="AS613" s="346"/>
      <c r="AT613" s="333" t="str">
        <f>IF('Sub-Cpt Record'!A613&lt;&gt;"",CONCATENATE('Sub-Cpt Record'!A613,'Sub-Cpt Record'!B613,'Sub-Cpt Record'!C613),"")</f>
        <v/>
      </c>
      <c r="AU613" s="333">
        <f t="shared" si="90"/>
        <v>1</v>
      </c>
      <c r="AV613" s="333">
        <f>IF(AT613&lt;&gt;"",'Sub-Cpt Record'!C613/CODE!AU613,0)</f>
        <v>0</v>
      </c>
    </row>
    <row r="614" spans="1:48" x14ac:dyDescent="0.25">
      <c r="A614" s="333" t="str">
        <f>IF('Sub-Cpt Record'!B614="",IF(OR('Sub-Cpt Record'!A614=0,'Sub-Cpt Record'!A614=""),"",'Sub-Cpt Record'!A614),CONCATENATE('Sub-Cpt Record'!A614&amp;'Sub-Cpt Record'!B614))</f>
        <v/>
      </c>
      <c r="B614" s="333">
        <f t="shared" si="82"/>
        <v>1</v>
      </c>
      <c r="C614" s="334" t="str">
        <f>IF('Sub-Cpt Record'!E614 = "","",'Sub-Cpt Record'!E614&amp;"  ")</f>
        <v/>
      </c>
      <c r="D614" s="333" t="str">
        <f>IF('Sub-Cpt Record'!F614 = "","",'Sub-Cpt Record'!F614&amp;"  ")</f>
        <v/>
      </c>
      <c r="E614" s="333" t="str">
        <f>IF('Sub-Cpt Record'!G614 = "","",'Sub-Cpt Record'!G614&amp;"  ")</f>
        <v/>
      </c>
      <c r="F614" s="333" t="str">
        <f>IF('Sub-Cpt Record'!H614 = "","",'Sub-Cpt Record'!H614&amp;"  ")</f>
        <v/>
      </c>
      <c r="G614" s="333" t="str">
        <f>IF('Sub-Cpt Record'!I614 = "","",'Sub-Cpt Record'!I614&amp;"  ")</f>
        <v/>
      </c>
      <c r="H614" s="333" t="str">
        <f>IF('Sub-Cpt Record'!J614 = "","",'Sub-Cpt Record'!J614&amp;"  ")</f>
        <v/>
      </c>
      <c r="I614" s="335" t="str">
        <f t="shared" si="83"/>
        <v/>
      </c>
      <c r="J614" s="333">
        <f>IF(A614&lt;&gt;"",'Sub-Cpt Record'!C614/CODE!B614,0)</f>
        <v>0</v>
      </c>
      <c r="L614" s="337" t="str">
        <f t="shared" si="84"/>
        <v/>
      </c>
      <c r="N614" s="338">
        <f>COUNTIFS('Felling&amp;Restocking'!$A$11:$A$1000, 'Felling&amp;Restocking'!$A614, 'Felling&amp;Restocking'!$B$11:$B$1000, 'Felling&amp;Restocking'!$B614, 'Felling&amp;Restocking'!$H$11:$H$1000, 'Felling&amp;Restocking'!$H614)</f>
        <v>0</v>
      </c>
      <c r="O614" s="338">
        <f>IF(OR('Felling&amp;Restocking'!H614=0,'Felling&amp;Restocking'!H614=""),0,1)</f>
        <v>0</v>
      </c>
      <c r="P614" s="339">
        <f>SUM('Felling&amp;Restocking'!O614+'Felling&amp;Restocking'!P614)</f>
        <v>0</v>
      </c>
      <c r="S614" s="341">
        <f>IF(AND(O614&lt;&gt;0,P614&lt;&gt;0,'Felling&amp;Restocking'!G614&lt;&gt;0,AA614="",AC614=""),1,0)</f>
        <v>0</v>
      </c>
      <c r="T614" s="342" t="str">
        <f>IF(OR('Felling&amp;Restocking'!G614=0,'Felling&amp;Restocking'!G614=""),"",SUM('Felling&amp;Restocking'!O614/P614)*'Felling&amp;Restocking'!G614)</f>
        <v/>
      </c>
      <c r="U614" s="343" t="str">
        <f>IF(OR('Felling&amp;Restocking'!G614=0,'Felling&amp;Restocking'!G614=""),"",SUM('Felling&amp;Restocking'!P614/P614)*'Felling&amp;Restocking'!G614)</f>
        <v/>
      </c>
      <c r="V614" s="344">
        <f>IF(CONCATENATE('Felling&amp;Restocking'!U614&amp;'Felling&amp;Restocking'!W614&amp;'Felling&amp;Restocking'!Y614&amp;'Felling&amp;Restocking'!AA614&amp;'Felling&amp;Restocking'!AC614)="",0,1)</f>
        <v>0</v>
      </c>
      <c r="W614" s="345">
        <f>IF(OR(OR(TRIM('Felling&amp;Restocking'!H614)="T",TRIM('Felling&amp;Restocking'!H614)="DF",TRIM('Felling&amp;Restocking'!H614)="OS"),O614=0),0,1)</f>
        <v>0</v>
      </c>
      <c r="X614" s="345">
        <f>IF(OR('Felling&amp;Restocking'!$S614="",OR('Felling&amp;Restocking'!$S614=0,'Felling&amp;Restocking'!$S614="N/A")),0,1)</f>
        <v>0</v>
      </c>
      <c r="Y614" s="333" t="str">
        <f t="shared" si="85"/>
        <v/>
      </c>
      <c r="Z614" s="333" t="str">
        <f t="shared" si="86"/>
        <v/>
      </c>
      <c r="AA614" s="334" t="str">
        <f t="shared" si="87"/>
        <v/>
      </c>
      <c r="AC614" s="333" t="str">
        <f t="shared" si="88"/>
        <v/>
      </c>
      <c r="AE614" s="333" t="str">
        <f t="shared" si="89"/>
        <v>1</v>
      </c>
      <c r="AF614" s="346" t="str">
        <f>IF('Felling&amp;Restocking'!I614="","",IFERROR(VLOOKUP( 'Felling&amp;Restocking'!I614,SpeciesList[],2,FALSE),"," &amp; 'Felling&amp;Restocking'!I614))</f>
        <v/>
      </c>
      <c r="AG614" s="333" t="str">
        <f>IF('Felling&amp;Restocking'!I614="","",VLOOKUP( 'Felling&amp;Restocking'!I614,SpeciesList[],4,FALSE))</f>
        <v/>
      </c>
      <c r="AH614" s="333" t="str">
        <f>IF('Felling&amp;Restocking'!J614="","",IFERROR("," &amp; VLOOKUP( 'Felling&amp;Restocking'!J614,SpeciesList[],2,FALSE),"," &amp; 'Felling&amp;Restocking'!J614))</f>
        <v/>
      </c>
      <c r="AI614" s="333" t="str">
        <f>IF('Felling&amp;Restocking'!J614="","",VLOOKUP( 'Felling&amp;Restocking'!J614,SpeciesList[],4,FALSE))</f>
        <v/>
      </c>
      <c r="AJ614" s="333" t="str">
        <f>IF('Felling&amp;Restocking'!K614="","",IFERROR("," &amp; VLOOKUP( 'Felling&amp;Restocking'!K614,SpeciesList[],2,FALSE),"," &amp; 'Felling&amp;Restocking'!K614))</f>
        <v/>
      </c>
      <c r="AK614" s="333" t="str">
        <f>IF('Felling&amp;Restocking'!K614="","",VLOOKUP( 'Felling&amp;Restocking'!K614,SpeciesList[],4,FALSE))</f>
        <v/>
      </c>
      <c r="AL614" s="333" t="str">
        <f>IF('Felling&amp;Restocking'!L614="","",IFERROR("," &amp; VLOOKUP( 'Felling&amp;Restocking'!L614,SpeciesList[],2,FALSE),"," &amp; 'Felling&amp;Restocking'!L614))</f>
        <v/>
      </c>
      <c r="AM614" s="333" t="str">
        <f>IF('Felling&amp;Restocking'!L614="","",VLOOKUP( 'Felling&amp;Restocking'!L614,SpeciesList[],4,FALSE))</f>
        <v/>
      </c>
      <c r="AN614" s="333" t="str">
        <f>IF('Felling&amp;Restocking'!M614="","",IFERROR("," &amp; VLOOKUP( 'Felling&amp;Restocking'!M614,SpeciesList[],2,FALSE),"," &amp; 'Felling&amp;Restocking'!M614))</f>
        <v/>
      </c>
      <c r="AO614" s="333" t="str">
        <f>IF('Felling&amp;Restocking'!M614="","",VLOOKUP( 'Felling&amp;Restocking'!M614,SpeciesList[],4,FALSE))</f>
        <v/>
      </c>
      <c r="AP614" s="333" t="str">
        <f>IF('Felling&amp;Restocking'!N614="","",IFERROR("," &amp; VLOOKUP( 'Felling&amp;Restocking'!N614,SpeciesList[],2,FALSE),"," &amp; 'Felling&amp;Restocking'!N614))</f>
        <v/>
      </c>
      <c r="AQ614" s="333" t="str">
        <f>IF('Felling&amp;Restocking'!N614="","",VLOOKUP( 'Felling&amp;Restocking'!N614,SpeciesList[],4,FALSE))</f>
        <v/>
      </c>
      <c r="AS614" s="346"/>
      <c r="AT614" s="333" t="str">
        <f>IF('Sub-Cpt Record'!A614&lt;&gt;"",CONCATENATE('Sub-Cpt Record'!A614,'Sub-Cpt Record'!B614,'Sub-Cpt Record'!C614),"")</f>
        <v/>
      </c>
      <c r="AU614" s="333">
        <f t="shared" si="90"/>
        <v>1</v>
      </c>
      <c r="AV614" s="333">
        <f>IF(AT614&lt;&gt;"",'Sub-Cpt Record'!C614/CODE!AU614,0)</f>
        <v>0</v>
      </c>
    </row>
    <row r="615" spans="1:48" x14ac:dyDescent="0.25">
      <c r="A615" s="333" t="str">
        <f>IF('Sub-Cpt Record'!B615="",IF(OR('Sub-Cpt Record'!A615=0,'Sub-Cpt Record'!A615=""),"",'Sub-Cpt Record'!A615),CONCATENATE('Sub-Cpt Record'!A615&amp;'Sub-Cpt Record'!B615))</f>
        <v/>
      </c>
      <c r="B615" s="333">
        <f t="shared" si="82"/>
        <v>1</v>
      </c>
      <c r="C615" s="334" t="str">
        <f>IF('Sub-Cpt Record'!E615 = "","",'Sub-Cpt Record'!E615&amp;"  ")</f>
        <v/>
      </c>
      <c r="D615" s="333" t="str">
        <f>IF('Sub-Cpt Record'!F615 = "","",'Sub-Cpt Record'!F615&amp;"  ")</f>
        <v/>
      </c>
      <c r="E615" s="333" t="str">
        <f>IF('Sub-Cpt Record'!G615 = "","",'Sub-Cpt Record'!G615&amp;"  ")</f>
        <v/>
      </c>
      <c r="F615" s="333" t="str">
        <f>IF('Sub-Cpt Record'!H615 = "","",'Sub-Cpt Record'!H615&amp;"  ")</f>
        <v/>
      </c>
      <c r="G615" s="333" t="str">
        <f>IF('Sub-Cpt Record'!I615 = "","",'Sub-Cpt Record'!I615&amp;"  ")</f>
        <v/>
      </c>
      <c r="H615" s="333" t="str">
        <f>IF('Sub-Cpt Record'!J615 = "","",'Sub-Cpt Record'!J615&amp;"  ")</f>
        <v/>
      </c>
      <c r="I615" s="335" t="str">
        <f t="shared" si="83"/>
        <v/>
      </c>
      <c r="J615" s="333">
        <f>IF(A615&lt;&gt;"",'Sub-Cpt Record'!C615/CODE!B615,0)</f>
        <v>0</v>
      </c>
      <c r="L615" s="337" t="str">
        <f t="shared" si="84"/>
        <v/>
      </c>
      <c r="N615" s="338">
        <f>COUNTIFS('Felling&amp;Restocking'!$A$11:$A$1000, 'Felling&amp;Restocking'!$A615, 'Felling&amp;Restocking'!$B$11:$B$1000, 'Felling&amp;Restocking'!$B615, 'Felling&amp;Restocking'!$H$11:$H$1000, 'Felling&amp;Restocking'!$H615)</f>
        <v>0</v>
      </c>
      <c r="O615" s="338">
        <f>IF(OR('Felling&amp;Restocking'!H615=0,'Felling&amp;Restocking'!H615=""),0,1)</f>
        <v>0</v>
      </c>
      <c r="P615" s="339">
        <f>SUM('Felling&amp;Restocking'!O615+'Felling&amp;Restocking'!P615)</f>
        <v>0</v>
      </c>
      <c r="S615" s="341">
        <f>IF(AND(O615&lt;&gt;0,P615&lt;&gt;0,'Felling&amp;Restocking'!G615&lt;&gt;0,AA615="",AC615=""),1,0)</f>
        <v>0</v>
      </c>
      <c r="T615" s="342" t="str">
        <f>IF(OR('Felling&amp;Restocking'!G615=0,'Felling&amp;Restocking'!G615=""),"",SUM('Felling&amp;Restocking'!O615/P615)*'Felling&amp;Restocking'!G615)</f>
        <v/>
      </c>
      <c r="U615" s="343" t="str">
        <f>IF(OR('Felling&amp;Restocking'!G615=0,'Felling&amp;Restocking'!G615=""),"",SUM('Felling&amp;Restocking'!P615/P615)*'Felling&amp;Restocking'!G615)</f>
        <v/>
      </c>
      <c r="V615" s="344">
        <f>IF(CONCATENATE('Felling&amp;Restocking'!U615&amp;'Felling&amp;Restocking'!W615&amp;'Felling&amp;Restocking'!Y615&amp;'Felling&amp;Restocking'!AA615&amp;'Felling&amp;Restocking'!AC615)="",0,1)</f>
        <v>0</v>
      </c>
      <c r="W615" s="345">
        <f>IF(OR(OR(TRIM('Felling&amp;Restocking'!H615)="T",TRIM('Felling&amp;Restocking'!H615)="DF",TRIM('Felling&amp;Restocking'!H615)="OS"),O615=0),0,1)</f>
        <v>0</v>
      </c>
      <c r="X615" s="345">
        <f>IF(OR('Felling&amp;Restocking'!$S615="",OR('Felling&amp;Restocking'!$S615=0,'Felling&amp;Restocking'!$S615="N/A")),0,1)</f>
        <v>0</v>
      </c>
      <c r="Y615" s="333" t="str">
        <f t="shared" si="85"/>
        <v/>
      </c>
      <c r="Z615" s="333" t="str">
        <f t="shared" si="86"/>
        <v/>
      </c>
      <c r="AA615" s="334" t="str">
        <f t="shared" si="87"/>
        <v/>
      </c>
      <c r="AC615" s="333" t="str">
        <f t="shared" si="88"/>
        <v/>
      </c>
      <c r="AE615" s="333" t="str">
        <f t="shared" si="89"/>
        <v>1</v>
      </c>
      <c r="AF615" s="346" t="str">
        <f>IF('Felling&amp;Restocking'!I615="","",IFERROR(VLOOKUP( 'Felling&amp;Restocking'!I615,SpeciesList[],2,FALSE),"," &amp; 'Felling&amp;Restocking'!I615))</f>
        <v/>
      </c>
      <c r="AG615" s="333" t="str">
        <f>IF('Felling&amp;Restocking'!I615="","",VLOOKUP( 'Felling&amp;Restocking'!I615,SpeciesList[],4,FALSE))</f>
        <v/>
      </c>
      <c r="AH615" s="333" t="str">
        <f>IF('Felling&amp;Restocking'!J615="","",IFERROR("," &amp; VLOOKUP( 'Felling&amp;Restocking'!J615,SpeciesList[],2,FALSE),"," &amp; 'Felling&amp;Restocking'!J615))</f>
        <v/>
      </c>
      <c r="AI615" s="333" t="str">
        <f>IF('Felling&amp;Restocking'!J615="","",VLOOKUP( 'Felling&amp;Restocking'!J615,SpeciesList[],4,FALSE))</f>
        <v/>
      </c>
      <c r="AJ615" s="333" t="str">
        <f>IF('Felling&amp;Restocking'!K615="","",IFERROR("," &amp; VLOOKUP( 'Felling&amp;Restocking'!K615,SpeciesList[],2,FALSE),"," &amp; 'Felling&amp;Restocking'!K615))</f>
        <v/>
      </c>
      <c r="AK615" s="333" t="str">
        <f>IF('Felling&amp;Restocking'!K615="","",VLOOKUP( 'Felling&amp;Restocking'!K615,SpeciesList[],4,FALSE))</f>
        <v/>
      </c>
      <c r="AL615" s="333" t="str">
        <f>IF('Felling&amp;Restocking'!L615="","",IFERROR("," &amp; VLOOKUP( 'Felling&amp;Restocking'!L615,SpeciesList[],2,FALSE),"," &amp; 'Felling&amp;Restocking'!L615))</f>
        <v/>
      </c>
      <c r="AM615" s="333" t="str">
        <f>IF('Felling&amp;Restocking'!L615="","",VLOOKUP( 'Felling&amp;Restocking'!L615,SpeciesList[],4,FALSE))</f>
        <v/>
      </c>
      <c r="AN615" s="333" t="str">
        <f>IF('Felling&amp;Restocking'!M615="","",IFERROR("," &amp; VLOOKUP( 'Felling&amp;Restocking'!M615,SpeciesList[],2,FALSE),"," &amp; 'Felling&amp;Restocking'!M615))</f>
        <v/>
      </c>
      <c r="AO615" s="333" t="str">
        <f>IF('Felling&amp;Restocking'!M615="","",VLOOKUP( 'Felling&amp;Restocking'!M615,SpeciesList[],4,FALSE))</f>
        <v/>
      </c>
      <c r="AP615" s="333" t="str">
        <f>IF('Felling&amp;Restocking'!N615="","",IFERROR("," &amp; VLOOKUP( 'Felling&amp;Restocking'!N615,SpeciesList[],2,FALSE),"," &amp; 'Felling&amp;Restocking'!N615))</f>
        <v/>
      </c>
      <c r="AQ615" s="333" t="str">
        <f>IF('Felling&amp;Restocking'!N615="","",VLOOKUP( 'Felling&amp;Restocking'!N615,SpeciesList[],4,FALSE))</f>
        <v/>
      </c>
      <c r="AS615" s="346"/>
      <c r="AT615" s="333" t="str">
        <f>IF('Sub-Cpt Record'!A615&lt;&gt;"",CONCATENATE('Sub-Cpt Record'!A615,'Sub-Cpt Record'!B615,'Sub-Cpt Record'!C615),"")</f>
        <v/>
      </c>
      <c r="AU615" s="333">
        <f t="shared" si="90"/>
        <v>1</v>
      </c>
      <c r="AV615" s="333">
        <f>IF(AT615&lt;&gt;"",'Sub-Cpt Record'!C615/CODE!AU615,0)</f>
        <v>0</v>
      </c>
    </row>
    <row r="616" spans="1:48" x14ac:dyDescent="0.25">
      <c r="A616" s="333" t="str">
        <f>IF('Sub-Cpt Record'!B616="",IF(OR('Sub-Cpt Record'!A616=0,'Sub-Cpt Record'!A616=""),"",'Sub-Cpt Record'!A616),CONCATENATE('Sub-Cpt Record'!A616&amp;'Sub-Cpt Record'!B616))</f>
        <v/>
      </c>
      <c r="B616" s="333">
        <f t="shared" si="82"/>
        <v>1</v>
      </c>
      <c r="C616" s="334" t="str">
        <f>IF('Sub-Cpt Record'!E616 = "","",'Sub-Cpt Record'!E616&amp;"  ")</f>
        <v/>
      </c>
      <c r="D616" s="333" t="str">
        <f>IF('Sub-Cpt Record'!F616 = "","",'Sub-Cpt Record'!F616&amp;"  ")</f>
        <v/>
      </c>
      <c r="E616" s="333" t="str">
        <f>IF('Sub-Cpt Record'!G616 = "","",'Sub-Cpt Record'!G616&amp;"  ")</f>
        <v/>
      </c>
      <c r="F616" s="333" t="str">
        <f>IF('Sub-Cpt Record'!H616 = "","",'Sub-Cpt Record'!H616&amp;"  ")</f>
        <v/>
      </c>
      <c r="G616" s="333" t="str">
        <f>IF('Sub-Cpt Record'!I616 = "","",'Sub-Cpt Record'!I616&amp;"  ")</f>
        <v/>
      </c>
      <c r="H616" s="333" t="str">
        <f>IF('Sub-Cpt Record'!J616 = "","",'Sub-Cpt Record'!J616&amp;"  ")</f>
        <v/>
      </c>
      <c r="I616" s="335" t="str">
        <f t="shared" si="83"/>
        <v/>
      </c>
      <c r="J616" s="333">
        <f>IF(A616&lt;&gt;"",'Sub-Cpt Record'!C616/CODE!B616,0)</f>
        <v>0</v>
      </c>
      <c r="L616" s="337" t="str">
        <f t="shared" si="84"/>
        <v/>
      </c>
      <c r="N616" s="338">
        <f>COUNTIFS('Felling&amp;Restocking'!$A$11:$A$1000, 'Felling&amp;Restocking'!$A616, 'Felling&amp;Restocking'!$B$11:$B$1000, 'Felling&amp;Restocking'!$B616, 'Felling&amp;Restocking'!$H$11:$H$1000, 'Felling&amp;Restocking'!$H616)</f>
        <v>0</v>
      </c>
      <c r="O616" s="338">
        <f>IF(OR('Felling&amp;Restocking'!H616=0,'Felling&amp;Restocking'!H616=""),0,1)</f>
        <v>0</v>
      </c>
      <c r="P616" s="339">
        <f>SUM('Felling&amp;Restocking'!O616+'Felling&amp;Restocking'!P616)</f>
        <v>0</v>
      </c>
      <c r="S616" s="341">
        <f>IF(AND(O616&lt;&gt;0,P616&lt;&gt;0,'Felling&amp;Restocking'!G616&lt;&gt;0,AA616="",AC616=""),1,0)</f>
        <v>0</v>
      </c>
      <c r="T616" s="342" t="str">
        <f>IF(OR('Felling&amp;Restocking'!G616=0,'Felling&amp;Restocking'!G616=""),"",SUM('Felling&amp;Restocking'!O616/P616)*'Felling&amp;Restocking'!G616)</f>
        <v/>
      </c>
      <c r="U616" s="343" t="str">
        <f>IF(OR('Felling&amp;Restocking'!G616=0,'Felling&amp;Restocking'!G616=""),"",SUM('Felling&amp;Restocking'!P616/P616)*'Felling&amp;Restocking'!G616)</f>
        <v/>
      </c>
      <c r="V616" s="344">
        <f>IF(CONCATENATE('Felling&amp;Restocking'!U616&amp;'Felling&amp;Restocking'!W616&amp;'Felling&amp;Restocking'!Y616&amp;'Felling&amp;Restocking'!AA616&amp;'Felling&amp;Restocking'!AC616)="",0,1)</f>
        <v>0</v>
      </c>
      <c r="W616" s="345">
        <f>IF(OR(OR(TRIM('Felling&amp;Restocking'!H616)="T",TRIM('Felling&amp;Restocking'!H616)="DF",TRIM('Felling&amp;Restocking'!H616)="OS"),O616=0),0,1)</f>
        <v>0</v>
      </c>
      <c r="X616" s="345">
        <f>IF(OR('Felling&amp;Restocking'!$S616="",OR('Felling&amp;Restocking'!$S616=0,'Felling&amp;Restocking'!$S616="N/A")),0,1)</f>
        <v>0</v>
      </c>
      <c r="Y616" s="333" t="str">
        <f t="shared" si="85"/>
        <v/>
      </c>
      <c r="Z616" s="333" t="str">
        <f t="shared" si="86"/>
        <v/>
      </c>
      <c r="AA616" s="334" t="str">
        <f t="shared" si="87"/>
        <v/>
      </c>
      <c r="AC616" s="333" t="str">
        <f t="shared" si="88"/>
        <v/>
      </c>
      <c r="AE616" s="333" t="str">
        <f t="shared" si="89"/>
        <v>1</v>
      </c>
      <c r="AF616" s="346" t="str">
        <f>IF('Felling&amp;Restocking'!I616="","",IFERROR(VLOOKUP( 'Felling&amp;Restocking'!I616,SpeciesList[],2,FALSE),"," &amp; 'Felling&amp;Restocking'!I616))</f>
        <v/>
      </c>
      <c r="AG616" s="333" t="str">
        <f>IF('Felling&amp;Restocking'!I616="","",VLOOKUP( 'Felling&amp;Restocking'!I616,SpeciesList[],4,FALSE))</f>
        <v/>
      </c>
      <c r="AH616" s="333" t="str">
        <f>IF('Felling&amp;Restocking'!J616="","",IFERROR("," &amp; VLOOKUP( 'Felling&amp;Restocking'!J616,SpeciesList[],2,FALSE),"," &amp; 'Felling&amp;Restocking'!J616))</f>
        <v/>
      </c>
      <c r="AI616" s="333" t="str">
        <f>IF('Felling&amp;Restocking'!J616="","",VLOOKUP( 'Felling&amp;Restocking'!J616,SpeciesList[],4,FALSE))</f>
        <v/>
      </c>
      <c r="AJ616" s="333" t="str">
        <f>IF('Felling&amp;Restocking'!K616="","",IFERROR("," &amp; VLOOKUP( 'Felling&amp;Restocking'!K616,SpeciesList[],2,FALSE),"," &amp; 'Felling&amp;Restocking'!K616))</f>
        <v/>
      </c>
      <c r="AK616" s="333" t="str">
        <f>IF('Felling&amp;Restocking'!K616="","",VLOOKUP( 'Felling&amp;Restocking'!K616,SpeciesList[],4,FALSE))</f>
        <v/>
      </c>
      <c r="AL616" s="333" t="str">
        <f>IF('Felling&amp;Restocking'!L616="","",IFERROR("," &amp; VLOOKUP( 'Felling&amp;Restocking'!L616,SpeciesList[],2,FALSE),"," &amp; 'Felling&amp;Restocking'!L616))</f>
        <v/>
      </c>
      <c r="AM616" s="333" t="str">
        <f>IF('Felling&amp;Restocking'!L616="","",VLOOKUP( 'Felling&amp;Restocking'!L616,SpeciesList[],4,FALSE))</f>
        <v/>
      </c>
      <c r="AN616" s="333" t="str">
        <f>IF('Felling&amp;Restocking'!M616="","",IFERROR("," &amp; VLOOKUP( 'Felling&amp;Restocking'!M616,SpeciesList[],2,FALSE),"," &amp; 'Felling&amp;Restocking'!M616))</f>
        <v/>
      </c>
      <c r="AO616" s="333" t="str">
        <f>IF('Felling&amp;Restocking'!M616="","",VLOOKUP( 'Felling&amp;Restocking'!M616,SpeciesList[],4,FALSE))</f>
        <v/>
      </c>
      <c r="AP616" s="333" t="str">
        <f>IF('Felling&amp;Restocking'!N616="","",IFERROR("," &amp; VLOOKUP( 'Felling&amp;Restocking'!N616,SpeciesList[],2,FALSE),"," &amp; 'Felling&amp;Restocking'!N616))</f>
        <v/>
      </c>
      <c r="AQ616" s="333" t="str">
        <f>IF('Felling&amp;Restocking'!N616="","",VLOOKUP( 'Felling&amp;Restocking'!N616,SpeciesList[],4,FALSE))</f>
        <v/>
      </c>
      <c r="AS616" s="346"/>
      <c r="AT616" s="333" t="str">
        <f>IF('Sub-Cpt Record'!A616&lt;&gt;"",CONCATENATE('Sub-Cpt Record'!A616,'Sub-Cpt Record'!B616,'Sub-Cpt Record'!C616),"")</f>
        <v/>
      </c>
      <c r="AU616" s="333">
        <f t="shared" si="90"/>
        <v>1</v>
      </c>
      <c r="AV616" s="333">
        <f>IF(AT616&lt;&gt;"",'Sub-Cpt Record'!C616/CODE!AU616,0)</f>
        <v>0</v>
      </c>
    </row>
    <row r="617" spans="1:48" x14ac:dyDescent="0.25">
      <c r="A617" s="333" t="str">
        <f>IF('Sub-Cpt Record'!B617="",IF(OR('Sub-Cpt Record'!A617=0,'Sub-Cpt Record'!A617=""),"",'Sub-Cpt Record'!A617),CONCATENATE('Sub-Cpt Record'!A617&amp;'Sub-Cpt Record'!B617))</f>
        <v/>
      </c>
      <c r="B617" s="333">
        <f t="shared" si="82"/>
        <v>1</v>
      </c>
      <c r="C617" s="334" t="str">
        <f>IF('Sub-Cpt Record'!E617 = "","",'Sub-Cpt Record'!E617&amp;"  ")</f>
        <v/>
      </c>
      <c r="D617" s="333" t="str">
        <f>IF('Sub-Cpt Record'!F617 = "","",'Sub-Cpt Record'!F617&amp;"  ")</f>
        <v/>
      </c>
      <c r="E617" s="333" t="str">
        <f>IF('Sub-Cpt Record'!G617 = "","",'Sub-Cpt Record'!G617&amp;"  ")</f>
        <v/>
      </c>
      <c r="F617" s="333" t="str">
        <f>IF('Sub-Cpt Record'!H617 = "","",'Sub-Cpt Record'!H617&amp;"  ")</f>
        <v/>
      </c>
      <c r="G617" s="333" t="str">
        <f>IF('Sub-Cpt Record'!I617 = "","",'Sub-Cpt Record'!I617&amp;"  ")</f>
        <v/>
      </c>
      <c r="H617" s="333" t="str">
        <f>IF('Sub-Cpt Record'!J617 = "","",'Sub-Cpt Record'!J617&amp;"  ")</f>
        <v/>
      </c>
      <c r="I617" s="335" t="str">
        <f t="shared" si="83"/>
        <v/>
      </c>
      <c r="J617" s="333">
        <f>IF(A617&lt;&gt;"",'Sub-Cpt Record'!C617/CODE!B617,0)</f>
        <v>0</v>
      </c>
      <c r="L617" s="337" t="str">
        <f t="shared" si="84"/>
        <v/>
      </c>
      <c r="N617" s="338">
        <f>COUNTIFS('Felling&amp;Restocking'!$A$11:$A$1000, 'Felling&amp;Restocking'!$A617, 'Felling&amp;Restocking'!$B$11:$B$1000, 'Felling&amp;Restocking'!$B617, 'Felling&amp;Restocking'!$H$11:$H$1000, 'Felling&amp;Restocking'!$H617)</f>
        <v>0</v>
      </c>
      <c r="O617" s="338">
        <f>IF(OR('Felling&amp;Restocking'!H617=0,'Felling&amp;Restocking'!H617=""),0,1)</f>
        <v>0</v>
      </c>
      <c r="P617" s="339">
        <f>SUM('Felling&amp;Restocking'!O617+'Felling&amp;Restocking'!P617)</f>
        <v>0</v>
      </c>
      <c r="S617" s="341">
        <f>IF(AND(O617&lt;&gt;0,P617&lt;&gt;0,'Felling&amp;Restocking'!G617&lt;&gt;0,AA617="",AC617=""),1,0)</f>
        <v>0</v>
      </c>
      <c r="T617" s="342" t="str">
        <f>IF(OR('Felling&amp;Restocking'!G617=0,'Felling&amp;Restocking'!G617=""),"",SUM('Felling&amp;Restocking'!O617/P617)*'Felling&amp;Restocking'!G617)</f>
        <v/>
      </c>
      <c r="U617" s="343" t="str">
        <f>IF(OR('Felling&amp;Restocking'!G617=0,'Felling&amp;Restocking'!G617=""),"",SUM('Felling&amp;Restocking'!P617/P617)*'Felling&amp;Restocking'!G617)</f>
        <v/>
      </c>
      <c r="V617" s="344">
        <f>IF(CONCATENATE('Felling&amp;Restocking'!U617&amp;'Felling&amp;Restocking'!W617&amp;'Felling&amp;Restocking'!Y617&amp;'Felling&amp;Restocking'!AA617&amp;'Felling&amp;Restocking'!AC617)="",0,1)</f>
        <v>0</v>
      </c>
      <c r="W617" s="345">
        <f>IF(OR(OR(TRIM('Felling&amp;Restocking'!H617)="T",TRIM('Felling&amp;Restocking'!H617)="DF",TRIM('Felling&amp;Restocking'!H617)="OS"),O617=0),0,1)</f>
        <v>0</v>
      </c>
      <c r="X617" s="345">
        <f>IF(OR('Felling&amp;Restocking'!$S617="",OR('Felling&amp;Restocking'!$S617=0,'Felling&amp;Restocking'!$S617="N/A")),0,1)</f>
        <v>0</v>
      </c>
      <c r="Y617" s="333" t="str">
        <f t="shared" si="85"/>
        <v/>
      </c>
      <c r="Z617" s="333" t="str">
        <f t="shared" si="86"/>
        <v/>
      </c>
      <c r="AA617" s="334" t="str">
        <f t="shared" si="87"/>
        <v/>
      </c>
      <c r="AC617" s="333" t="str">
        <f t="shared" si="88"/>
        <v/>
      </c>
      <c r="AE617" s="333" t="str">
        <f t="shared" si="89"/>
        <v>1</v>
      </c>
      <c r="AF617" s="346" t="str">
        <f>IF('Felling&amp;Restocking'!I617="","",IFERROR(VLOOKUP( 'Felling&amp;Restocking'!I617,SpeciesList[],2,FALSE),"," &amp; 'Felling&amp;Restocking'!I617))</f>
        <v/>
      </c>
      <c r="AG617" s="333" t="str">
        <f>IF('Felling&amp;Restocking'!I617="","",VLOOKUP( 'Felling&amp;Restocking'!I617,SpeciesList[],4,FALSE))</f>
        <v/>
      </c>
      <c r="AH617" s="333" t="str">
        <f>IF('Felling&amp;Restocking'!J617="","",IFERROR("," &amp; VLOOKUP( 'Felling&amp;Restocking'!J617,SpeciesList[],2,FALSE),"," &amp; 'Felling&amp;Restocking'!J617))</f>
        <v/>
      </c>
      <c r="AI617" s="333" t="str">
        <f>IF('Felling&amp;Restocking'!J617="","",VLOOKUP( 'Felling&amp;Restocking'!J617,SpeciesList[],4,FALSE))</f>
        <v/>
      </c>
      <c r="AJ617" s="333" t="str">
        <f>IF('Felling&amp;Restocking'!K617="","",IFERROR("," &amp; VLOOKUP( 'Felling&amp;Restocking'!K617,SpeciesList[],2,FALSE),"," &amp; 'Felling&amp;Restocking'!K617))</f>
        <v/>
      </c>
      <c r="AK617" s="333" t="str">
        <f>IF('Felling&amp;Restocking'!K617="","",VLOOKUP( 'Felling&amp;Restocking'!K617,SpeciesList[],4,FALSE))</f>
        <v/>
      </c>
      <c r="AL617" s="333" t="str">
        <f>IF('Felling&amp;Restocking'!L617="","",IFERROR("," &amp; VLOOKUP( 'Felling&amp;Restocking'!L617,SpeciesList[],2,FALSE),"," &amp; 'Felling&amp;Restocking'!L617))</f>
        <v/>
      </c>
      <c r="AM617" s="333" t="str">
        <f>IF('Felling&amp;Restocking'!L617="","",VLOOKUP( 'Felling&amp;Restocking'!L617,SpeciesList[],4,FALSE))</f>
        <v/>
      </c>
      <c r="AN617" s="333" t="str">
        <f>IF('Felling&amp;Restocking'!M617="","",IFERROR("," &amp; VLOOKUP( 'Felling&amp;Restocking'!M617,SpeciesList[],2,FALSE),"," &amp; 'Felling&amp;Restocking'!M617))</f>
        <v/>
      </c>
      <c r="AO617" s="333" t="str">
        <f>IF('Felling&amp;Restocking'!M617="","",VLOOKUP( 'Felling&amp;Restocking'!M617,SpeciesList[],4,FALSE))</f>
        <v/>
      </c>
      <c r="AP617" s="333" t="str">
        <f>IF('Felling&amp;Restocking'!N617="","",IFERROR("," &amp; VLOOKUP( 'Felling&amp;Restocking'!N617,SpeciesList[],2,FALSE),"," &amp; 'Felling&amp;Restocking'!N617))</f>
        <v/>
      </c>
      <c r="AQ617" s="333" t="str">
        <f>IF('Felling&amp;Restocking'!N617="","",VLOOKUP( 'Felling&amp;Restocking'!N617,SpeciesList[],4,FALSE))</f>
        <v/>
      </c>
      <c r="AS617" s="346"/>
      <c r="AT617" s="333" t="str">
        <f>IF('Sub-Cpt Record'!A617&lt;&gt;"",CONCATENATE('Sub-Cpt Record'!A617,'Sub-Cpt Record'!B617,'Sub-Cpt Record'!C617),"")</f>
        <v/>
      </c>
      <c r="AU617" s="333">
        <f t="shared" si="90"/>
        <v>1</v>
      </c>
      <c r="AV617" s="333">
        <f>IF(AT617&lt;&gt;"",'Sub-Cpt Record'!C617/CODE!AU617,0)</f>
        <v>0</v>
      </c>
    </row>
    <row r="618" spans="1:48" x14ac:dyDescent="0.25">
      <c r="A618" s="333" t="str">
        <f>IF('Sub-Cpt Record'!B618="",IF(OR('Sub-Cpt Record'!A618=0,'Sub-Cpt Record'!A618=""),"",'Sub-Cpt Record'!A618),CONCATENATE('Sub-Cpt Record'!A618&amp;'Sub-Cpt Record'!B618))</f>
        <v/>
      </c>
      <c r="B618" s="333">
        <f t="shared" si="82"/>
        <v>1</v>
      </c>
      <c r="C618" s="334" t="str">
        <f>IF('Sub-Cpt Record'!E618 = "","",'Sub-Cpt Record'!E618&amp;"  ")</f>
        <v/>
      </c>
      <c r="D618" s="333" t="str">
        <f>IF('Sub-Cpt Record'!F618 = "","",'Sub-Cpt Record'!F618&amp;"  ")</f>
        <v/>
      </c>
      <c r="E618" s="333" t="str">
        <f>IF('Sub-Cpt Record'!G618 = "","",'Sub-Cpt Record'!G618&amp;"  ")</f>
        <v/>
      </c>
      <c r="F618" s="333" t="str">
        <f>IF('Sub-Cpt Record'!H618 = "","",'Sub-Cpt Record'!H618&amp;"  ")</f>
        <v/>
      </c>
      <c r="G618" s="333" t="str">
        <f>IF('Sub-Cpt Record'!I618 = "","",'Sub-Cpt Record'!I618&amp;"  ")</f>
        <v/>
      </c>
      <c r="H618" s="333" t="str">
        <f>IF('Sub-Cpt Record'!J618 = "","",'Sub-Cpt Record'!J618&amp;"  ")</f>
        <v/>
      </c>
      <c r="I618" s="335" t="str">
        <f t="shared" si="83"/>
        <v/>
      </c>
      <c r="J618" s="333">
        <f>IF(A618&lt;&gt;"",'Sub-Cpt Record'!C618/CODE!B618,0)</f>
        <v>0</v>
      </c>
      <c r="L618" s="337" t="str">
        <f t="shared" si="84"/>
        <v/>
      </c>
      <c r="N618" s="338">
        <f>COUNTIFS('Felling&amp;Restocking'!$A$11:$A$1000, 'Felling&amp;Restocking'!$A618, 'Felling&amp;Restocking'!$B$11:$B$1000, 'Felling&amp;Restocking'!$B618, 'Felling&amp;Restocking'!$H$11:$H$1000, 'Felling&amp;Restocking'!$H618)</f>
        <v>0</v>
      </c>
      <c r="O618" s="338">
        <f>IF(OR('Felling&amp;Restocking'!H618=0,'Felling&amp;Restocking'!H618=""),0,1)</f>
        <v>0</v>
      </c>
      <c r="P618" s="339">
        <f>SUM('Felling&amp;Restocking'!O618+'Felling&amp;Restocking'!P618)</f>
        <v>0</v>
      </c>
      <c r="S618" s="341">
        <f>IF(AND(O618&lt;&gt;0,P618&lt;&gt;0,'Felling&amp;Restocking'!G618&lt;&gt;0,AA618="",AC618=""),1,0)</f>
        <v>0</v>
      </c>
      <c r="T618" s="342" t="str">
        <f>IF(OR('Felling&amp;Restocking'!G618=0,'Felling&amp;Restocking'!G618=""),"",SUM('Felling&amp;Restocking'!O618/P618)*'Felling&amp;Restocking'!G618)</f>
        <v/>
      </c>
      <c r="U618" s="343" t="str">
        <f>IF(OR('Felling&amp;Restocking'!G618=0,'Felling&amp;Restocking'!G618=""),"",SUM('Felling&amp;Restocking'!P618/P618)*'Felling&amp;Restocking'!G618)</f>
        <v/>
      </c>
      <c r="V618" s="344">
        <f>IF(CONCATENATE('Felling&amp;Restocking'!U618&amp;'Felling&amp;Restocking'!W618&amp;'Felling&amp;Restocking'!Y618&amp;'Felling&amp;Restocking'!AA618&amp;'Felling&amp;Restocking'!AC618)="",0,1)</f>
        <v>0</v>
      </c>
      <c r="W618" s="345">
        <f>IF(OR(OR(TRIM('Felling&amp;Restocking'!H618)="T",TRIM('Felling&amp;Restocking'!H618)="DF",TRIM('Felling&amp;Restocking'!H618)="OS"),O618=0),0,1)</f>
        <v>0</v>
      </c>
      <c r="X618" s="345">
        <f>IF(OR('Felling&amp;Restocking'!$S618="",OR('Felling&amp;Restocking'!$S618=0,'Felling&amp;Restocking'!$S618="N/A")),0,1)</f>
        <v>0</v>
      </c>
      <c r="Y618" s="333" t="str">
        <f t="shared" si="85"/>
        <v/>
      </c>
      <c r="Z618" s="333" t="str">
        <f t="shared" si="86"/>
        <v/>
      </c>
      <c r="AA618" s="334" t="str">
        <f t="shared" si="87"/>
        <v/>
      </c>
      <c r="AC618" s="333" t="str">
        <f t="shared" si="88"/>
        <v/>
      </c>
      <c r="AE618" s="333" t="str">
        <f t="shared" si="89"/>
        <v>1</v>
      </c>
      <c r="AF618" s="346" t="str">
        <f>IF('Felling&amp;Restocking'!I618="","",IFERROR(VLOOKUP( 'Felling&amp;Restocking'!I618,SpeciesList[],2,FALSE),"," &amp; 'Felling&amp;Restocking'!I618))</f>
        <v/>
      </c>
      <c r="AG618" s="333" t="str">
        <f>IF('Felling&amp;Restocking'!I618="","",VLOOKUP( 'Felling&amp;Restocking'!I618,SpeciesList[],4,FALSE))</f>
        <v/>
      </c>
      <c r="AH618" s="333" t="str">
        <f>IF('Felling&amp;Restocking'!J618="","",IFERROR("," &amp; VLOOKUP( 'Felling&amp;Restocking'!J618,SpeciesList[],2,FALSE),"," &amp; 'Felling&amp;Restocking'!J618))</f>
        <v/>
      </c>
      <c r="AI618" s="333" t="str">
        <f>IF('Felling&amp;Restocking'!J618="","",VLOOKUP( 'Felling&amp;Restocking'!J618,SpeciesList[],4,FALSE))</f>
        <v/>
      </c>
      <c r="AJ618" s="333" t="str">
        <f>IF('Felling&amp;Restocking'!K618="","",IFERROR("," &amp; VLOOKUP( 'Felling&amp;Restocking'!K618,SpeciesList[],2,FALSE),"," &amp; 'Felling&amp;Restocking'!K618))</f>
        <v/>
      </c>
      <c r="AK618" s="333" t="str">
        <f>IF('Felling&amp;Restocking'!K618="","",VLOOKUP( 'Felling&amp;Restocking'!K618,SpeciesList[],4,FALSE))</f>
        <v/>
      </c>
      <c r="AL618" s="333" t="str">
        <f>IF('Felling&amp;Restocking'!L618="","",IFERROR("," &amp; VLOOKUP( 'Felling&amp;Restocking'!L618,SpeciesList[],2,FALSE),"," &amp; 'Felling&amp;Restocking'!L618))</f>
        <v/>
      </c>
      <c r="AM618" s="333" t="str">
        <f>IF('Felling&amp;Restocking'!L618="","",VLOOKUP( 'Felling&amp;Restocking'!L618,SpeciesList[],4,FALSE))</f>
        <v/>
      </c>
      <c r="AN618" s="333" t="str">
        <f>IF('Felling&amp;Restocking'!M618="","",IFERROR("," &amp; VLOOKUP( 'Felling&amp;Restocking'!M618,SpeciesList[],2,FALSE),"," &amp; 'Felling&amp;Restocking'!M618))</f>
        <v/>
      </c>
      <c r="AO618" s="333" t="str">
        <f>IF('Felling&amp;Restocking'!M618="","",VLOOKUP( 'Felling&amp;Restocking'!M618,SpeciesList[],4,FALSE))</f>
        <v/>
      </c>
      <c r="AP618" s="333" t="str">
        <f>IF('Felling&amp;Restocking'!N618="","",IFERROR("," &amp; VLOOKUP( 'Felling&amp;Restocking'!N618,SpeciesList[],2,FALSE),"," &amp; 'Felling&amp;Restocking'!N618))</f>
        <v/>
      </c>
      <c r="AQ618" s="333" t="str">
        <f>IF('Felling&amp;Restocking'!N618="","",VLOOKUP( 'Felling&amp;Restocking'!N618,SpeciesList[],4,FALSE))</f>
        <v/>
      </c>
      <c r="AS618" s="346"/>
      <c r="AT618" s="333" t="str">
        <f>IF('Sub-Cpt Record'!A618&lt;&gt;"",CONCATENATE('Sub-Cpt Record'!A618,'Sub-Cpt Record'!B618,'Sub-Cpt Record'!C618),"")</f>
        <v/>
      </c>
      <c r="AU618" s="333">
        <f t="shared" si="90"/>
        <v>1</v>
      </c>
      <c r="AV618" s="333">
        <f>IF(AT618&lt;&gt;"",'Sub-Cpt Record'!C618/CODE!AU618,0)</f>
        <v>0</v>
      </c>
    </row>
    <row r="619" spans="1:48" x14ac:dyDescent="0.25">
      <c r="A619" s="333" t="str">
        <f>IF('Sub-Cpt Record'!B619="",IF(OR('Sub-Cpt Record'!A619=0,'Sub-Cpt Record'!A619=""),"",'Sub-Cpt Record'!A619),CONCATENATE('Sub-Cpt Record'!A619&amp;'Sub-Cpt Record'!B619))</f>
        <v/>
      </c>
      <c r="B619" s="333">
        <f t="shared" si="82"/>
        <v>1</v>
      </c>
      <c r="C619" s="334" t="str">
        <f>IF('Sub-Cpt Record'!E619 = "","",'Sub-Cpt Record'!E619&amp;"  ")</f>
        <v/>
      </c>
      <c r="D619" s="333" t="str">
        <f>IF('Sub-Cpt Record'!F619 = "","",'Sub-Cpt Record'!F619&amp;"  ")</f>
        <v/>
      </c>
      <c r="E619" s="333" t="str">
        <f>IF('Sub-Cpt Record'!G619 = "","",'Sub-Cpt Record'!G619&amp;"  ")</f>
        <v/>
      </c>
      <c r="F619" s="333" t="str">
        <f>IF('Sub-Cpt Record'!H619 = "","",'Sub-Cpt Record'!H619&amp;"  ")</f>
        <v/>
      </c>
      <c r="G619" s="333" t="str">
        <f>IF('Sub-Cpt Record'!I619 = "","",'Sub-Cpt Record'!I619&amp;"  ")</f>
        <v/>
      </c>
      <c r="H619" s="333" t="str">
        <f>IF('Sub-Cpt Record'!J619 = "","",'Sub-Cpt Record'!J619&amp;"  ")</f>
        <v/>
      </c>
      <c r="I619" s="335" t="str">
        <f t="shared" si="83"/>
        <v/>
      </c>
      <c r="J619" s="333">
        <f>IF(A619&lt;&gt;"",'Sub-Cpt Record'!C619/CODE!B619,0)</f>
        <v>0</v>
      </c>
      <c r="L619" s="337" t="str">
        <f t="shared" si="84"/>
        <v/>
      </c>
      <c r="N619" s="338">
        <f>COUNTIFS('Felling&amp;Restocking'!$A$11:$A$1000, 'Felling&amp;Restocking'!$A619, 'Felling&amp;Restocking'!$B$11:$B$1000, 'Felling&amp;Restocking'!$B619, 'Felling&amp;Restocking'!$H$11:$H$1000, 'Felling&amp;Restocking'!$H619)</f>
        <v>0</v>
      </c>
      <c r="O619" s="338">
        <f>IF(OR('Felling&amp;Restocking'!H619=0,'Felling&amp;Restocking'!H619=""),0,1)</f>
        <v>0</v>
      </c>
      <c r="P619" s="339">
        <f>SUM('Felling&amp;Restocking'!O619+'Felling&amp;Restocking'!P619)</f>
        <v>0</v>
      </c>
      <c r="S619" s="341">
        <f>IF(AND(O619&lt;&gt;0,P619&lt;&gt;0,'Felling&amp;Restocking'!G619&lt;&gt;0,AA619="",AC619=""),1,0)</f>
        <v>0</v>
      </c>
      <c r="T619" s="342" t="str">
        <f>IF(OR('Felling&amp;Restocking'!G619=0,'Felling&amp;Restocking'!G619=""),"",SUM('Felling&amp;Restocking'!O619/P619)*'Felling&amp;Restocking'!G619)</f>
        <v/>
      </c>
      <c r="U619" s="343" t="str">
        <f>IF(OR('Felling&amp;Restocking'!G619=0,'Felling&amp;Restocking'!G619=""),"",SUM('Felling&amp;Restocking'!P619/P619)*'Felling&amp;Restocking'!G619)</f>
        <v/>
      </c>
      <c r="V619" s="344">
        <f>IF(CONCATENATE('Felling&amp;Restocking'!U619&amp;'Felling&amp;Restocking'!W619&amp;'Felling&amp;Restocking'!Y619&amp;'Felling&amp;Restocking'!AA619&amp;'Felling&amp;Restocking'!AC619)="",0,1)</f>
        <v>0</v>
      </c>
      <c r="W619" s="345">
        <f>IF(OR(OR(TRIM('Felling&amp;Restocking'!H619)="T",TRIM('Felling&amp;Restocking'!H619)="DF",TRIM('Felling&amp;Restocking'!H619)="OS"),O619=0),0,1)</f>
        <v>0</v>
      </c>
      <c r="X619" s="345">
        <f>IF(OR('Felling&amp;Restocking'!$S619="",OR('Felling&amp;Restocking'!$S619=0,'Felling&amp;Restocking'!$S619="N/A")),0,1)</f>
        <v>0</v>
      </c>
      <c r="Y619" s="333" t="str">
        <f t="shared" si="85"/>
        <v/>
      </c>
      <c r="Z619" s="333" t="str">
        <f t="shared" si="86"/>
        <v/>
      </c>
      <c r="AA619" s="334" t="str">
        <f t="shared" si="87"/>
        <v/>
      </c>
      <c r="AC619" s="333" t="str">
        <f t="shared" si="88"/>
        <v/>
      </c>
      <c r="AE619" s="333" t="str">
        <f t="shared" si="89"/>
        <v>1</v>
      </c>
      <c r="AF619" s="346" t="str">
        <f>IF('Felling&amp;Restocking'!I619="","",IFERROR(VLOOKUP( 'Felling&amp;Restocking'!I619,SpeciesList[],2,FALSE),"," &amp; 'Felling&amp;Restocking'!I619))</f>
        <v/>
      </c>
      <c r="AG619" s="333" t="str">
        <f>IF('Felling&amp;Restocking'!I619="","",VLOOKUP( 'Felling&amp;Restocking'!I619,SpeciesList[],4,FALSE))</f>
        <v/>
      </c>
      <c r="AH619" s="333" t="str">
        <f>IF('Felling&amp;Restocking'!J619="","",IFERROR("," &amp; VLOOKUP( 'Felling&amp;Restocking'!J619,SpeciesList[],2,FALSE),"," &amp; 'Felling&amp;Restocking'!J619))</f>
        <v/>
      </c>
      <c r="AI619" s="333" t="str">
        <f>IF('Felling&amp;Restocking'!J619="","",VLOOKUP( 'Felling&amp;Restocking'!J619,SpeciesList[],4,FALSE))</f>
        <v/>
      </c>
      <c r="AJ619" s="333" t="str">
        <f>IF('Felling&amp;Restocking'!K619="","",IFERROR("," &amp; VLOOKUP( 'Felling&amp;Restocking'!K619,SpeciesList[],2,FALSE),"," &amp; 'Felling&amp;Restocking'!K619))</f>
        <v/>
      </c>
      <c r="AK619" s="333" t="str">
        <f>IF('Felling&amp;Restocking'!K619="","",VLOOKUP( 'Felling&amp;Restocking'!K619,SpeciesList[],4,FALSE))</f>
        <v/>
      </c>
      <c r="AL619" s="333" t="str">
        <f>IF('Felling&amp;Restocking'!L619="","",IFERROR("," &amp; VLOOKUP( 'Felling&amp;Restocking'!L619,SpeciesList[],2,FALSE),"," &amp; 'Felling&amp;Restocking'!L619))</f>
        <v/>
      </c>
      <c r="AM619" s="333" t="str">
        <f>IF('Felling&amp;Restocking'!L619="","",VLOOKUP( 'Felling&amp;Restocking'!L619,SpeciesList[],4,FALSE))</f>
        <v/>
      </c>
      <c r="AN619" s="333" t="str">
        <f>IF('Felling&amp;Restocking'!M619="","",IFERROR("," &amp; VLOOKUP( 'Felling&amp;Restocking'!M619,SpeciesList[],2,FALSE),"," &amp; 'Felling&amp;Restocking'!M619))</f>
        <v/>
      </c>
      <c r="AO619" s="333" t="str">
        <f>IF('Felling&amp;Restocking'!M619="","",VLOOKUP( 'Felling&amp;Restocking'!M619,SpeciesList[],4,FALSE))</f>
        <v/>
      </c>
      <c r="AP619" s="333" t="str">
        <f>IF('Felling&amp;Restocking'!N619="","",IFERROR("," &amp; VLOOKUP( 'Felling&amp;Restocking'!N619,SpeciesList[],2,FALSE),"," &amp; 'Felling&amp;Restocking'!N619))</f>
        <v/>
      </c>
      <c r="AQ619" s="333" t="str">
        <f>IF('Felling&amp;Restocking'!N619="","",VLOOKUP( 'Felling&amp;Restocking'!N619,SpeciesList[],4,FALSE))</f>
        <v/>
      </c>
      <c r="AS619" s="346"/>
      <c r="AT619" s="333" t="str">
        <f>IF('Sub-Cpt Record'!A619&lt;&gt;"",CONCATENATE('Sub-Cpt Record'!A619,'Sub-Cpt Record'!B619,'Sub-Cpt Record'!C619),"")</f>
        <v/>
      </c>
      <c r="AU619" s="333">
        <f t="shared" si="90"/>
        <v>1</v>
      </c>
      <c r="AV619" s="333">
        <f>IF(AT619&lt;&gt;"",'Sub-Cpt Record'!C619/CODE!AU619,0)</f>
        <v>0</v>
      </c>
    </row>
    <row r="620" spans="1:48" x14ac:dyDescent="0.25">
      <c r="A620" s="333" t="str">
        <f>IF('Sub-Cpt Record'!B620="",IF(OR('Sub-Cpt Record'!A620=0,'Sub-Cpt Record'!A620=""),"",'Sub-Cpt Record'!A620),CONCATENATE('Sub-Cpt Record'!A620&amp;'Sub-Cpt Record'!B620))</f>
        <v/>
      </c>
      <c r="B620" s="333">
        <f t="shared" si="82"/>
        <v>1</v>
      </c>
      <c r="C620" s="334" t="str">
        <f>IF('Sub-Cpt Record'!E620 = "","",'Sub-Cpt Record'!E620&amp;"  ")</f>
        <v/>
      </c>
      <c r="D620" s="333" t="str">
        <f>IF('Sub-Cpt Record'!F620 = "","",'Sub-Cpt Record'!F620&amp;"  ")</f>
        <v/>
      </c>
      <c r="E620" s="333" t="str">
        <f>IF('Sub-Cpt Record'!G620 = "","",'Sub-Cpt Record'!G620&amp;"  ")</f>
        <v/>
      </c>
      <c r="F620" s="333" t="str">
        <f>IF('Sub-Cpt Record'!H620 = "","",'Sub-Cpt Record'!H620&amp;"  ")</f>
        <v/>
      </c>
      <c r="G620" s="333" t="str">
        <f>IF('Sub-Cpt Record'!I620 = "","",'Sub-Cpt Record'!I620&amp;"  ")</f>
        <v/>
      </c>
      <c r="H620" s="333" t="str">
        <f>IF('Sub-Cpt Record'!J620 = "","",'Sub-Cpt Record'!J620&amp;"  ")</f>
        <v/>
      </c>
      <c r="I620" s="335" t="str">
        <f t="shared" si="83"/>
        <v/>
      </c>
      <c r="J620" s="333">
        <f>IF(A620&lt;&gt;"",'Sub-Cpt Record'!C620/CODE!B620,0)</f>
        <v>0</v>
      </c>
      <c r="L620" s="337" t="str">
        <f t="shared" si="84"/>
        <v/>
      </c>
      <c r="N620" s="338">
        <f>COUNTIFS('Felling&amp;Restocking'!$A$11:$A$1000, 'Felling&amp;Restocking'!$A620, 'Felling&amp;Restocking'!$B$11:$B$1000, 'Felling&amp;Restocking'!$B620, 'Felling&amp;Restocking'!$H$11:$H$1000, 'Felling&amp;Restocking'!$H620)</f>
        <v>0</v>
      </c>
      <c r="O620" s="338">
        <f>IF(OR('Felling&amp;Restocking'!H620=0,'Felling&amp;Restocking'!H620=""),0,1)</f>
        <v>0</v>
      </c>
      <c r="P620" s="339">
        <f>SUM('Felling&amp;Restocking'!O620+'Felling&amp;Restocking'!P620)</f>
        <v>0</v>
      </c>
      <c r="S620" s="341">
        <f>IF(AND(O620&lt;&gt;0,P620&lt;&gt;0,'Felling&amp;Restocking'!G620&lt;&gt;0,AA620="",AC620=""),1,0)</f>
        <v>0</v>
      </c>
      <c r="T620" s="342" t="str">
        <f>IF(OR('Felling&amp;Restocking'!G620=0,'Felling&amp;Restocking'!G620=""),"",SUM('Felling&amp;Restocking'!O620/P620)*'Felling&amp;Restocking'!G620)</f>
        <v/>
      </c>
      <c r="U620" s="343" t="str">
        <f>IF(OR('Felling&amp;Restocking'!G620=0,'Felling&amp;Restocking'!G620=""),"",SUM('Felling&amp;Restocking'!P620/P620)*'Felling&amp;Restocking'!G620)</f>
        <v/>
      </c>
      <c r="V620" s="344">
        <f>IF(CONCATENATE('Felling&amp;Restocking'!U620&amp;'Felling&amp;Restocking'!W620&amp;'Felling&amp;Restocking'!Y620&amp;'Felling&amp;Restocking'!AA620&amp;'Felling&amp;Restocking'!AC620)="",0,1)</f>
        <v>0</v>
      </c>
      <c r="W620" s="345">
        <f>IF(OR(OR(TRIM('Felling&amp;Restocking'!H620)="T",TRIM('Felling&amp;Restocking'!H620)="DF",TRIM('Felling&amp;Restocking'!H620)="OS"),O620=0),0,1)</f>
        <v>0</v>
      </c>
      <c r="X620" s="345">
        <f>IF(OR('Felling&amp;Restocking'!$S620="",OR('Felling&amp;Restocking'!$S620=0,'Felling&amp;Restocking'!$S620="N/A")),0,1)</f>
        <v>0</v>
      </c>
      <c r="Y620" s="333" t="str">
        <f t="shared" si="85"/>
        <v/>
      </c>
      <c r="Z620" s="333" t="str">
        <f t="shared" si="86"/>
        <v/>
      </c>
      <c r="AA620" s="334" t="str">
        <f t="shared" si="87"/>
        <v/>
      </c>
      <c r="AC620" s="333" t="str">
        <f t="shared" si="88"/>
        <v/>
      </c>
      <c r="AE620" s="333" t="str">
        <f t="shared" si="89"/>
        <v>1</v>
      </c>
      <c r="AF620" s="346" t="str">
        <f>IF('Felling&amp;Restocking'!I620="","",IFERROR(VLOOKUP( 'Felling&amp;Restocking'!I620,SpeciesList[],2,FALSE),"," &amp; 'Felling&amp;Restocking'!I620))</f>
        <v/>
      </c>
      <c r="AG620" s="333" t="str">
        <f>IF('Felling&amp;Restocking'!I620="","",VLOOKUP( 'Felling&amp;Restocking'!I620,SpeciesList[],4,FALSE))</f>
        <v/>
      </c>
      <c r="AH620" s="333" t="str">
        <f>IF('Felling&amp;Restocking'!J620="","",IFERROR("," &amp; VLOOKUP( 'Felling&amp;Restocking'!J620,SpeciesList[],2,FALSE),"," &amp; 'Felling&amp;Restocking'!J620))</f>
        <v/>
      </c>
      <c r="AI620" s="333" t="str">
        <f>IF('Felling&amp;Restocking'!J620="","",VLOOKUP( 'Felling&amp;Restocking'!J620,SpeciesList[],4,FALSE))</f>
        <v/>
      </c>
      <c r="AJ620" s="333" t="str">
        <f>IF('Felling&amp;Restocking'!K620="","",IFERROR("," &amp; VLOOKUP( 'Felling&amp;Restocking'!K620,SpeciesList[],2,FALSE),"," &amp; 'Felling&amp;Restocking'!K620))</f>
        <v/>
      </c>
      <c r="AK620" s="333" t="str">
        <f>IF('Felling&amp;Restocking'!K620="","",VLOOKUP( 'Felling&amp;Restocking'!K620,SpeciesList[],4,FALSE))</f>
        <v/>
      </c>
      <c r="AL620" s="333" t="str">
        <f>IF('Felling&amp;Restocking'!L620="","",IFERROR("," &amp; VLOOKUP( 'Felling&amp;Restocking'!L620,SpeciesList[],2,FALSE),"," &amp; 'Felling&amp;Restocking'!L620))</f>
        <v/>
      </c>
      <c r="AM620" s="333" t="str">
        <f>IF('Felling&amp;Restocking'!L620="","",VLOOKUP( 'Felling&amp;Restocking'!L620,SpeciesList[],4,FALSE))</f>
        <v/>
      </c>
      <c r="AN620" s="333" t="str">
        <f>IF('Felling&amp;Restocking'!M620="","",IFERROR("," &amp; VLOOKUP( 'Felling&amp;Restocking'!M620,SpeciesList[],2,FALSE),"," &amp; 'Felling&amp;Restocking'!M620))</f>
        <v/>
      </c>
      <c r="AO620" s="333" t="str">
        <f>IF('Felling&amp;Restocking'!M620="","",VLOOKUP( 'Felling&amp;Restocking'!M620,SpeciesList[],4,FALSE))</f>
        <v/>
      </c>
      <c r="AP620" s="333" t="str">
        <f>IF('Felling&amp;Restocking'!N620="","",IFERROR("," &amp; VLOOKUP( 'Felling&amp;Restocking'!N620,SpeciesList[],2,FALSE),"," &amp; 'Felling&amp;Restocking'!N620))</f>
        <v/>
      </c>
      <c r="AQ620" s="333" t="str">
        <f>IF('Felling&amp;Restocking'!N620="","",VLOOKUP( 'Felling&amp;Restocking'!N620,SpeciesList[],4,FALSE))</f>
        <v/>
      </c>
      <c r="AS620" s="346"/>
      <c r="AT620" s="333" t="str">
        <f>IF('Sub-Cpt Record'!A620&lt;&gt;"",CONCATENATE('Sub-Cpt Record'!A620,'Sub-Cpt Record'!B620,'Sub-Cpt Record'!C620),"")</f>
        <v/>
      </c>
      <c r="AU620" s="333">
        <f t="shared" si="90"/>
        <v>1</v>
      </c>
      <c r="AV620" s="333">
        <f>IF(AT620&lt;&gt;"",'Sub-Cpt Record'!C620/CODE!AU620,0)</f>
        <v>0</v>
      </c>
    </row>
    <row r="621" spans="1:48" x14ac:dyDescent="0.25">
      <c r="A621" s="333" t="str">
        <f>IF('Sub-Cpt Record'!B621="",IF(OR('Sub-Cpt Record'!A621=0,'Sub-Cpt Record'!A621=""),"",'Sub-Cpt Record'!A621),CONCATENATE('Sub-Cpt Record'!A621&amp;'Sub-Cpt Record'!B621))</f>
        <v/>
      </c>
      <c r="B621" s="333">
        <f t="shared" si="82"/>
        <v>1</v>
      </c>
      <c r="C621" s="334" t="str">
        <f>IF('Sub-Cpt Record'!E621 = "","",'Sub-Cpt Record'!E621&amp;"  ")</f>
        <v/>
      </c>
      <c r="D621" s="333" t="str">
        <f>IF('Sub-Cpt Record'!F621 = "","",'Sub-Cpt Record'!F621&amp;"  ")</f>
        <v/>
      </c>
      <c r="E621" s="333" t="str">
        <f>IF('Sub-Cpt Record'!G621 = "","",'Sub-Cpt Record'!G621&amp;"  ")</f>
        <v/>
      </c>
      <c r="F621" s="333" t="str">
        <f>IF('Sub-Cpt Record'!H621 = "","",'Sub-Cpt Record'!H621&amp;"  ")</f>
        <v/>
      </c>
      <c r="G621" s="333" t="str">
        <f>IF('Sub-Cpt Record'!I621 = "","",'Sub-Cpt Record'!I621&amp;"  ")</f>
        <v/>
      </c>
      <c r="H621" s="333" t="str">
        <f>IF('Sub-Cpt Record'!J621 = "","",'Sub-Cpt Record'!J621&amp;"  ")</f>
        <v/>
      </c>
      <c r="I621" s="335" t="str">
        <f t="shared" si="83"/>
        <v/>
      </c>
      <c r="J621" s="333">
        <f>IF(A621&lt;&gt;"",'Sub-Cpt Record'!C621/CODE!B621,0)</f>
        <v>0</v>
      </c>
      <c r="L621" s="337" t="str">
        <f t="shared" si="84"/>
        <v/>
      </c>
      <c r="N621" s="338">
        <f>COUNTIFS('Felling&amp;Restocking'!$A$11:$A$1000, 'Felling&amp;Restocking'!$A621, 'Felling&amp;Restocking'!$B$11:$B$1000, 'Felling&amp;Restocking'!$B621, 'Felling&amp;Restocking'!$H$11:$H$1000, 'Felling&amp;Restocking'!$H621)</f>
        <v>0</v>
      </c>
      <c r="O621" s="338">
        <f>IF(OR('Felling&amp;Restocking'!H621=0,'Felling&amp;Restocking'!H621=""),0,1)</f>
        <v>0</v>
      </c>
      <c r="P621" s="339">
        <f>SUM('Felling&amp;Restocking'!O621+'Felling&amp;Restocking'!P621)</f>
        <v>0</v>
      </c>
      <c r="S621" s="341">
        <f>IF(AND(O621&lt;&gt;0,P621&lt;&gt;0,'Felling&amp;Restocking'!G621&lt;&gt;0,AA621="",AC621=""),1,0)</f>
        <v>0</v>
      </c>
      <c r="T621" s="342" t="str">
        <f>IF(OR('Felling&amp;Restocking'!G621=0,'Felling&amp;Restocking'!G621=""),"",SUM('Felling&amp;Restocking'!O621/P621)*'Felling&amp;Restocking'!G621)</f>
        <v/>
      </c>
      <c r="U621" s="343" t="str">
        <f>IF(OR('Felling&amp;Restocking'!G621=0,'Felling&amp;Restocking'!G621=""),"",SUM('Felling&amp;Restocking'!P621/P621)*'Felling&amp;Restocking'!G621)</f>
        <v/>
      </c>
      <c r="V621" s="344">
        <f>IF(CONCATENATE('Felling&amp;Restocking'!U621&amp;'Felling&amp;Restocking'!W621&amp;'Felling&amp;Restocking'!Y621&amp;'Felling&amp;Restocking'!AA621&amp;'Felling&amp;Restocking'!AC621)="",0,1)</f>
        <v>0</v>
      </c>
      <c r="W621" s="345">
        <f>IF(OR(OR(TRIM('Felling&amp;Restocking'!H621)="T",TRIM('Felling&amp;Restocking'!H621)="DF",TRIM('Felling&amp;Restocking'!H621)="OS"),O621=0),0,1)</f>
        <v>0</v>
      </c>
      <c r="X621" s="345">
        <f>IF(OR('Felling&amp;Restocking'!$S621="",OR('Felling&amp;Restocking'!$S621=0,'Felling&amp;Restocking'!$S621="N/A")),0,1)</f>
        <v>0</v>
      </c>
      <c r="Y621" s="333" t="str">
        <f t="shared" si="85"/>
        <v/>
      </c>
      <c r="Z621" s="333" t="str">
        <f t="shared" si="86"/>
        <v/>
      </c>
      <c r="AA621" s="334" t="str">
        <f t="shared" si="87"/>
        <v/>
      </c>
      <c r="AC621" s="333" t="str">
        <f t="shared" si="88"/>
        <v/>
      </c>
      <c r="AE621" s="333" t="str">
        <f t="shared" si="89"/>
        <v>1</v>
      </c>
      <c r="AF621" s="346" t="str">
        <f>IF('Felling&amp;Restocking'!I621="","",IFERROR(VLOOKUP( 'Felling&amp;Restocking'!I621,SpeciesList[],2,FALSE),"," &amp; 'Felling&amp;Restocking'!I621))</f>
        <v/>
      </c>
      <c r="AG621" s="333" t="str">
        <f>IF('Felling&amp;Restocking'!I621="","",VLOOKUP( 'Felling&amp;Restocking'!I621,SpeciesList[],4,FALSE))</f>
        <v/>
      </c>
      <c r="AH621" s="333" t="str">
        <f>IF('Felling&amp;Restocking'!J621="","",IFERROR("," &amp; VLOOKUP( 'Felling&amp;Restocking'!J621,SpeciesList[],2,FALSE),"," &amp; 'Felling&amp;Restocking'!J621))</f>
        <v/>
      </c>
      <c r="AI621" s="333" t="str">
        <f>IF('Felling&amp;Restocking'!J621="","",VLOOKUP( 'Felling&amp;Restocking'!J621,SpeciesList[],4,FALSE))</f>
        <v/>
      </c>
      <c r="AJ621" s="333" t="str">
        <f>IF('Felling&amp;Restocking'!K621="","",IFERROR("," &amp; VLOOKUP( 'Felling&amp;Restocking'!K621,SpeciesList[],2,FALSE),"," &amp; 'Felling&amp;Restocking'!K621))</f>
        <v/>
      </c>
      <c r="AK621" s="333" t="str">
        <f>IF('Felling&amp;Restocking'!K621="","",VLOOKUP( 'Felling&amp;Restocking'!K621,SpeciesList[],4,FALSE))</f>
        <v/>
      </c>
      <c r="AL621" s="333" t="str">
        <f>IF('Felling&amp;Restocking'!L621="","",IFERROR("," &amp; VLOOKUP( 'Felling&amp;Restocking'!L621,SpeciesList[],2,FALSE),"," &amp; 'Felling&amp;Restocking'!L621))</f>
        <v/>
      </c>
      <c r="AM621" s="333" t="str">
        <f>IF('Felling&amp;Restocking'!L621="","",VLOOKUP( 'Felling&amp;Restocking'!L621,SpeciesList[],4,FALSE))</f>
        <v/>
      </c>
      <c r="AN621" s="333" t="str">
        <f>IF('Felling&amp;Restocking'!M621="","",IFERROR("," &amp; VLOOKUP( 'Felling&amp;Restocking'!M621,SpeciesList[],2,FALSE),"," &amp; 'Felling&amp;Restocking'!M621))</f>
        <v/>
      </c>
      <c r="AO621" s="333" t="str">
        <f>IF('Felling&amp;Restocking'!M621="","",VLOOKUP( 'Felling&amp;Restocking'!M621,SpeciesList[],4,FALSE))</f>
        <v/>
      </c>
      <c r="AP621" s="333" t="str">
        <f>IF('Felling&amp;Restocking'!N621="","",IFERROR("," &amp; VLOOKUP( 'Felling&amp;Restocking'!N621,SpeciesList[],2,FALSE),"," &amp; 'Felling&amp;Restocking'!N621))</f>
        <v/>
      </c>
      <c r="AQ621" s="333" t="str">
        <f>IF('Felling&amp;Restocking'!N621="","",VLOOKUP( 'Felling&amp;Restocking'!N621,SpeciesList[],4,FALSE))</f>
        <v/>
      </c>
      <c r="AS621" s="346"/>
      <c r="AT621" s="333" t="str">
        <f>IF('Sub-Cpt Record'!A621&lt;&gt;"",CONCATENATE('Sub-Cpt Record'!A621,'Sub-Cpt Record'!B621,'Sub-Cpt Record'!C621),"")</f>
        <v/>
      </c>
      <c r="AU621" s="333">
        <f t="shared" si="90"/>
        <v>1</v>
      </c>
      <c r="AV621" s="333">
        <f>IF(AT621&lt;&gt;"",'Sub-Cpt Record'!C621/CODE!AU621,0)</f>
        <v>0</v>
      </c>
    </row>
    <row r="622" spans="1:48" x14ac:dyDescent="0.25">
      <c r="A622" s="333" t="str">
        <f>IF('Sub-Cpt Record'!B622="",IF(OR('Sub-Cpt Record'!A622=0,'Sub-Cpt Record'!A622=""),"",'Sub-Cpt Record'!A622),CONCATENATE('Sub-Cpt Record'!A622&amp;'Sub-Cpt Record'!B622))</f>
        <v/>
      </c>
      <c r="B622" s="333">
        <f t="shared" si="82"/>
        <v>1</v>
      </c>
      <c r="C622" s="334" t="str">
        <f>IF('Sub-Cpt Record'!E622 = "","",'Sub-Cpt Record'!E622&amp;"  ")</f>
        <v/>
      </c>
      <c r="D622" s="333" t="str">
        <f>IF('Sub-Cpt Record'!F622 = "","",'Sub-Cpt Record'!F622&amp;"  ")</f>
        <v/>
      </c>
      <c r="E622" s="333" t="str">
        <f>IF('Sub-Cpt Record'!G622 = "","",'Sub-Cpt Record'!G622&amp;"  ")</f>
        <v/>
      </c>
      <c r="F622" s="333" t="str">
        <f>IF('Sub-Cpt Record'!H622 = "","",'Sub-Cpt Record'!H622&amp;"  ")</f>
        <v/>
      </c>
      <c r="G622" s="333" t="str">
        <f>IF('Sub-Cpt Record'!I622 = "","",'Sub-Cpt Record'!I622&amp;"  ")</f>
        <v/>
      </c>
      <c r="H622" s="333" t="str">
        <f>IF('Sub-Cpt Record'!J622 = "","",'Sub-Cpt Record'!J622&amp;"  ")</f>
        <v/>
      </c>
      <c r="I622" s="335" t="str">
        <f t="shared" si="83"/>
        <v/>
      </c>
      <c r="J622" s="333">
        <f>IF(A622&lt;&gt;"",'Sub-Cpt Record'!C622/CODE!B622,0)</f>
        <v>0</v>
      </c>
      <c r="L622" s="337" t="str">
        <f t="shared" si="84"/>
        <v/>
      </c>
      <c r="N622" s="338">
        <f>COUNTIFS('Felling&amp;Restocking'!$A$11:$A$1000, 'Felling&amp;Restocking'!$A622, 'Felling&amp;Restocking'!$B$11:$B$1000, 'Felling&amp;Restocking'!$B622, 'Felling&amp;Restocking'!$H$11:$H$1000, 'Felling&amp;Restocking'!$H622)</f>
        <v>0</v>
      </c>
      <c r="O622" s="338">
        <f>IF(OR('Felling&amp;Restocking'!H622=0,'Felling&amp;Restocking'!H622=""),0,1)</f>
        <v>0</v>
      </c>
      <c r="P622" s="339">
        <f>SUM('Felling&amp;Restocking'!O622+'Felling&amp;Restocking'!P622)</f>
        <v>0</v>
      </c>
      <c r="S622" s="341">
        <f>IF(AND(O622&lt;&gt;0,P622&lt;&gt;0,'Felling&amp;Restocking'!G622&lt;&gt;0,AA622="",AC622=""),1,0)</f>
        <v>0</v>
      </c>
      <c r="T622" s="342" t="str">
        <f>IF(OR('Felling&amp;Restocking'!G622=0,'Felling&amp;Restocking'!G622=""),"",SUM('Felling&amp;Restocking'!O622/P622)*'Felling&amp;Restocking'!G622)</f>
        <v/>
      </c>
      <c r="U622" s="343" t="str">
        <f>IF(OR('Felling&amp;Restocking'!G622=0,'Felling&amp;Restocking'!G622=""),"",SUM('Felling&amp;Restocking'!P622/P622)*'Felling&amp;Restocking'!G622)</f>
        <v/>
      </c>
      <c r="V622" s="344">
        <f>IF(CONCATENATE('Felling&amp;Restocking'!U622&amp;'Felling&amp;Restocking'!W622&amp;'Felling&amp;Restocking'!Y622&amp;'Felling&amp;Restocking'!AA622&amp;'Felling&amp;Restocking'!AC622)="",0,1)</f>
        <v>0</v>
      </c>
      <c r="W622" s="345">
        <f>IF(OR(OR(TRIM('Felling&amp;Restocking'!H622)="T",TRIM('Felling&amp;Restocking'!H622)="DF",TRIM('Felling&amp;Restocking'!H622)="OS"),O622=0),0,1)</f>
        <v>0</v>
      </c>
      <c r="X622" s="345">
        <f>IF(OR('Felling&amp;Restocking'!$S622="",OR('Felling&amp;Restocking'!$S622=0,'Felling&amp;Restocking'!$S622="N/A")),0,1)</f>
        <v>0</v>
      </c>
      <c r="Y622" s="333" t="str">
        <f t="shared" si="85"/>
        <v/>
      </c>
      <c r="Z622" s="333" t="str">
        <f t="shared" si="86"/>
        <v/>
      </c>
      <c r="AA622" s="334" t="str">
        <f t="shared" si="87"/>
        <v/>
      </c>
      <c r="AC622" s="333" t="str">
        <f t="shared" si="88"/>
        <v/>
      </c>
      <c r="AE622" s="333" t="str">
        <f t="shared" si="89"/>
        <v>1</v>
      </c>
      <c r="AF622" s="346" t="str">
        <f>IF('Felling&amp;Restocking'!I622="","",IFERROR(VLOOKUP( 'Felling&amp;Restocking'!I622,SpeciesList[],2,FALSE),"," &amp; 'Felling&amp;Restocking'!I622))</f>
        <v/>
      </c>
      <c r="AG622" s="333" t="str">
        <f>IF('Felling&amp;Restocking'!I622="","",VLOOKUP( 'Felling&amp;Restocking'!I622,SpeciesList[],4,FALSE))</f>
        <v/>
      </c>
      <c r="AH622" s="333" t="str">
        <f>IF('Felling&amp;Restocking'!J622="","",IFERROR("," &amp; VLOOKUP( 'Felling&amp;Restocking'!J622,SpeciesList[],2,FALSE),"," &amp; 'Felling&amp;Restocking'!J622))</f>
        <v/>
      </c>
      <c r="AI622" s="333" t="str">
        <f>IF('Felling&amp;Restocking'!J622="","",VLOOKUP( 'Felling&amp;Restocking'!J622,SpeciesList[],4,FALSE))</f>
        <v/>
      </c>
      <c r="AJ622" s="333" t="str">
        <f>IF('Felling&amp;Restocking'!K622="","",IFERROR("," &amp; VLOOKUP( 'Felling&amp;Restocking'!K622,SpeciesList[],2,FALSE),"," &amp; 'Felling&amp;Restocking'!K622))</f>
        <v/>
      </c>
      <c r="AK622" s="333" t="str">
        <f>IF('Felling&amp;Restocking'!K622="","",VLOOKUP( 'Felling&amp;Restocking'!K622,SpeciesList[],4,FALSE))</f>
        <v/>
      </c>
      <c r="AL622" s="333" t="str">
        <f>IF('Felling&amp;Restocking'!L622="","",IFERROR("," &amp; VLOOKUP( 'Felling&amp;Restocking'!L622,SpeciesList[],2,FALSE),"," &amp; 'Felling&amp;Restocking'!L622))</f>
        <v/>
      </c>
      <c r="AM622" s="333" t="str">
        <f>IF('Felling&amp;Restocking'!L622="","",VLOOKUP( 'Felling&amp;Restocking'!L622,SpeciesList[],4,FALSE))</f>
        <v/>
      </c>
      <c r="AN622" s="333" t="str">
        <f>IF('Felling&amp;Restocking'!M622="","",IFERROR("," &amp; VLOOKUP( 'Felling&amp;Restocking'!M622,SpeciesList[],2,FALSE),"," &amp; 'Felling&amp;Restocking'!M622))</f>
        <v/>
      </c>
      <c r="AO622" s="333" t="str">
        <f>IF('Felling&amp;Restocking'!M622="","",VLOOKUP( 'Felling&amp;Restocking'!M622,SpeciesList[],4,FALSE))</f>
        <v/>
      </c>
      <c r="AP622" s="333" t="str">
        <f>IF('Felling&amp;Restocking'!N622="","",IFERROR("," &amp; VLOOKUP( 'Felling&amp;Restocking'!N622,SpeciesList[],2,FALSE),"," &amp; 'Felling&amp;Restocking'!N622))</f>
        <v/>
      </c>
      <c r="AQ622" s="333" t="str">
        <f>IF('Felling&amp;Restocking'!N622="","",VLOOKUP( 'Felling&amp;Restocking'!N622,SpeciesList[],4,FALSE))</f>
        <v/>
      </c>
      <c r="AS622" s="346"/>
      <c r="AT622" s="333" t="str">
        <f>IF('Sub-Cpt Record'!A622&lt;&gt;"",CONCATENATE('Sub-Cpt Record'!A622,'Sub-Cpt Record'!B622,'Sub-Cpt Record'!C622),"")</f>
        <v/>
      </c>
      <c r="AU622" s="333">
        <f t="shared" si="90"/>
        <v>1</v>
      </c>
      <c r="AV622" s="333">
        <f>IF(AT622&lt;&gt;"",'Sub-Cpt Record'!C622/CODE!AU622,0)</f>
        <v>0</v>
      </c>
    </row>
    <row r="623" spans="1:48" x14ac:dyDescent="0.25">
      <c r="A623" s="333" t="str">
        <f>IF('Sub-Cpt Record'!B623="",IF(OR('Sub-Cpt Record'!A623=0,'Sub-Cpt Record'!A623=""),"",'Sub-Cpt Record'!A623),CONCATENATE('Sub-Cpt Record'!A623&amp;'Sub-Cpt Record'!B623))</f>
        <v/>
      </c>
      <c r="B623" s="333">
        <f t="shared" si="82"/>
        <v>1</v>
      </c>
      <c r="C623" s="334" t="str">
        <f>IF('Sub-Cpt Record'!E623 = "","",'Sub-Cpt Record'!E623&amp;"  ")</f>
        <v/>
      </c>
      <c r="D623" s="333" t="str">
        <f>IF('Sub-Cpt Record'!F623 = "","",'Sub-Cpt Record'!F623&amp;"  ")</f>
        <v/>
      </c>
      <c r="E623" s="333" t="str">
        <f>IF('Sub-Cpt Record'!G623 = "","",'Sub-Cpt Record'!G623&amp;"  ")</f>
        <v/>
      </c>
      <c r="F623" s="333" t="str">
        <f>IF('Sub-Cpt Record'!H623 = "","",'Sub-Cpt Record'!H623&amp;"  ")</f>
        <v/>
      </c>
      <c r="G623" s="333" t="str">
        <f>IF('Sub-Cpt Record'!I623 = "","",'Sub-Cpt Record'!I623&amp;"  ")</f>
        <v/>
      </c>
      <c r="H623" s="333" t="str">
        <f>IF('Sub-Cpt Record'!J623 = "","",'Sub-Cpt Record'!J623&amp;"  ")</f>
        <v/>
      </c>
      <c r="I623" s="335" t="str">
        <f t="shared" si="83"/>
        <v/>
      </c>
      <c r="J623" s="333">
        <f>IF(A623&lt;&gt;"",'Sub-Cpt Record'!C623/CODE!B623,0)</f>
        <v>0</v>
      </c>
      <c r="L623" s="337" t="str">
        <f t="shared" si="84"/>
        <v/>
      </c>
      <c r="N623" s="338">
        <f>COUNTIFS('Felling&amp;Restocking'!$A$11:$A$1000, 'Felling&amp;Restocking'!$A623, 'Felling&amp;Restocking'!$B$11:$B$1000, 'Felling&amp;Restocking'!$B623, 'Felling&amp;Restocking'!$H$11:$H$1000, 'Felling&amp;Restocking'!$H623)</f>
        <v>0</v>
      </c>
      <c r="O623" s="338">
        <f>IF(OR('Felling&amp;Restocking'!H623=0,'Felling&amp;Restocking'!H623=""),0,1)</f>
        <v>0</v>
      </c>
      <c r="P623" s="339">
        <f>SUM('Felling&amp;Restocking'!O623+'Felling&amp;Restocking'!P623)</f>
        <v>0</v>
      </c>
      <c r="S623" s="341">
        <f>IF(AND(O623&lt;&gt;0,P623&lt;&gt;0,'Felling&amp;Restocking'!G623&lt;&gt;0,AA623="",AC623=""),1,0)</f>
        <v>0</v>
      </c>
      <c r="T623" s="342" t="str">
        <f>IF(OR('Felling&amp;Restocking'!G623=0,'Felling&amp;Restocking'!G623=""),"",SUM('Felling&amp;Restocking'!O623/P623)*'Felling&amp;Restocking'!G623)</f>
        <v/>
      </c>
      <c r="U623" s="343" t="str">
        <f>IF(OR('Felling&amp;Restocking'!G623=0,'Felling&amp;Restocking'!G623=""),"",SUM('Felling&amp;Restocking'!P623/P623)*'Felling&amp;Restocking'!G623)</f>
        <v/>
      </c>
      <c r="V623" s="344">
        <f>IF(CONCATENATE('Felling&amp;Restocking'!U623&amp;'Felling&amp;Restocking'!W623&amp;'Felling&amp;Restocking'!Y623&amp;'Felling&amp;Restocking'!AA623&amp;'Felling&amp;Restocking'!AC623)="",0,1)</f>
        <v>0</v>
      </c>
      <c r="W623" s="345">
        <f>IF(OR(OR(TRIM('Felling&amp;Restocking'!H623)="T",TRIM('Felling&amp;Restocking'!H623)="DF",TRIM('Felling&amp;Restocking'!H623)="OS"),O623=0),0,1)</f>
        <v>0</v>
      </c>
      <c r="X623" s="345">
        <f>IF(OR('Felling&amp;Restocking'!$S623="",OR('Felling&amp;Restocking'!$S623=0,'Felling&amp;Restocking'!$S623="N/A")),0,1)</f>
        <v>0</v>
      </c>
      <c r="Y623" s="333" t="str">
        <f t="shared" si="85"/>
        <v/>
      </c>
      <c r="Z623" s="333" t="str">
        <f t="shared" si="86"/>
        <v/>
      </c>
      <c r="AA623" s="334" t="str">
        <f t="shared" si="87"/>
        <v/>
      </c>
      <c r="AC623" s="333" t="str">
        <f t="shared" si="88"/>
        <v/>
      </c>
      <c r="AE623" s="333" t="str">
        <f t="shared" si="89"/>
        <v>1</v>
      </c>
      <c r="AF623" s="346" t="str">
        <f>IF('Felling&amp;Restocking'!I623="","",IFERROR(VLOOKUP( 'Felling&amp;Restocking'!I623,SpeciesList[],2,FALSE),"," &amp; 'Felling&amp;Restocking'!I623))</f>
        <v/>
      </c>
      <c r="AG623" s="333" t="str">
        <f>IF('Felling&amp;Restocking'!I623="","",VLOOKUP( 'Felling&amp;Restocking'!I623,SpeciesList[],4,FALSE))</f>
        <v/>
      </c>
      <c r="AH623" s="333" t="str">
        <f>IF('Felling&amp;Restocking'!J623="","",IFERROR("," &amp; VLOOKUP( 'Felling&amp;Restocking'!J623,SpeciesList[],2,FALSE),"," &amp; 'Felling&amp;Restocking'!J623))</f>
        <v/>
      </c>
      <c r="AI623" s="333" t="str">
        <f>IF('Felling&amp;Restocking'!J623="","",VLOOKUP( 'Felling&amp;Restocking'!J623,SpeciesList[],4,FALSE))</f>
        <v/>
      </c>
      <c r="AJ623" s="333" t="str">
        <f>IF('Felling&amp;Restocking'!K623="","",IFERROR("," &amp; VLOOKUP( 'Felling&amp;Restocking'!K623,SpeciesList[],2,FALSE),"," &amp; 'Felling&amp;Restocking'!K623))</f>
        <v/>
      </c>
      <c r="AK623" s="333" t="str">
        <f>IF('Felling&amp;Restocking'!K623="","",VLOOKUP( 'Felling&amp;Restocking'!K623,SpeciesList[],4,FALSE))</f>
        <v/>
      </c>
      <c r="AL623" s="333" t="str">
        <f>IF('Felling&amp;Restocking'!L623="","",IFERROR("," &amp; VLOOKUP( 'Felling&amp;Restocking'!L623,SpeciesList[],2,FALSE),"," &amp; 'Felling&amp;Restocking'!L623))</f>
        <v/>
      </c>
      <c r="AM623" s="333" t="str">
        <f>IF('Felling&amp;Restocking'!L623="","",VLOOKUP( 'Felling&amp;Restocking'!L623,SpeciesList[],4,FALSE))</f>
        <v/>
      </c>
      <c r="AN623" s="333" t="str">
        <f>IF('Felling&amp;Restocking'!M623="","",IFERROR("," &amp; VLOOKUP( 'Felling&amp;Restocking'!M623,SpeciesList[],2,FALSE),"," &amp; 'Felling&amp;Restocking'!M623))</f>
        <v/>
      </c>
      <c r="AO623" s="333" t="str">
        <f>IF('Felling&amp;Restocking'!M623="","",VLOOKUP( 'Felling&amp;Restocking'!M623,SpeciesList[],4,FALSE))</f>
        <v/>
      </c>
      <c r="AP623" s="333" t="str">
        <f>IF('Felling&amp;Restocking'!N623="","",IFERROR("," &amp; VLOOKUP( 'Felling&amp;Restocking'!N623,SpeciesList[],2,FALSE),"," &amp; 'Felling&amp;Restocking'!N623))</f>
        <v/>
      </c>
      <c r="AQ623" s="333" t="str">
        <f>IF('Felling&amp;Restocking'!N623="","",VLOOKUP( 'Felling&amp;Restocking'!N623,SpeciesList[],4,FALSE))</f>
        <v/>
      </c>
      <c r="AS623" s="346"/>
      <c r="AT623" s="333" t="str">
        <f>IF('Sub-Cpt Record'!A623&lt;&gt;"",CONCATENATE('Sub-Cpt Record'!A623,'Sub-Cpt Record'!B623,'Sub-Cpt Record'!C623),"")</f>
        <v/>
      </c>
      <c r="AU623" s="333">
        <f t="shared" si="90"/>
        <v>1</v>
      </c>
      <c r="AV623" s="333">
        <f>IF(AT623&lt;&gt;"",'Sub-Cpt Record'!C623/CODE!AU623,0)</f>
        <v>0</v>
      </c>
    </row>
    <row r="624" spans="1:48" x14ac:dyDescent="0.25">
      <c r="A624" s="333" t="str">
        <f>IF('Sub-Cpt Record'!B624="",IF(OR('Sub-Cpt Record'!A624=0,'Sub-Cpt Record'!A624=""),"",'Sub-Cpt Record'!A624),CONCATENATE('Sub-Cpt Record'!A624&amp;'Sub-Cpt Record'!B624))</f>
        <v/>
      </c>
      <c r="B624" s="333">
        <f t="shared" si="82"/>
        <v>1</v>
      </c>
      <c r="C624" s="334" t="str">
        <f>IF('Sub-Cpt Record'!E624 = "","",'Sub-Cpt Record'!E624&amp;"  ")</f>
        <v/>
      </c>
      <c r="D624" s="333" t="str">
        <f>IF('Sub-Cpt Record'!F624 = "","",'Sub-Cpt Record'!F624&amp;"  ")</f>
        <v/>
      </c>
      <c r="E624" s="333" t="str">
        <f>IF('Sub-Cpt Record'!G624 = "","",'Sub-Cpt Record'!G624&amp;"  ")</f>
        <v/>
      </c>
      <c r="F624" s="333" t="str">
        <f>IF('Sub-Cpt Record'!H624 = "","",'Sub-Cpt Record'!H624&amp;"  ")</f>
        <v/>
      </c>
      <c r="G624" s="333" t="str">
        <f>IF('Sub-Cpt Record'!I624 = "","",'Sub-Cpt Record'!I624&amp;"  ")</f>
        <v/>
      </c>
      <c r="H624" s="333" t="str">
        <f>IF('Sub-Cpt Record'!J624 = "","",'Sub-Cpt Record'!J624&amp;"  ")</f>
        <v/>
      </c>
      <c r="I624" s="335" t="str">
        <f t="shared" si="83"/>
        <v/>
      </c>
      <c r="J624" s="333">
        <f>IF(A624&lt;&gt;"",'Sub-Cpt Record'!C624/CODE!B624,0)</f>
        <v>0</v>
      </c>
      <c r="L624" s="337" t="str">
        <f t="shared" si="84"/>
        <v/>
      </c>
      <c r="N624" s="338">
        <f>COUNTIFS('Felling&amp;Restocking'!$A$11:$A$1000, 'Felling&amp;Restocking'!$A624, 'Felling&amp;Restocking'!$B$11:$B$1000, 'Felling&amp;Restocking'!$B624, 'Felling&amp;Restocking'!$H$11:$H$1000, 'Felling&amp;Restocking'!$H624)</f>
        <v>0</v>
      </c>
      <c r="O624" s="338">
        <f>IF(OR('Felling&amp;Restocking'!H624=0,'Felling&amp;Restocking'!H624=""),0,1)</f>
        <v>0</v>
      </c>
      <c r="P624" s="339">
        <f>SUM('Felling&amp;Restocking'!O624+'Felling&amp;Restocking'!P624)</f>
        <v>0</v>
      </c>
      <c r="S624" s="341">
        <f>IF(AND(O624&lt;&gt;0,P624&lt;&gt;0,'Felling&amp;Restocking'!G624&lt;&gt;0,AA624="",AC624=""),1,0)</f>
        <v>0</v>
      </c>
      <c r="T624" s="342" t="str">
        <f>IF(OR('Felling&amp;Restocking'!G624=0,'Felling&amp;Restocking'!G624=""),"",SUM('Felling&amp;Restocking'!O624/P624)*'Felling&amp;Restocking'!G624)</f>
        <v/>
      </c>
      <c r="U624" s="343" t="str">
        <f>IF(OR('Felling&amp;Restocking'!G624=0,'Felling&amp;Restocking'!G624=""),"",SUM('Felling&amp;Restocking'!P624/P624)*'Felling&amp;Restocking'!G624)</f>
        <v/>
      </c>
      <c r="V624" s="344">
        <f>IF(CONCATENATE('Felling&amp;Restocking'!U624&amp;'Felling&amp;Restocking'!W624&amp;'Felling&amp;Restocking'!Y624&amp;'Felling&amp;Restocking'!AA624&amp;'Felling&amp;Restocking'!AC624)="",0,1)</f>
        <v>0</v>
      </c>
      <c r="W624" s="345">
        <f>IF(OR(OR(TRIM('Felling&amp;Restocking'!H624)="T",TRIM('Felling&amp;Restocking'!H624)="DF",TRIM('Felling&amp;Restocking'!H624)="OS"),O624=0),0,1)</f>
        <v>0</v>
      </c>
      <c r="X624" s="345">
        <f>IF(OR('Felling&amp;Restocking'!$S624="",OR('Felling&amp;Restocking'!$S624=0,'Felling&amp;Restocking'!$S624="N/A")),0,1)</f>
        <v>0</v>
      </c>
      <c r="Y624" s="333" t="str">
        <f t="shared" si="85"/>
        <v/>
      </c>
      <c r="Z624" s="333" t="str">
        <f t="shared" si="86"/>
        <v/>
      </c>
      <c r="AA624" s="334" t="str">
        <f t="shared" si="87"/>
        <v/>
      </c>
      <c r="AC624" s="333" t="str">
        <f t="shared" si="88"/>
        <v/>
      </c>
      <c r="AE624" s="333" t="str">
        <f t="shared" si="89"/>
        <v>1</v>
      </c>
      <c r="AF624" s="346" t="str">
        <f>IF('Felling&amp;Restocking'!I624="","",IFERROR(VLOOKUP( 'Felling&amp;Restocking'!I624,SpeciesList[],2,FALSE),"," &amp; 'Felling&amp;Restocking'!I624))</f>
        <v/>
      </c>
      <c r="AG624" s="333" t="str">
        <f>IF('Felling&amp;Restocking'!I624="","",VLOOKUP( 'Felling&amp;Restocking'!I624,SpeciesList[],4,FALSE))</f>
        <v/>
      </c>
      <c r="AH624" s="333" t="str">
        <f>IF('Felling&amp;Restocking'!J624="","",IFERROR("," &amp; VLOOKUP( 'Felling&amp;Restocking'!J624,SpeciesList[],2,FALSE),"," &amp; 'Felling&amp;Restocking'!J624))</f>
        <v/>
      </c>
      <c r="AI624" s="333" t="str">
        <f>IF('Felling&amp;Restocking'!J624="","",VLOOKUP( 'Felling&amp;Restocking'!J624,SpeciesList[],4,FALSE))</f>
        <v/>
      </c>
      <c r="AJ624" s="333" t="str">
        <f>IF('Felling&amp;Restocking'!K624="","",IFERROR("," &amp; VLOOKUP( 'Felling&amp;Restocking'!K624,SpeciesList[],2,FALSE),"," &amp; 'Felling&amp;Restocking'!K624))</f>
        <v/>
      </c>
      <c r="AK624" s="333" t="str">
        <f>IF('Felling&amp;Restocking'!K624="","",VLOOKUP( 'Felling&amp;Restocking'!K624,SpeciesList[],4,FALSE))</f>
        <v/>
      </c>
      <c r="AL624" s="333" t="str">
        <f>IF('Felling&amp;Restocking'!L624="","",IFERROR("," &amp; VLOOKUP( 'Felling&amp;Restocking'!L624,SpeciesList[],2,FALSE),"," &amp; 'Felling&amp;Restocking'!L624))</f>
        <v/>
      </c>
      <c r="AM624" s="333" t="str">
        <f>IF('Felling&amp;Restocking'!L624="","",VLOOKUP( 'Felling&amp;Restocking'!L624,SpeciesList[],4,FALSE))</f>
        <v/>
      </c>
      <c r="AN624" s="333" t="str">
        <f>IF('Felling&amp;Restocking'!M624="","",IFERROR("," &amp; VLOOKUP( 'Felling&amp;Restocking'!M624,SpeciesList[],2,FALSE),"," &amp; 'Felling&amp;Restocking'!M624))</f>
        <v/>
      </c>
      <c r="AO624" s="333" t="str">
        <f>IF('Felling&amp;Restocking'!M624="","",VLOOKUP( 'Felling&amp;Restocking'!M624,SpeciesList[],4,FALSE))</f>
        <v/>
      </c>
      <c r="AP624" s="333" t="str">
        <f>IF('Felling&amp;Restocking'!N624="","",IFERROR("," &amp; VLOOKUP( 'Felling&amp;Restocking'!N624,SpeciesList[],2,FALSE),"," &amp; 'Felling&amp;Restocking'!N624))</f>
        <v/>
      </c>
      <c r="AQ624" s="333" t="str">
        <f>IF('Felling&amp;Restocking'!N624="","",VLOOKUP( 'Felling&amp;Restocking'!N624,SpeciesList[],4,FALSE))</f>
        <v/>
      </c>
      <c r="AS624" s="346"/>
      <c r="AT624" s="333" t="str">
        <f>IF('Sub-Cpt Record'!A624&lt;&gt;"",CONCATENATE('Sub-Cpt Record'!A624,'Sub-Cpt Record'!B624,'Sub-Cpt Record'!C624),"")</f>
        <v/>
      </c>
      <c r="AU624" s="333">
        <f t="shared" si="90"/>
        <v>1</v>
      </c>
      <c r="AV624" s="333">
        <f>IF(AT624&lt;&gt;"",'Sub-Cpt Record'!C624/CODE!AU624,0)</f>
        <v>0</v>
      </c>
    </row>
    <row r="625" spans="1:48" x14ac:dyDescent="0.25">
      <c r="A625" s="333" t="str">
        <f>IF('Sub-Cpt Record'!B625="",IF(OR('Sub-Cpt Record'!A625=0,'Sub-Cpt Record'!A625=""),"",'Sub-Cpt Record'!A625),CONCATENATE('Sub-Cpt Record'!A625&amp;'Sub-Cpt Record'!B625))</f>
        <v/>
      </c>
      <c r="B625" s="333">
        <f t="shared" si="82"/>
        <v>1</v>
      </c>
      <c r="C625" s="334" t="str">
        <f>IF('Sub-Cpt Record'!E625 = "","",'Sub-Cpt Record'!E625&amp;"  ")</f>
        <v/>
      </c>
      <c r="D625" s="333" t="str">
        <f>IF('Sub-Cpt Record'!F625 = "","",'Sub-Cpt Record'!F625&amp;"  ")</f>
        <v/>
      </c>
      <c r="E625" s="333" t="str">
        <f>IF('Sub-Cpt Record'!G625 = "","",'Sub-Cpt Record'!G625&amp;"  ")</f>
        <v/>
      </c>
      <c r="F625" s="333" t="str">
        <f>IF('Sub-Cpt Record'!H625 = "","",'Sub-Cpt Record'!H625&amp;"  ")</f>
        <v/>
      </c>
      <c r="G625" s="333" t="str">
        <f>IF('Sub-Cpt Record'!I625 = "","",'Sub-Cpt Record'!I625&amp;"  ")</f>
        <v/>
      </c>
      <c r="H625" s="333" t="str">
        <f>IF('Sub-Cpt Record'!J625 = "","",'Sub-Cpt Record'!J625&amp;"  ")</f>
        <v/>
      </c>
      <c r="I625" s="335" t="str">
        <f t="shared" si="83"/>
        <v/>
      </c>
      <c r="J625" s="333">
        <f>IF(A625&lt;&gt;"",'Sub-Cpt Record'!C625/CODE!B625,0)</f>
        <v>0</v>
      </c>
      <c r="L625" s="337" t="str">
        <f t="shared" si="84"/>
        <v/>
      </c>
      <c r="N625" s="338">
        <f>COUNTIFS('Felling&amp;Restocking'!$A$11:$A$1000, 'Felling&amp;Restocking'!$A625, 'Felling&amp;Restocking'!$B$11:$B$1000, 'Felling&amp;Restocking'!$B625, 'Felling&amp;Restocking'!$H$11:$H$1000, 'Felling&amp;Restocking'!$H625)</f>
        <v>0</v>
      </c>
      <c r="O625" s="338">
        <f>IF(OR('Felling&amp;Restocking'!H625=0,'Felling&amp;Restocking'!H625=""),0,1)</f>
        <v>0</v>
      </c>
      <c r="P625" s="339">
        <f>SUM('Felling&amp;Restocking'!O625+'Felling&amp;Restocking'!P625)</f>
        <v>0</v>
      </c>
      <c r="S625" s="341">
        <f>IF(AND(O625&lt;&gt;0,P625&lt;&gt;0,'Felling&amp;Restocking'!G625&lt;&gt;0,AA625="",AC625=""),1,0)</f>
        <v>0</v>
      </c>
      <c r="T625" s="342" t="str">
        <f>IF(OR('Felling&amp;Restocking'!G625=0,'Felling&amp;Restocking'!G625=""),"",SUM('Felling&amp;Restocking'!O625/P625)*'Felling&amp;Restocking'!G625)</f>
        <v/>
      </c>
      <c r="U625" s="343" t="str">
        <f>IF(OR('Felling&amp;Restocking'!G625=0,'Felling&amp;Restocking'!G625=""),"",SUM('Felling&amp;Restocking'!P625/P625)*'Felling&amp;Restocking'!G625)</f>
        <v/>
      </c>
      <c r="V625" s="344">
        <f>IF(CONCATENATE('Felling&amp;Restocking'!U625&amp;'Felling&amp;Restocking'!W625&amp;'Felling&amp;Restocking'!Y625&amp;'Felling&amp;Restocking'!AA625&amp;'Felling&amp;Restocking'!AC625)="",0,1)</f>
        <v>0</v>
      </c>
      <c r="W625" s="345">
        <f>IF(OR(OR(TRIM('Felling&amp;Restocking'!H625)="T",TRIM('Felling&amp;Restocking'!H625)="DF",TRIM('Felling&amp;Restocking'!H625)="OS"),O625=0),0,1)</f>
        <v>0</v>
      </c>
      <c r="X625" s="345">
        <f>IF(OR('Felling&amp;Restocking'!$S625="",OR('Felling&amp;Restocking'!$S625=0,'Felling&amp;Restocking'!$S625="N/A")),0,1)</f>
        <v>0</v>
      </c>
      <c r="Y625" s="333" t="str">
        <f t="shared" si="85"/>
        <v/>
      </c>
      <c r="Z625" s="333" t="str">
        <f t="shared" si="86"/>
        <v/>
      </c>
      <c r="AA625" s="334" t="str">
        <f t="shared" si="87"/>
        <v/>
      </c>
      <c r="AC625" s="333" t="str">
        <f t="shared" si="88"/>
        <v/>
      </c>
      <c r="AE625" s="333" t="str">
        <f t="shared" si="89"/>
        <v>1</v>
      </c>
      <c r="AF625" s="346" t="str">
        <f>IF('Felling&amp;Restocking'!I625="","",IFERROR(VLOOKUP( 'Felling&amp;Restocking'!I625,SpeciesList[],2,FALSE),"," &amp; 'Felling&amp;Restocking'!I625))</f>
        <v/>
      </c>
      <c r="AG625" s="333" t="str">
        <f>IF('Felling&amp;Restocking'!I625="","",VLOOKUP( 'Felling&amp;Restocking'!I625,SpeciesList[],4,FALSE))</f>
        <v/>
      </c>
      <c r="AH625" s="333" t="str">
        <f>IF('Felling&amp;Restocking'!J625="","",IFERROR("," &amp; VLOOKUP( 'Felling&amp;Restocking'!J625,SpeciesList[],2,FALSE),"," &amp; 'Felling&amp;Restocking'!J625))</f>
        <v/>
      </c>
      <c r="AI625" s="333" t="str">
        <f>IF('Felling&amp;Restocking'!J625="","",VLOOKUP( 'Felling&amp;Restocking'!J625,SpeciesList[],4,FALSE))</f>
        <v/>
      </c>
      <c r="AJ625" s="333" t="str">
        <f>IF('Felling&amp;Restocking'!K625="","",IFERROR("," &amp; VLOOKUP( 'Felling&amp;Restocking'!K625,SpeciesList[],2,FALSE),"," &amp; 'Felling&amp;Restocking'!K625))</f>
        <v/>
      </c>
      <c r="AK625" s="333" t="str">
        <f>IF('Felling&amp;Restocking'!K625="","",VLOOKUP( 'Felling&amp;Restocking'!K625,SpeciesList[],4,FALSE))</f>
        <v/>
      </c>
      <c r="AL625" s="333" t="str">
        <f>IF('Felling&amp;Restocking'!L625="","",IFERROR("," &amp; VLOOKUP( 'Felling&amp;Restocking'!L625,SpeciesList[],2,FALSE),"," &amp; 'Felling&amp;Restocking'!L625))</f>
        <v/>
      </c>
      <c r="AM625" s="333" t="str">
        <f>IF('Felling&amp;Restocking'!L625="","",VLOOKUP( 'Felling&amp;Restocking'!L625,SpeciesList[],4,FALSE))</f>
        <v/>
      </c>
      <c r="AN625" s="333" t="str">
        <f>IF('Felling&amp;Restocking'!M625="","",IFERROR("," &amp; VLOOKUP( 'Felling&amp;Restocking'!M625,SpeciesList[],2,FALSE),"," &amp; 'Felling&amp;Restocking'!M625))</f>
        <v/>
      </c>
      <c r="AO625" s="333" t="str">
        <f>IF('Felling&amp;Restocking'!M625="","",VLOOKUP( 'Felling&amp;Restocking'!M625,SpeciesList[],4,FALSE))</f>
        <v/>
      </c>
      <c r="AP625" s="333" t="str">
        <f>IF('Felling&amp;Restocking'!N625="","",IFERROR("," &amp; VLOOKUP( 'Felling&amp;Restocking'!N625,SpeciesList[],2,FALSE),"," &amp; 'Felling&amp;Restocking'!N625))</f>
        <v/>
      </c>
      <c r="AQ625" s="333" t="str">
        <f>IF('Felling&amp;Restocking'!N625="","",VLOOKUP( 'Felling&amp;Restocking'!N625,SpeciesList[],4,FALSE))</f>
        <v/>
      </c>
      <c r="AS625" s="346"/>
      <c r="AT625" s="333" t="str">
        <f>IF('Sub-Cpt Record'!A625&lt;&gt;"",CONCATENATE('Sub-Cpt Record'!A625,'Sub-Cpt Record'!B625,'Sub-Cpt Record'!C625),"")</f>
        <v/>
      </c>
      <c r="AU625" s="333">
        <f t="shared" si="90"/>
        <v>1</v>
      </c>
      <c r="AV625" s="333">
        <f>IF(AT625&lt;&gt;"",'Sub-Cpt Record'!C625/CODE!AU625,0)</f>
        <v>0</v>
      </c>
    </row>
    <row r="626" spans="1:48" x14ac:dyDescent="0.25">
      <c r="A626" s="333" t="str">
        <f>IF('Sub-Cpt Record'!B626="",IF(OR('Sub-Cpt Record'!A626=0,'Sub-Cpt Record'!A626=""),"",'Sub-Cpt Record'!A626),CONCATENATE('Sub-Cpt Record'!A626&amp;'Sub-Cpt Record'!B626))</f>
        <v/>
      </c>
      <c r="B626" s="333">
        <f t="shared" si="82"/>
        <v>1</v>
      </c>
      <c r="C626" s="334" t="str">
        <f>IF('Sub-Cpt Record'!E626 = "","",'Sub-Cpt Record'!E626&amp;"  ")</f>
        <v/>
      </c>
      <c r="D626" s="333" t="str">
        <f>IF('Sub-Cpt Record'!F626 = "","",'Sub-Cpt Record'!F626&amp;"  ")</f>
        <v/>
      </c>
      <c r="E626" s="333" t="str">
        <f>IF('Sub-Cpt Record'!G626 = "","",'Sub-Cpt Record'!G626&amp;"  ")</f>
        <v/>
      </c>
      <c r="F626" s="333" t="str">
        <f>IF('Sub-Cpt Record'!H626 = "","",'Sub-Cpt Record'!H626&amp;"  ")</f>
        <v/>
      </c>
      <c r="G626" s="333" t="str">
        <f>IF('Sub-Cpt Record'!I626 = "","",'Sub-Cpt Record'!I626&amp;"  ")</f>
        <v/>
      </c>
      <c r="H626" s="333" t="str">
        <f>IF('Sub-Cpt Record'!J626 = "","",'Sub-Cpt Record'!J626&amp;"  ")</f>
        <v/>
      </c>
      <c r="I626" s="335" t="str">
        <f t="shared" si="83"/>
        <v/>
      </c>
      <c r="J626" s="333">
        <f>IF(A626&lt;&gt;"",'Sub-Cpt Record'!C626/CODE!B626,0)</f>
        <v>0</v>
      </c>
      <c r="L626" s="337" t="str">
        <f t="shared" si="84"/>
        <v/>
      </c>
      <c r="N626" s="338">
        <f>COUNTIFS('Felling&amp;Restocking'!$A$11:$A$1000, 'Felling&amp;Restocking'!$A626, 'Felling&amp;Restocking'!$B$11:$B$1000, 'Felling&amp;Restocking'!$B626, 'Felling&amp;Restocking'!$H$11:$H$1000, 'Felling&amp;Restocking'!$H626)</f>
        <v>0</v>
      </c>
      <c r="O626" s="338">
        <f>IF(OR('Felling&amp;Restocking'!H626=0,'Felling&amp;Restocking'!H626=""),0,1)</f>
        <v>0</v>
      </c>
      <c r="P626" s="339">
        <f>SUM('Felling&amp;Restocking'!O626+'Felling&amp;Restocking'!P626)</f>
        <v>0</v>
      </c>
      <c r="S626" s="341">
        <f>IF(AND(O626&lt;&gt;0,P626&lt;&gt;0,'Felling&amp;Restocking'!G626&lt;&gt;0,AA626="",AC626=""),1,0)</f>
        <v>0</v>
      </c>
      <c r="T626" s="342" t="str">
        <f>IF(OR('Felling&amp;Restocking'!G626=0,'Felling&amp;Restocking'!G626=""),"",SUM('Felling&amp;Restocking'!O626/P626)*'Felling&amp;Restocking'!G626)</f>
        <v/>
      </c>
      <c r="U626" s="343" t="str">
        <f>IF(OR('Felling&amp;Restocking'!G626=0,'Felling&amp;Restocking'!G626=""),"",SUM('Felling&amp;Restocking'!P626/P626)*'Felling&amp;Restocking'!G626)</f>
        <v/>
      </c>
      <c r="V626" s="344">
        <f>IF(CONCATENATE('Felling&amp;Restocking'!U626&amp;'Felling&amp;Restocking'!W626&amp;'Felling&amp;Restocking'!Y626&amp;'Felling&amp;Restocking'!AA626&amp;'Felling&amp;Restocking'!AC626)="",0,1)</f>
        <v>0</v>
      </c>
      <c r="W626" s="345">
        <f>IF(OR(OR(TRIM('Felling&amp;Restocking'!H626)="T",TRIM('Felling&amp;Restocking'!H626)="DF",TRIM('Felling&amp;Restocking'!H626)="OS"),O626=0),0,1)</f>
        <v>0</v>
      </c>
      <c r="X626" s="345">
        <f>IF(OR('Felling&amp;Restocking'!$S626="",OR('Felling&amp;Restocking'!$S626=0,'Felling&amp;Restocking'!$S626="N/A")),0,1)</f>
        <v>0</v>
      </c>
      <c r="Y626" s="333" t="str">
        <f t="shared" si="85"/>
        <v/>
      </c>
      <c r="Z626" s="333" t="str">
        <f t="shared" si="86"/>
        <v/>
      </c>
      <c r="AA626" s="334" t="str">
        <f t="shared" si="87"/>
        <v/>
      </c>
      <c r="AC626" s="333" t="str">
        <f t="shared" si="88"/>
        <v/>
      </c>
      <c r="AE626" s="333" t="str">
        <f t="shared" si="89"/>
        <v>1</v>
      </c>
      <c r="AF626" s="346" t="str">
        <f>IF('Felling&amp;Restocking'!I626="","",IFERROR(VLOOKUP( 'Felling&amp;Restocking'!I626,SpeciesList[],2,FALSE),"," &amp; 'Felling&amp;Restocking'!I626))</f>
        <v/>
      </c>
      <c r="AG626" s="333" t="str">
        <f>IF('Felling&amp;Restocking'!I626="","",VLOOKUP( 'Felling&amp;Restocking'!I626,SpeciesList[],4,FALSE))</f>
        <v/>
      </c>
      <c r="AH626" s="333" t="str">
        <f>IF('Felling&amp;Restocking'!J626="","",IFERROR("," &amp; VLOOKUP( 'Felling&amp;Restocking'!J626,SpeciesList[],2,FALSE),"," &amp; 'Felling&amp;Restocking'!J626))</f>
        <v/>
      </c>
      <c r="AI626" s="333" t="str">
        <f>IF('Felling&amp;Restocking'!J626="","",VLOOKUP( 'Felling&amp;Restocking'!J626,SpeciesList[],4,FALSE))</f>
        <v/>
      </c>
      <c r="AJ626" s="333" t="str">
        <f>IF('Felling&amp;Restocking'!K626="","",IFERROR("," &amp; VLOOKUP( 'Felling&amp;Restocking'!K626,SpeciesList[],2,FALSE),"," &amp; 'Felling&amp;Restocking'!K626))</f>
        <v/>
      </c>
      <c r="AK626" s="333" t="str">
        <f>IF('Felling&amp;Restocking'!K626="","",VLOOKUP( 'Felling&amp;Restocking'!K626,SpeciesList[],4,FALSE))</f>
        <v/>
      </c>
      <c r="AL626" s="333" t="str">
        <f>IF('Felling&amp;Restocking'!L626="","",IFERROR("," &amp; VLOOKUP( 'Felling&amp;Restocking'!L626,SpeciesList[],2,FALSE),"," &amp; 'Felling&amp;Restocking'!L626))</f>
        <v/>
      </c>
      <c r="AM626" s="333" t="str">
        <f>IF('Felling&amp;Restocking'!L626="","",VLOOKUP( 'Felling&amp;Restocking'!L626,SpeciesList[],4,FALSE))</f>
        <v/>
      </c>
      <c r="AN626" s="333" t="str">
        <f>IF('Felling&amp;Restocking'!M626="","",IFERROR("," &amp; VLOOKUP( 'Felling&amp;Restocking'!M626,SpeciesList[],2,FALSE),"," &amp; 'Felling&amp;Restocking'!M626))</f>
        <v/>
      </c>
      <c r="AO626" s="333" t="str">
        <f>IF('Felling&amp;Restocking'!M626="","",VLOOKUP( 'Felling&amp;Restocking'!M626,SpeciesList[],4,FALSE))</f>
        <v/>
      </c>
      <c r="AP626" s="333" t="str">
        <f>IF('Felling&amp;Restocking'!N626="","",IFERROR("," &amp; VLOOKUP( 'Felling&amp;Restocking'!N626,SpeciesList[],2,FALSE),"," &amp; 'Felling&amp;Restocking'!N626))</f>
        <v/>
      </c>
      <c r="AQ626" s="333" t="str">
        <f>IF('Felling&amp;Restocking'!N626="","",VLOOKUP( 'Felling&amp;Restocking'!N626,SpeciesList[],4,FALSE))</f>
        <v/>
      </c>
      <c r="AS626" s="346"/>
      <c r="AT626" s="333" t="str">
        <f>IF('Sub-Cpt Record'!A626&lt;&gt;"",CONCATENATE('Sub-Cpt Record'!A626,'Sub-Cpt Record'!B626,'Sub-Cpt Record'!C626),"")</f>
        <v/>
      </c>
      <c r="AU626" s="333">
        <f t="shared" si="90"/>
        <v>1</v>
      </c>
      <c r="AV626" s="333">
        <f>IF(AT626&lt;&gt;"",'Sub-Cpt Record'!C626/CODE!AU626,0)</f>
        <v>0</v>
      </c>
    </row>
    <row r="627" spans="1:48" x14ac:dyDescent="0.25">
      <c r="A627" s="333" t="str">
        <f>IF('Sub-Cpt Record'!B627="",IF(OR('Sub-Cpt Record'!A627=0,'Sub-Cpt Record'!A627=""),"",'Sub-Cpt Record'!A627),CONCATENATE('Sub-Cpt Record'!A627&amp;'Sub-Cpt Record'!B627))</f>
        <v/>
      </c>
      <c r="B627" s="333">
        <f t="shared" si="82"/>
        <v>1</v>
      </c>
      <c r="C627" s="334" t="str">
        <f>IF('Sub-Cpt Record'!E627 = "","",'Sub-Cpt Record'!E627&amp;"  ")</f>
        <v/>
      </c>
      <c r="D627" s="333" t="str">
        <f>IF('Sub-Cpt Record'!F627 = "","",'Sub-Cpt Record'!F627&amp;"  ")</f>
        <v/>
      </c>
      <c r="E627" s="333" t="str">
        <f>IF('Sub-Cpt Record'!G627 = "","",'Sub-Cpt Record'!G627&amp;"  ")</f>
        <v/>
      </c>
      <c r="F627" s="333" t="str">
        <f>IF('Sub-Cpt Record'!H627 = "","",'Sub-Cpt Record'!H627&amp;"  ")</f>
        <v/>
      </c>
      <c r="G627" s="333" t="str">
        <f>IF('Sub-Cpt Record'!I627 = "","",'Sub-Cpt Record'!I627&amp;"  ")</f>
        <v/>
      </c>
      <c r="H627" s="333" t="str">
        <f>IF('Sub-Cpt Record'!J627 = "","",'Sub-Cpt Record'!J627&amp;"  ")</f>
        <v/>
      </c>
      <c r="I627" s="335" t="str">
        <f t="shared" si="83"/>
        <v/>
      </c>
      <c r="J627" s="333">
        <f>IF(A627&lt;&gt;"",'Sub-Cpt Record'!C627/CODE!B627,0)</f>
        <v>0</v>
      </c>
      <c r="L627" s="337" t="str">
        <f t="shared" si="84"/>
        <v/>
      </c>
      <c r="N627" s="338">
        <f>COUNTIFS('Felling&amp;Restocking'!$A$11:$A$1000, 'Felling&amp;Restocking'!$A627, 'Felling&amp;Restocking'!$B$11:$B$1000, 'Felling&amp;Restocking'!$B627, 'Felling&amp;Restocking'!$H$11:$H$1000, 'Felling&amp;Restocking'!$H627)</f>
        <v>0</v>
      </c>
      <c r="O627" s="338">
        <f>IF(OR('Felling&amp;Restocking'!H627=0,'Felling&amp;Restocking'!H627=""),0,1)</f>
        <v>0</v>
      </c>
      <c r="P627" s="339">
        <f>SUM('Felling&amp;Restocking'!O627+'Felling&amp;Restocking'!P627)</f>
        <v>0</v>
      </c>
      <c r="S627" s="341">
        <f>IF(AND(O627&lt;&gt;0,P627&lt;&gt;0,'Felling&amp;Restocking'!G627&lt;&gt;0,AA627="",AC627=""),1,0)</f>
        <v>0</v>
      </c>
      <c r="T627" s="342" t="str">
        <f>IF(OR('Felling&amp;Restocking'!G627=0,'Felling&amp;Restocking'!G627=""),"",SUM('Felling&amp;Restocking'!O627/P627)*'Felling&amp;Restocking'!G627)</f>
        <v/>
      </c>
      <c r="U627" s="343" t="str">
        <f>IF(OR('Felling&amp;Restocking'!G627=0,'Felling&amp;Restocking'!G627=""),"",SUM('Felling&amp;Restocking'!P627/P627)*'Felling&amp;Restocking'!G627)</f>
        <v/>
      </c>
      <c r="V627" s="344">
        <f>IF(CONCATENATE('Felling&amp;Restocking'!U627&amp;'Felling&amp;Restocking'!W627&amp;'Felling&amp;Restocking'!Y627&amp;'Felling&amp;Restocking'!AA627&amp;'Felling&amp;Restocking'!AC627)="",0,1)</f>
        <v>0</v>
      </c>
      <c r="W627" s="345">
        <f>IF(OR(OR(TRIM('Felling&amp;Restocking'!H627)="T",TRIM('Felling&amp;Restocking'!H627)="DF",TRIM('Felling&amp;Restocking'!H627)="OS"),O627=0),0,1)</f>
        <v>0</v>
      </c>
      <c r="X627" s="345">
        <f>IF(OR('Felling&amp;Restocking'!$S627="",OR('Felling&amp;Restocking'!$S627=0,'Felling&amp;Restocking'!$S627="N/A")),0,1)</f>
        <v>0</v>
      </c>
      <c r="Y627" s="333" t="str">
        <f t="shared" si="85"/>
        <v/>
      </c>
      <c r="Z627" s="333" t="str">
        <f t="shared" si="86"/>
        <v/>
      </c>
      <c r="AA627" s="334" t="str">
        <f t="shared" si="87"/>
        <v/>
      </c>
      <c r="AC627" s="333" t="str">
        <f t="shared" si="88"/>
        <v/>
      </c>
      <c r="AE627" s="333" t="str">
        <f t="shared" si="89"/>
        <v>1</v>
      </c>
      <c r="AF627" s="346" t="str">
        <f>IF('Felling&amp;Restocking'!I627="","",IFERROR(VLOOKUP( 'Felling&amp;Restocking'!I627,SpeciesList[],2,FALSE),"," &amp; 'Felling&amp;Restocking'!I627))</f>
        <v/>
      </c>
      <c r="AG627" s="333" t="str">
        <f>IF('Felling&amp;Restocking'!I627="","",VLOOKUP( 'Felling&amp;Restocking'!I627,SpeciesList[],4,FALSE))</f>
        <v/>
      </c>
      <c r="AH627" s="333" t="str">
        <f>IF('Felling&amp;Restocking'!J627="","",IFERROR("," &amp; VLOOKUP( 'Felling&amp;Restocking'!J627,SpeciesList[],2,FALSE),"," &amp; 'Felling&amp;Restocking'!J627))</f>
        <v/>
      </c>
      <c r="AI627" s="333" t="str">
        <f>IF('Felling&amp;Restocking'!J627="","",VLOOKUP( 'Felling&amp;Restocking'!J627,SpeciesList[],4,FALSE))</f>
        <v/>
      </c>
      <c r="AJ627" s="333" t="str">
        <f>IF('Felling&amp;Restocking'!K627="","",IFERROR("," &amp; VLOOKUP( 'Felling&amp;Restocking'!K627,SpeciesList[],2,FALSE),"," &amp; 'Felling&amp;Restocking'!K627))</f>
        <v/>
      </c>
      <c r="AK627" s="333" t="str">
        <f>IF('Felling&amp;Restocking'!K627="","",VLOOKUP( 'Felling&amp;Restocking'!K627,SpeciesList[],4,FALSE))</f>
        <v/>
      </c>
      <c r="AL627" s="333" t="str">
        <f>IF('Felling&amp;Restocking'!L627="","",IFERROR("," &amp; VLOOKUP( 'Felling&amp;Restocking'!L627,SpeciesList[],2,FALSE),"," &amp; 'Felling&amp;Restocking'!L627))</f>
        <v/>
      </c>
      <c r="AM627" s="333" t="str">
        <f>IF('Felling&amp;Restocking'!L627="","",VLOOKUP( 'Felling&amp;Restocking'!L627,SpeciesList[],4,FALSE))</f>
        <v/>
      </c>
      <c r="AN627" s="333" t="str">
        <f>IF('Felling&amp;Restocking'!M627="","",IFERROR("," &amp; VLOOKUP( 'Felling&amp;Restocking'!M627,SpeciesList[],2,FALSE),"," &amp; 'Felling&amp;Restocking'!M627))</f>
        <v/>
      </c>
      <c r="AO627" s="333" t="str">
        <f>IF('Felling&amp;Restocking'!M627="","",VLOOKUP( 'Felling&amp;Restocking'!M627,SpeciesList[],4,FALSE))</f>
        <v/>
      </c>
      <c r="AP627" s="333" t="str">
        <f>IF('Felling&amp;Restocking'!N627="","",IFERROR("," &amp; VLOOKUP( 'Felling&amp;Restocking'!N627,SpeciesList[],2,FALSE),"," &amp; 'Felling&amp;Restocking'!N627))</f>
        <v/>
      </c>
      <c r="AQ627" s="333" t="str">
        <f>IF('Felling&amp;Restocking'!N627="","",VLOOKUP( 'Felling&amp;Restocking'!N627,SpeciesList[],4,FALSE))</f>
        <v/>
      </c>
      <c r="AS627" s="346"/>
      <c r="AT627" s="333" t="str">
        <f>IF('Sub-Cpt Record'!A627&lt;&gt;"",CONCATENATE('Sub-Cpt Record'!A627,'Sub-Cpt Record'!B627,'Sub-Cpt Record'!C627),"")</f>
        <v/>
      </c>
      <c r="AU627" s="333">
        <f t="shared" si="90"/>
        <v>1</v>
      </c>
      <c r="AV627" s="333">
        <f>IF(AT627&lt;&gt;"",'Sub-Cpt Record'!C627/CODE!AU627,0)</f>
        <v>0</v>
      </c>
    </row>
    <row r="628" spans="1:48" x14ac:dyDescent="0.25">
      <c r="A628" s="333" t="str">
        <f>IF('Sub-Cpt Record'!B628="",IF(OR('Sub-Cpt Record'!A628=0,'Sub-Cpt Record'!A628=""),"",'Sub-Cpt Record'!A628),CONCATENATE('Sub-Cpt Record'!A628&amp;'Sub-Cpt Record'!B628))</f>
        <v/>
      </c>
      <c r="B628" s="333">
        <f t="shared" si="82"/>
        <v>1</v>
      </c>
      <c r="C628" s="334" t="str">
        <f>IF('Sub-Cpt Record'!E628 = "","",'Sub-Cpt Record'!E628&amp;"  ")</f>
        <v/>
      </c>
      <c r="D628" s="333" t="str">
        <f>IF('Sub-Cpt Record'!F628 = "","",'Sub-Cpt Record'!F628&amp;"  ")</f>
        <v/>
      </c>
      <c r="E628" s="333" t="str">
        <f>IF('Sub-Cpt Record'!G628 = "","",'Sub-Cpt Record'!G628&amp;"  ")</f>
        <v/>
      </c>
      <c r="F628" s="333" t="str">
        <f>IF('Sub-Cpt Record'!H628 = "","",'Sub-Cpt Record'!H628&amp;"  ")</f>
        <v/>
      </c>
      <c r="G628" s="333" t="str">
        <f>IF('Sub-Cpt Record'!I628 = "","",'Sub-Cpt Record'!I628&amp;"  ")</f>
        <v/>
      </c>
      <c r="H628" s="333" t="str">
        <f>IF('Sub-Cpt Record'!J628 = "","",'Sub-Cpt Record'!J628&amp;"  ")</f>
        <v/>
      </c>
      <c r="I628" s="335" t="str">
        <f t="shared" si="83"/>
        <v/>
      </c>
      <c r="J628" s="333">
        <f>IF(A628&lt;&gt;"",'Sub-Cpt Record'!C628/CODE!B628,0)</f>
        <v>0</v>
      </c>
      <c r="L628" s="337" t="str">
        <f t="shared" si="84"/>
        <v/>
      </c>
      <c r="N628" s="338">
        <f>COUNTIFS('Felling&amp;Restocking'!$A$11:$A$1000, 'Felling&amp;Restocking'!$A628, 'Felling&amp;Restocking'!$B$11:$B$1000, 'Felling&amp;Restocking'!$B628, 'Felling&amp;Restocking'!$H$11:$H$1000, 'Felling&amp;Restocking'!$H628)</f>
        <v>0</v>
      </c>
      <c r="O628" s="338">
        <f>IF(OR('Felling&amp;Restocking'!H628=0,'Felling&amp;Restocking'!H628=""),0,1)</f>
        <v>0</v>
      </c>
      <c r="P628" s="339">
        <f>SUM('Felling&amp;Restocking'!O628+'Felling&amp;Restocking'!P628)</f>
        <v>0</v>
      </c>
      <c r="S628" s="341">
        <f>IF(AND(O628&lt;&gt;0,P628&lt;&gt;0,'Felling&amp;Restocking'!G628&lt;&gt;0,AA628="",AC628=""),1,0)</f>
        <v>0</v>
      </c>
      <c r="T628" s="342" t="str">
        <f>IF(OR('Felling&amp;Restocking'!G628=0,'Felling&amp;Restocking'!G628=""),"",SUM('Felling&amp;Restocking'!O628/P628)*'Felling&amp;Restocking'!G628)</f>
        <v/>
      </c>
      <c r="U628" s="343" t="str">
        <f>IF(OR('Felling&amp;Restocking'!G628=0,'Felling&amp;Restocking'!G628=""),"",SUM('Felling&amp;Restocking'!P628/P628)*'Felling&amp;Restocking'!G628)</f>
        <v/>
      </c>
      <c r="V628" s="344">
        <f>IF(CONCATENATE('Felling&amp;Restocking'!U628&amp;'Felling&amp;Restocking'!W628&amp;'Felling&amp;Restocking'!Y628&amp;'Felling&amp;Restocking'!AA628&amp;'Felling&amp;Restocking'!AC628)="",0,1)</f>
        <v>0</v>
      </c>
      <c r="W628" s="345">
        <f>IF(OR(OR(TRIM('Felling&amp;Restocking'!H628)="T",TRIM('Felling&amp;Restocking'!H628)="DF",TRIM('Felling&amp;Restocking'!H628)="OS"),O628=0),0,1)</f>
        <v>0</v>
      </c>
      <c r="X628" s="345">
        <f>IF(OR('Felling&amp;Restocking'!$S628="",OR('Felling&amp;Restocking'!$S628=0,'Felling&amp;Restocking'!$S628="N/A")),0,1)</f>
        <v>0</v>
      </c>
      <c r="Y628" s="333" t="str">
        <f t="shared" si="85"/>
        <v/>
      </c>
      <c r="Z628" s="333" t="str">
        <f t="shared" si="86"/>
        <v/>
      </c>
      <c r="AA628" s="334" t="str">
        <f t="shared" si="87"/>
        <v/>
      </c>
      <c r="AC628" s="333" t="str">
        <f t="shared" si="88"/>
        <v/>
      </c>
      <c r="AE628" s="333" t="str">
        <f t="shared" si="89"/>
        <v>1</v>
      </c>
      <c r="AF628" s="346" t="str">
        <f>IF('Felling&amp;Restocking'!I628="","",IFERROR(VLOOKUP( 'Felling&amp;Restocking'!I628,SpeciesList[],2,FALSE),"," &amp; 'Felling&amp;Restocking'!I628))</f>
        <v/>
      </c>
      <c r="AG628" s="333" t="str">
        <f>IF('Felling&amp;Restocking'!I628="","",VLOOKUP( 'Felling&amp;Restocking'!I628,SpeciesList[],4,FALSE))</f>
        <v/>
      </c>
      <c r="AH628" s="333" t="str">
        <f>IF('Felling&amp;Restocking'!J628="","",IFERROR("," &amp; VLOOKUP( 'Felling&amp;Restocking'!J628,SpeciesList[],2,FALSE),"," &amp; 'Felling&amp;Restocking'!J628))</f>
        <v/>
      </c>
      <c r="AI628" s="333" t="str">
        <f>IF('Felling&amp;Restocking'!J628="","",VLOOKUP( 'Felling&amp;Restocking'!J628,SpeciesList[],4,FALSE))</f>
        <v/>
      </c>
      <c r="AJ628" s="333" t="str">
        <f>IF('Felling&amp;Restocking'!K628="","",IFERROR("," &amp; VLOOKUP( 'Felling&amp;Restocking'!K628,SpeciesList[],2,FALSE),"," &amp; 'Felling&amp;Restocking'!K628))</f>
        <v/>
      </c>
      <c r="AK628" s="333" t="str">
        <f>IF('Felling&amp;Restocking'!K628="","",VLOOKUP( 'Felling&amp;Restocking'!K628,SpeciesList[],4,FALSE))</f>
        <v/>
      </c>
      <c r="AL628" s="333" t="str">
        <f>IF('Felling&amp;Restocking'!L628="","",IFERROR("," &amp; VLOOKUP( 'Felling&amp;Restocking'!L628,SpeciesList[],2,FALSE),"," &amp; 'Felling&amp;Restocking'!L628))</f>
        <v/>
      </c>
      <c r="AM628" s="333" t="str">
        <f>IF('Felling&amp;Restocking'!L628="","",VLOOKUP( 'Felling&amp;Restocking'!L628,SpeciesList[],4,FALSE))</f>
        <v/>
      </c>
      <c r="AN628" s="333" t="str">
        <f>IF('Felling&amp;Restocking'!M628="","",IFERROR("," &amp; VLOOKUP( 'Felling&amp;Restocking'!M628,SpeciesList[],2,FALSE),"," &amp; 'Felling&amp;Restocking'!M628))</f>
        <v/>
      </c>
      <c r="AO628" s="333" t="str">
        <f>IF('Felling&amp;Restocking'!M628="","",VLOOKUP( 'Felling&amp;Restocking'!M628,SpeciesList[],4,FALSE))</f>
        <v/>
      </c>
      <c r="AP628" s="333" t="str">
        <f>IF('Felling&amp;Restocking'!N628="","",IFERROR("," &amp; VLOOKUP( 'Felling&amp;Restocking'!N628,SpeciesList[],2,FALSE),"," &amp; 'Felling&amp;Restocking'!N628))</f>
        <v/>
      </c>
      <c r="AQ628" s="333" t="str">
        <f>IF('Felling&amp;Restocking'!N628="","",VLOOKUP( 'Felling&amp;Restocking'!N628,SpeciesList[],4,FALSE))</f>
        <v/>
      </c>
      <c r="AS628" s="346"/>
      <c r="AT628" s="333" t="str">
        <f>IF('Sub-Cpt Record'!A628&lt;&gt;"",CONCATENATE('Sub-Cpt Record'!A628,'Sub-Cpt Record'!B628,'Sub-Cpt Record'!C628),"")</f>
        <v/>
      </c>
      <c r="AU628" s="333">
        <f t="shared" si="90"/>
        <v>1</v>
      </c>
      <c r="AV628" s="333">
        <f>IF(AT628&lt;&gt;"",'Sub-Cpt Record'!C628/CODE!AU628,0)</f>
        <v>0</v>
      </c>
    </row>
    <row r="629" spans="1:48" x14ac:dyDescent="0.25">
      <c r="A629" s="333" t="str">
        <f>IF('Sub-Cpt Record'!B629="",IF(OR('Sub-Cpt Record'!A629=0,'Sub-Cpt Record'!A629=""),"",'Sub-Cpt Record'!A629),CONCATENATE('Sub-Cpt Record'!A629&amp;'Sub-Cpt Record'!B629))</f>
        <v/>
      </c>
      <c r="B629" s="333">
        <f t="shared" si="82"/>
        <v>1</v>
      </c>
      <c r="C629" s="334" t="str">
        <f>IF('Sub-Cpt Record'!E629 = "","",'Sub-Cpt Record'!E629&amp;"  ")</f>
        <v/>
      </c>
      <c r="D629" s="333" t="str">
        <f>IF('Sub-Cpt Record'!F629 = "","",'Sub-Cpt Record'!F629&amp;"  ")</f>
        <v/>
      </c>
      <c r="E629" s="333" t="str">
        <f>IF('Sub-Cpt Record'!G629 = "","",'Sub-Cpt Record'!G629&amp;"  ")</f>
        <v/>
      </c>
      <c r="F629" s="333" t="str">
        <f>IF('Sub-Cpt Record'!H629 = "","",'Sub-Cpt Record'!H629&amp;"  ")</f>
        <v/>
      </c>
      <c r="G629" s="333" t="str">
        <f>IF('Sub-Cpt Record'!I629 = "","",'Sub-Cpt Record'!I629&amp;"  ")</f>
        <v/>
      </c>
      <c r="H629" s="333" t="str">
        <f>IF('Sub-Cpt Record'!J629 = "","",'Sub-Cpt Record'!J629&amp;"  ")</f>
        <v/>
      </c>
      <c r="I629" s="335" t="str">
        <f t="shared" si="83"/>
        <v/>
      </c>
      <c r="J629" s="333">
        <f>IF(A629&lt;&gt;"",'Sub-Cpt Record'!C629/CODE!B629,0)</f>
        <v>0</v>
      </c>
      <c r="L629" s="337" t="str">
        <f t="shared" si="84"/>
        <v/>
      </c>
      <c r="N629" s="338">
        <f>COUNTIFS('Felling&amp;Restocking'!$A$11:$A$1000, 'Felling&amp;Restocking'!$A629, 'Felling&amp;Restocking'!$B$11:$B$1000, 'Felling&amp;Restocking'!$B629, 'Felling&amp;Restocking'!$H$11:$H$1000, 'Felling&amp;Restocking'!$H629)</f>
        <v>0</v>
      </c>
      <c r="O629" s="338">
        <f>IF(OR('Felling&amp;Restocking'!H629=0,'Felling&amp;Restocking'!H629=""),0,1)</f>
        <v>0</v>
      </c>
      <c r="P629" s="339">
        <f>SUM('Felling&amp;Restocking'!O629+'Felling&amp;Restocking'!P629)</f>
        <v>0</v>
      </c>
      <c r="S629" s="341">
        <f>IF(AND(O629&lt;&gt;0,P629&lt;&gt;0,'Felling&amp;Restocking'!G629&lt;&gt;0,AA629="",AC629=""),1,0)</f>
        <v>0</v>
      </c>
      <c r="T629" s="342" t="str">
        <f>IF(OR('Felling&amp;Restocking'!G629=0,'Felling&amp;Restocking'!G629=""),"",SUM('Felling&amp;Restocking'!O629/P629)*'Felling&amp;Restocking'!G629)</f>
        <v/>
      </c>
      <c r="U629" s="343" t="str">
        <f>IF(OR('Felling&amp;Restocking'!G629=0,'Felling&amp;Restocking'!G629=""),"",SUM('Felling&amp;Restocking'!P629/P629)*'Felling&amp;Restocking'!G629)</f>
        <v/>
      </c>
      <c r="V629" s="344">
        <f>IF(CONCATENATE('Felling&amp;Restocking'!U629&amp;'Felling&amp;Restocking'!W629&amp;'Felling&amp;Restocking'!Y629&amp;'Felling&amp;Restocking'!AA629&amp;'Felling&amp;Restocking'!AC629)="",0,1)</f>
        <v>0</v>
      </c>
      <c r="W629" s="345">
        <f>IF(OR(OR(TRIM('Felling&amp;Restocking'!H629)="T",TRIM('Felling&amp;Restocking'!H629)="DF",TRIM('Felling&amp;Restocking'!H629)="OS"),O629=0),0,1)</f>
        <v>0</v>
      </c>
      <c r="X629" s="345">
        <f>IF(OR('Felling&amp;Restocking'!$S629="",OR('Felling&amp;Restocking'!$S629=0,'Felling&amp;Restocking'!$S629="N/A")),0,1)</f>
        <v>0</v>
      </c>
      <c r="Y629" s="333" t="str">
        <f t="shared" si="85"/>
        <v/>
      </c>
      <c r="Z629" s="333" t="str">
        <f t="shared" si="86"/>
        <v/>
      </c>
      <c r="AA629" s="334" t="str">
        <f t="shared" si="87"/>
        <v/>
      </c>
      <c r="AC629" s="333" t="str">
        <f t="shared" si="88"/>
        <v/>
      </c>
      <c r="AE629" s="333" t="str">
        <f t="shared" si="89"/>
        <v>1</v>
      </c>
      <c r="AF629" s="346" t="str">
        <f>IF('Felling&amp;Restocking'!I629="","",IFERROR(VLOOKUP( 'Felling&amp;Restocking'!I629,SpeciesList[],2,FALSE),"," &amp; 'Felling&amp;Restocking'!I629))</f>
        <v/>
      </c>
      <c r="AG629" s="333" t="str">
        <f>IF('Felling&amp;Restocking'!I629="","",VLOOKUP( 'Felling&amp;Restocking'!I629,SpeciesList[],4,FALSE))</f>
        <v/>
      </c>
      <c r="AH629" s="333" t="str">
        <f>IF('Felling&amp;Restocking'!J629="","",IFERROR("," &amp; VLOOKUP( 'Felling&amp;Restocking'!J629,SpeciesList[],2,FALSE),"," &amp; 'Felling&amp;Restocking'!J629))</f>
        <v/>
      </c>
      <c r="AI629" s="333" t="str">
        <f>IF('Felling&amp;Restocking'!J629="","",VLOOKUP( 'Felling&amp;Restocking'!J629,SpeciesList[],4,FALSE))</f>
        <v/>
      </c>
      <c r="AJ629" s="333" t="str">
        <f>IF('Felling&amp;Restocking'!K629="","",IFERROR("," &amp; VLOOKUP( 'Felling&amp;Restocking'!K629,SpeciesList[],2,FALSE),"," &amp; 'Felling&amp;Restocking'!K629))</f>
        <v/>
      </c>
      <c r="AK629" s="333" t="str">
        <f>IF('Felling&amp;Restocking'!K629="","",VLOOKUP( 'Felling&amp;Restocking'!K629,SpeciesList[],4,FALSE))</f>
        <v/>
      </c>
      <c r="AL629" s="333" t="str">
        <f>IF('Felling&amp;Restocking'!L629="","",IFERROR("," &amp; VLOOKUP( 'Felling&amp;Restocking'!L629,SpeciesList[],2,FALSE),"," &amp; 'Felling&amp;Restocking'!L629))</f>
        <v/>
      </c>
      <c r="AM629" s="333" t="str">
        <f>IF('Felling&amp;Restocking'!L629="","",VLOOKUP( 'Felling&amp;Restocking'!L629,SpeciesList[],4,FALSE))</f>
        <v/>
      </c>
      <c r="AN629" s="333" t="str">
        <f>IF('Felling&amp;Restocking'!M629="","",IFERROR("," &amp; VLOOKUP( 'Felling&amp;Restocking'!M629,SpeciesList[],2,FALSE),"," &amp; 'Felling&amp;Restocking'!M629))</f>
        <v/>
      </c>
      <c r="AO629" s="333" t="str">
        <f>IF('Felling&amp;Restocking'!M629="","",VLOOKUP( 'Felling&amp;Restocking'!M629,SpeciesList[],4,FALSE))</f>
        <v/>
      </c>
      <c r="AP629" s="333" t="str">
        <f>IF('Felling&amp;Restocking'!N629="","",IFERROR("," &amp; VLOOKUP( 'Felling&amp;Restocking'!N629,SpeciesList[],2,FALSE),"," &amp; 'Felling&amp;Restocking'!N629))</f>
        <v/>
      </c>
      <c r="AQ629" s="333" t="str">
        <f>IF('Felling&amp;Restocking'!N629="","",VLOOKUP( 'Felling&amp;Restocking'!N629,SpeciesList[],4,FALSE))</f>
        <v/>
      </c>
      <c r="AS629" s="346"/>
      <c r="AT629" s="333" t="str">
        <f>IF('Sub-Cpt Record'!A629&lt;&gt;"",CONCATENATE('Sub-Cpt Record'!A629,'Sub-Cpt Record'!B629,'Sub-Cpt Record'!C629),"")</f>
        <v/>
      </c>
      <c r="AU629" s="333">
        <f t="shared" si="90"/>
        <v>1</v>
      </c>
      <c r="AV629" s="333">
        <f>IF(AT629&lt;&gt;"",'Sub-Cpt Record'!C629/CODE!AU629,0)</f>
        <v>0</v>
      </c>
    </row>
    <row r="630" spans="1:48" x14ac:dyDescent="0.25">
      <c r="A630" s="333" t="str">
        <f>IF('Sub-Cpt Record'!B630="",IF(OR('Sub-Cpt Record'!A630=0,'Sub-Cpt Record'!A630=""),"",'Sub-Cpt Record'!A630),CONCATENATE('Sub-Cpt Record'!A630&amp;'Sub-Cpt Record'!B630))</f>
        <v/>
      </c>
      <c r="B630" s="333">
        <f t="shared" si="82"/>
        <v>1</v>
      </c>
      <c r="C630" s="334" t="str">
        <f>IF('Sub-Cpt Record'!E630 = "","",'Sub-Cpt Record'!E630&amp;"  ")</f>
        <v/>
      </c>
      <c r="D630" s="333" t="str">
        <f>IF('Sub-Cpt Record'!F630 = "","",'Sub-Cpt Record'!F630&amp;"  ")</f>
        <v/>
      </c>
      <c r="E630" s="333" t="str">
        <f>IF('Sub-Cpt Record'!G630 = "","",'Sub-Cpt Record'!G630&amp;"  ")</f>
        <v/>
      </c>
      <c r="F630" s="333" t="str">
        <f>IF('Sub-Cpt Record'!H630 = "","",'Sub-Cpt Record'!H630&amp;"  ")</f>
        <v/>
      </c>
      <c r="G630" s="333" t="str">
        <f>IF('Sub-Cpt Record'!I630 = "","",'Sub-Cpt Record'!I630&amp;"  ")</f>
        <v/>
      </c>
      <c r="H630" s="333" t="str">
        <f>IF('Sub-Cpt Record'!J630 = "","",'Sub-Cpt Record'!J630&amp;"  ")</f>
        <v/>
      </c>
      <c r="I630" s="335" t="str">
        <f t="shared" si="83"/>
        <v/>
      </c>
      <c r="J630" s="333">
        <f>IF(A630&lt;&gt;"",'Sub-Cpt Record'!C630/CODE!B630,0)</f>
        <v>0</v>
      </c>
      <c r="L630" s="337" t="str">
        <f t="shared" si="84"/>
        <v/>
      </c>
      <c r="N630" s="338">
        <f>COUNTIFS('Felling&amp;Restocking'!$A$11:$A$1000, 'Felling&amp;Restocking'!$A630, 'Felling&amp;Restocking'!$B$11:$B$1000, 'Felling&amp;Restocking'!$B630, 'Felling&amp;Restocking'!$H$11:$H$1000, 'Felling&amp;Restocking'!$H630)</f>
        <v>0</v>
      </c>
      <c r="O630" s="338">
        <f>IF(OR('Felling&amp;Restocking'!H630=0,'Felling&amp;Restocking'!H630=""),0,1)</f>
        <v>0</v>
      </c>
      <c r="P630" s="339">
        <f>SUM('Felling&amp;Restocking'!O630+'Felling&amp;Restocking'!P630)</f>
        <v>0</v>
      </c>
      <c r="S630" s="341">
        <f>IF(AND(O630&lt;&gt;0,P630&lt;&gt;0,'Felling&amp;Restocking'!G630&lt;&gt;0,AA630="",AC630=""),1,0)</f>
        <v>0</v>
      </c>
      <c r="T630" s="342" t="str">
        <f>IF(OR('Felling&amp;Restocking'!G630=0,'Felling&amp;Restocking'!G630=""),"",SUM('Felling&amp;Restocking'!O630/P630)*'Felling&amp;Restocking'!G630)</f>
        <v/>
      </c>
      <c r="U630" s="343" t="str">
        <f>IF(OR('Felling&amp;Restocking'!G630=0,'Felling&amp;Restocking'!G630=""),"",SUM('Felling&amp;Restocking'!P630/P630)*'Felling&amp;Restocking'!G630)</f>
        <v/>
      </c>
      <c r="V630" s="344">
        <f>IF(CONCATENATE('Felling&amp;Restocking'!U630&amp;'Felling&amp;Restocking'!W630&amp;'Felling&amp;Restocking'!Y630&amp;'Felling&amp;Restocking'!AA630&amp;'Felling&amp;Restocking'!AC630)="",0,1)</f>
        <v>0</v>
      </c>
      <c r="W630" s="345">
        <f>IF(OR(OR(TRIM('Felling&amp;Restocking'!H630)="T",TRIM('Felling&amp;Restocking'!H630)="DF",TRIM('Felling&amp;Restocking'!H630)="OS"),O630=0),0,1)</f>
        <v>0</v>
      </c>
      <c r="X630" s="345">
        <f>IF(OR('Felling&amp;Restocking'!$S630="",OR('Felling&amp;Restocking'!$S630=0,'Felling&amp;Restocking'!$S630="N/A")),0,1)</f>
        <v>0</v>
      </c>
      <c r="Y630" s="333" t="str">
        <f t="shared" si="85"/>
        <v/>
      </c>
      <c r="Z630" s="333" t="str">
        <f t="shared" si="86"/>
        <v/>
      </c>
      <c r="AA630" s="334" t="str">
        <f t="shared" si="87"/>
        <v/>
      </c>
      <c r="AC630" s="333" t="str">
        <f t="shared" si="88"/>
        <v/>
      </c>
      <c r="AE630" s="333" t="str">
        <f t="shared" si="89"/>
        <v>1</v>
      </c>
      <c r="AF630" s="346" t="str">
        <f>IF('Felling&amp;Restocking'!I630="","",IFERROR(VLOOKUP( 'Felling&amp;Restocking'!I630,SpeciesList[],2,FALSE),"," &amp; 'Felling&amp;Restocking'!I630))</f>
        <v/>
      </c>
      <c r="AG630" s="333" t="str">
        <f>IF('Felling&amp;Restocking'!I630="","",VLOOKUP( 'Felling&amp;Restocking'!I630,SpeciesList[],4,FALSE))</f>
        <v/>
      </c>
      <c r="AH630" s="333" t="str">
        <f>IF('Felling&amp;Restocking'!J630="","",IFERROR("," &amp; VLOOKUP( 'Felling&amp;Restocking'!J630,SpeciesList[],2,FALSE),"," &amp; 'Felling&amp;Restocking'!J630))</f>
        <v/>
      </c>
      <c r="AI630" s="333" t="str">
        <f>IF('Felling&amp;Restocking'!J630="","",VLOOKUP( 'Felling&amp;Restocking'!J630,SpeciesList[],4,FALSE))</f>
        <v/>
      </c>
      <c r="AJ630" s="333" t="str">
        <f>IF('Felling&amp;Restocking'!K630="","",IFERROR("," &amp; VLOOKUP( 'Felling&amp;Restocking'!K630,SpeciesList[],2,FALSE),"," &amp; 'Felling&amp;Restocking'!K630))</f>
        <v/>
      </c>
      <c r="AK630" s="333" t="str">
        <f>IF('Felling&amp;Restocking'!K630="","",VLOOKUP( 'Felling&amp;Restocking'!K630,SpeciesList[],4,FALSE))</f>
        <v/>
      </c>
      <c r="AL630" s="333" t="str">
        <f>IF('Felling&amp;Restocking'!L630="","",IFERROR("," &amp; VLOOKUP( 'Felling&amp;Restocking'!L630,SpeciesList[],2,FALSE),"," &amp; 'Felling&amp;Restocking'!L630))</f>
        <v/>
      </c>
      <c r="AM630" s="333" t="str">
        <f>IF('Felling&amp;Restocking'!L630="","",VLOOKUP( 'Felling&amp;Restocking'!L630,SpeciesList[],4,FALSE))</f>
        <v/>
      </c>
      <c r="AN630" s="333" t="str">
        <f>IF('Felling&amp;Restocking'!M630="","",IFERROR("," &amp; VLOOKUP( 'Felling&amp;Restocking'!M630,SpeciesList[],2,FALSE),"," &amp; 'Felling&amp;Restocking'!M630))</f>
        <v/>
      </c>
      <c r="AO630" s="333" t="str">
        <f>IF('Felling&amp;Restocking'!M630="","",VLOOKUP( 'Felling&amp;Restocking'!M630,SpeciesList[],4,FALSE))</f>
        <v/>
      </c>
      <c r="AP630" s="333" t="str">
        <f>IF('Felling&amp;Restocking'!N630="","",IFERROR("," &amp; VLOOKUP( 'Felling&amp;Restocking'!N630,SpeciesList[],2,FALSE),"," &amp; 'Felling&amp;Restocking'!N630))</f>
        <v/>
      </c>
      <c r="AQ630" s="333" t="str">
        <f>IF('Felling&amp;Restocking'!N630="","",VLOOKUP( 'Felling&amp;Restocking'!N630,SpeciesList[],4,FALSE))</f>
        <v/>
      </c>
      <c r="AS630" s="346"/>
      <c r="AT630" s="333" t="str">
        <f>IF('Sub-Cpt Record'!A630&lt;&gt;"",CONCATENATE('Sub-Cpt Record'!A630,'Sub-Cpt Record'!B630,'Sub-Cpt Record'!C630),"")</f>
        <v/>
      </c>
      <c r="AU630" s="333">
        <f t="shared" si="90"/>
        <v>1</v>
      </c>
      <c r="AV630" s="333">
        <f>IF(AT630&lt;&gt;"",'Sub-Cpt Record'!C630/CODE!AU630,0)</f>
        <v>0</v>
      </c>
    </row>
    <row r="631" spans="1:48" x14ac:dyDescent="0.25">
      <c r="A631" s="333" t="str">
        <f>IF('Sub-Cpt Record'!B631="",IF(OR('Sub-Cpt Record'!A631=0,'Sub-Cpt Record'!A631=""),"",'Sub-Cpt Record'!A631),CONCATENATE('Sub-Cpt Record'!A631&amp;'Sub-Cpt Record'!B631))</f>
        <v/>
      </c>
      <c r="B631" s="333">
        <f t="shared" si="82"/>
        <v>1</v>
      </c>
      <c r="C631" s="334" t="str">
        <f>IF('Sub-Cpt Record'!E631 = "","",'Sub-Cpt Record'!E631&amp;"  ")</f>
        <v/>
      </c>
      <c r="D631" s="333" t="str">
        <f>IF('Sub-Cpt Record'!F631 = "","",'Sub-Cpt Record'!F631&amp;"  ")</f>
        <v/>
      </c>
      <c r="E631" s="333" t="str">
        <f>IF('Sub-Cpt Record'!G631 = "","",'Sub-Cpt Record'!G631&amp;"  ")</f>
        <v/>
      </c>
      <c r="F631" s="333" t="str">
        <f>IF('Sub-Cpt Record'!H631 = "","",'Sub-Cpt Record'!H631&amp;"  ")</f>
        <v/>
      </c>
      <c r="G631" s="333" t="str">
        <f>IF('Sub-Cpt Record'!I631 = "","",'Sub-Cpt Record'!I631&amp;"  ")</f>
        <v/>
      </c>
      <c r="H631" s="333" t="str">
        <f>IF('Sub-Cpt Record'!J631 = "","",'Sub-Cpt Record'!J631&amp;"  ")</f>
        <v/>
      </c>
      <c r="I631" s="335" t="str">
        <f t="shared" si="83"/>
        <v/>
      </c>
      <c r="J631" s="333">
        <f>IF(A631&lt;&gt;"",'Sub-Cpt Record'!C631/CODE!B631,0)</f>
        <v>0</v>
      </c>
      <c r="L631" s="337" t="str">
        <f t="shared" si="84"/>
        <v/>
      </c>
      <c r="N631" s="338">
        <f>COUNTIFS('Felling&amp;Restocking'!$A$11:$A$1000, 'Felling&amp;Restocking'!$A631, 'Felling&amp;Restocking'!$B$11:$B$1000, 'Felling&amp;Restocking'!$B631, 'Felling&amp;Restocking'!$H$11:$H$1000, 'Felling&amp;Restocking'!$H631)</f>
        <v>0</v>
      </c>
      <c r="O631" s="338">
        <f>IF(OR('Felling&amp;Restocking'!H631=0,'Felling&amp;Restocking'!H631=""),0,1)</f>
        <v>0</v>
      </c>
      <c r="P631" s="339">
        <f>SUM('Felling&amp;Restocking'!O631+'Felling&amp;Restocking'!P631)</f>
        <v>0</v>
      </c>
      <c r="S631" s="341">
        <f>IF(AND(O631&lt;&gt;0,P631&lt;&gt;0,'Felling&amp;Restocking'!G631&lt;&gt;0,AA631="",AC631=""),1,0)</f>
        <v>0</v>
      </c>
      <c r="T631" s="342" t="str">
        <f>IF(OR('Felling&amp;Restocking'!G631=0,'Felling&amp;Restocking'!G631=""),"",SUM('Felling&amp;Restocking'!O631/P631)*'Felling&amp;Restocking'!G631)</f>
        <v/>
      </c>
      <c r="U631" s="343" t="str">
        <f>IF(OR('Felling&amp;Restocking'!G631=0,'Felling&amp;Restocking'!G631=""),"",SUM('Felling&amp;Restocking'!P631/P631)*'Felling&amp;Restocking'!G631)</f>
        <v/>
      </c>
      <c r="V631" s="344">
        <f>IF(CONCATENATE('Felling&amp;Restocking'!U631&amp;'Felling&amp;Restocking'!W631&amp;'Felling&amp;Restocking'!Y631&amp;'Felling&amp;Restocking'!AA631&amp;'Felling&amp;Restocking'!AC631)="",0,1)</f>
        <v>0</v>
      </c>
      <c r="W631" s="345">
        <f>IF(OR(OR(TRIM('Felling&amp;Restocking'!H631)="T",TRIM('Felling&amp;Restocking'!H631)="DF",TRIM('Felling&amp;Restocking'!H631)="OS"),O631=0),0,1)</f>
        <v>0</v>
      </c>
      <c r="X631" s="345">
        <f>IF(OR('Felling&amp;Restocking'!$S631="",OR('Felling&amp;Restocking'!$S631=0,'Felling&amp;Restocking'!$S631="N/A")),0,1)</f>
        <v>0</v>
      </c>
      <c r="Y631" s="333" t="str">
        <f t="shared" si="85"/>
        <v/>
      </c>
      <c r="Z631" s="333" t="str">
        <f t="shared" si="86"/>
        <v/>
      </c>
      <c r="AA631" s="334" t="str">
        <f t="shared" si="87"/>
        <v/>
      </c>
      <c r="AC631" s="333" t="str">
        <f t="shared" si="88"/>
        <v/>
      </c>
      <c r="AE631" s="333" t="str">
        <f t="shared" si="89"/>
        <v>1</v>
      </c>
      <c r="AF631" s="346" t="str">
        <f>IF('Felling&amp;Restocking'!I631="","",IFERROR(VLOOKUP( 'Felling&amp;Restocking'!I631,SpeciesList[],2,FALSE),"," &amp; 'Felling&amp;Restocking'!I631))</f>
        <v/>
      </c>
      <c r="AG631" s="333" t="str">
        <f>IF('Felling&amp;Restocking'!I631="","",VLOOKUP( 'Felling&amp;Restocking'!I631,SpeciesList[],4,FALSE))</f>
        <v/>
      </c>
      <c r="AH631" s="333" t="str">
        <f>IF('Felling&amp;Restocking'!J631="","",IFERROR("," &amp; VLOOKUP( 'Felling&amp;Restocking'!J631,SpeciesList[],2,FALSE),"," &amp; 'Felling&amp;Restocking'!J631))</f>
        <v/>
      </c>
      <c r="AI631" s="333" t="str">
        <f>IF('Felling&amp;Restocking'!J631="","",VLOOKUP( 'Felling&amp;Restocking'!J631,SpeciesList[],4,FALSE))</f>
        <v/>
      </c>
      <c r="AJ631" s="333" t="str">
        <f>IF('Felling&amp;Restocking'!K631="","",IFERROR("," &amp; VLOOKUP( 'Felling&amp;Restocking'!K631,SpeciesList[],2,FALSE),"," &amp; 'Felling&amp;Restocking'!K631))</f>
        <v/>
      </c>
      <c r="AK631" s="333" t="str">
        <f>IF('Felling&amp;Restocking'!K631="","",VLOOKUP( 'Felling&amp;Restocking'!K631,SpeciesList[],4,FALSE))</f>
        <v/>
      </c>
      <c r="AL631" s="333" t="str">
        <f>IF('Felling&amp;Restocking'!L631="","",IFERROR("," &amp; VLOOKUP( 'Felling&amp;Restocking'!L631,SpeciesList[],2,FALSE),"," &amp; 'Felling&amp;Restocking'!L631))</f>
        <v/>
      </c>
      <c r="AM631" s="333" t="str">
        <f>IF('Felling&amp;Restocking'!L631="","",VLOOKUP( 'Felling&amp;Restocking'!L631,SpeciesList[],4,FALSE))</f>
        <v/>
      </c>
      <c r="AN631" s="333" t="str">
        <f>IF('Felling&amp;Restocking'!M631="","",IFERROR("," &amp; VLOOKUP( 'Felling&amp;Restocking'!M631,SpeciesList[],2,FALSE),"," &amp; 'Felling&amp;Restocking'!M631))</f>
        <v/>
      </c>
      <c r="AO631" s="333" t="str">
        <f>IF('Felling&amp;Restocking'!M631="","",VLOOKUP( 'Felling&amp;Restocking'!M631,SpeciesList[],4,FALSE))</f>
        <v/>
      </c>
      <c r="AP631" s="333" t="str">
        <f>IF('Felling&amp;Restocking'!N631="","",IFERROR("," &amp; VLOOKUP( 'Felling&amp;Restocking'!N631,SpeciesList[],2,FALSE),"," &amp; 'Felling&amp;Restocking'!N631))</f>
        <v/>
      </c>
      <c r="AQ631" s="333" t="str">
        <f>IF('Felling&amp;Restocking'!N631="","",VLOOKUP( 'Felling&amp;Restocking'!N631,SpeciesList[],4,FALSE))</f>
        <v/>
      </c>
      <c r="AS631" s="346"/>
      <c r="AT631" s="333" t="str">
        <f>IF('Sub-Cpt Record'!A631&lt;&gt;"",CONCATENATE('Sub-Cpt Record'!A631,'Sub-Cpt Record'!B631,'Sub-Cpt Record'!C631),"")</f>
        <v/>
      </c>
      <c r="AU631" s="333">
        <f t="shared" si="90"/>
        <v>1</v>
      </c>
      <c r="AV631" s="333">
        <f>IF(AT631&lt;&gt;"",'Sub-Cpt Record'!C631/CODE!AU631,0)</f>
        <v>0</v>
      </c>
    </row>
    <row r="632" spans="1:48" x14ac:dyDescent="0.25">
      <c r="A632" s="333" t="str">
        <f>IF('Sub-Cpt Record'!B632="",IF(OR('Sub-Cpt Record'!A632=0,'Sub-Cpt Record'!A632=""),"",'Sub-Cpt Record'!A632),CONCATENATE('Sub-Cpt Record'!A632&amp;'Sub-Cpt Record'!B632))</f>
        <v/>
      </c>
      <c r="B632" s="333">
        <f t="shared" si="82"/>
        <v>1</v>
      </c>
      <c r="C632" s="334" t="str">
        <f>IF('Sub-Cpt Record'!E632 = "","",'Sub-Cpt Record'!E632&amp;"  ")</f>
        <v/>
      </c>
      <c r="D632" s="333" t="str">
        <f>IF('Sub-Cpt Record'!F632 = "","",'Sub-Cpt Record'!F632&amp;"  ")</f>
        <v/>
      </c>
      <c r="E632" s="333" t="str">
        <f>IF('Sub-Cpt Record'!G632 = "","",'Sub-Cpt Record'!G632&amp;"  ")</f>
        <v/>
      </c>
      <c r="F632" s="333" t="str">
        <f>IF('Sub-Cpt Record'!H632 = "","",'Sub-Cpt Record'!H632&amp;"  ")</f>
        <v/>
      </c>
      <c r="G632" s="333" t="str">
        <f>IF('Sub-Cpt Record'!I632 = "","",'Sub-Cpt Record'!I632&amp;"  ")</f>
        <v/>
      </c>
      <c r="H632" s="333" t="str">
        <f>IF('Sub-Cpt Record'!J632 = "","",'Sub-Cpt Record'!J632&amp;"  ")</f>
        <v/>
      </c>
      <c r="I632" s="335" t="str">
        <f t="shared" si="83"/>
        <v/>
      </c>
      <c r="J632" s="333">
        <f>IF(A632&lt;&gt;"",'Sub-Cpt Record'!C632/CODE!B632,0)</f>
        <v>0</v>
      </c>
      <c r="L632" s="337" t="str">
        <f t="shared" si="84"/>
        <v/>
      </c>
      <c r="N632" s="338">
        <f>COUNTIFS('Felling&amp;Restocking'!$A$11:$A$1000, 'Felling&amp;Restocking'!$A632, 'Felling&amp;Restocking'!$B$11:$B$1000, 'Felling&amp;Restocking'!$B632, 'Felling&amp;Restocking'!$H$11:$H$1000, 'Felling&amp;Restocking'!$H632)</f>
        <v>0</v>
      </c>
      <c r="O632" s="338">
        <f>IF(OR('Felling&amp;Restocking'!H632=0,'Felling&amp;Restocking'!H632=""),0,1)</f>
        <v>0</v>
      </c>
      <c r="P632" s="339">
        <f>SUM('Felling&amp;Restocking'!O632+'Felling&amp;Restocking'!P632)</f>
        <v>0</v>
      </c>
      <c r="S632" s="341">
        <f>IF(AND(O632&lt;&gt;0,P632&lt;&gt;0,'Felling&amp;Restocking'!G632&lt;&gt;0,AA632="",AC632=""),1,0)</f>
        <v>0</v>
      </c>
      <c r="T632" s="342" t="str">
        <f>IF(OR('Felling&amp;Restocking'!G632=0,'Felling&amp;Restocking'!G632=""),"",SUM('Felling&amp;Restocking'!O632/P632)*'Felling&amp;Restocking'!G632)</f>
        <v/>
      </c>
      <c r="U632" s="343" t="str">
        <f>IF(OR('Felling&amp;Restocking'!G632=0,'Felling&amp;Restocking'!G632=""),"",SUM('Felling&amp;Restocking'!P632/P632)*'Felling&amp;Restocking'!G632)</f>
        <v/>
      </c>
      <c r="V632" s="344">
        <f>IF(CONCATENATE('Felling&amp;Restocking'!U632&amp;'Felling&amp;Restocking'!W632&amp;'Felling&amp;Restocking'!Y632&amp;'Felling&amp;Restocking'!AA632&amp;'Felling&amp;Restocking'!AC632)="",0,1)</f>
        <v>0</v>
      </c>
      <c r="W632" s="345">
        <f>IF(OR(OR(TRIM('Felling&amp;Restocking'!H632)="T",TRIM('Felling&amp;Restocking'!H632)="DF",TRIM('Felling&amp;Restocking'!H632)="OS"),O632=0),0,1)</f>
        <v>0</v>
      </c>
      <c r="X632" s="345">
        <f>IF(OR('Felling&amp;Restocking'!$S632="",OR('Felling&amp;Restocking'!$S632=0,'Felling&amp;Restocking'!$S632="N/A")),0,1)</f>
        <v>0</v>
      </c>
      <c r="Y632" s="333" t="str">
        <f t="shared" si="85"/>
        <v/>
      </c>
      <c r="Z632" s="333" t="str">
        <f t="shared" si="86"/>
        <v/>
      </c>
      <c r="AA632" s="334" t="str">
        <f t="shared" si="87"/>
        <v/>
      </c>
      <c r="AC632" s="333" t="str">
        <f t="shared" si="88"/>
        <v/>
      </c>
      <c r="AE632" s="333" t="str">
        <f t="shared" si="89"/>
        <v>1</v>
      </c>
      <c r="AF632" s="346" t="str">
        <f>IF('Felling&amp;Restocking'!I632="","",IFERROR(VLOOKUP( 'Felling&amp;Restocking'!I632,SpeciesList[],2,FALSE),"," &amp; 'Felling&amp;Restocking'!I632))</f>
        <v/>
      </c>
      <c r="AG632" s="333" t="str">
        <f>IF('Felling&amp;Restocking'!I632="","",VLOOKUP( 'Felling&amp;Restocking'!I632,SpeciesList[],4,FALSE))</f>
        <v/>
      </c>
      <c r="AH632" s="333" t="str">
        <f>IF('Felling&amp;Restocking'!J632="","",IFERROR("," &amp; VLOOKUP( 'Felling&amp;Restocking'!J632,SpeciesList[],2,FALSE),"," &amp; 'Felling&amp;Restocking'!J632))</f>
        <v/>
      </c>
      <c r="AI632" s="333" t="str">
        <f>IF('Felling&amp;Restocking'!J632="","",VLOOKUP( 'Felling&amp;Restocking'!J632,SpeciesList[],4,FALSE))</f>
        <v/>
      </c>
      <c r="AJ632" s="333" t="str">
        <f>IF('Felling&amp;Restocking'!K632="","",IFERROR("," &amp; VLOOKUP( 'Felling&amp;Restocking'!K632,SpeciesList[],2,FALSE),"," &amp; 'Felling&amp;Restocking'!K632))</f>
        <v/>
      </c>
      <c r="AK632" s="333" t="str">
        <f>IF('Felling&amp;Restocking'!K632="","",VLOOKUP( 'Felling&amp;Restocking'!K632,SpeciesList[],4,FALSE))</f>
        <v/>
      </c>
      <c r="AL632" s="333" t="str">
        <f>IF('Felling&amp;Restocking'!L632="","",IFERROR("," &amp; VLOOKUP( 'Felling&amp;Restocking'!L632,SpeciesList[],2,FALSE),"," &amp; 'Felling&amp;Restocking'!L632))</f>
        <v/>
      </c>
      <c r="AM632" s="333" t="str">
        <f>IF('Felling&amp;Restocking'!L632="","",VLOOKUP( 'Felling&amp;Restocking'!L632,SpeciesList[],4,FALSE))</f>
        <v/>
      </c>
      <c r="AN632" s="333" t="str">
        <f>IF('Felling&amp;Restocking'!M632="","",IFERROR("," &amp; VLOOKUP( 'Felling&amp;Restocking'!M632,SpeciesList[],2,FALSE),"," &amp; 'Felling&amp;Restocking'!M632))</f>
        <v/>
      </c>
      <c r="AO632" s="333" t="str">
        <f>IF('Felling&amp;Restocking'!M632="","",VLOOKUP( 'Felling&amp;Restocking'!M632,SpeciesList[],4,FALSE))</f>
        <v/>
      </c>
      <c r="AP632" s="333" t="str">
        <f>IF('Felling&amp;Restocking'!N632="","",IFERROR("," &amp; VLOOKUP( 'Felling&amp;Restocking'!N632,SpeciesList[],2,FALSE),"," &amp; 'Felling&amp;Restocking'!N632))</f>
        <v/>
      </c>
      <c r="AQ632" s="333" t="str">
        <f>IF('Felling&amp;Restocking'!N632="","",VLOOKUP( 'Felling&amp;Restocking'!N632,SpeciesList[],4,FALSE))</f>
        <v/>
      </c>
      <c r="AS632" s="346"/>
      <c r="AT632" s="333" t="str">
        <f>IF('Sub-Cpt Record'!A632&lt;&gt;"",CONCATENATE('Sub-Cpt Record'!A632,'Sub-Cpt Record'!B632,'Sub-Cpt Record'!C632),"")</f>
        <v/>
      </c>
      <c r="AU632" s="333">
        <f t="shared" si="90"/>
        <v>1</v>
      </c>
      <c r="AV632" s="333">
        <f>IF(AT632&lt;&gt;"",'Sub-Cpt Record'!C632/CODE!AU632,0)</f>
        <v>0</v>
      </c>
    </row>
    <row r="633" spans="1:48" x14ac:dyDescent="0.25">
      <c r="A633" s="333" t="str">
        <f>IF('Sub-Cpt Record'!B633="",IF(OR('Sub-Cpt Record'!A633=0,'Sub-Cpt Record'!A633=""),"",'Sub-Cpt Record'!A633),CONCATENATE('Sub-Cpt Record'!A633&amp;'Sub-Cpt Record'!B633))</f>
        <v/>
      </c>
      <c r="B633" s="333">
        <f t="shared" si="82"/>
        <v>1</v>
      </c>
      <c r="C633" s="334" t="str">
        <f>IF('Sub-Cpt Record'!E633 = "","",'Sub-Cpt Record'!E633&amp;"  ")</f>
        <v/>
      </c>
      <c r="D633" s="333" t="str">
        <f>IF('Sub-Cpt Record'!F633 = "","",'Sub-Cpt Record'!F633&amp;"  ")</f>
        <v/>
      </c>
      <c r="E633" s="333" t="str">
        <f>IF('Sub-Cpt Record'!G633 = "","",'Sub-Cpt Record'!G633&amp;"  ")</f>
        <v/>
      </c>
      <c r="F633" s="333" t="str">
        <f>IF('Sub-Cpt Record'!H633 = "","",'Sub-Cpt Record'!H633&amp;"  ")</f>
        <v/>
      </c>
      <c r="G633" s="333" t="str">
        <f>IF('Sub-Cpt Record'!I633 = "","",'Sub-Cpt Record'!I633&amp;"  ")</f>
        <v/>
      </c>
      <c r="H633" s="333" t="str">
        <f>IF('Sub-Cpt Record'!J633 = "","",'Sub-Cpt Record'!J633&amp;"  ")</f>
        <v/>
      </c>
      <c r="I633" s="335" t="str">
        <f t="shared" si="83"/>
        <v/>
      </c>
      <c r="J633" s="333">
        <f>IF(A633&lt;&gt;"",'Sub-Cpt Record'!C633/CODE!B633,0)</f>
        <v>0</v>
      </c>
      <c r="L633" s="337" t="str">
        <f t="shared" si="84"/>
        <v/>
      </c>
      <c r="N633" s="338">
        <f>COUNTIFS('Felling&amp;Restocking'!$A$11:$A$1000, 'Felling&amp;Restocking'!$A633, 'Felling&amp;Restocking'!$B$11:$B$1000, 'Felling&amp;Restocking'!$B633, 'Felling&amp;Restocking'!$H$11:$H$1000, 'Felling&amp;Restocking'!$H633)</f>
        <v>0</v>
      </c>
      <c r="O633" s="338">
        <f>IF(OR('Felling&amp;Restocking'!H633=0,'Felling&amp;Restocking'!H633=""),0,1)</f>
        <v>0</v>
      </c>
      <c r="P633" s="339">
        <f>SUM('Felling&amp;Restocking'!O633+'Felling&amp;Restocking'!P633)</f>
        <v>0</v>
      </c>
      <c r="S633" s="341">
        <f>IF(AND(O633&lt;&gt;0,P633&lt;&gt;0,'Felling&amp;Restocking'!G633&lt;&gt;0,AA633="",AC633=""),1,0)</f>
        <v>0</v>
      </c>
      <c r="T633" s="342" t="str">
        <f>IF(OR('Felling&amp;Restocking'!G633=0,'Felling&amp;Restocking'!G633=""),"",SUM('Felling&amp;Restocking'!O633/P633)*'Felling&amp;Restocking'!G633)</f>
        <v/>
      </c>
      <c r="U633" s="343" t="str">
        <f>IF(OR('Felling&amp;Restocking'!G633=0,'Felling&amp;Restocking'!G633=""),"",SUM('Felling&amp;Restocking'!P633/P633)*'Felling&amp;Restocking'!G633)</f>
        <v/>
      </c>
      <c r="V633" s="344">
        <f>IF(CONCATENATE('Felling&amp;Restocking'!U633&amp;'Felling&amp;Restocking'!W633&amp;'Felling&amp;Restocking'!Y633&amp;'Felling&amp;Restocking'!AA633&amp;'Felling&amp;Restocking'!AC633)="",0,1)</f>
        <v>0</v>
      </c>
      <c r="W633" s="345">
        <f>IF(OR(OR(TRIM('Felling&amp;Restocking'!H633)="T",TRIM('Felling&amp;Restocking'!H633)="DF",TRIM('Felling&amp;Restocking'!H633)="OS"),O633=0),0,1)</f>
        <v>0</v>
      </c>
      <c r="X633" s="345">
        <f>IF(OR('Felling&amp;Restocking'!$S633="",OR('Felling&amp;Restocking'!$S633=0,'Felling&amp;Restocking'!$S633="N/A")),0,1)</f>
        <v>0</v>
      </c>
      <c r="Y633" s="333" t="str">
        <f t="shared" si="85"/>
        <v/>
      </c>
      <c r="Z633" s="333" t="str">
        <f t="shared" si="86"/>
        <v/>
      </c>
      <c r="AA633" s="334" t="str">
        <f t="shared" si="87"/>
        <v/>
      </c>
      <c r="AC633" s="333" t="str">
        <f t="shared" si="88"/>
        <v/>
      </c>
      <c r="AE633" s="333" t="str">
        <f t="shared" si="89"/>
        <v>1</v>
      </c>
      <c r="AF633" s="346" t="str">
        <f>IF('Felling&amp;Restocking'!I633="","",IFERROR(VLOOKUP( 'Felling&amp;Restocking'!I633,SpeciesList[],2,FALSE),"," &amp; 'Felling&amp;Restocking'!I633))</f>
        <v/>
      </c>
      <c r="AG633" s="333" t="str">
        <f>IF('Felling&amp;Restocking'!I633="","",VLOOKUP( 'Felling&amp;Restocking'!I633,SpeciesList[],4,FALSE))</f>
        <v/>
      </c>
      <c r="AH633" s="333" t="str">
        <f>IF('Felling&amp;Restocking'!J633="","",IFERROR("," &amp; VLOOKUP( 'Felling&amp;Restocking'!J633,SpeciesList[],2,FALSE),"," &amp; 'Felling&amp;Restocking'!J633))</f>
        <v/>
      </c>
      <c r="AI633" s="333" t="str">
        <f>IF('Felling&amp;Restocking'!J633="","",VLOOKUP( 'Felling&amp;Restocking'!J633,SpeciesList[],4,FALSE))</f>
        <v/>
      </c>
      <c r="AJ633" s="333" t="str">
        <f>IF('Felling&amp;Restocking'!K633="","",IFERROR("," &amp; VLOOKUP( 'Felling&amp;Restocking'!K633,SpeciesList[],2,FALSE),"," &amp; 'Felling&amp;Restocking'!K633))</f>
        <v/>
      </c>
      <c r="AK633" s="333" t="str">
        <f>IF('Felling&amp;Restocking'!K633="","",VLOOKUP( 'Felling&amp;Restocking'!K633,SpeciesList[],4,FALSE))</f>
        <v/>
      </c>
      <c r="AL633" s="333" t="str">
        <f>IF('Felling&amp;Restocking'!L633="","",IFERROR("," &amp; VLOOKUP( 'Felling&amp;Restocking'!L633,SpeciesList[],2,FALSE),"," &amp; 'Felling&amp;Restocking'!L633))</f>
        <v/>
      </c>
      <c r="AM633" s="333" t="str">
        <f>IF('Felling&amp;Restocking'!L633="","",VLOOKUP( 'Felling&amp;Restocking'!L633,SpeciesList[],4,FALSE))</f>
        <v/>
      </c>
      <c r="AN633" s="333" t="str">
        <f>IF('Felling&amp;Restocking'!M633="","",IFERROR("," &amp; VLOOKUP( 'Felling&amp;Restocking'!M633,SpeciesList[],2,FALSE),"," &amp; 'Felling&amp;Restocking'!M633))</f>
        <v/>
      </c>
      <c r="AO633" s="333" t="str">
        <f>IF('Felling&amp;Restocking'!M633="","",VLOOKUP( 'Felling&amp;Restocking'!M633,SpeciesList[],4,FALSE))</f>
        <v/>
      </c>
      <c r="AP633" s="333" t="str">
        <f>IF('Felling&amp;Restocking'!N633="","",IFERROR("," &amp; VLOOKUP( 'Felling&amp;Restocking'!N633,SpeciesList[],2,FALSE),"," &amp; 'Felling&amp;Restocking'!N633))</f>
        <v/>
      </c>
      <c r="AQ633" s="333" t="str">
        <f>IF('Felling&amp;Restocking'!N633="","",VLOOKUP( 'Felling&amp;Restocking'!N633,SpeciesList[],4,FALSE))</f>
        <v/>
      </c>
      <c r="AS633" s="346"/>
      <c r="AT633" s="333" t="str">
        <f>IF('Sub-Cpt Record'!A633&lt;&gt;"",CONCATENATE('Sub-Cpt Record'!A633,'Sub-Cpt Record'!B633,'Sub-Cpt Record'!C633),"")</f>
        <v/>
      </c>
      <c r="AU633" s="333">
        <f t="shared" si="90"/>
        <v>1</v>
      </c>
      <c r="AV633" s="333">
        <f>IF(AT633&lt;&gt;"",'Sub-Cpt Record'!C633/CODE!AU633,0)</f>
        <v>0</v>
      </c>
    </row>
    <row r="634" spans="1:48" x14ac:dyDescent="0.25">
      <c r="A634" s="333" t="str">
        <f>IF('Sub-Cpt Record'!B634="",IF(OR('Sub-Cpt Record'!A634=0,'Sub-Cpt Record'!A634=""),"",'Sub-Cpt Record'!A634),CONCATENATE('Sub-Cpt Record'!A634&amp;'Sub-Cpt Record'!B634))</f>
        <v/>
      </c>
      <c r="B634" s="333">
        <f t="shared" si="82"/>
        <v>1</v>
      </c>
      <c r="C634" s="334" t="str">
        <f>IF('Sub-Cpt Record'!E634 = "","",'Sub-Cpt Record'!E634&amp;"  ")</f>
        <v/>
      </c>
      <c r="D634" s="333" t="str">
        <f>IF('Sub-Cpt Record'!F634 = "","",'Sub-Cpt Record'!F634&amp;"  ")</f>
        <v/>
      </c>
      <c r="E634" s="333" t="str">
        <f>IF('Sub-Cpt Record'!G634 = "","",'Sub-Cpt Record'!G634&amp;"  ")</f>
        <v/>
      </c>
      <c r="F634" s="333" t="str">
        <f>IF('Sub-Cpt Record'!H634 = "","",'Sub-Cpt Record'!H634&amp;"  ")</f>
        <v/>
      </c>
      <c r="G634" s="333" t="str">
        <f>IF('Sub-Cpt Record'!I634 = "","",'Sub-Cpt Record'!I634&amp;"  ")</f>
        <v/>
      </c>
      <c r="H634" s="333" t="str">
        <f>IF('Sub-Cpt Record'!J634 = "","",'Sub-Cpt Record'!J634&amp;"  ")</f>
        <v/>
      </c>
      <c r="I634" s="335" t="str">
        <f t="shared" si="83"/>
        <v/>
      </c>
      <c r="J634" s="333">
        <f>IF(A634&lt;&gt;"",'Sub-Cpt Record'!C634/CODE!B634,0)</f>
        <v>0</v>
      </c>
      <c r="L634" s="337" t="str">
        <f t="shared" si="84"/>
        <v/>
      </c>
      <c r="N634" s="338">
        <f>COUNTIFS('Felling&amp;Restocking'!$A$11:$A$1000, 'Felling&amp;Restocking'!$A634, 'Felling&amp;Restocking'!$B$11:$B$1000, 'Felling&amp;Restocking'!$B634, 'Felling&amp;Restocking'!$H$11:$H$1000, 'Felling&amp;Restocking'!$H634)</f>
        <v>0</v>
      </c>
      <c r="O634" s="338">
        <f>IF(OR('Felling&amp;Restocking'!H634=0,'Felling&amp;Restocking'!H634=""),0,1)</f>
        <v>0</v>
      </c>
      <c r="P634" s="339">
        <f>SUM('Felling&amp;Restocking'!O634+'Felling&amp;Restocking'!P634)</f>
        <v>0</v>
      </c>
      <c r="S634" s="341">
        <f>IF(AND(O634&lt;&gt;0,P634&lt;&gt;0,'Felling&amp;Restocking'!G634&lt;&gt;0,AA634="",AC634=""),1,0)</f>
        <v>0</v>
      </c>
      <c r="T634" s="342" t="str">
        <f>IF(OR('Felling&amp;Restocking'!G634=0,'Felling&amp;Restocking'!G634=""),"",SUM('Felling&amp;Restocking'!O634/P634)*'Felling&amp;Restocking'!G634)</f>
        <v/>
      </c>
      <c r="U634" s="343" t="str">
        <f>IF(OR('Felling&amp;Restocking'!G634=0,'Felling&amp;Restocking'!G634=""),"",SUM('Felling&amp;Restocking'!P634/P634)*'Felling&amp;Restocking'!G634)</f>
        <v/>
      </c>
      <c r="V634" s="344">
        <f>IF(CONCATENATE('Felling&amp;Restocking'!U634&amp;'Felling&amp;Restocking'!W634&amp;'Felling&amp;Restocking'!Y634&amp;'Felling&amp;Restocking'!AA634&amp;'Felling&amp;Restocking'!AC634)="",0,1)</f>
        <v>0</v>
      </c>
      <c r="W634" s="345">
        <f>IF(OR(OR(TRIM('Felling&amp;Restocking'!H634)="T",TRIM('Felling&amp;Restocking'!H634)="DF",TRIM('Felling&amp;Restocking'!H634)="OS"),O634=0),0,1)</f>
        <v>0</v>
      </c>
      <c r="X634" s="345">
        <f>IF(OR('Felling&amp;Restocking'!$S634="",OR('Felling&amp;Restocking'!$S634=0,'Felling&amp;Restocking'!$S634="N/A")),0,1)</f>
        <v>0</v>
      </c>
      <c r="Y634" s="333" t="str">
        <f t="shared" si="85"/>
        <v/>
      </c>
      <c r="Z634" s="333" t="str">
        <f t="shared" si="86"/>
        <v/>
      </c>
      <c r="AA634" s="334" t="str">
        <f t="shared" si="87"/>
        <v/>
      </c>
      <c r="AC634" s="333" t="str">
        <f t="shared" si="88"/>
        <v/>
      </c>
      <c r="AE634" s="333" t="str">
        <f t="shared" si="89"/>
        <v>1</v>
      </c>
      <c r="AF634" s="346" t="str">
        <f>IF('Felling&amp;Restocking'!I634="","",IFERROR(VLOOKUP( 'Felling&amp;Restocking'!I634,SpeciesList[],2,FALSE),"," &amp; 'Felling&amp;Restocking'!I634))</f>
        <v/>
      </c>
      <c r="AG634" s="333" t="str">
        <f>IF('Felling&amp;Restocking'!I634="","",VLOOKUP( 'Felling&amp;Restocking'!I634,SpeciesList[],4,FALSE))</f>
        <v/>
      </c>
      <c r="AH634" s="333" t="str">
        <f>IF('Felling&amp;Restocking'!J634="","",IFERROR("," &amp; VLOOKUP( 'Felling&amp;Restocking'!J634,SpeciesList[],2,FALSE),"," &amp; 'Felling&amp;Restocking'!J634))</f>
        <v/>
      </c>
      <c r="AI634" s="333" t="str">
        <f>IF('Felling&amp;Restocking'!J634="","",VLOOKUP( 'Felling&amp;Restocking'!J634,SpeciesList[],4,FALSE))</f>
        <v/>
      </c>
      <c r="AJ634" s="333" t="str">
        <f>IF('Felling&amp;Restocking'!K634="","",IFERROR("," &amp; VLOOKUP( 'Felling&amp;Restocking'!K634,SpeciesList[],2,FALSE),"," &amp; 'Felling&amp;Restocking'!K634))</f>
        <v/>
      </c>
      <c r="AK634" s="333" t="str">
        <f>IF('Felling&amp;Restocking'!K634="","",VLOOKUP( 'Felling&amp;Restocking'!K634,SpeciesList[],4,FALSE))</f>
        <v/>
      </c>
      <c r="AL634" s="333" t="str">
        <f>IF('Felling&amp;Restocking'!L634="","",IFERROR("," &amp; VLOOKUP( 'Felling&amp;Restocking'!L634,SpeciesList[],2,FALSE),"," &amp; 'Felling&amp;Restocking'!L634))</f>
        <v/>
      </c>
      <c r="AM634" s="333" t="str">
        <f>IF('Felling&amp;Restocking'!L634="","",VLOOKUP( 'Felling&amp;Restocking'!L634,SpeciesList[],4,FALSE))</f>
        <v/>
      </c>
      <c r="AN634" s="333" t="str">
        <f>IF('Felling&amp;Restocking'!M634="","",IFERROR("," &amp; VLOOKUP( 'Felling&amp;Restocking'!M634,SpeciesList[],2,FALSE),"," &amp; 'Felling&amp;Restocking'!M634))</f>
        <v/>
      </c>
      <c r="AO634" s="333" t="str">
        <f>IF('Felling&amp;Restocking'!M634="","",VLOOKUP( 'Felling&amp;Restocking'!M634,SpeciesList[],4,FALSE))</f>
        <v/>
      </c>
      <c r="AP634" s="333" t="str">
        <f>IF('Felling&amp;Restocking'!N634="","",IFERROR("," &amp; VLOOKUP( 'Felling&amp;Restocking'!N634,SpeciesList[],2,FALSE),"," &amp; 'Felling&amp;Restocking'!N634))</f>
        <v/>
      </c>
      <c r="AQ634" s="333" t="str">
        <f>IF('Felling&amp;Restocking'!N634="","",VLOOKUP( 'Felling&amp;Restocking'!N634,SpeciesList[],4,FALSE))</f>
        <v/>
      </c>
      <c r="AS634" s="346"/>
      <c r="AT634" s="333" t="str">
        <f>IF('Sub-Cpt Record'!A634&lt;&gt;"",CONCATENATE('Sub-Cpt Record'!A634,'Sub-Cpt Record'!B634,'Sub-Cpt Record'!C634),"")</f>
        <v/>
      </c>
      <c r="AU634" s="333">
        <f t="shared" si="90"/>
        <v>1</v>
      </c>
      <c r="AV634" s="333">
        <f>IF(AT634&lt;&gt;"",'Sub-Cpt Record'!C634/CODE!AU634,0)</f>
        <v>0</v>
      </c>
    </row>
    <row r="635" spans="1:48" x14ac:dyDescent="0.25">
      <c r="A635" s="333" t="str">
        <f>IF('Sub-Cpt Record'!B635="",IF(OR('Sub-Cpt Record'!A635=0,'Sub-Cpt Record'!A635=""),"",'Sub-Cpt Record'!A635),CONCATENATE('Sub-Cpt Record'!A635&amp;'Sub-Cpt Record'!B635))</f>
        <v/>
      </c>
      <c r="B635" s="333">
        <f t="shared" si="82"/>
        <v>1</v>
      </c>
      <c r="C635" s="334" t="str">
        <f>IF('Sub-Cpt Record'!E635 = "","",'Sub-Cpt Record'!E635&amp;"  ")</f>
        <v/>
      </c>
      <c r="D635" s="333" t="str">
        <f>IF('Sub-Cpt Record'!F635 = "","",'Sub-Cpt Record'!F635&amp;"  ")</f>
        <v/>
      </c>
      <c r="E635" s="333" t="str">
        <f>IF('Sub-Cpt Record'!G635 = "","",'Sub-Cpt Record'!G635&amp;"  ")</f>
        <v/>
      </c>
      <c r="F635" s="333" t="str">
        <f>IF('Sub-Cpt Record'!H635 = "","",'Sub-Cpt Record'!H635&amp;"  ")</f>
        <v/>
      </c>
      <c r="G635" s="333" t="str">
        <f>IF('Sub-Cpt Record'!I635 = "","",'Sub-Cpt Record'!I635&amp;"  ")</f>
        <v/>
      </c>
      <c r="H635" s="333" t="str">
        <f>IF('Sub-Cpt Record'!J635 = "","",'Sub-Cpt Record'!J635&amp;"  ")</f>
        <v/>
      </c>
      <c r="I635" s="335" t="str">
        <f t="shared" si="83"/>
        <v/>
      </c>
      <c r="J635" s="333">
        <f>IF(A635&lt;&gt;"",'Sub-Cpt Record'!C635/CODE!B635,0)</f>
        <v>0</v>
      </c>
      <c r="L635" s="337" t="str">
        <f t="shared" si="84"/>
        <v/>
      </c>
      <c r="N635" s="338">
        <f>COUNTIFS('Felling&amp;Restocking'!$A$11:$A$1000, 'Felling&amp;Restocking'!$A635, 'Felling&amp;Restocking'!$B$11:$B$1000, 'Felling&amp;Restocking'!$B635, 'Felling&amp;Restocking'!$H$11:$H$1000, 'Felling&amp;Restocking'!$H635)</f>
        <v>0</v>
      </c>
      <c r="O635" s="338">
        <f>IF(OR('Felling&amp;Restocking'!H635=0,'Felling&amp;Restocking'!H635=""),0,1)</f>
        <v>0</v>
      </c>
      <c r="P635" s="339">
        <f>SUM('Felling&amp;Restocking'!O635+'Felling&amp;Restocking'!P635)</f>
        <v>0</v>
      </c>
      <c r="S635" s="341">
        <f>IF(AND(O635&lt;&gt;0,P635&lt;&gt;0,'Felling&amp;Restocking'!G635&lt;&gt;0,AA635="",AC635=""),1,0)</f>
        <v>0</v>
      </c>
      <c r="T635" s="342" t="str">
        <f>IF(OR('Felling&amp;Restocking'!G635=0,'Felling&amp;Restocking'!G635=""),"",SUM('Felling&amp;Restocking'!O635/P635)*'Felling&amp;Restocking'!G635)</f>
        <v/>
      </c>
      <c r="U635" s="343" t="str">
        <f>IF(OR('Felling&amp;Restocking'!G635=0,'Felling&amp;Restocking'!G635=""),"",SUM('Felling&amp;Restocking'!P635/P635)*'Felling&amp;Restocking'!G635)</f>
        <v/>
      </c>
      <c r="V635" s="344">
        <f>IF(CONCATENATE('Felling&amp;Restocking'!U635&amp;'Felling&amp;Restocking'!W635&amp;'Felling&amp;Restocking'!Y635&amp;'Felling&amp;Restocking'!AA635&amp;'Felling&amp;Restocking'!AC635)="",0,1)</f>
        <v>0</v>
      </c>
      <c r="W635" s="345">
        <f>IF(OR(OR(TRIM('Felling&amp;Restocking'!H635)="T",TRIM('Felling&amp;Restocking'!H635)="DF",TRIM('Felling&amp;Restocking'!H635)="OS"),O635=0),0,1)</f>
        <v>0</v>
      </c>
      <c r="X635" s="345">
        <f>IF(OR('Felling&amp;Restocking'!$S635="",OR('Felling&amp;Restocking'!$S635=0,'Felling&amp;Restocking'!$S635="N/A")),0,1)</f>
        <v>0</v>
      </c>
      <c r="Y635" s="333" t="str">
        <f t="shared" si="85"/>
        <v/>
      </c>
      <c r="Z635" s="333" t="str">
        <f t="shared" si="86"/>
        <v/>
      </c>
      <c r="AA635" s="334" t="str">
        <f t="shared" si="87"/>
        <v/>
      </c>
      <c r="AC635" s="333" t="str">
        <f t="shared" si="88"/>
        <v/>
      </c>
      <c r="AE635" s="333" t="str">
        <f t="shared" si="89"/>
        <v>1</v>
      </c>
      <c r="AF635" s="346" t="str">
        <f>IF('Felling&amp;Restocking'!I635="","",IFERROR(VLOOKUP( 'Felling&amp;Restocking'!I635,SpeciesList[],2,FALSE),"," &amp; 'Felling&amp;Restocking'!I635))</f>
        <v/>
      </c>
      <c r="AG635" s="333" t="str">
        <f>IF('Felling&amp;Restocking'!I635="","",VLOOKUP( 'Felling&amp;Restocking'!I635,SpeciesList[],4,FALSE))</f>
        <v/>
      </c>
      <c r="AH635" s="333" t="str">
        <f>IF('Felling&amp;Restocking'!J635="","",IFERROR("," &amp; VLOOKUP( 'Felling&amp;Restocking'!J635,SpeciesList[],2,FALSE),"," &amp; 'Felling&amp;Restocking'!J635))</f>
        <v/>
      </c>
      <c r="AI635" s="333" t="str">
        <f>IF('Felling&amp;Restocking'!J635="","",VLOOKUP( 'Felling&amp;Restocking'!J635,SpeciesList[],4,FALSE))</f>
        <v/>
      </c>
      <c r="AJ635" s="333" t="str">
        <f>IF('Felling&amp;Restocking'!K635="","",IFERROR("," &amp; VLOOKUP( 'Felling&amp;Restocking'!K635,SpeciesList[],2,FALSE),"," &amp; 'Felling&amp;Restocking'!K635))</f>
        <v/>
      </c>
      <c r="AK635" s="333" t="str">
        <f>IF('Felling&amp;Restocking'!K635="","",VLOOKUP( 'Felling&amp;Restocking'!K635,SpeciesList[],4,FALSE))</f>
        <v/>
      </c>
      <c r="AL635" s="333" t="str">
        <f>IF('Felling&amp;Restocking'!L635="","",IFERROR("," &amp; VLOOKUP( 'Felling&amp;Restocking'!L635,SpeciesList[],2,FALSE),"," &amp; 'Felling&amp;Restocking'!L635))</f>
        <v/>
      </c>
      <c r="AM635" s="333" t="str">
        <f>IF('Felling&amp;Restocking'!L635="","",VLOOKUP( 'Felling&amp;Restocking'!L635,SpeciesList[],4,FALSE))</f>
        <v/>
      </c>
      <c r="AN635" s="333" t="str">
        <f>IF('Felling&amp;Restocking'!M635="","",IFERROR("," &amp; VLOOKUP( 'Felling&amp;Restocking'!M635,SpeciesList[],2,FALSE),"," &amp; 'Felling&amp;Restocking'!M635))</f>
        <v/>
      </c>
      <c r="AO635" s="333" t="str">
        <f>IF('Felling&amp;Restocking'!M635="","",VLOOKUP( 'Felling&amp;Restocking'!M635,SpeciesList[],4,FALSE))</f>
        <v/>
      </c>
      <c r="AP635" s="333" t="str">
        <f>IF('Felling&amp;Restocking'!N635="","",IFERROR("," &amp; VLOOKUP( 'Felling&amp;Restocking'!N635,SpeciesList[],2,FALSE),"," &amp; 'Felling&amp;Restocking'!N635))</f>
        <v/>
      </c>
      <c r="AQ635" s="333" t="str">
        <f>IF('Felling&amp;Restocking'!N635="","",VLOOKUP( 'Felling&amp;Restocking'!N635,SpeciesList[],4,FALSE))</f>
        <v/>
      </c>
      <c r="AS635" s="346"/>
      <c r="AT635" s="333" t="str">
        <f>IF('Sub-Cpt Record'!A635&lt;&gt;"",CONCATENATE('Sub-Cpt Record'!A635,'Sub-Cpt Record'!B635,'Sub-Cpt Record'!C635),"")</f>
        <v/>
      </c>
      <c r="AU635" s="333">
        <f t="shared" si="90"/>
        <v>1</v>
      </c>
      <c r="AV635" s="333">
        <f>IF(AT635&lt;&gt;"",'Sub-Cpt Record'!C635/CODE!AU635,0)</f>
        <v>0</v>
      </c>
    </row>
    <row r="636" spans="1:48" x14ac:dyDescent="0.25">
      <c r="A636" s="333" t="str">
        <f>IF('Sub-Cpt Record'!B636="",IF(OR('Sub-Cpt Record'!A636=0,'Sub-Cpt Record'!A636=""),"",'Sub-Cpt Record'!A636),CONCATENATE('Sub-Cpt Record'!A636&amp;'Sub-Cpt Record'!B636))</f>
        <v/>
      </c>
      <c r="B636" s="333">
        <f t="shared" si="82"/>
        <v>1</v>
      </c>
      <c r="C636" s="334" t="str">
        <f>IF('Sub-Cpt Record'!E636 = "","",'Sub-Cpt Record'!E636&amp;"  ")</f>
        <v/>
      </c>
      <c r="D636" s="333" t="str">
        <f>IF('Sub-Cpt Record'!F636 = "","",'Sub-Cpt Record'!F636&amp;"  ")</f>
        <v/>
      </c>
      <c r="E636" s="333" t="str">
        <f>IF('Sub-Cpt Record'!G636 = "","",'Sub-Cpt Record'!G636&amp;"  ")</f>
        <v/>
      </c>
      <c r="F636" s="333" t="str">
        <f>IF('Sub-Cpt Record'!H636 = "","",'Sub-Cpt Record'!H636&amp;"  ")</f>
        <v/>
      </c>
      <c r="G636" s="333" t="str">
        <f>IF('Sub-Cpt Record'!I636 = "","",'Sub-Cpt Record'!I636&amp;"  ")</f>
        <v/>
      </c>
      <c r="H636" s="333" t="str">
        <f>IF('Sub-Cpt Record'!J636 = "","",'Sub-Cpt Record'!J636&amp;"  ")</f>
        <v/>
      </c>
      <c r="I636" s="335" t="str">
        <f t="shared" si="83"/>
        <v/>
      </c>
      <c r="J636" s="333">
        <f>IF(A636&lt;&gt;"",'Sub-Cpt Record'!C636/CODE!B636,0)</f>
        <v>0</v>
      </c>
      <c r="L636" s="337" t="str">
        <f t="shared" si="84"/>
        <v/>
      </c>
      <c r="N636" s="338">
        <f>COUNTIFS('Felling&amp;Restocking'!$A$11:$A$1000, 'Felling&amp;Restocking'!$A636, 'Felling&amp;Restocking'!$B$11:$B$1000, 'Felling&amp;Restocking'!$B636, 'Felling&amp;Restocking'!$H$11:$H$1000, 'Felling&amp;Restocking'!$H636)</f>
        <v>0</v>
      </c>
      <c r="O636" s="338">
        <f>IF(OR('Felling&amp;Restocking'!H636=0,'Felling&amp;Restocking'!H636=""),0,1)</f>
        <v>0</v>
      </c>
      <c r="P636" s="339">
        <f>SUM('Felling&amp;Restocking'!O636+'Felling&amp;Restocking'!P636)</f>
        <v>0</v>
      </c>
      <c r="S636" s="341">
        <f>IF(AND(O636&lt;&gt;0,P636&lt;&gt;0,'Felling&amp;Restocking'!G636&lt;&gt;0,AA636="",AC636=""),1,0)</f>
        <v>0</v>
      </c>
      <c r="T636" s="342" t="str">
        <f>IF(OR('Felling&amp;Restocking'!G636=0,'Felling&amp;Restocking'!G636=""),"",SUM('Felling&amp;Restocking'!O636/P636)*'Felling&amp;Restocking'!G636)</f>
        <v/>
      </c>
      <c r="U636" s="343" t="str">
        <f>IF(OR('Felling&amp;Restocking'!G636=0,'Felling&amp;Restocking'!G636=""),"",SUM('Felling&amp;Restocking'!P636/P636)*'Felling&amp;Restocking'!G636)</f>
        <v/>
      </c>
      <c r="V636" s="344">
        <f>IF(CONCATENATE('Felling&amp;Restocking'!U636&amp;'Felling&amp;Restocking'!W636&amp;'Felling&amp;Restocking'!Y636&amp;'Felling&amp;Restocking'!AA636&amp;'Felling&amp;Restocking'!AC636)="",0,1)</f>
        <v>0</v>
      </c>
      <c r="W636" s="345">
        <f>IF(OR(OR(TRIM('Felling&amp;Restocking'!H636)="T",TRIM('Felling&amp;Restocking'!H636)="DF",TRIM('Felling&amp;Restocking'!H636)="OS"),O636=0),0,1)</f>
        <v>0</v>
      </c>
      <c r="X636" s="345">
        <f>IF(OR('Felling&amp;Restocking'!$S636="",OR('Felling&amp;Restocking'!$S636=0,'Felling&amp;Restocking'!$S636="N/A")),0,1)</f>
        <v>0</v>
      </c>
      <c r="Y636" s="333" t="str">
        <f t="shared" si="85"/>
        <v/>
      </c>
      <c r="Z636" s="333" t="str">
        <f t="shared" si="86"/>
        <v/>
      </c>
      <c r="AA636" s="334" t="str">
        <f t="shared" si="87"/>
        <v/>
      </c>
      <c r="AC636" s="333" t="str">
        <f t="shared" si="88"/>
        <v/>
      </c>
      <c r="AE636" s="333" t="str">
        <f t="shared" si="89"/>
        <v>1</v>
      </c>
      <c r="AF636" s="346" t="str">
        <f>IF('Felling&amp;Restocking'!I636="","",IFERROR(VLOOKUP( 'Felling&amp;Restocking'!I636,SpeciesList[],2,FALSE),"," &amp; 'Felling&amp;Restocking'!I636))</f>
        <v/>
      </c>
      <c r="AG636" s="333" t="str">
        <f>IF('Felling&amp;Restocking'!I636="","",VLOOKUP( 'Felling&amp;Restocking'!I636,SpeciesList[],4,FALSE))</f>
        <v/>
      </c>
      <c r="AH636" s="333" t="str">
        <f>IF('Felling&amp;Restocking'!J636="","",IFERROR("," &amp; VLOOKUP( 'Felling&amp;Restocking'!J636,SpeciesList[],2,FALSE),"," &amp; 'Felling&amp;Restocking'!J636))</f>
        <v/>
      </c>
      <c r="AI636" s="333" t="str">
        <f>IF('Felling&amp;Restocking'!J636="","",VLOOKUP( 'Felling&amp;Restocking'!J636,SpeciesList[],4,FALSE))</f>
        <v/>
      </c>
      <c r="AJ636" s="333" t="str">
        <f>IF('Felling&amp;Restocking'!K636="","",IFERROR("," &amp; VLOOKUP( 'Felling&amp;Restocking'!K636,SpeciesList[],2,FALSE),"," &amp; 'Felling&amp;Restocking'!K636))</f>
        <v/>
      </c>
      <c r="AK636" s="333" t="str">
        <f>IF('Felling&amp;Restocking'!K636="","",VLOOKUP( 'Felling&amp;Restocking'!K636,SpeciesList[],4,FALSE))</f>
        <v/>
      </c>
      <c r="AL636" s="333" t="str">
        <f>IF('Felling&amp;Restocking'!L636="","",IFERROR("," &amp; VLOOKUP( 'Felling&amp;Restocking'!L636,SpeciesList[],2,FALSE),"," &amp; 'Felling&amp;Restocking'!L636))</f>
        <v/>
      </c>
      <c r="AM636" s="333" t="str">
        <f>IF('Felling&amp;Restocking'!L636="","",VLOOKUP( 'Felling&amp;Restocking'!L636,SpeciesList[],4,FALSE))</f>
        <v/>
      </c>
      <c r="AN636" s="333" t="str">
        <f>IF('Felling&amp;Restocking'!M636="","",IFERROR("," &amp; VLOOKUP( 'Felling&amp;Restocking'!M636,SpeciesList[],2,FALSE),"," &amp; 'Felling&amp;Restocking'!M636))</f>
        <v/>
      </c>
      <c r="AO636" s="333" t="str">
        <f>IF('Felling&amp;Restocking'!M636="","",VLOOKUP( 'Felling&amp;Restocking'!M636,SpeciesList[],4,FALSE))</f>
        <v/>
      </c>
      <c r="AP636" s="333" t="str">
        <f>IF('Felling&amp;Restocking'!N636="","",IFERROR("," &amp; VLOOKUP( 'Felling&amp;Restocking'!N636,SpeciesList[],2,FALSE),"," &amp; 'Felling&amp;Restocking'!N636))</f>
        <v/>
      </c>
      <c r="AQ636" s="333" t="str">
        <f>IF('Felling&amp;Restocking'!N636="","",VLOOKUP( 'Felling&amp;Restocking'!N636,SpeciesList[],4,FALSE))</f>
        <v/>
      </c>
      <c r="AS636" s="346"/>
      <c r="AT636" s="333" t="str">
        <f>IF('Sub-Cpt Record'!A636&lt;&gt;"",CONCATENATE('Sub-Cpt Record'!A636,'Sub-Cpt Record'!B636,'Sub-Cpt Record'!C636),"")</f>
        <v/>
      </c>
      <c r="AU636" s="333">
        <f t="shared" si="90"/>
        <v>1</v>
      </c>
      <c r="AV636" s="333">
        <f>IF(AT636&lt;&gt;"",'Sub-Cpt Record'!C636/CODE!AU636,0)</f>
        <v>0</v>
      </c>
    </row>
    <row r="637" spans="1:48" x14ac:dyDescent="0.25">
      <c r="A637" s="333" t="str">
        <f>IF('Sub-Cpt Record'!B637="",IF(OR('Sub-Cpt Record'!A637=0,'Sub-Cpt Record'!A637=""),"",'Sub-Cpt Record'!A637),CONCATENATE('Sub-Cpt Record'!A637&amp;'Sub-Cpt Record'!B637))</f>
        <v/>
      </c>
      <c r="B637" s="333">
        <f t="shared" si="82"/>
        <v>1</v>
      </c>
      <c r="C637" s="334" t="str">
        <f>IF('Sub-Cpt Record'!E637 = "","",'Sub-Cpt Record'!E637&amp;"  ")</f>
        <v/>
      </c>
      <c r="D637" s="333" t="str">
        <f>IF('Sub-Cpt Record'!F637 = "","",'Sub-Cpt Record'!F637&amp;"  ")</f>
        <v/>
      </c>
      <c r="E637" s="333" t="str">
        <f>IF('Sub-Cpt Record'!G637 = "","",'Sub-Cpt Record'!G637&amp;"  ")</f>
        <v/>
      </c>
      <c r="F637" s="333" t="str">
        <f>IF('Sub-Cpt Record'!H637 = "","",'Sub-Cpt Record'!H637&amp;"  ")</f>
        <v/>
      </c>
      <c r="G637" s="333" t="str">
        <f>IF('Sub-Cpt Record'!I637 = "","",'Sub-Cpt Record'!I637&amp;"  ")</f>
        <v/>
      </c>
      <c r="H637" s="333" t="str">
        <f>IF('Sub-Cpt Record'!J637 = "","",'Sub-Cpt Record'!J637&amp;"  ")</f>
        <v/>
      </c>
      <c r="I637" s="335" t="str">
        <f t="shared" si="83"/>
        <v/>
      </c>
      <c r="J637" s="333">
        <f>IF(A637&lt;&gt;"",'Sub-Cpt Record'!C637/CODE!B637,0)</f>
        <v>0</v>
      </c>
      <c r="L637" s="337" t="str">
        <f t="shared" si="84"/>
        <v/>
      </c>
      <c r="N637" s="338">
        <f>COUNTIFS('Felling&amp;Restocking'!$A$11:$A$1000, 'Felling&amp;Restocking'!$A637, 'Felling&amp;Restocking'!$B$11:$B$1000, 'Felling&amp;Restocking'!$B637, 'Felling&amp;Restocking'!$H$11:$H$1000, 'Felling&amp;Restocking'!$H637)</f>
        <v>0</v>
      </c>
      <c r="O637" s="338">
        <f>IF(OR('Felling&amp;Restocking'!H637=0,'Felling&amp;Restocking'!H637=""),0,1)</f>
        <v>0</v>
      </c>
      <c r="P637" s="339">
        <f>SUM('Felling&amp;Restocking'!O637+'Felling&amp;Restocking'!P637)</f>
        <v>0</v>
      </c>
      <c r="S637" s="341">
        <f>IF(AND(O637&lt;&gt;0,P637&lt;&gt;0,'Felling&amp;Restocking'!G637&lt;&gt;0,AA637="",AC637=""),1,0)</f>
        <v>0</v>
      </c>
      <c r="T637" s="342" t="str">
        <f>IF(OR('Felling&amp;Restocking'!G637=0,'Felling&amp;Restocking'!G637=""),"",SUM('Felling&amp;Restocking'!O637/P637)*'Felling&amp;Restocking'!G637)</f>
        <v/>
      </c>
      <c r="U637" s="343" t="str">
        <f>IF(OR('Felling&amp;Restocking'!G637=0,'Felling&amp;Restocking'!G637=""),"",SUM('Felling&amp;Restocking'!P637/P637)*'Felling&amp;Restocking'!G637)</f>
        <v/>
      </c>
      <c r="V637" s="344">
        <f>IF(CONCATENATE('Felling&amp;Restocking'!U637&amp;'Felling&amp;Restocking'!W637&amp;'Felling&amp;Restocking'!Y637&amp;'Felling&amp;Restocking'!AA637&amp;'Felling&amp;Restocking'!AC637)="",0,1)</f>
        <v>0</v>
      </c>
      <c r="W637" s="345">
        <f>IF(OR(OR(TRIM('Felling&amp;Restocking'!H637)="T",TRIM('Felling&amp;Restocking'!H637)="DF",TRIM('Felling&amp;Restocking'!H637)="OS"),O637=0),0,1)</f>
        <v>0</v>
      </c>
      <c r="X637" s="345">
        <f>IF(OR('Felling&amp;Restocking'!$S637="",OR('Felling&amp;Restocking'!$S637=0,'Felling&amp;Restocking'!$S637="N/A")),0,1)</f>
        <v>0</v>
      </c>
      <c r="Y637" s="333" t="str">
        <f t="shared" si="85"/>
        <v/>
      </c>
      <c r="Z637" s="333" t="str">
        <f t="shared" si="86"/>
        <v/>
      </c>
      <c r="AA637" s="334" t="str">
        <f t="shared" si="87"/>
        <v/>
      </c>
      <c r="AC637" s="333" t="str">
        <f t="shared" si="88"/>
        <v/>
      </c>
      <c r="AE637" s="333" t="str">
        <f t="shared" si="89"/>
        <v>1</v>
      </c>
      <c r="AF637" s="346" t="str">
        <f>IF('Felling&amp;Restocking'!I637="","",IFERROR(VLOOKUP( 'Felling&amp;Restocking'!I637,SpeciesList[],2,FALSE),"," &amp; 'Felling&amp;Restocking'!I637))</f>
        <v/>
      </c>
      <c r="AG637" s="333" t="str">
        <f>IF('Felling&amp;Restocking'!I637="","",VLOOKUP( 'Felling&amp;Restocking'!I637,SpeciesList[],4,FALSE))</f>
        <v/>
      </c>
      <c r="AH637" s="333" t="str">
        <f>IF('Felling&amp;Restocking'!J637="","",IFERROR("," &amp; VLOOKUP( 'Felling&amp;Restocking'!J637,SpeciesList[],2,FALSE),"," &amp; 'Felling&amp;Restocking'!J637))</f>
        <v/>
      </c>
      <c r="AI637" s="333" t="str">
        <f>IF('Felling&amp;Restocking'!J637="","",VLOOKUP( 'Felling&amp;Restocking'!J637,SpeciesList[],4,FALSE))</f>
        <v/>
      </c>
      <c r="AJ637" s="333" t="str">
        <f>IF('Felling&amp;Restocking'!K637="","",IFERROR("," &amp; VLOOKUP( 'Felling&amp;Restocking'!K637,SpeciesList[],2,FALSE),"," &amp; 'Felling&amp;Restocking'!K637))</f>
        <v/>
      </c>
      <c r="AK637" s="333" t="str">
        <f>IF('Felling&amp;Restocking'!K637="","",VLOOKUP( 'Felling&amp;Restocking'!K637,SpeciesList[],4,FALSE))</f>
        <v/>
      </c>
      <c r="AL637" s="333" t="str">
        <f>IF('Felling&amp;Restocking'!L637="","",IFERROR("," &amp; VLOOKUP( 'Felling&amp;Restocking'!L637,SpeciesList[],2,FALSE),"," &amp; 'Felling&amp;Restocking'!L637))</f>
        <v/>
      </c>
      <c r="AM637" s="333" t="str">
        <f>IF('Felling&amp;Restocking'!L637="","",VLOOKUP( 'Felling&amp;Restocking'!L637,SpeciesList[],4,FALSE))</f>
        <v/>
      </c>
      <c r="AN637" s="333" t="str">
        <f>IF('Felling&amp;Restocking'!M637="","",IFERROR("," &amp; VLOOKUP( 'Felling&amp;Restocking'!M637,SpeciesList[],2,FALSE),"," &amp; 'Felling&amp;Restocking'!M637))</f>
        <v/>
      </c>
      <c r="AO637" s="333" t="str">
        <f>IF('Felling&amp;Restocking'!M637="","",VLOOKUP( 'Felling&amp;Restocking'!M637,SpeciesList[],4,FALSE))</f>
        <v/>
      </c>
      <c r="AP637" s="333" t="str">
        <f>IF('Felling&amp;Restocking'!N637="","",IFERROR("," &amp; VLOOKUP( 'Felling&amp;Restocking'!N637,SpeciesList[],2,FALSE),"," &amp; 'Felling&amp;Restocking'!N637))</f>
        <v/>
      </c>
      <c r="AQ637" s="333" t="str">
        <f>IF('Felling&amp;Restocking'!N637="","",VLOOKUP( 'Felling&amp;Restocking'!N637,SpeciesList[],4,FALSE))</f>
        <v/>
      </c>
      <c r="AS637" s="346"/>
      <c r="AT637" s="333" t="str">
        <f>IF('Sub-Cpt Record'!A637&lt;&gt;"",CONCATENATE('Sub-Cpt Record'!A637,'Sub-Cpt Record'!B637,'Sub-Cpt Record'!C637),"")</f>
        <v/>
      </c>
      <c r="AU637" s="333">
        <f t="shared" si="90"/>
        <v>1</v>
      </c>
      <c r="AV637" s="333">
        <f>IF(AT637&lt;&gt;"",'Sub-Cpt Record'!C637/CODE!AU637,0)</f>
        <v>0</v>
      </c>
    </row>
    <row r="638" spans="1:48" x14ac:dyDescent="0.25">
      <c r="A638" s="333" t="str">
        <f>IF('Sub-Cpt Record'!B638="",IF(OR('Sub-Cpt Record'!A638=0,'Sub-Cpt Record'!A638=""),"",'Sub-Cpt Record'!A638),CONCATENATE('Sub-Cpt Record'!A638&amp;'Sub-Cpt Record'!B638))</f>
        <v/>
      </c>
      <c r="B638" s="333">
        <f t="shared" si="82"/>
        <v>1</v>
      </c>
      <c r="C638" s="334" t="str">
        <f>IF('Sub-Cpt Record'!E638 = "","",'Sub-Cpt Record'!E638&amp;"  ")</f>
        <v/>
      </c>
      <c r="D638" s="333" t="str">
        <f>IF('Sub-Cpt Record'!F638 = "","",'Sub-Cpt Record'!F638&amp;"  ")</f>
        <v/>
      </c>
      <c r="E638" s="333" t="str">
        <f>IF('Sub-Cpt Record'!G638 = "","",'Sub-Cpt Record'!G638&amp;"  ")</f>
        <v/>
      </c>
      <c r="F638" s="333" t="str">
        <f>IF('Sub-Cpt Record'!H638 = "","",'Sub-Cpt Record'!H638&amp;"  ")</f>
        <v/>
      </c>
      <c r="G638" s="333" t="str">
        <f>IF('Sub-Cpt Record'!I638 = "","",'Sub-Cpt Record'!I638&amp;"  ")</f>
        <v/>
      </c>
      <c r="H638" s="333" t="str">
        <f>IF('Sub-Cpt Record'!J638 = "","",'Sub-Cpt Record'!J638&amp;"  ")</f>
        <v/>
      </c>
      <c r="I638" s="335" t="str">
        <f t="shared" si="83"/>
        <v/>
      </c>
      <c r="J638" s="333">
        <f>IF(A638&lt;&gt;"",'Sub-Cpt Record'!C638/CODE!B638,0)</f>
        <v>0</v>
      </c>
      <c r="L638" s="337" t="str">
        <f t="shared" si="84"/>
        <v/>
      </c>
      <c r="N638" s="338">
        <f>COUNTIFS('Felling&amp;Restocking'!$A$11:$A$1000, 'Felling&amp;Restocking'!$A638, 'Felling&amp;Restocking'!$B$11:$B$1000, 'Felling&amp;Restocking'!$B638, 'Felling&amp;Restocking'!$H$11:$H$1000, 'Felling&amp;Restocking'!$H638)</f>
        <v>0</v>
      </c>
      <c r="O638" s="338">
        <f>IF(OR('Felling&amp;Restocking'!H638=0,'Felling&amp;Restocking'!H638=""),0,1)</f>
        <v>0</v>
      </c>
      <c r="P638" s="339">
        <f>SUM('Felling&amp;Restocking'!O638+'Felling&amp;Restocking'!P638)</f>
        <v>0</v>
      </c>
      <c r="S638" s="341">
        <f>IF(AND(O638&lt;&gt;0,P638&lt;&gt;0,'Felling&amp;Restocking'!G638&lt;&gt;0,AA638="",AC638=""),1,0)</f>
        <v>0</v>
      </c>
      <c r="T638" s="342" t="str">
        <f>IF(OR('Felling&amp;Restocking'!G638=0,'Felling&amp;Restocking'!G638=""),"",SUM('Felling&amp;Restocking'!O638/P638)*'Felling&amp;Restocking'!G638)</f>
        <v/>
      </c>
      <c r="U638" s="343" t="str">
        <f>IF(OR('Felling&amp;Restocking'!G638=0,'Felling&amp;Restocking'!G638=""),"",SUM('Felling&amp;Restocking'!P638/P638)*'Felling&amp;Restocking'!G638)</f>
        <v/>
      </c>
      <c r="V638" s="344">
        <f>IF(CONCATENATE('Felling&amp;Restocking'!U638&amp;'Felling&amp;Restocking'!W638&amp;'Felling&amp;Restocking'!Y638&amp;'Felling&amp;Restocking'!AA638&amp;'Felling&amp;Restocking'!AC638)="",0,1)</f>
        <v>0</v>
      </c>
      <c r="W638" s="345">
        <f>IF(OR(OR(TRIM('Felling&amp;Restocking'!H638)="T",TRIM('Felling&amp;Restocking'!H638)="DF",TRIM('Felling&amp;Restocking'!H638)="OS"),O638=0),0,1)</f>
        <v>0</v>
      </c>
      <c r="X638" s="345">
        <f>IF(OR('Felling&amp;Restocking'!$S638="",OR('Felling&amp;Restocking'!$S638=0,'Felling&amp;Restocking'!$S638="N/A")),0,1)</f>
        <v>0</v>
      </c>
      <c r="Y638" s="333" t="str">
        <f t="shared" si="85"/>
        <v/>
      </c>
      <c r="Z638" s="333" t="str">
        <f t="shared" si="86"/>
        <v/>
      </c>
      <c r="AA638" s="334" t="str">
        <f t="shared" si="87"/>
        <v/>
      </c>
      <c r="AC638" s="333" t="str">
        <f t="shared" si="88"/>
        <v/>
      </c>
      <c r="AE638" s="333" t="str">
        <f t="shared" si="89"/>
        <v>1</v>
      </c>
      <c r="AF638" s="346" t="str">
        <f>IF('Felling&amp;Restocking'!I638="","",IFERROR(VLOOKUP( 'Felling&amp;Restocking'!I638,SpeciesList[],2,FALSE),"," &amp; 'Felling&amp;Restocking'!I638))</f>
        <v/>
      </c>
      <c r="AG638" s="333" t="str">
        <f>IF('Felling&amp;Restocking'!I638="","",VLOOKUP( 'Felling&amp;Restocking'!I638,SpeciesList[],4,FALSE))</f>
        <v/>
      </c>
      <c r="AH638" s="333" t="str">
        <f>IF('Felling&amp;Restocking'!J638="","",IFERROR("," &amp; VLOOKUP( 'Felling&amp;Restocking'!J638,SpeciesList[],2,FALSE),"," &amp; 'Felling&amp;Restocking'!J638))</f>
        <v/>
      </c>
      <c r="AI638" s="333" t="str">
        <f>IF('Felling&amp;Restocking'!J638="","",VLOOKUP( 'Felling&amp;Restocking'!J638,SpeciesList[],4,FALSE))</f>
        <v/>
      </c>
      <c r="AJ638" s="333" t="str">
        <f>IF('Felling&amp;Restocking'!K638="","",IFERROR("," &amp; VLOOKUP( 'Felling&amp;Restocking'!K638,SpeciesList[],2,FALSE),"," &amp; 'Felling&amp;Restocking'!K638))</f>
        <v/>
      </c>
      <c r="AK638" s="333" t="str">
        <f>IF('Felling&amp;Restocking'!K638="","",VLOOKUP( 'Felling&amp;Restocking'!K638,SpeciesList[],4,FALSE))</f>
        <v/>
      </c>
      <c r="AL638" s="333" t="str">
        <f>IF('Felling&amp;Restocking'!L638="","",IFERROR("," &amp; VLOOKUP( 'Felling&amp;Restocking'!L638,SpeciesList[],2,FALSE),"," &amp; 'Felling&amp;Restocking'!L638))</f>
        <v/>
      </c>
      <c r="AM638" s="333" t="str">
        <f>IF('Felling&amp;Restocking'!L638="","",VLOOKUP( 'Felling&amp;Restocking'!L638,SpeciesList[],4,FALSE))</f>
        <v/>
      </c>
      <c r="AN638" s="333" t="str">
        <f>IF('Felling&amp;Restocking'!M638="","",IFERROR("," &amp; VLOOKUP( 'Felling&amp;Restocking'!M638,SpeciesList[],2,FALSE),"," &amp; 'Felling&amp;Restocking'!M638))</f>
        <v/>
      </c>
      <c r="AO638" s="333" t="str">
        <f>IF('Felling&amp;Restocking'!M638="","",VLOOKUP( 'Felling&amp;Restocking'!M638,SpeciesList[],4,FALSE))</f>
        <v/>
      </c>
      <c r="AP638" s="333" t="str">
        <f>IF('Felling&amp;Restocking'!N638="","",IFERROR("," &amp; VLOOKUP( 'Felling&amp;Restocking'!N638,SpeciesList[],2,FALSE),"," &amp; 'Felling&amp;Restocking'!N638))</f>
        <v/>
      </c>
      <c r="AQ638" s="333" t="str">
        <f>IF('Felling&amp;Restocking'!N638="","",VLOOKUP( 'Felling&amp;Restocking'!N638,SpeciesList[],4,FALSE))</f>
        <v/>
      </c>
      <c r="AS638" s="346"/>
      <c r="AT638" s="333" t="str">
        <f>IF('Sub-Cpt Record'!A638&lt;&gt;"",CONCATENATE('Sub-Cpt Record'!A638,'Sub-Cpt Record'!B638,'Sub-Cpt Record'!C638),"")</f>
        <v/>
      </c>
      <c r="AU638" s="333">
        <f t="shared" si="90"/>
        <v>1</v>
      </c>
      <c r="AV638" s="333">
        <f>IF(AT638&lt;&gt;"",'Sub-Cpt Record'!C638/CODE!AU638,0)</f>
        <v>0</v>
      </c>
    </row>
    <row r="639" spans="1:48" x14ac:dyDescent="0.25">
      <c r="A639" s="333" t="str">
        <f>IF('Sub-Cpt Record'!B639="",IF(OR('Sub-Cpt Record'!A639=0,'Sub-Cpt Record'!A639=""),"",'Sub-Cpt Record'!A639),CONCATENATE('Sub-Cpt Record'!A639&amp;'Sub-Cpt Record'!B639))</f>
        <v/>
      </c>
      <c r="B639" s="333">
        <f t="shared" si="82"/>
        <v>1</v>
      </c>
      <c r="C639" s="334" t="str">
        <f>IF('Sub-Cpt Record'!E639 = "","",'Sub-Cpt Record'!E639&amp;"  ")</f>
        <v/>
      </c>
      <c r="D639" s="333" t="str">
        <f>IF('Sub-Cpt Record'!F639 = "","",'Sub-Cpt Record'!F639&amp;"  ")</f>
        <v/>
      </c>
      <c r="E639" s="333" t="str">
        <f>IF('Sub-Cpt Record'!G639 = "","",'Sub-Cpt Record'!G639&amp;"  ")</f>
        <v/>
      </c>
      <c r="F639" s="333" t="str">
        <f>IF('Sub-Cpt Record'!H639 = "","",'Sub-Cpt Record'!H639&amp;"  ")</f>
        <v/>
      </c>
      <c r="G639" s="333" t="str">
        <f>IF('Sub-Cpt Record'!I639 = "","",'Sub-Cpt Record'!I639&amp;"  ")</f>
        <v/>
      </c>
      <c r="H639" s="333" t="str">
        <f>IF('Sub-Cpt Record'!J639 = "","",'Sub-Cpt Record'!J639&amp;"  ")</f>
        <v/>
      </c>
      <c r="I639" s="335" t="str">
        <f t="shared" si="83"/>
        <v/>
      </c>
      <c r="J639" s="333">
        <f>IF(A639&lt;&gt;"",'Sub-Cpt Record'!C639/CODE!B639,0)</f>
        <v>0</v>
      </c>
      <c r="L639" s="337" t="str">
        <f t="shared" si="84"/>
        <v/>
      </c>
      <c r="N639" s="338">
        <f>COUNTIFS('Felling&amp;Restocking'!$A$11:$A$1000, 'Felling&amp;Restocking'!$A639, 'Felling&amp;Restocking'!$B$11:$B$1000, 'Felling&amp;Restocking'!$B639, 'Felling&amp;Restocking'!$H$11:$H$1000, 'Felling&amp;Restocking'!$H639)</f>
        <v>0</v>
      </c>
      <c r="O639" s="338">
        <f>IF(OR('Felling&amp;Restocking'!H639=0,'Felling&amp;Restocking'!H639=""),0,1)</f>
        <v>0</v>
      </c>
      <c r="P639" s="339">
        <f>SUM('Felling&amp;Restocking'!O639+'Felling&amp;Restocking'!P639)</f>
        <v>0</v>
      </c>
      <c r="S639" s="341">
        <f>IF(AND(O639&lt;&gt;0,P639&lt;&gt;0,'Felling&amp;Restocking'!G639&lt;&gt;0,AA639="",AC639=""),1,0)</f>
        <v>0</v>
      </c>
      <c r="T639" s="342" t="str">
        <f>IF(OR('Felling&amp;Restocking'!G639=0,'Felling&amp;Restocking'!G639=""),"",SUM('Felling&amp;Restocking'!O639/P639)*'Felling&amp;Restocking'!G639)</f>
        <v/>
      </c>
      <c r="U639" s="343" t="str">
        <f>IF(OR('Felling&amp;Restocking'!G639=0,'Felling&amp;Restocking'!G639=""),"",SUM('Felling&amp;Restocking'!P639/P639)*'Felling&amp;Restocking'!G639)</f>
        <v/>
      </c>
      <c r="V639" s="344">
        <f>IF(CONCATENATE('Felling&amp;Restocking'!U639&amp;'Felling&amp;Restocking'!W639&amp;'Felling&amp;Restocking'!Y639&amp;'Felling&amp;Restocking'!AA639&amp;'Felling&amp;Restocking'!AC639)="",0,1)</f>
        <v>0</v>
      </c>
      <c r="W639" s="345">
        <f>IF(OR(OR(TRIM('Felling&amp;Restocking'!H639)="T",TRIM('Felling&amp;Restocking'!H639)="DF",TRIM('Felling&amp;Restocking'!H639)="OS"),O639=0),0,1)</f>
        <v>0</v>
      </c>
      <c r="X639" s="345">
        <f>IF(OR('Felling&amp;Restocking'!$S639="",OR('Felling&amp;Restocking'!$S639=0,'Felling&amp;Restocking'!$S639="N/A")),0,1)</f>
        <v>0</v>
      </c>
      <c r="Y639" s="333" t="str">
        <f t="shared" si="85"/>
        <v/>
      </c>
      <c r="Z639" s="333" t="str">
        <f t="shared" si="86"/>
        <v/>
      </c>
      <c r="AA639" s="334" t="str">
        <f t="shared" si="87"/>
        <v/>
      </c>
      <c r="AC639" s="333" t="str">
        <f t="shared" si="88"/>
        <v/>
      </c>
      <c r="AE639" s="333" t="str">
        <f t="shared" si="89"/>
        <v>1</v>
      </c>
      <c r="AF639" s="346" t="str">
        <f>IF('Felling&amp;Restocking'!I639="","",IFERROR(VLOOKUP( 'Felling&amp;Restocking'!I639,SpeciesList[],2,FALSE),"," &amp; 'Felling&amp;Restocking'!I639))</f>
        <v/>
      </c>
      <c r="AG639" s="333" t="str">
        <f>IF('Felling&amp;Restocking'!I639="","",VLOOKUP( 'Felling&amp;Restocking'!I639,SpeciesList[],4,FALSE))</f>
        <v/>
      </c>
      <c r="AH639" s="333" t="str">
        <f>IF('Felling&amp;Restocking'!J639="","",IFERROR("," &amp; VLOOKUP( 'Felling&amp;Restocking'!J639,SpeciesList[],2,FALSE),"," &amp; 'Felling&amp;Restocking'!J639))</f>
        <v/>
      </c>
      <c r="AI639" s="333" t="str">
        <f>IF('Felling&amp;Restocking'!J639="","",VLOOKUP( 'Felling&amp;Restocking'!J639,SpeciesList[],4,FALSE))</f>
        <v/>
      </c>
      <c r="AJ639" s="333" t="str">
        <f>IF('Felling&amp;Restocking'!K639="","",IFERROR("," &amp; VLOOKUP( 'Felling&amp;Restocking'!K639,SpeciesList[],2,FALSE),"," &amp; 'Felling&amp;Restocking'!K639))</f>
        <v/>
      </c>
      <c r="AK639" s="333" t="str">
        <f>IF('Felling&amp;Restocking'!K639="","",VLOOKUP( 'Felling&amp;Restocking'!K639,SpeciesList[],4,FALSE))</f>
        <v/>
      </c>
      <c r="AL639" s="333" t="str">
        <f>IF('Felling&amp;Restocking'!L639="","",IFERROR("," &amp; VLOOKUP( 'Felling&amp;Restocking'!L639,SpeciesList[],2,FALSE),"," &amp; 'Felling&amp;Restocking'!L639))</f>
        <v/>
      </c>
      <c r="AM639" s="333" t="str">
        <f>IF('Felling&amp;Restocking'!L639="","",VLOOKUP( 'Felling&amp;Restocking'!L639,SpeciesList[],4,FALSE))</f>
        <v/>
      </c>
      <c r="AN639" s="333" t="str">
        <f>IF('Felling&amp;Restocking'!M639="","",IFERROR("," &amp; VLOOKUP( 'Felling&amp;Restocking'!M639,SpeciesList[],2,FALSE),"," &amp; 'Felling&amp;Restocking'!M639))</f>
        <v/>
      </c>
      <c r="AO639" s="333" t="str">
        <f>IF('Felling&amp;Restocking'!M639="","",VLOOKUP( 'Felling&amp;Restocking'!M639,SpeciesList[],4,FALSE))</f>
        <v/>
      </c>
      <c r="AP639" s="333" t="str">
        <f>IF('Felling&amp;Restocking'!N639="","",IFERROR("," &amp; VLOOKUP( 'Felling&amp;Restocking'!N639,SpeciesList[],2,FALSE),"," &amp; 'Felling&amp;Restocking'!N639))</f>
        <v/>
      </c>
      <c r="AQ639" s="333" t="str">
        <f>IF('Felling&amp;Restocking'!N639="","",VLOOKUP( 'Felling&amp;Restocking'!N639,SpeciesList[],4,FALSE))</f>
        <v/>
      </c>
      <c r="AS639" s="346"/>
      <c r="AT639" s="333" t="str">
        <f>IF('Sub-Cpt Record'!A639&lt;&gt;"",CONCATENATE('Sub-Cpt Record'!A639,'Sub-Cpt Record'!B639,'Sub-Cpt Record'!C639),"")</f>
        <v/>
      </c>
      <c r="AU639" s="333">
        <f t="shared" si="90"/>
        <v>1</v>
      </c>
      <c r="AV639" s="333">
        <f>IF(AT639&lt;&gt;"",'Sub-Cpt Record'!C639/CODE!AU639,0)</f>
        <v>0</v>
      </c>
    </row>
    <row r="640" spans="1:48" x14ac:dyDescent="0.25">
      <c r="A640" s="333" t="str">
        <f>IF('Sub-Cpt Record'!B640="",IF(OR('Sub-Cpt Record'!A640=0,'Sub-Cpt Record'!A640=""),"",'Sub-Cpt Record'!A640),CONCATENATE('Sub-Cpt Record'!A640&amp;'Sub-Cpt Record'!B640))</f>
        <v/>
      </c>
      <c r="B640" s="333">
        <f t="shared" si="82"/>
        <v>1</v>
      </c>
      <c r="C640" s="334" t="str">
        <f>IF('Sub-Cpt Record'!E640 = "","",'Sub-Cpt Record'!E640&amp;"  ")</f>
        <v/>
      </c>
      <c r="D640" s="333" t="str">
        <f>IF('Sub-Cpt Record'!F640 = "","",'Sub-Cpt Record'!F640&amp;"  ")</f>
        <v/>
      </c>
      <c r="E640" s="333" t="str">
        <f>IF('Sub-Cpt Record'!G640 = "","",'Sub-Cpt Record'!G640&amp;"  ")</f>
        <v/>
      </c>
      <c r="F640" s="333" t="str">
        <f>IF('Sub-Cpt Record'!H640 = "","",'Sub-Cpt Record'!H640&amp;"  ")</f>
        <v/>
      </c>
      <c r="G640" s="333" t="str">
        <f>IF('Sub-Cpt Record'!I640 = "","",'Sub-Cpt Record'!I640&amp;"  ")</f>
        <v/>
      </c>
      <c r="H640" s="333" t="str">
        <f>IF('Sub-Cpt Record'!J640 = "","",'Sub-Cpt Record'!J640&amp;"  ")</f>
        <v/>
      </c>
      <c r="I640" s="335" t="str">
        <f t="shared" si="83"/>
        <v/>
      </c>
      <c r="J640" s="333">
        <f>IF(A640&lt;&gt;"",'Sub-Cpt Record'!C640/CODE!B640,0)</f>
        <v>0</v>
      </c>
      <c r="L640" s="337" t="str">
        <f t="shared" si="84"/>
        <v/>
      </c>
      <c r="N640" s="338">
        <f>COUNTIFS('Felling&amp;Restocking'!$A$11:$A$1000, 'Felling&amp;Restocking'!$A640, 'Felling&amp;Restocking'!$B$11:$B$1000, 'Felling&amp;Restocking'!$B640, 'Felling&amp;Restocking'!$H$11:$H$1000, 'Felling&amp;Restocking'!$H640)</f>
        <v>0</v>
      </c>
      <c r="O640" s="338">
        <f>IF(OR('Felling&amp;Restocking'!H640=0,'Felling&amp;Restocking'!H640=""),0,1)</f>
        <v>0</v>
      </c>
      <c r="P640" s="339">
        <f>SUM('Felling&amp;Restocking'!O640+'Felling&amp;Restocking'!P640)</f>
        <v>0</v>
      </c>
      <c r="S640" s="341">
        <f>IF(AND(O640&lt;&gt;0,P640&lt;&gt;0,'Felling&amp;Restocking'!G640&lt;&gt;0,AA640="",AC640=""),1,0)</f>
        <v>0</v>
      </c>
      <c r="T640" s="342" t="str">
        <f>IF(OR('Felling&amp;Restocking'!G640=0,'Felling&amp;Restocking'!G640=""),"",SUM('Felling&amp;Restocking'!O640/P640)*'Felling&amp;Restocking'!G640)</f>
        <v/>
      </c>
      <c r="U640" s="343" t="str">
        <f>IF(OR('Felling&amp;Restocking'!G640=0,'Felling&amp;Restocking'!G640=""),"",SUM('Felling&amp;Restocking'!P640/P640)*'Felling&amp;Restocking'!G640)</f>
        <v/>
      </c>
      <c r="V640" s="344">
        <f>IF(CONCATENATE('Felling&amp;Restocking'!U640&amp;'Felling&amp;Restocking'!W640&amp;'Felling&amp;Restocking'!Y640&amp;'Felling&amp;Restocking'!AA640&amp;'Felling&amp;Restocking'!AC640)="",0,1)</f>
        <v>0</v>
      </c>
      <c r="W640" s="345">
        <f>IF(OR(OR(TRIM('Felling&amp;Restocking'!H640)="T",TRIM('Felling&amp;Restocking'!H640)="DF",TRIM('Felling&amp;Restocking'!H640)="OS"),O640=0),0,1)</f>
        <v>0</v>
      </c>
      <c r="X640" s="345">
        <f>IF(OR('Felling&amp;Restocking'!$S640="",OR('Felling&amp;Restocking'!$S640=0,'Felling&amp;Restocking'!$S640="N/A")),0,1)</f>
        <v>0</v>
      </c>
      <c r="Y640" s="333" t="str">
        <f t="shared" si="85"/>
        <v/>
      </c>
      <c r="Z640" s="333" t="str">
        <f t="shared" si="86"/>
        <v/>
      </c>
      <c r="AA640" s="334" t="str">
        <f t="shared" si="87"/>
        <v/>
      </c>
      <c r="AC640" s="333" t="str">
        <f t="shared" si="88"/>
        <v/>
      </c>
      <c r="AE640" s="333" t="str">
        <f t="shared" si="89"/>
        <v>1</v>
      </c>
      <c r="AF640" s="346" t="str">
        <f>IF('Felling&amp;Restocking'!I640="","",IFERROR(VLOOKUP( 'Felling&amp;Restocking'!I640,SpeciesList[],2,FALSE),"," &amp; 'Felling&amp;Restocking'!I640))</f>
        <v/>
      </c>
      <c r="AG640" s="333" t="str">
        <f>IF('Felling&amp;Restocking'!I640="","",VLOOKUP( 'Felling&amp;Restocking'!I640,SpeciesList[],4,FALSE))</f>
        <v/>
      </c>
      <c r="AH640" s="333" t="str">
        <f>IF('Felling&amp;Restocking'!J640="","",IFERROR("," &amp; VLOOKUP( 'Felling&amp;Restocking'!J640,SpeciesList[],2,FALSE),"," &amp; 'Felling&amp;Restocking'!J640))</f>
        <v/>
      </c>
      <c r="AI640" s="333" t="str">
        <f>IF('Felling&amp;Restocking'!J640="","",VLOOKUP( 'Felling&amp;Restocking'!J640,SpeciesList[],4,FALSE))</f>
        <v/>
      </c>
      <c r="AJ640" s="333" t="str">
        <f>IF('Felling&amp;Restocking'!K640="","",IFERROR("," &amp; VLOOKUP( 'Felling&amp;Restocking'!K640,SpeciesList[],2,FALSE),"," &amp; 'Felling&amp;Restocking'!K640))</f>
        <v/>
      </c>
      <c r="AK640" s="333" t="str">
        <f>IF('Felling&amp;Restocking'!K640="","",VLOOKUP( 'Felling&amp;Restocking'!K640,SpeciesList[],4,FALSE))</f>
        <v/>
      </c>
      <c r="AL640" s="333" t="str">
        <f>IF('Felling&amp;Restocking'!L640="","",IFERROR("," &amp; VLOOKUP( 'Felling&amp;Restocking'!L640,SpeciesList[],2,FALSE),"," &amp; 'Felling&amp;Restocking'!L640))</f>
        <v/>
      </c>
      <c r="AM640" s="333" t="str">
        <f>IF('Felling&amp;Restocking'!L640="","",VLOOKUP( 'Felling&amp;Restocking'!L640,SpeciesList[],4,FALSE))</f>
        <v/>
      </c>
      <c r="AN640" s="333" t="str">
        <f>IF('Felling&amp;Restocking'!M640="","",IFERROR("," &amp; VLOOKUP( 'Felling&amp;Restocking'!M640,SpeciesList[],2,FALSE),"," &amp; 'Felling&amp;Restocking'!M640))</f>
        <v/>
      </c>
      <c r="AO640" s="333" t="str">
        <f>IF('Felling&amp;Restocking'!M640="","",VLOOKUP( 'Felling&amp;Restocking'!M640,SpeciesList[],4,FALSE))</f>
        <v/>
      </c>
      <c r="AP640" s="333" t="str">
        <f>IF('Felling&amp;Restocking'!N640="","",IFERROR("," &amp; VLOOKUP( 'Felling&amp;Restocking'!N640,SpeciesList[],2,FALSE),"," &amp; 'Felling&amp;Restocking'!N640))</f>
        <v/>
      </c>
      <c r="AQ640" s="333" t="str">
        <f>IF('Felling&amp;Restocking'!N640="","",VLOOKUP( 'Felling&amp;Restocking'!N640,SpeciesList[],4,FALSE))</f>
        <v/>
      </c>
      <c r="AS640" s="346"/>
      <c r="AT640" s="333" t="str">
        <f>IF('Sub-Cpt Record'!A640&lt;&gt;"",CONCATENATE('Sub-Cpt Record'!A640,'Sub-Cpt Record'!B640,'Sub-Cpt Record'!C640),"")</f>
        <v/>
      </c>
      <c r="AU640" s="333">
        <f t="shared" si="90"/>
        <v>1</v>
      </c>
      <c r="AV640" s="333">
        <f>IF(AT640&lt;&gt;"",'Sub-Cpt Record'!C640/CODE!AU640,0)</f>
        <v>0</v>
      </c>
    </row>
    <row r="641" spans="1:48" x14ac:dyDescent="0.25">
      <c r="A641" s="333" t="str">
        <f>IF('Sub-Cpt Record'!B641="",IF(OR('Sub-Cpt Record'!A641=0,'Sub-Cpt Record'!A641=""),"",'Sub-Cpt Record'!A641),CONCATENATE('Sub-Cpt Record'!A641&amp;'Sub-Cpt Record'!B641))</f>
        <v/>
      </c>
      <c r="B641" s="333">
        <f t="shared" si="82"/>
        <v>1</v>
      </c>
      <c r="C641" s="334" t="str">
        <f>IF('Sub-Cpt Record'!E641 = "","",'Sub-Cpt Record'!E641&amp;"  ")</f>
        <v/>
      </c>
      <c r="D641" s="333" t="str">
        <f>IF('Sub-Cpt Record'!F641 = "","",'Sub-Cpt Record'!F641&amp;"  ")</f>
        <v/>
      </c>
      <c r="E641" s="333" t="str">
        <f>IF('Sub-Cpt Record'!G641 = "","",'Sub-Cpt Record'!G641&amp;"  ")</f>
        <v/>
      </c>
      <c r="F641" s="333" t="str">
        <f>IF('Sub-Cpt Record'!H641 = "","",'Sub-Cpt Record'!H641&amp;"  ")</f>
        <v/>
      </c>
      <c r="G641" s="333" t="str">
        <f>IF('Sub-Cpt Record'!I641 = "","",'Sub-Cpt Record'!I641&amp;"  ")</f>
        <v/>
      </c>
      <c r="H641" s="333" t="str">
        <f>IF('Sub-Cpt Record'!J641 = "","",'Sub-Cpt Record'!J641&amp;"  ")</f>
        <v/>
      </c>
      <c r="I641" s="335" t="str">
        <f t="shared" si="83"/>
        <v/>
      </c>
      <c r="J641" s="333">
        <f>IF(A641&lt;&gt;"",'Sub-Cpt Record'!C641/CODE!B641,0)</f>
        <v>0</v>
      </c>
      <c r="L641" s="337" t="str">
        <f t="shared" si="84"/>
        <v/>
      </c>
      <c r="N641" s="338">
        <f>COUNTIFS('Felling&amp;Restocking'!$A$11:$A$1000, 'Felling&amp;Restocking'!$A641, 'Felling&amp;Restocking'!$B$11:$B$1000, 'Felling&amp;Restocking'!$B641, 'Felling&amp;Restocking'!$H$11:$H$1000, 'Felling&amp;Restocking'!$H641)</f>
        <v>0</v>
      </c>
      <c r="O641" s="338">
        <f>IF(OR('Felling&amp;Restocking'!H641=0,'Felling&amp;Restocking'!H641=""),0,1)</f>
        <v>0</v>
      </c>
      <c r="P641" s="339">
        <f>SUM('Felling&amp;Restocking'!O641+'Felling&amp;Restocking'!P641)</f>
        <v>0</v>
      </c>
      <c r="S641" s="341">
        <f>IF(AND(O641&lt;&gt;0,P641&lt;&gt;0,'Felling&amp;Restocking'!G641&lt;&gt;0,AA641="",AC641=""),1,0)</f>
        <v>0</v>
      </c>
      <c r="T641" s="342" t="str">
        <f>IF(OR('Felling&amp;Restocking'!G641=0,'Felling&amp;Restocking'!G641=""),"",SUM('Felling&amp;Restocking'!O641/P641)*'Felling&amp;Restocking'!G641)</f>
        <v/>
      </c>
      <c r="U641" s="343" t="str">
        <f>IF(OR('Felling&amp;Restocking'!G641=0,'Felling&amp;Restocking'!G641=""),"",SUM('Felling&amp;Restocking'!P641/P641)*'Felling&amp;Restocking'!G641)</f>
        <v/>
      </c>
      <c r="V641" s="344">
        <f>IF(CONCATENATE('Felling&amp;Restocking'!U641&amp;'Felling&amp;Restocking'!W641&amp;'Felling&amp;Restocking'!Y641&amp;'Felling&amp;Restocking'!AA641&amp;'Felling&amp;Restocking'!AC641)="",0,1)</f>
        <v>0</v>
      </c>
      <c r="W641" s="345">
        <f>IF(OR(OR(TRIM('Felling&amp;Restocking'!H641)="T",TRIM('Felling&amp;Restocking'!H641)="DF",TRIM('Felling&amp;Restocking'!H641)="OS"),O641=0),0,1)</f>
        <v>0</v>
      </c>
      <c r="X641" s="345">
        <f>IF(OR('Felling&amp;Restocking'!$S641="",OR('Felling&amp;Restocking'!$S641=0,'Felling&amp;Restocking'!$S641="N/A")),0,1)</f>
        <v>0</v>
      </c>
      <c r="Y641" s="333" t="str">
        <f t="shared" si="85"/>
        <v/>
      </c>
      <c r="Z641" s="333" t="str">
        <f t="shared" si="86"/>
        <v/>
      </c>
      <c r="AA641" s="334" t="str">
        <f t="shared" si="87"/>
        <v/>
      </c>
      <c r="AC641" s="333" t="str">
        <f t="shared" si="88"/>
        <v/>
      </c>
      <c r="AE641" s="333" t="str">
        <f t="shared" si="89"/>
        <v>1</v>
      </c>
      <c r="AF641" s="346" t="str">
        <f>IF('Felling&amp;Restocking'!I641="","",IFERROR(VLOOKUP( 'Felling&amp;Restocking'!I641,SpeciesList[],2,FALSE),"," &amp; 'Felling&amp;Restocking'!I641))</f>
        <v/>
      </c>
      <c r="AG641" s="333" t="str">
        <f>IF('Felling&amp;Restocking'!I641="","",VLOOKUP( 'Felling&amp;Restocking'!I641,SpeciesList[],4,FALSE))</f>
        <v/>
      </c>
      <c r="AH641" s="333" t="str">
        <f>IF('Felling&amp;Restocking'!J641="","",IFERROR("," &amp; VLOOKUP( 'Felling&amp;Restocking'!J641,SpeciesList[],2,FALSE),"," &amp; 'Felling&amp;Restocking'!J641))</f>
        <v/>
      </c>
      <c r="AI641" s="333" t="str">
        <f>IF('Felling&amp;Restocking'!J641="","",VLOOKUP( 'Felling&amp;Restocking'!J641,SpeciesList[],4,FALSE))</f>
        <v/>
      </c>
      <c r="AJ641" s="333" t="str">
        <f>IF('Felling&amp;Restocking'!K641="","",IFERROR("," &amp; VLOOKUP( 'Felling&amp;Restocking'!K641,SpeciesList[],2,FALSE),"," &amp; 'Felling&amp;Restocking'!K641))</f>
        <v/>
      </c>
      <c r="AK641" s="333" t="str">
        <f>IF('Felling&amp;Restocking'!K641="","",VLOOKUP( 'Felling&amp;Restocking'!K641,SpeciesList[],4,FALSE))</f>
        <v/>
      </c>
      <c r="AL641" s="333" t="str">
        <f>IF('Felling&amp;Restocking'!L641="","",IFERROR("," &amp; VLOOKUP( 'Felling&amp;Restocking'!L641,SpeciesList[],2,FALSE),"," &amp; 'Felling&amp;Restocking'!L641))</f>
        <v/>
      </c>
      <c r="AM641" s="333" t="str">
        <f>IF('Felling&amp;Restocking'!L641="","",VLOOKUP( 'Felling&amp;Restocking'!L641,SpeciesList[],4,FALSE))</f>
        <v/>
      </c>
      <c r="AN641" s="333" t="str">
        <f>IF('Felling&amp;Restocking'!M641="","",IFERROR("," &amp; VLOOKUP( 'Felling&amp;Restocking'!M641,SpeciesList[],2,FALSE),"," &amp; 'Felling&amp;Restocking'!M641))</f>
        <v/>
      </c>
      <c r="AO641" s="333" t="str">
        <f>IF('Felling&amp;Restocking'!M641="","",VLOOKUP( 'Felling&amp;Restocking'!M641,SpeciesList[],4,FALSE))</f>
        <v/>
      </c>
      <c r="AP641" s="333" t="str">
        <f>IF('Felling&amp;Restocking'!N641="","",IFERROR("," &amp; VLOOKUP( 'Felling&amp;Restocking'!N641,SpeciesList[],2,FALSE),"," &amp; 'Felling&amp;Restocking'!N641))</f>
        <v/>
      </c>
      <c r="AQ641" s="333" t="str">
        <f>IF('Felling&amp;Restocking'!N641="","",VLOOKUP( 'Felling&amp;Restocking'!N641,SpeciesList[],4,FALSE))</f>
        <v/>
      </c>
      <c r="AS641" s="346"/>
      <c r="AT641" s="333" t="str">
        <f>IF('Sub-Cpt Record'!A641&lt;&gt;"",CONCATENATE('Sub-Cpt Record'!A641,'Sub-Cpt Record'!B641,'Sub-Cpt Record'!C641),"")</f>
        <v/>
      </c>
      <c r="AU641" s="333">
        <f t="shared" si="90"/>
        <v>1</v>
      </c>
      <c r="AV641" s="333">
        <f>IF(AT641&lt;&gt;"",'Sub-Cpt Record'!C641/CODE!AU641,0)</f>
        <v>0</v>
      </c>
    </row>
    <row r="642" spans="1:48" x14ac:dyDescent="0.25">
      <c r="A642" s="333" t="str">
        <f>IF('Sub-Cpt Record'!B642="",IF(OR('Sub-Cpt Record'!A642=0,'Sub-Cpt Record'!A642=""),"",'Sub-Cpt Record'!A642),CONCATENATE('Sub-Cpt Record'!A642&amp;'Sub-Cpt Record'!B642))</f>
        <v/>
      </c>
      <c r="B642" s="333">
        <f t="shared" si="82"/>
        <v>1</v>
      </c>
      <c r="C642" s="334" t="str">
        <f>IF('Sub-Cpt Record'!E642 = "","",'Sub-Cpt Record'!E642&amp;"  ")</f>
        <v/>
      </c>
      <c r="D642" s="333" t="str">
        <f>IF('Sub-Cpt Record'!F642 = "","",'Sub-Cpt Record'!F642&amp;"  ")</f>
        <v/>
      </c>
      <c r="E642" s="333" t="str">
        <f>IF('Sub-Cpt Record'!G642 = "","",'Sub-Cpt Record'!G642&amp;"  ")</f>
        <v/>
      </c>
      <c r="F642" s="333" t="str">
        <f>IF('Sub-Cpt Record'!H642 = "","",'Sub-Cpt Record'!H642&amp;"  ")</f>
        <v/>
      </c>
      <c r="G642" s="333" t="str">
        <f>IF('Sub-Cpt Record'!I642 = "","",'Sub-Cpt Record'!I642&amp;"  ")</f>
        <v/>
      </c>
      <c r="H642" s="333" t="str">
        <f>IF('Sub-Cpt Record'!J642 = "","",'Sub-Cpt Record'!J642&amp;"  ")</f>
        <v/>
      </c>
      <c r="I642" s="335" t="str">
        <f t="shared" si="83"/>
        <v/>
      </c>
      <c r="J642" s="333">
        <f>IF(A642&lt;&gt;"",'Sub-Cpt Record'!C642/CODE!B642,0)</f>
        <v>0</v>
      </c>
      <c r="L642" s="337" t="str">
        <f t="shared" si="84"/>
        <v/>
      </c>
      <c r="N642" s="338">
        <f>COUNTIFS('Felling&amp;Restocking'!$A$11:$A$1000, 'Felling&amp;Restocking'!$A642, 'Felling&amp;Restocking'!$B$11:$B$1000, 'Felling&amp;Restocking'!$B642, 'Felling&amp;Restocking'!$H$11:$H$1000, 'Felling&amp;Restocking'!$H642)</f>
        <v>0</v>
      </c>
      <c r="O642" s="338">
        <f>IF(OR('Felling&amp;Restocking'!H642=0,'Felling&amp;Restocking'!H642=""),0,1)</f>
        <v>0</v>
      </c>
      <c r="P642" s="339">
        <f>SUM('Felling&amp;Restocking'!O642+'Felling&amp;Restocking'!P642)</f>
        <v>0</v>
      </c>
      <c r="S642" s="341">
        <f>IF(AND(O642&lt;&gt;0,P642&lt;&gt;0,'Felling&amp;Restocking'!G642&lt;&gt;0,AA642="",AC642=""),1,0)</f>
        <v>0</v>
      </c>
      <c r="T642" s="342" t="str">
        <f>IF(OR('Felling&amp;Restocking'!G642=0,'Felling&amp;Restocking'!G642=""),"",SUM('Felling&amp;Restocking'!O642/P642)*'Felling&amp;Restocking'!G642)</f>
        <v/>
      </c>
      <c r="U642" s="343" t="str">
        <f>IF(OR('Felling&amp;Restocking'!G642=0,'Felling&amp;Restocking'!G642=""),"",SUM('Felling&amp;Restocking'!P642/P642)*'Felling&amp;Restocking'!G642)</f>
        <v/>
      </c>
      <c r="V642" s="344">
        <f>IF(CONCATENATE('Felling&amp;Restocking'!U642&amp;'Felling&amp;Restocking'!W642&amp;'Felling&amp;Restocking'!Y642&amp;'Felling&amp;Restocking'!AA642&amp;'Felling&amp;Restocking'!AC642)="",0,1)</f>
        <v>0</v>
      </c>
      <c r="W642" s="345">
        <f>IF(OR(OR(TRIM('Felling&amp;Restocking'!H642)="T",TRIM('Felling&amp;Restocking'!H642)="DF",TRIM('Felling&amp;Restocking'!H642)="OS"),O642=0),0,1)</f>
        <v>0</v>
      </c>
      <c r="X642" s="345">
        <f>IF(OR('Felling&amp;Restocking'!$S642="",OR('Felling&amp;Restocking'!$S642=0,'Felling&amp;Restocking'!$S642="N/A")),0,1)</f>
        <v>0</v>
      </c>
      <c r="Y642" s="333" t="str">
        <f t="shared" si="85"/>
        <v/>
      </c>
      <c r="Z642" s="333" t="str">
        <f t="shared" si="86"/>
        <v/>
      </c>
      <c r="AA642" s="334" t="str">
        <f t="shared" si="87"/>
        <v/>
      </c>
      <c r="AC642" s="333" t="str">
        <f t="shared" si="88"/>
        <v/>
      </c>
      <c r="AE642" s="333" t="str">
        <f t="shared" si="89"/>
        <v>1</v>
      </c>
      <c r="AF642" s="346" t="str">
        <f>IF('Felling&amp;Restocking'!I642="","",IFERROR(VLOOKUP( 'Felling&amp;Restocking'!I642,SpeciesList[],2,FALSE),"," &amp; 'Felling&amp;Restocking'!I642))</f>
        <v/>
      </c>
      <c r="AG642" s="333" t="str">
        <f>IF('Felling&amp;Restocking'!I642="","",VLOOKUP( 'Felling&amp;Restocking'!I642,SpeciesList[],4,FALSE))</f>
        <v/>
      </c>
      <c r="AH642" s="333" t="str">
        <f>IF('Felling&amp;Restocking'!J642="","",IFERROR("," &amp; VLOOKUP( 'Felling&amp;Restocking'!J642,SpeciesList[],2,FALSE),"," &amp; 'Felling&amp;Restocking'!J642))</f>
        <v/>
      </c>
      <c r="AI642" s="333" t="str">
        <f>IF('Felling&amp;Restocking'!J642="","",VLOOKUP( 'Felling&amp;Restocking'!J642,SpeciesList[],4,FALSE))</f>
        <v/>
      </c>
      <c r="AJ642" s="333" t="str">
        <f>IF('Felling&amp;Restocking'!K642="","",IFERROR("," &amp; VLOOKUP( 'Felling&amp;Restocking'!K642,SpeciesList[],2,FALSE),"," &amp; 'Felling&amp;Restocking'!K642))</f>
        <v/>
      </c>
      <c r="AK642" s="333" t="str">
        <f>IF('Felling&amp;Restocking'!K642="","",VLOOKUP( 'Felling&amp;Restocking'!K642,SpeciesList[],4,FALSE))</f>
        <v/>
      </c>
      <c r="AL642" s="333" t="str">
        <f>IF('Felling&amp;Restocking'!L642="","",IFERROR("," &amp; VLOOKUP( 'Felling&amp;Restocking'!L642,SpeciesList[],2,FALSE),"," &amp; 'Felling&amp;Restocking'!L642))</f>
        <v/>
      </c>
      <c r="AM642" s="333" t="str">
        <f>IF('Felling&amp;Restocking'!L642="","",VLOOKUP( 'Felling&amp;Restocking'!L642,SpeciesList[],4,FALSE))</f>
        <v/>
      </c>
      <c r="AN642" s="333" t="str">
        <f>IF('Felling&amp;Restocking'!M642="","",IFERROR("," &amp; VLOOKUP( 'Felling&amp;Restocking'!M642,SpeciesList[],2,FALSE),"," &amp; 'Felling&amp;Restocking'!M642))</f>
        <v/>
      </c>
      <c r="AO642" s="333" t="str">
        <f>IF('Felling&amp;Restocking'!M642="","",VLOOKUP( 'Felling&amp;Restocking'!M642,SpeciesList[],4,FALSE))</f>
        <v/>
      </c>
      <c r="AP642" s="333" t="str">
        <f>IF('Felling&amp;Restocking'!N642="","",IFERROR("," &amp; VLOOKUP( 'Felling&amp;Restocking'!N642,SpeciesList[],2,FALSE),"," &amp; 'Felling&amp;Restocking'!N642))</f>
        <v/>
      </c>
      <c r="AQ642" s="333" t="str">
        <f>IF('Felling&amp;Restocking'!N642="","",VLOOKUP( 'Felling&amp;Restocking'!N642,SpeciesList[],4,FALSE))</f>
        <v/>
      </c>
      <c r="AS642" s="346"/>
      <c r="AT642" s="333" t="str">
        <f>IF('Sub-Cpt Record'!A642&lt;&gt;"",CONCATENATE('Sub-Cpt Record'!A642,'Sub-Cpt Record'!B642,'Sub-Cpt Record'!C642),"")</f>
        <v/>
      </c>
      <c r="AU642" s="333">
        <f t="shared" si="90"/>
        <v>1</v>
      </c>
      <c r="AV642" s="333">
        <f>IF(AT642&lt;&gt;"",'Sub-Cpt Record'!C642/CODE!AU642,0)</f>
        <v>0</v>
      </c>
    </row>
    <row r="643" spans="1:48" x14ac:dyDescent="0.25">
      <c r="A643" s="333" t="str">
        <f>IF('Sub-Cpt Record'!B643="",IF(OR('Sub-Cpt Record'!A643=0,'Sub-Cpt Record'!A643=""),"",'Sub-Cpt Record'!A643),CONCATENATE('Sub-Cpt Record'!A643&amp;'Sub-Cpt Record'!B643))</f>
        <v/>
      </c>
      <c r="B643" s="333">
        <f t="shared" si="82"/>
        <v>1</v>
      </c>
      <c r="C643" s="334" t="str">
        <f>IF('Sub-Cpt Record'!E643 = "","",'Sub-Cpt Record'!E643&amp;"  ")</f>
        <v/>
      </c>
      <c r="D643" s="333" t="str">
        <f>IF('Sub-Cpt Record'!F643 = "","",'Sub-Cpt Record'!F643&amp;"  ")</f>
        <v/>
      </c>
      <c r="E643" s="333" t="str">
        <f>IF('Sub-Cpt Record'!G643 = "","",'Sub-Cpt Record'!G643&amp;"  ")</f>
        <v/>
      </c>
      <c r="F643" s="333" t="str">
        <f>IF('Sub-Cpt Record'!H643 = "","",'Sub-Cpt Record'!H643&amp;"  ")</f>
        <v/>
      </c>
      <c r="G643" s="333" t="str">
        <f>IF('Sub-Cpt Record'!I643 = "","",'Sub-Cpt Record'!I643&amp;"  ")</f>
        <v/>
      </c>
      <c r="H643" s="333" t="str">
        <f>IF('Sub-Cpt Record'!J643 = "","",'Sub-Cpt Record'!J643&amp;"  ")</f>
        <v/>
      </c>
      <c r="I643" s="335" t="str">
        <f t="shared" si="83"/>
        <v/>
      </c>
      <c r="J643" s="333">
        <f>IF(A643&lt;&gt;"",'Sub-Cpt Record'!C643/CODE!B643,0)</f>
        <v>0</v>
      </c>
      <c r="L643" s="337" t="str">
        <f t="shared" si="84"/>
        <v/>
      </c>
      <c r="N643" s="338">
        <f>COUNTIFS('Felling&amp;Restocking'!$A$11:$A$1000, 'Felling&amp;Restocking'!$A643, 'Felling&amp;Restocking'!$B$11:$B$1000, 'Felling&amp;Restocking'!$B643, 'Felling&amp;Restocking'!$H$11:$H$1000, 'Felling&amp;Restocking'!$H643)</f>
        <v>0</v>
      </c>
      <c r="O643" s="338">
        <f>IF(OR('Felling&amp;Restocking'!H643=0,'Felling&amp;Restocking'!H643=""),0,1)</f>
        <v>0</v>
      </c>
      <c r="P643" s="339">
        <f>SUM('Felling&amp;Restocking'!O643+'Felling&amp;Restocking'!P643)</f>
        <v>0</v>
      </c>
      <c r="S643" s="341">
        <f>IF(AND(O643&lt;&gt;0,P643&lt;&gt;0,'Felling&amp;Restocking'!G643&lt;&gt;0,AA643="",AC643=""),1,0)</f>
        <v>0</v>
      </c>
      <c r="T643" s="342" t="str">
        <f>IF(OR('Felling&amp;Restocking'!G643=0,'Felling&amp;Restocking'!G643=""),"",SUM('Felling&amp;Restocking'!O643/P643)*'Felling&amp;Restocking'!G643)</f>
        <v/>
      </c>
      <c r="U643" s="343" t="str">
        <f>IF(OR('Felling&amp;Restocking'!G643=0,'Felling&amp;Restocking'!G643=""),"",SUM('Felling&amp;Restocking'!P643/P643)*'Felling&amp;Restocking'!G643)</f>
        <v/>
      </c>
      <c r="V643" s="344">
        <f>IF(CONCATENATE('Felling&amp;Restocking'!U643&amp;'Felling&amp;Restocking'!W643&amp;'Felling&amp;Restocking'!Y643&amp;'Felling&amp;Restocking'!AA643&amp;'Felling&amp;Restocking'!AC643)="",0,1)</f>
        <v>0</v>
      </c>
      <c r="W643" s="345">
        <f>IF(OR(OR(TRIM('Felling&amp;Restocking'!H643)="T",TRIM('Felling&amp;Restocking'!H643)="DF",TRIM('Felling&amp;Restocking'!H643)="OS"),O643=0),0,1)</f>
        <v>0</v>
      </c>
      <c r="X643" s="345">
        <f>IF(OR('Felling&amp;Restocking'!$S643="",OR('Felling&amp;Restocking'!$S643=0,'Felling&amp;Restocking'!$S643="N/A")),0,1)</f>
        <v>0</v>
      </c>
      <c r="Y643" s="333" t="str">
        <f t="shared" si="85"/>
        <v/>
      </c>
      <c r="Z643" s="333" t="str">
        <f t="shared" si="86"/>
        <v/>
      </c>
      <c r="AA643" s="334" t="str">
        <f t="shared" si="87"/>
        <v/>
      </c>
      <c r="AC643" s="333" t="str">
        <f t="shared" si="88"/>
        <v/>
      </c>
      <c r="AE643" s="333" t="str">
        <f t="shared" si="89"/>
        <v>1</v>
      </c>
      <c r="AF643" s="346" t="str">
        <f>IF('Felling&amp;Restocking'!I643="","",IFERROR(VLOOKUP( 'Felling&amp;Restocking'!I643,SpeciesList[],2,FALSE),"," &amp; 'Felling&amp;Restocking'!I643))</f>
        <v/>
      </c>
      <c r="AG643" s="333" t="str">
        <f>IF('Felling&amp;Restocking'!I643="","",VLOOKUP( 'Felling&amp;Restocking'!I643,SpeciesList[],4,FALSE))</f>
        <v/>
      </c>
      <c r="AH643" s="333" t="str">
        <f>IF('Felling&amp;Restocking'!J643="","",IFERROR("," &amp; VLOOKUP( 'Felling&amp;Restocking'!J643,SpeciesList[],2,FALSE),"," &amp; 'Felling&amp;Restocking'!J643))</f>
        <v/>
      </c>
      <c r="AI643" s="333" t="str">
        <f>IF('Felling&amp;Restocking'!J643="","",VLOOKUP( 'Felling&amp;Restocking'!J643,SpeciesList[],4,FALSE))</f>
        <v/>
      </c>
      <c r="AJ643" s="333" t="str">
        <f>IF('Felling&amp;Restocking'!K643="","",IFERROR("," &amp; VLOOKUP( 'Felling&amp;Restocking'!K643,SpeciesList[],2,FALSE),"," &amp; 'Felling&amp;Restocking'!K643))</f>
        <v/>
      </c>
      <c r="AK643" s="333" t="str">
        <f>IF('Felling&amp;Restocking'!K643="","",VLOOKUP( 'Felling&amp;Restocking'!K643,SpeciesList[],4,FALSE))</f>
        <v/>
      </c>
      <c r="AL643" s="333" t="str">
        <f>IF('Felling&amp;Restocking'!L643="","",IFERROR("," &amp; VLOOKUP( 'Felling&amp;Restocking'!L643,SpeciesList[],2,FALSE),"," &amp; 'Felling&amp;Restocking'!L643))</f>
        <v/>
      </c>
      <c r="AM643" s="333" t="str">
        <f>IF('Felling&amp;Restocking'!L643="","",VLOOKUP( 'Felling&amp;Restocking'!L643,SpeciesList[],4,FALSE))</f>
        <v/>
      </c>
      <c r="AN643" s="333" t="str">
        <f>IF('Felling&amp;Restocking'!M643="","",IFERROR("," &amp; VLOOKUP( 'Felling&amp;Restocking'!M643,SpeciesList[],2,FALSE),"," &amp; 'Felling&amp;Restocking'!M643))</f>
        <v/>
      </c>
      <c r="AO643" s="333" t="str">
        <f>IF('Felling&amp;Restocking'!M643="","",VLOOKUP( 'Felling&amp;Restocking'!M643,SpeciesList[],4,FALSE))</f>
        <v/>
      </c>
      <c r="AP643" s="333" t="str">
        <f>IF('Felling&amp;Restocking'!N643="","",IFERROR("," &amp; VLOOKUP( 'Felling&amp;Restocking'!N643,SpeciesList[],2,FALSE),"," &amp; 'Felling&amp;Restocking'!N643))</f>
        <v/>
      </c>
      <c r="AQ643" s="333" t="str">
        <f>IF('Felling&amp;Restocking'!N643="","",VLOOKUP( 'Felling&amp;Restocking'!N643,SpeciesList[],4,FALSE))</f>
        <v/>
      </c>
      <c r="AS643" s="346"/>
      <c r="AT643" s="333" t="str">
        <f>IF('Sub-Cpt Record'!A643&lt;&gt;"",CONCATENATE('Sub-Cpt Record'!A643,'Sub-Cpt Record'!B643,'Sub-Cpt Record'!C643),"")</f>
        <v/>
      </c>
      <c r="AU643" s="333">
        <f t="shared" si="90"/>
        <v>1</v>
      </c>
      <c r="AV643" s="333">
        <f>IF(AT643&lt;&gt;"",'Sub-Cpt Record'!C643/CODE!AU643,0)</f>
        <v>0</v>
      </c>
    </row>
    <row r="644" spans="1:48" x14ac:dyDescent="0.25">
      <c r="A644" s="333" t="str">
        <f>IF('Sub-Cpt Record'!B644="",IF(OR('Sub-Cpt Record'!A644=0,'Sub-Cpt Record'!A644=""),"",'Sub-Cpt Record'!A644),CONCATENATE('Sub-Cpt Record'!A644&amp;'Sub-Cpt Record'!B644))</f>
        <v/>
      </c>
      <c r="B644" s="333">
        <f t="shared" si="82"/>
        <v>1</v>
      </c>
      <c r="C644" s="334" t="str">
        <f>IF('Sub-Cpt Record'!E644 = "","",'Sub-Cpt Record'!E644&amp;"  ")</f>
        <v/>
      </c>
      <c r="D644" s="333" t="str">
        <f>IF('Sub-Cpt Record'!F644 = "","",'Sub-Cpt Record'!F644&amp;"  ")</f>
        <v/>
      </c>
      <c r="E644" s="333" t="str">
        <f>IF('Sub-Cpt Record'!G644 = "","",'Sub-Cpt Record'!G644&amp;"  ")</f>
        <v/>
      </c>
      <c r="F644" s="333" t="str">
        <f>IF('Sub-Cpt Record'!H644 = "","",'Sub-Cpt Record'!H644&amp;"  ")</f>
        <v/>
      </c>
      <c r="G644" s="333" t="str">
        <f>IF('Sub-Cpt Record'!I644 = "","",'Sub-Cpt Record'!I644&amp;"  ")</f>
        <v/>
      </c>
      <c r="H644" s="333" t="str">
        <f>IF('Sub-Cpt Record'!J644 = "","",'Sub-Cpt Record'!J644&amp;"  ")</f>
        <v/>
      </c>
      <c r="I644" s="335" t="str">
        <f t="shared" si="83"/>
        <v/>
      </c>
      <c r="J644" s="333">
        <f>IF(A644&lt;&gt;"",'Sub-Cpt Record'!C644/CODE!B644,0)</f>
        <v>0</v>
      </c>
      <c r="L644" s="337" t="str">
        <f t="shared" si="84"/>
        <v/>
      </c>
      <c r="N644" s="338">
        <f>COUNTIFS('Felling&amp;Restocking'!$A$11:$A$1000, 'Felling&amp;Restocking'!$A644, 'Felling&amp;Restocking'!$B$11:$B$1000, 'Felling&amp;Restocking'!$B644, 'Felling&amp;Restocking'!$H$11:$H$1000, 'Felling&amp;Restocking'!$H644)</f>
        <v>0</v>
      </c>
      <c r="O644" s="338">
        <f>IF(OR('Felling&amp;Restocking'!H644=0,'Felling&amp;Restocking'!H644=""),0,1)</f>
        <v>0</v>
      </c>
      <c r="P644" s="339">
        <f>SUM('Felling&amp;Restocking'!O644+'Felling&amp;Restocking'!P644)</f>
        <v>0</v>
      </c>
      <c r="S644" s="341">
        <f>IF(AND(O644&lt;&gt;0,P644&lt;&gt;0,'Felling&amp;Restocking'!G644&lt;&gt;0,AA644="",AC644=""),1,0)</f>
        <v>0</v>
      </c>
      <c r="T644" s="342" t="str">
        <f>IF(OR('Felling&amp;Restocking'!G644=0,'Felling&amp;Restocking'!G644=""),"",SUM('Felling&amp;Restocking'!O644/P644)*'Felling&amp;Restocking'!G644)</f>
        <v/>
      </c>
      <c r="U644" s="343" t="str">
        <f>IF(OR('Felling&amp;Restocking'!G644=0,'Felling&amp;Restocking'!G644=""),"",SUM('Felling&amp;Restocking'!P644/P644)*'Felling&amp;Restocking'!G644)</f>
        <v/>
      </c>
      <c r="V644" s="344">
        <f>IF(CONCATENATE('Felling&amp;Restocking'!U644&amp;'Felling&amp;Restocking'!W644&amp;'Felling&amp;Restocking'!Y644&amp;'Felling&amp;Restocking'!AA644&amp;'Felling&amp;Restocking'!AC644)="",0,1)</f>
        <v>0</v>
      </c>
      <c r="W644" s="345">
        <f>IF(OR(OR(TRIM('Felling&amp;Restocking'!H644)="T",TRIM('Felling&amp;Restocking'!H644)="DF",TRIM('Felling&amp;Restocking'!H644)="OS"),O644=0),0,1)</f>
        <v>0</v>
      </c>
      <c r="X644" s="345">
        <f>IF(OR('Felling&amp;Restocking'!$S644="",OR('Felling&amp;Restocking'!$S644=0,'Felling&amp;Restocking'!$S644="N/A")),0,1)</f>
        <v>0</v>
      </c>
      <c r="Y644" s="333" t="str">
        <f t="shared" si="85"/>
        <v/>
      </c>
      <c r="Z644" s="333" t="str">
        <f t="shared" si="86"/>
        <v/>
      </c>
      <c r="AA644" s="334" t="str">
        <f t="shared" si="87"/>
        <v/>
      </c>
      <c r="AC644" s="333" t="str">
        <f t="shared" si="88"/>
        <v/>
      </c>
      <c r="AE644" s="333" t="str">
        <f t="shared" si="89"/>
        <v>1</v>
      </c>
      <c r="AF644" s="346" t="str">
        <f>IF('Felling&amp;Restocking'!I644="","",IFERROR(VLOOKUP( 'Felling&amp;Restocking'!I644,SpeciesList[],2,FALSE),"," &amp; 'Felling&amp;Restocking'!I644))</f>
        <v/>
      </c>
      <c r="AG644" s="333" t="str">
        <f>IF('Felling&amp;Restocking'!I644="","",VLOOKUP( 'Felling&amp;Restocking'!I644,SpeciesList[],4,FALSE))</f>
        <v/>
      </c>
      <c r="AH644" s="333" t="str">
        <f>IF('Felling&amp;Restocking'!J644="","",IFERROR("," &amp; VLOOKUP( 'Felling&amp;Restocking'!J644,SpeciesList[],2,FALSE),"," &amp; 'Felling&amp;Restocking'!J644))</f>
        <v/>
      </c>
      <c r="AI644" s="333" t="str">
        <f>IF('Felling&amp;Restocking'!J644="","",VLOOKUP( 'Felling&amp;Restocking'!J644,SpeciesList[],4,FALSE))</f>
        <v/>
      </c>
      <c r="AJ644" s="333" t="str">
        <f>IF('Felling&amp;Restocking'!K644="","",IFERROR("," &amp; VLOOKUP( 'Felling&amp;Restocking'!K644,SpeciesList[],2,FALSE),"," &amp; 'Felling&amp;Restocking'!K644))</f>
        <v/>
      </c>
      <c r="AK644" s="333" t="str">
        <f>IF('Felling&amp;Restocking'!K644="","",VLOOKUP( 'Felling&amp;Restocking'!K644,SpeciesList[],4,FALSE))</f>
        <v/>
      </c>
      <c r="AL644" s="333" t="str">
        <f>IF('Felling&amp;Restocking'!L644="","",IFERROR("," &amp; VLOOKUP( 'Felling&amp;Restocking'!L644,SpeciesList[],2,FALSE),"," &amp; 'Felling&amp;Restocking'!L644))</f>
        <v/>
      </c>
      <c r="AM644" s="333" t="str">
        <f>IF('Felling&amp;Restocking'!L644="","",VLOOKUP( 'Felling&amp;Restocking'!L644,SpeciesList[],4,FALSE))</f>
        <v/>
      </c>
      <c r="AN644" s="333" t="str">
        <f>IF('Felling&amp;Restocking'!M644="","",IFERROR("," &amp; VLOOKUP( 'Felling&amp;Restocking'!M644,SpeciesList[],2,FALSE),"," &amp; 'Felling&amp;Restocking'!M644))</f>
        <v/>
      </c>
      <c r="AO644" s="333" t="str">
        <f>IF('Felling&amp;Restocking'!M644="","",VLOOKUP( 'Felling&amp;Restocking'!M644,SpeciesList[],4,FALSE))</f>
        <v/>
      </c>
      <c r="AP644" s="333" t="str">
        <f>IF('Felling&amp;Restocking'!N644="","",IFERROR("," &amp; VLOOKUP( 'Felling&amp;Restocking'!N644,SpeciesList[],2,FALSE),"," &amp; 'Felling&amp;Restocking'!N644))</f>
        <v/>
      </c>
      <c r="AQ644" s="333" t="str">
        <f>IF('Felling&amp;Restocking'!N644="","",VLOOKUP( 'Felling&amp;Restocking'!N644,SpeciesList[],4,FALSE))</f>
        <v/>
      </c>
      <c r="AS644" s="346"/>
      <c r="AT644" s="333" t="str">
        <f>IF('Sub-Cpt Record'!A644&lt;&gt;"",CONCATENATE('Sub-Cpt Record'!A644,'Sub-Cpt Record'!B644,'Sub-Cpt Record'!C644),"")</f>
        <v/>
      </c>
      <c r="AU644" s="333">
        <f t="shared" si="90"/>
        <v>1</v>
      </c>
      <c r="AV644" s="333">
        <f>IF(AT644&lt;&gt;"",'Sub-Cpt Record'!C644/CODE!AU644,0)</f>
        <v>0</v>
      </c>
    </row>
    <row r="645" spans="1:48" x14ac:dyDescent="0.25">
      <c r="A645" s="333" t="str">
        <f>IF('Sub-Cpt Record'!B645="",IF(OR('Sub-Cpt Record'!A645=0,'Sub-Cpt Record'!A645=""),"",'Sub-Cpt Record'!A645),CONCATENATE('Sub-Cpt Record'!A645&amp;'Sub-Cpt Record'!B645))</f>
        <v/>
      </c>
      <c r="B645" s="333">
        <f t="shared" si="82"/>
        <v>1</v>
      </c>
      <c r="C645" s="334" t="str">
        <f>IF('Sub-Cpt Record'!E645 = "","",'Sub-Cpt Record'!E645&amp;"  ")</f>
        <v/>
      </c>
      <c r="D645" s="333" t="str">
        <f>IF('Sub-Cpt Record'!F645 = "","",'Sub-Cpt Record'!F645&amp;"  ")</f>
        <v/>
      </c>
      <c r="E645" s="333" t="str">
        <f>IF('Sub-Cpt Record'!G645 = "","",'Sub-Cpt Record'!G645&amp;"  ")</f>
        <v/>
      </c>
      <c r="F645" s="333" t="str">
        <f>IF('Sub-Cpt Record'!H645 = "","",'Sub-Cpt Record'!H645&amp;"  ")</f>
        <v/>
      </c>
      <c r="G645" s="333" t="str">
        <f>IF('Sub-Cpt Record'!I645 = "","",'Sub-Cpt Record'!I645&amp;"  ")</f>
        <v/>
      </c>
      <c r="H645" s="333" t="str">
        <f>IF('Sub-Cpt Record'!J645 = "","",'Sub-Cpt Record'!J645&amp;"  ")</f>
        <v/>
      </c>
      <c r="I645" s="335" t="str">
        <f t="shared" si="83"/>
        <v/>
      </c>
      <c r="J645" s="333">
        <f>IF(A645&lt;&gt;"",'Sub-Cpt Record'!C645/CODE!B645,0)</f>
        <v>0</v>
      </c>
      <c r="L645" s="337" t="str">
        <f t="shared" si="84"/>
        <v/>
      </c>
      <c r="N645" s="338">
        <f>COUNTIFS('Felling&amp;Restocking'!$A$11:$A$1000, 'Felling&amp;Restocking'!$A645, 'Felling&amp;Restocking'!$B$11:$B$1000, 'Felling&amp;Restocking'!$B645, 'Felling&amp;Restocking'!$H$11:$H$1000, 'Felling&amp;Restocking'!$H645)</f>
        <v>0</v>
      </c>
      <c r="O645" s="338">
        <f>IF(OR('Felling&amp;Restocking'!H645=0,'Felling&amp;Restocking'!H645=""),0,1)</f>
        <v>0</v>
      </c>
      <c r="P645" s="339">
        <f>SUM('Felling&amp;Restocking'!O645+'Felling&amp;Restocking'!P645)</f>
        <v>0</v>
      </c>
      <c r="S645" s="341">
        <f>IF(AND(O645&lt;&gt;0,P645&lt;&gt;0,'Felling&amp;Restocking'!G645&lt;&gt;0,AA645="",AC645=""),1,0)</f>
        <v>0</v>
      </c>
      <c r="T645" s="342" t="str">
        <f>IF(OR('Felling&amp;Restocking'!G645=0,'Felling&amp;Restocking'!G645=""),"",SUM('Felling&amp;Restocking'!O645/P645)*'Felling&amp;Restocking'!G645)</f>
        <v/>
      </c>
      <c r="U645" s="343" t="str">
        <f>IF(OR('Felling&amp;Restocking'!G645=0,'Felling&amp;Restocking'!G645=""),"",SUM('Felling&amp;Restocking'!P645/P645)*'Felling&amp;Restocking'!G645)</f>
        <v/>
      </c>
      <c r="V645" s="344">
        <f>IF(CONCATENATE('Felling&amp;Restocking'!U645&amp;'Felling&amp;Restocking'!W645&amp;'Felling&amp;Restocking'!Y645&amp;'Felling&amp;Restocking'!AA645&amp;'Felling&amp;Restocking'!AC645)="",0,1)</f>
        <v>0</v>
      </c>
      <c r="W645" s="345">
        <f>IF(OR(OR(TRIM('Felling&amp;Restocking'!H645)="T",TRIM('Felling&amp;Restocking'!H645)="DF",TRIM('Felling&amp;Restocking'!H645)="OS"),O645=0),0,1)</f>
        <v>0</v>
      </c>
      <c r="X645" s="345">
        <f>IF(OR('Felling&amp;Restocking'!$S645="",OR('Felling&amp;Restocking'!$S645=0,'Felling&amp;Restocking'!$S645="N/A")),0,1)</f>
        <v>0</v>
      </c>
      <c r="Y645" s="333" t="str">
        <f t="shared" si="85"/>
        <v/>
      </c>
      <c r="Z645" s="333" t="str">
        <f t="shared" si="86"/>
        <v/>
      </c>
      <c r="AA645" s="334" t="str">
        <f t="shared" si="87"/>
        <v/>
      </c>
      <c r="AC645" s="333" t="str">
        <f t="shared" si="88"/>
        <v/>
      </c>
      <c r="AE645" s="333" t="str">
        <f t="shared" si="89"/>
        <v>1</v>
      </c>
      <c r="AF645" s="346" t="str">
        <f>IF('Felling&amp;Restocking'!I645="","",IFERROR(VLOOKUP( 'Felling&amp;Restocking'!I645,SpeciesList[],2,FALSE),"," &amp; 'Felling&amp;Restocking'!I645))</f>
        <v/>
      </c>
      <c r="AG645" s="333" t="str">
        <f>IF('Felling&amp;Restocking'!I645="","",VLOOKUP( 'Felling&amp;Restocking'!I645,SpeciesList[],4,FALSE))</f>
        <v/>
      </c>
      <c r="AH645" s="333" t="str">
        <f>IF('Felling&amp;Restocking'!J645="","",IFERROR("," &amp; VLOOKUP( 'Felling&amp;Restocking'!J645,SpeciesList[],2,FALSE),"," &amp; 'Felling&amp;Restocking'!J645))</f>
        <v/>
      </c>
      <c r="AI645" s="333" t="str">
        <f>IF('Felling&amp;Restocking'!J645="","",VLOOKUP( 'Felling&amp;Restocking'!J645,SpeciesList[],4,FALSE))</f>
        <v/>
      </c>
      <c r="AJ645" s="333" t="str">
        <f>IF('Felling&amp;Restocking'!K645="","",IFERROR("," &amp; VLOOKUP( 'Felling&amp;Restocking'!K645,SpeciesList[],2,FALSE),"," &amp; 'Felling&amp;Restocking'!K645))</f>
        <v/>
      </c>
      <c r="AK645" s="333" t="str">
        <f>IF('Felling&amp;Restocking'!K645="","",VLOOKUP( 'Felling&amp;Restocking'!K645,SpeciesList[],4,FALSE))</f>
        <v/>
      </c>
      <c r="AL645" s="333" t="str">
        <f>IF('Felling&amp;Restocking'!L645="","",IFERROR("," &amp; VLOOKUP( 'Felling&amp;Restocking'!L645,SpeciesList[],2,FALSE),"," &amp; 'Felling&amp;Restocking'!L645))</f>
        <v/>
      </c>
      <c r="AM645" s="333" t="str">
        <f>IF('Felling&amp;Restocking'!L645="","",VLOOKUP( 'Felling&amp;Restocking'!L645,SpeciesList[],4,FALSE))</f>
        <v/>
      </c>
      <c r="AN645" s="333" t="str">
        <f>IF('Felling&amp;Restocking'!M645="","",IFERROR("," &amp; VLOOKUP( 'Felling&amp;Restocking'!M645,SpeciesList[],2,FALSE),"," &amp; 'Felling&amp;Restocking'!M645))</f>
        <v/>
      </c>
      <c r="AO645" s="333" t="str">
        <f>IF('Felling&amp;Restocking'!M645="","",VLOOKUP( 'Felling&amp;Restocking'!M645,SpeciesList[],4,FALSE))</f>
        <v/>
      </c>
      <c r="AP645" s="333" t="str">
        <f>IF('Felling&amp;Restocking'!N645="","",IFERROR("," &amp; VLOOKUP( 'Felling&amp;Restocking'!N645,SpeciesList[],2,FALSE),"," &amp; 'Felling&amp;Restocking'!N645))</f>
        <v/>
      </c>
      <c r="AQ645" s="333" t="str">
        <f>IF('Felling&amp;Restocking'!N645="","",VLOOKUP( 'Felling&amp;Restocking'!N645,SpeciesList[],4,FALSE))</f>
        <v/>
      </c>
      <c r="AS645" s="346"/>
      <c r="AT645" s="333" t="str">
        <f>IF('Sub-Cpt Record'!A645&lt;&gt;"",CONCATENATE('Sub-Cpt Record'!A645,'Sub-Cpt Record'!B645,'Sub-Cpt Record'!C645),"")</f>
        <v/>
      </c>
      <c r="AU645" s="333">
        <f t="shared" si="90"/>
        <v>1</v>
      </c>
      <c r="AV645" s="333">
        <f>IF(AT645&lt;&gt;"",'Sub-Cpt Record'!C645/CODE!AU645,0)</f>
        <v>0</v>
      </c>
    </row>
    <row r="646" spans="1:48" x14ac:dyDescent="0.25">
      <c r="A646" s="333" t="str">
        <f>IF('Sub-Cpt Record'!B646="",IF(OR('Sub-Cpt Record'!A646=0,'Sub-Cpt Record'!A646=""),"",'Sub-Cpt Record'!A646),CONCATENATE('Sub-Cpt Record'!A646&amp;'Sub-Cpt Record'!B646))</f>
        <v/>
      </c>
      <c r="B646" s="333">
        <f t="shared" si="82"/>
        <v>1</v>
      </c>
      <c r="C646" s="334" t="str">
        <f>IF('Sub-Cpt Record'!E646 = "","",'Sub-Cpt Record'!E646&amp;"  ")</f>
        <v/>
      </c>
      <c r="D646" s="333" t="str">
        <f>IF('Sub-Cpt Record'!F646 = "","",'Sub-Cpt Record'!F646&amp;"  ")</f>
        <v/>
      </c>
      <c r="E646" s="333" t="str">
        <f>IF('Sub-Cpt Record'!G646 = "","",'Sub-Cpt Record'!G646&amp;"  ")</f>
        <v/>
      </c>
      <c r="F646" s="333" t="str">
        <f>IF('Sub-Cpt Record'!H646 = "","",'Sub-Cpt Record'!H646&amp;"  ")</f>
        <v/>
      </c>
      <c r="G646" s="333" t="str">
        <f>IF('Sub-Cpt Record'!I646 = "","",'Sub-Cpt Record'!I646&amp;"  ")</f>
        <v/>
      </c>
      <c r="H646" s="333" t="str">
        <f>IF('Sub-Cpt Record'!J646 = "","",'Sub-Cpt Record'!J646&amp;"  ")</f>
        <v/>
      </c>
      <c r="I646" s="335" t="str">
        <f t="shared" si="83"/>
        <v/>
      </c>
      <c r="J646" s="333">
        <f>IF(A646&lt;&gt;"",'Sub-Cpt Record'!C646/CODE!B646,0)</f>
        <v>0</v>
      </c>
      <c r="L646" s="337" t="str">
        <f t="shared" si="84"/>
        <v/>
      </c>
      <c r="N646" s="338">
        <f>COUNTIFS('Felling&amp;Restocking'!$A$11:$A$1000, 'Felling&amp;Restocking'!$A646, 'Felling&amp;Restocking'!$B$11:$B$1000, 'Felling&amp;Restocking'!$B646, 'Felling&amp;Restocking'!$H$11:$H$1000, 'Felling&amp;Restocking'!$H646)</f>
        <v>0</v>
      </c>
      <c r="O646" s="338">
        <f>IF(OR('Felling&amp;Restocking'!H646=0,'Felling&amp;Restocking'!H646=""),0,1)</f>
        <v>0</v>
      </c>
      <c r="P646" s="339">
        <f>SUM('Felling&amp;Restocking'!O646+'Felling&amp;Restocking'!P646)</f>
        <v>0</v>
      </c>
      <c r="S646" s="341">
        <f>IF(AND(O646&lt;&gt;0,P646&lt;&gt;0,'Felling&amp;Restocking'!G646&lt;&gt;0,AA646="",AC646=""),1,0)</f>
        <v>0</v>
      </c>
      <c r="T646" s="342" t="str">
        <f>IF(OR('Felling&amp;Restocking'!G646=0,'Felling&amp;Restocking'!G646=""),"",SUM('Felling&amp;Restocking'!O646/P646)*'Felling&amp;Restocking'!G646)</f>
        <v/>
      </c>
      <c r="U646" s="343" t="str">
        <f>IF(OR('Felling&amp;Restocking'!G646=0,'Felling&amp;Restocking'!G646=""),"",SUM('Felling&amp;Restocking'!P646/P646)*'Felling&amp;Restocking'!G646)</f>
        <v/>
      </c>
      <c r="V646" s="344">
        <f>IF(CONCATENATE('Felling&amp;Restocking'!U646&amp;'Felling&amp;Restocking'!W646&amp;'Felling&amp;Restocking'!Y646&amp;'Felling&amp;Restocking'!AA646&amp;'Felling&amp;Restocking'!AC646)="",0,1)</f>
        <v>0</v>
      </c>
      <c r="W646" s="345">
        <f>IF(OR(OR(TRIM('Felling&amp;Restocking'!H646)="T",TRIM('Felling&amp;Restocking'!H646)="DF",TRIM('Felling&amp;Restocking'!H646)="OS"),O646=0),0,1)</f>
        <v>0</v>
      </c>
      <c r="X646" s="345">
        <f>IF(OR('Felling&amp;Restocking'!$S646="",OR('Felling&amp;Restocking'!$S646=0,'Felling&amp;Restocking'!$S646="N/A")),0,1)</f>
        <v>0</v>
      </c>
      <c r="Y646" s="333" t="str">
        <f t="shared" si="85"/>
        <v/>
      </c>
      <c r="Z646" s="333" t="str">
        <f t="shared" si="86"/>
        <v/>
      </c>
      <c r="AA646" s="334" t="str">
        <f t="shared" si="87"/>
        <v/>
      </c>
      <c r="AC646" s="333" t="str">
        <f t="shared" si="88"/>
        <v/>
      </c>
      <c r="AE646" s="333" t="str">
        <f t="shared" si="89"/>
        <v>1</v>
      </c>
      <c r="AF646" s="346" t="str">
        <f>IF('Felling&amp;Restocking'!I646="","",IFERROR(VLOOKUP( 'Felling&amp;Restocking'!I646,SpeciesList[],2,FALSE),"," &amp; 'Felling&amp;Restocking'!I646))</f>
        <v/>
      </c>
      <c r="AG646" s="333" t="str">
        <f>IF('Felling&amp;Restocking'!I646="","",VLOOKUP( 'Felling&amp;Restocking'!I646,SpeciesList[],4,FALSE))</f>
        <v/>
      </c>
      <c r="AH646" s="333" t="str">
        <f>IF('Felling&amp;Restocking'!J646="","",IFERROR("," &amp; VLOOKUP( 'Felling&amp;Restocking'!J646,SpeciesList[],2,FALSE),"," &amp; 'Felling&amp;Restocking'!J646))</f>
        <v/>
      </c>
      <c r="AI646" s="333" t="str">
        <f>IF('Felling&amp;Restocking'!J646="","",VLOOKUP( 'Felling&amp;Restocking'!J646,SpeciesList[],4,FALSE))</f>
        <v/>
      </c>
      <c r="AJ646" s="333" t="str">
        <f>IF('Felling&amp;Restocking'!K646="","",IFERROR("," &amp; VLOOKUP( 'Felling&amp;Restocking'!K646,SpeciesList[],2,FALSE),"," &amp; 'Felling&amp;Restocking'!K646))</f>
        <v/>
      </c>
      <c r="AK646" s="333" t="str">
        <f>IF('Felling&amp;Restocking'!K646="","",VLOOKUP( 'Felling&amp;Restocking'!K646,SpeciesList[],4,FALSE))</f>
        <v/>
      </c>
      <c r="AL646" s="333" t="str">
        <f>IF('Felling&amp;Restocking'!L646="","",IFERROR("," &amp; VLOOKUP( 'Felling&amp;Restocking'!L646,SpeciesList[],2,FALSE),"," &amp; 'Felling&amp;Restocking'!L646))</f>
        <v/>
      </c>
      <c r="AM646" s="333" t="str">
        <f>IF('Felling&amp;Restocking'!L646="","",VLOOKUP( 'Felling&amp;Restocking'!L646,SpeciesList[],4,FALSE))</f>
        <v/>
      </c>
      <c r="AN646" s="333" t="str">
        <f>IF('Felling&amp;Restocking'!M646="","",IFERROR("," &amp; VLOOKUP( 'Felling&amp;Restocking'!M646,SpeciesList[],2,FALSE),"," &amp; 'Felling&amp;Restocking'!M646))</f>
        <v/>
      </c>
      <c r="AO646" s="333" t="str">
        <f>IF('Felling&amp;Restocking'!M646="","",VLOOKUP( 'Felling&amp;Restocking'!M646,SpeciesList[],4,FALSE))</f>
        <v/>
      </c>
      <c r="AP646" s="333" t="str">
        <f>IF('Felling&amp;Restocking'!N646="","",IFERROR("," &amp; VLOOKUP( 'Felling&amp;Restocking'!N646,SpeciesList[],2,FALSE),"," &amp; 'Felling&amp;Restocking'!N646))</f>
        <v/>
      </c>
      <c r="AQ646" s="333" t="str">
        <f>IF('Felling&amp;Restocking'!N646="","",VLOOKUP( 'Felling&amp;Restocking'!N646,SpeciesList[],4,FALSE))</f>
        <v/>
      </c>
      <c r="AS646" s="346"/>
      <c r="AT646" s="333" t="str">
        <f>IF('Sub-Cpt Record'!A646&lt;&gt;"",CONCATENATE('Sub-Cpt Record'!A646,'Sub-Cpt Record'!B646,'Sub-Cpt Record'!C646),"")</f>
        <v/>
      </c>
      <c r="AU646" s="333">
        <f t="shared" si="90"/>
        <v>1</v>
      </c>
      <c r="AV646" s="333">
        <f>IF(AT646&lt;&gt;"",'Sub-Cpt Record'!C646/CODE!AU646,0)</f>
        <v>0</v>
      </c>
    </row>
    <row r="647" spans="1:48" x14ac:dyDescent="0.25">
      <c r="A647" s="333" t="str">
        <f>IF('Sub-Cpt Record'!B647="",IF(OR('Sub-Cpt Record'!A647=0,'Sub-Cpt Record'!A647=""),"",'Sub-Cpt Record'!A647),CONCATENATE('Sub-Cpt Record'!A647&amp;'Sub-Cpt Record'!B647))</f>
        <v/>
      </c>
      <c r="B647" s="333">
        <f t="shared" si="82"/>
        <v>1</v>
      </c>
      <c r="C647" s="334" t="str">
        <f>IF('Sub-Cpt Record'!E647 = "","",'Sub-Cpt Record'!E647&amp;"  ")</f>
        <v/>
      </c>
      <c r="D647" s="333" t="str">
        <f>IF('Sub-Cpt Record'!F647 = "","",'Sub-Cpt Record'!F647&amp;"  ")</f>
        <v/>
      </c>
      <c r="E647" s="333" t="str">
        <f>IF('Sub-Cpt Record'!G647 = "","",'Sub-Cpt Record'!G647&amp;"  ")</f>
        <v/>
      </c>
      <c r="F647" s="333" t="str">
        <f>IF('Sub-Cpt Record'!H647 = "","",'Sub-Cpt Record'!H647&amp;"  ")</f>
        <v/>
      </c>
      <c r="G647" s="333" t="str">
        <f>IF('Sub-Cpt Record'!I647 = "","",'Sub-Cpt Record'!I647&amp;"  ")</f>
        <v/>
      </c>
      <c r="H647" s="333" t="str">
        <f>IF('Sub-Cpt Record'!J647 = "","",'Sub-Cpt Record'!J647&amp;"  ")</f>
        <v/>
      </c>
      <c r="I647" s="335" t="str">
        <f t="shared" si="83"/>
        <v/>
      </c>
      <c r="J647" s="333">
        <f>IF(A647&lt;&gt;"",'Sub-Cpt Record'!C647/CODE!B647,0)</f>
        <v>0</v>
      </c>
      <c r="L647" s="337" t="str">
        <f t="shared" si="84"/>
        <v/>
      </c>
      <c r="N647" s="338">
        <f>COUNTIFS('Felling&amp;Restocking'!$A$11:$A$1000, 'Felling&amp;Restocking'!$A647, 'Felling&amp;Restocking'!$B$11:$B$1000, 'Felling&amp;Restocking'!$B647, 'Felling&amp;Restocking'!$H$11:$H$1000, 'Felling&amp;Restocking'!$H647)</f>
        <v>0</v>
      </c>
      <c r="O647" s="338">
        <f>IF(OR('Felling&amp;Restocking'!H647=0,'Felling&amp;Restocking'!H647=""),0,1)</f>
        <v>0</v>
      </c>
      <c r="P647" s="339">
        <f>SUM('Felling&amp;Restocking'!O647+'Felling&amp;Restocking'!P647)</f>
        <v>0</v>
      </c>
      <c r="S647" s="341">
        <f>IF(AND(O647&lt;&gt;0,P647&lt;&gt;0,'Felling&amp;Restocking'!G647&lt;&gt;0,AA647="",AC647=""),1,0)</f>
        <v>0</v>
      </c>
      <c r="T647" s="342" t="str">
        <f>IF(OR('Felling&amp;Restocking'!G647=0,'Felling&amp;Restocking'!G647=""),"",SUM('Felling&amp;Restocking'!O647/P647)*'Felling&amp;Restocking'!G647)</f>
        <v/>
      </c>
      <c r="U647" s="343" t="str">
        <f>IF(OR('Felling&amp;Restocking'!G647=0,'Felling&amp;Restocking'!G647=""),"",SUM('Felling&amp;Restocking'!P647/P647)*'Felling&amp;Restocking'!G647)</f>
        <v/>
      </c>
      <c r="V647" s="344">
        <f>IF(CONCATENATE('Felling&amp;Restocking'!U647&amp;'Felling&amp;Restocking'!W647&amp;'Felling&amp;Restocking'!Y647&amp;'Felling&amp;Restocking'!AA647&amp;'Felling&amp;Restocking'!AC647)="",0,1)</f>
        <v>0</v>
      </c>
      <c r="W647" s="345">
        <f>IF(OR(OR(TRIM('Felling&amp;Restocking'!H647)="T",TRIM('Felling&amp;Restocking'!H647)="DF",TRIM('Felling&amp;Restocking'!H647)="OS"),O647=0),0,1)</f>
        <v>0</v>
      </c>
      <c r="X647" s="345">
        <f>IF(OR('Felling&amp;Restocking'!$S647="",OR('Felling&amp;Restocking'!$S647=0,'Felling&amp;Restocking'!$S647="N/A")),0,1)</f>
        <v>0</v>
      </c>
      <c r="Y647" s="333" t="str">
        <f t="shared" si="85"/>
        <v/>
      </c>
      <c r="Z647" s="333" t="str">
        <f t="shared" si="86"/>
        <v/>
      </c>
      <c r="AA647" s="334" t="str">
        <f t="shared" si="87"/>
        <v/>
      </c>
      <c r="AC647" s="333" t="str">
        <f t="shared" si="88"/>
        <v/>
      </c>
      <c r="AE647" s="333" t="str">
        <f t="shared" si="89"/>
        <v>1</v>
      </c>
      <c r="AF647" s="346" t="str">
        <f>IF('Felling&amp;Restocking'!I647="","",IFERROR(VLOOKUP( 'Felling&amp;Restocking'!I647,SpeciesList[],2,FALSE),"," &amp; 'Felling&amp;Restocking'!I647))</f>
        <v/>
      </c>
      <c r="AG647" s="333" t="str">
        <f>IF('Felling&amp;Restocking'!I647="","",VLOOKUP( 'Felling&amp;Restocking'!I647,SpeciesList[],4,FALSE))</f>
        <v/>
      </c>
      <c r="AH647" s="333" t="str">
        <f>IF('Felling&amp;Restocking'!J647="","",IFERROR("," &amp; VLOOKUP( 'Felling&amp;Restocking'!J647,SpeciesList[],2,FALSE),"," &amp; 'Felling&amp;Restocking'!J647))</f>
        <v/>
      </c>
      <c r="AI647" s="333" t="str">
        <f>IF('Felling&amp;Restocking'!J647="","",VLOOKUP( 'Felling&amp;Restocking'!J647,SpeciesList[],4,FALSE))</f>
        <v/>
      </c>
      <c r="AJ647" s="333" t="str">
        <f>IF('Felling&amp;Restocking'!K647="","",IFERROR("," &amp; VLOOKUP( 'Felling&amp;Restocking'!K647,SpeciesList[],2,FALSE),"," &amp; 'Felling&amp;Restocking'!K647))</f>
        <v/>
      </c>
      <c r="AK647" s="333" t="str">
        <f>IF('Felling&amp;Restocking'!K647="","",VLOOKUP( 'Felling&amp;Restocking'!K647,SpeciesList[],4,FALSE))</f>
        <v/>
      </c>
      <c r="AL647" s="333" t="str">
        <f>IF('Felling&amp;Restocking'!L647="","",IFERROR("," &amp; VLOOKUP( 'Felling&amp;Restocking'!L647,SpeciesList[],2,FALSE),"," &amp; 'Felling&amp;Restocking'!L647))</f>
        <v/>
      </c>
      <c r="AM647" s="333" t="str">
        <f>IF('Felling&amp;Restocking'!L647="","",VLOOKUP( 'Felling&amp;Restocking'!L647,SpeciesList[],4,FALSE))</f>
        <v/>
      </c>
      <c r="AN647" s="333" t="str">
        <f>IF('Felling&amp;Restocking'!M647="","",IFERROR("," &amp; VLOOKUP( 'Felling&amp;Restocking'!M647,SpeciesList[],2,FALSE),"," &amp; 'Felling&amp;Restocking'!M647))</f>
        <v/>
      </c>
      <c r="AO647" s="333" t="str">
        <f>IF('Felling&amp;Restocking'!M647="","",VLOOKUP( 'Felling&amp;Restocking'!M647,SpeciesList[],4,FALSE))</f>
        <v/>
      </c>
      <c r="AP647" s="333" t="str">
        <f>IF('Felling&amp;Restocking'!N647="","",IFERROR("," &amp; VLOOKUP( 'Felling&amp;Restocking'!N647,SpeciesList[],2,FALSE),"," &amp; 'Felling&amp;Restocking'!N647))</f>
        <v/>
      </c>
      <c r="AQ647" s="333" t="str">
        <f>IF('Felling&amp;Restocking'!N647="","",VLOOKUP( 'Felling&amp;Restocking'!N647,SpeciesList[],4,FALSE))</f>
        <v/>
      </c>
      <c r="AS647" s="346"/>
      <c r="AT647" s="333" t="str">
        <f>IF('Sub-Cpt Record'!A647&lt;&gt;"",CONCATENATE('Sub-Cpt Record'!A647,'Sub-Cpt Record'!B647,'Sub-Cpt Record'!C647),"")</f>
        <v/>
      </c>
      <c r="AU647" s="333">
        <f t="shared" si="90"/>
        <v>1</v>
      </c>
      <c r="AV647" s="333">
        <f>IF(AT647&lt;&gt;"",'Sub-Cpt Record'!C647/CODE!AU647,0)</f>
        <v>0</v>
      </c>
    </row>
    <row r="648" spans="1:48" x14ac:dyDescent="0.25">
      <c r="A648" s="333" t="str">
        <f>IF('Sub-Cpt Record'!B648="",IF(OR('Sub-Cpt Record'!A648=0,'Sub-Cpt Record'!A648=""),"",'Sub-Cpt Record'!A648),CONCATENATE('Sub-Cpt Record'!A648&amp;'Sub-Cpt Record'!B648))</f>
        <v/>
      </c>
      <c r="B648" s="333">
        <f t="shared" si="82"/>
        <v>1</v>
      </c>
      <c r="C648" s="334" t="str">
        <f>IF('Sub-Cpt Record'!E648 = "","",'Sub-Cpt Record'!E648&amp;"  ")</f>
        <v/>
      </c>
      <c r="D648" s="333" t="str">
        <f>IF('Sub-Cpt Record'!F648 = "","",'Sub-Cpt Record'!F648&amp;"  ")</f>
        <v/>
      </c>
      <c r="E648" s="333" t="str">
        <f>IF('Sub-Cpt Record'!G648 = "","",'Sub-Cpt Record'!G648&amp;"  ")</f>
        <v/>
      </c>
      <c r="F648" s="333" t="str">
        <f>IF('Sub-Cpt Record'!H648 = "","",'Sub-Cpt Record'!H648&amp;"  ")</f>
        <v/>
      </c>
      <c r="G648" s="333" t="str">
        <f>IF('Sub-Cpt Record'!I648 = "","",'Sub-Cpt Record'!I648&amp;"  ")</f>
        <v/>
      </c>
      <c r="H648" s="333" t="str">
        <f>IF('Sub-Cpt Record'!J648 = "","",'Sub-Cpt Record'!J648&amp;"  ")</f>
        <v/>
      </c>
      <c r="I648" s="335" t="str">
        <f t="shared" si="83"/>
        <v/>
      </c>
      <c r="J648" s="333">
        <f>IF(A648&lt;&gt;"",'Sub-Cpt Record'!C648/CODE!B648,0)</f>
        <v>0</v>
      </c>
      <c r="L648" s="337" t="str">
        <f t="shared" si="84"/>
        <v/>
      </c>
      <c r="N648" s="338">
        <f>COUNTIFS('Felling&amp;Restocking'!$A$11:$A$1000, 'Felling&amp;Restocking'!$A648, 'Felling&amp;Restocking'!$B$11:$B$1000, 'Felling&amp;Restocking'!$B648, 'Felling&amp;Restocking'!$H$11:$H$1000, 'Felling&amp;Restocking'!$H648)</f>
        <v>0</v>
      </c>
      <c r="O648" s="338">
        <f>IF(OR('Felling&amp;Restocking'!H648=0,'Felling&amp;Restocking'!H648=""),0,1)</f>
        <v>0</v>
      </c>
      <c r="P648" s="339">
        <f>SUM('Felling&amp;Restocking'!O648+'Felling&amp;Restocking'!P648)</f>
        <v>0</v>
      </c>
      <c r="S648" s="341">
        <f>IF(AND(O648&lt;&gt;0,P648&lt;&gt;0,'Felling&amp;Restocking'!G648&lt;&gt;0,AA648="",AC648=""),1,0)</f>
        <v>0</v>
      </c>
      <c r="T648" s="342" t="str">
        <f>IF(OR('Felling&amp;Restocking'!G648=0,'Felling&amp;Restocking'!G648=""),"",SUM('Felling&amp;Restocking'!O648/P648)*'Felling&amp;Restocking'!G648)</f>
        <v/>
      </c>
      <c r="U648" s="343" t="str">
        <f>IF(OR('Felling&amp;Restocking'!G648=0,'Felling&amp;Restocking'!G648=""),"",SUM('Felling&amp;Restocking'!P648/P648)*'Felling&amp;Restocking'!G648)</f>
        <v/>
      </c>
      <c r="V648" s="344">
        <f>IF(CONCATENATE('Felling&amp;Restocking'!U648&amp;'Felling&amp;Restocking'!W648&amp;'Felling&amp;Restocking'!Y648&amp;'Felling&amp;Restocking'!AA648&amp;'Felling&amp;Restocking'!AC648)="",0,1)</f>
        <v>0</v>
      </c>
      <c r="W648" s="345">
        <f>IF(OR(OR(TRIM('Felling&amp;Restocking'!H648)="T",TRIM('Felling&amp;Restocking'!H648)="DF",TRIM('Felling&amp;Restocking'!H648)="OS"),O648=0),0,1)</f>
        <v>0</v>
      </c>
      <c r="X648" s="345">
        <f>IF(OR('Felling&amp;Restocking'!$S648="",OR('Felling&amp;Restocking'!$S648=0,'Felling&amp;Restocking'!$S648="N/A")),0,1)</f>
        <v>0</v>
      </c>
      <c r="Y648" s="333" t="str">
        <f t="shared" si="85"/>
        <v/>
      </c>
      <c r="Z648" s="333" t="str">
        <f t="shared" si="86"/>
        <v/>
      </c>
      <c r="AA648" s="334" t="str">
        <f t="shared" si="87"/>
        <v/>
      </c>
      <c r="AC648" s="333" t="str">
        <f t="shared" si="88"/>
        <v/>
      </c>
      <c r="AE648" s="333" t="str">
        <f t="shared" si="89"/>
        <v>1</v>
      </c>
      <c r="AF648" s="346" t="str">
        <f>IF('Felling&amp;Restocking'!I648="","",IFERROR(VLOOKUP( 'Felling&amp;Restocking'!I648,SpeciesList[],2,FALSE),"," &amp; 'Felling&amp;Restocking'!I648))</f>
        <v/>
      </c>
      <c r="AG648" s="333" t="str">
        <f>IF('Felling&amp;Restocking'!I648="","",VLOOKUP( 'Felling&amp;Restocking'!I648,SpeciesList[],4,FALSE))</f>
        <v/>
      </c>
      <c r="AH648" s="333" t="str">
        <f>IF('Felling&amp;Restocking'!J648="","",IFERROR("," &amp; VLOOKUP( 'Felling&amp;Restocking'!J648,SpeciesList[],2,FALSE),"," &amp; 'Felling&amp;Restocking'!J648))</f>
        <v/>
      </c>
      <c r="AI648" s="333" t="str">
        <f>IF('Felling&amp;Restocking'!J648="","",VLOOKUP( 'Felling&amp;Restocking'!J648,SpeciesList[],4,FALSE))</f>
        <v/>
      </c>
      <c r="AJ648" s="333" t="str">
        <f>IF('Felling&amp;Restocking'!K648="","",IFERROR("," &amp; VLOOKUP( 'Felling&amp;Restocking'!K648,SpeciesList[],2,FALSE),"," &amp; 'Felling&amp;Restocking'!K648))</f>
        <v/>
      </c>
      <c r="AK648" s="333" t="str">
        <f>IF('Felling&amp;Restocking'!K648="","",VLOOKUP( 'Felling&amp;Restocking'!K648,SpeciesList[],4,FALSE))</f>
        <v/>
      </c>
      <c r="AL648" s="333" t="str">
        <f>IF('Felling&amp;Restocking'!L648="","",IFERROR("," &amp; VLOOKUP( 'Felling&amp;Restocking'!L648,SpeciesList[],2,FALSE),"," &amp; 'Felling&amp;Restocking'!L648))</f>
        <v/>
      </c>
      <c r="AM648" s="333" t="str">
        <f>IF('Felling&amp;Restocking'!L648="","",VLOOKUP( 'Felling&amp;Restocking'!L648,SpeciesList[],4,FALSE))</f>
        <v/>
      </c>
      <c r="AN648" s="333" t="str">
        <f>IF('Felling&amp;Restocking'!M648="","",IFERROR("," &amp; VLOOKUP( 'Felling&amp;Restocking'!M648,SpeciesList[],2,FALSE),"," &amp; 'Felling&amp;Restocking'!M648))</f>
        <v/>
      </c>
      <c r="AO648" s="333" t="str">
        <f>IF('Felling&amp;Restocking'!M648="","",VLOOKUP( 'Felling&amp;Restocking'!M648,SpeciesList[],4,FALSE))</f>
        <v/>
      </c>
      <c r="AP648" s="333" t="str">
        <f>IF('Felling&amp;Restocking'!N648="","",IFERROR("," &amp; VLOOKUP( 'Felling&amp;Restocking'!N648,SpeciesList[],2,FALSE),"," &amp; 'Felling&amp;Restocking'!N648))</f>
        <v/>
      </c>
      <c r="AQ648" s="333" t="str">
        <f>IF('Felling&amp;Restocking'!N648="","",VLOOKUP( 'Felling&amp;Restocking'!N648,SpeciesList[],4,FALSE))</f>
        <v/>
      </c>
      <c r="AS648" s="346"/>
      <c r="AT648" s="333" t="str">
        <f>IF('Sub-Cpt Record'!A648&lt;&gt;"",CONCATENATE('Sub-Cpt Record'!A648,'Sub-Cpt Record'!B648,'Sub-Cpt Record'!C648),"")</f>
        <v/>
      </c>
      <c r="AU648" s="333">
        <f t="shared" si="90"/>
        <v>1</v>
      </c>
      <c r="AV648" s="333">
        <f>IF(AT648&lt;&gt;"",'Sub-Cpt Record'!C648/CODE!AU648,0)</f>
        <v>0</v>
      </c>
    </row>
    <row r="649" spans="1:48" x14ac:dyDescent="0.25">
      <c r="A649" s="333" t="str">
        <f>IF('Sub-Cpt Record'!B649="",IF(OR('Sub-Cpt Record'!A649=0,'Sub-Cpt Record'!A649=""),"",'Sub-Cpt Record'!A649),CONCATENATE('Sub-Cpt Record'!A649&amp;'Sub-Cpt Record'!B649))</f>
        <v/>
      </c>
      <c r="B649" s="333">
        <f t="shared" si="82"/>
        <v>1</v>
      </c>
      <c r="C649" s="334" t="str">
        <f>IF('Sub-Cpt Record'!E649 = "","",'Sub-Cpt Record'!E649&amp;"  ")</f>
        <v/>
      </c>
      <c r="D649" s="333" t="str">
        <f>IF('Sub-Cpt Record'!F649 = "","",'Sub-Cpt Record'!F649&amp;"  ")</f>
        <v/>
      </c>
      <c r="E649" s="333" t="str">
        <f>IF('Sub-Cpt Record'!G649 = "","",'Sub-Cpt Record'!G649&amp;"  ")</f>
        <v/>
      </c>
      <c r="F649" s="333" t="str">
        <f>IF('Sub-Cpt Record'!H649 = "","",'Sub-Cpt Record'!H649&amp;"  ")</f>
        <v/>
      </c>
      <c r="G649" s="333" t="str">
        <f>IF('Sub-Cpt Record'!I649 = "","",'Sub-Cpt Record'!I649&amp;"  ")</f>
        <v/>
      </c>
      <c r="H649" s="333" t="str">
        <f>IF('Sub-Cpt Record'!J649 = "","",'Sub-Cpt Record'!J649&amp;"  ")</f>
        <v/>
      </c>
      <c r="I649" s="335" t="str">
        <f t="shared" si="83"/>
        <v/>
      </c>
      <c r="J649" s="333">
        <f>IF(A649&lt;&gt;"",'Sub-Cpt Record'!C649/CODE!B649,0)</f>
        <v>0</v>
      </c>
      <c r="L649" s="337" t="str">
        <f t="shared" si="84"/>
        <v/>
      </c>
      <c r="N649" s="338">
        <f>COUNTIFS('Felling&amp;Restocking'!$A$11:$A$1000, 'Felling&amp;Restocking'!$A649, 'Felling&amp;Restocking'!$B$11:$B$1000, 'Felling&amp;Restocking'!$B649, 'Felling&amp;Restocking'!$H$11:$H$1000, 'Felling&amp;Restocking'!$H649)</f>
        <v>0</v>
      </c>
      <c r="O649" s="338">
        <f>IF(OR('Felling&amp;Restocking'!H649=0,'Felling&amp;Restocking'!H649=""),0,1)</f>
        <v>0</v>
      </c>
      <c r="P649" s="339">
        <f>SUM('Felling&amp;Restocking'!O649+'Felling&amp;Restocking'!P649)</f>
        <v>0</v>
      </c>
      <c r="S649" s="341">
        <f>IF(AND(O649&lt;&gt;0,P649&lt;&gt;0,'Felling&amp;Restocking'!G649&lt;&gt;0,AA649="",AC649=""),1,0)</f>
        <v>0</v>
      </c>
      <c r="T649" s="342" t="str">
        <f>IF(OR('Felling&amp;Restocking'!G649=0,'Felling&amp;Restocking'!G649=""),"",SUM('Felling&amp;Restocking'!O649/P649)*'Felling&amp;Restocking'!G649)</f>
        <v/>
      </c>
      <c r="U649" s="343" t="str">
        <f>IF(OR('Felling&amp;Restocking'!G649=0,'Felling&amp;Restocking'!G649=""),"",SUM('Felling&amp;Restocking'!P649/P649)*'Felling&amp;Restocking'!G649)</f>
        <v/>
      </c>
      <c r="V649" s="344">
        <f>IF(CONCATENATE('Felling&amp;Restocking'!U649&amp;'Felling&amp;Restocking'!W649&amp;'Felling&amp;Restocking'!Y649&amp;'Felling&amp;Restocking'!AA649&amp;'Felling&amp;Restocking'!AC649)="",0,1)</f>
        <v>0</v>
      </c>
      <c r="W649" s="345">
        <f>IF(OR(OR(TRIM('Felling&amp;Restocking'!H649)="T",TRIM('Felling&amp;Restocking'!H649)="DF",TRIM('Felling&amp;Restocking'!H649)="OS"),O649=0),0,1)</f>
        <v>0</v>
      </c>
      <c r="X649" s="345">
        <f>IF(OR('Felling&amp;Restocking'!$S649="",OR('Felling&amp;Restocking'!$S649=0,'Felling&amp;Restocking'!$S649="N/A")),0,1)</f>
        <v>0</v>
      </c>
      <c r="Y649" s="333" t="str">
        <f t="shared" si="85"/>
        <v/>
      </c>
      <c r="Z649" s="333" t="str">
        <f t="shared" si="86"/>
        <v/>
      </c>
      <c r="AA649" s="334" t="str">
        <f t="shared" si="87"/>
        <v/>
      </c>
      <c r="AC649" s="333" t="str">
        <f t="shared" si="88"/>
        <v/>
      </c>
      <c r="AE649" s="333" t="str">
        <f t="shared" si="89"/>
        <v>1</v>
      </c>
      <c r="AF649" s="346" t="str">
        <f>IF('Felling&amp;Restocking'!I649="","",IFERROR(VLOOKUP( 'Felling&amp;Restocking'!I649,SpeciesList[],2,FALSE),"," &amp; 'Felling&amp;Restocking'!I649))</f>
        <v/>
      </c>
      <c r="AG649" s="333" t="str">
        <f>IF('Felling&amp;Restocking'!I649="","",VLOOKUP( 'Felling&amp;Restocking'!I649,SpeciesList[],4,FALSE))</f>
        <v/>
      </c>
      <c r="AH649" s="333" t="str">
        <f>IF('Felling&amp;Restocking'!J649="","",IFERROR("," &amp; VLOOKUP( 'Felling&amp;Restocking'!J649,SpeciesList[],2,FALSE),"," &amp; 'Felling&amp;Restocking'!J649))</f>
        <v/>
      </c>
      <c r="AI649" s="333" t="str">
        <f>IF('Felling&amp;Restocking'!J649="","",VLOOKUP( 'Felling&amp;Restocking'!J649,SpeciesList[],4,FALSE))</f>
        <v/>
      </c>
      <c r="AJ649" s="333" t="str">
        <f>IF('Felling&amp;Restocking'!K649="","",IFERROR("," &amp; VLOOKUP( 'Felling&amp;Restocking'!K649,SpeciesList[],2,FALSE),"," &amp; 'Felling&amp;Restocking'!K649))</f>
        <v/>
      </c>
      <c r="AK649" s="333" t="str">
        <f>IF('Felling&amp;Restocking'!K649="","",VLOOKUP( 'Felling&amp;Restocking'!K649,SpeciesList[],4,FALSE))</f>
        <v/>
      </c>
      <c r="AL649" s="333" t="str">
        <f>IF('Felling&amp;Restocking'!L649="","",IFERROR("," &amp; VLOOKUP( 'Felling&amp;Restocking'!L649,SpeciesList[],2,FALSE),"," &amp; 'Felling&amp;Restocking'!L649))</f>
        <v/>
      </c>
      <c r="AM649" s="333" t="str">
        <f>IF('Felling&amp;Restocking'!L649="","",VLOOKUP( 'Felling&amp;Restocking'!L649,SpeciesList[],4,FALSE))</f>
        <v/>
      </c>
      <c r="AN649" s="333" t="str">
        <f>IF('Felling&amp;Restocking'!M649="","",IFERROR("," &amp; VLOOKUP( 'Felling&amp;Restocking'!M649,SpeciesList[],2,FALSE),"," &amp; 'Felling&amp;Restocking'!M649))</f>
        <v/>
      </c>
      <c r="AO649" s="333" t="str">
        <f>IF('Felling&amp;Restocking'!M649="","",VLOOKUP( 'Felling&amp;Restocking'!M649,SpeciesList[],4,FALSE))</f>
        <v/>
      </c>
      <c r="AP649" s="333" t="str">
        <f>IF('Felling&amp;Restocking'!N649="","",IFERROR("," &amp; VLOOKUP( 'Felling&amp;Restocking'!N649,SpeciesList[],2,FALSE),"," &amp; 'Felling&amp;Restocking'!N649))</f>
        <v/>
      </c>
      <c r="AQ649" s="333" t="str">
        <f>IF('Felling&amp;Restocking'!N649="","",VLOOKUP( 'Felling&amp;Restocking'!N649,SpeciesList[],4,FALSE))</f>
        <v/>
      </c>
      <c r="AS649" s="346"/>
      <c r="AT649" s="333" t="str">
        <f>IF('Sub-Cpt Record'!A649&lt;&gt;"",CONCATENATE('Sub-Cpt Record'!A649,'Sub-Cpt Record'!B649,'Sub-Cpt Record'!C649),"")</f>
        <v/>
      </c>
      <c r="AU649" s="333">
        <f t="shared" si="90"/>
        <v>1</v>
      </c>
      <c r="AV649" s="333">
        <f>IF(AT649&lt;&gt;"",'Sub-Cpt Record'!C649/CODE!AU649,0)</f>
        <v>0</v>
      </c>
    </row>
    <row r="650" spans="1:48" x14ac:dyDescent="0.25">
      <c r="A650" s="333" t="str">
        <f>IF('Sub-Cpt Record'!B650="",IF(OR('Sub-Cpt Record'!A650=0,'Sub-Cpt Record'!A650=""),"",'Sub-Cpt Record'!A650),CONCATENATE('Sub-Cpt Record'!A650&amp;'Sub-Cpt Record'!B650))</f>
        <v/>
      </c>
      <c r="B650" s="333">
        <f t="shared" si="82"/>
        <v>1</v>
      </c>
      <c r="C650" s="334" t="str">
        <f>IF('Sub-Cpt Record'!E650 = "","",'Sub-Cpt Record'!E650&amp;"  ")</f>
        <v/>
      </c>
      <c r="D650" s="333" t="str">
        <f>IF('Sub-Cpt Record'!F650 = "","",'Sub-Cpt Record'!F650&amp;"  ")</f>
        <v/>
      </c>
      <c r="E650" s="333" t="str">
        <f>IF('Sub-Cpt Record'!G650 = "","",'Sub-Cpt Record'!G650&amp;"  ")</f>
        <v/>
      </c>
      <c r="F650" s="333" t="str">
        <f>IF('Sub-Cpt Record'!H650 = "","",'Sub-Cpt Record'!H650&amp;"  ")</f>
        <v/>
      </c>
      <c r="G650" s="333" t="str">
        <f>IF('Sub-Cpt Record'!I650 = "","",'Sub-Cpt Record'!I650&amp;"  ")</f>
        <v/>
      </c>
      <c r="H650" s="333" t="str">
        <f>IF('Sub-Cpt Record'!J650 = "","",'Sub-Cpt Record'!J650&amp;"  ")</f>
        <v/>
      </c>
      <c r="I650" s="335" t="str">
        <f t="shared" si="83"/>
        <v/>
      </c>
      <c r="J650" s="333">
        <f>IF(A650&lt;&gt;"",'Sub-Cpt Record'!C650/CODE!B650,0)</f>
        <v>0</v>
      </c>
      <c r="L650" s="337" t="str">
        <f t="shared" si="84"/>
        <v/>
      </c>
      <c r="N650" s="338">
        <f>COUNTIFS('Felling&amp;Restocking'!$A$11:$A$1000, 'Felling&amp;Restocking'!$A650, 'Felling&amp;Restocking'!$B$11:$B$1000, 'Felling&amp;Restocking'!$B650, 'Felling&amp;Restocking'!$H$11:$H$1000, 'Felling&amp;Restocking'!$H650)</f>
        <v>0</v>
      </c>
      <c r="O650" s="338">
        <f>IF(OR('Felling&amp;Restocking'!H650=0,'Felling&amp;Restocking'!H650=""),0,1)</f>
        <v>0</v>
      </c>
      <c r="P650" s="339">
        <f>SUM('Felling&amp;Restocking'!O650+'Felling&amp;Restocking'!P650)</f>
        <v>0</v>
      </c>
      <c r="S650" s="341">
        <f>IF(AND(O650&lt;&gt;0,P650&lt;&gt;0,'Felling&amp;Restocking'!G650&lt;&gt;0,AA650="",AC650=""),1,0)</f>
        <v>0</v>
      </c>
      <c r="T650" s="342" t="str">
        <f>IF(OR('Felling&amp;Restocking'!G650=0,'Felling&amp;Restocking'!G650=""),"",SUM('Felling&amp;Restocking'!O650/P650)*'Felling&amp;Restocking'!G650)</f>
        <v/>
      </c>
      <c r="U650" s="343" t="str">
        <f>IF(OR('Felling&amp;Restocking'!G650=0,'Felling&amp;Restocking'!G650=""),"",SUM('Felling&amp;Restocking'!P650/P650)*'Felling&amp;Restocking'!G650)</f>
        <v/>
      </c>
      <c r="V650" s="344">
        <f>IF(CONCATENATE('Felling&amp;Restocking'!U650&amp;'Felling&amp;Restocking'!W650&amp;'Felling&amp;Restocking'!Y650&amp;'Felling&amp;Restocking'!AA650&amp;'Felling&amp;Restocking'!AC650)="",0,1)</f>
        <v>0</v>
      </c>
      <c r="W650" s="345">
        <f>IF(OR(OR(TRIM('Felling&amp;Restocking'!H650)="T",TRIM('Felling&amp;Restocking'!H650)="DF",TRIM('Felling&amp;Restocking'!H650)="OS"),O650=0),0,1)</f>
        <v>0</v>
      </c>
      <c r="X650" s="345">
        <f>IF(OR('Felling&amp;Restocking'!$S650="",OR('Felling&amp;Restocking'!$S650=0,'Felling&amp;Restocking'!$S650="N/A")),0,1)</f>
        <v>0</v>
      </c>
      <c r="Y650" s="333" t="str">
        <f t="shared" si="85"/>
        <v/>
      </c>
      <c r="Z650" s="333" t="str">
        <f t="shared" si="86"/>
        <v/>
      </c>
      <c r="AA650" s="334" t="str">
        <f t="shared" si="87"/>
        <v/>
      </c>
      <c r="AC650" s="333" t="str">
        <f t="shared" si="88"/>
        <v/>
      </c>
      <c r="AE650" s="333" t="str">
        <f t="shared" si="89"/>
        <v>1</v>
      </c>
      <c r="AF650" s="346" t="str">
        <f>IF('Felling&amp;Restocking'!I650="","",IFERROR(VLOOKUP( 'Felling&amp;Restocking'!I650,SpeciesList[],2,FALSE),"," &amp; 'Felling&amp;Restocking'!I650))</f>
        <v/>
      </c>
      <c r="AG650" s="333" t="str">
        <f>IF('Felling&amp;Restocking'!I650="","",VLOOKUP( 'Felling&amp;Restocking'!I650,SpeciesList[],4,FALSE))</f>
        <v/>
      </c>
      <c r="AH650" s="333" t="str">
        <f>IF('Felling&amp;Restocking'!J650="","",IFERROR("," &amp; VLOOKUP( 'Felling&amp;Restocking'!J650,SpeciesList[],2,FALSE),"," &amp; 'Felling&amp;Restocking'!J650))</f>
        <v/>
      </c>
      <c r="AI650" s="333" t="str">
        <f>IF('Felling&amp;Restocking'!J650="","",VLOOKUP( 'Felling&amp;Restocking'!J650,SpeciesList[],4,FALSE))</f>
        <v/>
      </c>
      <c r="AJ650" s="333" t="str">
        <f>IF('Felling&amp;Restocking'!K650="","",IFERROR("," &amp; VLOOKUP( 'Felling&amp;Restocking'!K650,SpeciesList[],2,FALSE),"," &amp; 'Felling&amp;Restocking'!K650))</f>
        <v/>
      </c>
      <c r="AK650" s="333" t="str">
        <f>IF('Felling&amp;Restocking'!K650="","",VLOOKUP( 'Felling&amp;Restocking'!K650,SpeciesList[],4,FALSE))</f>
        <v/>
      </c>
      <c r="AL650" s="333" t="str">
        <f>IF('Felling&amp;Restocking'!L650="","",IFERROR("," &amp; VLOOKUP( 'Felling&amp;Restocking'!L650,SpeciesList[],2,FALSE),"," &amp; 'Felling&amp;Restocking'!L650))</f>
        <v/>
      </c>
      <c r="AM650" s="333" t="str">
        <f>IF('Felling&amp;Restocking'!L650="","",VLOOKUP( 'Felling&amp;Restocking'!L650,SpeciesList[],4,FALSE))</f>
        <v/>
      </c>
      <c r="AN650" s="333" t="str">
        <f>IF('Felling&amp;Restocking'!M650="","",IFERROR("," &amp; VLOOKUP( 'Felling&amp;Restocking'!M650,SpeciesList[],2,FALSE),"," &amp; 'Felling&amp;Restocking'!M650))</f>
        <v/>
      </c>
      <c r="AO650" s="333" t="str">
        <f>IF('Felling&amp;Restocking'!M650="","",VLOOKUP( 'Felling&amp;Restocking'!M650,SpeciesList[],4,FALSE))</f>
        <v/>
      </c>
      <c r="AP650" s="333" t="str">
        <f>IF('Felling&amp;Restocking'!N650="","",IFERROR("," &amp; VLOOKUP( 'Felling&amp;Restocking'!N650,SpeciesList[],2,FALSE),"," &amp; 'Felling&amp;Restocking'!N650))</f>
        <v/>
      </c>
      <c r="AQ650" s="333" t="str">
        <f>IF('Felling&amp;Restocking'!N650="","",VLOOKUP( 'Felling&amp;Restocking'!N650,SpeciesList[],4,FALSE))</f>
        <v/>
      </c>
      <c r="AS650" s="346"/>
      <c r="AT650" s="333" t="str">
        <f>IF('Sub-Cpt Record'!A650&lt;&gt;"",CONCATENATE('Sub-Cpt Record'!A650,'Sub-Cpt Record'!B650,'Sub-Cpt Record'!C650),"")</f>
        <v/>
      </c>
      <c r="AU650" s="333">
        <f t="shared" si="90"/>
        <v>1</v>
      </c>
      <c r="AV650" s="333">
        <f>IF(AT650&lt;&gt;"",'Sub-Cpt Record'!C650/CODE!AU650,0)</f>
        <v>0</v>
      </c>
    </row>
    <row r="651" spans="1:48" x14ac:dyDescent="0.25">
      <c r="A651" s="333" t="str">
        <f>IF('Sub-Cpt Record'!B651="",IF(OR('Sub-Cpt Record'!A651=0,'Sub-Cpt Record'!A651=""),"",'Sub-Cpt Record'!A651),CONCATENATE('Sub-Cpt Record'!A651&amp;'Sub-Cpt Record'!B651))</f>
        <v/>
      </c>
      <c r="B651" s="333">
        <f t="shared" si="82"/>
        <v>1</v>
      </c>
      <c r="C651" s="334" t="str">
        <f>IF('Sub-Cpt Record'!E651 = "","",'Sub-Cpt Record'!E651&amp;"  ")</f>
        <v/>
      </c>
      <c r="D651" s="333" t="str">
        <f>IF('Sub-Cpt Record'!F651 = "","",'Sub-Cpt Record'!F651&amp;"  ")</f>
        <v/>
      </c>
      <c r="E651" s="333" t="str">
        <f>IF('Sub-Cpt Record'!G651 = "","",'Sub-Cpt Record'!G651&amp;"  ")</f>
        <v/>
      </c>
      <c r="F651" s="333" t="str">
        <f>IF('Sub-Cpt Record'!H651 = "","",'Sub-Cpt Record'!H651&amp;"  ")</f>
        <v/>
      </c>
      <c r="G651" s="333" t="str">
        <f>IF('Sub-Cpt Record'!I651 = "","",'Sub-Cpt Record'!I651&amp;"  ")</f>
        <v/>
      </c>
      <c r="H651" s="333" t="str">
        <f>IF('Sub-Cpt Record'!J651 = "","",'Sub-Cpt Record'!J651&amp;"  ")</f>
        <v/>
      </c>
      <c r="I651" s="335" t="str">
        <f t="shared" si="83"/>
        <v/>
      </c>
      <c r="J651" s="333">
        <f>IF(A651&lt;&gt;"",'Sub-Cpt Record'!C651/CODE!B651,0)</f>
        <v>0</v>
      </c>
      <c r="L651" s="337" t="str">
        <f t="shared" si="84"/>
        <v/>
      </c>
      <c r="N651" s="338">
        <f>COUNTIFS('Felling&amp;Restocking'!$A$11:$A$1000, 'Felling&amp;Restocking'!$A651, 'Felling&amp;Restocking'!$B$11:$B$1000, 'Felling&amp;Restocking'!$B651, 'Felling&amp;Restocking'!$H$11:$H$1000, 'Felling&amp;Restocking'!$H651)</f>
        <v>0</v>
      </c>
      <c r="O651" s="338">
        <f>IF(OR('Felling&amp;Restocking'!H651=0,'Felling&amp;Restocking'!H651=""),0,1)</f>
        <v>0</v>
      </c>
      <c r="P651" s="339">
        <f>SUM('Felling&amp;Restocking'!O651+'Felling&amp;Restocking'!P651)</f>
        <v>0</v>
      </c>
      <c r="S651" s="341">
        <f>IF(AND(O651&lt;&gt;0,P651&lt;&gt;0,'Felling&amp;Restocking'!G651&lt;&gt;0,AA651="",AC651=""),1,0)</f>
        <v>0</v>
      </c>
      <c r="T651" s="342" t="str">
        <f>IF(OR('Felling&amp;Restocking'!G651=0,'Felling&amp;Restocking'!G651=""),"",SUM('Felling&amp;Restocking'!O651/P651)*'Felling&amp;Restocking'!G651)</f>
        <v/>
      </c>
      <c r="U651" s="343" t="str">
        <f>IF(OR('Felling&amp;Restocking'!G651=0,'Felling&amp;Restocking'!G651=""),"",SUM('Felling&amp;Restocking'!P651/P651)*'Felling&amp;Restocking'!G651)</f>
        <v/>
      </c>
      <c r="V651" s="344">
        <f>IF(CONCATENATE('Felling&amp;Restocking'!U651&amp;'Felling&amp;Restocking'!W651&amp;'Felling&amp;Restocking'!Y651&amp;'Felling&amp;Restocking'!AA651&amp;'Felling&amp;Restocking'!AC651)="",0,1)</f>
        <v>0</v>
      </c>
      <c r="W651" s="345">
        <f>IF(OR(OR(TRIM('Felling&amp;Restocking'!H651)="T",TRIM('Felling&amp;Restocking'!H651)="DF",TRIM('Felling&amp;Restocking'!H651)="OS"),O651=0),0,1)</f>
        <v>0</v>
      </c>
      <c r="X651" s="345">
        <f>IF(OR('Felling&amp;Restocking'!$S651="",OR('Felling&amp;Restocking'!$S651=0,'Felling&amp;Restocking'!$S651="N/A")),0,1)</f>
        <v>0</v>
      </c>
      <c r="Y651" s="333" t="str">
        <f t="shared" si="85"/>
        <v/>
      </c>
      <c r="Z651" s="333" t="str">
        <f t="shared" si="86"/>
        <v/>
      </c>
      <c r="AA651" s="334" t="str">
        <f t="shared" si="87"/>
        <v/>
      </c>
      <c r="AC651" s="333" t="str">
        <f t="shared" si="88"/>
        <v/>
      </c>
      <c r="AE651" s="333" t="str">
        <f t="shared" si="89"/>
        <v>1</v>
      </c>
      <c r="AF651" s="346" t="str">
        <f>IF('Felling&amp;Restocking'!I651="","",IFERROR(VLOOKUP( 'Felling&amp;Restocking'!I651,SpeciesList[],2,FALSE),"," &amp; 'Felling&amp;Restocking'!I651))</f>
        <v/>
      </c>
      <c r="AG651" s="333" t="str">
        <f>IF('Felling&amp;Restocking'!I651="","",VLOOKUP( 'Felling&amp;Restocking'!I651,SpeciesList[],4,FALSE))</f>
        <v/>
      </c>
      <c r="AH651" s="333" t="str">
        <f>IF('Felling&amp;Restocking'!J651="","",IFERROR("," &amp; VLOOKUP( 'Felling&amp;Restocking'!J651,SpeciesList[],2,FALSE),"," &amp; 'Felling&amp;Restocking'!J651))</f>
        <v/>
      </c>
      <c r="AI651" s="333" t="str">
        <f>IF('Felling&amp;Restocking'!J651="","",VLOOKUP( 'Felling&amp;Restocking'!J651,SpeciesList[],4,FALSE))</f>
        <v/>
      </c>
      <c r="AJ651" s="333" t="str">
        <f>IF('Felling&amp;Restocking'!K651="","",IFERROR("," &amp; VLOOKUP( 'Felling&amp;Restocking'!K651,SpeciesList[],2,FALSE),"," &amp; 'Felling&amp;Restocking'!K651))</f>
        <v/>
      </c>
      <c r="AK651" s="333" t="str">
        <f>IF('Felling&amp;Restocking'!K651="","",VLOOKUP( 'Felling&amp;Restocking'!K651,SpeciesList[],4,FALSE))</f>
        <v/>
      </c>
      <c r="AL651" s="333" t="str">
        <f>IF('Felling&amp;Restocking'!L651="","",IFERROR("," &amp; VLOOKUP( 'Felling&amp;Restocking'!L651,SpeciesList[],2,FALSE),"," &amp; 'Felling&amp;Restocking'!L651))</f>
        <v/>
      </c>
      <c r="AM651" s="333" t="str">
        <f>IF('Felling&amp;Restocking'!L651="","",VLOOKUP( 'Felling&amp;Restocking'!L651,SpeciesList[],4,FALSE))</f>
        <v/>
      </c>
      <c r="AN651" s="333" t="str">
        <f>IF('Felling&amp;Restocking'!M651="","",IFERROR("," &amp; VLOOKUP( 'Felling&amp;Restocking'!M651,SpeciesList[],2,FALSE),"," &amp; 'Felling&amp;Restocking'!M651))</f>
        <v/>
      </c>
      <c r="AO651" s="333" t="str">
        <f>IF('Felling&amp;Restocking'!M651="","",VLOOKUP( 'Felling&amp;Restocking'!M651,SpeciesList[],4,FALSE))</f>
        <v/>
      </c>
      <c r="AP651" s="333" t="str">
        <f>IF('Felling&amp;Restocking'!N651="","",IFERROR("," &amp; VLOOKUP( 'Felling&amp;Restocking'!N651,SpeciesList[],2,FALSE),"," &amp; 'Felling&amp;Restocking'!N651))</f>
        <v/>
      </c>
      <c r="AQ651" s="333" t="str">
        <f>IF('Felling&amp;Restocking'!N651="","",VLOOKUP( 'Felling&amp;Restocking'!N651,SpeciesList[],4,FALSE))</f>
        <v/>
      </c>
      <c r="AS651" s="346"/>
      <c r="AT651" s="333" t="str">
        <f>IF('Sub-Cpt Record'!A651&lt;&gt;"",CONCATENATE('Sub-Cpt Record'!A651,'Sub-Cpt Record'!B651,'Sub-Cpt Record'!C651),"")</f>
        <v/>
      </c>
      <c r="AU651" s="333">
        <f t="shared" si="90"/>
        <v>1</v>
      </c>
      <c r="AV651" s="333">
        <f>IF(AT651&lt;&gt;"",'Sub-Cpt Record'!C651/CODE!AU651,0)</f>
        <v>0</v>
      </c>
    </row>
    <row r="652" spans="1:48" x14ac:dyDescent="0.25">
      <c r="A652" s="333" t="str">
        <f>IF('Sub-Cpt Record'!B652="",IF(OR('Sub-Cpt Record'!A652=0,'Sub-Cpt Record'!A652=""),"",'Sub-Cpt Record'!A652),CONCATENATE('Sub-Cpt Record'!A652&amp;'Sub-Cpt Record'!B652))</f>
        <v/>
      </c>
      <c r="B652" s="333">
        <f t="shared" ref="B652:B715" si="91">IF($A652="",1,COUNTIFS($A$11:$A$1000, $A652))</f>
        <v>1</v>
      </c>
      <c r="C652" s="334" t="str">
        <f>IF('Sub-Cpt Record'!E652 = "","",'Sub-Cpt Record'!E652&amp;"  ")</f>
        <v/>
      </c>
      <c r="D652" s="333" t="str">
        <f>IF('Sub-Cpt Record'!F652 = "","",'Sub-Cpt Record'!F652&amp;"  ")</f>
        <v/>
      </c>
      <c r="E652" s="333" t="str">
        <f>IF('Sub-Cpt Record'!G652 = "","",'Sub-Cpt Record'!G652&amp;"  ")</f>
        <v/>
      </c>
      <c r="F652" s="333" t="str">
        <f>IF('Sub-Cpt Record'!H652 = "","",'Sub-Cpt Record'!H652&amp;"  ")</f>
        <v/>
      </c>
      <c r="G652" s="333" t="str">
        <f>IF('Sub-Cpt Record'!I652 = "","",'Sub-Cpt Record'!I652&amp;"  ")</f>
        <v/>
      </c>
      <c r="H652" s="333" t="str">
        <f>IF('Sub-Cpt Record'!J652 = "","",'Sub-Cpt Record'!J652&amp;"  ")</f>
        <v/>
      </c>
      <c r="I652" s="335" t="str">
        <f t="shared" ref="I652:I715" si="92">CONCATENATE(C652&amp;D652&amp;E652&amp;F652&amp;G652&amp;H652)</f>
        <v/>
      </c>
      <c r="J652" s="333">
        <f>IF(A652&lt;&gt;"",'Sub-Cpt Record'!C652/CODE!B652,0)</f>
        <v>0</v>
      </c>
      <c r="L652" s="337" t="str">
        <f t="shared" ref="L652:L715" si="93">IF(A652="",IF(L653=1,1,""),1)</f>
        <v/>
      </c>
      <c r="N652" s="338">
        <f>COUNTIFS('Felling&amp;Restocking'!$A$11:$A$1000, 'Felling&amp;Restocking'!$A652, 'Felling&amp;Restocking'!$B$11:$B$1000, 'Felling&amp;Restocking'!$B652, 'Felling&amp;Restocking'!$H$11:$H$1000, 'Felling&amp;Restocking'!$H652)</f>
        <v>0</v>
      </c>
      <c r="O652" s="338">
        <f>IF(OR('Felling&amp;Restocking'!H652=0,'Felling&amp;Restocking'!H652=""),0,1)</f>
        <v>0</v>
      </c>
      <c r="P652" s="339">
        <f>SUM('Felling&amp;Restocking'!O652+'Felling&amp;Restocking'!P652)</f>
        <v>0</v>
      </c>
      <c r="S652" s="341">
        <f>IF(AND(O652&lt;&gt;0,P652&lt;&gt;0,'Felling&amp;Restocking'!G652&lt;&gt;0,AA652="",AC652=""),1,0)</f>
        <v>0</v>
      </c>
      <c r="T652" s="342" t="str">
        <f>IF(OR('Felling&amp;Restocking'!G652=0,'Felling&amp;Restocking'!G652=""),"",SUM('Felling&amp;Restocking'!O652/P652)*'Felling&amp;Restocking'!G652)</f>
        <v/>
      </c>
      <c r="U652" s="343" t="str">
        <f>IF(OR('Felling&amp;Restocking'!G652=0,'Felling&amp;Restocking'!G652=""),"",SUM('Felling&amp;Restocking'!P652/P652)*'Felling&amp;Restocking'!G652)</f>
        <v/>
      </c>
      <c r="V652" s="344">
        <f>IF(CONCATENATE('Felling&amp;Restocking'!U652&amp;'Felling&amp;Restocking'!W652&amp;'Felling&amp;Restocking'!Y652&amp;'Felling&amp;Restocking'!AA652&amp;'Felling&amp;Restocking'!AC652)="",0,1)</f>
        <v>0</v>
      </c>
      <c r="W652" s="345">
        <f>IF(OR(OR(TRIM('Felling&amp;Restocking'!H652)="T",TRIM('Felling&amp;Restocking'!H652)="DF",TRIM('Felling&amp;Restocking'!H652)="OS"),O652=0),0,1)</f>
        <v>0</v>
      </c>
      <c r="X652" s="345">
        <f>IF(OR('Felling&amp;Restocking'!$S652="",OR('Felling&amp;Restocking'!$S652=0,'Felling&amp;Restocking'!$S652="N/A")),0,1)</f>
        <v>0</v>
      </c>
      <c r="Y652" s="333" t="str">
        <f t="shared" ref="Y652:Y715" si="94">IF(W652=1,T652,"")</f>
        <v/>
      </c>
      <c r="Z652" s="333" t="str">
        <f t="shared" ref="Z652:Z715" si="95">IF(W652=1,U652,"")</f>
        <v/>
      </c>
      <c r="AA652" s="334" t="str">
        <f t="shared" ref="AA652:AA715" si="96">CONCATENATE(IF(AND(AG652="B",AF652&lt;&gt;""),AF652,""),IF(AND(AI652="B",AH652&lt;&gt;""),AH652,""),IF(AND(AK652="B",AJ652&lt;&gt;""),AJ652,""),IF(AND(AM652="B",AL652&lt;&gt;""),AL652,""),IF(AND(AO652="B",AN652&lt;&gt;""),AN652,""),IF(AND(AQ652="B",AP652&lt;&gt;""),AP652,""))</f>
        <v/>
      </c>
      <c r="AC652" s="333" t="str">
        <f t="shared" ref="AC652:AC715" si="97">CONCATENATE(IF(AND(AG652="C",AF652&lt;&gt;""),AF652,""),IF(AND(AI652="C",AH652&lt;&gt;""),AH652,""),IF(AND(AK652="C",AJ652&lt;&gt;""),AJ652,""),IF(AND(AM652="C",AL652&lt;&gt;""),AL652,""),IF(AND(AO652="C",AN652&lt;&gt;""),AN652,""),IF(AND(AQ652="C",AP652&lt;&gt;""),AP652,""))</f>
        <v/>
      </c>
      <c r="AE652" s="333" t="str">
        <f t="shared" ref="AE652:AE715" si="98">CONCATENATE(IF(AS652="","",AS652),IF(AU652="","",AU652),IF(AW652="","",AW652),IF(AY652="","",AY652),IF(BA652="","",BA652),IF(BC652="","",BC652))</f>
        <v>1</v>
      </c>
      <c r="AF652" s="346" t="str">
        <f>IF('Felling&amp;Restocking'!I652="","",IFERROR(VLOOKUP( 'Felling&amp;Restocking'!I652,SpeciesList[],2,FALSE),"," &amp; 'Felling&amp;Restocking'!I652))</f>
        <v/>
      </c>
      <c r="AG652" s="333" t="str">
        <f>IF('Felling&amp;Restocking'!I652="","",VLOOKUP( 'Felling&amp;Restocking'!I652,SpeciesList[],4,FALSE))</f>
        <v/>
      </c>
      <c r="AH652" s="333" t="str">
        <f>IF('Felling&amp;Restocking'!J652="","",IFERROR("," &amp; VLOOKUP( 'Felling&amp;Restocking'!J652,SpeciesList[],2,FALSE),"," &amp; 'Felling&amp;Restocking'!J652))</f>
        <v/>
      </c>
      <c r="AI652" s="333" t="str">
        <f>IF('Felling&amp;Restocking'!J652="","",VLOOKUP( 'Felling&amp;Restocking'!J652,SpeciesList[],4,FALSE))</f>
        <v/>
      </c>
      <c r="AJ652" s="333" t="str">
        <f>IF('Felling&amp;Restocking'!K652="","",IFERROR("," &amp; VLOOKUP( 'Felling&amp;Restocking'!K652,SpeciesList[],2,FALSE),"," &amp; 'Felling&amp;Restocking'!K652))</f>
        <v/>
      </c>
      <c r="AK652" s="333" t="str">
        <f>IF('Felling&amp;Restocking'!K652="","",VLOOKUP( 'Felling&amp;Restocking'!K652,SpeciesList[],4,FALSE))</f>
        <v/>
      </c>
      <c r="AL652" s="333" t="str">
        <f>IF('Felling&amp;Restocking'!L652="","",IFERROR("," &amp; VLOOKUP( 'Felling&amp;Restocking'!L652,SpeciesList[],2,FALSE),"," &amp; 'Felling&amp;Restocking'!L652))</f>
        <v/>
      </c>
      <c r="AM652" s="333" t="str">
        <f>IF('Felling&amp;Restocking'!L652="","",VLOOKUP( 'Felling&amp;Restocking'!L652,SpeciesList[],4,FALSE))</f>
        <v/>
      </c>
      <c r="AN652" s="333" t="str">
        <f>IF('Felling&amp;Restocking'!M652="","",IFERROR("," &amp; VLOOKUP( 'Felling&amp;Restocking'!M652,SpeciesList[],2,FALSE),"," &amp; 'Felling&amp;Restocking'!M652))</f>
        <v/>
      </c>
      <c r="AO652" s="333" t="str">
        <f>IF('Felling&amp;Restocking'!M652="","",VLOOKUP( 'Felling&amp;Restocking'!M652,SpeciesList[],4,FALSE))</f>
        <v/>
      </c>
      <c r="AP652" s="333" t="str">
        <f>IF('Felling&amp;Restocking'!N652="","",IFERROR("," &amp; VLOOKUP( 'Felling&amp;Restocking'!N652,SpeciesList[],2,FALSE),"," &amp; 'Felling&amp;Restocking'!N652))</f>
        <v/>
      </c>
      <c r="AQ652" s="333" t="str">
        <f>IF('Felling&amp;Restocking'!N652="","",VLOOKUP( 'Felling&amp;Restocking'!N652,SpeciesList[],4,FALSE))</f>
        <v/>
      </c>
      <c r="AS652" s="346"/>
      <c r="AT652" s="333" t="str">
        <f>IF('Sub-Cpt Record'!A652&lt;&gt;"",CONCATENATE('Sub-Cpt Record'!A652,'Sub-Cpt Record'!B652,'Sub-Cpt Record'!C652),"")</f>
        <v/>
      </c>
      <c r="AU652" s="333">
        <f t="shared" ref="AU652:AU715" si="99">IF($AT652="",1,COUNTIFS($AT$11:$AT$1000, $AT652))</f>
        <v>1</v>
      </c>
      <c r="AV652" s="333">
        <f>IF(AT652&lt;&gt;"",'Sub-Cpt Record'!C652/CODE!AU652,0)</f>
        <v>0</v>
      </c>
    </row>
    <row r="653" spans="1:48" x14ac:dyDescent="0.25">
      <c r="A653" s="333" t="str">
        <f>IF('Sub-Cpt Record'!B653="",IF(OR('Sub-Cpt Record'!A653=0,'Sub-Cpt Record'!A653=""),"",'Sub-Cpt Record'!A653),CONCATENATE('Sub-Cpt Record'!A653&amp;'Sub-Cpt Record'!B653))</f>
        <v/>
      </c>
      <c r="B653" s="333">
        <f t="shared" si="91"/>
        <v>1</v>
      </c>
      <c r="C653" s="334" t="str">
        <f>IF('Sub-Cpt Record'!E653 = "","",'Sub-Cpt Record'!E653&amp;"  ")</f>
        <v/>
      </c>
      <c r="D653" s="333" t="str">
        <f>IF('Sub-Cpt Record'!F653 = "","",'Sub-Cpt Record'!F653&amp;"  ")</f>
        <v/>
      </c>
      <c r="E653" s="333" t="str">
        <f>IF('Sub-Cpt Record'!G653 = "","",'Sub-Cpt Record'!G653&amp;"  ")</f>
        <v/>
      </c>
      <c r="F653" s="333" t="str">
        <f>IF('Sub-Cpt Record'!H653 = "","",'Sub-Cpt Record'!H653&amp;"  ")</f>
        <v/>
      </c>
      <c r="G653" s="333" t="str">
        <f>IF('Sub-Cpt Record'!I653 = "","",'Sub-Cpt Record'!I653&amp;"  ")</f>
        <v/>
      </c>
      <c r="H653" s="333" t="str">
        <f>IF('Sub-Cpt Record'!J653 = "","",'Sub-Cpt Record'!J653&amp;"  ")</f>
        <v/>
      </c>
      <c r="I653" s="335" t="str">
        <f t="shared" si="92"/>
        <v/>
      </c>
      <c r="J653" s="333">
        <f>IF(A653&lt;&gt;"",'Sub-Cpt Record'!C653/CODE!B653,0)</f>
        <v>0</v>
      </c>
      <c r="L653" s="337" t="str">
        <f t="shared" si="93"/>
        <v/>
      </c>
      <c r="N653" s="338">
        <f>COUNTIFS('Felling&amp;Restocking'!$A$11:$A$1000, 'Felling&amp;Restocking'!$A653, 'Felling&amp;Restocking'!$B$11:$B$1000, 'Felling&amp;Restocking'!$B653, 'Felling&amp;Restocking'!$H$11:$H$1000, 'Felling&amp;Restocking'!$H653)</f>
        <v>0</v>
      </c>
      <c r="O653" s="338">
        <f>IF(OR('Felling&amp;Restocking'!H653=0,'Felling&amp;Restocking'!H653=""),0,1)</f>
        <v>0</v>
      </c>
      <c r="P653" s="339">
        <f>SUM('Felling&amp;Restocking'!O653+'Felling&amp;Restocking'!P653)</f>
        <v>0</v>
      </c>
      <c r="S653" s="341">
        <f>IF(AND(O653&lt;&gt;0,P653&lt;&gt;0,'Felling&amp;Restocking'!G653&lt;&gt;0,AA653="",AC653=""),1,0)</f>
        <v>0</v>
      </c>
      <c r="T653" s="342" t="str">
        <f>IF(OR('Felling&amp;Restocking'!G653=0,'Felling&amp;Restocking'!G653=""),"",SUM('Felling&amp;Restocking'!O653/P653)*'Felling&amp;Restocking'!G653)</f>
        <v/>
      </c>
      <c r="U653" s="343" t="str">
        <f>IF(OR('Felling&amp;Restocking'!G653=0,'Felling&amp;Restocking'!G653=""),"",SUM('Felling&amp;Restocking'!P653/P653)*'Felling&amp;Restocking'!G653)</f>
        <v/>
      </c>
      <c r="V653" s="344">
        <f>IF(CONCATENATE('Felling&amp;Restocking'!U653&amp;'Felling&amp;Restocking'!W653&amp;'Felling&amp;Restocking'!Y653&amp;'Felling&amp;Restocking'!AA653&amp;'Felling&amp;Restocking'!AC653)="",0,1)</f>
        <v>0</v>
      </c>
      <c r="W653" s="345">
        <f>IF(OR(OR(TRIM('Felling&amp;Restocking'!H653)="T",TRIM('Felling&amp;Restocking'!H653)="DF",TRIM('Felling&amp;Restocking'!H653)="OS"),O653=0),0,1)</f>
        <v>0</v>
      </c>
      <c r="X653" s="345">
        <f>IF(OR('Felling&amp;Restocking'!$S653="",OR('Felling&amp;Restocking'!$S653=0,'Felling&amp;Restocking'!$S653="N/A")),0,1)</f>
        <v>0</v>
      </c>
      <c r="Y653" s="333" t="str">
        <f t="shared" si="94"/>
        <v/>
      </c>
      <c r="Z653" s="333" t="str">
        <f t="shared" si="95"/>
        <v/>
      </c>
      <c r="AA653" s="334" t="str">
        <f t="shared" si="96"/>
        <v/>
      </c>
      <c r="AC653" s="333" t="str">
        <f t="shared" si="97"/>
        <v/>
      </c>
      <c r="AE653" s="333" t="str">
        <f t="shared" si="98"/>
        <v>1</v>
      </c>
      <c r="AF653" s="346" t="str">
        <f>IF('Felling&amp;Restocking'!I653="","",IFERROR(VLOOKUP( 'Felling&amp;Restocking'!I653,SpeciesList[],2,FALSE),"," &amp; 'Felling&amp;Restocking'!I653))</f>
        <v/>
      </c>
      <c r="AG653" s="333" t="str">
        <f>IF('Felling&amp;Restocking'!I653="","",VLOOKUP( 'Felling&amp;Restocking'!I653,SpeciesList[],4,FALSE))</f>
        <v/>
      </c>
      <c r="AH653" s="333" t="str">
        <f>IF('Felling&amp;Restocking'!J653="","",IFERROR("," &amp; VLOOKUP( 'Felling&amp;Restocking'!J653,SpeciesList[],2,FALSE),"," &amp; 'Felling&amp;Restocking'!J653))</f>
        <v/>
      </c>
      <c r="AI653" s="333" t="str">
        <f>IF('Felling&amp;Restocking'!J653="","",VLOOKUP( 'Felling&amp;Restocking'!J653,SpeciesList[],4,FALSE))</f>
        <v/>
      </c>
      <c r="AJ653" s="333" t="str">
        <f>IF('Felling&amp;Restocking'!K653="","",IFERROR("," &amp; VLOOKUP( 'Felling&amp;Restocking'!K653,SpeciesList[],2,FALSE),"," &amp; 'Felling&amp;Restocking'!K653))</f>
        <v/>
      </c>
      <c r="AK653" s="333" t="str">
        <f>IF('Felling&amp;Restocking'!K653="","",VLOOKUP( 'Felling&amp;Restocking'!K653,SpeciesList[],4,FALSE))</f>
        <v/>
      </c>
      <c r="AL653" s="333" t="str">
        <f>IF('Felling&amp;Restocking'!L653="","",IFERROR("," &amp; VLOOKUP( 'Felling&amp;Restocking'!L653,SpeciesList[],2,FALSE),"," &amp; 'Felling&amp;Restocking'!L653))</f>
        <v/>
      </c>
      <c r="AM653" s="333" t="str">
        <f>IF('Felling&amp;Restocking'!L653="","",VLOOKUP( 'Felling&amp;Restocking'!L653,SpeciesList[],4,FALSE))</f>
        <v/>
      </c>
      <c r="AN653" s="333" t="str">
        <f>IF('Felling&amp;Restocking'!M653="","",IFERROR("," &amp; VLOOKUP( 'Felling&amp;Restocking'!M653,SpeciesList[],2,FALSE),"," &amp; 'Felling&amp;Restocking'!M653))</f>
        <v/>
      </c>
      <c r="AO653" s="333" t="str">
        <f>IF('Felling&amp;Restocking'!M653="","",VLOOKUP( 'Felling&amp;Restocking'!M653,SpeciesList[],4,FALSE))</f>
        <v/>
      </c>
      <c r="AP653" s="333" t="str">
        <f>IF('Felling&amp;Restocking'!N653="","",IFERROR("," &amp; VLOOKUP( 'Felling&amp;Restocking'!N653,SpeciesList[],2,FALSE),"," &amp; 'Felling&amp;Restocking'!N653))</f>
        <v/>
      </c>
      <c r="AQ653" s="333" t="str">
        <f>IF('Felling&amp;Restocking'!N653="","",VLOOKUP( 'Felling&amp;Restocking'!N653,SpeciesList[],4,FALSE))</f>
        <v/>
      </c>
      <c r="AS653" s="346"/>
      <c r="AT653" s="333" t="str">
        <f>IF('Sub-Cpt Record'!A653&lt;&gt;"",CONCATENATE('Sub-Cpt Record'!A653,'Sub-Cpt Record'!B653,'Sub-Cpt Record'!C653),"")</f>
        <v/>
      </c>
      <c r="AU653" s="333">
        <f t="shared" si="99"/>
        <v>1</v>
      </c>
      <c r="AV653" s="333">
        <f>IF(AT653&lt;&gt;"",'Sub-Cpt Record'!C653/CODE!AU653,0)</f>
        <v>0</v>
      </c>
    </row>
    <row r="654" spans="1:48" x14ac:dyDescent="0.25">
      <c r="A654" s="333" t="str">
        <f>IF('Sub-Cpt Record'!B654="",IF(OR('Sub-Cpt Record'!A654=0,'Sub-Cpt Record'!A654=""),"",'Sub-Cpt Record'!A654),CONCATENATE('Sub-Cpt Record'!A654&amp;'Sub-Cpt Record'!B654))</f>
        <v/>
      </c>
      <c r="B654" s="333">
        <f t="shared" si="91"/>
        <v>1</v>
      </c>
      <c r="C654" s="334" t="str">
        <f>IF('Sub-Cpt Record'!E654 = "","",'Sub-Cpt Record'!E654&amp;"  ")</f>
        <v/>
      </c>
      <c r="D654" s="333" t="str">
        <f>IF('Sub-Cpt Record'!F654 = "","",'Sub-Cpt Record'!F654&amp;"  ")</f>
        <v/>
      </c>
      <c r="E654" s="333" t="str">
        <f>IF('Sub-Cpt Record'!G654 = "","",'Sub-Cpt Record'!G654&amp;"  ")</f>
        <v/>
      </c>
      <c r="F654" s="333" t="str">
        <f>IF('Sub-Cpt Record'!H654 = "","",'Sub-Cpt Record'!H654&amp;"  ")</f>
        <v/>
      </c>
      <c r="G654" s="333" t="str">
        <f>IF('Sub-Cpt Record'!I654 = "","",'Sub-Cpt Record'!I654&amp;"  ")</f>
        <v/>
      </c>
      <c r="H654" s="333" t="str">
        <f>IF('Sub-Cpt Record'!J654 = "","",'Sub-Cpt Record'!J654&amp;"  ")</f>
        <v/>
      </c>
      <c r="I654" s="335" t="str">
        <f t="shared" si="92"/>
        <v/>
      </c>
      <c r="J654" s="333">
        <f>IF(A654&lt;&gt;"",'Sub-Cpt Record'!C654/CODE!B654,0)</f>
        <v>0</v>
      </c>
      <c r="L654" s="337" t="str">
        <f t="shared" si="93"/>
        <v/>
      </c>
      <c r="N654" s="338">
        <f>COUNTIFS('Felling&amp;Restocking'!$A$11:$A$1000, 'Felling&amp;Restocking'!$A654, 'Felling&amp;Restocking'!$B$11:$B$1000, 'Felling&amp;Restocking'!$B654, 'Felling&amp;Restocking'!$H$11:$H$1000, 'Felling&amp;Restocking'!$H654)</f>
        <v>0</v>
      </c>
      <c r="O654" s="338">
        <f>IF(OR('Felling&amp;Restocking'!H654=0,'Felling&amp;Restocking'!H654=""),0,1)</f>
        <v>0</v>
      </c>
      <c r="P654" s="339">
        <f>SUM('Felling&amp;Restocking'!O654+'Felling&amp;Restocking'!P654)</f>
        <v>0</v>
      </c>
      <c r="S654" s="341">
        <f>IF(AND(O654&lt;&gt;0,P654&lt;&gt;0,'Felling&amp;Restocking'!G654&lt;&gt;0,AA654="",AC654=""),1,0)</f>
        <v>0</v>
      </c>
      <c r="T654" s="342" t="str">
        <f>IF(OR('Felling&amp;Restocking'!G654=0,'Felling&amp;Restocking'!G654=""),"",SUM('Felling&amp;Restocking'!O654/P654)*'Felling&amp;Restocking'!G654)</f>
        <v/>
      </c>
      <c r="U654" s="343" t="str">
        <f>IF(OR('Felling&amp;Restocking'!G654=0,'Felling&amp;Restocking'!G654=""),"",SUM('Felling&amp;Restocking'!P654/P654)*'Felling&amp;Restocking'!G654)</f>
        <v/>
      </c>
      <c r="V654" s="344">
        <f>IF(CONCATENATE('Felling&amp;Restocking'!U654&amp;'Felling&amp;Restocking'!W654&amp;'Felling&amp;Restocking'!Y654&amp;'Felling&amp;Restocking'!AA654&amp;'Felling&amp;Restocking'!AC654)="",0,1)</f>
        <v>0</v>
      </c>
      <c r="W654" s="345">
        <f>IF(OR(OR(TRIM('Felling&amp;Restocking'!H654)="T",TRIM('Felling&amp;Restocking'!H654)="DF",TRIM('Felling&amp;Restocking'!H654)="OS"),O654=0),0,1)</f>
        <v>0</v>
      </c>
      <c r="X654" s="345">
        <f>IF(OR('Felling&amp;Restocking'!$S654="",OR('Felling&amp;Restocking'!$S654=0,'Felling&amp;Restocking'!$S654="N/A")),0,1)</f>
        <v>0</v>
      </c>
      <c r="Y654" s="333" t="str">
        <f t="shared" si="94"/>
        <v/>
      </c>
      <c r="Z654" s="333" t="str">
        <f t="shared" si="95"/>
        <v/>
      </c>
      <c r="AA654" s="334" t="str">
        <f t="shared" si="96"/>
        <v/>
      </c>
      <c r="AC654" s="333" t="str">
        <f t="shared" si="97"/>
        <v/>
      </c>
      <c r="AE654" s="333" t="str">
        <f t="shared" si="98"/>
        <v>1</v>
      </c>
      <c r="AF654" s="346" t="str">
        <f>IF('Felling&amp;Restocking'!I654="","",IFERROR(VLOOKUP( 'Felling&amp;Restocking'!I654,SpeciesList[],2,FALSE),"," &amp; 'Felling&amp;Restocking'!I654))</f>
        <v/>
      </c>
      <c r="AG654" s="333" t="str">
        <f>IF('Felling&amp;Restocking'!I654="","",VLOOKUP( 'Felling&amp;Restocking'!I654,SpeciesList[],4,FALSE))</f>
        <v/>
      </c>
      <c r="AH654" s="333" t="str">
        <f>IF('Felling&amp;Restocking'!J654="","",IFERROR("," &amp; VLOOKUP( 'Felling&amp;Restocking'!J654,SpeciesList[],2,FALSE),"," &amp; 'Felling&amp;Restocking'!J654))</f>
        <v/>
      </c>
      <c r="AI654" s="333" t="str">
        <f>IF('Felling&amp;Restocking'!J654="","",VLOOKUP( 'Felling&amp;Restocking'!J654,SpeciesList[],4,FALSE))</f>
        <v/>
      </c>
      <c r="AJ654" s="333" t="str">
        <f>IF('Felling&amp;Restocking'!K654="","",IFERROR("," &amp; VLOOKUP( 'Felling&amp;Restocking'!K654,SpeciesList[],2,FALSE),"," &amp; 'Felling&amp;Restocking'!K654))</f>
        <v/>
      </c>
      <c r="AK654" s="333" t="str">
        <f>IF('Felling&amp;Restocking'!K654="","",VLOOKUP( 'Felling&amp;Restocking'!K654,SpeciesList[],4,FALSE))</f>
        <v/>
      </c>
      <c r="AL654" s="333" t="str">
        <f>IF('Felling&amp;Restocking'!L654="","",IFERROR("," &amp; VLOOKUP( 'Felling&amp;Restocking'!L654,SpeciesList[],2,FALSE),"," &amp; 'Felling&amp;Restocking'!L654))</f>
        <v/>
      </c>
      <c r="AM654" s="333" t="str">
        <f>IF('Felling&amp;Restocking'!L654="","",VLOOKUP( 'Felling&amp;Restocking'!L654,SpeciesList[],4,FALSE))</f>
        <v/>
      </c>
      <c r="AN654" s="333" t="str">
        <f>IF('Felling&amp;Restocking'!M654="","",IFERROR("," &amp; VLOOKUP( 'Felling&amp;Restocking'!M654,SpeciesList[],2,FALSE),"," &amp; 'Felling&amp;Restocking'!M654))</f>
        <v/>
      </c>
      <c r="AO654" s="333" t="str">
        <f>IF('Felling&amp;Restocking'!M654="","",VLOOKUP( 'Felling&amp;Restocking'!M654,SpeciesList[],4,FALSE))</f>
        <v/>
      </c>
      <c r="AP654" s="333" t="str">
        <f>IF('Felling&amp;Restocking'!N654="","",IFERROR("," &amp; VLOOKUP( 'Felling&amp;Restocking'!N654,SpeciesList[],2,FALSE),"," &amp; 'Felling&amp;Restocking'!N654))</f>
        <v/>
      </c>
      <c r="AQ654" s="333" t="str">
        <f>IF('Felling&amp;Restocking'!N654="","",VLOOKUP( 'Felling&amp;Restocking'!N654,SpeciesList[],4,FALSE))</f>
        <v/>
      </c>
      <c r="AS654" s="346"/>
      <c r="AT654" s="333" t="str">
        <f>IF('Sub-Cpt Record'!A654&lt;&gt;"",CONCATENATE('Sub-Cpt Record'!A654,'Sub-Cpt Record'!B654,'Sub-Cpt Record'!C654),"")</f>
        <v/>
      </c>
      <c r="AU654" s="333">
        <f t="shared" si="99"/>
        <v>1</v>
      </c>
      <c r="AV654" s="333">
        <f>IF(AT654&lt;&gt;"",'Sub-Cpt Record'!C654/CODE!AU654,0)</f>
        <v>0</v>
      </c>
    </row>
    <row r="655" spans="1:48" x14ac:dyDescent="0.25">
      <c r="A655" s="333" t="str">
        <f>IF('Sub-Cpt Record'!B655="",IF(OR('Sub-Cpt Record'!A655=0,'Sub-Cpt Record'!A655=""),"",'Sub-Cpt Record'!A655),CONCATENATE('Sub-Cpt Record'!A655&amp;'Sub-Cpt Record'!B655))</f>
        <v/>
      </c>
      <c r="B655" s="333">
        <f t="shared" si="91"/>
        <v>1</v>
      </c>
      <c r="C655" s="334" t="str">
        <f>IF('Sub-Cpt Record'!E655 = "","",'Sub-Cpt Record'!E655&amp;"  ")</f>
        <v/>
      </c>
      <c r="D655" s="333" t="str">
        <f>IF('Sub-Cpt Record'!F655 = "","",'Sub-Cpt Record'!F655&amp;"  ")</f>
        <v/>
      </c>
      <c r="E655" s="333" t="str">
        <f>IF('Sub-Cpt Record'!G655 = "","",'Sub-Cpt Record'!G655&amp;"  ")</f>
        <v/>
      </c>
      <c r="F655" s="333" t="str">
        <f>IF('Sub-Cpt Record'!H655 = "","",'Sub-Cpt Record'!H655&amp;"  ")</f>
        <v/>
      </c>
      <c r="G655" s="333" t="str">
        <f>IF('Sub-Cpt Record'!I655 = "","",'Sub-Cpt Record'!I655&amp;"  ")</f>
        <v/>
      </c>
      <c r="H655" s="333" t="str">
        <f>IF('Sub-Cpt Record'!J655 = "","",'Sub-Cpt Record'!J655&amp;"  ")</f>
        <v/>
      </c>
      <c r="I655" s="335" t="str">
        <f t="shared" si="92"/>
        <v/>
      </c>
      <c r="J655" s="333">
        <f>IF(A655&lt;&gt;"",'Sub-Cpt Record'!C655/CODE!B655,0)</f>
        <v>0</v>
      </c>
      <c r="L655" s="337" t="str">
        <f t="shared" si="93"/>
        <v/>
      </c>
      <c r="N655" s="338">
        <f>COUNTIFS('Felling&amp;Restocking'!$A$11:$A$1000, 'Felling&amp;Restocking'!$A655, 'Felling&amp;Restocking'!$B$11:$B$1000, 'Felling&amp;Restocking'!$B655, 'Felling&amp;Restocking'!$H$11:$H$1000, 'Felling&amp;Restocking'!$H655)</f>
        <v>0</v>
      </c>
      <c r="O655" s="338">
        <f>IF(OR('Felling&amp;Restocking'!H655=0,'Felling&amp;Restocking'!H655=""),0,1)</f>
        <v>0</v>
      </c>
      <c r="P655" s="339">
        <f>SUM('Felling&amp;Restocking'!O655+'Felling&amp;Restocking'!P655)</f>
        <v>0</v>
      </c>
      <c r="S655" s="341">
        <f>IF(AND(O655&lt;&gt;0,P655&lt;&gt;0,'Felling&amp;Restocking'!G655&lt;&gt;0,AA655="",AC655=""),1,0)</f>
        <v>0</v>
      </c>
      <c r="T655" s="342" t="str">
        <f>IF(OR('Felling&amp;Restocking'!G655=0,'Felling&amp;Restocking'!G655=""),"",SUM('Felling&amp;Restocking'!O655/P655)*'Felling&amp;Restocking'!G655)</f>
        <v/>
      </c>
      <c r="U655" s="343" t="str">
        <f>IF(OR('Felling&amp;Restocking'!G655=0,'Felling&amp;Restocking'!G655=""),"",SUM('Felling&amp;Restocking'!P655/P655)*'Felling&amp;Restocking'!G655)</f>
        <v/>
      </c>
      <c r="V655" s="344">
        <f>IF(CONCATENATE('Felling&amp;Restocking'!U655&amp;'Felling&amp;Restocking'!W655&amp;'Felling&amp;Restocking'!Y655&amp;'Felling&amp;Restocking'!AA655&amp;'Felling&amp;Restocking'!AC655)="",0,1)</f>
        <v>0</v>
      </c>
      <c r="W655" s="345">
        <f>IF(OR(OR(TRIM('Felling&amp;Restocking'!H655)="T",TRIM('Felling&amp;Restocking'!H655)="DF",TRIM('Felling&amp;Restocking'!H655)="OS"),O655=0),0,1)</f>
        <v>0</v>
      </c>
      <c r="X655" s="345">
        <f>IF(OR('Felling&amp;Restocking'!$S655="",OR('Felling&amp;Restocking'!$S655=0,'Felling&amp;Restocking'!$S655="N/A")),0,1)</f>
        <v>0</v>
      </c>
      <c r="Y655" s="333" t="str">
        <f t="shared" si="94"/>
        <v/>
      </c>
      <c r="Z655" s="333" t="str">
        <f t="shared" si="95"/>
        <v/>
      </c>
      <c r="AA655" s="334" t="str">
        <f t="shared" si="96"/>
        <v/>
      </c>
      <c r="AC655" s="333" t="str">
        <f t="shared" si="97"/>
        <v/>
      </c>
      <c r="AE655" s="333" t="str">
        <f t="shared" si="98"/>
        <v>1</v>
      </c>
      <c r="AF655" s="346" t="str">
        <f>IF('Felling&amp;Restocking'!I655="","",IFERROR(VLOOKUP( 'Felling&amp;Restocking'!I655,SpeciesList[],2,FALSE),"," &amp; 'Felling&amp;Restocking'!I655))</f>
        <v/>
      </c>
      <c r="AG655" s="333" t="str">
        <f>IF('Felling&amp;Restocking'!I655="","",VLOOKUP( 'Felling&amp;Restocking'!I655,SpeciesList[],4,FALSE))</f>
        <v/>
      </c>
      <c r="AH655" s="333" t="str">
        <f>IF('Felling&amp;Restocking'!J655="","",IFERROR("," &amp; VLOOKUP( 'Felling&amp;Restocking'!J655,SpeciesList[],2,FALSE),"," &amp; 'Felling&amp;Restocking'!J655))</f>
        <v/>
      </c>
      <c r="AI655" s="333" t="str">
        <f>IF('Felling&amp;Restocking'!J655="","",VLOOKUP( 'Felling&amp;Restocking'!J655,SpeciesList[],4,FALSE))</f>
        <v/>
      </c>
      <c r="AJ655" s="333" t="str">
        <f>IF('Felling&amp;Restocking'!K655="","",IFERROR("," &amp; VLOOKUP( 'Felling&amp;Restocking'!K655,SpeciesList[],2,FALSE),"," &amp; 'Felling&amp;Restocking'!K655))</f>
        <v/>
      </c>
      <c r="AK655" s="333" t="str">
        <f>IF('Felling&amp;Restocking'!K655="","",VLOOKUP( 'Felling&amp;Restocking'!K655,SpeciesList[],4,FALSE))</f>
        <v/>
      </c>
      <c r="AL655" s="333" t="str">
        <f>IF('Felling&amp;Restocking'!L655="","",IFERROR("," &amp; VLOOKUP( 'Felling&amp;Restocking'!L655,SpeciesList[],2,FALSE),"," &amp; 'Felling&amp;Restocking'!L655))</f>
        <v/>
      </c>
      <c r="AM655" s="333" t="str">
        <f>IF('Felling&amp;Restocking'!L655="","",VLOOKUP( 'Felling&amp;Restocking'!L655,SpeciesList[],4,FALSE))</f>
        <v/>
      </c>
      <c r="AN655" s="333" t="str">
        <f>IF('Felling&amp;Restocking'!M655="","",IFERROR("," &amp; VLOOKUP( 'Felling&amp;Restocking'!M655,SpeciesList[],2,FALSE),"," &amp; 'Felling&amp;Restocking'!M655))</f>
        <v/>
      </c>
      <c r="AO655" s="333" t="str">
        <f>IF('Felling&amp;Restocking'!M655="","",VLOOKUP( 'Felling&amp;Restocking'!M655,SpeciesList[],4,FALSE))</f>
        <v/>
      </c>
      <c r="AP655" s="333" t="str">
        <f>IF('Felling&amp;Restocking'!N655="","",IFERROR("," &amp; VLOOKUP( 'Felling&amp;Restocking'!N655,SpeciesList[],2,FALSE),"," &amp; 'Felling&amp;Restocking'!N655))</f>
        <v/>
      </c>
      <c r="AQ655" s="333" t="str">
        <f>IF('Felling&amp;Restocking'!N655="","",VLOOKUP( 'Felling&amp;Restocking'!N655,SpeciesList[],4,FALSE))</f>
        <v/>
      </c>
      <c r="AS655" s="346"/>
      <c r="AT655" s="333" t="str">
        <f>IF('Sub-Cpt Record'!A655&lt;&gt;"",CONCATENATE('Sub-Cpt Record'!A655,'Sub-Cpt Record'!B655,'Sub-Cpt Record'!C655),"")</f>
        <v/>
      </c>
      <c r="AU655" s="333">
        <f t="shared" si="99"/>
        <v>1</v>
      </c>
      <c r="AV655" s="333">
        <f>IF(AT655&lt;&gt;"",'Sub-Cpt Record'!C655/CODE!AU655,0)</f>
        <v>0</v>
      </c>
    </row>
    <row r="656" spans="1:48" x14ac:dyDescent="0.25">
      <c r="A656" s="333" t="str">
        <f>IF('Sub-Cpt Record'!B656="",IF(OR('Sub-Cpt Record'!A656=0,'Sub-Cpt Record'!A656=""),"",'Sub-Cpt Record'!A656),CONCATENATE('Sub-Cpt Record'!A656&amp;'Sub-Cpt Record'!B656))</f>
        <v/>
      </c>
      <c r="B656" s="333">
        <f t="shared" si="91"/>
        <v>1</v>
      </c>
      <c r="C656" s="334" t="str">
        <f>IF('Sub-Cpt Record'!E656 = "","",'Sub-Cpt Record'!E656&amp;"  ")</f>
        <v/>
      </c>
      <c r="D656" s="333" t="str">
        <f>IF('Sub-Cpt Record'!F656 = "","",'Sub-Cpt Record'!F656&amp;"  ")</f>
        <v/>
      </c>
      <c r="E656" s="333" t="str">
        <f>IF('Sub-Cpt Record'!G656 = "","",'Sub-Cpt Record'!G656&amp;"  ")</f>
        <v/>
      </c>
      <c r="F656" s="333" t="str">
        <f>IF('Sub-Cpt Record'!H656 = "","",'Sub-Cpt Record'!H656&amp;"  ")</f>
        <v/>
      </c>
      <c r="G656" s="333" t="str">
        <f>IF('Sub-Cpt Record'!I656 = "","",'Sub-Cpt Record'!I656&amp;"  ")</f>
        <v/>
      </c>
      <c r="H656" s="333" t="str">
        <f>IF('Sub-Cpt Record'!J656 = "","",'Sub-Cpt Record'!J656&amp;"  ")</f>
        <v/>
      </c>
      <c r="I656" s="335" t="str">
        <f t="shared" si="92"/>
        <v/>
      </c>
      <c r="J656" s="333">
        <f>IF(A656&lt;&gt;"",'Sub-Cpt Record'!C656/CODE!B656,0)</f>
        <v>0</v>
      </c>
      <c r="L656" s="337" t="str">
        <f t="shared" si="93"/>
        <v/>
      </c>
      <c r="N656" s="338">
        <f>COUNTIFS('Felling&amp;Restocking'!$A$11:$A$1000, 'Felling&amp;Restocking'!$A656, 'Felling&amp;Restocking'!$B$11:$B$1000, 'Felling&amp;Restocking'!$B656, 'Felling&amp;Restocking'!$H$11:$H$1000, 'Felling&amp;Restocking'!$H656)</f>
        <v>0</v>
      </c>
      <c r="O656" s="338">
        <f>IF(OR('Felling&amp;Restocking'!H656=0,'Felling&amp;Restocking'!H656=""),0,1)</f>
        <v>0</v>
      </c>
      <c r="P656" s="339">
        <f>SUM('Felling&amp;Restocking'!O656+'Felling&amp;Restocking'!P656)</f>
        <v>0</v>
      </c>
      <c r="S656" s="341">
        <f>IF(AND(O656&lt;&gt;0,P656&lt;&gt;0,'Felling&amp;Restocking'!G656&lt;&gt;0,AA656="",AC656=""),1,0)</f>
        <v>0</v>
      </c>
      <c r="T656" s="342" t="str">
        <f>IF(OR('Felling&amp;Restocking'!G656=0,'Felling&amp;Restocking'!G656=""),"",SUM('Felling&amp;Restocking'!O656/P656)*'Felling&amp;Restocking'!G656)</f>
        <v/>
      </c>
      <c r="U656" s="343" t="str">
        <f>IF(OR('Felling&amp;Restocking'!G656=0,'Felling&amp;Restocking'!G656=""),"",SUM('Felling&amp;Restocking'!P656/P656)*'Felling&amp;Restocking'!G656)</f>
        <v/>
      </c>
      <c r="V656" s="344">
        <f>IF(CONCATENATE('Felling&amp;Restocking'!U656&amp;'Felling&amp;Restocking'!W656&amp;'Felling&amp;Restocking'!Y656&amp;'Felling&amp;Restocking'!AA656&amp;'Felling&amp;Restocking'!AC656)="",0,1)</f>
        <v>0</v>
      </c>
      <c r="W656" s="345">
        <f>IF(OR(OR(TRIM('Felling&amp;Restocking'!H656)="T",TRIM('Felling&amp;Restocking'!H656)="DF",TRIM('Felling&amp;Restocking'!H656)="OS"),O656=0),0,1)</f>
        <v>0</v>
      </c>
      <c r="X656" s="345">
        <f>IF(OR('Felling&amp;Restocking'!$S656="",OR('Felling&amp;Restocking'!$S656=0,'Felling&amp;Restocking'!$S656="N/A")),0,1)</f>
        <v>0</v>
      </c>
      <c r="Y656" s="333" t="str">
        <f t="shared" si="94"/>
        <v/>
      </c>
      <c r="Z656" s="333" t="str">
        <f t="shared" si="95"/>
        <v/>
      </c>
      <c r="AA656" s="334" t="str">
        <f t="shared" si="96"/>
        <v/>
      </c>
      <c r="AC656" s="333" t="str">
        <f t="shared" si="97"/>
        <v/>
      </c>
      <c r="AE656" s="333" t="str">
        <f t="shared" si="98"/>
        <v>1</v>
      </c>
      <c r="AF656" s="346" t="str">
        <f>IF('Felling&amp;Restocking'!I656="","",IFERROR(VLOOKUP( 'Felling&amp;Restocking'!I656,SpeciesList[],2,FALSE),"," &amp; 'Felling&amp;Restocking'!I656))</f>
        <v/>
      </c>
      <c r="AG656" s="333" t="str">
        <f>IF('Felling&amp;Restocking'!I656="","",VLOOKUP( 'Felling&amp;Restocking'!I656,SpeciesList[],4,FALSE))</f>
        <v/>
      </c>
      <c r="AH656" s="333" t="str">
        <f>IF('Felling&amp;Restocking'!J656="","",IFERROR("," &amp; VLOOKUP( 'Felling&amp;Restocking'!J656,SpeciesList[],2,FALSE),"," &amp; 'Felling&amp;Restocking'!J656))</f>
        <v/>
      </c>
      <c r="AI656" s="333" t="str">
        <f>IF('Felling&amp;Restocking'!J656="","",VLOOKUP( 'Felling&amp;Restocking'!J656,SpeciesList[],4,FALSE))</f>
        <v/>
      </c>
      <c r="AJ656" s="333" t="str">
        <f>IF('Felling&amp;Restocking'!K656="","",IFERROR("," &amp; VLOOKUP( 'Felling&amp;Restocking'!K656,SpeciesList[],2,FALSE),"," &amp; 'Felling&amp;Restocking'!K656))</f>
        <v/>
      </c>
      <c r="AK656" s="333" t="str">
        <f>IF('Felling&amp;Restocking'!K656="","",VLOOKUP( 'Felling&amp;Restocking'!K656,SpeciesList[],4,FALSE))</f>
        <v/>
      </c>
      <c r="AL656" s="333" t="str">
        <f>IF('Felling&amp;Restocking'!L656="","",IFERROR("," &amp; VLOOKUP( 'Felling&amp;Restocking'!L656,SpeciesList[],2,FALSE),"," &amp; 'Felling&amp;Restocking'!L656))</f>
        <v/>
      </c>
      <c r="AM656" s="333" t="str">
        <f>IF('Felling&amp;Restocking'!L656="","",VLOOKUP( 'Felling&amp;Restocking'!L656,SpeciesList[],4,FALSE))</f>
        <v/>
      </c>
      <c r="AN656" s="333" t="str">
        <f>IF('Felling&amp;Restocking'!M656="","",IFERROR("," &amp; VLOOKUP( 'Felling&amp;Restocking'!M656,SpeciesList[],2,FALSE),"," &amp; 'Felling&amp;Restocking'!M656))</f>
        <v/>
      </c>
      <c r="AO656" s="333" t="str">
        <f>IF('Felling&amp;Restocking'!M656="","",VLOOKUP( 'Felling&amp;Restocking'!M656,SpeciesList[],4,FALSE))</f>
        <v/>
      </c>
      <c r="AP656" s="333" t="str">
        <f>IF('Felling&amp;Restocking'!N656="","",IFERROR("," &amp; VLOOKUP( 'Felling&amp;Restocking'!N656,SpeciesList[],2,FALSE),"," &amp; 'Felling&amp;Restocking'!N656))</f>
        <v/>
      </c>
      <c r="AQ656" s="333" t="str">
        <f>IF('Felling&amp;Restocking'!N656="","",VLOOKUP( 'Felling&amp;Restocking'!N656,SpeciesList[],4,FALSE))</f>
        <v/>
      </c>
      <c r="AS656" s="346"/>
      <c r="AT656" s="333" t="str">
        <f>IF('Sub-Cpt Record'!A656&lt;&gt;"",CONCATENATE('Sub-Cpt Record'!A656,'Sub-Cpt Record'!B656,'Sub-Cpt Record'!C656),"")</f>
        <v/>
      </c>
      <c r="AU656" s="333">
        <f t="shared" si="99"/>
        <v>1</v>
      </c>
      <c r="AV656" s="333">
        <f>IF(AT656&lt;&gt;"",'Sub-Cpt Record'!C656/CODE!AU656,0)</f>
        <v>0</v>
      </c>
    </row>
    <row r="657" spans="1:48" x14ac:dyDescent="0.25">
      <c r="A657" s="333" t="str">
        <f>IF('Sub-Cpt Record'!B657="",IF(OR('Sub-Cpt Record'!A657=0,'Sub-Cpt Record'!A657=""),"",'Sub-Cpt Record'!A657),CONCATENATE('Sub-Cpt Record'!A657&amp;'Sub-Cpt Record'!B657))</f>
        <v/>
      </c>
      <c r="B657" s="333">
        <f t="shared" si="91"/>
        <v>1</v>
      </c>
      <c r="C657" s="334" t="str">
        <f>IF('Sub-Cpt Record'!E657 = "","",'Sub-Cpt Record'!E657&amp;"  ")</f>
        <v/>
      </c>
      <c r="D657" s="333" t="str">
        <f>IF('Sub-Cpt Record'!F657 = "","",'Sub-Cpt Record'!F657&amp;"  ")</f>
        <v/>
      </c>
      <c r="E657" s="333" t="str">
        <f>IF('Sub-Cpt Record'!G657 = "","",'Sub-Cpt Record'!G657&amp;"  ")</f>
        <v/>
      </c>
      <c r="F657" s="333" t="str">
        <f>IF('Sub-Cpt Record'!H657 = "","",'Sub-Cpt Record'!H657&amp;"  ")</f>
        <v/>
      </c>
      <c r="G657" s="333" t="str">
        <f>IF('Sub-Cpt Record'!I657 = "","",'Sub-Cpt Record'!I657&amp;"  ")</f>
        <v/>
      </c>
      <c r="H657" s="333" t="str">
        <f>IF('Sub-Cpt Record'!J657 = "","",'Sub-Cpt Record'!J657&amp;"  ")</f>
        <v/>
      </c>
      <c r="I657" s="335" t="str">
        <f t="shared" si="92"/>
        <v/>
      </c>
      <c r="J657" s="333">
        <f>IF(A657&lt;&gt;"",'Sub-Cpt Record'!C657/CODE!B657,0)</f>
        <v>0</v>
      </c>
      <c r="L657" s="337" t="str">
        <f t="shared" si="93"/>
        <v/>
      </c>
      <c r="N657" s="338">
        <f>COUNTIFS('Felling&amp;Restocking'!$A$11:$A$1000, 'Felling&amp;Restocking'!$A657, 'Felling&amp;Restocking'!$B$11:$B$1000, 'Felling&amp;Restocking'!$B657, 'Felling&amp;Restocking'!$H$11:$H$1000, 'Felling&amp;Restocking'!$H657)</f>
        <v>0</v>
      </c>
      <c r="O657" s="338">
        <f>IF(OR('Felling&amp;Restocking'!H657=0,'Felling&amp;Restocking'!H657=""),0,1)</f>
        <v>0</v>
      </c>
      <c r="P657" s="339">
        <f>SUM('Felling&amp;Restocking'!O657+'Felling&amp;Restocking'!P657)</f>
        <v>0</v>
      </c>
      <c r="S657" s="341">
        <f>IF(AND(O657&lt;&gt;0,P657&lt;&gt;0,'Felling&amp;Restocking'!G657&lt;&gt;0,AA657="",AC657=""),1,0)</f>
        <v>0</v>
      </c>
      <c r="T657" s="342" t="str">
        <f>IF(OR('Felling&amp;Restocking'!G657=0,'Felling&amp;Restocking'!G657=""),"",SUM('Felling&amp;Restocking'!O657/P657)*'Felling&amp;Restocking'!G657)</f>
        <v/>
      </c>
      <c r="U657" s="343" t="str">
        <f>IF(OR('Felling&amp;Restocking'!G657=0,'Felling&amp;Restocking'!G657=""),"",SUM('Felling&amp;Restocking'!P657/P657)*'Felling&amp;Restocking'!G657)</f>
        <v/>
      </c>
      <c r="V657" s="344">
        <f>IF(CONCATENATE('Felling&amp;Restocking'!U657&amp;'Felling&amp;Restocking'!W657&amp;'Felling&amp;Restocking'!Y657&amp;'Felling&amp;Restocking'!AA657&amp;'Felling&amp;Restocking'!AC657)="",0,1)</f>
        <v>0</v>
      </c>
      <c r="W657" s="345">
        <f>IF(OR(OR(TRIM('Felling&amp;Restocking'!H657)="T",TRIM('Felling&amp;Restocking'!H657)="DF",TRIM('Felling&amp;Restocking'!H657)="OS"),O657=0),0,1)</f>
        <v>0</v>
      </c>
      <c r="X657" s="345">
        <f>IF(OR('Felling&amp;Restocking'!$S657="",OR('Felling&amp;Restocking'!$S657=0,'Felling&amp;Restocking'!$S657="N/A")),0,1)</f>
        <v>0</v>
      </c>
      <c r="Y657" s="333" t="str">
        <f t="shared" si="94"/>
        <v/>
      </c>
      <c r="Z657" s="333" t="str">
        <f t="shared" si="95"/>
        <v/>
      </c>
      <c r="AA657" s="334" t="str">
        <f t="shared" si="96"/>
        <v/>
      </c>
      <c r="AC657" s="333" t="str">
        <f t="shared" si="97"/>
        <v/>
      </c>
      <c r="AE657" s="333" t="str">
        <f t="shared" si="98"/>
        <v>1</v>
      </c>
      <c r="AF657" s="346" t="str">
        <f>IF('Felling&amp;Restocking'!I657="","",IFERROR(VLOOKUP( 'Felling&amp;Restocking'!I657,SpeciesList[],2,FALSE),"," &amp; 'Felling&amp;Restocking'!I657))</f>
        <v/>
      </c>
      <c r="AG657" s="333" t="str">
        <f>IF('Felling&amp;Restocking'!I657="","",VLOOKUP( 'Felling&amp;Restocking'!I657,SpeciesList[],4,FALSE))</f>
        <v/>
      </c>
      <c r="AH657" s="333" t="str">
        <f>IF('Felling&amp;Restocking'!J657="","",IFERROR("," &amp; VLOOKUP( 'Felling&amp;Restocking'!J657,SpeciesList[],2,FALSE),"," &amp; 'Felling&amp;Restocking'!J657))</f>
        <v/>
      </c>
      <c r="AI657" s="333" t="str">
        <f>IF('Felling&amp;Restocking'!J657="","",VLOOKUP( 'Felling&amp;Restocking'!J657,SpeciesList[],4,FALSE))</f>
        <v/>
      </c>
      <c r="AJ657" s="333" t="str">
        <f>IF('Felling&amp;Restocking'!K657="","",IFERROR("," &amp; VLOOKUP( 'Felling&amp;Restocking'!K657,SpeciesList[],2,FALSE),"," &amp; 'Felling&amp;Restocking'!K657))</f>
        <v/>
      </c>
      <c r="AK657" s="333" t="str">
        <f>IF('Felling&amp;Restocking'!K657="","",VLOOKUP( 'Felling&amp;Restocking'!K657,SpeciesList[],4,FALSE))</f>
        <v/>
      </c>
      <c r="AL657" s="333" t="str">
        <f>IF('Felling&amp;Restocking'!L657="","",IFERROR("," &amp; VLOOKUP( 'Felling&amp;Restocking'!L657,SpeciesList[],2,FALSE),"," &amp; 'Felling&amp;Restocking'!L657))</f>
        <v/>
      </c>
      <c r="AM657" s="333" t="str">
        <f>IF('Felling&amp;Restocking'!L657="","",VLOOKUP( 'Felling&amp;Restocking'!L657,SpeciesList[],4,FALSE))</f>
        <v/>
      </c>
      <c r="AN657" s="333" t="str">
        <f>IF('Felling&amp;Restocking'!M657="","",IFERROR("," &amp; VLOOKUP( 'Felling&amp;Restocking'!M657,SpeciesList[],2,FALSE),"," &amp; 'Felling&amp;Restocking'!M657))</f>
        <v/>
      </c>
      <c r="AO657" s="333" t="str">
        <f>IF('Felling&amp;Restocking'!M657="","",VLOOKUP( 'Felling&amp;Restocking'!M657,SpeciesList[],4,FALSE))</f>
        <v/>
      </c>
      <c r="AP657" s="333" t="str">
        <f>IF('Felling&amp;Restocking'!N657="","",IFERROR("," &amp; VLOOKUP( 'Felling&amp;Restocking'!N657,SpeciesList[],2,FALSE),"," &amp; 'Felling&amp;Restocking'!N657))</f>
        <v/>
      </c>
      <c r="AQ657" s="333" t="str">
        <f>IF('Felling&amp;Restocking'!N657="","",VLOOKUP( 'Felling&amp;Restocking'!N657,SpeciesList[],4,FALSE))</f>
        <v/>
      </c>
      <c r="AS657" s="346"/>
      <c r="AT657" s="333" t="str">
        <f>IF('Sub-Cpt Record'!A657&lt;&gt;"",CONCATENATE('Sub-Cpt Record'!A657,'Sub-Cpt Record'!B657,'Sub-Cpt Record'!C657),"")</f>
        <v/>
      </c>
      <c r="AU657" s="333">
        <f t="shared" si="99"/>
        <v>1</v>
      </c>
      <c r="AV657" s="333">
        <f>IF(AT657&lt;&gt;"",'Sub-Cpt Record'!C657/CODE!AU657,0)</f>
        <v>0</v>
      </c>
    </row>
    <row r="658" spans="1:48" x14ac:dyDescent="0.25">
      <c r="A658" s="333" t="str">
        <f>IF('Sub-Cpt Record'!B658="",IF(OR('Sub-Cpt Record'!A658=0,'Sub-Cpt Record'!A658=""),"",'Sub-Cpt Record'!A658),CONCATENATE('Sub-Cpt Record'!A658&amp;'Sub-Cpt Record'!B658))</f>
        <v/>
      </c>
      <c r="B658" s="333">
        <f t="shared" si="91"/>
        <v>1</v>
      </c>
      <c r="C658" s="334" t="str">
        <f>IF('Sub-Cpt Record'!E658 = "","",'Sub-Cpt Record'!E658&amp;"  ")</f>
        <v/>
      </c>
      <c r="D658" s="333" t="str">
        <f>IF('Sub-Cpt Record'!F658 = "","",'Sub-Cpt Record'!F658&amp;"  ")</f>
        <v/>
      </c>
      <c r="E658" s="333" t="str">
        <f>IF('Sub-Cpt Record'!G658 = "","",'Sub-Cpt Record'!G658&amp;"  ")</f>
        <v/>
      </c>
      <c r="F658" s="333" t="str">
        <f>IF('Sub-Cpt Record'!H658 = "","",'Sub-Cpt Record'!H658&amp;"  ")</f>
        <v/>
      </c>
      <c r="G658" s="333" t="str">
        <f>IF('Sub-Cpt Record'!I658 = "","",'Sub-Cpt Record'!I658&amp;"  ")</f>
        <v/>
      </c>
      <c r="H658" s="333" t="str">
        <f>IF('Sub-Cpt Record'!J658 = "","",'Sub-Cpt Record'!J658&amp;"  ")</f>
        <v/>
      </c>
      <c r="I658" s="335" t="str">
        <f t="shared" si="92"/>
        <v/>
      </c>
      <c r="J658" s="333">
        <f>IF(A658&lt;&gt;"",'Sub-Cpt Record'!C658/CODE!B658,0)</f>
        <v>0</v>
      </c>
      <c r="L658" s="337" t="str">
        <f t="shared" si="93"/>
        <v/>
      </c>
      <c r="N658" s="338">
        <f>COUNTIFS('Felling&amp;Restocking'!$A$11:$A$1000, 'Felling&amp;Restocking'!$A658, 'Felling&amp;Restocking'!$B$11:$B$1000, 'Felling&amp;Restocking'!$B658, 'Felling&amp;Restocking'!$H$11:$H$1000, 'Felling&amp;Restocking'!$H658)</f>
        <v>0</v>
      </c>
      <c r="O658" s="338">
        <f>IF(OR('Felling&amp;Restocking'!H658=0,'Felling&amp;Restocking'!H658=""),0,1)</f>
        <v>0</v>
      </c>
      <c r="P658" s="339">
        <f>SUM('Felling&amp;Restocking'!O658+'Felling&amp;Restocking'!P658)</f>
        <v>0</v>
      </c>
      <c r="S658" s="341">
        <f>IF(AND(O658&lt;&gt;0,P658&lt;&gt;0,'Felling&amp;Restocking'!G658&lt;&gt;0,AA658="",AC658=""),1,0)</f>
        <v>0</v>
      </c>
      <c r="T658" s="342" t="str">
        <f>IF(OR('Felling&amp;Restocking'!G658=0,'Felling&amp;Restocking'!G658=""),"",SUM('Felling&amp;Restocking'!O658/P658)*'Felling&amp;Restocking'!G658)</f>
        <v/>
      </c>
      <c r="U658" s="343" t="str">
        <f>IF(OR('Felling&amp;Restocking'!G658=0,'Felling&amp;Restocking'!G658=""),"",SUM('Felling&amp;Restocking'!P658/P658)*'Felling&amp;Restocking'!G658)</f>
        <v/>
      </c>
      <c r="V658" s="344">
        <f>IF(CONCATENATE('Felling&amp;Restocking'!U658&amp;'Felling&amp;Restocking'!W658&amp;'Felling&amp;Restocking'!Y658&amp;'Felling&amp;Restocking'!AA658&amp;'Felling&amp;Restocking'!AC658)="",0,1)</f>
        <v>0</v>
      </c>
      <c r="W658" s="345">
        <f>IF(OR(OR(TRIM('Felling&amp;Restocking'!H658)="T",TRIM('Felling&amp;Restocking'!H658)="DF",TRIM('Felling&amp;Restocking'!H658)="OS"),O658=0),0,1)</f>
        <v>0</v>
      </c>
      <c r="X658" s="345">
        <f>IF(OR('Felling&amp;Restocking'!$S658="",OR('Felling&amp;Restocking'!$S658=0,'Felling&amp;Restocking'!$S658="N/A")),0,1)</f>
        <v>0</v>
      </c>
      <c r="Y658" s="333" t="str">
        <f t="shared" si="94"/>
        <v/>
      </c>
      <c r="Z658" s="333" t="str">
        <f t="shared" si="95"/>
        <v/>
      </c>
      <c r="AA658" s="334" t="str">
        <f t="shared" si="96"/>
        <v/>
      </c>
      <c r="AC658" s="333" t="str">
        <f t="shared" si="97"/>
        <v/>
      </c>
      <c r="AE658" s="333" t="str">
        <f t="shared" si="98"/>
        <v>1</v>
      </c>
      <c r="AF658" s="346" t="str">
        <f>IF('Felling&amp;Restocking'!I658="","",IFERROR(VLOOKUP( 'Felling&amp;Restocking'!I658,SpeciesList[],2,FALSE),"," &amp; 'Felling&amp;Restocking'!I658))</f>
        <v/>
      </c>
      <c r="AG658" s="333" t="str">
        <f>IF('Felling&amp;Restocking'!I658="","",VLOOKUP( 'Felling&amp;Restocking'!I658,SpeciesList[],4,FALSE))</f>
        <v/>
      </c>
      <c r="AH658" s="333" t="str">
        <f>IF('Felling&amp;Restocking'!J658="","",IFERROR("," &amp; VLOOKUP( 'Felling&amp;Restocking'!J658,SpeciesList[],2,FALSE),"," &amp; 'Felling&amp;Restocking'!J658))</f>
        <v/>
      </c>
      <c r="AI658" s="333" t="str">
        <f>IF('Felling&amp;Restocking'!J658="","",VLOOKUP( 'Felling&amp;Restocking'!J658,SpeciesList[],4,FALSE))</f>
        <v/>
      </c>
      <c r="AJ658" s="333" t="str">
        <f>IF('Felling&amp;Restocking'!K658="","",IFERROR("," &amp; VLOOKUP( 'Felling&amp;Restocking'!K658,SpeciesList[],2,FALSE),"," &amp; 'Felling&amp;Restocking'!K658))</f>
        <v/>
      </c>
      <c r="AK658" s="333" t="str">
        <f>IF('Felling&amp;Restocking'!K658="","",VLOOKUP( 'Felling&amp;Restocking'!K658,SpeciesList[],4,FALSE))</f>
        <v/>
      </c>
      <c r="AL658" s="333" t="str">
        <f>IF('Felling&amp;Restocking'!L658="","",IFERROR("," &amp; VLOOKUP( 'Felling&amp;Restocking'!L658,SpeciesList[],2,FALSE),"," &amp; 'Felling&amp;Restocking'!L658))</f>
        <v/>
      </c>
      <c r="AM658" s="333" t="str">
        <f>IF('Felling&amp;Restocking'!L658="","",VLOOKUP( 'Felling&amp;Restocking'!L658,SpeciesList[],4,FALSE))</f>
        <v/>
      </c>
      <c r="AN658" s="333" t="str">
        <f>IF('Felling&amp;Restocking'!M658="","",IFERROR("," &amp; VLOOKUP( 'Felling&amp;Restocking'!M658,SpeciesList[],2,FALSE),"," &amp; 'Felling&amp;Restocking'!M658))</f>
        <v/>
      </c>
      <c r="AO658" s="333" t="str">
        <f>IF('Felling&amp;Restocking'!M658="","",VLOOKUP( 'Felling&amp;Restocking'!M658,SpeciesList[],4,FALSE))</f>
        <v/>
      </c>
      <c r="AP658" s="333" t="str">
        <f>IF('Felling&amp;Restocking'!N658="","",IFERROR("," &amp; VLOOKUP( 'Felling&amp;Restocking'!N658,SpeciesList[],2,FALSE),"," &amp; 'Felling&amp;Restocking'!N658))</f>
        <v/>
      </c>
      <c r="AQ658" s="333" t="str">
        <f>IF('Felling&amp;Restocking'!N658="","",VLOOKUP( 'Felling&amp;Restocking'!N658,SpeciesList[],4,FALSE))</f>
        <v/>
      </c>
      <c r="AS658" s="346"/>
      <c r="AT658" s="333" t="str">
        <f>IF('Sub-Cpt Record'!A658&lt;&gt;"",CONCATENATE('Sub-Cpt Record'!A658,'Sub-Cpt Record'!B658,'Sub-Cpt Record'!C658),"")</f>
        <v/>
      </c>
      <c r="AU658" s="333">
        <f t="shared" si="99"/>
        <v>1</v>
      </c>
      <c r="AV658" s="333">
        <f>IF(AT658&lt;&gt;"",'Sub-Cpt Record'!C658/CODE!AU658,0)</f>
        <v>0</v>
      </c>
    </row>
    <row r="659" spans="1:48" x14ac:dyDescent="0.25">
      <c r="A659" s="333" t="str">
        <f>IF('Sub-Cpt Record'!B659="",IF(OR('Sub-Cpt Record'!A659=0,'Sub-Cpt Record'!A659=""),"",'Sub-Cpt Record'!A659),CONCATENATE('Sub-Cpt Record'!A659&amp;'Sub-Cpt Record'!B659))</f>
        <v/>
      </c>
      <c r="B659" s="333">
        <f t="shared" si="91"/>
        <v>1</v>
      </c>
      <c r="C659" s="334" t="str">
        <f>IF('Sub-Cpt Record'!E659 = "","",'Sub-Cpt Record'!E659&amp;"  ")</f>
        <v/>
      </c>
      <c r="D659" s="333" t="str">
        <f>IF('Sub-Cpt Record'!F659 = "","",'Sub-Cpt Record'!F659&amp;"  ")</f>
        <v/>
      </c>
      <c r="E659" s="333" t="str">
        <f>IF('Sub-Cpt Record'!G659 = "","",'Sub-Cpt Record'!G659&amp;"  ")</f>
        <v/>
      </c>
      <c r="F659" s="333" t="str">
        <f>IF('Sub-Cpt Record'!H659 = "","",'Sub-Cpt Record'!H659&amp;"  ")</f>
        <v/>
      </c>
      <c r="G659" s="333" t="str">
        <f>IF('Sub-Cpt Record'!I659 = "","",'Sub-Cpt Record'!I659&amp;"  ")</f>
        <v/>
      </c>
      <c r="H659" s="333" t="str">
        <f>IF('Sub-Cpt Record'!J659 = "","",'Sub-Cpt Record'!J659&amp;"  ")</f>
        <v/>
      </c>
      <c r="I659" s="335" t="str">
        <f t="shared" si="92"/>
        <v/>
      </c>
      <c r="J659" s="333">
        <f>IF(A659&lt;&gt;"",'Sub-Cpt Record'!C659/CODE!B659,0)</f>
        <v>0</v>
      </c>
      <c r="L659" s="337" t="str">
        <f t="shared" si="93"/>
        <v/>
      </c>
      <c r="N659" s="338">
        <f>COUNTIFS('Felling&amp;Restocking'!$A$11:$A$1000, 'Felling&amp;Restocking'!$A659, 'Felling&amp;Restocking'!$B$11:$B$1000, 'Felling&amp;Restocking'!$B659, 'Felling&amp;Restocking'!$H$11:$H$1000, 'Felling&amp;Restocking'!$H659)</f>
        <v>0</v>
      </c>
      <c r="O659" s="338">
        <f>IF(OR('Felling&amp;Restocking'!H659=0,'Felling&amp;Restocking'!H659=""),0,1)</f>
        <v>0</v>
      </c>
      <c r="P659" s="339">
        <f>SUM('Felling&amp;Restocking'!O659+'Felling&amp;Restocking'!P659)</f>
        <v>0</v>
      </c>
      <c r="S659" s="341">
        <f>IF(AND(O659&lt;&gt;0,P659&lt;&gt;0,'Felling&amp;Restocking'!G659&lt;&gt;0,AA659="",AC659=""),1,0)</f>
        <v>0</v>
      </c>
      <c r="T659" s="342" t="str">
        <f>IF(OR('Felling&amp;Restocking'!G659=0,'Felling&amp;Restocking'!G659=""),"",SUM('Felling&amp;Restocking'!O659/P659)*'Felling&amp;Restocking'!G659)</f>
        <v/>
      </c>
      <c r="U659" s="343" t="str">
        <f>IF(OR('Felling&amp;Restocking'!G659=0,'Felling&amp;Restocking'!G659=""),"",SUM('Felling&amp;Restocking'!P659/P659)*'Felling&amp;Restocking'!G659)</f>
        <v/>
      </c>
      <c r="V659" s="344">
        <f>IF(CONCATENATE('Felling&amp;Restocking'!U659&amp;'Felling&amp;Restocking'!W659&amp;'Felling&amp;Restocking'!Y659&amp;'Felling&amp;Restocking'!AA659&amp;'Felling&amp;Restocking'!AC659)="",0,1)</f>
        <v>0</v>
      </c>
      <c r="W659" s="345">
        <f>IF(OR(OR(TRIM('Felling&amp;Restocking'!H659)="T",TRIM('Felling&amp;Restocking'!H659)="DF",TRIM('Felling&amp;Restocking'!H659)="OS"),O659=0),0,1)</f>
        <v>0</v>
      </c>
      <c r="X659" s="345">
        <f>IF(OR('Felling&amp;Restocking'!$S659="",OR('Felling&amp;Restocking'!$S659=0,'Felling&amp;Restocking'!$S659="N/A")),0,1)</f>
        <v>0</v>
      </c>
      <c r="Y659" s="333" t="str">
        <f t="shared" si="94"/>
        <v/>
      </c>
      <c r="Z659" s="333" t="str">
        <f t="shared" si="95"/>
        <v/>
      </c>
      <c r="AA659" s="334" t="str">
        <f t="shared" si="96"/>
        <v/>
      </c>
      <c r="AC659" s="333" t="str">
        <f t="shared" si="97"/>
        <v/>
      </c>
      <c r="AE659" s="333" t="str">
        <f t="shared" si="98"/>
        <v>1</v>
      </c>
      <c r="AF659" s="346" t="str">
        <f>IF('Felling&amp;Restocking'!I659="","",IFERROR(VLOOKUP( 'Felling&amp;Restocking'!I659,SpeciesList[],2,FALSE),"," &amp; 'Felling&amp;Restocking'!I659))</f>
        <v/>
      </c>
      <c r="AG659" s="333" t="str">
        <f>IF('Felling&amp;Restocking'!I659="","",VLOOKUP( 'Felling&amp;Restocking'!I659,SpeciesList[],4,FALSE))</f>
        <v/>
      </c>
      <c r="AH659" s="333" t="str">
        <f>IF('Felling&amp;Restocking'!J659="","",IFERROR("," &amp; VLOOKUP( 'Felling&amp;Restocking'!J659,SpeciesList[],2,FALSE),"," &amp; 'Felling&amp;Restocking'!J659))</f>
        <v/>
      </c>
      <c r="AI659" s="333" t="str">
        <f>IF('Felling&amp;Restocking'!J659="","",VLOOKUP( 'Felling&amp;Restocking'!J659,SpeciesList[],4,FALSE))</f>
        <v/>
      </c>
      <c r="AJ659" s="333" t="str">
        <f>IF('Felling&amp;Restocking'!K659="","",IFERROR("," &amp; VLOOKUP( 'Felling&amp;Restocking'!K659,SpeciesList[],2,FALSE),"," &amp; 'Felling&amp;Restocking'!K659))</f>
        <v/>
      </c>
      <c r="AK659" s="333" t="str">
        <f>IF('Felling&amp;Restocking'!K659="","",VLOOKUP( 'Felling&amp;Restocking'!K659,SpeciesList[],4,FALSE))</f>
        <v/>
      </c>
      <c r="AL659" s="333" t="str">
        <f>IF('Felling&amp;Restocking'!L659="","",IFERROR("," &amp; VLOOKUP( 'Felling&amp;Restocking'!L659,SpeciesList[],2,FALSE),"," &amp; 'Felling&amp;Restocking'!L659))</f>
        <v/>
      </c>
      <c r="AM659" s="333" t="str">
        <f>IF('Felling&amp;Restocking'!L659="","",VLOOKUP( 'Felling&amp;Restocking'!L659,SpeciesList[],4,FALSE))</f>
        <v/>
      </c>
      <c r="AN659" s="333" t="str">
        <f>IF('Felling&amp;Restocking'!M659="","",IFERROR("," &amp; VLOOKUP( 'Felling&amp;Restocking'!M659,SpeciesList[],2,FALSE),"," &amp; 'Felling&amp;Restocking'!M659))</f>
        <v/>
      </c>
      <c r="AO659" s="333" t="str">
        <f>IF('Felling&amp;Restocking'!M659="","",VLOOKUP( 'Felling&amp;Restocking'!M659,SpeciesList[],4,FALSE))</f>
        <v/>
      </c>
      <c r="AP659" s="333" t="str">
        <f>IF('Felling&amp;Restocking'!N659="","",IFERROR("," &amp; VLOOKUP( 'Felling&amp;Restocking'!N659,SpeciesList[],2,FALSE),"," &amp; 'Felling&amp;Restocking'!N659))</f>
        <v/>
      </c>
      <c r="AQ659" s="333" t="str">
        <f>IF('Felling&amp;Restocking'!N659="","",VLOOKUP( 'Felling&amp;Restocking'!N659,SpeciesList[],4,FALSE))</f>
        <v/>
      </c>
      <c r="AS659" s="346"/>
      <c r="AT659" s="333" t="str">
        <f>IF('Sub-Cpt Record'!A659&lt;&gt;"",CONCATENATE('Sub-Cpt Record'!A659,'Sub-Cpt Record'!B659,'Sub-Cpt Record'!C659),"")</f>
        <v/>
      </c>
      <c r="AU659" s="333">
        <f t="shared" si="99"/>
        <v>1</v>
      </c>
      <c r="AV659" s="333">
        <f>IF(AT659&lt;&gt;"",'Sub-Cpt Record'!C659/CODE!AU659,0)</f>
        <v>0</v>
      </c>
    </row>
    <row r="660" spans="1:48" x14ac:dyDescent="0.25">
      <c r="A660" s="333" t="str">
        <f>IF('Sub-Cpt Record'!B660="",IF(OR('Sub-Cpt Record'!A660=0,'Sub-Cpt Record'!A660=""),"",'Sub-Cpt Record'!A660),CONCATENATE('Sub-Cpt Record'!A660&amp;'Sub-Cpt Record'!B660))</f>
        <v/>
      </c>
      <c r="B660" s="333">
        <f t="shared" si="91"/>
        <v>1</v>
      </c>
      <c r="C660" s="334" t="str">
        <f>IF('Sub-Cpt Record'!E660 = "","",'Sub-Cpt Record'!E660&amp;"  ")</f>
        <v/>
      </c>
      <c r="D660" s="333" t="str">
        <f>IF('Sub-Cpt Record'!F660 = "","",'Sub-Cpt Record'!F660&amp;"  ")</f>
        <v/>
      </c>
      <c r="E660" s="333" t="str">
        <f>IF('Sub-Cpt Record'!G660 = "","",'Sub-Cpt Record'!G660&amp;"  ")</f>
        <v/>
      </c>
      <c r="F660" s="333" t="str">
        <f>IF('Sub-Cpt Record'!H660 = "","",'Sub-Cpt Record'!H660&amp;"  ")</f>
        <v/>
      </c>
      <c r="G660" s="333" t="str">
        <f>IF('Sub-Cpt Record'!I660 = "","",'Sub-Cpt Record'!I660&amp;"  ")</f>
        <v/>
      </c>
      <c r="H660" s="333" t="str">
        <f>IF('Sub-Cpt Record'!J660 = "","",'Sub-Cpt Record'!J660&amp;"  ")</f>
        <v/>
      </c>
      <c r="I660" s="335" t="str">
        <f t="shared" si="92"/>
        <v/>
      </c>
      <c r="J660" s="333">
        <f>IF(A660&lt;&gt;"",'Sub-Cpt Record'!C660/CODE!B660,0)</f>
        <v>0</v>
      </c>
      <c r="L660" s="337" t="str">
        <f t="shared" si="93"/>
        <v/>
      </c>
      <c r="N660" s="338">
        <f>COUNTIFS('Felling&amp;Restocking'!$A$11:$A$1000, 'Felling&amp;Restocking'!$A660, 'Felling&amp;Restocking'!$B$11:$B$1000, 'Felling&amp;Restocking'!$B660, 'Felling&amp;Restocking'!$H$11:$H$1000, 'Felling&amp;Restocking'!$H660)</f>
        <v>0</v>
      </c>
      <c r="O660" s="338">
        <f>IF(OR('Felling&amp;Restocking'!H660=0,'Felling&amp;Restocking'!H660=""),0,1)</f>
        <v>0</v>
      </c>
      <c r="P660" s="339">
        <f>SUM('Felling&amp;Restocking'!O660+'Felling&amp;Restocking'!P660)</f>
        <v>0</v>
      </c>
      <c r="S660" s="341">
        <f>IF(AND(O660&lt;&gt;0,P660&lt;&gt;0,'Felling&amp;Restocking'!G660&lt;&gt;0,AA660="",AC660=""),1,0)</f>
        <v>0</v>
      </c>
      <c r="T660" s="342" t="str">
        <f>IF(OR('Felling&amp;Restocking'!G660=0,'Felling&amp;Restocking'!G660=""),"",SUM('Felling&amp;Restocking'!O660/P660)*'Felling&amp;Restocking'!G660)</f>
        <v/>
      </c>
      <c r="U660" s="343" t="str">
        <f>IF(OR('Felling&amp;Restocking'!G660=0,'Felling&amp;Restocking'!G660=""),"",SUM('Felling&amp;Restocking'!P660/P660)*'Felling&amp;Restocking'!G660)</f>
        <v/>
      </c>
      <c r="V660" s="344">
        <f>IF(CONCATENATE('Felling&amp;Restocking'!U660&amp;'Felling&amp;Restocking'!W660&amp;'Felling&amp;Restocking'!Y660&amp;'Felling&amp;Restocking'!AA660&amp;'Felling&amp;Restocking'!AC660)="",0,1)</f>
        <v>0</v>
      </c>
      <c r="W660" s="345">
        <f>IF(OR(OR(TRIM('Felling&amp;Restocking'!H660)="T",TRIM('Felling&amp;Restocking'!H660)="DF",TRIM('Felling&amp;Restocking'!H660)="OS"),O660=0),0,1)</f>
        <v>0</v>
      </c>
      <c r="X660" s="345">
        <f>IF(OR('Felling&amp;Restocking'!$S660="",OR('Felling&amp;Restocking'!$S660=0,'Felling&amp;Restocking'!$S660="N/A")),0,1)</f>
        <v>0</v>
      </c>
      <c r="Y660" s="333" t="str">
        <f t="shared" si="94"/>
        <v/>
      </c>
      <c r="Z660" s="333" t="str">
        <f t="shared" si="95"/>
        <v/>
      </c>
      <c r="AA660" s="334" t="str">
        <f t="shared" si="96"/>
        <v/>
      </c>
      <c r="AC660" s="333" t="str">
        <f t="shared" si="97"/>
        <v/>
      </c>
      <c r="AE660" s="333" t="str">
        <f t="shared" si="98"/>
        <v>1</v>
      </c>
      <c r="AF660" s="346" t="str">
        <f>IF('Felling&amp;Restocking'!I660="","",IFERROR(VLOOKUP( 'Felling&amp;Restocking'!I660,SpeciesList[],2,FALSE),"," &amp; 'Felling&amp;Restocking'!I660))</f>
        <v/>
      </c>
      <c r="AG660" s="333" t="str">
        <f>IF('Felling&amp;Restocking'!I660="","",VLOOKUP( 'Felling&amp;Restocking'!I660,SpeciesList[],4,FALSE))</f>
        <v/>
      </c>
      <c r="AH660" s="333" t="str">
        <f>IF('Felling&amp;Restocking'!J660="","",IFERROR("," &amp; VLOOKUP( 'Felling&amp;Restocking'!J660,SpeciesList[],2,FALSE),"," &amp; 'Felling&amp;Restocking'!J660))</f>
        <v/>
      </c>
      <c r="AI660" s="333" t="str">
        <f>IF('Felling&amp;Restocking'!J660="","",VLOOKUP( 'Felling&amp;Restocking'!J660,SpeciesList[],4,FALSE))</f>
        <v/>
      </c>
      <c r="AJ660" s="333" t="str">
        <f>IF('Felling&amp;Restocking'!K660="","",IFERROR("," &amp; VLOOKUP( 'Felling&amp;Restocking'!K660,SpeciesList[],2,FALSE),"," &amp; 'Felling&amp;Restocking'!K660))</f>
        <v/>
      </c>
      <c r="AK660" s="333" t="str">
        <f>IF('Felling&amp;Restocking'!K660="","",VLOOKUP( 'Felling&amp;Restocking'!K660,SpeciesList[],4,FALSE))</f>
        <v/>
      </c>
      <c r="AL660" s="333" t="str">
        <f>IF('Felling&amp;Restocking'!L660="","",IFERROR("," &amp; VLOOKUP( 'Felling&amp;Restocking'!L660,SpeciesList[],2,FALSE),"," &amp; 'Felling&amp;Restocking'!L660))</f>
        <v/>
      </c>
      <c r="AM660" s="333" t="str">
        <f>IF('Felling&amp;Restocking'!L660="","",VLOOKUP( 'Felling&amp;Restocking'!L660,SpeciesList[],4,FALSE))</f>
        <v/>
      </c>
      <c r="AN660" s="333" t="str">
        <f>IF('Felling&amp;Restocking'!M660="","",IFERROR("," &amp; VLOOKUP( 'Felling&amp;Restocking'!M660,SpeciesList[],2,FALSE),"," &amp; 'Felling&amp;Restocking'!M660))</f>
        <v/>
      </c>
      <c r="AO660" s="333" t="str">
        <f>IF('Felling&amp;Restocking'!M660="","",VLOOKUP( 'Felling&amp;Restocking'!M660,SpeciesList[],4,FALSE))</f>
        <v/>
      </c>
      <c r="AP660" s="333" t="str">
        <f>IF('Felling&amp;Restocking'!N660="","",IFERROR("," &amp; VLOOKUP( 'Felling&amp;Restocking'!N660,SpeciesList[],2,FALSE),"," &amp; 'Felling&amp;Restocking'!N660))</f>
        <v/>
      </c>
      <c r="AQ660" s="333" t="str">
        <f>IF('Felling&amp;Restocking'!N660="","",VLOOKUP( 'Felling&amp;Restocking'!N660,SpeciesList[],4,FALSE))</f>
        <v/>
      </c>
      <c r="AS660" s="346"/>
      <c r="AT660" s="333" t="str">
        <f>IF('Sub-Cpt Record'!A660&lt;&gt;"",CONCATENATE('Sub-Cpt Record'!A660,'Sub-Cpt Record'!B660,'Sub-Cpt Record'!C660),"")</f>
        <v/>
      </c>
      <c r="AU660" s="333">
        <f t="shared" si="99"/>
        <v>1</v>
      </c>
      <c r="AV660" s="333">
        <f>IF(AT660&lt;&gt;"",'Sub-Cpt Record'!C660/CODE!AU660,0)</f>
        <v>0</v>
      </c>
    </row>
    <row r="661" spans="1:48" x14ac:dyDescent="0.25">
      <c r="A661" s="333" t="str">
        <f>IF('Sub-Cpt Record'!B661="",IF(OR('Sub-Cpt Record'!A661=0,'Sub-Cpt Record'!A661=""),"",'Sub-Cpt Record'!A661),CONCATENATE('Sub-Cpt Record'!A661&amp;'Sub-Cpt Record'!B661))</f>
        <v/>
      </c>
      <c r="B661" s="333">
        <f t="shared" si="91"/>
        <v>1</v>
      </c>
      <c r="C661" s="334" t="str">
        <f>IF('Sub-Cpt Record'!E661 = "","",'Sub-Cpt Record'!E661&amp;"  ")</f>
        <v/>
      </c>
      <c r="D661" s="333" t="str">
        <f>IF('Sub-Cpt Record'!F661 = "","",'Sub-Cpt Record'!F661&amp;"  ")</f>
        <v/>
      </c>
      <c r="E661" s="333" t="str">
        <f>IF('Sub-Cpt Record'!G661 = "","",'Sub-Cpt Record'!G661&amp;"  ")</f>
        <v/>
      </c>
      <c r="F661" s="333" t="str">
        <f>IF('Sub-Cpt Record'!H661 = "","",'Sub-Cpt Record'!H661&amp;"  ")</f>
        <v/>
      </c>
      <c r="G661" s="333" t="str">
        <f>IF('Sub-Cpt Record'!I661 = "","",'Sub-Cpt Record'!I661&amp;"  ")</f>
        <v/>
      </c>
      <c r="H661" s="333" t="str">
        <f>IF('Sub-Cpt Record'!J661 = "","",'Sub-Cpt Record'!J661&amp;"  ")</f>
        <v/>
      </c>
      <c r="I661" s="335" t="str">
        <f t="shared" si="92"/>
        <v/>
      </c>
      <c r="J661" s="333">
        <f>IF(A661&lt;&gt;"",'Sub-Cpt Record'!C661/CODE!B661,0)</f>
        <v>0</v>
      </c>
      <c r="L661" s="337" t="str">
        <f t="shared" si="93"/>
        <v/>
      </c>
      <c r="N661" s="338">
        <f>COUNTIFS('Felling&amp;Restocking'!$A$11:$A$1000, 'Felling&amp;Restocking'!$A661, 'Felling&amp;Restocking'!$B$11:$B$1000, 'Felling&amp;Restocking'!$B661, 'Felling&amp;Restocking'!$H$11:$H$1000, 'Felling&amp;Restocking'!$H661)</f>
        <v>0</v>
      </c>
      <c r="O661" s="338">
        <f>IF(OR('Felling&amp;Restocking'!H661=0,'Felling&amp;Restocking'!H661=""),0,1)</f>
        <v>0</v>
      </c>
      <c r="P661" s="339">
        <f>SUM('Felling&amp;Restocking'!O661+'Felling&amp;Restocking'!P661)</f>
        <v>0</v>
      </c>
      <c r="S661" s="341">
        <f>IF(AND(O661&lt;&gt;0,P661&lt;&gt;0,'Felling&amp;Restocking'!G661&lt;&gt;0,AA661="",AC661=""),1,0)</f>
        <v>0</v>
      </c>
      <c r="T661" s="342" t="str">
        <f>IF(OR('Felling&amp;Restocking'!G661=0,'Felling&amp;Restocking'!G661=""),"",SUM('Felling&amp;Restocking'!O661/P661)*'Felling&amp;Restocking'!G661)</f>
        <v/>
      </c>
      <c r="U661" s="343" t="str">
        <f>IF(OR('Felling&amp;Restocking'!G661=0,'Felling&amp;Restocking'!G661=""),"",SUM('Felling&amp;Restocking'!P661/P661)*'Felling&amp;Restocking'!G661)</f>
        <v/>
      </c>
      <c r="V661" s="344">
        <f>IF(CONCATENATE('Felling&amp;Restocking'!U661&amp;'Felling&amp;Restocking'!W661&amp;'Felling&amp;Restocking'!Y661&amp;'Felling&amp;Restocking'!AA661&amp;'Felling&amp;Restocking'!AC661)="",0,1)</f>
        <v>0</v>
      </c>
      <c r="W661" s="345">
        <f>IF(OR(OR(TRIM('Felling&amp;Restocking'!H661)="T",TRIM('Felling&amp;Restocking'!H661)="DF",TRIM('Felling&amp;Restocking'!H661)="OS"),O661=0),0,1)</f>
        <v>0</v>
      </c>
      <c r="X661" s="345">
        <f>IF(OR('Felling&amp;Restocking'!$S661="",OR('Felling&amp;Restocking'!$S661=0,'Felling&amp;Restocking'!$S661="N/A")),0,1)</f>
        <v>0</v>
      </c>
      <c r="Y661" s="333" t="str">
        <f t="shared" si="94"/>
        <v/>
      </c>
      <c r="Z661" s="333" t="str">
        <f t="shared" si="95"/>
        <v/>
      </c>
      <c r="AA661" s="334" t="str">
        <f t="shared" si="96"/>
        <v/>
      </c>
      <c r="AC661" s="333" t="str">
        <f t="shared" si="97"/>
        <v/>
      </c>
      <c r="AE661" s="333" t="str">
        <f t="shared" si="98"/>
        <v>1</v>
      </c>
      <c r="AF661" s="346" t="str">
        <f>IF('Felling&amp;Restocking'!I661="","",IFERROR(VLOOKUP( 'Felling&amp;Restocking'!I661,SpeciesList[],2,FALSE),"," &amp; 'Felling&amp;Restocking'!I661))</f>
        <v/>
      </c>
      <c r="AG661" s="333" t="str">
        <f>IF('Felling&amp;Restocking'!I661="","",VLOOKUP( 'Felling&amp;Restocking'!I661,SpeciesList[],4,FALSE))</f>
        <v/>
      </c>
      <c r="AH661" s="333" t="str">
        <f>IF('Felling&amp;Restocking'!J661="","",IFERROR("," &amp; VLOOKUP( 'Felling&amp;Restocking'!J661,SpeciesList[],2,FALSE),"," &amp; 'Felling&amp;Restocking'!J661))</f>
        <v/>
      </c>
      <c r="AI661" s="333" t="str">
        <f>IF('Felling&amp;Restocking'!J661="","",VLOOKUP( 'Felling&amp;Restocking'!J661,SpeciesList[],4,FALSE))</f>
        <v/>
      </c>
      <c r="AJ661" s="333" t="str">
        <f>IF('Felling&amp;Restocking'!K661="","",IFERROR("," &amp; VLOOKUP( 'Felling&amp;Restocking'!K661,SpeciesList[],2,FALSE),"," &amp; 'Felling&amp;Restocking'!K661))</f>
        <v/>
      </c>
      <c r="AK661" s="333" t="str">
        <f>IF('Felling&amp;Restocking'!K661="","",VLOOKUP( 'Felling&amp;Restocking'!K661,SpeciesList[],4,FALSE))</f>
        <v/>
      </c>
      <c r="AL661" s="333" t="str">
        <f>IF('Felling&amp;Restocking'!L661="","",IFERROR("," &amp; VLOOKUP( 'Felling&amp;Restocking'!L661,SpeciesList[],2,FALSE),"," &amp; 'Felling&amp;Restocking'!L661))</f>
        <v/>
      </c>
      <c r="AM661" s="333" t="str">
        <f>IF('Felling&amp;Restocking'!L661="","",VLOOKUP( 'Felling&amp;Restocking'!L661,SpeciesList[],4,FALSE))</f>
        <v/>
      </c>
      <c r="AN661" s="333" t="str">
        <f>IF('Felling&amp;Restocking'!M661="","",IFERROR("," &amp; VLOOKUP( 'Felling&amp;Restocking'!M661,SpeciesList[],2,FALSE),"," &amp; 'Felling&amp;Restocking'!M661))</f>
        <v/>
      </c>
      <c r="AO661" s="333" t="str">
        <f>IF('Felling&amp;Restocking'!M661="","",VLOOKUP( 'Felling&amp;Restocking'!M661,SpeciesList[],4,FALSE))</f>
        <v/>
      </c>
      <c r="AP661" s="333" t="str">
        <f>IF('Felling&amp;Restocking'!N661="","",IFERROR("," &amp; VLOOKUP( 'Felling&amp;Restocking'!N661,SpeciesList[],2,FALSE),"," &amp; 'Felling&amp;Restocking'!N661))</f>
        <v/>
      </c>
      <c r="AQ661" s="333" t="str">
        <f>IF('Felling&amp;Restocking'!N661="","",VLOOKUP( 'Felling&amp;Restocking'!N661,SpeciesList[],4,FALSE))</f>
        <v/>
      </c>
      <c r="AS661" s="346"/>
      <c r="AT661" s="333" t="str">
        <f>IF('Sub-Cpt Record'!A661&lt;&gt;"",CONCATENATE('Sub-Cpt Record'!A661,'Sub-Cpt Record'!B661,'Sub-Cpt Record'!C661),"")</f>
        <v/>
      </c>
      <c r="AU661" s="333">
        <f t="shared" si="99"/>
        <v>1</v>
      </c>
      <c r="AV661" s="333">
        <f>IF(AT661&lt;&gt;"",'Sub-Cpt Record'!C661/CODE!AU661,0)</f>
        <v>0</v>
      </c>
    </row>
    <row r="662" spans="1:48" x14ac:dyDescent="0.25">
      <c r="A662" s="333" t="str">
        <f>IF('Sub-Cpt Record'!B662="",IF(OR('Sub-Cpt Record'!A662=0,'Sub-Cpt Record'!A662=""),"",'Sub-Cpt Record'!A662),CONCATENATE('Sub-Cpt Record'!A662&amp;'Sub-Cpt Record'!B662))</f>
        <v/>
      </c>
      <c r="B662" s="333">
        <f t="shared" si="91"/>
        <v>1</v>
      </c>
      <c r="C662" s="334" t="str">
        <f>IF('Sub-Cpt Record'!E662 = "","",'Sub-Cpt Record'!E662&amp;"  ")</f>
        <v/>
      </c>
      <c r="D662" s="333" t="str">
        <f>IF('Sub-Cpt Record'!F662 = "","",'Sub-Cpt Record'!F662&amp;"  ")</f>
        <v/>
      </c>
      <c r="E662" s="333" t="str">
        <f>IF('Sub-Cpt Record'!G662 = "","",'Sub-Cpt Record'!G662&amp;"  ")</f>
        <v/>
      </c>
      <c r="F662" s="333" t="str">
        <f>IF('Sub-Cpt Record'!H662 = "","",'Sub-Cpt Record'!H662&amp;"  ")</f>
        <v/>
      </c>
      <c r="G662" s="333" t="str">
        <f>IF('Sub-Cpt Record'!I662 = "","",'Sub-Cpt Record'!I662&amp;"  ")</f>
        <v/>
      </c>
      <c r="H662" s="333" t="str">
        <f>IF('Sub-Cpt Record'!J662 = "","",'Sub-Cpt Record'!J662&amp;"  ")</f>
        <v/>
      </c>
      <c r="I662" s="335" t="str">
        <f t="shared" si="92"/>
        <v/>
      </c>
      <c r="J662" s="333">
        <f>IF(A662&lt;&gt;"",'Sub-Cpt Record'!C662/CODE!B662,0)</f>
        <v>0</v>
      </c>
      <c r="L662" s="337" t="str">
        <f t="shared" si="93"/>
        <v/>
      </c>
      <c r="N662" s="338">
        <f>COUNTIFS('Felling&amp;Restocking'!$A$11:$A$1000, 'Felling&amp;Restocking'!$A662, 'Felling&amp;Restocking'!$B$11:$B$1000, 'Felling&amp;Restocking'!$B662, 'Felling&amp;Restocking'!$H$11:$H$1000, 'Felling&amp;Restocking'!$H662)</f>
        <v>0</v>
      </c>
      <c r="O662" s="338">
        <f>IF(OR('Felling&amp;Restocking'!H662=0,'Felling&amp;Restocking'!H662=""),0,1)</f>
        <v>0</v>
      </c>
      <c r="P662" s="339">
        <f>SUM('Felling&amp;Restocking'!O662+'Felling&amp;Restocking'!P662)</f>
        <v>0</v>
      </c>
      <c r="S662" s="341">
        <f>IF(AND(O662&lt;&gt;0,P662&lt;&gt;0,'Felling&amp;Restocking'!G662&lt;&gt;0,AA662="",AC662=""),1,0)</f>
        <v>0</v>
      </c>
      <c r="T662" s="342" t="str">
        <f>IF(OR('Felling&amp;Restocking'!G662=0,'Felling&amp;Restocking'!G662=""),"",SUM('Felling&amp;Restocking'!O662/P662)*'Felling&amp;Restocking'!G662)</f>
        <v/>
      </c>
      <c r="U662" s="343" t="str">
        <f>IF(OR('Felling&amp;Restocking'!G662=0,'Felling&amp;Restocking'!G662=""),"",SUM('Felling&amp;Restocking'!P662/P662)*'Felling&amp;Restocking'!G662)</f>
        <v/>
      </c>
      <c r="V662" s="344">
        <f>IF(CONCATENATE('Felling&amp;Restocking'!U662&amp;'Felling&amp;Restocking'!W662&amp;'Felling&amp;Restocking'!Y662&amp;'Felling&amp;Restocking'!AA662&amp;'Felling&amp;Restocking'!AC662)="",0,1)</f>
        <v>0</v>
      </c>
      <c r="W662" s="345">
        <f>IF(OR(OR(TRIM('Felling&amp;Restocking'!H662)="T",TRIM('Felling&amp;Restocking'!H662)="DF",TRIM('Felling&amp;Restocking'!H662)="OS"),O662=0),0,1)</f>
        <v>0</v>
      </c>
      <c r="X662" s="345">
        <f>IF(OR('Felling&amp;Restocking'!$S662="",OR('Felling&amp;Restocking'!$S662=0,'Felling&amp;Restocking'!$S662="N/A")),0,1)</f>
        <v>0</v>
      </c>
      <c r="Y662" s="333" t="str">
        <f t="shared" si="94"/>
        <v/>
      </c>
      <c r="Z662" s="333" t="str">
        <f t="shared" si="95"/>
        <v/>
      </c>
      <c r="AA662" s="334" t="str">
        <f t="shared" si="96"/>
        <v/>
      </c>
      <c r="AC662" s="333" t="str">
        <f t="shared" si="97"/>
        <v/>
      </c>
      <c r="AE662" s="333" t="str">
        <f t="shared" si="98"/>
        <v>1</v>
      </c>
      <c r="AF662" s="346" t="str">
        <f>IF('Felling&amp;Restocking'!I662="","",IFERROR(VLOOKUP( 'Felling&amp;Restocking'!I662,SpeciesList[],2,FALSE),"," &amp; 'Felling&amp;Restocking'!I662))</f>
        <v/>
      </c>
      <c r="AG662" s="333" t="str">
        <f>IF('Felling&amp;Restocking'!I662="","",VLOOKUP( 'Felling&amp;Restocking'!I662,SpeciesList[],4,FALSE))</f>
        <v/>
      </c>
      <c r="AH662" s="333" t="str">
        <f>IF('Felling&amp;Restocking'!J662="","",IFERROR("," &amp; VLOOKUP( 'Felling&amp;Restocking'!J662,SpeciesList[],2,FALSE),"," &amp; 'Felling&amp;Restocking'!J662))</f>
        <v/>
      </c>
      <c r="AI662" s="333" t="str">
        <f>IF('Felling&amp;Restocking'!J662="","",VLOOKUP( 'Felling&amp;Restocking'!J662,SpeciesList[],4,FALSE))</f>
        <v/>
      </c>
      <c r="AJ662" s="333" t="str">
        <f>IF('Felling&amp;Restocking'!K662="","",IFERROR("," &amp; VLOOKUP( 'Felling&amp;Restocking'!K662,SpeciesList[],2,FALSE),"," &amp; 'Felling&amp;Restocking'!K662))</f>
        <v/>
      </c>
      <c r="AK662" s="333" t="str">
        <f>IF('Felling&amp;Restocking'!K662="","",VLOOKUP( 'Felling&amp;Restocking'!K662,SpeciesList[],4,FALSE))</f>
        <v/>
      </c>
      <c r="AL662" s="333" t="str">
        <f>IF('Felling&amp;Restocking'!L662="","",IFERROR("," &amp; VLOOKUP( 'Felling&amp;Restocking'!L662,SpeciesList[],2,FALSE),"," &amp; 'Felling&amp;Restocking'!L662))</f>
        <v/>
      </c>
      <c r="AM662" s="333" t="str">
        <f>IF('Felling&amp;Restocking'!L662="","",VLOOKUP( 'Felling&amp;Restocking'!L662,SpeciesList[],4,FALSE))</f>
        <v/>
      </c>
      <c r="AN662" s="333" t="str">
        <f>IF('Felling&amp;Restocking'!M662="","",IFERROR("," &amp; VLOOKUP( 'Felling&amp;Restocking'!M662,SpeciesList[],2,FALSE),"," &amp; 'Felling&amp;Restocking'!M662))</f>
        <v/>
      </c>
      <c r="AO662" s="333" t="str">
        <f>IF('Felling&amp;Restocking'!M662="","",VLOOKUP( 'Felling&amp;Restocking'!M662,SpeciesList[],4,FALSE))</f>
        <v/>
      </c>
      <c r="AP662" s="333" t="str">
        <f>IF('Felling&amp;Restocking'!N662="","",IFERROR("," &amp; VLOOKUP( 'Felling&amp;Restocking'!N662,SpeciesList[],2,FALSE),"," &amp; 'Felling&amp;Restocking'!N662))</f>
        <v/>
      </c>
      <c r="AQ662" s="333" t="str">
        <f>IF('Felling&amp;Restocking'!N662="","",VLOOKUP( 'Felling&amp;Restocking'!N662,SpeciesList[],4,FALSE))</f>
        <v/>
      </c>
      <c r="AS662" s="346"/>
      <c r="AT662" s="333" t="str">
        <f>IF('Sub-Cpt Record'!A662&lt;&gt;"",CONCATENATE('Sub-Cpt Record'!A662,'Sub-Cpt Record'!B662,'Sub-Cpt Record'!C662),"")</f>
        <v/>
      </c>
      <c r="AU662" s="333">
        <f t="shared" si="99"/>
        <v>1</v>
      </c>
      <c r="AV662" s="333">
        <f>IF(AT662&lt;&gt;"",'Sub-Cpt Record'!C662/CODE!AU662,0)</f>
        <v>0</v>
      </c>
    </row>
    <row r="663" spans="1:48" x14ac:dyDescent="0.25">
      <c r="A663" s="333" t="str">
        <f>IF('Sub-Cpt Record'!B663="",IF(OR('Sub-Cpt Record'!A663=0,'Sub-Cpt Record'!A663=""),"",'Sub-Cpt Record'!A663),CONCATENATE('Sub-Cpt Record'!A663&amp;'Sub-Cpt Record'!B663))</f>
        <v/>
      </c>
      <c r="B663" s="333">
        <f t="shared" si="91"/>
        <v>1</v>
      </c>
      <c r="C663" s="334" t="str">
        <f>IF('Sub-Cpt Record'!E663 = "","",'Sub-Cpt Record'!E663&amp;"  ")</f>
        <v/>
      </c>
      <c r="D663" s="333" t="str">
        <f>IF('Sub-Cpt Record'!F663 = "","",'Sub-Cpt Record'!F663&amp;"  ")</f>
        <v/>
      </c>
      <c r="E663" s="333" t="str">
        <f>IF('Sub-Cpt Record'!G663 = "","",'Sub-Cpt Record'!G663&amp;"  ")</f>
        <v/>
      </c>
      <c r="F663" s="333" t="str">
        <f>IF('Sub-Cpt Record'!H663 = "","",'Sub-Cpt Record'!H663&amp;"  ")</f>
        <v/>
      </c>
      <c r="G663" s="333" t="str">
        <f>IF('Sub-Cpt Record'!I663 = "","",'Sub-Cpt Record'!I663&amp;"  ")</f>
        <v/>
      </c>
      <c r="H663" s="333" t="str">
        <f>IF('Sub-Cpt Record'!J663 = "","",'Sub-Cpt Record'!J663&amp;"  ")</f>
        <v/>
      </c>
      <c r="I663" s="335" t="str">
        <f t="shared" si="92"/>
        <v/>
      </c>
      <c r="J663" s="333">
        <f>IF(A663&lt;&gt;"",'Sub-Cpt Record'!C663/CODE!B663,0)</f>
        <v>0</v>
      </c>
      <c r="L663" s="337" t="str">
        <f t="shared" si="93"/>
        <v/>
      </c>
      <c r="N663" s="338">
        <f>COUNTIFS('Felling&amp;Restocking'!$A$11:$A$1000, 'Felling&amp;Restocking'!$A663, 'Felling&amp;Restocking'!$B$11:$B$1000, 'Felling&amp;Restocking'!$B663, 'Felling&amp;Restocking'!$H$11:$H$1000, 'Felling&amp;Restocking'!$H663)</f>
        <v>0</v>
      </c>
      <c r="O663" s="338">
        <f>IF(OR('Felling&amp;Restocking'!H663=0,'Felling&amp;Restocking'!H663=""),0,1)</f>
        <v>0</v>
      </c>
      <c r="P663" s="339">
        <f>SUM('Felling&amp;Restocking'!O663+'Felling&amp;Restocking'!P663)</f>
        <v>0</v>
      </c>
      <c r="S663" s="341">
        <f>IF(AND(O663&lt;&gt;0,P663&lt;&gt;0,'Felling&amp;Restocking'!G663&lt;&gt;0,AA663="",AC663=""),1,0)</f>
        <v>0</v>
      </c>
      <c r="T663" s="342" t="str">
        <f>IF(OR('Felling&amp;Restocking'!G663=0,'Felling&amp;Restocking'!G663=""),"",SUM('Felling&amp;Restocking'!O663/P663)*'Felling&amp;Restocking'!G663)</f>
        <v/>
      </c>
      <c r="U663" s="343" t="str">
        <f>IF(OR('Felling&amp;Restocking'!G663=0,'Felling&amp;Restocking'!G663=""),"",SUM('Felling&amp;Restocking'!P663/P663)*'Felling&amp;Restocking'!G663)</f>
        <v/>
      </c>
      <c r="V663" s="344">
        <f>IF(CONCATENATE('Felling&amp;Restocking'!U663&amp;'Felling&amp;Restocking'!W663&amp;'Felling&amp;Restocking'!Y663&amp;'Felling&amp;Restocking'!AA663&amp;'Felling&amp;Restocking'!AC663)="",0,1)</f>
        <v>0</v>
      </c>
      <c r="W663" s="345">
        <f>IF(OR(OR(TRIM('Felling&amp;Restocking'!H663)="T",TRIM('Felling&amp;Restocking'!H663)="DF",TRIM('Felling&amp;Restocking'!H663)="OS"),O663=0),0,1)</f>
        <v>0</v>
      </c>
      <c r="X663" s="345">
        <f>IF(OR('Felling&amp;Restocking'!$S663="",OR('Felling&amp;Restocking'!$S663=0,'Felling&amp;Restocking'!$S663="N/A")),0,1)</f>
        <v>0</v>
      </c>
      <c r="Y663" s="333" t="str">
        <f t="shared" si="94"/>
        <v/>
      </c>
      <c r="Z663" s="333" t="str">
        <f t="shared" si="95"/>
        <v/>
      </c>
      <c r="AA663" s="334" t="str">
        <f t="shared" si="96"/>
        <v/>
      </c>
      <c r="AC663" s="333" t="str">
        <f t="shared" si="97"/>
        <v/>
      </c>
      <c r="AE663" s="333" t="str">
        <f t="shared" si="98"/>
        <v>1</v>
      </c>
      <c r="AF663" s="346" t="str">
        <f>IF('Felling&amp;Restocking'!I663="","",IFERROR(VLOOKUP( 'Felling&amp;Restocking'!I663,SpeciesList[],2,FALSE),"," &amp; 'Felling&amp;Restocking'!I663))</f>
        <v/>
      </c>
      <c r="AG663" s="333" t="str">
        <f>IF('Felling&amp;Restocking'!I663="","",VLOOKUP( 'Felling&amp;Restocking'!I663,SpeciesList[],4,FALSE))</f>
        <v/>
      </c>
      <c r="AH663" s="333" t="str">
        <f>IF('Felling&amp;Restocking'!J663="","",IFERROR("," &amp; VLOOKUP( 'Felling&amp;Restocking'!J663,SpeciesList[],2,FALSE),"," &amp; 'Felling&amp;Restocking'!J663))</f>
        <v/>
      </c>
      <c r="AI663" s="333" t="str">
        <f>IF('Felling&amp;Restocking'!J663="","",VLOOKUP( 'Felling&amp;Restocking'!J663,SpeciesList[],4,FALSE))</f>
        <v/>
      </c>
      <c r="AJ663" s="333" t="str">
        <f>IF('Felling&amp;Restocking'!K663="","",IFERROR("," &amp; VLOOKUP( 'Felling&amp;Restocking'!K663,SpeciesList[],2,FALSE),"," &amp; 'Felling&amp;Restocking'!K663))</f>
        <v/>
      </c>
      <c r="AK663" s="333" t="str">
        <f>IF('Felling&amp;Restocking'!K663="","",VLOOKUP( 'Felling&amp;Restocking'!K663,SpeciesList[],4,FALSE))</f>
        <v/>
      </c>
      <c r="AL663" s="333" t="str">
        <f>IF('Felling&amp;Restocking'!L663="","",IFERROR("," &amp; VLOOKUP( 'Felling&amp;Restocking'!L663,SpeciesList[],2,FALSE),"," &amp; 'Felling&amp;Restocking'!L663))</f>
        <v/>
      </c>
      <c r="AM663" s="333" t="str">
        <f>IF('Felling&amp;Restocking'!L663="","",VLOOKUP( 'Felling&amp;Restocking'!L663,SpeciesList[],4,FALSE))</f>
        <v/>
      </c>
      <c r="AN663" s="333" t="str">
        <f>IF('Felling&amp;Restocking'!M663="","",IFERROR("," &amp; VLOOKUP( 'Felling&amp;Restocking'!M663,SpeciesList[],2,FALSE),"," &amp; 'Felling&amp;Restocking'!M663))</f>
        <v/>
      </c>
      <c r="AO663" s="333" t="str">
        <f>IF('Felling&amp;Restocking'!M663="","",VLOOKUP( 'Felling&amp;Restocking'!M663,SpeciesList[],4,FALSE))</f>
        <v/>
      </c>
      <c r="AP663" s="333" t="str">
        <f>IF('Felling&amp;Restocking'!N663="","",IFERROR("," &amp; VLOOKUP( 'Felling&amp;Restocking'!N663,SpeciesList[],2,FALSE),"," &amp; 'Felling&amp;Restocking'!N663))</f>
        <v/>
      </c>
      <c r="AQ663" s="333" t="str">
        <f>IF('Felling&amp;Restocking'!N663="","",VLOOKUP( 'Felling&amp;Restocking'!N663,SpeciesList[],4,FALSE))</f>
        <v/>
      </c>
      <c r="AS663" s="346"/>
      <c r="AT663" s="333" t="str">
        <f>IF('Sub-Cpt Record'!A663&lt;&gt;"",CONCATENATE('Sub-Cpt Record'!A663,'Sub-Cpt Record'!B663,'Sub-Cpt Record'!C663),"")</f>
        <v/>
      </c>
      <c r="AU663" s="333">
        <f t="shared" si="99"/>
        <v>1</v>
      </c>
      <c r="AV663" s="333">
        <f>IF(AT663&lt;&gt;"",'Sub-Cpt Record'!C663/CODE!AU663,0)</f>
        <v>0</v>
      </c>
    </row>
    <row r="664" spans="1:48" x14ac:dyDescent="0.25">
      <c r="A664" s="333" t="str">
        <f>IF('Sub-Cpt Record'!B664="",IF(OR('Sub-Cpt Record'!A664=0,'Sub-Cpt Record'!A664=""),"",'Sub-Cpt Record'!A664),CONCATENATE('Sub-Cpt Record'!A664&amp;'Sub-Cpt Record'!B664))</f>
        <v/>
      </c>
      <c r="B664" s="333">
        <f t="shared" si="91"/>
        <v>1</v>
      </c>
      <c r="C664" s="334" t="str">
        <f>IF('Sub-Cpt Record'!E664 = "","",'Sub-Cpt Record'!E664&amp;"  ")</f>
        <v/>
      </c>
      <c r="D664" s="333" t="str">
        <f>IF('Sub-Cpt Record'!F664 = "","",'Sub-Cpt Record'!F664&amp;"  ")</f>
        <v/>
      </c>
      <c r="E664" s="333" t="str">
        <f>IF('Sub-Cpt Record'!G664 = "","",'Sub-Cpt Record'!G664&amp;"  ")</f>
        <v/>
      </c>
      <c r="F664" s="333" t="str">
        <f>IF('Sub-Cpt Record'!H664 = "","",'Sub-Cpt Record'!H664&amp;"  ")</f>
        <v/>
      </c>
      <c r="G664" s="333" t="str">
        <f>IF('Sub-Cpt Record'!I664 = "","",'Sub-Cpt Record'!I664&amp;"  ")</f>
        <v/>
      </c>
      <c r="H664" s="333" t="str">
        <f>IF('Sub-Cpt Record'!J664 = "","",'Sub-Cpt Record'!J664&amp;"  ")</f>
        <v/>
      </c>
      <c r="I664" s="335" t="str">
        <f t="shared" si="92"/>
        <v/>
      </c>
      <c r="J664" s="333">
        <f>IF(A664&lt;&gt;"",'Sub-Cpt Record'!C664/CODE!B664,0)</f>
        <v>0</v>
      </c>
      <c r="L664" s="337" t="str">
        <f t="shared" si="93"/>
        <v/>
      </c>
      <c r="N664" s="338">
        <f>COUNTIFS('Felling&amp;Restocking'!$A$11:$A$1000, 'Felling&amp;Restocking'!$A664, 'Felling&amp;Restocking'!$B$11:$B$1000, 'Felling&amp;Restocking'!$B664, 'Felling&amp;Restocking'!$H$11:$H$1000, 'Felling&amp;Restocking'!$H664)</f>
        <v>0</v>
      </c>
      <c r="O664" s="338">
        <f>IF(OR('Felling&amp;Restocking'!H664=0,'Felling&amp;Restocking'!H664=""),0,1)</f>
        <v>0</v>
      </c>
      <c r="P664" s="339">
        <f>SUM('Felling&amp;Restocking'!O664+'Felling&amp;Restocking'!P664)</f>
        <v>0</v>
      </c>
      <c r="S664" s="341">
        <f>IF(AND(O664&lt;&gt;0,P664&lt;&gt;0,'Felling&amp;Restocking'!G664&lt;&gt;0,AA664="",AC664=""),1,0)</f>
        <v>0</v>
      </c>
      <c r="T664" s="342" t="str">
        <f>IF(OR('Felling&amp;Restocking'!G664=0,'Felling&amp;Restocking'!G664=""),"",SUM('Felling&amp;Restocking'!O664/P664)*'Felling&amp;Restocking'!G664)</f>
        <v/>
      </c>
      <c r="U664" s="343" t="str">
        <f>IF(OR('Felling&amp;Restocking'!G664=0,'Felling&amp;Restocking'!G664=""),"",SUM('Felling&amp;Restocking'!P664/P664)*'Felling&amp;Restocking'!G664)</f>
        <v/>
      </c>
      <c r="V664" s="344">
        <f>IF(CONCATENATE('Felling&amp;Restocking'!U664&amp;'Felling&amp;Restocking'!W664&amp;'Felling&amp;Restocking'!Y664&amp;'Felling&amp;Restocking'!AA664&amp;'Felling&amp;Restocking'!AC664)="",0,1)</f>
        <v>0</v>
      </c>
      <c r="W664" s="345">
        <f>IF(OR(OR(TRIM('Felling&amp;Restocking'!H664)="T",TRIM('Felling&amp;Restocking'!H664)="DF",TRIM('Felling&amp;Restocking'!H664)="OS"),O664=0),0,1)</f>
        <v>0</v>
      </c>
      <c r="X664" s="345">
        <f>IF(OR('Felling&amp;Restocking'!$S664="",OR('Felling&amp;Restocking'!$S664=0,'Felling&amp;Restocking'!$S664="N/A")),0,1)</f>
        <v>0</v>
      </c>
      <c r="Y664" s="333" t="str">
        <f t="shared" si="94"/>
        <v/>
      </c>
      <c r="Z664" s="333" t="str">
        <f t="shared" si="95"/>
        <v/>
      </c>
      <c r="AA664" s="334" t="str">
        <f t="shared" si="96"/>
        <v/>
      </c>
      <c r="AC664" s="333" t="str">
        <f t="shared" si="97"/>
        <v/>
      </c>
      <c r="AE664" s="333" t="str">
        <f t="shared" si="98"/>
        <v>1</v>
      </c>
      <c r="AF664" s="346" t="str">
        <f>IF('Felling&amp;Restocking'!I664="","",IFERROR(VLOOKUP( 'Felling&amp;Restocking'!I664,SpeciesList[],2,FALSE),"," &amp; 'Felling&amp;Restocking'!I664))</f>
        <v/>
      </c>
      <c r="AG664" s="333" t="str">
        <f>IF('Felling&amp;Restocking'!I664="","",VLOOKUP( 'Felling&amp;Restocking'!I664,SpeciesList[],4,FALSE))</f>
        <v/>
      </c>
      <c r="AH664" s="333" t="str">
        <f>IF('Felling&amp;Restocking'!J664="","",IFERROR("," &amp; VLOOKUP( 'Felling&amp;Restocking'!J664,SpeciesList[],2,FALSE),"," &amp; 'Felling&amp;Restocking'!J664))</f>
        <v/>
      </c>
      <c r="AI664" s="333" t="str">
        <f>IF('Felling&amp;Restocking'!J664="","",VLOOKUP( 'Felling&amp;Restocking'!J664,SpeciesList[],4,FALSE))</f>
        <v/>
      </c>
      <c r="AJ664" s="333" t="str">
        <f>IF('Felling&amp;Restocking'!K664="","",IFERROR("," &amp; VLOOKUP( 'Felling&amp;Restocking'!K664,SpeciesList[],2,FALSE),"," &amp; 'Felling&amp;Restocking'!K664))</f>
        <v/>
      </c>
      <c r="AK664" s="333" t="str">
        <f>IF('Felling&amp;Restocking'!K664="","",VLOOKUP( 'Felling&amp;Restocking'!K664,SpeciesList[],4,FALSE))</f>
        <v/>
      </c>
      <c r="AL664" s="333" t="str">
        <f>IF('Felling&amp;Restocking'!L664="","",IFERROR("," &amp; VLOOKUP( 'Felling&amp;Restocking'!L664,SpeciesList[],2,FALSE),"," &amp; 'Felling&amp;Restocking'!L664))</f>
        <v/>
      </c>
      <c r="AM664" s="333" t="str">
        <f>IF('Felling&amp;Restocking'!L664="","",VLOOKUP( 'Felling&amp;Restocking'!L664,SpeciesList[],4,FALSE))</f>
        <v/>
      </c>
      <c r="AN664" s="333" t="str">
        <f>IF('Felling&amp;Restocking'!M664="","",IFERROR("," &amp; VLOOKUP( 'Felling&amp;Restocking'!M664,SpeciesList[],2,FALSE),"," &amp; 'Felling&amp;Restocking'!M664))</f>
        <v/>
      </c>
      <c r="AO664" s="333" t="str">
        <f>IF('Felling&amp;Restocking'!M664="","",VLOOKUP( 'Felling&amp;Restocking'!M664,SpeciesList[],4,FALSE))</f>
        <v/>
      </c>
      <c r="AP664" s="333" t="str">
        <f>IF('Felling&amp;Restocking'!N664="","",IFERROR("," &amp; VLOOKUP( 'Felling&amp;Restocking'!N664,SpeciesList[],2,FALSE),"," &amp; 'Felling&amp;Restocking'!N664))</f>
        <v/>
      </c>
      <c r="AQ664" s="333" t="str">
        <f>IF('Felling&amp;Restocking'!N664="","",VLOOKUP( 'Felling&amp;Restocking'!N664,SpeciesList[],4,FALSE))</f>
        <v/>
      </c>
      <c r="AS664" s="346"/>
      <c r="AT664" s="333" t="str">
        <f>IF('Sub-Cpt Record'!A664&lt;&gt;"",CONCATENATE('Sub-Cpt Record'!A664,'Sub-Cpt Record'!B664,'Sub-Cpt Record'!C664),"")</f>
        <v/>
      </c>
      <c r="AU664" s="333">
        <f t="shared" si="99"/>
        <v>1</v>
      </c>
      <c r="AV664" s="333">
        <f>IF(AT664&lt;&gt;"",'Sub-Cpt Record'!C664/CODE!AU664,0)</f>
        <v>0</v>
      </c>
    </row>
    <row r="665" spans="1:48" x14ac:dyDescent="0.25">
      <c r="A665" s="333" t="str">
        <f>IF('Sub-Cpt Record'!B665="",IF(OR('Sub-Cpt Record'!A665=0,'Sub-Cpt Record'!A665=""),"",'Sub-Cpt Record'!A665),CONCATENATE('Sub-Cpt Record'!A665&amp;'Sub-Cpt Record'!B665))</f>
        <v/>
      </c>
      <c r="B665" s="333">
        <f t="shared" si="91"/>
        <v>1</v>
      </c>
      <c r="C665" s="334" t="str">
        <f>IF('Sub-Cpt Record'!E665 = "","",'Sub-Cpt Record'!E665&amp;"  ")</f>
        <v/>
      </c>
      <c r="D665" s="333" t="str">
        <f>IF('Sub-Cpt Record'!F665 = "","",'Sub-Cpt Record'!F665&amp;"  ")</f>
        <v/>
      </c>
      <c r="E665" s="333" t="str">
        <f>IF('Sub-Cpt Record'!G665 = "","",'Sub-Cpt Record'!G665&amp;"  ")</f>
        <v/>
      </c>
      <c r="F665" s="333" t="str">
        <f>IF('Sub-Cpt Record'!H665 = "","",'Sub-Cpt Record'!H665&amp;"  ")</f>
        <v/>
      </c>
      <c r="G665" s="333" t="str">
        <f>IF('Sub-Cpt Record'!I665 = "","",'Sub-Cpt Record'!I665&amp;"  ")</f>
        <v/>
      </c>
      <c r="H665" s="333" t="str">
        <f>IF('Sub-Cpt Record'!J665 = "","",'Sub-Cpt Record'!J665&amp;"  ")</f>
        <v/>
      </c>
      <c r="I665" s="335" t="str">
        <f t="shared" si="92"/>
        <v/>
      </c>
      <c r="J665" s="333">
        <f>IF(A665&lt;&gt;"",'Sub-Cpt Record'!C665/CODE!B665,0)</f>
        <v>0</v>
      </c>
      <c r="L665" s="337" t="str">
        <f t="shared" si="93"/>
        <v/>
      </c>
      <c r="N665" s="338">
        <f>COUNTIFS('Felling&amp;Restocking'!$A$11:$A$1000, 'Felling&amp;Restocking'!$A665, 'Felling&amp;Restocking'!$B$11:$B$1000, 'Felling&amp;Restocking'!$B665, 'Felling&amp;Restocking'!$H$11:$H$1000, 'Felling&amp;Restocking'!$H665)</f>
        <v>0</v>
      </c>
      <c r="O665" s="338">
        <f>IF(OR('Felling&amp;Restocking'!H665=0,'Felling&amp;Restocking'!H665=""),0,1)</f>
        <v>0</v>
      </c>
      <c r="P665" s="339">
        <f>SUM('Felling&amp;Restocking'!O665+'Felling&amp;Restocking'!P665)</f>
        <v>0</v>
      </c>
      <c r="S665" s="341">
        <f>IF(AND(O665&lt;&gt;0,P665&lt;&gt;0,'Felling&amp;Restocking'!G665&lt;&gt;0,AA665="",AC665=""),1,0)</f>
        <v>0</v>
      </c>
      <c r="T665" s="342" t="str">
        <f>IF(OR('Felling&amp;Restocking'!G665=0,'Felling&amp;Restocking'!G665=""),"",SUM('Felling&amp;Restocking'!O665/P665)*'Felling&amp;Restocking'!G665)</f>
        <v/>
      </c>
      <c r="U665" s="343" t="str">
        <f>IF(OR('Felling&amp;Restocking'!G665=0,'Felling&amp;Restocking'!G665=""),"",SUM('Felling&amp;Restocking'!P665/P665)*'Felling&amp;Restocking'!G665)</f>
        <v/>
      </c>
      <c r="V665" s="344">
        <f>IF(CONCATENATE('Felling&amp;Restocking'!U665&amp;'Felling&amp;Restocking'!W665&amp;'Felling&amp;Restocking'!Y665&amp;'Felling&amp;Restocking'!AA665&amp;'Felling&amp;Restocking'!AC665)="",0,1)</f>
        <v>0</v>
      </c>
      <c r="W665" s="345">
        <f>IF(OR(OR(TRIM('Felling&amp;Restocking'!H665)="T",TRIM('Felling&amp;Restocking'!H665)="DF",TRIM('Felling&amp;Restocking'!H665)="OS"),O665=0),0,1)</f>
        <v>0</v>
      </c>
      <c r="X665" s="345">
        <f>IF(OR('Felling&amp;Restocking'!$S665="",OR('Felling&amp;Restocking'!$S665=0,'Felling&amp;Restocking'!$S665="N/A")),0,1)</f>
        <v>0</v>
      </c>
      <c r="Y665" s="333" t="str">
        <f t="shared" si="94"/>
        <v/>
      </c>
      <c r="Z665" s="333" t="str">
        <f t="shared" si="95"/>
        <v/>
      </c>
      <c r="AA665" s="334" t="str">
        <f t="shared" si="96"/>
        <v/>
      </c>
      <c r="AC665" s="333" t="str">
        <f t="shared" si="97"/>
        <v/>
      </c>
      <c r="AE665" s="333" t="str">
        <f t="shared" si="98"/>
        <v>1</v>
      </c>
      <c r="AF665" s="346" t="str">
        <f>IF('Felling&amp;Restocking'!I665="","",IFERROR(VLOOKUP( 'Felling&amp;Restocking'!I665,SpeciesList[],2,FALSE),"," &amp; 'Felling&amp;Restocking'!I665))</f>
        <v/>
      </c>
      <c r="AG665" s="333" t="str">
        <f>IF('Felling&amp;Restocking'!I665="","",VLOOKUP( 'Felling&amp;Restocking'!I665,SpeciesList[],4,FALSE))</f>
        <v/>
      </c>
      <c r="AH665" s="333" t="str">
        <f>IF('Felling&amp;Restocking'!J665="","",IFERROR("," &amp; VLOOKUP( 'Felling&amp;Restocking'!J665,SpeciesList[],2,FALSE),"," &amp; 'Felling&amp;Restocking'!J665))</f>
        <v/>
      </c>
      <c r="AI665" s="333" t="str">
        <f>IF('Felling&amp;Restocking'!J665="","",VLOOKUP( 'Felling&amp;Restocking'!J665,SpeciesList[],4,FALSE))</f>
        <v/>
      </c>
      <c r="AJ665" s="333" t="str">
        <f>IF('Felling&amp;Restocking'!K665="","",IFERROR("," &amp; VLOOKUP( 'Felling&amp;Restocking'!K665,SpeciesList[],2,FALSE),"," &amp; 'Felling&amp;Restocking'!K665))</f>
        <v/>
      </c>
      <c r="AK665" s="333" t="str">
        <f>IF('Felling&amp;Restocking'!K665="","",VLOOKUP( 'Felling&amp;Restocking'!K665,SpeciesList[],4,FALSE))</f>
        <v/>
      </c>
      <c r="AL665" s="333" t="str">
        <f>IF('Felling&amp;Restocking'!L665="","",IFERROR("," &amp; VLOOKUP( 'Felling&amp;Restocking'!L665,SpeciesList[],2,FALSE),"," &amp; 'Felling&amp;Restocking'!L665))</f>
        <v/>
      </c>
      <c r="AM665" s="333" t="str">
        <f>IF('Felling&amp;Restocking'!L665="","",VLOOKUP( 'Felling&amp;Restocking'!L665,SpeciesList[],4,FALSE))</f>
        <v/>
      </c>
      <c r="AN665" s="333" t="str">
        <f>IF('Felling&amp;Restocking'!M665="","",IFERROR("," &amp; VLOOKUP( 'Felling&amp;Restocking'!M665,SpeciesList[],2,FALSE),"," &amp; 'Felling&amp;Restocking'!M665))</f>
        <v/>
      </c>
      <c r="AO665" s="333" t="str">
        <f>IF('Felling&amp;Restocking'!M665="","",VLOOKUP( 'Felling&amp;Restocking'!M665,SpeciesList[],4,FALSE))</f>
        <v/>
      </c>
      <c r="AP665" s="333" t="str">
        <f>IF('Felling&amp;Restocking'!N665="","",IFERROR("," &amp; VLOOKUP( 'Felling&amp;Restocking'!N665,SpeciesList[],2,FALSE),"," &amp; 'Felling&amp;Restocking'!N665))</f>
        <v/>
      </c>
      <c r="AQ665" s="333" t="str">
        <f>IF('Felling&amp;Restocking'!N665="","",VLOOKUP( 'Felling&amp;Restocking'!N665,SpeciesList[],4,FALSE))</f>
        <v/>
      </c>
      <c r="AS665" s="346"/>
      <c r="AT665" s="333" t="str">
        <f>IF('Sub-Cpt Record'!A665&lt;&gt;"",CONCATENATE('Sub-Cpt Record'!A665,'Sub-Cpt Record'!B665,'Sub-Cpt Record'!C665),"")</f>
        <v/>
      </c>
      <c r="AU665" s="333">
        <f t="shared" si="99"/>
        <v>1</v>
      </c>
      <c r="AV665" s="333">
        <f>IF(AT665&lt;&gt;"",'Sub-Cpt Record'!C665/CODE!AU665,0)</f>
        <v>0</v>
      </c>
    </row>
    <row r="666" spans="1:48" x14ac:dyDescent="0.25">
      <c r="A666" s="333" t="str">
        <f>IF('Sub-Cpt Record'!B666="",IF(OR('Sub-Cpt Record'!A666=0,'Sub-Cpt Record'!A666=""),"",'Sub-Cpt Record'!A666),CONCATENATE('Sub-Cpt Record'!A666&amp;'Sub-Cpt Record'!B666))</f>
        <v/>
      </c>
      <c r="B666" s="333">
        <f t="shared" si="91"/>
        <v>1</v>
      </c>
      <c r="C666" s="334" t="str">
        <f>IF('Sub-Cpt Record'!E666 = "","",'Sub-Cpt Record'!E666&amp;"  ")</f>
        <v/>
      </c>
      <c r="D666" s="333" t="str">
        <f>IF('Sub-Cpt Record'!F666 = "","",'Sub-Cpt Record'!F666&amp;"  ")</f>
        <v/>
      </c>
      <c r="E666" s="333" t="str">
        <f>IF('Sub-Cpt Record'!G666 = "","",'Sub-Cpt Record'!G666&amp;"  ")</f>
        <v/>
      </c>
      <c r="F666" s="333" t="str">
        <f>IF('Sub-Cpt Record'!H666 = "","",'Sub-Cpt Record'!H666&amp;"  ")</f>
        <v/>
      </c>
      <c r="G666" s="333" t="str">
        <f>IF('Sub-Cpt Record'!I666 = "","",'Sub-Cpt Record'!I666&amp;"  ")</f>
        <v/>
      </c>
      <c r="H666" s="333" t="str">
        <f>IF('Sub-Cpt Record'!J666 = "","",'Sub-Cpt Record'!J666&amp;"  ")</f>
        <v/>
      </c>
      <c r="I666" s="335" t="str">
        <f t="shared" si="92"/>
        <v/>
      </c>
      <c r="J666" s="333">
        <f>IF(A666&lt;&gt;"",'Sub-Cpt Record'!C666/CODE!B666,0)</f>
        <v>0</v>
      </c>
      <c r="L666" s="337" t="str">
        <f t="shared" si="93"/>
        <v/>
      </c>
      <c r="N666" s="338">
        <f>COUNTIFS('Felling&amp;Restocking'!$A$11:$A$1000, 'Felling&amp;Restocking'!$A666, 'Felling&amp;Restocking'!$B$11:$B$1000, 'Felling&amp;Restocking'!$B666, 'Felling&amp;Restocking'!$H$11:$H$1000, 'Felling&amp;Restocking'!$H666)</f>
        <v>0</v>
      </c>
      <c r="O666" s="338">
        <f>IF(OR('Felling&amp;Restocking'!H666=0,'Felling&amp;Restocking'!H666=""),0,1)</f>
        <v>0</v>
      </c>
      <c r="P666" s="339">
        <f>SUM('Felling&amp;Restocking'!O666+'Felling&amp;Restocking'!P666)</f>
        <v>0</v>
      </c>
      <c r="S666" s="341">
        <f>IF(AND(O666&lt;&gt;0,P666&lt;&gt;0,'Felling&amp;Restocking'!G666&lt;&gt;0,AA666="",AC666=""),1,0)</f>
        <v>0</v>
      </c>
      <c r="T666" s="342" t="str">
        <f>IF(OR('Felling&amp;Restocking'!G666=0,'Felling&amp;Restocking'!G666=""),"",SUM('Felling&amp;Restocking'!O666/P666)*'Felling&amp;Restocking'!G666)</f>
        <v/>
      </c>
      <c r="U666" s="343" t="str">
        <f>IF(OR('Felling&amp;Restocking'!G666=0,'Felling&amp;Restocking'!G666=""),"",SUM('Felling&amp;Restocking'!P666/P666)*'Felling&amp;Restocking'!G666)</f>
        <v/>
      </c>
      <c r="V666" s="344">
        <f>IF(CONCATENATE('Felling&amp;Restocking'!U666&amp;'Felling&amp;Restocking'!W666&amp;'Felling&amp;Restocking'!Y666&amp;'Felling&amp;Restocking'!AA666&amp;'Felling&amp;Restocking'!AC666)="",0,1)</f>
        <v>0</v>
      </c>
      <c r="W666" s="345">
        <f>IF(OR(OR(TRIM('Felling&amp;Restocking'!H666)="T",TRIM('Felling&amp;Restocking'!H666)="DF",TRIM('Felling&amp;Restocking'!H666)="OS"),O666=0),0,1)</f>
        <v>0</v>
      </c>
      <c r="X666" s="345">
        <f>IF(OR('Felling&amp;Restocking'!$S666="",OR('Felling&amp;Restocking'!$S666=0,'Felling&amp;Restocking'!$S666="N/A")),0,1)</f>
        <v>0</v>
      </c>
      <c r="Y666" s="333" t="str">
        <f t="shared" si="94"/>
        <v/>
      </c>
      <c r="Z666" s="333" t="str">
        <f t="shared" si="95"/>
        <v/>
      </c>
      <c r="AA666" s="334" t="str">
        <f t="shared" si="96"/>
        <v/>
      </c>
      <c r="AC666" s="333" t="str">
        <f t="shared" si="97"/>
        <v/>
      </c>
      <c r="AE666" s="333" t="str">
        <f t="shared" si="98"/>
        <v>1</v>
      </c>
      <c r="AF666" s="346" t="str">
        <f>IF('Felling&amp;Restocking'!I666="","",IFERROR(VLOOKUP( 'Felling&amp;Restocking'!I666,SpeciesList[],2,FALSE),"," &amp; 'Felling&amp;Restocking'!I666))</f>
        <v/>
      </c>
      <c r="AG666" s="333" t="str">
        <f>IF('Felling&amp;Restocking'!I666="","",VLOOKUP( 'Felling&amp;Restocking'!I666,SpeciesList[],4,FALSE))</f>
        <v/>
      </c>
      <c r="AH666" s="333" t="str">
        <f>IF('Felling&amp;Restocking'!J666="","",IFERROR("," &amp; VLOOKUP( 'Felling&amp;Restocking'!J666,SpeciesList[],2,FALSE),"," &amp; 'Felling&amp;Restocking'!J666))</f>
        <v/>
      </c>
      <c r="AI666" s="333" t="str">
        <f>IF('Felling&amp;Restocking'!J666="","",VLOOKUP( 'Felling&amp;Restocking'!J666,SpeciesList[],4,FALSE))</f>
        <v/>
      </c>
      <c r="AJ666" s="333" t="str">
        <f>IF('Felling&amp;Restocking'!K666="","",IFERROR("," &amp; VLOOKUP( 'Felling&amp;Restocking'!K666,SpeciesList[],2,FALSE),"," &amp; 'Felling&amp;Restocking'!K666))</f>
        <v/>
      </c>
      <c r="AK666" s="333" t="str">
        <f>IF('Felling&amp;Restocking'!K666="","",VLOOKUP( 'Felling&amp;Restocking'!K666,SpeciesList[],4,FALSE))</f>
        <v/>
      </c>
      <c r="AL666" s="333" t="str">
        <f>IF('Felling&amp;Restocking'!L666="","",IFERROR("," &amp; VLOOKUP( 'Felling&amp;Restocking'!L666,SpeciesList[],2,FALSE),"," &amp; 'Felling&amp;Restocking'!L666))</f>
        <v/>
      </c>
      <c r="AM666" s="333" t="str">
        <f>IF('Felling&amp;Restocking'!L666="","",VLOOKUP( 'Felling&amp;Restocking'!L666,SpeciesList[],4,FALSE))</f>
        <v/>
      </c>
      <c r="AN666" s="333" t="str">
        <f>IF('Felling&amp;Restocking'!M666="","",IFERROR("," &amp; VLOOKUP( 'Felling&amp;Restocking'!M666,SpeciesList[],2,FALSE),"," &amp; 'Felling&amp;Restocking'!M666))</f>
        <v/>
      </c>
      <c r="AO666" s="333" t="str">
        <f>IF('Felling&amp;Restocking'!M666="","",VLOOKUP( 'Felling&amp;Restocking'!M666,SpeciesList[],4,FALSE))</f>
        <v/>
      </c>
      <c r="AP666" s="333" t="str">
        <f>IF('Felling&amp;Restocking'!N666="","",IFERROR("," &amp; VLOOKUP( 'Felling&amp;Restocking'!N666,SpeciesList[],2,FALSE),"," &amp; 'Felling&amp;Restocking'!N666))</f>
        <v/>
      </c>
      <c r="AQ666" s="333" t="str">
        <f>IF('Felling&amp;Restocking'!N666="","",VLOOKUP( 'Felling&amp;Restocking'!N666,SpeciesList[],4,FALSE))</f>
        <v/>
      </c>
      <c r="AS666" s="346"/>
      <c r="AT666" s="333" t="str">
        <f>IF('Sub-Cpt Record'!A666&lt;&gt;"",CONCATENATE('Sub-Cpt Record'!A666,'Sub-Cpt Record'!B666,'Sub-Cpt Record'!C666),"")</f>
        <v/>
      </c>
      <c r="AU666" s="333">
        <f t="shared" si="99"/>
        <v>1</v>
      </c>
      <c r="AV666" s="333">
        <f>IF(AT666&lt;&gt;"",'Sub-Cpt Record'!C666/CODE!AU666,0)</f>
        <v>0</v>
      </c>
    </row>
    <row r="667" spans="1:48" x14ac:dyDescent="0.25">
      <c r="A667" s="333" t="str">
        <f>IF('Sub-Cpt Record'!B667="",IF(OR('Sub-Cpt Record'!A667=0,'Sub-Cpt Record'!A667=""),"",'Sub-Cpt Record'!A667),CONCATENATE('Sub-Cpt Record'!A667&amp;'Sub-Cpt Record'!B667))</f>
        <v/>
      </c>
      <c r="B667" s="333">
        <f t="shared" si="91"/>
        <v>1</v>
      </c>
      <c r="C667" s="334" t="str">
        <f>IF('Sub-Cpt Record'!E667 = "","",'Sub-Cpt Record'!E667&amp;"  ")</f>
        <v/>
      </c>
      <c r="D667" s="333" t="str">
        <f>IF('Sub-Cpt Record'!F667 = "","",'Sub-Cpt Record'!F667&amp;"  ")</f>
        <v/>
      </c>
      <c r="E667" s="333" t="str">
        <f>IF('Sub-Cpt Record'!G667 = "","",'Sub-Cpt Record'!G667&amp;"  ")</f>
        <v/>
      </c>
      <c r="F667" s="333" t="str">
        <f>IF('Sub-Cpt Record'!H667 = "","",'Sub-Cpt Record'!H667&amp;"  ")</f>
        <v/>
      </c>
      <c r="G667" s="333" t="str">
        <f>IF('Sub-Cpt Record'!I667 = "","",'Sub-Cpt Record'!I667&amp;"  ")</f>
        <v/>
      </c>
      <c r="H667" s="333" t="str">
        <f>IF('Sub-Cpt Record'!J667 = "","",'Sub-Cpt Record'!J667&amp;"  ")</f>
        <v/>
      </c>
      <c r="I667" s="335" t="str">
        <f t="shared" si="92"/>
        <v/>
      </c>
      <c r="J667" s="333">
        <f>IF(A667&lt;&gt;"",'Sub-Cpt Record'!C667/CODE!B667,0)</f>
        <v>0</v>
      </c>
      <c r="L667" s="337" t="str">
        <f t="shared" si="93"/>
        <v/>
      </c>
      <c r="N667" s="338">
        <f>COUNTIFS('Felling&amp;Restocking'!$A$11:$A$1000, 'Felling&amp;Restocking'!$A667, 'Felling&amp;Restocking'!$B$11:$B$1000, 'Felling&amp;Restocking'!$B667, 'Felling&amp;Restocking'!$H$11:$H$1000, 'Felling&amp;Restocking'!$H667)</f>
        <v>0</v>
      </c>
      <c r="O667" s="338">
        <f>IF(OR('Felling&amp;Restocking'!H667=0,'Felling&amp;Restocking'!H667=""),0,1)</f>
        <v>0</v>
      </c>
      <c r="P667" s="339">
        <f>SUM('Felling&amp;Restocking'!O667+'Felling&amp;Restocking'!P667)</f>
        <v>0</v>
      </c>
      <c r="S667" s="341">
        <f>IF(AND(O667&lt;&gt;0,P667&lt;&gt;0,'Felling&amp;Restocking'!G667&lt;&gt;0,AA667="",AC667=""),1,0)</f>
        <v>0</v>
      </c>
      <c r="T667" s="342" t="str">
        <f>IF(OR('Felling&amp;Restocking'!G667=0,'Felling&amp;Restocking'!G667=""),"",SUM('Felling&amp;Restocking'!O667/P667)*'Felling&amp;Restocking'!G667)</f>
        <v/>
      </c>
      <c r="U667" s="343" t="str">
        <f>IF(OR('Felling&amp;Restocking'!G667=0,'Felling&amp;Restocking'!G667=""),"",SUM('Felling&amp;Restocking'!P667/P667)*'Felling&amp;Restocking'!G667)</f>
        <v/>
      </c>
      <c r="V667" s="344">
        <f>IF(CONCATENATE('Felling&amp;Restocking'!U667&amp;'Felling&amp;Restocking'!W667&amp;'Felling&amp;Restocking'!Y667&amp;'Felling&amp;Restocking'!AA667&amp;'Felling&amp;Restocking'!AC667)="",0,1)</f>
        <v>0</v>
      </c>
      <c r="W667" s="345">
        <f>IF(OR(OR(TRIM('Felling&amp;Restocking'!H667)="T",TRIM('Felling&amp;Restocking'!H667)="DF",TRIM('Felling&amp;Restocking'!H667)="OS"),O667=0),0,1)</f>
        <v>0</v>
      </c>
      <c r="X667" s="345">
        <f>IF(OR('Felling&amp;Restocking'!$S667="",OR('Felling&amp;Restocking'!$S667=0,'Felling&amp;Restocking'!$S667="N/A")),0,1)</f>
        <v>0</v>
      </c>
      <c r="Y667" s="333" t="str">
        <f t="shared" si="94"/>
        <v/>
      </c>
      <c r="Z667" s="333" t="str">
        <f t="shared" si="95"/>
        <v/>
      </c>
      <c r="AA667" s="334" t="str">
        <f t="shared" si="96"/>
        <v/>
      </c>
      <c r="AC667" s="333" t="str">
        <f t="shared" si="97"/>
        <v/>
      </c>
      <c r="AE667" s="333" t="str">
        <f t="shared" si="98"/>
        <v>1</v>
      </c>
      <c r="AF667" s="346" t="str">
        <f>IF('Felling&amp;Restocking'!I667="","",IFERROR(VLOOKUP( 'Felling&amp;Restocking'!I667,SpeciesList[],2,FALSE),"," &amp; 'Felling&amp;Restocking'!I667))</f>
        <v/>
      </c>
      <c r="AG667" s="333" t="str">
        <f>IF('Felling&amp;Restocking'!I667="","",VLOOKUP( 'Felling&amp;Restocking'!I667,SpeciesList[],4,FALSE))</f>
        <v/>
      </c>
      <c r="AH667" s="333" t="str">
        <f>IF('Felling&amp;Restocking'!J667="","",IFERROR("," &amp; VLOOKUP( 'Felling&amp;Restocking'!J667,SpeciesList[],2,FALSE),"," &amp; 'Felling&amp;Restocking'!J667))</f>
        <v/>
      </c>
      <c r="AI667" s="333" t="str">
        <f>IF('Felling&amp;Restocking'!J667="","",VLOOKUP( 'Felling&amp;Restocking'!J667,SpeciesList[],4,FALSE))</f>
        <v/>
      </c>
      <c r="AJ667" s="333" t="str">
        <f>IF('Felling&amp;Restocking'!K667="","",IFERROR("," &amp; VLOOKUP( 'Felling&amp;Restocking'!K667,SpeciesList[],2,FALSE),"," &amp; 'Felling&amp;Restocking'!K667))</f>
        <v/>
      </c>
      <c r="AK667" s="333" t="str">
        <f>IF('Felling&amp;Restocking'!K667="","",VLOOKUP( 'Felling&amp;Restocking'!K667,SpeciesList[],4,FALSE))</f>
        <v/>
      </c>
      <c r="AL667" s="333" t="str">
        <f>IF('Felling&amp;Restocking'!L667="","",IFERROR("," &amp; VLOOKUP( 'Felling&amp;Restocking'!L667,SpeciesList[],2,FALSE),"," &amp; 'Felling&amp;Restocking'!L667))</f>
        <v/>
      </c>
      <c r="AM667" s="333" t="str">
        <f>IF('Felling&amp;Restocking'!L667="","",VLOOKUP( 'Felling&amp;Restocking'!L667,SpeciesList[],4,FALSE))</f>
        <v/>
      </c>
      <c r="AN667" s="333" t="str">
        <f>IF('Felling&amp;Restocking'!M667="","",IFERROR("," &amp; VLOOKUP( 'Felling&amp;Restocking'!M667,SpeciesList[],2,FALSE),"," &amp; 'Felling&amp;Restocking'!M667))</f>
        <v/>
      </c>
      <c r="AO667" s="333" t="str">
        <f>IF('Felling&amp;Restocking'!M667="","",VLOOKUP( 'Felling&amp;Restocking'!M667,SpeciesList[],4,FALSE))</f>
        <v/>
      </c>
      <c r="AP667" s="333" t="str">
        <f>IF('Felling&amp;Restocking'!N667="","",IFERROR("," &amp; VLOOKUP( 'Felling&amp;Restocking'!N667,SpeciesList[],2,FALSE),"," &amp; 'Felling&amp;Restocking'!N667))</f>
        <v/>
      </c>
      <c r="AQ667" s="333" t="str">
        <f>IF('Felling&amp;Restocking'!N667="","",VLOOKUP( 'Felling&amp;Restocking'!N667,SpeciesList[],4,FALSE))</f>
        <v/>
      </c>
      <c r="AS667" s="346"/>
      <c r="AT667" s="333" t="str">
        <f>IF('Sub-Cpt Record'!A667&lt;&gt;"",CONCATENATE('Sub-Cpt Record'!A667,'Sub-Cpt Record'!B667,'Sub-Cpt Record'!C667),"")</f>
        <v/>
      </c>
      <c r="AU667" s="333">
        <f t="shared" si="99"/>
        <v>1</v>
      </c>
      <c r="AV667" s="333">
        <f>IF(AT667&lt;&gt;"",'Sub-Cpt Record'!C667/CODE!AU667,0)</f>
        <v>0</v>
      </c>
    </row>
    <row r="668" spans="1:48" x14ac:dyDescent="0.25">
      <c r="A668" s="333" t="str">
        <f>IF('Sub-Cpt Record'!B668="",IF(OR('Sub-Cpt Record'!A668=0,'Sub-Cpt Record'!A668=""),"",'Sub-Cpt Record'!A668),CONCATENATE('Sub-Cpt Record'!A668&amp;'Sub-Cpt Record'!B668))</f>
        <v/>
      </c>
      <c r="B668" s="333">
        <f t="shared" si="91"/>
        <v>1</v>
      </c>
      <c r="C668" s="334" t="str">
        <f>IF('Sub-Cpt Record'!E668 = "","",'Sub-Cpt Record'!E668&amp;"  ")</f>
        <v/>
      </c>
      <c r="D668" s="333" t="str">
        <f>IF('Sub-Cpt Record'!F668 = "","",'Sub-Cpt Record'!F668&amp;"  ")</f>
        <v/>
      </c>
      <c r="E668" s="333" t="str">
        <f>IF('Sub-Cpt Record'!G668 = "","",'Sub-Cpt Record'!G668&amp;"  ")</f>
        <v/>
      </c>
      <c r="F668" s="333" t="str">
        <f>IF('Sub-Cpt Record'!H668 = "","",'Sub-Cpt Record'!H668&amp;"  ")</f>
        <v/>
      </c>
      <c r="G668" s="333" t="str">
        <f>IF('Sub-Cpt Record'!I668 = "","",'Sub-Cpt Record'!I668&amp;"  ")</f>
        <v/>
      </c>
      <c r="H668" s="333" t="str">
        <f>IF('Sub-Cpt Record'!J668 = "","",'Sub-Cpt Record'!J668&amp;"  ")</f>
        <v/>
      </c>
      <c r="I668" s="335" t="str">
        <f t="shared" si="92"/>
        <v/>
      </c>
      <c r="J668" s="333">
        <f>IF(A668&lt;&gt;"",'Sub-Cpt Record'!C668/CODE!B668,0)</f>
        <v>0</v>
      </c>
      <c r="L668" s="337" t="str">
        <f t="shared" si="93"/>
        <v/>
      </c>
      <c r="N668" s="338">
        <f>COUNTIFS('Felling&amp;Restocking'!$A$11:$A$1000, 'Felling&amp;Restocking'!$A668, 'Felling&amp;Restocking'!$B$11:$B$1000, 'Felling&amp;Restocking'!$B668, 'Felling&amp;Restocking'!$H$11:$H$1000, 'Felling&amp;Restocking'!$H668)</f>
        <v>0</v>
      </c>
      <c r="O668" s="338">
        <f>IF(OR('Felling&amp;Restocking'!H668=0,'Felling&amp;Restocking'!H668=""),0,1)</f>
        <v>0</v>
      </c>
      <c r="P668" s="339">
        <f>SUM('Felling&amp;Restocking'!O668+'Felling&amp;Restocking'!P668)</f>
        <v>0</v>
      </c>
      <c r="S668" s="341">
        <f>IF(AND(O668&lt;&gt;0,P668&lt;&gt;0,'Felling&amp;Restocking'!G668&lt;&gt;0,AA668="",AC668=""),1,0)</f>
        <v>0</v>
      </c>
      <c r="T668" s="342" t="str">
        <f>IF(OR('Felling&amp;Restocking'!G668=0,'Felling&amp;Restocking'!G668=""),"",SUM('Felling&amp;Restocking'!O668/P668)*'Felling&amp;Restocking'!G668)</f>
        <v/>
      </c>
      <c r="U668" s="343" t="str">
        <f>IF(OR('Felling&amp;Restocking'!G668=0,'Felling&amp;Restocking'!G668=""),"",SUM('Felling&amp;Restocking'!P668/P668)*'Felling&amp;Restocking'!G668)</f>
        <v/>
      </c>
      <c r="V668" s="344">
        <f>IF(CONCATENATE('Felling&amp;Restocking'!U668&amp;'Felling&amp;Restocking'!W668&amp;'Felling&amp;Restocking'!Y668&amp;'Felling&amp;Restocking'!AA668&amp;'Felling&amp;Restocking'!AC668)="",0,1)</f>
        <v>0</v>
      </c>
      <c r="W668" s="345">
        <f>IF(OR(OR(TRIM('Felling&amp;Restocking'!H668)="T",TRIM('Felling&amp;Restocking'!H668)="DF",TRIM('Felling&amp;Restocking'!H668)="OS"),O668=0),0,1)</f>
        <v>0</v>
      </c>
      <c r="X668" s="345">
        <f>IF(OR('Felling&amp;Restocking'!$S668="",OR('Felling&amp;Restocking'!$S668=0,'Felling&amp;Restocking'!$S668="N/A")),0,1)</f>
        <v>0</v>
      </c>
      <c r="Y668" s="333" t="str">
        <f t="shared" si="94"/>
        <v/>
      </c>
      <c r="Z668" s="333" t="str">
        <f t="shared" si="95"/>
        <v/>
      </c>
      <c r="AA668" s="334" t="str">
        <f t="shared" si="96"/>
        <v/>
      </c>
      <c r="AC668" s="333" t="str">
        <f t="shared" si="97"/>
        <v/>
      </c>
      <c r="AE668" s="333" t="str">
        <f t="shared" si="98"/>
        <v>1</v>
      </c>
      <c r="AF668" s="346" t="str">
        <f>IF('Felling&amp;Restocking'!I668="","",IFERROR(VLOOKUP( 'Felling&amp;Restocking'!I668,SpeciesList[],2,FALSE),"," &amp; 'Felling&amp;Restocking'!I668))</f>
        <v/>
      </c>
      <c r="AG668" s="333" t="str">
        <f>IF('Felling&amp;Restocking'!I668="","",VLOOKUP( 'Felling&amp;Restocking'!I668,SpeciesList[],4,FALSE))</f>
        <v/>
      </c>
      <c r="AH668" s="333" t="str">
        <f>IF('Felling&amp;Restocking'!J668="","",IFERROR("," &amp; VLOOKUP( 'Felling&amp;Restocking'!J668,SpeciesList[],2,FALSE),"," &amp; 'Felling&amp;Restocking'!J668))</f>
        <v/>
      </c>
      <c r="AI668" s="333" t="str">
        <f>IF('Felling&amp;Restocking'!J668="","",VLOOKUP( 'Felling&amp;Restocking'!J668,SpeciesList[],4,FALSE))</f>
        <v/>
      </c>
      <c r="AJ668" s="333" t="str">
        <f>IF('Felling&amp;Restocking'!K668="","",IFERROR("," &amp; VLOOKUP( 'Felling&amp;Restocking'!K668,SpeciesList[],2,FALSE),"," &amp; 'Felling&amp;Restocking'!K668))</f>
        <v/>
      </c>
      <c r="AK668" s="333" t="str">
        <f>IF('Felling&amp;Restocking'!K668="","",VLOOKUP( 'Felling&amp;Restocking'!K668,SpeciesList[],4,FALSE))</f>
        <v/>
      </c>
      <c r="AL668" s="333" t="str">
        <f>IF('Felling&amp;Restocking'!L668="","",IFERROR("," &amp; VLOOKUP( 'Felling&amp;Restocking'!L668,SpeciesList[],2,FALSE),"," &amp; 'Felling&amp;Restocking'!L668))</f>
        <v/>
      </c>
      <c r="AM668" s="333" t="str">
        <f>IF('Felling&amp;Restocking'!L668="","",VLOOKUP( 'Felling&amp;Restocking'!L668,SpeciesList[],4,FALSE))</f>
        <v/>
      </c>
      <c r="AN668" s="333" t="str">
        <f>IF('Felling&amp;Restocking'!M668="","",IFERROR("," &amp; VLOOKUP( 'Felling&amp;Restocking'!M668,SpeciesList[],2,FALSE),"," &amp; 'Felling&amp;Restocking'!M668))</f>
        <v/>
      </c>
      <c r="AO668" s="333" t="str">
        <f>IF('Felling&amp;Restocking'!M668="","",VLOOKUP( 'Felling&amp;Restocking'!M668,SpeciesList[],4,FALSE))</f>
        <v/>
      </c>
      <c r="AP668" s="333" t="str">
        <f>IF('Felling&amp;Restocking'!N668="","",IFERROR("," &amp; VLOOKUP( 'Felling&amp;Restocking'!N668,SpeciesList[],2,FALSE),"," &amp; 'Felling&amp;Restocking'!N668))</f>
        <v/>
      </c>
      <c r="AQ668" s="333" t="str">
        <f>IF('Felling&amp;Restocking'!N668="","",VLOOKUP( 'Felling&amp;Restocking'!N668,SpeciesList[],4,FALSE))</f>
        <v/>
      </c>
      <c r="AS668" s="346"/>
      <c r="AT668" s="333" t="str">
        <f>IF('Sub-Cpt Record'!A668&lt;&gt;"",CONCATENATE('Sub-Cpt Record'!A668,'Sub-Cpt Record'!B668,'Sub-Cpt Record'!C668),"")</f>
        <v/>
      </c>
      <c r="AU668" s="333">
        <f t="shared" si="99"/>
        <v>1</v>
      </c>
      <c r="AV668" s="333">
        <f>IF(AT668&lt;&gt;"",'Sub-Cpt Record'!C668/CODE!AU668,0)</f>
        <v>0</v>
      </c>
    </row>
    <row r="669" spans="1:48" x14ac:dyDescent="0.25">
      <c r="A669" s="333" t="str">
        <f>IF('Sub-Cpt Record'!B669="",IF(OR('Sub-Cpt Record'!A669=0,'Sub-Cpt Record'!A669=""),"",'Sub-Cpt Record'!A669),CONCATENATE('Sub-Cpt Record'!A669&amp;'Sub-Cpt Record'!B669))</f>
        <v/>
      </c>
      <c r="B669" s="333">
        <f t="shared" si="91"/>
        <v>1</v>
      </c>
      <c r="C669" s="334" t="str">
        <f>IF('Sub-Cpt Record'!E669 = "","",'Sub-Cpt Record'!E669&amp;"  ")</f>
        <v/>
      </c>
      <c r="D669" s="333" t="str">
        <f>IF('Sub-Cpt Record'!F669 = "","",'Sub-Cpt Record'!F669&amp;"  ")</f>
        <v/>
      </c>
      <c r="E669" s="333" t="str">
        <f>IF('Sub-Cpt Record'!G669 = "","",'Sub-Cpt Record'!G669&amp;"  ")</f>
        <v/>
      </c>
      <c r="F669" s="333" t="str">
        <f>IF('Sub-Cpt Record'!H669 = "","",'Sub-Cpt Record'!H669&amp;"  ")</f>
        <v/>
      </c>
      <c r="G669" s="333" t="str">
        <f>IF('Sub-Cpt Record'!I669 = "","",'Sub-Cpt Record'!I669&amp;"  ")</f>
        <v/>
      </c>
      <c r="H669" s="333" t="str">
        <f>IF('Sub-Cpt Record'!J669 = "","",'Sub-Cpt Record'!J669&amp;"  ")</f>
        <v/>
      </c>
      <c r="I669" s="335" t="str">
        <f t="shared" si="92"/>
        <v/>
      </c>
      <c r="J669" s="333">
        <f>IF(A669&lt;&gt;"",'Sub-Cpt Record'!C669/CODE!B669,0)</f>
        <v>0</v>
      </c>
      <c r="L669" s="337" t="str">
        <f t="shared" si="93"/>
        <v/>
      </c>
      <c r="N669" s="338">
        <f>COUNTIFS('Felling&amp;Restocking'!$A$11:$A$1000, 'Felling&amp;Restocking'!$A669, 'Felling&amp;Restocking'!$B$11:$B$1000, 'Felling&amp;Restocking'!$B669, 'Felling&amp;Restocking'!$H$11:$H$1000, 'Felling&amp;Restocking'!$H669)</f>
        <v>0</v>
      </c>
      <c r="O669" s="338">
        <f>IF(OR('Felling&amp;Restocking'!H669=0,'Felling&amp;Restocking'!H669=""),0,1)</f>
        <v>0</v>
      </c>
      <c r="P669" s="339">
        <f>SUM('Felling&amp;Restocking'!O669+'Felling&amp;Restocking'!P669)</f>
        <v>0</v>
      </c>
      <c r="S669" s="341">
        <f>IF(AND(O669&lt;&gt;0,P669&lt;&gt;0,'Felling&amp;Restocking'!G669&lt;&gt;0,AA669="",AC669=""),1,0)</f>
        <v>0</v>
      </c>
      <c r="T669" s="342" t="str">
        <f>IF(OR('Felling&amp;Restocking'!G669=0,'Felling&amp;Restocking'!G669=""),"",SUM('Felling&amp;Restocking'!O669/P669)*'Felling&amp;Restocking'!G669)</f>
        <v/>
      </c>
      <c r="U669" s="343" t="str">
        <f>IF(OR('Felling&amp;Restocking'!G669=0,'Felling&amp;Restocking'!G669=""),"",SUM('Felling&amp;Restocking'!P669/P669)*'Felling&amp;Restocking'!G669)</f>
        <v/>
      </c>
      <c r="V669" s="344">
        <f>IF(CONCATENATE('Felling&amp;Restocking'!U669&amp;'Felling&amp;Restocking'!W669&amp;'Felling&amp;Restocking'!Y669&amp;'Felling&amp;Restocking'!AA669&amp;'Felling&amp;Restocking'!AC669)="",0,1)</f>
        <v>0</v>
      </c>
      <c r="W669" s="345">
        <f>IF(OR(OR(TRIM('Felling&amp;Restocking'!H669)="T",TRIM('Felling&amp;Restocking'!H669)="DF",TRIM('Felling&amp;Restocking'!H669)="OS"),O669=0),0,1)</f>
        <v>0</v>
      </c>
      <c r="X669" s="345">
        <f>IF(OR('Felling&amp;Restocking'!$S669="",OR('Felling&amp;Restocking'!$S669=0,'Felling&amp;Restocking'!$S669="N/A")),0,1)</f>
        <v>0</v>
      </c>
      <c r="Y669" s="333" t="str">
        <f t="shared" si="94"/>
        <v/>
      </c>
      <c r="Z669" s="333" t="str">
        <f t="shared" si="95"/>
        <v/>
      </c>
      <c r="AA669" s="334" t="str">
        <f t="shared" si="96"/>
        <v/>
      </c>
      <c r="AC669" s="333" t="str">
        <f t="shared" si="97"/>
        <v/>
      </c>
      <c r="AE669" s="333" t="str">
        <f t="shared" si="98"/>
        <v>1</v>
      </c>
      <c r="AF669" s="346" t="str">
        <f>IF('Felling&amp;Restocking'!I669="","",IFERROR(VLOOKUP( 'Felling&amp;Restocking'!I669,SpeciesList[],2,FALSE),"," &amp; 'Felling&amp;Restocking'!I669))</f>
        <v/>
      </c>
      <c r="AG669" s="333" t="str">
        <f>IF('Felling&amp;Restocking'!I669="","",VLOOKUP( 'Felling&amp;Restocking'!I669,SpeciesList[],4,FALSE))</f>
        <v/>
      </c>
      <c r="AH669" s="333" t="str">
        <f>IF('Felling&amp;Restocking'!J669="","",IFERROR("," &amp; VLOOKUP( 'Felling&amp;Restocking'!J669,SpeciesList[],2,FALSE),"," &amp; 'Felling&amp;Restocking'!J669))</f>
        <v/>
      </c>
      <c r="AI669" s="333" t="str">
        <f>IF('Felling&amp;Restocking'!J669="","",VLOOKUP( 'Felling&amp;Restocking'!J669,SpeciesList[],4,FALSE))</f>
        <v/>
      </c>
      <c r="AJ669" s="333" t="str">
        <f>IF('Felling&amp;Restocking'!K669="","",IFERROR("," &amp; VLOOKUP( 'Felling&amp;Restocking'!K669,SpeciesList[],2,FALSE),"," &amp; 'Felling&amp;Restocking'!K669))</f>
        <v/>
      </c>
      <c r="AK669" s="333" t="str">
        <f>IF('Felling&amp;Restocking'!K669="","",VLOOKUP( 'Felling&amp;Restocking'!K669,SpeciesList[],4,FALSE))</f>
        <v/>
      </c>
      <c r="AL669" s="333" t="str">
        <f>IF('Felling&amp;Restocking'!L669="","",IFERROR("," &amp; VLOOKUP( 'Felling&amp;Restocking'!L669,SpeciesList[],2,FALSE),"," &amp; 'Felling&amp;Restocking'!L669))</f>
        <v/>
      </c>
      <c r="AM669" s="333" t="str">
        <f>IF('Felling&amp;Restocking'!L669="","",VLOOKUP( 'Felling&amp;Restocking'!L669,SpeciesList[],4,FALSE))</f>
        <v/>
      </c>
      <c r="AN669" s="333" t="str">
        <f>IF('Felling&amp;Restocking'!M669="","",IFERROR("," &amp; VLOOKUP( 'Felling&amp;Restocking'!M669,SpeciesList[],2,FALSE),"," &amp; 'Felling&amp;Restocking'!M669))</f>
        <v/>
      </c>
      <c r="AO669" s="333" t="str">
        <f>IF('Felling&amp;Restocking'!M669="","",VLOOKUP( 'Felling&amp;Restocking'!M669,SpeciesList[],4,FALSE))</f>
        <v/>
      </c>
      <c r="AP669" s="333" t="str">
        <f>IF('Felling&amp;Restocking'!N669="","",IFERROR("," &amp; VLOOKUP( 'Felling&amp;Restocking'!N669,SpeciesList[],2,FALSE),"," &amp; 'Felling&amp;Restocking'!N669))</f>
        <v/>
      </c>
      <c r="AQ669" s="333" t="str">
        <f>IF('Felling&amp;Restocking'!N669="","",VLOOKUP( 'Felling&amp;Restocking'!N669,SpeciesList[],4,FALSE))</f>
        <v/>
      </c>
      <c r="AS669" s="346"/>
      <c r="AT669" s="333" t="str">
        <f>IF('Sub-Cpt Record'!A669&lt;&gt;"",CONCATENATE('Sub-Cpt Record'!A669,'Sub-Cpt Record'!B669,'Sub-Cpt Record'!C669),"")</f>
        <v/>
      </c>
      <c r="AU669" s="333">
        <f t="shared" si="99"/>
        <v>1</v>
      </c>
      <c r="AV669" s="333">
        <f>IF(AT669&lt;&gt;"",'Sub-Cpt Record'!C669/CODE!AU669,0)</f>
        <v>0</v>
      </c>
    </row>
    <row r="670" spans="1:48" x14ac:dyDescent="0.25">
      <c r="A670" s="333" t="str">
        <f>IF('Sub-Cpt Record'!B670="",IF(OR('Sub-Cpt Record'!A670=0,'Sub-Cpt Record'!A670=""),"",'Sub-Cpt Record'!A670),CONCATENATE('Sub-Cpt Record'!A670&amp;'Sub-Cpt Record'!B670))</f>
        <v/>
      </c>
      <c r="B670" s="333">
        <f t="shared" si="91"/>
        <v>1</v>
      </c>
      <c r="C670" s="334" t="str">
        <f>IF('Sub-Cpt Record'!E670 = "","",'Sub-Cpt Record'!E670&amp;"  ")</f>
        <v/>
      </c>
      <c r="D670" s="333" t="str">
        <f>IF('Sub-Cpt Record'!F670 = "","",'Sub-Cpt Record'!F670&amp;"  ")</f>
        <v/>
      </c>
      <c r="E670" s="333" t="str">
        <f>IF('Sub-Cpt Record'!G670 = "","",'Sub-Cpt Record'!G670&amp;"  ")</f>
        <v/>
      </c>
      <c r="F670" s="333" t="str">
        <f>IF('Sub-Cpt Record'!H670 = "","",'Sub-Cpt Record'!H670&amp;"  ")</f>
        <v/>
      </c>
      <c r="G670" s="333" t="str">
        <f>IF('Sub-Cpt Record'!I670 = "","",'Sub-Cpt Record'!I670&amp;"  ")</f>
        <v/>
      </c>
      <c r="H670" s="333" t="str">
        <f>IF('Sub-Cpt Record'!J670 = "","",'Sub-Cpt Record'!J670&amp;"  ")</f>
        <v/>
      </c>
      <c r="I670" s="335" t="str">
        <f t="shared" si="92"/>
        <v/>
      </c>
      <c r="J670" s="333">
        <f>IF(A670&lt;&gt;"",'Sub-Cpt Record'!C670/CODE!B670,0)</f>
        <v>0</v>
      </c>
      <c r="L670" s="337" t="str">
        <f t="shared" si="93"/>
        <v/>
      </c>
      <c r="N670" s="338">
        <f>COUNTIFS('Felling&amp;Restocking'!$A$11:$A$1000, 'Felling&amp;Restocking'!$A670, 'Felling&amp;Restocking'!$B$11:$B$1000, 'Felling&amp;Restocking'!$B670, 'Felling&amp;Restocking'!$H$11:$H$1000, 'Felling&amp;Restocking'!$H670)</f>
        <v>0</v>
      </c>
      <c r="O670" s="338">
        <f>IF(OR('Felling&amp;Restocking'!H670=0,'Felling&amp;Restocking'!H670=""),0,1)</f>
        <v>0</v>
      </c>
      <c r="P670" s="339">
        <f>SUM('Felling&amp;Restocking'!O670+'Felling&amp;Restocking'!P670)</f>
        <v>0</v>
      </c>
      <c r="S670" s="341">
        <f>IF(AND(O670&lt;&gt;0,P670&lt;&gt;0,'Felling&amp;Restocking'!G670&lt;&gt;0,AA670="",AC670=""),1,0)</f>
        <v>0</v>
      </c>
      <c r="T670" s="342" t="str">
        <f>IF(OR('Felling&amp;Restocking'!G670=0,'Felling&amp;Restocking'!G670=""),"",SUM('Felling&amp;Restocking'!O670/P670)*'Felling&amp;Restocking'!G670)</f>
        <v/>
      </c>
      <c r="U670" s="343" t="str">
        <f>IF(OR('Felling&amp;Restocking'!G670=0,'Felling&amp;Restocking'!G670=""),"",SUM('Felling&amp;Restocking'!P670/P670)*'Felling&amp;Restocking'!G670)</f>
        <v/>
      </c>
      <c r="V670" s="344">
        <f>IF(CONCATENATE('Felling&amp;Restocking'!U670&amp;'Felling&amp;Restocking'!W670&amp;'Felling&amp;Restocking'!Y670&amp;'Felling&amp;Restocking'!AA670&amp;'Felling&amp;Restocking'!AC670)="",0,1)</f>
        <v>0</v>
      </c>
      <c r="W670" s="345">
        <f>IF(OR(OR(TRIM('Felling&amp;Restocking'!H670)="T",TRIM('Felling&amp;Restocking'!H670)="DF",TRIM('Felling&amp;Restocking'!H670)="OS"),O670=0),0,1)</f>
        <v>0</v>
      </c>
      <c r="X670" s="345">
        <f>IF(OR('Felling&amp;Restocking'!$S670="",OR('Felling&amp;Restocking'!$S670=0,'Felling&amp;Restocking'!$S670="N/A")),0,1)</f>
        <v>0</v>
      </c>
      <c r="Y670" s="333" t="str">
        <f t="shared" si="94"/>
        <v/>
      </c>
      <c r="Z670" s="333" t="str">
        <f t="shared" si="95"/>
        <v/>
      </c>
      <c r="AA670" s="334" t="str">
        <f t="shared" si="96"/>
        <v/>
      </c>
      <c r="AC670" s="333" t="str">
        <f t="shared" si="97"/>
        <v/>
      </c>
      <c r="AE670" s="333" t="str">
        <f t="shared" si="98"/>
        <v>1</v>
      </c>
      <c r="AF670" s="346" t="str">
        <f>IF('Felling&amp;Restocking'!I670="","",IFERROR(VLOOKUP( 'Felling&amp;Restocking'!I670,SpeciesList[],2,FALSE),"," &amp; 'Felling&amp;Restocking'!I670))</f>
        <v/>
      </c>
      <c r="AG670" s="333" t="str">
        <f>IF('Felling&amp;Restocking'!I670="","",VLOOKUP( 'Felling&amp;Restocking'!I670,SpeciesList[],4,FALSE))</f>
        <v/>
      </c>
      <c r="AH670" s="333" t="str">
        <f>IF('Felling&amp;Restocking'!J670="","",IFERROR("," &amp; VLOOKUP( 'Felling&amp;Restocking'!J670,SpeciesList[],2,FALSE),"," &amp; 'Felling&amp;Restocking'!J670))</f>
        <v/>
      </c>
      <c r="AI670" s="333" t="str">
        <f>IF('Felling&amp;Restocking'!J670="","",VLOOKUP( 'Felling&amp;Restocking'!J670,SpeciesList[],4,FALSE))</f>
        <v/>
      </c>
      <c r="AJ670" s="333" t="str">
        <f>IF('Felling&amp;Restocking'!K670="","",IFERROR("," &amp; VLOOKUP( 'Felling&amp;Restocking'!K670,SpeciesList[],2,FALSE),"," &amp; 'Felling&amp;Restocking'!K670))</f>
        <v/>
      </c>
      <c r="AK670" s="333" t="str">
        <f>IF('Felling&amp;Restocking'!K670="","",VLOOKUP( 'Felling&amp;Restocking'!K670,SpeciesList[],4,FALSE))</f>
        <v/>
      </c>
      <c r="AL670" s="333" t="str">
        <f>IF('Felling&amp;Restocking'!L670="","",IFERROR("," &amp; VLOOKUP( 'Felling&amp;Restocking'!L670,SpeciesList[],2,FALSE),"," &amp; 'Felling&amp;Restocking'!L670))</f>
        <v/>
      </c>
      <c r="AM670" s="333" t="str">
        <f>IF('Felling&amp;Restocking'!L670="","",VLOOKUP( 'Felling&amp;Restocking'!L670,SpeciesList[],4,FALSE))</f>
        <v/>
      </c>
      <c r="AN670" s="333" t="str">
        <f>IF('Felling&amp;Restocking'!M670="","",IFERROR("," &amp; VLOOKUP( 'Felling&amp;Restocking'!M670,SpeciesList[],2,FALSE),"," &amp; 'Felling&amp;Restocking'!M670))</f>
        <v/>
      </c>
      <c r="AO670" s="333" t="str">
        <f>IF('Felling&amp;Restocking'!M670="","",VLOOKUP( 'Felling&amp;Restocking'!M670,SpeciesList[],4,FALSE))</f>
        <v/>
      </c>
      <c r="AP670" s="333" t="str">
        <f>IF('Felling&amp;Restocking'!N670="","",IFERROR("," &amp; VLOOKUP( 'Felling&amp;Restocking'!N670,SpeciesList[],2,FALSE),"," &amp; 'Felling&amp;Restocking'!N670))</f>
        <v/>
      </c>
      <c r="AQ670" s="333" t="str">
        <f>IF('Felling&amp;Restocking'!N670="","",VLOOKUP( 'Felling&amp;Restocking'!N670,SpeciesList[],4,FALSE))</f>
        <v/>
      </c>
      <c r="AS670" s="346"/>
      <c r="AT670" s="333" t="str">
        <f>IF('Sub-Cpt Record'!A670&lt;&gt;"",CONCATENATE('Sub-Cpt Record'!A670,'Sub-Cpt Record'!B670,'Sub-Cpt Record'!C670),"")</f>
        <v/>
      </c>
      <c r="AU670" s="333">
        <f t="shared" si="99"/>
        <v>1</v>
      </c>
      <c r="AV670" s="333">
        <f>IF(AT670&lt;&gt;"",'Sub-Cpt Record'!C670/CODE!AU670,0)</f>
        <v>0</v>
      </c>
    </row>
    <row r="671" spans="1:48" x14ac:dyDescent="0.25">
      <c r="A671" s="333" t="str">
        <f>IF('Sub-Cpt Record'!B671="",IF(OR('Sub-Cpt Record'!A671=0,'Sub-Cpt Record'!A671=""),"",'Sub-Cpt Record'!A671),CONCATENATE('Sub-Cpt Record'!A671&amp;'Sub-Cpt Record'!B671))</f>
        <v/>
      </c>
      <c r="B671" s="333">
        <f t="shared" si="91"/>
        <v>1</v>
      </c>
      <c r="C671" s="334" t="str">
        <f>IF('Sub-Cpt Record'!E671 = "","",'Sub-Cpt Record'!E671&amp;"  ")</f>
        <v/>
      </c>
      <c r="D671" s="333" t="str">
        <f>IF('Sub-Cpt Record'!F671 = "","",'Sub-Cpt Record'!F671&amp;"  ")</f>
        <v/>
      </c>
      <c r="E671" s="333" t="str">
        <f>IF('Sub-Cpt Record'!G671 = "","",'Sub-Cpt Record'!G671&amp;"  ")</f>
        <v/>
      </c>
      <c r="F671" s="333" t="str">
        <f>IF('Sub-Cpt Record'!H671 = "","",'Sub-Cpt Record'!H671&amp;"  ")</f>
        <v/>
      </c>
      <c r="G671" s="333" t="str">
        <f>IF('Sub-Cpt Record'!I671 = "","",'Sub-Cpt Record'!I671&amp;"  ")</f>
        <v/>
      </c>
      <c r="H671" s="333" t="str">
        <f>IF('Sub-Cpt Record'!J671 = "","",'Sub-Cpt Record'!J671&amp;"  ")</f>
        <v/>
      </c>
      <c r="I671" s="335" t="str">
        <f t="shared" si="92"/>
        <v/>
      </c>
      <c r="J671" s="333">
        <f>IF(A671&lt;&gt;"",'Sub-Cpt Record'!C671/CODE!B671,0)</f>
        <v>0</v>
      </c>
      <c r="L671" s="337" t="str">
        <f t="shared" si="93"/>
        <v/>
      </c>
      <c r="N671" s="338">
        <f>COUNTIFS('Felling&amp;Restocking'!$A$11:$A$1000, 'Felling&amp;Restocking'!$A671, 'Felling&amp;Restocking'!$B$11:$B$1000, 'Felling&amp;Restocking'!$B671, 'Felling&amp;Restocking'!$H$11:$H$1000, 'Felling&amp;Restocking'!$H671)</f>
        <v>0</v>
      </c>
      <c r="O671" s="338">
        <f>IF(OR('Felling&amp;Restocking'!H671=0,'Felling&amp;Restocking'!H671=""),0,1)</f>
        <v>0</v>
      </c>
      <c r="P671" s="339">
        <f>SUM('Felling&amp;Restocking'!O671+'Felling&amp;Restocking'!P671)</f>
        <v>0</v>
      </c>
      <c r="S671" s="341">
        <f>IF(AND(O671&lt;&gt;0,P671&lt;&gt;0,'Felling&amp;Restocking'!G671&lt;&gt;0,AA671="",AC671=""),1,0)</f>
        <v>0</v>
      </c>
      <c r="T671" s="342" t="str">
        <f>IF(OR('Felling&amp;Restocking'!G671=0,'Felling&amp;Restocking'!G671=""),"",SUM('Felling&amp;Restocking'!O671/P671)*'Felling&amp;Restocking'!G671)</f>
        <v/>
      </c>
      <c r="U671" s="343" t="str">
        <f>IF(OR('Felling&amp;Restocking'!G671=0,'Felling&amp;Restocking'!G671=""),"",SUM('Felling&amp;Restocking'!P671/P671)*'Felling&amp;Restocking'!G671)</f>
        <v/>
      </c>
      <c r="V671" s="344">
        <f>IF(CONCATENATE('Felling&amp;Restocking'!U671&amp;'Felling&amp;Restocking'!W671&amp;'Felling&amp;Restocking'!Y671&amp;'Felling&amp;Restocking'!AA671&amp;'Felling&amp;Restocking'!AC671)="",0,1)</f>
        <v>0</v>
      </c>
      <c r="W671" s="345">
        <f>IF(OR(OR(TRIM('Felling&amp;Restocking'!H671)="T",TRIM('Felling&amp;Restocking'!H671)="DF",TRIM('Felling&amp;Restocking'!H671)="OS"),O671=0),0,1)</f>
        <v>0</v>
      </c>
      <c r="X671" s="345">
        <f>IF(OR('Felling&amp;Restocking'!$S671="",OR('Felling&amp;Restocking'!$S671=0,'Felling&amp;Restocking'!$S671="N/A")),0,1)</f>
        <v>0</v>
      </c>
      <c r="Y671" s="333" t="str">
        <f t="shared" si="94"/>
        <v/>
      </c>
      <c r="Z671" s="333" t="str">
        <f t="shared" si="95"/>
        <v/>
      </c>
      <c r="AA671" s="334" t="str">
        <f t="shared" si="96"/>
        <v/>
      </c>
      <c r="AC671" s="333" t="str">
        <f t="shared" si="97"/>
        <v/>
      </c>
      <c r="AE671" s="333" t="str">
        <f t="shared" si="98"/>
        <v>1</v>
      </c>
      <c r="AF671" s="346" t="str">
        <f>IF('Felling&amp;Restocking'!I671="","",IFERROR(VLOOKUP( 'Felling&amp;Restocking'!I671,SpeciesList[],2,FALSE),"," &amp; 'Felling&amp;Restocking'!I671))</f>
        <v/>
      </c>
      <c r="AG671" s="333" t="str">
        <f>IF('Felling&amp;Restocking'!I671="","",VLOOKUP( 'Felling&amp;Restocking'!I671,SpeciesList[],4,FALSE))</f>
        <v/>
      </c>
      <c r="AH671" s="333" t="str">
        <f>IF('Felling&amp;Restocking'!J671="","",IFERROR("," &amp; VLOOKUP( 'Felling&amp;Restocking'!J671,SpeciesList[],2,FALSE),"," &amp; 'Felling&amp;Restocking'!J671))</f>
        <v/>
      </c>
      <c r="AI671" s="333" t="str">
        <f>IF('Felling&amp;Restocking'!J671="","",VLOOKUP( 'Felling&amp;Restocking'!J671,SpeciesList[],4,FALSE))</f>
        <v/>
      </c>
      <c r="AJ671" s="333" t="str">
        <f>IF('Felling&amp;Restocking'!K671="","",IFERROR("," &amp; VLOOKUP( 'Felling&amp;Restocking'!K671,SpeciesList[],2,FALSE),"," &amp; 'Felling&amp;Restocking'!K671))</f>
        <v/>
      </c>
      <c r="AK671" s="333" t="str">
        <f>IF('Felling&amp;Restocking'!K671="","",VLOOKUP( 'Felling&amp;Restocking'!K671,SpeciesList[],4,FALSE))</f>
        <v/>
      </c>
      <c r="AL671" s="333" t="str">
        <f>IF('Felling&amp;Restocking'!L671="","",IFERROR("," &amp; VLOOKUP( 'Felling&amp;Restocking'!L671,SpeciesList[],2,FALSE),"," &amp; 'Felling&amp;Restocking'!L671))</f>
        <v/>
      </c>
      <c r="AM671" s="333" t="str">
        <f>IF('Felling&amp;Restocking'!L671="","",VLOOKUP( 'Felling&amp;Restocking'!L671,SpeciesList[],4,FALSE))</f>
        <v/>
      </c>
      <c r="AN671" s="333" t="str">
        <f>IF('Felling&amp;Restocking'!M671="","",IFERROR("," &amp; VLOOKUP( 'Felling&amp;Restocking'!M671,SpeciesList[],2,FALSE),"," &amp; 'Felling&amp;Restocking'!M671))</f>
        <v/>
      </c>
      <c r="AO671" s="333" t="str">
        <f>IF('Felling&amp;Restocking'!M671="","",VLOOKUP( 'Felling&amp;Restocking'!M671,SpeciesList[],4,FALSE))</f>
        <v/>
      </c>
      <c r="AP671" s="333" t="str">
        <f>IF('Felling&amp;Restocking'!N671="","",IFERROR("," &amp; VLOOKUP( 'Felling&amp;Restocking'!N671,SpeciesList[],2,FALSE),"," &amp; 'Felling&amp;Restocking'!N671))</f>
        <v/>
      </c>
      <c r="AQ671" s="333" t="str">
        <f>IF('Felling&amp;Restocking'!N671="","",VLOOKUP( 'Felling&amp;Restocking'!N671,SpeciesList[],4,FALSE))</f>
        <v/>
      </c>
      <c r="AS671" s="346"/>
      <c r="AT671" s="333" t="str">
        <f>IF('Sub-Cpt Record'!A671&lt;&gt;"",CONCATENATE('Sub-Cpt Record'!A671,'Sub-Cpt Record'!B671,'Sub-Cpt Record'!C671),"")</f>
        <v/>
      </c>
      <c r="AU671" s="333">
        <f t="shared" si="99"/>
        <v>1</v>
      </c>
      <c r="AV671" s="333">
        <f>IF(AT671&lt;&gt;"",'Sub-Cpt Record'!C671/CODE!AU671,0)</f>
        <v>0</v>
      </c>
    </row>
    <row r="672" spans="1:48" x14ac:dyDescent="0.25">
      <c r="A672" s="333" t="str">
        <f>IF('Sub-Cpt Record'!B672="",IF(OR('Sub-Cpt Record'!A672=0,'Sub-Cpt Record'!A672=""),"",'Sub-Cpt Record'!A672),CONCATENATE('Sub-Cpt Record'!A672&amp;'Sub-Cpt Record'!B672))</f>
        <v/>
      </c>
      <c r="B672" s="333">
        <f t="shared" si="91"/>
        <v>1</v>
      </c>
      <c r="C672" s="334" t="str">
        <f>IF('Sub-Cpt Record'!E672 = "","",'Sub-Cpt Record'!E672&amp;"  ")</f>
        <v/>
      </c>
      <c r="D672" s="333" t="str">
        <f>IF('Sub-Cpt Record'!F672 = "","",'Sub-Cpt Record'!F672&amp;"  ")</f>
        <v/>
      </c>
      <c r="E672" s="333" t="str">
        <f>IF('Sub-Cpt Record'!G672 = "","",'Sub-Cpt Record'!G672&amp;"  ")</f>
        <v/>
      </c>
      <c r="F672" s="333" t="str">
        <f>IF('Sub-Cpt Record'!H672 = "","",'Sub-Cpt Record'!H672&amp;"  ")</f>
        <v/>
      </c>
      <c r="G672" s="333" t="str">
        <f>IF('Sub-Cpt Record'!I672 = "","",'Sub-Cpt Record'!I672&amp;"  ")</f>
        <v/>
      </c>
      <c r="H672" s="333" t="str">
        <f>IF('Sub-Cpt Record'!J672 = "","",'Sub-Cpt Record'!J672&amp;"  ")</f>
        <v/>
      </c>
      <c r="I672" s="335" t="str">
        <f t="shared" si="92"/>
        <v/>
      </c>
      <c r="J672" s="333">
        <f>IF(A672&lt;&gt;"",'Sub-Cpt Record'!C672/CODE!B672,0)</f>
        <v>0</v>
      </c>
      <c r="L672" s="337" t="str">
        <f t="shared" si="93"/>
        <v/>
      </c>
      <c r="N672" s="338">
        <f>COUNTIFS('Felling&amp;Restocking'!$A$11:$A$1000, 'Felling&amp;Restocking'!$A672, 'Felling&amp;Restocking'!$B$11:$B$1000, 'Felling&amp;Restocking'!$B672, 'Felling&amp;Restocking'!$H$11:$H$1000, 'Felling&amp;Restocking'!$H672)</f>
        <v>0</v>
      </c>
      <c r="O672" s="338">
        <f>IF(OR('Felling&amp;Restocking'!H672=0,'Felling&amp;Restocking'!H672=""),0,1)</f>
        <v>0</v>
      </c>
      <c r="P672" s="339">
        <f>SUM('Felling&amp;Restocking'!O672+'Felling&amp;Restocking'!P672)</f>
        <v>0</v>
      </c>
      <c r="S672" s="341">
        <f>IF(AND(O672&lt;&gt;0,P672&lt;&gt;0,'Felling&amp;Restocking'!G672&lt;&gt;0,AA672="",AC672=""),1,0)</f>
        <v>0</v>
      </c>
      <c r="T672" s="342" t="str">
        <f>IF(OR('Felling&amp;Restocking'!G672=0,'Felling&amp;Restocking'!G672=""),"",SUM('Felling&amp;Restocking'!O672/P672)*'Felling&amp;Restocking'!G672)</f>
        <v/>
      </c>
      <c r="U672" s="343" t="str">
        <f>IF(OR('Felling&amp;Restocking'!G672=0,'Felling&amp;Restocking'!G672=""),"",SUM('Felling&amp;Restocking'!P672/P672)*'Felling&amp;Restocking'!G672)</f>
        <v/>
      </c>
      <c r="V672" s="344">
        <f>IF(CONCATENATE('Felling&amp;Restocking'!U672&amp;'Felling&amp;Restocking'!W672&amp;'Felling&amp;Restocking'!Y672&amp;'Felling&amp;Restocking'!AA672&amp;'Felling&amp;Restocking'!AC672)="",0,1)</f>
        <v>0</v>
      </c>
      <c r="W672" s="345">
        <f>IF(OR(OR(TRIM('Felling&amp;Restocking'!H672)="T",TRIM('Felling&amp;Restocking'!H672)="DF",TRIM('Felling&amp;Restocking'!H672)="OS"),O672=0),0,1)</f>
        <v>0</v>
      </c>
      <c r="X672" s="345">
        <f>IF(OR('Felling&amp;Restocking'!$S672="",OR('Felling&amp;Restocking'!$S672=0,'Felling&amp;Restocking'!$S672="N/A")),0,1)</f>
        <v>0</v>
      </c>
      <c r="Y672" s="333" t="str">
        <f t="shared" si="94"/>
        <v/>
      </c>
      <c r="Z672" s="333" t="str">
        <f t="shared" si="95"/>
        <v/>
      </c>
      <c r="AA672" s="334" t="str">
        <f t="shared" si="96"/>
        <v/>
      </c>
      <c r="AC672" s="333" t="str">
        <f t="shared" si="97"/>
        <v/>
      </c>
      <c r="AE672" s="333" t="str">
        <f t="shared" si="98"/>
        <v>1</v>
      </c>
      <c r="AF672" s="346" t="str">
        <f>IF('Felling&amp;Restocking'!I672="","",IFERROR(VLOOKUP( 'Felling&amp;Restocking'!I672,SpeciesList[],2,FALSE),"," &amp; 'Felling&amp;Restocking'!I672))</f>
        <v/>
      </c>
      <c r="AG672" s="333" t="str">
        <f>IF('Felling&amp;Restocking'!I672="","",VLOOKUP( 'Felling&amp;Restocking'!I672,SpeciesList[],4,FALSE))</f>
        <v/>
      </c>
      <c r="AH672" s="333" t="str">
        <f>IF('Felling&amp;Restocking'!J672="","",IFERROR("," &amp; VLOOKUP( 'Felling&amp;Restocking'!J672,SpeciesList[],2,FALSE),"," &amp; 'Felling&amp;Restocking'!J672))</f>
        <v/>
      </c>
      <c r="AI672" s="333" t="str">
        <f>IF('Felling&amp;Restocking'!J672="","",VLOOKUP( 'Felling&amp;Restocking'!J672,SpeciesList[],4,FALSE))</f>
        <v/>
      </c>
      <c r="AJ672" s="333" t="str">
        <f>IF('Felling&amp;Restocking'!K672="","",IFERROR("," &amp; VLOOKUP( 'Felling&amp;Restocking'!K672,SpeciesList[],2,FALSE),"," &amp; 'Felling&amp;Restocking'!K672))</f>
        <v/>
      </c>
      <c r="AK672" s="333" t="str">
        <f>IF('Felling&amp;Restocking'!K672="","",VLOOKUP( 'Felling&amp;Restocking'!K672,SpeciesList[],4,FALSE))</f>
        <v/>
      </c>
      <c r="AL672" s="333" t="str">
        <f>IF('Felling&amp;Restocking'!L672="","",IFERROR("," &amp; VLOOKUP( 'Felling&amp;Restocking'!L672,SpeciesList[],2,FALSE),"," &amp; 'Felling&amp;Restocking'!L672))</f>
        <v/>
      </c>
      <c r="AM672" s="333" t="str">
        <f>IF('Felling&amp;Restocking'!L672="","",VLOOKUP( 'Felling&amp;Restocking'!L672,SpeciesList[],4,FALSE))</f>
        <v/>
      </c>
      <c r="AN672" s="333" t="str">
        <f>IF('Felling&amp;Restocking'!M672="","",IFERROR("," &amp; VLOOKUP( 'Felling&amp;Restocking'!M672,SpeciesList[],2,FALSE),"," &amp; 'Felling&amp;Restocking'!M672))</f>
        <v/>
      </c>
      <c r="AO672" s="333" t="str">
        <f>IF('Felling&amp;Restocking'!M672="","",VLOOKUP( 'Felling&amp;Restocking'!M672,SpeciesList[],4,FALSE))</f>
        <v/>
      </c>
      <c r="AP672" s="333" t="str">
        <f>IF('Felling&amp;Restocking'!N672="","",IFERROR("," &amp; VLOOKUP( 'Felling&amp;Restocking'!N672,SpeciesList[],2,FALSE),"," &amp; 'Felling&amp;Restocking'!N672))</f>
        <v/>
      </c>
      <c r="AQ672" s="333" t="str">
        <f>IF('Felling&amp;Restocking'!N672="","",VLOOKUP( 'Felling&amp;Restocking'!N672,SpeciesList[],4,FALSE))</f>
        <v/>
      </c>
      <c r="AS672" s="346"/>
      <c r="AT672" s="333" t="str">
        <f>IF('Sub-Cpt Record'!A672&lt;&gt;"",CONCATENATE('Sub-Cpt Record'!A672,'Sub-Cpt Record'!B672,'Sub-Cpt Record'!C672),"")</f>
        <v/>
      </c>
      <c r="AU672" s="333">
        <f t="shared" si="99"/>
        <v>1</v>
      </c>
      <c r="AV672" s="333">
        <f>IF(AT672&lt;&gt;"",'Sub-Cpt Record'!C672/CODE!AU672,0)</f>
        <v>0</v>
      </c>
    </row>
    <row r="673" spans="1:48" x14ac:dyDescent="0.25">
      <c r="A673" s="333" t="str">
        <f>IF('Sub-Cpt Record'!B673="",IF(OR('Sub-Cpt Record'!A673=0,'Sub-Cpt Record'!A673=""),"",'Sub-Cpt Record'!A673),CONCATENATE('Sub-Cpt Record'!A673&amp;'Sub-Cpt Record'!B673))</f>
        <v/>
      </c>
      <c r="B673" s="333">
        <f t="shared" si="91"/>
        <v>1</v>
      </c>
      <c r="C673" s="334" t="str">
        <f>IF('Sub-Cpt Record'!E673 = "","",'Sub-Cpt Record'!E673&amp;"  ")</f>
        <v/>
      </c>
      <c r="D673" s="333" t="str">
        <f>IF('Sub-Cpt Record'!F673 = "","",'Sub-Cpt Record'!F673&amp;"  ")</f>
        <v/>
      </c>
      <c r="E673" s="333" t="str">
        <f>IF('Sub-Cpt Record'!G673 = "","",'Sub-Cpt Record'!G673&amp;"  ")</f>
        <v/>
      </c>
      <c r="F673" s="333" t="str">
        <f>IF('Sub-Cpt Record'!H673 = "","",'Sub-Cpt Record'!H673&amp;"  ")</f>
        <v/>
      </c>
      <c r="G673" s="333" t="str">
        <f>IF('Sub-Cpt Record'!I673 = "","",'Sub-Cpt Record'!I673&amp;"  ")</f>
        <v/>
      </c>
      <c r="H673" s="333" t="str">
        <f>IF('Sub-Cpt Record'!J673 = "","",'Sub-Cpt Record'!J673&amp;"  ")</f>
        <v/>
      </c>
      <c r="I673" s="335" t="str">
        <f t="shared" si="92"/>
        <v/>
      </c>
      <c r="J673" s="333">
        <f>IF(A673&lt;&gt;"",'Sub-Cpt Record'!C673/CODE!B673,0)</f>
        <v>0</v>
      </c>
      <c r="L673" s="337" t="str">
        <f t="shared" si="93"/>
        <v/>
      </c>
      <c r="N673" s="338">
        <f>COUNTIFS('Felling&amp;Restocking'!$A$11:$A$1000, 'Felling&amp;Restocking'!$A673, 'Felling&amp;Restocking'!$B$11:$B$1000, 'Felling&amp;Restocking'!$B673, 'Felling&amp;Restocking'!$H$11:$H$1000, 'Felling&amp;Restocking'!$H673)</f>
        <v>0</v>
      </c>
      <c r="O673" s="338">
        <f>IF(OR('Felling&amp;Restocking'!H673=0,'Felling&amp;Restocking'!H673=""),0,1)</f>
        <v>0</v>
      </c>
      <c r="P673" s="339">
        <f>SUM('Felling&amp;Restocking'!O673+'Felling&amp;Restocking'!P673)</f>
        <v>0</v>
      </c>
      <c r="S673" s="341">
        <f>IF(AND(O673&lt;&gt;0,P673&lt;&gt;0,'Felling&amp;Restocking'!G673&lt;&gt;0,AA673="",AC673=""),1,0)</f>
        <v>0</v>
      </c>
      <c r="T673" s="342" t="str">
        <f>IF(OR('Felling&amp;Restocking'!G673=0,'Felling&amp;Restocking'!G673=""),"",SUM('Felling&amp;Restocking'!O673/P673)*'Felling&amp;Restocking'!G673)</f>
        <v/>
      </c>
      <c r="U673" s="343" t="str">
        <f>IF(OR('Felling&amp;Restocking'!G673=0,'Felling&amp;Restocking'!G673=""),"",SUM('Felling&amp;Restocking'!P673/P673)*'Felling&amp;Restocking'!G673)</f>
        <v/>
      </c>
      <c r="V673" s="344">
        <f>IF(CONCATENATE('Felling&amp;Restocking'!U673&amp;'Felling&amp;Restocking'!W673&amp;'Felling&amp;Restocking'!Y673&amp;'Felling&amp;Restocking'!AA673&amp;'Felling&amp;Restocking'!AC673)="",0,1)</f>
        <v>0</v>
      </c>
      <c r="W673" s="345">
        <f>IF(OR(OR(TRIM('Felling&amp;Restocking'!H673)="T",TRIM('Felling&amp;Restocking'!H673)="DF",TRIM('Felling&amp;Restocking'!H673)="OS"),O673=0),0,1)</f>
        <v>0</v>
      </c>
      <c r="X673" s="345">
        <f>IF(OR('Felling&amp;Restocking'!$S673="",OR('Felling&amp;Restocking'!$S673=0,'Felling&amp;Restocking'!$S673="N/A")),0,1)</f>
        <v>0</v>
      </c>
      <c r="Y673" s="333" t="str">
        <f t="shared" si="94"/>
        <v/>
      </c>
      <c r="Z673" s="333" t="str">
        <f t="shared" si="95"/>
        <v/>
      </c>
      <c r="AA673" s="334" t="str">
        <f t="shared" si="96"/>
        <v/>
      </c>
      <c r="AC673" s="333" t="str">
        <f t="shared" si="97"/>
        <v/>
      </c>
      <c r="AE673" s="333" t="str">
        <f t="shared" si="98"/>
        <v>1</v>
      </c>
      <c r="AF673" s="346" t="str">
        <f>IF('Felling&amp;Restocking'!I673="","",IFERROR(VLOOKUP( 'Felling&amp;Restocking'!I673,SpeciesList[],2,FALSE),"," &amp; 'Felling&amp;Restocking'!I673))</f>
        <v/>
      </c>
      <c r="AG673" s="333" t="str">
        <f>IF('Felling&amp;Restocking'!I673="","",VLOOKUP( 'Felling&amp;Restocking'!I673,SpeciesList[],4,FALSE))</f>
        <v/>
      </c>
      <c r="AH673" s="333" t="str">
        <f>IF('Felling&amp;Restocking'!J673="","",IFERROR("," &amp; VLOOKUP( 'Felling&amp;Restocking'!J673,SpeciesList[],2,FALSE),"," &amp; 'Felling&amp;Restocking'!J673))</f>
        <v/>
      </c>
      <c r="AI673" s="333" t="str">
        <f>IF('Felling&amp;Restocking'!J673="","",VLOOKUP( 'Felling&amp;Restocking'!J673,SpeciesList[],4,FALSE))</f>
        <v/>
      </c>
      <c r="AJ673" s="333" t="str">
        <f>IF('Felling&amp;Restocking'!K673="","",IFERROR("," &amp; VLOOKUP( 'Felling&amp;Restocking'!K673,SpeciesList[],2,FALSE),"," &amp; 'Felling&amp;Restocking'!K673))</f>
        <v/>
      </c>
      <c r="AK673" s="333" t="str">
        <f>IF('Felling&amp;Restocking'!K673="","",VLOOKUP( 'Felling&amp;Restocking'!K673,SpeciesList[],4,FALSE))</f>
        <v/>
      </c>
      <c r="AL673" s="333" t="str">
        <f>IF('Felling&amp;Restocking'!L673="","",IFERROR("," &amp; VLOOKUP( 'Felling&amp;Restocking'!L673,SpeciesList[],2,FALSE),"," &amp; 'Felling&amp;Restocking'!L673))</f>
        <v/>
      </c>
      <c r="AM673" s="333" t="str">
        <f>IF('Felling&amp;Restocking'!L673="","",VLOOKUP( 'Felling&amp;Restocking'!L673,SpeciesList[],4,FALSE))</f>
        <v/>
      </c>
      <c r="AN673" s="333" t="str">
        <f>IF('Felling&amp;Restocking'!M673="","",IFERROR("," &amp; VLOOKUP( 'Felling&amp;Restocking'!M673,SpeciesList[],2,FALSE),"," &amp; 'Felling&amp;Restocking'!M673))</f>
        <v/>
      </c>
      <c r="AO673" s="333" t="str">
        <f>IF('Felling&amp;Restocking'!M673="","",VLOOKUP( 'Felling&amp;Restocking'!M673,SpeciesList[],4,FALSE))</f>
        <v/>
      </c>
      <c r="AP673" s="333" t="str">
        <f>IF('Felling&amp;Restocking'!N673="","",IFERROR("," &amp; VLOOKUP( 'Felling&amp;Restocking'!N673,SpeciesList[],2,FALSE),"," &amp; 'Felling&amp;Restocking'!N673))</f>
        <v/>
      </c>
      <c r="AQ673" s="333" t="str">
        <f>IF('Felling&amp;Restocking'!N673="","",VLOOKUP( 'Felling&amp;Restocking'!N673,SpeciesList[],4,FALSE))</f>
        <v/>
      </c>
      <c r="AS673" s="346"/>
      <c r="AT673" s="333" t="str">
        <f>IF('Sub-Cpt Record'!A673&lt;&gt;"",CONCATENATE('Sub-Cpt Record'!A673,'Sub-Cpt Record'!B673,'Sub-Cpt Record'!C673),"")</f>
        <v/>
      </c>
      <c r="AU673" s="333">
        <f t="shared" si="99"/>
        <v>1</v>
      </c>
      <c r="AV673" s="333">
        <f>IF(AT673&lt;&gt;"",'Sub-Cpt Record'!C673/CODE!AU673,0)</f>
        <v>0</v>
      </c>
    </row>
    <row r="674" spans="1:48" x14ac:dyDescent="0.25">
      <c r="A674" s="333" t="str">
        <f>IF('Sub-Cpt Record'!B674="",IF(OR('Sub-Cpt Record'!A674=0,'Sub-Cpt Record'!A674=""),"",'Sub-Cpt Record'!A674),CONCATENATE('Sub-Cpt Record'!A674&amp;'Sub-Cpt Record'!B674))</f>
        <v/>
      </c>
      <c r="B674" s="333">
        <f t="shared" si="91"/>
        <v>1</v>
      </c>
      <c r="C674" s="334" t="str">
        <f>IF('Sub-Cpt Record'!E674 = "","",'Sub-Cpt Record'!E674&amp;"  ")</f>
        <v/>
      </c>
      <c r="D674" s="333" t="str">
        <f>IF('Sub-Cpt Record'!F674 = "","",'Sub-Cpt Record'!F674&amp;"  ")</f>
        <v/>
      </c>
      <c r="E674" s="333" t="str">
        <f>IF('Sub-Cpt Record'!G674 = "","",'Sub-Cpt Record'!G674&amp;"  ")</f>
        <v/>
      </c>
      <c r="F674" s="333" t="str">
        <f>IF('Sub-Cpt Record'!H674 = "","",'Sub-Cpt Record'!H674&amp;"  ")</f>
        <v/>
      </c>
      <c r="G674" s="333" t="str">
        <f>IF('Sub-Cpt Record'!I674 = "","",'Sub-Cpt Record'!I674&amp;"  ")</f>
        <v/>
      </c>
      <c r="H674" s="333" t="str">
        <f>IF('Sub-Cpt Record'!J674 = "","",'Sub-Cpt Record'!J674&amp;"  ")</f>
        <v/>
      </c>
      <c r="I674" s="335" t="str">
        <f t="shared" si="92"/>
        <v/>
      </c>
      <c r="J674" s="333">
        <f>IF(A674&lt;&gt;"",'Sub-Cpt Record'!C674/CODE!B674,0)</f>
        <v>0</v>
      </c>
      <c r="L674" s="337" t="str">
        <f t="shared" si="93"/>
        <v/>
      </c>
      <c r="N674" s="338">
        <f>COUNTIFS('Felling&amp;Restocking'!$A$11:$A$1000, 'Felling&amp;Restocking'!$A674, 'Felling&amp;Restocking'!$B$11:$B$1000, 'Felling&amp;Restocking'!$B674, 'Felling&amp;Restocking'!$H$11:$H$1000, 'Felling&amp;Restocking'!$H674)</f>
        <v>0</v>
      </c>
      <c r="O674" s="338">
        <f>IF(OR('Felling&amp;Restocking'!H674=0,'Felling&amp;Restocking'!H674=""),0,1)</f>
        <v>0</v>
      </c>
      <c r="P674" s="339">
        <f>SUM('Felling&amp;Restocking'!O674+'Felling&amp;Restocking'!P674)</f>
        <v>0</v>
      </c>
      <c r="S674" s="341">
        <f>IF(AND(O674&lt;&gt;0,P674&lt;&gt;0,'Felling&amp;Restocking'!G674&lt;&gt;0,AA674="",AC674=""),1,0)</f>
        <v>0</v>
      </c>
      <c r="T674" s="342" t="str">
        <f>IF(OR('Felling&amp;Restocking'!G674=0,'Felling&amp;Restocking'!G674=""),"",SUM('Felling&amp;Restocking'!O674/P674)*'Felling&amp;Restocking'!G674)</f>
        <v/>
      </c>
      <c r="U674" s="343" t="str">
        <f>IF(OR('Felling&amp;Restocking'!G674=0,'Felling&amp;Restocking'!G674=""),"",SUM('Felling&amp;Restocking'!P674/P674)*'Felling&amp;Restocking'!G674)</f>
        <v/>
      </c>
      <c r="V674" s="344">
        <f>IF(CONCATENATE('Felling&amp;Restocking'!U674&amp;'Felling&amp;Restocking'!W674&amp;'Felling&amp;Restocking'!Y674&amp;'Felling&amp;Restocking'!AA674&amp;'Felling&amp;Restocking'!AC674)="",0,1)</f>
        <v>0</v>
      </c>
      <c r="W674" s="345">
        <f>IF(OR(OR(TRIM('Felling&amp;Restocking'!H674)="T",TRIM('Felling&amp;Restocking'!H674)="DF",TRIM('Felling&amp;Restocking'!H674)="OS"),O674=0),0,1)</f>
        <v>0</v>
      </c>
      <c r="X674" s="345">
        <f>IF(OR('Felling&amp;Restocking'!$S674="",OR('Felling&amp;Restocking'!$S674=0,'Felling&amp;Restocking'!$S674="N/A")),0,1)</f>
        <v>0</v>
      </c>
      <c r="Y674" s="333" t="str">
        <f t="shared" si="94"/>
        <v/>
      </c>
      <c r="Z674" s="333" t="str">
        <f t="shared" si="95"/>
        <v/>
      </c>
      <c r="AA674" s="334" t="str">
        <f t="shared" si="96"/>
        <v/>
      </c>
      <c r="AC674" s="333" t="str">
        <f t="shared" si="97"/>
        <v/>
      </c>
      <c r="AE674" s="333" t="str">
        <f t="shared" si="98"/>
        <v>1</v>
      </c>
      <c r="AF674" s="346" t="str">
        <f>IF('Felling&amp;Restocking'!I674="","",IFERROR(VLOOKUP( 'Felling&amp;Restocking'!I674,SpeciesList[],2,FALSE),"," &amp; 'Felling&amp;Restocking'!I674))</f>
        <v/>
      </c>
      <c r="AG674" s="333" t="str">
        <f>IF('Felling&amp;Restocking'!I674="","",VLOOKUP( 'Felling&amp;Restocking'!I674,SpeciesList[],4,FALSE))</f>
        <v/>
      </c>
      <c r="AH674" s="333" t="str">
        <f>IF('Felling&amp;Restocking'!J674="","",IFERROR("," &amp; VLOOKUP( 'Felling&amp;Restocking'!J674,SpeciesList[],2,FALSE),"," &amp; 'Felling&amp;Restocking'!J674))</f>
        <v/>
      </c>
      <c r="AI674" s="333" t="str">
        <f>IF('Felling&amp;Restocking'!J674="","",VLOOKUP( 'Felling&amp;Restocking'!J674,SpeciesList[],4,FALSE))</f>
        <v/>
      </c>
      <c r="AJ674" s="333" t="str">
        <f>IF('Felling&amp;Restocking'!K674="","",IFERROR("," &amp; VLOOKUP( 'Felling&amp;Restocking'!K674,SpeciesList[],2,FALSE),"," &amp; 'Felling&amp;Restocking'!K674))</f>
        <v/>
      </c>
      <c r="AK674" s="333" t="str">
        <f>IF('Felling&amp;Restocking'!K674="","",VLOOKUP( 'Felling&amp;Restocking'!K674,SpeciesList[],4,FALSE))</f>
        <v/>
      </c>
      <c r="AL674" s="333" t="str">
        <f>IF('Felling&amp;Restocking'!L674="","",IFERROR("," &amp; VLOOKUP( 'Felling&amp;Restocking'!L674,SpeciesList[],2,FALSE),"," &amp; 'Felling&amp;Restocking'!L674))</f>
        <v/>
      </c>
      <c r="AM674" s="333" t="str">
        <f>IF('Felling&amp;Restocking'!L674="","",VLOOKUP( 'Felling&amp;Restocking'!L674,SpeciesList[],4,FALSE))</f>
        <v/>
      </c>
      <c r="AN674" s="333" t="str">
        <f>IF('Felling&amp;Restocking'!M674="","",IFERROR("," &amp; VLOOKUP( 'Felling&amp;Restocking'!M674,SpeciesList[],2,FALSE),"," &amp; 'Felling&amp;Restocking'!M674))</f>
        <v/>
      </c>
      <c r="AO674" s="333" t="str">
        <f>IF('Felling&amp;Restocking'!M674="","",VLOOKUP( 'Felling&amp;Restocking'!M674,SpeciesList[],4,FALSE))</f>
        <v/>
      </c>
      <c r="AP674" s="333" t="str">
        <f>IF('Felling&amp;Restocking'!N674="","",IFERROR("," &amp; VLOOKUP( 'Felling&amp;Restocking'!N674,SpeciesList[],2,FALSE),"," &amp; 'Felling&amp;Restocking'!N674))</f>
        <v/>
      </c>
      <c r="AQ674" s="333" t="str">
        <f>IF('Felling&amp;Restocking'!N674="","",VLOOKUP( 'Felling&amp;Restocking'!N674,SpeciesList[],4,FALSE))</f>
        <v/>
      </c>
      <c r="AS674" s="346"/>
      <c r="AT674" s="333" t="str">
        <f>IF('Sub-Cpt Record'!A674&lt;&gt;"",CONCATENATE('Sub-Cpt Record'!A674,'Sub-Cpt Record'!B674,'Sub-Cpt Record'!C674),"")</f>
        <v/>
      </c>
      <c r="AU674" s="333">
        <f t="shared" si="99"/>
        <v>1</v>
      </c>
      <c r="AV674" s="333">
        <f>IF(AT674&lt;&gt;"",'Sub-Cpt Record'!C674/CODE!AU674,0)</f>
        <v>0</v>
      </c>
    </row>
    <row r="675" spans="1:48" x14ac:dyDescent="0.25">
      <c r="A675" s="333" t="str">
        <f>IF('Sub-Cpt Record'!B675="",IF(OR('Sub-Cpt Record'!A675=0,'Sub-Cpt Record'!A675=""),"",'Sub-Cpt Record'!A675),CONCATENATE('Sub-Cpt Record'!A675&amp;'Sub-Cpt Record'!B675))</f>
        <v/>
      </c>
      <c r="B675" s="333">
        <f t="shared" si="91"/>
        <v>1</v>
      </c>
      <c r="C675" s="334" t="str">
        <f>IF('Sub-Cpt Record'!E675 = "","",'Sub-Cpt Record'!E675&amp;"  ")</f>
        <v/>
      </c>
      <c r="D675" s="333" t="str">
        <f>IF('Sub-Cpt Record'!F675 = "","",'Sub-Cpt Record'!F675&amp;"  ")</f>
        <v/>
      </c>
      <c r="E675" s="333" t="str">
        <f>IF('Sub-Cpt Record'!G675 = "","",'Sub-Cpt Record'!G675&amp;"  ")</f>
        <v/>
      </c>
      <c r="F675" s="333" t="str">
        <f>IF('Sub-Cpt Record'!H675 = "","",'Sub-Cpt Record'!H675&amp;"  ")</f>
        <v/>
      </c>
      <c r="G675" s="333" t="str">
        <f>IF('Sub-Cpt Record'!I675 = "","",'Sub-Cpt Record'!I675&amp;"  ")</f>
        <v/>
      </c>
      <c r="H675" s="333" t="str">
        <f>IF('Sub-Cpt Record'!J675 = "","",'Sub-Cpt Record'!J675&amp;"  ")</f>
        <v/>
      </c>
      <c r="I675" s="335" t="str">
        <f t="shared" si="92"/>
        <v/>
      </c>
      <c r="J675" s="333">
        <f>IF(A675&lt;&gt;"",'Sub-Cpt Record'!C675/CODE!B675,0)</f>
        <v>0</v>
      </c>
      <c r="L675" s="337" t="str">
        <f t="shared" si="93"/>
        <v/>
      </c>
      <c r="N675" s="338">
        <f>COUNTIFS('Felling&amp;Restocking'!$A$11:$A$1000, 'Felling&amp;Restocking'!$A675, 'Felling&amp;Restocking'!$B$11:$B$1000, 'Felling&amp;Restocking'!$B675, 'Felling&amp;Restocking'!$H$11:$H$1000, 'Felling&amp;Restocking'!$H675)</f>
        <v>0</v>
      </c>
      <c r="O675" s="338">
        <f>IF(OR('Felling&amp;Restocking'!H675=0,'Felling&amp;Restocking'!H675=""),0,1)</f>
        <v>0</v>
      </c>
      <c r="P675" s="339">
        <f>SUM('Felling&amp;Restocking'!O675+'Felling&amp;Restocking'!P675)</f>
        <v>0</v>
      </c>
      <c r="S675" s="341">
        <f>IF(AND(O675&lt;&gt;0,P675&lt;&gt;0,'Felling&amp;Restocking'!G675&lt;&gt;0,AA675="",AC675=""),1,0)</f>
        <v>0</v>
      </c>
      <c r="T675" s="342" t="str">
        <f>IF(OR('Felling&amp;Restocking'!G675=0,'Felling&amp;Restocking'!G675=""),"",SUM('Felling&amp;Restocking'!O675/P675)*'Felling&amp;Restocking'!G675)</f>
        <v/>
      </c>
      <c r="U675" s="343" t="str">
        <f>IF(OR('Felling&amp;Restocking'!G675=0,'Felling&amp;Restocking'!G675=""),"",SUM('Felling&amp;Restocking'!P675/P675)*'Felling&amp;Restocking'!G675)</f>
        <v/>
      </c>
      <c r="V675" s="344">
        <f>IF(CONCATENATE('Felling&amp;Restocking'!U675&amp;'Felling&amp;Restocking'!W675&amp;'Felling&amp;Restocking'!Y675&amp;'Felling&amp;Restocking'!AA675&amp;'Felling&amp;Restocking'!AC675)="",0,1)</f>
        <v>0</v>
      </c>
      <c r="W675" s="345">
        <f>IF(OR(OR(TRIM('Felling&amp;Restocking'!H675)="T",TRIM('Felling&amp;Restocking'!H675)="DF",TRIM('Felling&amp;Restocking'!H675)="OS"),O675=0),0,1)</f>
        <v>0</v>
      </c>
      <c r="X675" s="345">
        <f>IF(OR('Felling&amp;Restocking'!$S675="",OR('Felling&amp;Restocking'!$S675=0,'Felling&amp;Restocking'!$S675="N/A")),0,1)</f>
        <v>0</v>
      </c>
      <c r="Y675" s="333" t="str">
        <f t="shared" si="94"/>
        <v/>
      </c>
      <c r="Z675" s="333" t="str">
        <f t="shared" si="95"/>
        <v/>
      </c>
      <c r="AA675" s="334" t="str">
        <f t="shared" si="96"/>
        <v/>
      </c>
      <c r="AC675" s="333" t="str">
        <f t="shared" si="97"/>
        <v/>
      </c>
      <c r="AE675" s="333" t="str">
        <f t="shared" si="98"/>
        <v>1</v>
      </c>
      <c r="AF675" s="346" t="str">
        <f>IF('Felling&amp;Restocking'!I675="","",IFERROR(VLOOKUP( 'Felling&amp;Restocking'!I675,SpeciesList[],2,FALSE),"," &amp; 'Felling&amp;Restocking'!I675))</f>
        <v/>
      </c>
      <c r="AG675" s="333" t="str">
        <f>IF('Felling&amp;Restocking'!I675="","",VLOOKUP( 'Felling&amp;Restocking'!I675,SpeciesList[],4,FALSE))</f>
        <v/>
      </c>
      <c r="AH675" s="333" t="str">
        <f>IF('Felling&amp;Restocking'!J675="","",IFERROR("," &amp; VLOOKUP( 'Felling&amp;Restocking'!J675,SpeciesList[],2,FALSE),"," &amp; 'Felling&amp;Restocking'!J675))</f>
        <v/>
      </c>
      <c r="AI675" s="333" t="str">
        <f>IF('Felling&amp;Restocking'!J675="","",VLOOKUP( 'Felling&amp;Restocking'!J675,SpeciesList[],4,FALSE))</f>
        <v/>
      </c>
      <c r="AJ675" s="333" t="str">
        <f>IF('Felling&amp;Restocking'!K675="","",IFERROR("," &amp; VLOOKUP( 'Felling&amp;Restocking'!K675,SpeciesList[],2,FALSE),"," &amp; 'Felling&amp;Restocking'!K675))</f>
        <v/>
      </c>
      <c r="AK675" s="333" t="str">
        <f>IF('Felling&amp;Restocking'!K675="","",VLOOKUP( 'Felling&amp;Restocking'!K675,SpeciesList[],4,FALSE))</f>
        <v/>
      </c>
      <c r="AL675" s="333" t="str">
        <f>IF('Felling&amp;Restocking'!L675="","",IFERROR("," &amp; VLOOKUP( 'Felling&amp;Restocking'!L675,SpeciesList[],2,FALSE),"," &amp; 'Felling&amp;Restocking'!L675))</f>
        <v/>
      </c>
      <c r="AM675" s="333" t="str">
        <f>IF('Felling&amp;Restocking'!L675="","",VLOOKUP( 'Felling&amp;Restocking'!L675,SpeciesList[],4,FALSE))</f>
        <v/>
      </c>
      <c r="AN675" s="333" t="str">
        <f>IF('Felling&amp;Restocking'!M675="","",IFERROR("," &amp; VLOOKUP( 'Felling&amp;Restocking'!M675,SpeciesList[],2,FALSE),"," &amp; 'Felling&amp;Restocking'!M675))</f>
        <v/>
      </c>
      <c r="AO675" s="333" t="str">
        <f>IF('Felling&amp;Restocking'!M675="","",VLOOKUP( 'Felling&amp;Restocking'!M675,SpeciesList[],4,FALSE))</f>
        <v/>
      </c>
      <c r="AP675" s="333" t="str">
        <f>IF('Felling&amp;Restocking'!N675="","",IFERROR("," &amp; VLOOKUP( 'Felling&amp;Restocking'!N675,SpeciesList[],2,FALSE),"," &amp; 'Felling&amp;Restocking'!N675))</f>
        <v/>
      </c>
      <c r="AQ675" s="333" t="str">
        <f>IF('Felling&amp;Restocking'!N675="","",VLOOKUP( 'Felling&amp;Restocking'!N675,SpeciesList[],4,FALSE))</f>
        <v/>
      </c>
      <c r="AS675" s="346"/>
      <c r="AT675" s="333" t="str">
        <f>IF('Sub-Cpt Record'!A675&lt;&gt;"",CONCATENATE('Sub-Cpt Record'!A675,'Sub-Cpt Record'!B675,'Sub-Cpt Record'!C675),"")</f>
        <v/>
      </c>
      <c r="AU675" s="333">
        <f t="shared" si="99"/>
        <v>1</v>
      </c>
      <c r="AV675" s="333">
        <f>IF(AT675&lt;&gt;"",'Sub-Cpt Record'!C675/CODE!AU675,0)</f>
        <v>0</v>
      </c>
    </row>
    <row r="676" spans="1:48" x14ac:dyDescent="0.25">
      <c r="A676" s="333" t="str">
        <f>IF('Sub-Cpt Record'!B676="",IF(OR('Sub-Cpt Record'!A676=0,'Sub-Cpt Record'!A676=""),"",'Sub-Cpt Record'!A676),CONCATENATE('Sub-Cpt Record'!A676&amp;'Sub-Cpt Record'!B676))</f>
        <v/>
      </c>
      <c r="B676" s="333">
        <f t="shared" si="91"/>
        <v>1</v>
      </c>
      <c r="C676" s="334" t="str">
        <f>IF('Sub-Cpt Record'!E676 = "","",'Sub-Cpt Record'!E676&amp;"  ")</f>
        <v/>
      </c>
      <c r="D676" s="333" t="str">
        <f>IF('Sub-Cpt Record'!F676 = "","",'Sub-Cpt Record'!F676&amp;"  ")</f>
        <v/>
      </c>
      <c r="E676" s="333" t="str">
        <f>IF('Sub-Cpt Record'!G676 = "","",'Sub-Cpt Record'!G676&amp;"  ")</f>
        <v/>
      </c>
      <c r="F676" s="333" t="str">
        <f>IF('Sub-Cpt Record'!H676 = "","",'Sub-Cpt Record'!H676&amp;"  ")</f>
        <v/>
      </c>
      <c r="G676" s="333" t="str">
        <f>IF('Sub-Cpt Record'!I676 = "","",'Sub-Cpt Record'!I676&amp;"  ")</f>
        <v/>
      </c>
      <c r="H676" s="333" t="str">
        <f>IF('Sub-Cpt Record'!J676 = "","",'Sub-Cpt Record'!J676&amp;"  ")</f>
        <v/>
      </c>
      <c r="I676" s="335" t="str">
        <f t="shared" si="92"/>
        <v/>
      </c>
      <c r="J676" s="333">
        <f>IF(A676&lt;&gt;"",'Sub-Cpt Record'!C676/CODE!B676,0)</f>
        <v>0</v>
      </c>
      <c r="L676" s="337" t="str">
        <f t="shared" si="93"/>
        <v/>
      </c>
      <c r="N676" s="338">
        <f>COUNTIFS('Felling&amp;Restocking'!$A$11:$A$1000, 'Felling&amp;Restocking'!$A676, 'Felling&amp;Restocking'!$B$11:$B$1000, 'Felling&amp;Restocking'!$B676, 'Felling&amp;Restocking'!$H$11:$H$1000, 'Felling&amp;Restocking'!$H676)</f>
        <v>0</v>
      </c>
      <c r="O676" s="338">
        <f>IF(OR('Felling&amp;Restocking'!H676=0,'Felling&amp;Restocking'!H676=""),0,1)</f>
        <v>0</v>
      </c>
      <c r="P676" s="339">
        <f>SUM('Felling&amp;Restocking'!O676+'Felling&amp;Restocking'!P676)</f>
        <v>0</v>
      </c>
      <c r="S676" s="341">
        <f>IF(AND(O676&lt;&gt;0,P676&lt;&gt;0,'Felling&amp;Restocking'!G676&lt;&gt;0,AA676="",AC676=""),1,0)</f>
        <v>0</v>
      </c>
      <c r="T676" s="342" t="str">
        <f>IF(OR('Felling&amp;Restocking'!G676=0,'Felling&amp;Restocking'!G676=""),"",SUM('Felling&amp;Restocking'!O676/P676)*'Felling&amp;Restocking'!G676)</f>
        <v/>
      </c>
      <c r="U676" s="343" t="str">
        <f>IF(OR('Felling&amp;Restocking'!G676=0,'Felling&amp;Restocking'!G676=""),"",SUM('Felling&amp;Restocking'!P676/P676)*'Felling&amp;Restocking'!G676)</f>
        <v/>
      </c>
      <c r="V676" s="344">
        <f>IF(CONCATENATE('Felling&amp;Restocking'!U676&amp;'Felling&amp;Restocking'!W676&amp;'Felling&amp;Restocking'!Y676&amp;'Felling&amp;Restocking'!AA676&amp;'Felling&amp;Restocking'!AC676)="",0,1)</f>
        <v>0</v>
      </c>
      <c r="W676" s="345">
        <f>IF(OR(OR(TRIM('Felling&amp;Restocking'!H676)="T",TRIM('Felling&amp;Restocking'!H676)="DF",TRIM('Felling&amp;Restocking'!H676)="OS"),O676=0),0,1)</f>
        <v>0</v>
      </c>
      <c r="X676" s="345">
        <f>IF(OR('Felling&amp;Restocking'!$S676="",OR('Felling&amp;Restocking'!$S676=0,'Felling&amp;Restocking'!$S676="N/A")),0,1)</f>
        <v>0</v>
      </c>
      <c r="Y676" s="333" t="str">
        <f t="shared" si="94"/>
        <v/>
      </c>
      <c r="Z676" s="333" t="str">
        <f t="shared" si="95"/>
        <v/>
      </c>
      <c r="AA676" s="334" t="str">
        <f t="shared" si="96"/>
        <v/>
      </c>
      <c r="AC676" s="333" t="str">
        <f t="shared" si="97"/>
        <v/>
      </c>
      <c r="AE676" s="333" t="str">
        <f t="shared" si="98"/>
        <v>1</v>
      </c>
      <c r="AF676" s="346" t="str">
        <f>IF('Felling&amp;Restocking'!I676="","",IFERROR(VLOOKUP( 'Felling&amp;Restocking'!I676,SpeciesList[],2,FALSE),"," &amp; 'Felling&amp;Restocking'!I676))</f>
        <v/>
      </c>
      <c r="AG676" s="333" t="str">
        <f>IF('Felling&amp;Restocking'!I676="","",VLOOKUP( 'Felling&amp;Restocking'!I676,SpeciesList[],4,FALSE))</f>
        <v/>
      </c>
      <c r="AH676" s="333" t="str">
        <f>IF('Felling&amp;Restocking'!J676="","",IFERROR("," &amp; VLOOKUP( 'Felling&amp;Restocking'!J676,SpeciesList[],2,FALSE),"," &amp; 'Felling&amp;Restocking'!J676))</f>
        <v/>
      </c>
      <c r="AI676" s="333" t="str">
        <f>IF('Felling&amp;Restocking'!J676="","",VLOOKUP( 'Felling&amp;Restocking'!J676,SpeciesList[],4,FALSE))</f>
        <v/>
      </c>
      <c r="AJ676" s="333" t="str">
        <f>IF('Felling&amp;Restocking'!K676="","",IFERROR("," &amp; VLOOKUP( 'Felling&amp;Restocking'!K676,SpeciesList[],2,FALSE),"," &amp; 'Felling&amp;Restocking'!K676))</f>
        <v/>
      </c>
      <c r="AK676" s="333" t="str">
        <f>IF('Felling&amp;Restocking'!K676="","",VLOOKUP( 'Felling&amp;Restocking'!K676,SpeciesList[],4,FALSE))</f>
        <v/>
      </c>
      <c r="AL676" s="333" t="str">
        <f>IF('Felling&amp;Restocking'!L676="","",IFERROR("," &amp; VLOOKUP( 'Felling&amp;Restocking'!L676,SpeciesList[],2,FALSE),"," &amp; 'Felling&amp;Restocking'!L676))</f>
        <v/>
      </c>
      <c r="AM676" s="333" t="str">
        <f>IF('Felling&amp;Restocking'!L676="","",VLOOKUP( 'Felling&amp;Restocking'!L676,SpeciesList[],4,FALSE))</f>
        <v/>
      </c>
      <c r="AN676" s="333" t="str">
        <f>IF('Felling&amp;Restocking'!M676="","",IFERROR("," &amp; VLOOKUP( 'Felling&amp;Restocking'!M676,SpeciesList[],2,FALSE),"," &amp; 'Felling&amp;Restocking'!M676))</f>
        <v/>
      </c>
      <c r="AO676" s="333" t="str">
        <f>IF('Felling&amp;Restocking'!M676="","",VLOOKUP( 'Felling&amp;Restocking'!M676,SpeciesList[],4,FALSE))</f>
        <v/>
      </c>
      <c r="AP676" s="333" t="str">
        <f>IF('Felling&amp;Restocking'!N676="","",IFERROR("," &amp; VLOOKUP( 'Felling&amp;Restocking'!N676,SpeciesList[],2,FALSE),"," &amp; 'Felling&amp;Restocking'!N676))</f>
        <v/>
      </c>
      <c r="AQ676" s="333" t="str">
        <f>IF('Felling&amp;Restocking'!N676="","",VLOOKUP( 'Felling&amp;Restocking'!N676,SpeciesList[],4,FALSE))</f>
        <v/>
      </c>
      <c r="AS676" s="346"/>
      <c r="AT676" s="333" t="str">
        <f>IF('Sub-Cpt Record'!A676&lt;&gt;"",CONCATENATE('Sub-Cpt Record'!A676,'Sub-Cpt Record'!B676,'Sub-Cpt Record'!C676),"")</f>
        <v/>
      </c>
      <c r="AU676" s="333">
        <f t="shared" si="99"/>
        <v>1</v>
      </c>
      <c r="AV676" s="333">
        <f>IF(AT676&lt;&gt;"",'Sub-Cpt Record'!C676/CODE!AU676,0)</f>
        <v>0</v>
      </c>
    </row>
    <row r="677" spans="1:48" x14ac:dyDescent="0.25">
      <c r="A677" s="333" t="str">
        <f>IF('Sub-Cpt Record'!B677="",IF(OR('Sub-Cpt Record'!A677=0,'Sub-Cpt Record'!A677=""),"",'Sub-Cpt Record'!A677),CONCATENATE('Sub-Cpt Record'!A677&amp;'Sub-Cpt Record'!B677))</f>
        <v/>
      </c>
      <c r="B677" s="333">
        <f t="shared" si="91"/>
        <v>1</v>
      </c>
      <c r="C677" s="334" t="str">
        <f>IF('Sub-Cpt Record'!E677 = "","",'Sub-Cpt Record'!E677&amp;"  ")</f>
        <v/>
      </c>
      <c r="D677" s="333" t="str">
        <f>IF('Sub-Cpt Record'!F677 = "","",'Sub-Cpt Record'!F677&amp;"  ")</f>
        <v/>
      </c>
      <c r="E677" s="333" t="str">
        <f>IF('Sub-Cpt Record'!G677 = "","",'Sub-Cpt Record'!G677&amp;"  ")</f>
        <v/>
      </c>
      <c r="F677" s="333" t="str">
        <f>IF('Sub-Cpt Record'!H677 = "","",'Sub-Cpt Record'!H677&amp;"  ")</f>
        <v/>
      </c>
      <c r="G677" s="333" t="str">
        <f>IF('Sub-Cpt Record'!I677 = "","",'Sub-Cpt Record'!I677&amp;"  ")</f>
        <v/>
      </c>
      <c r="H677" s="333" t="str">
        <f>IF('Sub-Cpt Record'!J677 = "","",'Sub-Cpt Record'!J677&amp;"  ")</f>
        <v/>
      </c>
      <c r="I677" s="335" t="str">
        <f t="shared" si="92"/>
        <v/>
      </c>
      <c r="J677" s="333">
        <f>IF(A677&lt;&gt;"",'Sub-Cpt Record'!C677/CODE!B677,0)</f>
        <v>0</v>
      </c>
      <c r="L677" s="337" t="str">
        <f t="shared" si="93"/>
        <v/>
      </c>
      <c r="N677" s="338">
        <f>COUNTIFS('Felling&amp;Restocking'!$A$11:$A$1000, 'Felling&amp;Restocking'!$A677, 'Felling&amp;Restocking'!$B$11:$B$1000, 'Felling&amp;Restocking'!$B677, 'Felling&amp;Restocking'!$H$11:$H$1000, 'Felling&amp;Restocking'!$H677)</f>
        <v>0</v>
      </c>
      <c r="O677" s="338">
        <f>IF(OR('Felling&amp;Restocking'!H677=0,'Felling&amp;Restocking'!H677=""),0,1)</f>
        <v>0</v>
      </c>
      <c r="P677" s="339">
        <f>SUM('Felling&amp;Restocking'!O677+'Felling&amp;Restocking'!P677)</f>
        <v>0</v>
      </c>
      <c r="S677" s="341">
        <f>IF(AND(O677&lt;&gt;0,P677&lt;&gt;0,'Felling&amp;Restocking'!G677&lt;&gt;0,AA677="",AC677=""),1,0)</f>
        <v>0</v>
      </c>
      <c r="T677" s="342" t="str">
        <f>IF(OR('Felling&amp;Restocking'!G677=0,'Felling&amp;Restocking'!G677=""),"",SUM('Felling&amp;Restocking'!O677/P677)*'Felling&amp;Restocking'!G677)</f>
        <v/>
      </c>
      <c r="U677" s="343" t="str">
        <f>IF(OR('Felling&amp;Restocking'!G677=0,'Felling&amp;Restocking'!G677=""),"",SUM('Felling&amp;Restocking'!P677/P677)*'Felling&amp;Restocking'!G677)</f>
        <v/>
      </c>
      <c r="V677" s="344">
        <f>IF(CONCATENATE('Felling&amp;Restocking'!U677&amp;'Felling&amp;Restocking'!W677&amp;'Felling&amp;Restocking'!Y677&amp;'Felling&amp;Restocking'!AA677&amp;'Felling&amp;Restocking'!AC677)="",0,1)</f>
        <v>0</v>
      </c>
      <c r="W677" s="345">
        <f>IF(OR(OR(TRIM('Felling&amp;Restocking'!H677)="T",TRIM('Felling&amp;Restocking'!H677)="DF",TRIM('Felling&amp;Restocking'!H677)="OS"),O677=0),0,1)</f>
        <v>0</v>
      </c>
      <c r="X677" s="345">
        <f>IF(OR('Felling&amp;Restocking'!$S677="",OR('Felling&amp;Restocking'!$S677=0,'Felling&amp;Restocking'!$S677="N/A")),0,1)</f>
        <v>0</v>
      </c>
      <c r="Y677" s="333" t="str">
        <f t="shared" si="94"/>
        <v/>
      </c>
      <c r="Z677" s="333" t="str">
        <f t="shared" si="95"/>
        <v/>
      </c>
      <c r="AA677" s="334" t="str">
        <f t="shared" si="96"/>
        <v/>
      </c>
      <c r="AC677" s="333" t="str">
        <f t="shared" si="97"/>
        <v/>
      </c>
      <c r="AE677" s="333" t="str">
        <f t="shared" si="98"/>
        <v>1</v>
      </c>
      <c r="AF677" s="346" t="str">
        <f>IF('Felling&amp;Restocking'!I677="","",IFERROR(VLOOKUP( 'Felling&amp;Restocking'!I677,SpeciesList[],2,FALSE),"," &amp; 'Felling&amp;Restocking'!I677))</f>
        <v/>
      </c>
      <c r="AG677" s="333" t="str">
        <f>IF('Felling&amp;Restocking'!I677="","",VLOOKUP( 'Felling&amp;Restocking'!I677,SpeciesList[],4,FALSE))</f>
        <v/>
      </c>
      <c r="AH677" s="333" t="str">
        <f>IF('Felling&amp;Restocking'!J677="","",IFERROR("," &amp; VLOOKUP( 'Felling&amp;Restocking'!J677,SpeciesList[],2,FALSE),"," &amp; 'Felling&amp;Restocking'!J677))</f>
        <v/>
      </c>
      <c r="AI677" s="333" t="str">
        <f>IF('Felling&amp;Restocking'!J677="","",VLOOKUP( 'Felling&amp;Restocking'!J677,SpeciesList[],4,FALSE))</f>
        <v/>
      </c>
      <c r="AJ677" s="333" t="str">
        <f>IF('Felling&amp;Restocking'!K677="","",IFERROR("," &amp; VLOOKUP( 'Felling&amp;Restocking'!K677,SpeciesList[],2,FALSE),"," &amp; 'Felling&amp;Restocking'!K677))</f>
        <v/>
      </c>
      <c r="AK677" s="333" t="str">
        <f>IF('Felling&amp;Restocking'!K677="","",VLOOKUP( 'Felling&amp;Restocking'!K677,SpeciesList[],4,FALSE))</f>
        <v/>
      </c>
      <c r="AL677" s="333" t="str">
        <f>IF('Felling&amp;Restocking'!L677="","",IFERROR("," &amp; VLOOKUP( 'Felling&amp;Restocking'!L677,SpeciesList[],2,FALSE),"," &amp; 'Felling&amp;Restocking'!L677))</f>
        <v/>
      </c>
      <c r="AM677" s="333" t="str">
        <f>IF('Felling&amp;Restocking'!L677="","",VLOOKUP( 'Felling&amp;Restocking'!L677,SpeciesList[],4,FALSE))</f>
        <v/>
      </c>
      <c r="AN677" s="333" t="str">
        <f>IF('Felling&amp;Restocking'!M677="","",IFERROR("," &amp; VLOOKUP( 'Felling&amp;Restocking'!M677,SpeciesList[],2,FALSE),"," &amp; 'Felling&amp;Restocking'!M677))</f>
        <v/>
      </c>
      <c r="AO677" s="333" t="str">
        <f>IF('Felling&amp;Restocking'!M677="","",VLOOKUP( 'Felling&amp;Restocking'!M677,SpeciesList[],4,FALSE))</f>
        <v/>
      </c>
      <c r="AP677" s="333" t="str">
        <f>IF('Felling&amp;Restocking'!N677="","",IFERROR("," &amp; VLOOKUP( 'Felling&amp;Restocking'!N677,SpeciesList[],2,FALSE),"," &amp; 'Felling&amp;Restocking'!N677))</f>
        <v/>
      </c>
      <c r="AQ677" s="333" t="str">
        <f>IF('Felling&amp;Restocking'!N677="","",VLOOKUP( 'Felling&amp;Restocking'!N677,SpeciesList[],4,FALSE))</f>
        <v/>
      </c>
      <c r="AS677" s="346"/>
      <c r="AT677" s="333" t="str">
        <f>IF('Sub-Cpt Record'!A677&lt;&gt;"",CONCATENATE('Sub-Cpt Record'!A677,'Sub-Cpt Record'!B677,'Sub-Cpt Record'!C677),"")</f>
        <v/>
      </c>
      <c r="AU677" s="333">
        <f t="shared" si="99"/>
        <v>1</v>
      </c>
      <c r="AV677" s="333">
        <f>IF(AT677&lt;&gt;"",'Sub-Cpt Record'!C677/CODE!AU677,0)</f>
        <v>0</v>
      </c>
    </row>
    <row r="678" spans="1:48" x14ac:dyDescent="0.25">
      <c r="A678" s="333" t="str">
        <f>IF('Sub-Cpt Record'!B678="",IF(OR('Sub-Cpt Record'!A678=0,'Sub-Cpt Record'!A678=""),"",'Sub-Cpt Record'!A678),CONCATENATE('Sub-Cpt Record'!A678&amp;'Sub-Cpt Record'!B678))</f>
        <v/>
      </c>
      <c r="B678" s="333">
        <f t="shared" si="91"/>
        <v>1</v>
      </c>
      <c r="C678" s="334" t="str">
        <f>IF('Sub-Cpt Record'!E678 = "","",'Sub-Cpt Record'!E678&amp;"  ")</f>
        <v/>
      </c>
      <c r="D678" s="333" t="str">
        <f>IF('Sub-Cpt Record'!F678 = "","",'Sub-Cpt Record'!F678&amp;"  ")</f>
        <v/>
      </c>
      <c r="E678" s="333" t="str">
        <f>IF('Sub-Cpt Record'!G678 = "","",'Sub-Cpt Record'!G678&amp;"  ")</f>
        <v/>
      </c>
      <c r="F678" s="333" t="str">
        <f>IF('Sub-Cpt Record'!H678 = "","",'Sub-Cpt Record'!H678&amp;"  ")</f>
        <v/>
      </c>
      <c r="G678" s="333" t="str">
        <f>IF('Sub-Cpt Record'!I678 = "","",'Sub-Cpt Record'!I678&amp;"  ")</f>
        <v/>
      </c>
      <c r="H678" s="333" t="str">
        <f>IF('Sub-Cpt Record'!J678 = "","",'Sub-Cpt Record'!J678&amp;"  ")</f>
        <v/>
      </c>
      <c r="I678" s="335" t="str">
        <f t="shared" si="92"/>
        <v/>
      </c>
      <c r="J678" s="333">
        <f>IF(A678&lt;&gt;"",'Sub-Cpt Record'!C678/CODE!B678,0)</f>
        <v>0</v>
      </c>
      <c r="L678" s="337" t="str">
        <f t="shared" si="93"/>
        <v/>
      </c>
      <c r="N678" s="338">
        <f>COUNTIFS('Felling&amp;Restocking'!$A$11:$A$1000, 'Felling&amp;Restocking'!$A678, 'Felling&amp;Restocking'!$B$11:$B$1000, 'Felling&amp;Restocking'!$B678, 'Felling&amp;Restocking'!$H$11:$H$1000, 'Felling&amp;Restocking'!$H678)</f>
        <v>0</v>
      </c>
      <c r="O678" s="338">
        <f>IF(OR('Felling&amp;Restocking'!H678=0,'Felling&amp;Restocking'!H678=""),0,1)</f>
        <v>0</v>
      </c>
      <c r="P678" s="339">
        <f>SUM('Felling&amp;Restocking'!O678+'Felling&amp;Restocking'!P678)</f>
        <v>0</v>
      </c>
      <c r="S678" s="341">
        <f>IF(AND(O678&lt;&gt;0,P678&lt;&gt;0,'Felling&amp;Restocking'!G678&lt;&gt;0,AA678="",AC678=""),1,0)</f>
        <v>0</v>
      </c>
      <c r="T678" s="342" t="str">
        <f>IF(OR('Felling&amp;Restocking'!G678=0,'Felling&amp;Restocking'!G678=""),"",SUM('Felling&amp;Restocking'!O678/P678)*'Felling&amp;Restocking'!G678)</f>
        <v/>
      </c>
      <c r="U678" s="343" t="str">
        <f>IF(OR('Felling&amp;Restocking'!G678=0,'Felling&amp;Restocking'!G678=""),"",SUM('Felling&amp;Restocking'!P678/P678)*'Felling&amp;Restocking'!G678)</f>
        <v/>
      </c>
      <c r="V678" s="344">
        <f>IF(CONCATENATE('Felling&amp;Restocking'!U678&amp;'Felling&amp;Restocking'!W678&amp;'Felling&amp;Restocking'!Y678&amp;'Felling&amp;Restocking'!AA678&amp;'Felling&amp;Restocking'!AC678)="",0,1)</f>
        <v>0</v>
      </c>
      <c r="W678" s="345">
        <f>IF(OR(OR(TRIM('Felling&amp;Restocking'!H678)="T",TRIM('Felling&amp;Restocking'!H678)="DF",TRIM('Felling&amp;Restocking'!H678)="OS"),O678=0),0,1)</f>
        <v>0</v>
      </c>
      <c r="X678" s="345">
        <f>IF(OR('Felling&amp;Restocking'!$S678="",OR('Felling&amp;Restocking'!$S678=0,'Felling&amp;Restocking'!$S678="N/A")),0,1)</f>
        <v>0</v>
      </c>
      <c r="Y678" s="333" t="str">
        <f t="shared" si="94"/>
        <v/>
      </c>
      <c r="Z678" s="333" t="str">
        <f t="shared" si="95"/>
        <v/>
      </c>
      <c r="AA678" s="334" t="str">
        <f t="shared" si="96"/>
        <v/>
      </c>
      <c r="AC678" s="333" t="str">
        <f t="shared" si="97"/>
        <v/>
      </c>
      <c r="AE678" s="333" t="str">
        <f t="shared" si="98"/>
        <v>1</v>
      </c>
      <c r="AF678" s="346" t="str">
        <f>IF('Felling&amp;Restocking'!I678="","",IFERROR(VLOOKUP( 'Felling&amp;Restocking'!I678,SpeciesList[],2,FALSE),"," &amp; 'Felling&amp;Restocking'!I678))</f>
        <v/>
      </c>
      <c r="AG678" s="333" t="str">
        <f>IF('Felling&amp;Restocking'!I678="","",VLOOKUP( 'Felling&amp;Restocking'!I678,SpeciesList[],4,FALSE))</f>
        <v/>
      </c>
      <c r="AH678" s="333" t="str">
        <f>IF('Felling&amp;Restocking'!J678="","",IFERROR("," &amp; VLOOKUP( 'Felling&amp;Restocking'!J678,SpeciesList[],2,FALSE),"," &amp; 'Felling&amp;Restocking'!J678))</f>
        <v/>
      </c>
      <c r="AI678" s="333" t="str">
        <f>IF('Felling&amp;Restocking'!J678="","",VLOOKUP( 'Felling&amp;Restocking'!J678,SpeciesList[],4,FALSE))</f>
        <v/>
      </c>
      <c r="AJ678" s="333" t="str">
        <f>IF('Felling&amp;Restocking'!K678="","",IFERROR("," &amp; VLOOKUP( 'Felling&amp;Restocking'!K678,SpeciesList[],2,FALSE),"," &amp; 'Felling&amp;Restocking'!K678))</f>
        <v/>
      </c>
      <c r="AK678" s="333" t="str">
        <f>IF('Felling&amp;Restocking'!K678="","",VLOOKUP( 'Felling&amp;Restocking'!K678,SpeciesList[],4,FALSE))</f>
        <v/>
      </c>
      <c r="AL678" s="333" t="str">
        <f>IF('Felling&amp;Restocking'!L678="","",IFERROR("," &amp; VLOOKUP( 'Felling&amp;Restocking'!L678,SpeciesList[],2,FALSE),"," &amp; 'Felling&amp;Restocking'!L678))</f>
        <v/>
      </c>
      <c r="AM678" s="333" t="str">
        <f>IF('Felling&amp;Restocking'!L678="","",VLOOKUP( 'Felling&amp;Restocking'!L678,SpeciesList[],4,FALSE))</f>
        <v/>
      </c>
      <c r="AN678" s="333" t="str">
        <f>IF('Felling&amp;Restocking'!M678="","",IFERROR("," &amp; VLOOKUP( 'Felling&amp;Restocking'!M678,SpeciesList[],2,FALSE),"," &amp; 'Felling&amp;Restocking'!M678))</f>
        <v/>
      </c>
      <c r="AO678" s="333" t="str">
        <f>IF('Felling&amp;Restocking'!M678="","",VLOOKUP( 'Felling&amp;Restocking'!M678,SpeciesList[],4,FALSE))</f>
        <v/>
      </c>
      <c r="AP678" s="333" t="str">
        <f>IF('Felling&amp;Restocking'!N678="","",IFERROR("," &amp; VLOOKUP( 'Felling&amp;Restocking'!N678,SpeciesList[],2,FALSE),"," &amp; 'Felling&amp;Restocking'!N678))</f>
        <v/>
      </c>
      <c r="AQ678" s="333" t="str">
        <f>IF('Felling&amp;Restocking'!N678="","",VLOOKUP( 'Felling&amp;Restocking'!N678,SpeciesList[],4,FALSE))</f>
        <v/>
      </c>
      <c r="AS678" s="346"/>
      <c r="AT678" s="333" t="str">
        <f>IF('Sub-Cpt Record'!A678&lt;&gt;"",CONCATENATE('Sub-Cpt Record'!A678,'Sub-Cpt Record'!B678,'Sub-Cpt Record'!C678),"")</f>
        <v/>
      </c>
      <c r="AU678" s="333">
        <f t="shared" si="99"/>
        <v>1</v>
      </c>
      <c r="AV678" s="333">
        <f>IF(AT678&lt;&gt;"",'Sub-Cpt Record'!C678/CODE!AU678,0)</f>
        <v>0</v>
      </c>
    </row>
    <row r="679" spans="1:48" x14ac:dyDescent="0.25">
      <c r="A679" s="333" t="str">
        <f>IF('Sub-Cpt Record'!B679="",IF(OR('Sub-Cpt Record'!A679=0,'Sub-Cpt Record'!A679=""),"",'Sub-Cpt Record'!A679),CONCATENATE('Sub-Cpt Record'!A679&amp;'Sub-Cpt Record'!B679))</f>
        <v/>
      </c>
      <c r="B679" s="333">
        <f t="shared" si="91"/>
        <v>1</v>
      </c>
      <c r="C679" s="334" t="str">
        <f>IF('Sub-Cpt Record'!E679 = "","",'Sub-Cpt Record'!E679&amp;"  ")</f>
        <v/>
      </c>
      <c r="D679" s="333" t="str">
        <f>IF('Sub-Cpt Record'!F679 = "","",'Sub-Cpt Record'!F679&amp;"  ")</f>
        <v/>
      </c>
      <c r="E679" s="333" t="str">
        <f>IF('Sub-Cpt Record'!G679 = "","",'Sub-Cpt Record'!G679&amp;"  ")</f>
        <v/>
      </c>
      <c r="F679" s="333" t="str">
        <f>IF('Sub-Cpt Record'!H679 = "","",'Sub-Cpt Record'!H679&amp;"  ")</f>
        <v/>
      </c>
      <c r="G679" s="333" t="str">
        <f>IF('Sub-Cpt Record'!I679 = "","",'Sub-Cpt Record'!I679&amp;"  ")</f>
        <v/>
      </c>
      <c r="H679" s="333" t="str">
        <f>IF('Sub-Cpt Record'!J679 = "","",'Sub-Cpt Record'!J679&amp;"  ")</f>
        <v/>
      </c>
      <c r="I679" s="335" t="str">
        <f t="shared" si="92"/>
        <v/>
      </c>
      <c r="J679" s="333">
        <f>IF(A679&lt;&gt;"",'Sub-Cpt Record'!C679/CODE!B679,0)</f>
        <v>0</v>
      </c>
      <c r="L679" s="337" t="str">
        <f t="shared" si="93"/>
        <v/>
      </c>
      <c r="N679" s="338">
        <f>COUNTIFS('Felling&amp;Restocking'!$A$11:$A$1000, 'Felling&amp;Restocking'!$A679, 'Felling&amp;Restocking'!$B$11:$B$1000, 'Felling&amp;Restocking'!$B679, 'Felling&amp;Restocking'!$H$11:$H$1000, 'Felling&amp;Restocking'!$H679)</f>
        <v>0</v>
      </c>
      <c r="O679" s="338">
        <f>IF(OR('Felling&amp;Restocking'!H679=0,'Felling&amp;Restocking'!H679=""),0,1)</f>
        <v>0</v>
      </c>
      <c r="P679" s="339">
        <f>SUM('Felling&amp;Restocking'!O679+'Felling&amp;Restocking'!P679)</f>
        <v>0</v>
      </c>
      <c r="S679" s="341">
        <f>IF(AND(O679&lt;&gt;0,P679&lt;&gt;0,'Felling&amp;Restocking'!G679&lt;&gt;0,AA679="",AC679=""),1,0)</f>
        <v>0</v>
      </c>
      <c r="T679" s="342" t="str">
        <f>IF(OR('Felling&amp;Restocking'!G679=0,'Felling&amp;Restocking'!G679=""),"",SUM('Felling&amp;Restocking'!O679/P679)*'Felling&amp;Restocking'!G679)</f>
        <v/>
      </c>
      <c r="U679" s="343" t="str">
        <f>IF(OR('Felling&amp;Restocking'!G679=0,'Felling&amp;Restocking'!G679=""),"",SUM('Felling&amp;Restocking'!P679/P679)*'Felling&amp;Restocking'!G679)</f>
        <v/>
      </c>
      <c r="V679" s="344">
        <f>IF(CONCATENATE('Felling&amp;Restocking'!U679&amp;'Felling&amp;Restocking'!W679&amp;'Felling&amp;Restocking'!Y679&amp;'Felling&amp;Restocking'!AA679&amp;'Felling&amp;Restocking'!AC679)="",0,1)</f>
        <v>0</v>
      </c>
      <c r="W679" s="345">
        <f>IF(OR(OR(TRIM('Felling&amp;Restocking'!H679)="T",TRIM('Felling&amp;Restocking'!H679)="DF",TRIM('Felling&amp;Restocking'!H679)="OS"),O679=0),0,1)</f>
        <v>0</v>
      </c>
      <c r="X679" s="345">
        <f>IF(OR('Felling&amp;Restocking'!$S679="",OR('Felling&amp;Restocking'!$S679=0,'Felling&amp;Restocking'!$S679="N/A")),0,1)</f>
        <v>0</v>
      </c>
      <c r="Y679" s="333" t="str">
        <f t="shared" si="94"/>
        <v/>
      </c>
      <c r="Z679" s="333" t="str">
        <f t="shared" si="95"/>
        <v/>
      </c>
      <c r="AA679" s="334" t="str">
        <f t="shared" si="96"/>
        <v/>
      </c>
      <c r="AC679" s="333" t="str">
        <f t="shared" si="97"/>
        <v/>
      </c>
      <c r="AE679" s="333" t="str">
        <f t="shared" si="98"/>
        <v>1</v>
      </c>
      <c r="AF679" s="346" t="str">
        <f>IF('Felling&amp;Restocking'!I679="","",IFERROR(VLOOKUP( 'Felling&amp;Restocking'!I679,SpeciesList[],2,FALSE),"," &amp; 'Felling&amp;Restocking'!I679))</f>
        <v/>
      </c>
      <c r="AG679" s="333" t="str">
        <f>IF('Felling&amp;Restocking'!I679="","",VLOOKUP( 'Felling&amp;Restocking'!I679,SpeciesList[],4,FALSE))</f>
        <v/>
      </c>
      <c r="AH679" s="333" t="str">
        <f>IF('Felling&amp;Restocking'!J679="","",IFERROR("," &amp; VLOOKUP( 'Felling&amp;Restocking'!J679,SpeciesList[],2,FALSE),"," &amp; 'Felling&amp;Restocking'!J679))</f>
        <v/>
      </c>
      <c r="AI679" s="333" t="str">
        <f>IF('Felling&amp;Restocking'!J679="","",VLOOKUP( 'Felling&amp;Restocking'!J679,SpeciesList[],4,FALSE))</f>
        <v/>
      </c>
      <c r="AJ679" s="333" t="str">
        <f>IF('Felling&amp;Restocking'!K679="","",IFERROR("," &amp; VLOOKUP( 'Felling&amp;Restocking'!K679,SpeciesList[],2,FALSE),"," &amp; 'Felling&amp;Restocking'!K679))</f>
        <v/>
      </c>
      <c r="AK679" s="333" t="str">
        <f>IF('Felling&amp;Restocking'!K679="","",VLOOKUP( 'Felling&amp;Restocking'!K679,SpeciesList[],4,FALSE))</f>
        <v/>
      </c>
      <c r="AL679" s="333" t="str">
        <f>IF('Felling&amp;Restocking'!L679="","",IFERROR("," &amp; VLOOKUP( 'Felling&amp;Restocking'!L679,SpeciesList[],2,FALSE),"," &amp; 'Felling&amp;Restocking'!L679))</f>
        <v/>
      </c>
      <c r="AM679" s="333" t="str">
        <f>IF('Felling&amp;Restocking'!L679="","",VLOOKUP( 'Felling&amp;Restocking'!L679,SpeciesList[],4,FALSE))</f>
        <v/>
      </c>
      <c r="AN679" s="333" t="str">
        <f>IF('Felling&amp;Restocking'!M679="","",IFERROR("," &amp; VLOOKUP( 'Felling&amp;Restocking'!M679,SpeciesList[],2,FALSE),"," &amp; 'Felling&amp;Restocking'!M679))</f>
        <v/>
      </c>
      <c r="AO679" s="333" t="str">
        <f>IF('Felling&amp;Restocking'!M679="","",VLOOKUP( 'Felling&amp;Restocking'!M679,SpeciesList[],4,FALSE))</f>
        <v/>
      </c>
      <c r="AP679" s="333" t="str">
        <f>IF('Felling&amp;Restocking'!N679="","",IFERROR("," &amp; VLOOKUP( 'Felling&amp;Restocking'!N679,SpeciesList[],2,FALSE),"," &amp; 'Felling&amp;Restocking'!N679))</f>
        <v/>
      </c>
      <c r="AQ679" s="333" t="str">
        <f>IF('Felling&amp;Restocking'!N679="","",VLOOKUP( 'Felling&amp;Restocking'!N679,SpeciesList[],4,FALSE))</f>
        <v/>
      </c>
      <c r="AS679" s="346"/>
      <c r="AT679" s="333" t="str">
        <f>IF('Sub-Cpt Record'!A679&lt;&gt;"",CONCATENATE('Sub-Cpt Record'!A679,'Sub-Cpt Record'!B679,'Sub-Cpt Record'!C679),"")</f>
        <v/>
      </c>
      <c r="AU679" s="333">
        <f t="shared" si="99"/>
        <v>1</v>
      </c>
      <c r="AV679" s="333">
        <f>IF(AT679&lt;&gt;"",'Sub-Cpt Record'!C679/CODE!AU679,0)</f>
        <v>0</v>
      </c>
    </row>
    <row r="680" spans="1:48" x14ac:dyDescent="0.25">
      <c r="A680" s="333" t="str">
        <f>IF('Sub-Cpt Record'!B680="",IF(OR('Sub-Cpt Record'!A680=0,'Sub-Cpt Record'!A680=""),"",'Sub-Cpt Record'!A680),CONCATENATE('Sub-Cpt Record'!A680&amp;'Sub-Cpt Record'!B680))</f>
        <v/>
      </c>
      <c r="B680" s="333">
        <f t="shared" si="91"/>
        <v>1</v>
      </c>
      <c r="C680" s="334" t="str">
        <f>IF('Sub-Cpt Record'!E680 = "","",'Sub-Cpt Record'!E680&amp;"  ")</f>
        <v/>
      </c>
      <c r="D680" s="333" t="str">
        <f>IF('Sub-Cpt Record'!F680 = "","",'Sub-Cpt Record'!F680&amp;"  ")</f>
        <v/>
      </c>
      <c r="E680" s="333" t="str">
        <f>IF('Sub-Cpt Record'!G680 = "","",'Sub-Cpt Record'!G680&amp;"  ")</f>
        <v/>
      </c>
      <c r="F680" s="333" t="str">
        <f>IF('Sub-Cpt Record'!H680 = "","",'Sub-Cpt Record'!H680&amp;"  ")</f>
        <v/>
      </c>
      <c r="G680" s="333" t="str">
        <f>IF('Sub-Cpt Record'!I680 = "","",'Sub-Cpt Record'!I680&amp;"  ")</f>
        <v/>
      </c>
      <c r="H680" s="333" t="str">
        <f>IF('Sub-Cpt Record'!J680 = "","",'Sub-Cpt Record'!J680&amp;"  ")</f>
        <v/>
      </c>
      <c r="I680" s="335" t="str">
        <f t="shared" si="92"/>
        <v/>
      </c>
      <c r="J680" s="333">
        <f>IF(A680&lt;&gt;"",'Sub-Cpt Record'!C680/CODE!B680,0)</f>
        <v>0</v>
      </c>
      <c r="L680" s="337" t="str">
        <f t="shared" si="93"/>
        <v/>
      </c>
      <c r="N680" s="338">
        <f>COUNTIFS('Felling&amp;Restocking'!$A$11:$A$1000, 'Felling&amp;Restocking'!$A680, 'Felling&amp;Restocking'!$B$11:$B$1000, 'Felling&amp;Restocking'!$B680, 'Felling&amp;Restocking'!$H$11:$H$1000, 'Felling&amp;Restocking'!$H680)</f>
        <v>0</v>
      </c>
      <c r="O680" s="338">
        <f>IF(OR('Felling&amp;Restocking'!H680=0,'Felling&amp;Restocking'!H680=""),0,1)</f>
        <v>0</v>
      </c>
      <c r="P680" s="339">
        <f>SUM('Felling&amp;Restocking'!O680+'Felling&amp;Restocking'!P680)</f>
        <v>0</v>
      </c>
      <c r="S680" s="341">
        <f>IF(AND(O680&lt;&gt;0,P680&lt;&gt;0,'Felling&amp;Restocking'!G680&lt;&gt;0,AA680="",AC680=""),1,0)</f>
        <v>0</v>
      </c>
      <c r="T680" s="342" t="str">
        <f>IF(OR('Felling&amp;Restocking'!G680=0,'Felling&amp;Restocking'!G680=""),"",SUM('Felling&amp;Restocking'!O680/P680)*'Felling&amp;Restocking'!G680)</f>
        <v/>
      </c>
      <c r="U680" s="343" t="str">
        <f>IF(OR('Felling&amp;Restocking'!G680=0,'Felling&amp;Restocking'!G680=""),"",SUM('Felling&amp;Restocking'!P680/P680)*'Felling&amp;Restocking'!G680)</f>
        <v/>
      </c>
      <c r="V680" s="344">
        <f>IF(CONCATENATE('Felling&amp;Restocking'!U680&amp;'Felling&amp;Restocking'!W680&amp;'Felling&amp;Restocking'!Y680&amp;'Felling&amp;Restocking'!AA680&amp;'Felling&amp;Restocking'!AC680)="",0,1)</f>
        <v>0</v>
      </c>
      <c r="W680" s="345">
        <f>IF(OR(OR(TRIM('Felling&amp;Restocking'!H680)="T",TRIM('Felling&amp;Restocking'!H680)="DF",TRIM('Felling&amp;Restocking'!H680)="OS"),O680=0),0,1)</f>
        <v>0</v>
      </c>
      <c r="X680" s="345">
        <f>IF(OR('Felling&amp;Restocking'!$S680="",OR('Felling&amp;Restocking'!$S680=0,'Felling&amp;Restocking'!$S680="N/A")),0,1)</f>
        <v>0</v>
      </c>
      <c r="Y680" s="333" t="str">
        <f t="shared" si="94"/>
        <v/>
      </c>
      <c r="Z680" s="333" t="str">
        <f t="shared" si="95"/>
        <v/>
      </c>
      <c r="AA680" s="334" t="str">
        <f t="shared" si="96"/>
        <v/>
      </c>
      <c r="AC680" s="333" t="str">
        <f t="shared" si="97"/>
        <v/>
      </c>
      <c r="AE680" s="333" t="str">
        <f t="shared" si="98"/>
        <v>1</v>
      </c>
      <c r="AF680" s="346" t="str">
        <f>IF('Felling&amp;Restocking'!I680="","",IFERROR(VLOOKUP( 'Felling&amp;Restocking'!I680,SpeciesList[],2,FALSE),"," &amp; 'Felling&amp;Restocking'!I680))</f>
        <v/>
      </c>
      <c r="AG680" s="333" t="str">
        <f>IF('Felling&amp;Restocking'!I680="","",VLOOKUP( 'Felling&amp;Restocking'!I680,SpeciesList[],4,FALSE))</f>
        <v/>
      </c>
      <c r="AH680" s="333" t="str">
        <f>IF('Felling&amp;Restocking'!J680="","",IFERROR("," &amp; VLOOKUP( 'Felling&amp;Restocking'!J680,SpeciesList[],2,FALSE),"," &amp; 'Felling&amp;Restocking'!J680))</f>
        <v/>
      </c>
      <c r="AI680" s="333" t="str">
        <f>IF('Felling&amp;Restocking'!J680="","",VLOOKUP( 'Felling&amp;Restocking'!J680,SpeciesList[],4,FALSE))</f>
        <v/>
      </c>
      <c r="AJ680" s="333" t="str">
        <f>IF('Felling&amp;Restocking'!K680="","",IFERROR("," &amp; VLOOKUP( 'Felling&amp;Restocking'!K680,SpeciesList[],2,FALSE),"," &amp; 'Felling&amp;Restocking'!K680))</f>
        <v/>
      </c>
      <c r="AK680" s="333" t="str">
        <f>IF('Felling&amp;Restocking'!K680="","",VLOOKUP( 'Felling&amp;Restocking'!K680,SpeciesList[],4,FALSE))</f>
        <v/>
      </c>
      <c r="AL680" s="333" t="str">
        <f>IF('Felling&amp;Restocking'!L680="","",IFERROR("," &amp; VLOOKUP( 'Felling&amp;Restocking'!L680,SpeciesList[],2,FALSE),"," &amp; 'Felling&amp;Restocking'!L680))</f>
        <v/>
      </c>
      <c r="AM680" s="333" t="str">
        <f>IF('Felling&amp;Restocking'!L680="","",VLOOKUP( 'Felling&amp;Restocking'!L680,SpeciesList[],4,FALSE))</f>
        <v/>
      </c>
      <c r="AN680" s="333" t="str">
        <f>IF('Felling&amp;Restocking'!M680="","",IFERROR("," &amp; VLOOKUP( 'Felling&amp;Restocking'!M680,SpeciesList[],2,FALSE),"," &amp; 'Felling&amp;Restocking'!M680))</f>
        <v/>
      </c>
      <c r="AO680" s="333" t="str">
        <f>IF('Felling&amp;Restocking'!M680="","",VLOOKUP( 'Felling&amp;Restocking'!M680,SpeciesList[],4,FALSE))</f>
        <v/>
      </c>
      <c r="AP680" s="333" t="str">
        <f>IF('Felling&amp;Restocking'!N680="","",IFERROR("," &amp; VLOOKUP( 'Felling&amp;Restocking'!N680,SpeciesList[],2,FALSE),"," &amp; 'Felling&amp;Restocking'!N680))</f>
        <v/>
      </c>
      <c r="AQ680" s="333" t="str">
        <f>IF('Felling&amp;Restocking'!N680="","",VLOOKUP( 'Felling&amp;Restocking'!N680,SpeciesList[],4,FALSE))</f>
        <v/>
      </c>
      <c r="AS680" s="346"/>
      <c r="AT680" s="333" t="str">
        <f>IF('Sub-Cpt Record'!A680&lt;&gt;"",CONCATENATE('Sub-Cpt Record'!A680,'Sub-Cpt Record'!B680,'Sub-Cpt Record'!C680),"")</f>
        <v/>
      </c>
      <c r="AU680" s="333">
        <f t="shared" si="99"/>
        <v>1</v>
      </c>
      <c r="AV680" s="333">
        <f>IF(AT680&lt;&gt;"",'Sub-Cpt Record'!C680/CODE!AU680,0)</f>
        <v>0</v>
      </c>
    </row>
    <row r="681" spans="1:48" x14ac:dyDescent="0.25">
      <c r="A681" s="333" t="str">
        <f>IF('Sub-Cpt Record'!B681="",IF(OR('Sub-Cpt Record'!A681=0,'Sub-Cpt Record'!A681=""),"",'Sub-Cpt Record'!A681),CONCATENATE('Sub-Cpt Record'!A681&amp;'Sub-Cpt Record'!B681))</f>
        <v/>
      </c>
      <c r="B681" s="333">
        <f t="shared" si="91"/>
        <v>1</v>
      </c>
      <c r="C681" s="334" t="str">
        <f>IF('Sub-Cpt Record'!E681 = "","",'Sub-Cpt Record'!E681&amp;"  ")</f>
        <v/>
      </c>
      <c r="D681" s="333" t="str">
        <f>IF('Sub-Cpt Record'!F681 = "","",'Sub-Cpt Record'!F681&amp;"  ")</f>
        <v/>
      </c>
      <c r="E681" s="333" t="str">
        <f>IF('Sub-Cpt Record'!G681 = "","",'Sub-Cpt Record'!G681&amp;"  ")</f>
        <v/>
      </c>
      <c r="F681" s="333" t="str">
        <f>IF('Sub-Cpt Record'!H681 = "","",'Sub-Cpt Record'!H681&amp;"  ")</f>
        <v/>
      </c>
      <c r="G681" s="333" t="str">
        <f>IF('Sub-Cpt Record'!I681 = "","",'Sub-Cpt Record'!I681&amp;"  ")</f>
        <v/>
      </c>
      <c r="H681" s="333" t="str">
        <f>IF('Sub-Cpt Record'!J681 = "","",'Sub-Cpt Record'!J681&amp;"  ")</f>
        <v/>
      </c>
      <c r="I681" s="335" t="str">
        <f t="shared" si="92"/>
        <v/>
      </c>
      <c r="J681" s="333">
        <f>IF(A681&lt;&gt;"",'Sub-Cpt Record'!C681/CODE!B681,0)</f>
        <v>0</v>
      </c>
      <c r="L681" s="337" t="str">
        <f t="shared" si="93"/>
        <v/>
      </c>
      <c r="N681" s="338">
        <f>COUNTIFS('Felling&amp;Restocking'!$A$11:$A$1000, 'Felling&amp;Restocking'!$A681, 'Felling&amp;Restocking'!$B$11:$B$1000, 'Felling&amp;Restocking'!$B681, 'Felling&amp;Restocking'!$H$11:$H$1000, 'Felling&amp;Restocking'!$H681)</f>
        <v>0</v>
      </c>
      <c r="O681" s="338">
        <f>IF(OR('Felling&amp;Restocking'!H681=0,'Felling&amp;Restocking'!H681=""),0,1)</f>
        <v>0</v>
      </c>
      <c r="P681" s="339">
        <f>SUM('Felling&amp;Restocking'!O681+'Felling&amp;Restocking'!P681)</f>
        <v>0</v>
      </c>
      <c r="S681" s="341">
        <f>IF(AND(O681&lt;&gt;0,P681&lt;&gt;0,'Felling&amp;Restocking'!G681&lt;&gt;0,AA681="",AC681=""),1,0)</f>
        <v>0</v>
      </c>
      <c r="T681" s="342" t="str">
        <f>IF(OR('Felling&amp;Restocking'!G681=0,'Felling&amp;Restocking'!G681=""),"",SUM('Felling&amp;Restocking'!O681/P681)*'Felling&amp;Restocking'!G681)</f>
        <v/>
      </c>
      <c r="U681" s="343" t="str">
        <f>IF(OR('Felling&amp;Restocking'!G681=0,'Felling&amp;Restocking'!G681=""),"",SUM('Felling&amp;Restocking'!P681/P681)*'Felling&amp;Restocking'!G681)</f>
        <v/>
      </c>
      <c r="V681" s="344">
        <f>IF(CONCATENATE('Felling&amp;Restocking'!U681&amp;'Felling&amp;Restocking'!W681&amp;'Felling&amp;Restocking'!Y681&amp;'Felling&amp;Restocking'!AA681&amp;'Felling&amp;Restocking'!AC681)="",0,1)</f>
        <v>0</v>
      </c>
      <c r="W681" s="345">
        <f>IF(OR(OR(TRIM('Felling&amp;Restocking'!H681)="T",TRIM('Felling&amp;Restocking'!H681)="DF",TRIM('Felling&amp;Restocking'!H681)="OS"),O681=0),0,1)</f>
        <v>0</v>
      </c>
      <c r="X681" s="345">
        <f>IF(OR('Felling&amp;Restocking'!$S681="",OR('Felling&amp;Restocking'!$S681=0,'Felling&amp;Restocking'!$S681="N/A")),0,1)</f>
        <v>0</v>
      </c>
      <c r="Y681" s="333" t="str">
        <f t="shared" si="94"/>
        <v/>
      </c>
      <c r="Z681" s="333" t="str">
        <f t="shared" si="95"/>
        <v/>
      </c>
      <c r="AA681" s="334" t="str">
        <f t="shared" si="96"/>
        <v/>
      </c>
      <c r="AC681" s="333" t="str">
        <f t="shared" si="97"/>
        <v/>
      </c>
      <c r="AE681" s="333" t="str">
        <f t="shared" si="98"/>
        <v>1</v>
      </c>
      <c r="AF681" s="346" t="str">
        <f>IF('Felling&amp;Restocking'!I681="","",IFERROR(VLOOKUP( 'Felling&amp;Restocking'!I681,SpeciesList[],2,FALSE),"," &amp; 'Felling&amp;Restocking'!I681))</f>
        <v/>
      </c>
      <c r="AG681" s="333" t="str">
        <f>IF('Felling&amp;Restocking'!I681="","",VLOOKUP( 'Felling&amp;Restocking'!I681,SpeciesList[],4,FALSE))</f>
        <v/>
      </c>
      <c r="AH681" s="333" t="str">
        <f>IF('Felling&amp;Restocking'!J681="","",IFERROR("," &amp; VLOOKUP( 'Felling&amp;Restocking'!J681,SpeciesList[],2,FALSE),"," &amp; 'Felling&amp;Restocking'!J681))</f>
        <v/>
      </c>
      <c r="AI681" s="333" t="str">
        <f>IF('Felling&amp;Restocking'!J681="","",VLOOKUP( 'Felling&amp;Restocking'!J681,SpeciesList[],4,FALSE))</f>
        <v/>
      </c>
      <c r="AJ681" s="333" t="str">
        <f>IF('Felling&amp;Restocking'!K681="","",IFERROR("," &amp; VLOOKUP( 'Felling&amp;Restocking'!K681,SpeciesList[],2,FALSE),"," &amp; 'Felling&amp;Restocking'!K681))</f>
        <v/>
      </c>
      <c r="AK681" s="333" t="str">
        <f>IF('Felling&amp;Restocking'!K681="","",VLOOKUP( 'Felling&amp;Restocking'!K681,SpeciesList[],4,FALSE))</f>
        <v/>
      </c>
      <c r="AL681" s="333" t="str">
        <f>IF('Felling&amp;Restocking'!L681="","",IFERROR("," &amp; VLOOKUP( 'Felling&amp;Restocking'!L681,SpeciesList[],2,FALSE),"," &amp; 'Felling&amp;Restocking'!L681))</f>
        <v/>
      </c>
      <c r="AM681" s="333" t="str">
        <f>IF('Felling&amp;Restocking'!L681="","",VLOOKUP( 'Felling&amp;Restocking'!L681,SpeciesList[],4,FALSE))</f>
        <v/>
      </c>
      <c r="AN681" s="333" t="str">
        <f>IF('Felling&amp;Restocking'!M681="","",IFERROR("," &amp; VLOOKUP( 'Felling&amp;Restocking'!M681,SpeciesList[],2,FALSE),"," &amp; 'Felling&amp;Restocking'!M681))</f>
        <v/>
      </c>
      <c r="AO681" s="333" t="str">
        <f>IF('Felling&amp;Restocking'!M681="","",VLOOKUP( 'Felling&amp;Restocking'!M681,SpeciesList[],4,FALSE))</f>
        <v/>
      </c>
      <c r="AP681" s="333" t="str">
        <f>IF('Felling&amp;Restocking'!N681="","",IFERROR("," &amp; VLOOKUP( 'Felling&amp;Restocking'!N681,SpeciesList[],2,FALSE),"," &amp; 'Felling&amp;Restocking'!N681))</f>
        <v/>
      </c>
      <c r="AQ681" s="333" t="str">
        <f>IF('Felling&amp;Restocking'!N681="","",VLOOKUP( 'Felling&amp;Restocking'!N681,SpeciesList[],4,FALSE))</f>
        <v/>
      </c>
      <c r="AS681" s="346"/>
      <c r="AT681" s="333" t="str">
        <f>IF('Sub-Cpt Record'!A681&lt;&gt;"",CONCATENATE('Sub-Cpt Record'!A681,'Sub-Cpt Record'!B681,'Sub-Cpt Record'!C681),"")</f>
        <v/>
      </c>
      <c r="AU681" s="333">
        <f t="shared" si="99"/>
        <v>1</v>
      </c>
      <c r="AV681" s="333">
        <f>IF(AT681&lt;&gt;"",'Sub-Cpt Record'!C681/CODE!AU681,0)</f>
        <v>0</v>
      </c>
    </row>
    <row r="682" spans="1:48" x14ac:dyDescent="0.25">
      <c r="A682" s="333" t="str">
        <f>IF('Sub-Cpt Record'!B682="",IF(OR('Sub-Cpt Record'!A682=0,'Sub-Cpt Record'!A682=""),"",'Sub-Cpt Record'!A682),CONCATENATE('Sub-Cpt Record'!A682&amp;'Sub-Cpt Record'!B682))</f>
        <v/>
      </c>
      <c r="B682" s="333">
        <f t="shared" si="91"/>
        <v>1</v>
      </c>
      <c r="C682" s="334" t="str">
        <f>IF('Sub-Cpt Record'!E682 = "","",'Sub-Cpt Record'!E682&amp;"  ")</f>
        <v/>
      </c>
      <c r="D682" s="333" t="str">
        <f>IF('Sub-Cpt Record'!F682 = "","",'Sub-Cpt Record'!F682&amp;"  ")</f>
        <v/>
      </c>
      <c r="E682" s="333" t="str">
        <f>IF('Sub-Cpt Record'!G682 = "","",'Sub-Cpt Record'!G682&amp;"  ")</f>
        <v/>
      </c>
      <c r="F682" s="333" t="str">
        <f>IF('Sub-Cpt Record'!H682 = "","",'Sub-Cpt Record'!H682&amp;"  ")</f>
        <v/>
      </c>
      <c r="G682" s="333" t="str">
        <f>IF('Sub-Cpt Record'!I682 = "","",'Sub-Cpt Record'!I682&amp;"  ")</f>
        <v/>
      </c>
      <c r="H682" s="333" t="str">
        <f>IF('Sub-Cpt Record'!J682 = "","",'Sub-Cpt Record'!J682&amp;"  ")</f>
        <v/>
      </c>
      <c r="I682" s="335" t="str">
        <f t="shared" si="92"/>
        <v/>
      </c>
      <c r="J682" s="333">
        <f>IF(A682&lt;&gt;"",'Sub-Cpt Record'!C682/CODE!B682,0)</f>
        <v>0</v>
      </c>
      <c r="L682" s="337" t="str">
        <f t="shared" si="93"/>
        <v/>
      </c>
      <c r="N682" s="338">
        <f>COUNTIFS('Felling&amp;Restocking'!$A$11:$A$1000, 'Felling&amp;Restocking'!$A682, 'Felling&amp;Restocking'!$B$11:$B$1000, 'Felling&amp;Restocking'!$B682, 'Felling&amp;Restocking'!$H$11:$H$1000, 'Felling&amp;Restocking'!$H682)</f>
        <v>0</v>
      </c>
      <c r="O682" s="338">
        <f>IF(OR('Felling&amp;Restocking'!H682=0,'Felling&amp;Restocking'!H682=""),0,1)</f>
        <v>0</v>
      </c>
      <c r="P682" s="339">
        <f>SUM('Felling&amp;Restocking'!O682+'Felling&amp;Restocking'!P682)</f>
        <v>0</v>
      </c>
      <c r="S682" s="341">
        <f>IF(AND(O682&lt;&gt;0,P682&lt;&gt;0,'Felling&amp;Restocking'!G682&lt;&gt;0,AA682="",AC682=""),1,0)</f>
        <v>0</v>
      </c>
      <c r="T682" s="342" t="str">
        <f>IF(OR('Felling&amp;Restocking'!G682=0,'Felling&amp;Restocking'!G682=""),"",SUM('Felling&amp;Restocking'!O682/P682)*'Felling&amp;Restocking'!G682)</f>
        <v/>
      </c>
      <c r="U682" s="343" t="str">
        <f>IF(OR('Felling&amp;Restocking'!G682=0,'Felling&amp;Restocking'!G682=""),"",SUM('Felling&amp;Restocking'!P682/P682)*'Felling&amp;Restocking'!G682)</f>
        <v/>
      </c>
      <c r="V682" s="344">
        <f>IF(CONCATENATE('Felling&amp;Restocking'!U682&amp;'Felling&amp;Restocking'!W682&amp;'Felling&amp;Restocking'!Y682&amp;'Felling&amp;Restocking'!AA682&amp;'Felling&amp;Restocking'!AC682)="",0,1)</f>
        <v>0</v>
      </c>
      <c r="W682" s="345">
        <f>IF(OR(OR(TRIM('Felling&amp;Restocking'!H682)="T",TRIM('Felling&amp;Restocking'!H682)="DF",TRIM('Felling&amp;Restocking'!H682)="OS"),O682=0),0,1)</f>
        <v>0</v>
      </c>
      <c r="X682" s="345">
        <f>IF(OR('Felling&amp;Restocking'!$S682="",OR('Felling&amp;Restocking'!$S682=0,'Felling&amp;Restocking'!$S682="N/A")),0,1)</f>
        <v>0</v>
      </c>
      <c r="Y682" s="333" t="str">
        <f t="shared" si="94"/>
        <v/>
      </c>
      <c r="Z682" s="333" t="str">
        <f t="shared" si="95"/>
        <v/>
      </c>
      <c r="AA682" s="334" t="str">
        <f t="shared" si="96"/>
        <v/>
      </c>
      <c r="AC682" s="333" t="str">
        <f t="shared" si="97"/>
        <v/>
      </c>
      <c r="AE682" s="333" t="str">
        <f t="shared" si="98"/>
        <v>1</v>
      </c>
      <c r="AF682" s="346" t="str">
        <f>IF('Felling&amp;Restocking'!I682="","",IFERROR(VLOOKUP( 'Felling&amp;Restocking'!I682,SpeciesList[],2,FALSE),"," &amp; 'Felling&amp;Restocking'!I682))</f>
        <v/>
      </c>
      <c r="AG682" s="333" t="str">
        <f>IF('Felling&amp;Restocking'!I682="","",VLOOKUP( 'Felling&amp;Restocking'!I682,SpeciesList[],4,FALSE))</f>
        <v/>
      </c>
      <c r="AH682" s="333" t="str">
        <f>IF('Felling&amp;Restocking'!J682="","",IFERROR("," &amp; VLOOKUP( 'Felling&amp;Restocking'!J682,SpeciesList[],2,FALSE),"," &amp; 'Felling&amp;Restocking'!J682))</f>
        <v/>
      </c>
      <c r="AI682" s="333" t="str">
        <f>IF('Felling&amp;Restocking'!J682="","",VLOOKUP( 'Felling&amp;Restocking'!J682,SpeciesList[],4,FALSE))</f>
        <v/>
      </c>
      <c r="AJ682" s="333" t="str">
        <f>IF('Felling&amp;Restocking'!K682="","",IFERROR("," &amp; VLOOKUP( 'Felling&amp;Restocking'!K682,SpeciesList[],2,FALSE),"," &amp; 'Felling&amp;Restocking'!K682))</f>
        <v/>
      </c>
      <c r="AK682" s="333" t="str">
        <f>IF('Felling&amp;Restocking'!K682="","",VLOOKUP( 'Felling&amp;Restocking'!K682,SpeciesList[],4,FALSE))</f>
        <v/>
      </c>
      <c r="AL682" s="333" t="str">
        <f>IF('Felling&amp;Restocking'!L682="","",IFERROR("," &amp; VLOOKUP( 'Felling&amp;Restocking'!L682,SpeciesList[],2,FALSE),"," &amp; 'Felling&amp;Restocking'!L682))</f>
        <v/>
      </c>
      <c r="AM682" s="333" t="str">
        <f>IF('Felling&amp;Restocking'!L682="","",VLOOKUP( 'Felling&amp;Restocking'!L682,SpeciesList[],4,FALSE))</f>
        <v/>
      </c>
      <c r="AN682" s="333" t="str">
        <f>IF('Felling&amp;Restocking'!M682="","",IFERROR("," &amp; VLOOKUP( 'Felling&amp;Restocking'!M682,SpeciesList[],2,FALSE),"," &amp; 'Felling&amp;Restocking'!M682))</f>
        <v/>
      </c>
      <c r="AO682" s="333" t="str">
        <f>IF('Felling&amp;Restocking'!M682="","",VLOOKUP( 'Felling&amp;Restocking'!M682,SpeciesList[],4,FALSE))</f>
        <v/>
      </c>
      <c r="AP682" s="333" t="str">
        <f>IF('Felling&amp;Restocking'!N682="","",IFERROR("," &amp; VLOOKUP( 'Felling&amp;Restocking'!N682,SpeciesList[],2,FALSE),"," &amp; 'Felling&amp;Restocking'!N682))</f>
        <v/>
      </c>
      <c r="AQ682" s="333" t="str">
        <f>IF('Felling&amp;Restocking'!N682="","",VLOOKUP( 'Felling&amp;Restocking'!N682,SpeciesList[],4,FALSE))</f>
        <v/>
      </c>
      <c r="AS682" s="346"/>
      <c r="AT682" s="333" t="str">
        <f>IF('Sub-Cpt Record'!A682&lt;&gt;"",CONCATENATE('Sub-Cpt Record'!A682,'Sub-Cpt Record'!B682,'Sub-Cpt Record'!C682),"")</f>
        <v/>
      </c>
      <c r="AU682" s="333">
        <f t="shared" si="99"/>
        <v>1</v>
      </c>
      <c r="AV682" s="333">
        <f>IF(AT682&lt;&gt;"",'Sub-Cpt Record'!C682/CODE!AU682,0)</f>
        <v>0</v>
      </c>
    </row>
    <row r="683" spans="1:48" x14ac:dyDescent="0.25">
      <c r="A683" s="333" t="str">
        <f>IF('Sub-Cpt Record'!B683="",IF(OR('Sub-Cpt Record'!A683=0,'Sub-Cpt Record'!A683=""),"",'Sub-Cpt Record'!A683),CONCATENATE('Sub-Cpt Record'!A683&amp;'Sub-Cpt Record'!B683))</f>
        <v/>
      </c>
      <c r="B683" s="333">
        <f t="shared" si="91"/>
        <v>1</v>
      </c>
      <c r="C683" s="334" t="str">
        <f>IF('Sub-Cpt Record'!E683 = "","",'Sub-Cpt Record'!E683&amp;"  ")</f>
        <v/>
      </c>
      <c r="D683" s="333" t="str">
        <f>IF('Sub-Cpt Record'!F683 = "","",'Sub-Cpt Record'!F683&amp;"  ")</f>
        <v/>
      </c>
      <c r="E683" s="333" t="str">
        <f>IF('Sub-Cpt Record'!G683 = "","",'Sub-Cpt Record'!G683&amp;"  ")</f>
        <v/>
      </c>
      <c r="F683" s="333" t="str">
        <f>IF('Sub-Cpt Record'!H683 = "","",'Sub-Cpt Record'!H683&amp;"  ")</f>
        <v/>
      </c>
      <c r="G683" s="333" t="str">
        <f>IF('Sub-Cpt Record'!I683 = "","",'Sub-Cpt Record'!I683&amp;"  ")</f>
        <v/>
      </c>
      <c r="H683" s="333" t="str">
        <f>IF('Sub-Cpt Record'!J683 = "","",'Sub-Cpt Record'!J683&amp;"  ")</f>
        <v/>
      </c>
      <c r="I683" s="335" t="str">
        <f t="shared" si="92"/>
        <v/>
      </c>
      <c r="J683" s="333">
        <f>IF(A683&lt;&gt;"",'Sub-Cpt Record'!C683/CODE!B683,0)</f>
        <v>0</v>
      </c>
      <c r="L683" s="337" t="str">
        <f t="shared" si="93"/>
        <v/>
      </c>
      <c r="N683" s="338">
        <f>COUNTIFS('Felling&amp;Restocking'!$A$11:$A$1000, 'Felling&amp;Restocking'!$A683, 'Felling&amp;Restocking'!$B$11:$B$1000, 'Felling&amp;Restocking'!$B683, 'Felling&amp;Restocking'!$H$11:$H$1000, 'Felling&amp;Restocking'!$H683)</f>
        <v>0</v>
      </c>
      <c r="O683" s="338">
        <f>IF(OR('Felling&amp;Restocking'!H683=0,'Felling&amp;Restocking'!H683=""),0,1)</f>
        <v>0</v>
      </c>
      <c r="P683" s="339">
        <f>SUM('Felling&amp;Restocking'!O683+'Felling&amp;Restocking'!P683)</f>
        <v>0</v>
      </c>
      <c r="S683" s="341">
        <f>IF(AND(O683&lt;&gt;0,P683&lt;&gt;0,'Felling&amp;Restocking'!G683&lt;&gt;0,AA683="",AC683=""),1,0)</f>
        <v>0</v>
      </c>
      <c r="T683" s="342" t="str">
        <f>IF(OR('Felling&amp;Restocking'!G683=0,'Felling&amp;Restocking'!G683=""),"",SUM('Felling&amp;Restocking'!O683/P683)*'Felling&amp;Restocking'!G683)</f>
        <v/>
      </c>
      <c r="U683" s="343" t="str">
        <f>IF(OR('Felling&amp;Restocking'!G683=0,'Felling&amp;Restocking'!G683=""),"",SUM('Felling&amp;Restocking'!P683/P683)*'Felling&amp;Restocking'!G683)</f>
        <v/>
      </c>
      <c r="V683" s="344">
        <f>IF(CONCATENATE('Felling&amp;Restocking'!U683&amp;'Felling&amp;Restocking'!W683&amp;'Felling&amp;Restocking'!Y683&amp;'Felling&amp;Restocking'!AA683&amp;'Felling&amp;Restocking'!AC683)="",0,1)</f>
        <v>0</v>
      </c>
      <c r="W683" s="345">
        <f>IF(OR(OR(TRIM('Felling&amp;Restocking'!H683)="T",TRIM('Felling&amp;Restocking'!H683)="DF",TRIM('Felling&amp;Restocking'!H683)="OS"),O683=0),0,1)</f>
        <v>0</v>
      </c>
      <c r="X683" s="345">
        <f>IF(OR('Felling&amp;Restocking'!$S683="",OR('Felling&amp;Restocking'!$S683=0,'Felling&amp;Restocking'!$S683="N/A")),0,1)</f>
        <v>0</v>
      </c>
      <c r="Y683" s="333" t="str">
        <f t="shared" si="94"/>
        <v/>
      </c>
      <c r="Z683" s="333" t="str">
        <f t="shared" si="95"/>
        <v/>
      </c>
      <c r="AA683" s="334" t="str">
        <f t="shared" si="96"/>
        <v/>
      </c>
      <c r="AC683" s="333" t="str">
        <f t="shared" si="97"/>
        <v/>
      </c>
      <c r="AE683" s="333" t="str">
        <f t="shared" si="98"/>
        <v>1</v>
      </c>
      <c r="AF683" s="346" t="str">
        <f>IF('Felling&amp;Restocking'!I683="","",IFERROR(VLOOKUP( 'Felling&amp;Restocking'!I683,SpeciesList[],2,FALSE),"," &amp; 'Felling&amp;Restocking'!I683))</f>
        <v/>
      </c>
      <c r="AG683" s="333" t="str">
        <f>IF('Felling&amp;Restocking'!I683="","",VLOOKUP( 'Felling&amp;Restocking'!I683,SpeciesList[],4,FALSE))</f>
        <v/>
      </c>
      <c r="AH683" s="333" t="str">
        <f>IF('Felling&amp;Restocking'!J683="","",IFERROR("," &amp; VLOOKUP( 'Felling&amp;Restocking'!J683,SpeciesList[],2,FALSE),"," &amp; 'Felling&amp;Restocking'!J683))</f>
        <v/>
      </c>
      <c r="AI683" s="333" t="str">
        <f>IF('Felling&amp;Restocking'!J683="","",VLOOKUP( 'Felling&amp;Restocking'!J683,SpeciesList[],4,FALSE))</f>
        <v/>
      </c>
      <c r="AJ683" s="333" t="str">
        <f>IF('Felling&amp;Restocking'!K683="","",IFERROR("," &amp; VLOOKUP( 'Felling&amp;Restocking'!K683,SpeciesList[],2,FALSE),"," &amp; 'Felling&amp;Restocking'!K683))</f>
        <v/>
      </c>
      <c r="AK683" s="333" t="str">
        <f>IF('Felling&amp;Restocking'!K683="","",VLOOKUP( 'Felling&amp;Restocking'!K683,SpeciesList[],4,FALSE))</f>
        <v/>
      </c>
      <c r="AL683" s="333" t="str">
        <f>IF('Felling&amp;Restocking'!L683="","",IFERROR("," &amp; VLOOKUP( 'Felling&amp;Restocking'!L683,SpeciesList[],2,FALSE),"," &amp; 'Felling&amp;Restocking'!L683))</f>
        <v/>
      </c>
      <c r="AM683" s="333" t="str">
        <f>IF('Felling&amp;Restocking'!L683="","",VLOOKUP( 'Felling&amp;Restocking'!L683,SpeciesList[],4,FALSE))</f>
        <v/>
      </c>
      <c r="AN683" s="333" t="str">
        <f>IF('Felling&amp;Restocking'!M683="","",IFERROR("," &amp; VLOOKUP( 'Felling&amp;Restocking'!M683,SpeciesList[],2,FALSE),"," &amp; 'Felling&amp;Restocking'!M683))</f>
        <v/>
      </c>
      <c r="AO683" s="333" t="str">
        <f>IF('Felling&amp;Restocking'!M683="","",VLOOKUP( 'Felling&amp;Restocking'!M683,SpeciesList[],4,FALSE))</f>
        <v/>
      </c>
      <c r="AP683" s="333" t="str">
        <f>IF('Felling&amp;Restocking'!N683="","",IFERROR("," &amp; VLOOKUP( 'Felling&amp;Restocking'!N683,SpeciesList[],2,FALSE),"," &amp; 'Felling&amp;Restocking'!N683))</f>
        <v/>
      </c>
      <c r="AQ683" s="333" t="str">
        <f>IF('Felling&amp;Restocking'!N683="","",VLOOKUP( 'Felling&amp;Restocking'!N683,SpeciesList[],4,FALSE))</f>
        <v/>
      </c>
      <c r="AS683" s="346"/>
      <c r="AT683" s="333" t="str">
        <f>IF('Sub-Cpt Record'!A683&lt;&gt;"",CONCATENATE('Sub-Cpt Record'!A683,'Sub-Cpt Record'!B683,'Sub-Cpt Record'!C683),"")</f>
        <v/>
      </c>
      <c r="AU683" s="333">
        <f t="shared" si="99"/>
        <v>1</v>
      </c>
      <c r="AV683" s="333">
        <f>IF(AT683&lt;&gt;"",'Sub-Cpt Record'!C683/CODE!AU683,0)</f>
        <v>0</v>
      </c>
    </row>
    <row r="684" spans="1:48" x14ac:dyDescent="0.25">
      <c r="A684" s="333" t="str">
        <f>IF('Sub-Cpt Record'!B684="",IF(OR('Sub-Cpt Record'!A684=0,'Sub-Cpt Record'!A684=""),"",'Sub-Cpt Record'!A684),CONCATENATE('Sub-Cpt Record'!A684&amp;'Sub-Cpt Record'!B684))</f>
        <v/>
      </c>
      <c r="B684" s="333">
        <f t="shared" si="91"/>
        <v>1</v>
      </c>
      <c r="C684" s="334" t="str">
        <f>IF('Sub-Cpt Record'!E684 = "","",'Sub-Cpt Record'!E684&amp;"  ")</f>
        <v/>
      </c>
      <c r="D684" s="333" t="str">
        <f>IF('Sub-Cpt Record'!F684 = "","",'Sub-Cpt Record'!F684&amp;"  ")</f>
        <v/>
      </c>
      <c r="E684" s="333" t="str">
        <f>IF('Sub-Cpt Record'!G684 = "","",'Sub-Cpt Record'!G684&amp;"  ")</f>
        <v/>
      </c>
      <c r="F684" s="333" t="str">
        <f>IF('Sub-Cpt Record'!H684 = "","",'Sub-Cpt Record'!H684&amp;"  ")</f>
        <v/>
      </c>
      <c r="G684" s="333" t="str">
        <f>IF('Sub-Cpt Record'!I684 = "","",'Sub-Cpt Record'!I684&amp;"  ")</f>
        <v/>
      </c>
      <c r="H684" s="333" t="str">
        <f>IF('Sub-Cpt Record'!J684 = "","",'Sub-Cpt Record'!J684&amp;"  ")</f>
        <v/>
      </c>
      <c r="I684" s="335" t="str">
        <f t="shared" si="92"/>
        <v/>
      </c>
      <c r="J684" s="333">
        <f>IF(A684&lt;&gt;"",'Sub-Cpt Record'!C684/CODE!B684,0)</f>
        <v>0</v>
      </c>
      <c r="L684" s="337" t="str">
        <f t="shared" si="93"/>
        <v/>
      </c>
      <c r="N684" s="338">
        <f>COUNTIFS('Felling&amp;Restocking'!$A$11:$A$1000, 'Felling&amp;Restocking'!$A684, 'Felling&amp;Restocking'!$B$11:$B$1000, 'Felling&amp;Restocking'!$B684, 'Felling&amp;Restocking'!$H$11:$H$1000, 'Felling&amp;Restocking'!$H684)</f>
        <v>0</v>
      </c>
      <c r="O684" s="338">
        <f>IF(OR('Felling&amp;Restocking'!H684=0,'Felling&amp;Restocking'!H684=""),0,1)</f>
        <v>0</v>
      </c>
      <c r="P684" s="339">
        <f>SUM('Felling&amp;Restocking'!O684+'Felling&amp;Restocking'!P684)</f>
        <v>0</v>
      </c>
      <c r="S684" s="341">
        <f>IF(AND(O684&lt;&gt;0,P684&lt;&gt;0,'Felling&amp;Restocking'!G684&lt;&gt;0,AA684="",AC684=""),1,0)</f>
        <v>0</v>
      </c>
      <c r="T684" s="342" t="str">
        <f>IF(OR('Felling&amp;Restocking'!G684=0,'Felling&amp;Restocking'!G684=""),"",SUM('Felling&amp;Restocking'!O684/P684)*'Felling&amp;Restocking'!G684)</f>
        <v/>
      </c>
      <c r="U684" s="343" t="str">
        <f>IF(OR('Felling&amp;Restocking'!G684=0,'Felling&amp;Restocking'!G684=""),"",SUM('Felling&amp;Restocking'!P684/P684)*'Felling&amp;Restocking'!G684)</f>
        <v/>
      </c>
      <c r="V684" s="344">
        <f>IF(CONCATENATE('Felling&amp;Restocking'!U684&amp;'Felling&amp;Restocking'!W684&amp;'Felling&amp;Restocking'!Y684&amp;'Felling&amp;Restocking'!AA684&amp;'Felling&amp;Restocking'!AC684)="",0,1)</f>
        <v>0</v>
      </c>
      <c r="W684" s="345">
        <f>IF(OR(OR(TRIM('Felling&amp;Restocking'!H684)="T",TRIM('Felling&amp;Restocking'!H684)="DF",TRIM('Felling&amp;Restocking'!H684)="OS"),O684=0),0,1)</f>
        <v>0</v>
      </c>
      <c r="X684" s="345">
        <f>IF(OR('Felling&amp;Restocking'!$S684="",OR('Felling&amp;Restocking'!$S684=0,'Felling&amp;Restocking'!$S684="N/A")),0,1)</f>
        <v>0</v>
      </c>
      <c r="Y684" s="333" t="str">
        <f t="shared" si="94"/>
        <v/>
      </c>
      <c r="Z684" s="333" t="str">
        <f t="shared" si="95"/>
        <v/>
      </c>
      <c r="AA684" s="334" t="str">
        <f t="shared" si="96"/>
        <v/>
      </c>
      <c r="AC684" s="333" t="str">
        <f t="shared" si="97"/>
        <v/>
      </c>
      <c r="AE684" s="333" t="str">
        <f t="shared" si="98"/>
        <v>1</v>
      </c>
      <c r="AF684" s="346" t="str">
        <f>IF('Felling&amp;Restocking'!I684="","",IFERROR(VLOOKUP( 'Felling&amp;Restocking'!I684,SpeciesList[],2,FALSE),"," &amp; 'Felling&amp;Restocking'!I684))</f>
        <v/>
      </c>
      <c r="AG684" s="333" t="str">
        <f>IF('Felling&amp;Restocking'!I684="","",VLOOKUP( 'Felling&amp;Restocking'!I684,SpeciesList[],4,FALSE))</f>
        <v/>
      </c>
      <c r="AH684" s="333" t="str">
        <f>IF('Felling&amp;Restocking'!J684="","",IFERROR("," &amp; VLOOKUP( 'Felling&amp;Restocking'!J684,SpeciesList[],2,FALSE),"," &amp; 'Felling&amp;Restocking'!J684))</f>
        <v/>
      </c>
      <c r="AI684" s="333" t="str">
        <f>IF('Felling&amp;Restocking'!J684="","",VLOOKUP( 'Felling&amp;Restocking'!J684,SpeciesList[],4,FALSE))</f>
        <v/>
      </c>
      <c r="AJ684" s="333" t="str">
        <f>IF('Felling&amp;Restocking'!K684="","",IFERROR("," &amp; VLOOKUP( 'Felling&amp;Restocking'!K684,SpeciesList[],2,FALSE),"," &amp; 'Felling&amp;Restocking'!K684))</f>
        <v/>
      </c>
      <c r="AK684" s="333" t="str">
        <f>IF('Felling&amp;Restocking'!K684="","",VLOOKUP( 'Felling&amp;Restocking'!K684,SpeciesList[],4,FALSE))</f>
        <v/>
      </c>
      <c r="AL684" s="333" t="str">
        <f>IF('Felling&amp;Restocking'!L684="","",IFERROR("," &amp; VLOOKUP( 'Felling&amp;Restocking'!L684,SpeciesList[],2,FALSE),"," &amp; 'Felling&amp;Restocking'!L684))</f>
        <v/>
      </c>
      <c r="AM684" s="333" t="str">
        <f>IF('Felling&amp;Restocking'!L684="","",VLOOKUP( 'Felling&amp;Restocking'!L684,SpeciesList[],4,FALSE))</f>
        <v/>
      </c>
      <c r="AN684" s="333" t="str">
        <f>IF('Felling&amp;Restocking'!M684="","",IFERROR("," &amp; VLOOKUP( 'Felling&amp;Restocking'!M684,SpeciesList[],2,FALSE),"," &amp; 'Felling&amp;Restocking'!M684))</f>
        <v/>
      </c>
      <c r="AO684" s="333" t="str">
        <f>IF('Felling&amp;Restocking'!M684="","",VLOOKUP( 'Felling&amp;Restocking'!M684,SpeciesList[],4,FALSE))</f>
        <v/>
      </c>
      <c r="AP684" s="333" t="str">
        <f>IF('Felling&amp;Restocking'!N684="","",IFERROR("," &amp; VLOOKUP( 'Felling&amp;Restocking'!N684,SpeciesList[],2,FALSE),"," &amp; 'Felling&amp;Restocking'!N684))</f>
        <v/>
      </c>
      <c r="AQ684" s="333" t="str">
        <f>IF('Felling&amp;Restocking'!N684="","",VLOOKUP( 'Felling&amp;Restocking'!N684,SpeciesList[],4,FALSE))</f>
        <v/>
      </c>
      <c r="AS684" s="346"/>
      <c r="AT684" s="333" t="str">
        <f>IF('Sub-Cpt Record'!A684&lt;&gt;"",CONCATENATE('Sub-Cpt Record'!A684,'Sub-Cpt Record'!B684,'Sub-Cpt Record'!C684),"")</f>
        <v/>
      </c>
      <c r="AU684" s="333">
        <f t="shared" si="99"/>
        <v>1</v>
      </c>
      <c r="AV684" s="333">
        <f>IF(AT684&lt;&gt;"",'Sub-Cpt Record'!C684/CODE!AU684,0)</f>
        <v>0</v>
      </c>
    </row>
    <row r="685" spans="1:48" x14ac:dyDescent="0.25">
      <c r="A685" s="333" t="str">
        <f>IF('Sub-Cpt Record'!B685="",IF(OR('Sub-Cpt Record'!A685=0,'Sub-Cpt Record'!A685=""),"",'Sub-Cpt Record'!A685),CONCATENATE('Sub-Cpt Record'!A685&amp;'Sub-Cpt Record'!B685))</f>
        <v/>
      </c>
      <c r="B685" s="333">
        <f t="shared" si="91"/>
        <v>1</v>
      </c>
      <c r="C685" s="334" t="str">
        <f>IF('Sub-Cpt Record'!E685 = "","",'Sub-Cpt Record'!E685&amp;"  ")</f>
        <v/>
      </c>
      <c r="D685" s="333" t="str">
        <f>IF('Sub-Cpt Record'!F685 = "","",'Sub-Cpt Record'!F685&amp;"  ")</f>
        <v/>
      </c>
      <c r="E685" s="333" t="str">
        <f>IF('Sub-Cpt Record'!G685 = "","",'Sub-Cpt Record'!G685&amp;"  ")</f>
        <v/>
      </c>
      <c r="F685" s="333" t="str">
        <f>IF('Sub-Cpt Record'!H685 = "","",'Sub-Cpt Record'!H685&amp;"  ")</f>
        <v/>
      </c>
      <c r="G685" s="333" t="str">
        <f>IF('Sub-Cpt Record'!I685 = "","",'Sub-Cpt Record'!I685&amp;"  ")</f>
        <v/>
      </c>
      <c r="H685" s="333" t="str">
        <f>IF('Sub-Cpt Record'!J685 = "","",'Sub-Cpt Record'!J685&amp;"  ")</f>
        <v/>
      </c>
      <c r="I685" s="335" t="str">
        <f t="shared" si="92"/>
        <v/>
      </c>
      <c r="J685" s="333">
        <f>IF(A685&lt;&gt;"",'Sub-Cpt Record'!C685/CODE!B685,0)</f>
        <v>0</v>
      </c>
      <c r="L685" s="337" t="str">
        <f t="shared" si="93"/>
        <v/>
      </c>
      <c r="N685" s="338">
        <f>COUNTIFS('Felling&amp;Restocking'!$A$11:$A$1000, 'Felling&amp;Restocking'!$A685, 'Felling&amp;Restocking'!$B$11:$B$1000, 'Felling&amp;Restocking'!$B685, 'Felling&amp;Restocking'!$H$11:$H$1000, 'Felling&amp;Restocking'!$H685)</f>
        <v>0</v>
      </c>
      <c r="O685" s="338">
        <f>IF(OR('Felling&amp;Restocking'!H685=0,'Felling&amp;Restocking'!H685=""),0,1)</f>
        <v>0</v>
      </c>
      <c r="P685" s="339">
        <f>SUM('Felling&amp;Restocking'!O685+'Felling&amp;Restocking'!P685)</f>
        <v>0</v>
      </c>
      <c r="S685" s="341">
        <f>IF(AND(O685&lt;&gt;0,P685&lt;&gt;0,'Felling&amp;Restocking'!G685&lt;&gt;0,AA685="",AC685=""),1,0)</f>
        <v>0</v>
      </c>
      <c r="T685" s="342" t="str">
        <f>IF(OR('Felling&amp;Restocking'!G685=0,'Felling&amp;Restocking'!G685=""),"",SUM('Felling&amp;Restocking'!O685/P685)*'Felling&amp;Restocking'!G685)</f>
        <v/>
      </c>
      <c r="U685" s="343" t="str">
        <f>IF(OR('Felling&amp;Restocking'!G685=0,'Felling&amp;Restocking'!G685=""),"",SUM('Felling&amp;Restocking'!P685/P685)*'Felling&amp;Restocking'!G685)</f>
        <v/>
      </c>
      <c r="V685" s="344">
        <f>IF(CONCATENATE('Felling&amp;Restocking'!U685&amp;'Felling&amp;Restocking'!W685&amp;'Felling&amp;Restocking'!Y685&amp;'Felling&amp;Restocking'!AA685&amp;'Felling&amp;Restocking'!AC685)="",0,1)</f>
        <v>0</v>
      </c>
      <c r="W685" s="345">
        <f>IF(OR(OR(TRIM('Felling&amp;Restocking'!H685)="T",TRIM('Felling&amp;Restocking'!H685)="DF",TRIM('Felling&amp;Restocking'!H685)="OS"),O685=0),0,1)</f>
        <v>0</v>
      </c>
      <c r="X685" s="345">
        <f>IF(OR('Felling&amp;Restocking'!$S685="",OR('Felling&amp;Restocking'!$S685=0,'Felling&amp;Restocking'!$S685="N/A")),0,1)</f>
        <v>0</v>
      </c>
      <c r="Y685" s="333" t="str">
        <f t="shared" si="94"/>
        <v/>
      </c>
      <c r="Z685" s="333" t="str">
        <f t="shared" si="95"/>
        <v/>
      </c>
      <c r="AA685" s="334" t="str">
        <f t="shared" si="96"/>
        <v/>
      </c>
      <c r="AC685" s="333" t="str">
        <f t="shared" si="97"/>
        <v/>
      </c>
      <c r="AE685" s="333" t="str">
        <f t="shared" si="98"/>
        <v>1</v>
      </c>
      <c r="AF685" s="346" t="str">
        <f>IF('Felling&amp;Restocking'!I685="","",IFERROR(VLOOKUP( 'Felling&amp;Restocking'!I685,SpeciesList[],2,FALSE),"," &amp; 'Felling&amp;Restocking'!I685))</f>
        <v/>
      </c>
      <c r="AG685" s="333" t="str">
        <f>IF('Felling&amp;Restocking'!I685="","",VLOOKUP( 'Felling&amp;Restocking'!I685,SpeciesList[],4,FALSE))</f>
        <v/>
      </c>
      <c r="AH685" s="333" t="str">
        <f>IF('Felling&amp;Restocking'!J685="","",IFERROR("," &amp; VLOOKUP( 'Felling&amp;Restocking'!J685,SpeciesList[],2,FALSE),"," &amp; 'Felling&amp;Restocking'!J685))</f>
        <v/>
      </c>
      <c r="AI685" s="333" t="str">
        <f>IF('Felling&amp;Restocking'!J685="","",VLOOKUP( 'Felling&amp;Restocking'!J685,SpeciesList[],4,FALSE))</f>
        <v/>
      </c>
      <c r="AJ685" s="333" t="str">
        <f>IF('Felling&amp;Restocking'!K685="","",IFERROR("," &amp; VLOOKUP( 'Felling&amp;Restocking'!K685,SpeciesList[],2,FALSE),"," &amp; 'Felling&amp;Restocking'!K685))</f>
        <v/>
      </c>
      <c r="AK685" s="333" t="str">
        <f>IF('Felling&amp;Restocking'!K685="","",VLOOKUP( 'Felling&amp;Restocking'!K685,SpeciesList[],4,FALSE))</f>
        <v/>
      </c>
      <c r="AL685" s="333" t="str">
        <f>IF('Felling&amp;Restocking'!L685="","",IFERROR("," &amp; VLOOKUP( 'Felling&amp;Restocking'!L685,SpeciesList[],2,FALSE),"," &amp; 'Felling&amp;Restocking'!L685))</f>
        <v/>
      </c>
      <c r="AM685" s="333" t="str">
        <f>IF('Felling&amp;Restocking'!L685="","",VLOOKUP( 'Felling&amp;Restocking'!L685,SpeciesList[],4,FALSE))</f>
        <v/>
      </c>
      <c r="AN685" s="333" t="str">
        <f>IF('Felling&amp;Restocking'!M685="","",IFERROR("," &amp; VLOOKUP( 'Felling&amp;Restocking'!M685,SpeciesList[],2,FALSE),"," &amp; 'Felling&amp;Restocking'!M685))</f>
        <v/>
      </c>
      <c r="AO685" s="333" t="str">
        <f>IF('Felling&amp;Restocking'!M685="","",VLOOKUP( 'Felling&amp;Restocking'!M685,SpeciesList[],4,FALSE))</f>
        <v/>
      </c>
      <c r="AP685" s="333" t="str">
        <f>IF('Felling&amp;Restocking'!N685="","",IFERROR("," &amp; VLOOKUP( 'Felling&amp;Restocking'!N685,SpeciesList[],2,FALSE),"," &amp; 'Felling&amp;Restocking'!N685))</f>
        <v/>
      </c>
      <c r="AQ685" s="333" t="str">
        <f>IF('Felling&amp;Restocking'!N685="","",VLOOKUP( 'Felling&amp;Restocking'!N685,SpeciesList[],4,FALSE))</f>
        <v/>
      </c>
      <c r="AS685" s="346"/>
      <c r="AT685" s="333" t="str">
        <f>IF('Sub-Cpt Record'!A685&lt;&gt;"",CONCATENATE('Sub-Cpt Record'!A685,'Sub-Cpt Record'!B685,'Sub-Cpt Record'!C685),"")</f>
        <v/>
      </c>
      <c r="AU685" s="333">
        <f t="shared" si="99"/>
        <v>1</v>
      </c>
      <c r="AV685" s="333">
        <f>IF(AT685&lt;&gt;"",'Sub-Cpt Record'!C685/CODE!AU685,0)</f>
        <v>0</v>
      </c>
    </row>
    <row r="686" spans="1:48" x14ac:dyDescent="0.25">
      <c r="A686" s="333" t="str">
        <f>IF('Sub-Cpt Record'!B686="",IF(OR('Sub-Cpt Record'!A686=0,'Sub-Cpt Record'!A686=""),"",'Sub-Cpt Record'!A686),CONCATENATE('Sub-Cpt Record'!A686&amp;'Sub-Cpt Record'!B686))</f>
        <v/>
      </c>
      <c r="B686" s="333">
        <f t="shared" si="91"/>
        <v>1</v>
      </c>
      <c r="C686" s="334" t="str">
        <f>IF('Sub-Cpt Record'!E686 = "","",'Sub-Cpt Record'!E686&amp;"  ")</f>
        <v/>
      </c>
      <c r="D686" s="333" t="str">
        <f>IF('Sub-Cpt Record'!F686 = "","",'Sub-Cpt Record'!F686&amp;"  ")</f>
        <v/>
      </c>
      <c r="E686" s="333" t="str">
        <f>IF('Sub-Cpt Record'!G686 = "","",'Sub-Cpt Record'!G686&amp;"  ")</f>
        <v/>
      </c>
      <c r="F686" s="333" t="str">
        <f>IF('Sub-Cpt Record'!H686 = "","",'Sub-Cpt Record'!H686&amp;"  ")</f>
        <v/>
      </c>
      <c r="G686" s="333" t="str">
        <f>IF('Sub-Cpt Record'!I686 = "","",'Sub-Cpt Record'!I686&amp;"  ")</f>
        <v/>
      </c>
      <c r="H686" s="333" t="str">
        <f>IF('Sub-Cpt Record'!J686 = "","",'Sub-Cpt Record'!J686&amp;"  ")</f>
        <v/>
      </c>
      <c r="I686" s="335" t="str">
        <f t="shared" si="92"/>
        <v/>
      </c>
      <c r="J686" s="333">
        <f>IF(A686&lt;&gt;"",'Sub-Cpt Record'!C686/CODE!B686,0)</f>
        <v>0</v>
      </c>
      <c r="L686" s="337" t="str">
        <f t="shared" si="93"/>
        <v/>
      </c>
      <c r="N686" s="338">
        <f>COUNTIFS('Felling&amp;Restocking'!$A$11:$A$1000, 'Felling&amp;Restocking'!$A686, 'Felling&amp;Restocking'!$B$11:$B$1000, 'Felling&amp;Restocking'!$B686, 'Felling&amp;Restocking'!$H$11:$H$1000, 'Felling&amp;Restocking'!$H686)</f>
        <v>0</v>
      </c>
      <c r="O686" s="338">
        <f>IF(OR('Felling&amp;Restocking'!H686=0,'Felling&amp;Restocking'!H686=""),0,1)</f>
        <v>0</v>
      </c>
      <c r="P686" s="339">
        <f>SUM('Felling&amp;Restocking'!O686+'Felling&amp;Restocking'!P686)</f>
        <v>0</v>
      </c>
      <c r="S686" s="341">
        <f>IF(AND(O686&lt;&gt;0,P686&lt;&gt;0,'Felling&amp;Restocking'!G686&lt;&gt;0,AA686="",AC686=""),1,0)</f>
        <v>0</v>
      </c>
      <c r="T686" s="342" t="str">
        <f>IF(OR('Felling&amp;Restocking'!G686=0,'Felling&amp;Restocking'!G686=""),"",SUM('Felling&amp;Restocking'!O686/P686)*'Felling&amp;Restocking'!G686)</f>
        <v/>
      </c>
      <c r="U686" s="343" t="str">
        <f>IF(OR('Felling&amp;Restocking'!G686=0,'Felling&amp;Restocking'!G686=""),"",SUM('Felling&amp;Restocking'!P686/P686)*'Felling&amp;Restocking'!G686)</f>
        <v/>
      </c>
      <c r="V686" s="344">
        <f>IF(CONCATENATE('Felling&amp;Restocking'!U686&amp;'Felling&amp;Restocking'!W686&amp;'Felling&amp;Restocking'!Y686&amp;'Felling&amp;Restocking'!AA686&amp;'Felling&amp;Restocking'!AC686)="",0,1)</f>
        <v>0</v>
      </c>
      <c r="W686" s="345">
        <f>IF(OR(OR(TRIM('Felling&amp;Restocking'!H686)="T",TRIM('Felling&amp;Restocking'!H686)="DF",TRIM('Felling&amp;Restocking'!H686)="OS"),O686=0),0,1)</f>
        <v>0</v>
      </c>
      <c r="X686" s="345">
        <f>IF(OR('Felling&amp;Restocking'!$S686="",OR('Felling&amp;Restocking'!$S686=0,'Felling&amp;Restocking'!$S686="N/A")),0,1)</f>
        <v>0</v>
      </c>
      <c r="Y686" s="333" t="str">
        <f t="shared" si="94"/>
        <v/>
      </c>
      <c r="Z686" s="333" t="str">
        <f t="shared" si="95"/>
        <v/>
      </c>
      <c r="AA686" s="334" t="str">
        <f t="shared" si="96"/>
        <v/>
      </c>
      <c r="AC686" s="333" t="str">
        <f t="shared" si="97"/>
        <v/>
      </c>
      <c r="AE686" s="333" t="str">
        <f t="shared" si="98"/>
        <v>1</v>
      </c>
      <c r="AF686" s="346" t="str">
        <f>IF('Felling&amp;Restocking'!I686="","",IFERROR(VLOOKUP( 'Felling&amp;Restocking'!I686,SpeciesList[],2,FALSE),"," &amp; 'Felling&amp;Restocking'!I686))</f>
        <v/>
      </c>
      <c r="AG686" s="333" t="str">
        <f>IF('Felling&amp;Restocking'!I686="","",VLOOKUP( 'Felling&amp;Restocking'!I686,SpeciesList[],4,FALSE))</f>
        <v/>
      </c>
      <c r="AH686" s="333" t="str">
        <f>IF('Felling&amp;Restocking'!J686="","",IFERROR("," &amp; VLOOKUP( 'Felling&amp;Restocking'!J686,SpeciesList[],2,FALSE),"," &amp; 'Felling&amp;Restocking'!J686))</f>
        <v/>
      </c>
      <c r="AI686" s="333" t="str">
        <f>IF('Felling&amp;Restocking'!J686="","",VLOOKUP( 'Felling&amp;Restocking'!J686,SpeciesList[],4,FALSE))</f>
        <v/>
      </c>
      <c r="AJ686" s="333" t="str">
        <f>IF('Felling&amp;Restocking'!K686="","",IFERROR("," &amp; VLOOKUP( 'Felling&amp;Restocking'!K686,SpeciesList[],2,FALSE),"," &amp; 'Felling&amp;Restocking'!K686))</f>
        <v/>
      </c>
      <c r="AK686" s="333" t="str">
        <f>IF('Felling&amp;Restocking'!K686="","",VLOOKUP( 'Felling&amp;Restocking'!K686,SpeciesList[],4,FALSE))</f>
        <v/>
      </c>
      <c r="AL686" s="333" t="str">
        <f>IF('Felling&amp;Restocking'!L686="","",IFERROR("," &amp; VLOOKUP( 'Felling&amp;Restocking'!L686,SpeciesList[],2,FALSE),"," &amp; 'Felling&amp;Restocking'!L686))</f>
        <v/>
      </c>
      <c r="AM686" s="333" t="str">
        <f>IF('Felling&amp;Restocking'!L686="","",VLOOKUP( 'Felling&amp;Restocking'!L686,SpeciesList[],4,FALSE))</f>
        <v/>
      </c>
      <c r="AN686" s="333" t="str">
        <f>IF('Felling&amp;Restocking'!M686="","",IFERROR("," &amp; VLOOKUP( 'Felling&amp;Restocking'!M686,SpeciesList[],2,FALSE),"," &amp; 'Felling&amp;Restocking'!M686))</f>
        <v/>
      </c>
      <c r="AO686" s="333" t="str">
        <f>IF('Felling&amp;Restocking'!M686="","",VLOOKUP( 'Felling&amp;Restocking'!M686,SpeciesList[],4,FALSE))</f>
        <v/>
      </c>
      <c r="AP686" s="333" t="str">
        <f>IF('Felling&amp;Restocking'!N686="","",IFERROR("," &amp; VLOOKUP( 'Felling&amp;Restocking'!N686,SpeciesList[],2,FALSE),"," &amp; 'Felling&amp;Restocking'!N686))</f>
        <v/>
      </c>
      <c r="AQ686" s="333" t="str">
        <f>IF('Felling&amp;Restocking'!N686="","",VLOOKUP( 'Felling&amp;Restocking'!N686,SpeciesList[],4,FALSE))</f>
        <v/>
      </c>
      <c r="AS686" s="346"/>
      <c r="AT686" s="333" t="str">
        <f>IF('Sub-Cpt Record'!A686&lt;&gt;"",CONCATENATE('Sub-Cpt Record'!A686,'Sub-Cpt Record'!B686,'Sub-Cpt Record'!C686),"")</f>
        <v/>
      </c>
      <c r="AU686" s="333">
        <f t="shared" si="99"/>
        <v>1</v>
      </c>
      <c r="AV686" s="333">
        <f>IF(AT686&lt;&gt;"",'Sub-Cpt Record'!C686/CODE!AU686,0)</f>
        <v>0</v>
      </c>
    </row>
    <row r="687" spans="1:48" x14ac:dyDescent="0.25">
      <c r="A687" s="333" t="str">
        <f>IF('Sub-Cpt Record'!B687="",IF(OR('Sub-Cpt Record'!A687=0,'Sub-Cpt Record'!A687=""),"",'Sub-Cpt Record'!A687),CONCATENATE('Sub-Cpt Record'!A687&amp;'Sub-Cpt Record'!B687))</f>
        <v/>
      </c>
      <c r="B687" s="333">
        <f t="shared" si="91"/>
        <v>1</v>
      </c>
      <c r="C687" s="334" t="str">
        <f>IF('Sub-Cpt Record'!E687 = "","",'Sub-Cpt Record'!E687&amp;"  ")</f>
        <v/>
      </c>
      <c r="D687" s="333" t="str">
        <f>IF('Sub-Cpt Record'!F687 = "","",'Sub-Cpt Record'!F687&amp;"  ")</f>
        <v/>
      </c>
      <c r="E687" s="333" t="str">
        <f>IF('Sub-Cpt Record'!G687 = "","",'Sub-Cpt Record'!G687&amp;"  ")</f>
        <v/>
      </c>
      <c r="F687" s="333" t="str">
        <f>IF('Sub-Cpt Record'!H687 = "","",'Sub-Cpt Record'!H687&amp;"  ")</f>
        <v/>
      </c>
      <c r="G687" s="333" t="str">
        <f>IF('Sub-Cpt Record'!I687 = "","",'Sub-Cpt Record'!I687&amp;"  ")</f>
        <v/>
      </c>
      <c r="H687" s="333" t="str">
        <f>IF('Sub-Cpt Record'!J687 = "","",'Sub-Cpt Record'!J687&amp;"  ")</f>
        <v/>
      </c>
      <c r="I687" s="335" t="str">
        <f t="shared" si="92"/>
        <v/>
      </c>
      <c r="J687" s="333">
        <f>IF(A687&lt;&gt;"",'Sub-Cpt Record'!C687/CODE!B687,0)</f>
        <v>0</v>
      </c>
      <c r="L687" s="337" t="str">
        <f t="shared" si="93"/>
        <v/>
      </c>
      <c r="N687" s="338">
        <f>COUNTIFS('Felling&amp;Restocking'!$A$11:$A$1000, 'Felling&amp;Restocking'!$A687, 'Felling&amp;Restocking'!$B$11:$B$1000, 'Felling&amp;Restocking'!$B687, 'Felling&amp;Restocking'!$H$11:$H$1000, 'Felling&amp;Restocking'!$H687)</f>
        <v>0</v>
      </c>
      <c r="O687" s="338">
        <f>IF(OR('Felling&amp;Restocking'!H687=0,'Felling&amp;Restocking'!H687=""),0,1)</f>
        <v>0</v>
      </c>
      <c r="P687" s="339">
        <f>SUM('Felling&amp;Restocking'!O687+'Felling&amp;Restocking'!P687)</f>
        <v>0</v>
      </c>
      <c r="S687" s="341">
        <f>IF(AND(O687&lt;&gt;0,P687&lt;&gt;0,'Felling&amp;Restocking'!G687&lt;&gt;0,AA687="",AC687=""),1,0)</f>
        <v>0</v>
      </c>
      <c r="T687" s="342" t="str">
        <f>IF(OR('Felling&amp;Restocking'!G687=0,'Felling&amp;Restocking'!G687=""),"",SUM('Felling&amp;Restocking'!O687/P687)*'Felling&amp;Restocking'!G687)</f>
        <v/>
      </c>
      <c r="U687" s="343" t="str">
        <f>IF(OR('Felling&amp;Restocking'!G687=0,'Felling&amp;Restocking'!G687=""),"",SUM('Felling&amp;Restocking'!P687/P687)*'Felling&amp;Restocking'!G687)</f>
        <v/>
      </c>
      <c r="V687" s="344">
        <f>IF(CONCATENATE('Felling&amp;Restocking'!U687&amp;'Felling&amp;Restocking'!W687&amp;'Felling&amp;Restocking'!Y687&amp;'Felling&amp;Restocking'!AA687&amp;'Felling&amp;Restocking'!AC687)="",0,1)</f>
        <v>0</v>
      </c>
      <c r="W687" s="345">
        <f>IF(OR(OR(TRIM('Felling&amp;Restocking'!H687)="T",TRIM('Felling&amp;Restocking'!H687)="DF",TRIM('Felling&amp;Restocking'!H687)="OS"),O687=0),0,1)</f>
        <v>0</v>
      </c>
      <c r="X687" s="345">
        <f>IF(OR('Felling&amp;Restocking'!$S687="",OR('Felling&amp;Restocking'!$S687=0,'Felling&amp;Restocking'!$S687="N/A")),0,1)</f>
        <v>0</v>
      </c>
      <c r="Y687" s="333" t="str">
        <f t="shared" si="94"/>
        <v/>
      </c>
      <c r="Z687" s="333" t="str">
        <f t="shared" si="95"/>
        <v/>
      </c>
      <c r="AA687" s="334" t="str">
        <f t="shared" si="96"/>
        <v/>
      </c>
      <c r="AC687" s="333" t="str">
        <f t="shared" si="97"/>
        <v/>
      </c>
      <c r="AE687" s="333" t="str">
        <f t="shared" si="98"/>
        <v>1</v>
      </c>
      <c r="AF687" s="346" t="str">
        <f>IF('Felling&amp;Restocking'!I687="","",IFERROR(VLOOKUP( 'Felling&amp;Restocking'!I687,SpeciesList[],2,FALSE),"," &amp; 'Felling&amp;Restocking'!I687))</f>
        <v/>
      </c>
      <c r="AG687" s="333" t="str">
        <f>IF('Felling&amp;Restocking'!I687="","",VLOOKUP( 'Felling&amp;Restocking'!I687,SpeciesList[],4,FALSE))</f>
        <v/>
      </c>
      <c r="AH687" s="333" t="str">
        <f>IF('Felling&amp;Restocking'!J687="","",IFERROR("," &amp; VLOOKUP( 'Felling&amp;Restocking'!J687,SpeciesList[],2,FALSE),"," &amp; 'Felling&amp;Restocking'!J687))</f>
        <v/>
      </c>
      <c r="AI687" s="333" t="str">
        <f>IF('Felling&amp;Restocking'!J687="","",VLOOKUP( 'Felling&amp;Restocking'!J687,SpeciesList[],4,FALSE))</f>
        <v/>
      </c>
      <c r="AJ687" s="333" t="str">
        <f>IF('Felling&amp;Restocking'!K687="","",IFERROR("," &amp; VLOOKUP( 'Felling&amp;Restocking'!K687,SpeciesList[],2,FALSE),"," &amp; 'Felling&amp;Restocking'!K687))</f>
        <v/>
      </c>
      <c r="AK687" s="333" t="str">
        <f>IF('Felling&amp;Restocking'!K687="","",VLOOKUP( 'Felling&amp;Restocking'!K687,SpeciesList[],4,FALSE))</f>
        <v/>
      </c>
      <c r="AL687" s="333" t="str">
        <f>IF('Felling&amp;Restocking'!L687="","",IFERROR("," &amp; VLOOKUP( 'Felling&amp;Restocking'!L687,SpeciesList[],2,FALSE),"," &amp; 'Felling&amp;Restocking'!L687))</f>
        <v/>
      </c>
      <c r="AM687" s="333" t="str">
        <f>IF('Felling&amp;Restocking'!L687="","",VLOOKUP( 'Felling&amp;Restocking'!L687,SpeciesList[],4,FALSE))</f>
        <v/>
      </c>
      <c r="AN687" s="333" t="str">
        <f>IF('Felling&amp;Restocking'!M687="","",IFERROR("," &amp; VLOOKUP( 'Felling&amp;Restocking'!M687,SpeciesList[],2,FALSE),"," &amp; 'Felling&amp;Restocking'!M687))</f>
        <v/>
      </c>
      <c r="AO687" s="333" t="str">
        <f>IF('Felling&amp;Restocking'!M687="","",VLOOKUP( 'Felling&amp;Restocking'!M687,SpeciesList[],4,FALSE))</f>
        <v/>
      </c>
      <c r="AP687" s="333" t="str">
        <f>IF('Felling&amp;Restocking'!N687="","",IFERROR("," &amp; VLOOKUP( 'Felling&amp;Restocking'!N687,SpeciesList[],2,FALSE),"," &amp; 'Felling&amp;Restocking'!N687))</f>
        <v/>
      </c>
      <c r="AQ687" s="333" t="str">
        <f>IF('Felling&amp;Restocking'!N687="","",VLOOKUP( 'Felling&amp;Restocking'!N687,SpeciesList[],4,FALSE))</f>
        <v/>
      </c>
      <c r="AS687" s="346"/>
      <c r="AT687" s="333" t="str">
        <f>IF('Sub-Cpt Record'!A687&lt;&gt;"",CONCATENATE('Sub-Cpt Record'!A687,'Sub-Cpt Record'!B687,'Sub-Cpt Record'!C687),"")</f>
        <v/>
      </c>
      <c r="AU687" s="333">
        <f t="shared" si="99"/>
        <v>1</v>
      </c>
      <c r="AV687" s="333">
        <f>IF(AT687&lt;&gt;"",'Sub-Cpt Record'!C687/CODE!AU687,0)</f>
        <v>0</v>
      </c>
    </row>
    <row r="688" spans="1:48" x14ac:dyDescent="0.25">
      <c r="A688" s="333" t="str">
        <f>IF('Sub-Cpt Record'!B688="",IF(OR('Sub-Cpt Record'!A688=0,'Sub-Cpt Record'!A688=""),"",'Sub-Cpt Record'!A688),CONCATENATE('Sub-Cpt Record'!A688&amp;'Sub-Cpt Record'!B688))</f>
        <v/>
      </c>
      <c r="B688" s="333">
        <f t="shared" si="91"/>
        <v>1</v>
      </c>
      <c r="C688" s="334" t="str">
        <f>IF('Sub-Cpt Record'!E688 = "","",'Sub-Cpt Record'!E688&amp;"  ")</f>
        <v/>
      </c>
      <c r="D688" s="333" t="str">
        <f>IF('Sub-Cpt Record'!F688 = "","",'Sub-Cpt Record'!F688&amp;"  ")</f>
        <v/>
      </c>
      <c r="E688" s="333" t="str">
        <f>IF('Sub-Cpt Record'!G688 = "","",'Sub-Cpt Record'!G688&amp;"  ")</f>
        <v/>
      </c>
      <c r="F688" s="333" t="str">
        <f>IF('Sub-Cpt Record'!H688 = "","",'Sub-Cpt Record'!H688&amp;"  ")</f>
        <v/>
      </c>
      <c r="G688" s="333" t="str">
        <f>IF('Sub-Cpt Record'!I688 = "","",'Sub-Cpt Record'!I688&amp;"  ")</f>
        <v/>
      </c>
      <c r="H688" s="333" t="str">
        <f>IF('Sub-Cpt Record'!J688 = "","",'Sub-Cpt Record'!J688&amp;"  ")</f>
        <v/>
      </c>
      <c r="I688" s="335" t="str">
        <f t="shared" si="92"/>
        <v/>
      </c>
      <c r="J688" s="333">
        <f>IF(A688&lt;&gt;"",'Sub-Cpt Record'!C688/CODE!B688,0)</f>
        <v>0</v>
      </c>
      <c r="L688" s="337" t="str">
        <f t="shared" si="93"/>
        <v/>
      </c>
      <c r="N688" s="338">
        <f>COUNTIFS('Felling&amp;Restocking'!$A$11:$A$1000, 'Felling&amp;Restocking'!$A688, 'Felling&amp;Restocking'!$B$11:$B$1000, 'Felling&amp;Restocking'!$B688, 'Felling&amp;Restocking'!$H$11:$H$1000, 'Felling&amp;Restocking'!$H688)</f>
        <v>0</v>
      </c>
      <c r="O688" s="338">
        <f>IF(OR('Felling&amp;Restocking'!H688=0,'Felling&amp;Restocking'!H688=""),0,1)</f>
        <v>0</v>
      </c>
      <c r="P688" s="339">
        <f>SUM('Felling&amp;Restocking'!O688+'Felling&amp;Restocking'!P688)</f>
        <v>0</v>
      </c>
      <c r="S688" s="341">
        <f>IF(AND(O688&lt;&gt;0,P688&lt;&gt;0,'Felling&amp;Restocking'!G688&lt;&gt;0,AA688="",AC688=""),1,0)</f>
        <v>0</v>
      </c>
      <c r="T688" s="342" t="str">
        <f>IF(OR('Felling&amp;Restocking'!G688=0,'Felling&amp;Restocking'!G688=""),"",SUM('Felling&amp;Restocking'!O688/P688)*'Felling&amp;Restocking'!G688)</f>
        <v/>
      </c>
      <c r="U688" s="343" t="str">
        <f>IF(OR('Felling&amp;Restocking'!G688=0,'Felling&amp;Restocking'!G688=""),"",SUM('Felling&amp;Restocking'!P688/P688)*'Felling&amp;Restocking'!G688)</f>
        <v/>
      </c>
      <c r="V688" s="344">
        <f>IF(CONCATENATE('Felling&amp;Restocking'!U688&amp;'Felling&amp;Restocking'!W688&amp;'Felling&amp;Restocking'!Y688&amp;'Felling&amp;Restocking'!AA688&amp;'Felling&amp;Restocking'!AC688)="",0,1)</f>
        <v>0</v>
      </c>
      <c r="W688" s="345">
        <f>IF(OR(OR(TRIM('Felling&amp;Restocking'!H688)="T",TRIM('Felling&amp;Restocking'!H688)="DF",TRIM('Felling&amp;Restocking'!H688)="OS"),O688=0),0,1)</f>
        <v>0</v>
      </c>
      <c r="X688" s="345">
        <f>IF(OR('Felling&amp;Restocking'!$S688="",OR('Felling&amp;Restocking'!$S688=0,'Felling&amp;Restocking'!$S688="N/A")),0,1)</f>
        <v>0</v>
      </c>
      <c r="Y688" s="333" t="str">
        <f t="shared" si="94"/>
        <v/>
      </c>
      <c r="Z688" s="333" t="str">
        <f t="shared" si="95"/>
        <v/>
      </c>
      <c r="AA688" s="334" t="str">
        <f t="shared" si="96"/>
        <v/>
      </c>
      <c r="AC688" s="333" t="str">
        <f t="shared" si="97"/>
        <v/>
      </c>
      <c r="AE688" s="333" t="str">
        <f t="shared" si="98"/>
        <v>1</v>
      </c>
      <c r="AF688" s="346" t="str">
        <f>IF('Felling&amp;Restocking'!I688="","",IFERROR(VLOOKUP( 'Felling&amp;Restocking'!I688,SpeciesList[],2,FALSE),"," &amp; 'Felling&amp;Restocking'!I688))</f>
        <v/>
      </c>
      <c r="AG688" s="333" t="str">
        <f>IF('Felling&amp;Restocking'!I688="","",VLOOKUP( 'Felling&amp;Restocking'!I688,SpeciesList[],4,FALSE))</f>
        <v/>
      </c>
      <c r="AH688" s="333" t="str">
        <f>IF('Felling&amp;Restocking'!J688="","",IFERROR("," &amp; VLOOKUP( 'Felling&amp;Restocking'!J688,SpeciesList[],2,FALSE),"," &amp; 'Felling&amp;Restocking'!J688))</f>
        <v/>
      </c>
      <c r="AI688" s="333" t="str">
        <f>IF('Felling&amp;Restocking'!J688="","",VLOOKUP( 'Felling&amp;Restocking'!J688,SpeciesList[],4,FALSE))</f>
        <v/>
      </c>
      <c r="AJ688" s="333" t="str">
        <f>IF('Felling&amp;Restocking'!K688="","",IFERROR("," &amp; VLOOKUP( 'Felling&amp;Restocking'!K688,SpeciesList[],2,FALSE),"," &amp; 'Felling&amp;Restocking'!K688))</f>
        <v/>
      </c>
      <c r="AK688" s="333" t="str">
        <f>IF('Felling&amp;Restocking'!K688="","",VLOOKUP( 'Felling&amp;Restocking'!K688,SpeciesList[],4,FALSE))</f>
        <v/>
      </c>
      <c r="AL688" s="333" t="str">
        <f>IF('Felling&amp;Restocking'!L688="","",IFERROR("," &amp; VLOOKUP( 'Felling&amp;Restocking'!L688,SpeciesList[],2,FALSE),"," &amp; 'Felling&amp;Restocking'!L688))</f>
        <v/>
      </c>
      <c r="AM688" s="333" t="str">
        <f>IF('Felling&amp;Restocking'!L688="","",VLOOKUP( 'Felling&amp;Restocking'!L688,SpeciesList[],4,FALSE))</f>
        <v/>
      </c>
      <c r="AN688" s="333" t="str">
        <f>IF('Felling&amp;Restocking'!M688="","",IFERROR("," &amp; VLOOKUP( 'Felling&amp;Restocking'!M688,SpeciesList[],2,FALSE),"," &amp; 'Felling&amp;Restocking'!M688))</f>
        <v/>
      </c>
      <c r="AO688" s="333" t="str">
        <f>IF('Felling&amp;Restocking'!M688="","",VLOOKUP( 'Felling&amp;Restocking'!M688,SpeciesList[],4,FALSE))</f>
        <v/>
      </c>
      <c r="AP688" s="333" t="str">
        <f>IF('Felling&amp;Restocking'!N688="","",IFERROR("," &amp; VLOOKUP( 'Felling&amp;Restocking'!N688,SpeciesList[],2,FALSE),"," &amp; 'Felling&amp;Restocking'!N688))</f>
        <v/>
      </c>
      <c r="AQ688" s="333" t="str">
        <f>IF('Felling&amp;Restocking'!N688="","",VLOOKUP( 'Felling&amp;Restocking'!N688,SpeciesList[],4,FALSE))</f>
        <v/>
      </c>
      <c r="AS688" s="346"/>
      <c r="AT688" s="333" t="str">
        <f>IF('Sub-Cpt Record'!A688&lt;&gt;"",CONCATENATE('Sub-Cpt Record'!A688,'Sub-Cpt Record'!B688,'Sub-Cpt Record'!C688),"")</f>
        <v/>
      </c>
      <c r="AU688" s="333">
        <f t="shared" si="99"/>
        <v>1</v>
      </c>
      <c r="AV688" s="333">
        <f>IF(AT688&lt;&gt;"",'Sub-Cpt Record'!C688/CODE!AU688,0)</f>
        <v>0</v>
      </c>
    </row>
    <row r="689" spans="1:48" x14ac:dyDescent="0.25">
      <c r="A689" s="333" t="str">
        <f>IF('Sub-Cpt Record'!B689="",IF(OR('Sub-Cpt Record'!A689=0,'Sub-Cpt Record'!A689=""),"",'Sub-Cpt Record'!A689),CONCATENATE('Sub-Cpt Record'!A689&amp;'Sub-Cpt Record'!B689))</f>
        <v/>
      </c>
      <c r="B689" s="333">
        <f t="shared" si="91"/>
        <v>1</v>
      </c>
      <c r="C689" s="334" t="str">
        <f>IF('Sub-Cpt Record'!E689 = "","",'Sub-Cpt Record'!E689&amp;"  ")</f>
        <v/>
      </c>
      <c r="D689" s="333" t="str">
        <f>IF('Sub-Cpt Record'!F689 = "","",'Sub-Cpt Record'!F689&amp;"  ")</f>
        <v/>
      </c>
      <c r="E689" s="333" t="str">
        <f>IF('Sub-Cpt Record'!G689 = "","",'Sub-Cpt Record'!G689&amp;"  ")</f>
        <v/>
      </c>
      <c r="F689" s="333" t="str">
        <f>IF('Sub-Cpt Record'!H689 = "","",'Sub-Cpt Record'!H689&amp;"  ")</f>
        <v/>
      </c>
      <c r="G689" s="333" t="str">
        <f>IF('Sub-Cpt Record'!I689 = "","",'Sub-Cpt Record'!I689&amp;"  ")</f>
        <v/>
      </c>
      <c r="H689" s="333" t="str">
        <f>IF('Sub-Cpt Record'!J689 = "","",'Sub-Cpt Record'!J689&amp;"  ")</f>
        <v/>
      </c>
      <c r="I689" s="335" t="str">
        <f t="shared" si="92"/>
        <v/>
      </c>
      <c r="J689" s="333">
        <f>IF(A689&lt;&gt;"",'Sub-Cpt Record'!C689/CODE!B689,0)</f>
        <v>0</v>
      </c>
      <c r="L689" s="337" t="str">
        <f t="shared" si="93"/>
        <v/>
      </c>
      <c r="N689" s="338">
        <f>COUNTIFS('Felling&amp;Restocking'!$A$11:$A$1000, 'Felling&amp;Restocking'!$A689, 'Felling&amp;Restocking'!$B$11:$B$1000, 'Felling&amp;Restocking'!$B689, 'Felling&amp;Restocking'!$H$11:$H$1000, 'Felling&amp;Restocking'!$H689)</f>
        <v>0</v>
      </c>
      <c r="O689" s="338">
        <f>IF(OR('Felling&amp;Restocking'!H689=0,'Felling&amp;Restocking'!H689=""),0,1)</f>
        <v>0</v>
      </c>
      <c r="P689" s="339">
        <f>SUM('Felling&amp;Restocking'!O689+'Felling&amp;Restocking'!P689)</f>
        <v>0</v>
      </c>
      <c r="S689" s="341">
        <f>IF(AND(O689&lt;&gt;0,P689&lt;&gt;0,'Felling&amp;Restocking'!G689&lt;&gt;0,AA689="",AC689=""),1,0)</f>
        <v>0</v>
      </c>
      <c r="T689" s="342" t="str">
        <f>IF(OR('Felling&amp;Restocking'!G689=0,'Felling&amp;Restocking'!G689=""),"",SUM('Felling&amp;Restocking'!O689/P689)*'Felling&amp;Restocking'!G689)</f>
        <v/>
      </c>
      <c r="U689" s="343" t="str">
        <f>IF(OR('Felling&amp;Restocking'!G689=0,'Felling&amp;Restocking'!G689=""),"",SUM('Felling&amp;Restocking'!P689/P689)*'Felling&amp;Restocking'!G689)</f>
        <v/>
      </c>
      <c r="V689" s="344">
        <f>IF(CONCATENATE('Felling&amp;Restocking'!U689&amp;'Felling&amp;Restocking'!W689&amp;'Felling&amp;Restocking'!Y689&amp;'Felling&amp;Restocking'!AA689&amp;'Felling&amp;Restocking'!AC689)="",0,1)</f>
        <v>0</v>
      </c>
      <c r="W689" s="345">
        <f>IF(OR(OR(TRIM('Felling&amp;Restocking'!H689)="T",TRIM('Felling&amp;Restocking'!H689)="DF",TRIM('Felling&amp;Restocking'!H689)="OS"),O689=0),0,1)</f>
        <v>0</v>
      </c>
      <c r="X689" s="345">
        <f>IF(OR('Felling&amp;Restocking'!$S689="",OR('Felling&amp;Restocking'!$S689=0,'Felling&amp;Restocking'!$S689="N/A")),0,1)</f>
        <v>0</v>
      </c>
      <c r="Y689" s="333" t="str">
        <f t="shared" si="94"/>
        <v/>
      </c>
      <c r="Z689" s="333" t="str">
        <f t="shared" si="95"/>
        <v/>
      </c>
      <c r="AA689" s="334" t="str">
        <f t="shared" si="96"/>
        <v/>
      </c>
      <c r="AC689" s="333" t="str">
        <f t="shared" si="97"/>
        <v/>
      </c>
      <c r="AE689" s="333" t="str">
        <f t="shared" si="98"/>
        <v>1</v>
      </c>
      <c r="AF689" s="346" t="str">
        <f>IF('Felling&amp;Restocking'!I689="","",IFERROR(VLOOKUP( 'Felling&amp;Restocking'!I689,SpeciesList[],2,FALSE),"," &amp; 'Felling&amp;Restocking'!I689))</f>
        <v/>
      </c>
      <c r="AG689" s="333" t="str">
        <f>IF('Felling&amp;Restocking'!I689="","",VLOOKUP( 'Felling&amp;Restocking'!I689,SpeciesList[],4,FALSE))</f>
        <v/>
      </c>
      <c r="AH689" s="333" t="str">
        <f>IF('Felling&amp;Restocking'!J689="","",IFERROR("," &amp; VLOOKUP( 'Felling&amp;Restocking'!J689,SpeciesList[],2,FALSE),"," &amp; 'Felling&amp;Restocking'!J689))</f>
        <v/>
      </c>
      <c r="AI689" s="333" t="str">
        <f>IF('Felling&amp;Restocking'!J689="","",VLOOKUP( 'Felling&amp;Restocking'!J689,SpeciesList[],4,FALSE))</f>
        <v/>
      </c>
      <c r="AJ689" s="333" t="str">
        <f>IF('Felling&amp;Restocking'!K689="","",IFERROR("," &amp; VLOOKUP( 'Felling&amp;Restocking'!K689,SpeciesList[],2,FALSE),"," &amp; 'Felling&amp;Restocking'!K689))</f>
        <v/>
      </c>
      <c r="AK689" s="333" t="str">
        <f>IF('Felling&amp;Restocking'!K689="","",VLOOKUP( 'Felling&amp;Restocking'!K689,SpeciesList[],4,FALSE))</f>
        <v/>
      </c>
      <c r="AL689" s="333" t="str">
        <f>IF('Felling&amp;Restocking'!L689="","",IFERROR("," &amp; VLOOKUP( 'Felling&amp;Restocking'!L689,SpeciesList[],2,FALSE),"," &amp; 'Felling&amp;Restocking'!L689))</f>
        <v/>
      </c>
      <c r="AM689" s="333" t="str">
        <f>IF('Felling&amp;Restocking'!L689="","",VLOOKUP( 'Felling&amp;Restocking'!L689,SpeciesList[],4,FALSE))</f>
        <v/>
      </c>
      <c r="AN689" s="333" t="str">
        <f>IF('Felling&amp;Restocking'!M689="","",IFERROR("," &amp; VLOOKUP( 'Felling&amp;Restocking'!M689,SpeciesList[],2,FALSE),"," &amp; 'Felling&amp;Restocking'!M689))</f>
        <v/>
      </c>
      <c r="AO689" s="333" t="str">
        <f>IF('Felling&amp;Restocking'!M689="","",VLOOKUP( 'Felling&amp;Restocking'!M689,SpeciesList[],4,FALSE))</f>
        <v/>
      </c>
      <c r="AP689" s="333" t="str">
        <f>IF('Felling&amp;Restocking'!N689="","",IFERROR("," &amp; VLOOKUP( 'Felling&amp;Restocking'!N689,SpeciesList[],2,FALSE),"," &amp; 'Felling&amp;Restocking'!N689))</f>
        <v/>
      </c>
      <c r="AQ689" s="333" t="str">
        <f>IF('Felling&amp;Restocking'!N689="","",VLOOKUP( 'Felling&amp;Restocking'!N689,SpeciesList[],4,FALSE))</f>
        <v/>
      </c>
      <c r="AS689" s="346"/>
      <c r="AT689" s="333" t="str">
        <f>IF('Sub-Cpt Record'!A689&lt;&gt;"",CONCATENATE('Sub-Cpt Record'!A689,'Sub-Cpt Record'!B689,'Sub-Cpt Record'!C689),"")</f>
        <v/>
      </c>
      <c r="AU689" s="333">
        <f t="shared" si="99"/>
        <v>1</v>
      </c>
      <c r="AV689" s="333">
        <f>IF(AT689&lt;&gt;"",'Sub-Cpt Record'!C689/CODE!AU689,0)</f>
        <v>0</v>
      </c>
    </row>
    <row r="690" spans="1:48" x14ac:dyDescent="0.25">
      <c r="A690" s="333" t="str">
        <f>IF('Sub-Cpt Record'!B690="",IF(OR('Sub-Cpt Record'!A690=0,'Sub-Cpt Record'!A690=""),"",'Sub-Cpt Record'!A690),CONCATENATE('Sub-Cpt Record'!A690&amp;'Sub-Cpt Record'!B690))</f>
        <v/>
      </c>
      <c r="B690" s="333">
        <f t="shared" si="91"/>
        <v>1</v>
      </c>
      <c r="C690" s="334" t="str">
        <f>IF('Sub-Cpt Record'!E690 = "","",'Sub-Cpt Record'!E690&amp;"  ")</f>
        <v/>
      </c>
      <c r="D690" s="333" t="str">
        <f>IF('Sub-Cpt Record'!F690 = "","",'Sub-Cpt Record'!F690&amp;"  ")</f>
        <v/>
      </c>
      <c r="E690" s="333" t="str">
        <f>IF('Sub-Cpt Record'!G690 = "","",'Sub-Cpt Record'!G690&amp;"  ")</f>
        <v/>
      </c>
      <c r="F690" s="333" t="str">
        <f>IF('Sub-Cpt Record'!H690 = "","",'Sub-Cpt Record'!H690&amp;"  ")</f>
        <v/>
      </c>
      <c r="G690" s="333" t="str">
        <f>IF('Sub-Cpt Record'!I690 = "","",'Sub-Cpt Record'!I690&amp;"  ")</f>
        <v/>
      </c>
      <c r="H690" s="333" t="str">
        <f>IF('Sub-Cpt Record'!J690 = "","",'Sub-Cpt Record'!J690&amp;"  ")</f>
        <v/>
      </c>
      <c r="I690" s="335" t="str">
        <f t="shared" si="92"/>
        <v/>
      </c>
      <c r="J690" s="333">
        <f>IF(A690&lt;&gt;"",'Sub-Cpt Record'!C690/CODE!B690,0)</f>
        <v>0</v>
      </c>
      <c r="L690" s="337" t="str">
        <f t="shared" si="93"/>
        <v/>
      </c>
      <c r="N690" s="338">
        <f>COUNTIFS('Felling&amp;Restocking'!$A$11:$A$1000, 'Felling&amp;Restocking'!$A690, 'Felling&amp;Restocking'!$B$11:$B$1000, 'Felling&amp;Restocking'!$B690, 'Felling&amp;Restocking'!$H$11:$H$1000, 'Felling&amp;Restocking'!$H690)</f>
        <v>0</v>
      </c>
      <c r="O690" s="338">
        <f>IF(OR('Felling&amp;Restocking'!H690=0,'Felling&amp;Restocking'!H690=""),0,1)</f>
        <v>0</v>
      </c>
      <c r="P690" s="339">
        <f>SUM('Felling&amp;Restocking'!O690+'Felling&amp;Restocking'!P690)</f>
        <v>0</v>
      </c>
      <c r="S690" s="341">
        <f>IF(AND(O690&lt;&gt;0,P690&lt;&gt;0,'Felling&amp;Restocking'!G690&lt;&gt;0,AA690="",AC690=""),1,0)</f>
        <v>0</v>
      </c>
      <c r="T690" s="342" t="str">
        <f>IF(OR('Felling&amp;Restocking'!G690=0,'Felling&amp;Restocking'!G690=""),"",SUM('Felling&amp;Restocking'!O690/P690)*'Felling&amp;Restocking'!G690)</f>
        <v/>
      </c>
      <c r="U690" s="343" t="str">
        <f>IF(OR('Felling&amp;Restocking'!G690=0,'Felling&amp;Restocking'!G690=""),"",SUM('Felling&amp;Restocking'!P690/P690)*'Felling&amp;Restocking'!G690)</f>
        <v/>
      </c>
      <c r="V690" s="344">
        <f>IF(CONCATENATE('Felling&amp;Restocking'!U690&amp;'Felling&amp;Restocking'!W690&amp;'Felling&amp;Restocking'!Y690&amp;'Felling&amp;Restocking'!AA690&amp;'Felling&amp;Restocking'!AC690)="",0,1)</f>
        <v>0</v>
      </c>
      <c r="W690" s="345">
        <f>IF(OR(OR(TRIM('Felling&amp;Restocking'!H690)="T",TRIM('Felling&amp;Restocking'!H690)="DF",TRIM('Felling&amp;Restocking'!H690)="OS"),O690=0),0,1)</f>
        <v>0</v>
      </c>
      <c r="X690" s="345">
        <f>IF(OR('Felling&amp;Restocking'!$S690="",OR('Felling&amp;Restocking'!$S690=0,'Felling&amp;Restocking'!$S690="N/A")),0,1)</f>
        <v>0</v>
      </c>
      <c r="Y690" s="333" t="str">
        <f t="shared" si="94"/>
        <v/>
      </c>
      <c r="Z690" s="333" t="str">
        <f t="shared" si="95"/>
        <v/>
      </c>
      <c r="AA690" s="334" t="str">
        <f t="shared" si="96"/>
        <v/>
      </c>
      <c r="AC690" s="333" t="str">
        <f t="shared" si="97"/>
        <v/>
      </c>
      <c r="AE690" s="333" t="str">
        <f t="shared" si="98"/>
        <v>1</v>
      </c>
      <c r="AF690" s="346" t="str">
        <f>IF('Felling&amp;Restocking'!I690="","",IFERROR(VLOOKUP( 'Felling&amp;Restocking'!I690,SpeciesList[],2,FALSE),"," &amp; 'Felling&amp;Restocking'!I690))</f>
        <v/>
      </c>
      <c r="AG690" s="333" t="str">
        <f>IF('Felling&amp;Restocking'!I690="","",VLOOKUP( 'Felling&amp;Restocking'!I690,SpeciesList[],4,FALSE))</f>
        <v/>
      </c>
      <c r="AH690" s="333" t="str">
        <f>IF('Felling&amp;Restocking'!J690="","",IFERROR("," &amp; VLOOKUP( 'Felling&amp;Restocking'!J690,SpeciesList[],2,FALSE),"," &amp; 'Felling&amp;Restocking'!J690))</f>
        <v/>
      </c>
      <c r="AI690" s="333" t="str">
        <f>IF('Felling&amp;Restocking'!J690="","",VLOOKUP( 'Felling&amp;Restocking'!J690,SpeciesList[],4,FALSE))</f>
        <v/>
      </c>
      <c r="AJ690" s="333" t="str">
        <f>IF('Felling&amp;Restocking'!K690="","",IFERROR("," &amp; VLOOKUP( 'Felling&amp;Restocking'!K690,SpeciesList[],2,FALSE),"," &amp; 'Felling&amp;Restocking'!K690))</f>
        <v/>
      </c>
      <c r="AK690" s="333" t="str">
        <f>IF('Felling&amp;Restocking'!K690="","",VLOOKUP( 'Felling&amp;Restocking'!K690,SpeciesList[],4,FALSE))</f>
        <v/>
      </c>
      <c r="AL690" s="333" t="str">
        <f>IF('Felling&amp;Restocking'!L690="","",IFERROR("," &amp; VLOOKUP( 'Felling&amp;Restocking'!L690,SpeciesList[],2,FALSE),"," &amp; 'Felling&amp;Restocking'!L690))</f>
        <v/>
      </c>
      <c r="AM690" s="333" t="str">
        <f>IF('Felling&amp;Restocking'!L690="","",VLOOKUP( 'Felling&amp;Restocking'!L690,SpeciesList[],4,FALSE))</f>
        <v/>
      </c>
      <c r="AN690" s="333" t="str">
        <f>IF('Felling&amp;Restocking'!M690="","",IFERROR("," &amp; VLOOKUP( 'Felling&amp;Restocking'!M690,SpeciesList[],2,FALSE),"," &amp; 'Felling&amp;Restocking'!M690))</f>
        <v/>
      </c>
      <c r="AO690" s="333" t="str">
        <f>IF('Felling&amp;Restocking'!M690="","",VLOOKUP( 'Felling&amp;Restocking'!M690,SpeciesList[],4,FALSE))</f>
        <v/>
      </c>
      <c r="AP690" s="333" t="str">
        <f>IF('Felling&amp;Restocking'!N690="","",IFERROR("," &amp; VLOOKUP( 'Felling&amp;Restocking'!N690,SpeciesList[],2,FALSE),"," &amp; 'Felling&amp;Restocking'!N690))</f>
        <v/>
      </c>
      <c r="AQ690" s="333" t="str">
        <f>IF('Felling&amp;Restocking'!N690="","",VLOOKUP( 'Felling&amp;Restocking'!N690,SpeciesList[],4,FALSE))</f>
        <v/>
      </c>
      <c r="AS690" s="346"/>
      <c r="AT690" s="333" t="str">
        <f>IF('Sub-Cpt Record'!A690&lt;&gt;"",CONCATENATE('Sub-Cpt Record'!A690,'Sub-Cpt Record'!B690,'Sub-Cpt Record'!C690),"")</f>
        <v/>
      </c>
      <c r="AU690" s="333">
        <f t="shared" si="99"/>
        <v>1</v>
      </c>
      <c r="AV690" s="333">
        <f>IF(AT690&lt;&gt;"",'Sub-Cpt Record'!C690/CODE!AU690,0)</f>
        <v>0</v>
      </c>
    </row>
    <row r="691" spans="1:48" x14ac:dyDescent="0.25">
      <c r="A691" s="333" t="str">
        <f>IF('Sub-Cpt Record'!B691="",IF(OR('Sub-Cpt Record'!A691=0,'Sub-Cpt Record'!A691=""),"",'Sub-Cpt Record'!A691),CONCATENATE('Sub-Cpt Record'!A691&amp;'Sub-Cpt Record'!B691))</f>
        <v/>
      </c>
      <c r="B691" s="333">
        <f t="shared" si="91"/>
        <v>1</v>
      </c>
      <c r="C691" s="334" t="str">
        <f>IF('Sub-Cpt Record'!E691 = "","",'Sub-Cpt Record'!E691&amp;"  ")</f>
        <v/>
      </c>
      <c r="D691" s="333" t="str">
        <f>IF('Sub-Cpt Record'!F691 = "","",'Sub-Cpt Record'!F691&amp;"  ")</f>
        <v/>
      </c>
      <c r="E691" s="333" t="str">
        <f>IF('Sub-Cpt Record'!G691 = "","",'Sub-Cpt Record'!G691&amp;"  ")</f>
        <v/>
      </c>
      <c r="F691" s="333" t="str">
        <f>IF('Sub-Cpt Record'!H691 = "","",'Sub-Cpt Record'!H691&amp;"  ")</f>
        <v/>
      </c>
      <c r="G691" s="333" t="str">
        <f>IF('Sub-Cpt Record'!I691 = "","",'Sub-Cpt Record'!I691&amp;"  ")</f>
        <v/>
      </c>
      <c r="H691" s="333" t="str">
        <f>IF('Sub-Cpt Record'!J691 = "","",'Sub-Cpt Record'!J691&amp;"  ")</f>
        <v/>
      </c>
      <c r="I691" s="335" t="str">
        <f t="shared" si="92"/>
        <v/>
      </c>
      <c r="J691" s="333">
        <f>IF(A691&lt;&gt;"",'Sub-Cpt Record'!C691/CODE!B691,0)</f>
        <v>0</v>
      </c>
      <c r="L691" s="337" t="str">
        <f t="shared" si="93"/>
        <v/>
      </c>
      <c r="N691" s="338">
        <f>COUNTIFS('Felling&amp;Restocking'!$A$11:$A$1000, 'Felling&amp;Restocking'!$A691, 'Felling&amp;Restocking'!$B$11:$B$1000, 'Felling&amp;Restocking'!$B691, 'Felling&amp;Restocking'!$H$11:$H$1000, 'Felling&amp;Restocking'!$H691)</f>
        <v>0</v>
      </c>
      <c r="O691" s="338">
        <f>IF(OR('Felling&amp;Restocking'!H691=0,'Felling&amp;Restocking'!H691=""),0,1)</f>
        <v>0</v>
      </c>
      <c r="P691" s="339">
        <f>SUM('Felling&amp;Restocking'!O691+'Felling&amp;Restocking'!P691)</f>
        <v>0</v>
      </c>
      <c r="S691" s="341">
        <f>IF(AND(O691&lt;&gt;0,P691&lt;&gt;0,'Felling&amp;Restocking'!G691&lt;&gt;0,AA691="",AC691=""),1,0)</f>
        <v>0</v>
      </c>
      <c r="T691" s="342" t="str">
        <f>IF(OR('Felling&amp;Restocking'!G691=0,'Felling&amp;Restocking'!G691=""),"",SUM('Felling&amp;Restocking'!O691/P691)*'Felling&amp;Restocking'!G691)</f>
        <v/>
      </c>
      <c r="U691" s="343" t="str">
        <f>IF(OR('Felling&amp;Restocking'!G691=0,'Felling&amp;Restocking'!G691=""),"",SUM('Felling&amp;Restocking'!P691/P691)*'Felling&amp;Restocking'!G691)</f>
        <v/>
      </c>
      <c r="V691" s="344">
        <f>IF(CONCATENATE('Felling&amp;Restocking'!U691&amp;'Felling&amp;Restocking'!W691&amp;'Felling&amp;Restocking'!Y691&amp;'Felling&amp;Restocking'!AA691&amp;'Felling&amp;Restocking'!AC691)="",0,1)</f>
        <v>0</v>
      </c>
      <c r="W691" s="345">
        <f>IF(OR(OR(TRIM('Felling&amp;Restocking'!H691)="T",TRIM('Felling&amp;Restocking'!H691)="DF",TRIM('Felling&amp;Restocking'!H691)="OS"),O691=0),0,1)</f>
        <v>0</v>
      </c>
      <c r="X691" s="345">
        <f>IF(OR('Felling&amp;Restocking'!$S691="",OR('Felling&amp;Restocking'!$S691=0,'Felling&amp;Restocking'!$S691="N/A")),0,1)</f>
        <v>0</v>
      </c>
      <c r="Y691" s="333" t="str">
        <f t="shared" si="94"/>
        <v/>
      </c>
      <c r="Z691" s="333" t="str">
        <f t="shared" si="95"/>
        <v/>
      </c>
      <c r="AA691" s="334" t="str">
        <f t="shared" si="96"/>
        <v/>
      </c>
      <c r="AC691" s="333" t="str">
        <f t="shared" si="97"/>
        <v/>
      </c>
      <c r="AE691" s="333" t="str">
        <f t="shared" si="98"/>
        <v>1</v>
      </c>
      <c r="AF691" s="346" t="str">
        <f>IF('Felling&amp;Restocking'!I691="","",IFERROR(VLOOKUP( 'Felling&amp;Restocking'!I691,SpeciesList[],2,FALSE),"," &amp; 'Felling&amp;Restocking'!I691))</f>
        <v/>
      </c>
      <c r="AG691" s="333" t="str">
        <f>IF('Felling&amp;Restocking'!I691="","",VLOOKUP( 'Felling&amp;Restocking'!I691,SpeciesList[],4,FALSE))</f>
        <v/>
      </c>
      <c r="AH691" s="333" t="str">
        <f>IF('Felling&amp;Restocking'!J691="","",IFERROR("," &amp; VLOOKUP( 'Felling&amp;Restocking'!J691,SpeciesList[],2,FALSE),"," &amp; 'Felling&amp;Restocking'!J691))</f>
        <v/>
      </c>
      <c r="AI691" s="333" t="str">
        <f>IF('Felling&amp;Restocking'!J691="","",VLOOKUP( 'Felling&amp;Restocking'!J691,SpeciesList[],4,FALSE))</f>
        <v/>
      </c>
      <c r="AJ691" s="333" t="str">
        <f>IF('Felling&amp;Restocking'!K691="","",IFERROR("," &amp; VLOOKUP( 'Felling&amp;Restocking'!K691,SpeciesList[],2,FALSE),"," &amp; 'Felling&amp;Restocking'!K691))</f>
        <v/>
      </c>
      <c r="AK691" s="333" t="str">
        <f>IF('Felling&amp;Restocking'!K691="","",VLOOKUP( 'Felling&amp;Restocking'!K691,SpeciesList[],4,FALSE))</f>
        <v/>
      </c>
      <c r="AL691" s="333" t="str">
        <f>IF('Felling&amp;Restocking'!L691="","",IFERROR("," &amp; VLOOKUP( 'Felling&amp;Restocking'!L691,SpeciesList[],2,FALSE),"," &amp; 'Felling&amp;Restocking'!L691))</f>
        <v/>
      </c>
      <c r="AM691" s="333" t="str">
        <f>IF('Felling&amp;Restocking'!L691="","",VLOOKUP( 'Felling&amp;Restocking'!L691,SpeciesList[],4,FALSE))</f>
        <v/>
      </c>
      <c r="AN691" s="333" t="str">
        <f>IF('Felling&amp;Restocking'!M691="","",IFERROR("," &amp; VLOOKUP( 'Felling&amp;Restocking'!M691,SpeciesList[],2,FALSE),"," &amp; 'Felling&amp;Restocking'!M691))</f>
        <v/>
      </c>
      <c r="AO691" s="333" t="str">
        <f>IF('Felling&amp;Restocking'!M691="","",VLOOKUP( 'Felling&amp;Restocking'!M691,SpeciesList[],4,FALSE))</f>
        <v/>
      </c>
      <c r="AP691" s="333" t="str">
        <f>IF('Felling&amp;Restocking'!N691="","",IFERROR("," &amp; VLOOKUP( 'Felling&amp;Restocking'!N691,SpeciesList[],2,FALSE),"," &amp; 'Felling&amp;Restocking'!N691))</f>
        <v/>
      </c>
      <c r="AQ691" s="333" t="str">
        <f>IF('Felling&amp;Restocking'!N691="","",VLOOKUP( 'Felling&amp;Restocking'!N691,SpeciesList[],4,FALSE))</f>
        <v/>
      </c>
      <c r="AS691" s="346"/>
      <c r="AT691" s="333" t="str">
        <f>IF('Sub-Cpt Record'!A691&lt;&gt;"",CONCATENATE('Sub-Cpt Record'!A691,'Sub-Cpt Record'!B691,'Sub-Cpt Record'!C691),"")</f>
        <v/>
      </c>
      <c r="AU691" s="333">
        <f t="shared" si="99"/>
        <v>1</v>
      </c>
      <c r="AV691" s="333">
        <f>IF(AT691&lt;&gt;"",'Sub-Cpt Record'!C691/CODE!AU691,0)</f>
        <v>0</v>
      </c>
    </row>
    <row r="692" spans="1:48" x14ac:dyDescent="0.25">
      <c r="A692" s="333" t="str">
        <f>IF('Sub-Cpt Record'!B692="",IF(OR('Sub-Cpt Record'!A692=0,'Sub-Cpt Record'!A692=""),"",'Sub-Cpt Record'!A692),CONCATENATE('Sub-Cpt Record'!A692&amp;'Sub-Cpt Record'!B692))</f>
        <v/>
      </c>
      <c r="B692" s="333">
        <f t="shared" si="91"/>
        <v>1</v>
      </c>
      <c r="C692" s="334" t="str">
        <f>IF('Sub-Cpt Record'!E692 = "","",'Sub-Cpt Record'!E692&amp;"  ")</f>
        <v/>
      </c>
      <c r="D692" s="333" t="str">
        <f>IF('Sub-Cpt Record'!F692 = "","",'Sub-Cpt Record'!F692&amp;"  ")</f>
        <v/>
      </c>
      <c r="E692" s="333" t="str">
        <f>IF('Sub-Cpt Record'!G692 = "","",'Sub-Cpt Record'!G692&amp;"  ")</f>
        <v/>
      </c>
      <c r="F692" s="333" t="str">
        <f>IF('Sub-Cpt Record'!H692 = "","",'Sub-Cpt Record'!H692&amp;"  ")</f>
        <v/>
      </c>
      <c r="G692" s="333" t="str">
        <f>IF('Sub-Cpt Record'!I692 = "","",'Sub-Cpt Record'!I692&amp;"  ")</f>
        <v/>
      </c>
      <c r="H692" s="333" t="str">
        <f>IF('Sub-Cpt Record'!J692 = "","",'Sub-Cpt Record'!J692&amp;"  ")</f>
        <v/>
      </c>
      <c r="I692" s="335" t="str">
        <f t="shared" si="92"/>
        <v/>
      </c>
      <c r="J692" s="333">
        <f>IF(A692&lt;&gt;"",'Sub-Cpt Record'!C692/CODE!B692,0)</f>
        <v>0</v>
      </c>
      <c r="L692" s="337" t="str">
        <f t="shared" si="93"/>
        <v/>
      </c>
      <c r="N692" s="338">
        <f>COUNTIFS('Felling&amp;Restocking'!$A$11:$A$1000, 'Felling&amp;Restocking'!$A692, 'Felling&amp;Restocking'!$B$11:$B$1000, 'Felling&amp;Restocking'!$B692, 'Felling&amp;Restocking'!$H$11:$H$1000, 'Felling&amp;Restocking'!$H692)</f>
        <v>0</v>
      </c>
      <c r="O692" s="338">
        <f>IF(OR('Felling&amp;Restocking'!H692=0,'Felling&amp;Restocking'!H692=""),0,1)</f>
        <v>0</v>
      </c>
      <c r="P692" s="339">
        <f>SUM('Felling&amp;Restocking'!O692+'Felling&amp;Restocking'!P692)</f>
        <v>0</v>
      </c>
      <c r="S692" s="341">
        <f>IF(AND(O692&lt;&gt;0,P692&lt;&gt;0,'Felling&amp;Restocking'!G692&lt;&gt;0,AA692="",AC692=""),1,0)</f>
        <v>0</v>
      </c>
      <c r="T692" s="342" t="str">
        <f>IF(OR('Felling&amp;Restocking'!G692=0,'Felling&amp;Restocking'!G692=""),"",SUM('Felling&amp;Restocking'!O692/P692)*'Felling&amp;Restocking'!G692)</f>
        <v/>
      </c>
      <c r="U692" s="343" t="str">
        <f>IF(OR('Felling&amp;Restocking'!G692=0,'Felling&amp;Restocking'!G692=""),"",SUM('Felling&amp;Restocking'!P692/P692)*'Felling&amp;Restocking'!G692)</f>
        <v/>
      </c>
      <c r="V692" s="344">
        <f>IF(CONCATENATE('Felling&amp;Restocking'!U692&amp;'Felling&amp;Restocking'!W692&amp;'Felling&amp;Restocking'!Y692&amp;'Felling&amp;Restocking'!AA692&amp;'Felling&amp;Restocking'!AC692)="",0,1)</f>
        <v>0</v>
      </c>
      <c r="W692" s="345">
        <f>IF(OR(OR(TRIM('Felling&amp;Restocking'!H692)="T",TRIM('Felling&amp;Restocking'!H692)="DF",TRIM('Felling&amp;Restocking'!H692)="OS"),O692=0),0,1)</f>
        <v>0</v>
      </c>
      <c r="X692" s="345">
        <f>IF(OR('Felling&amp;Restocking'!$S692="",OR('Felling&amp;Restocking'!$S692=0,'Felling&amp;Restocking'!$S692="N/A")),0,1)</f>
        <v>0</v>
      </c>
      <c r="Y692" s="333" t="str">
        <f t="shared" si="94"/>
        <v/>
      </c>
      <c r="Z692" s="333" t="str">
        <f t="shared" si="95"/>
        <v/>
      </c>
      <c r="AA692" s="334" t="str">
        <f t="shared" si="96"/>
        <v/>
      </c>
      <c r="AC692" s="333" t="str">
        <f t="shared" si="97"/>
        <v/>
      </c>
      <c r="AE692" s="333" t="str">
        <f t="shared" si="98"/>
        <v>1</v>
      </c>
      <c r="AF692" s="346" t="str">
        <f>IF('Felling&amp;Restocking'!I692="","",IFERROR(VLOOKUP( 'Felling&amp;Restocking'!I692,SpeciesList[],2,FALSE),"," &amp; 'Felling&amp;Restocking'!I692))</f>
        <v/>
      </c>
      <c r="AG692" s="333" t="str">
        <f>IF('Felling&amp;Restocking'!I692="","",VLOOKUP( 'Felling&amp;Restocking'!I692,SpeciesList[],4,FALSE))</f>
        <v/>
      </c>
      <c r="AH692" s="333" t="str">
        <f>IF('Felling&amp;Restocking'!J692="","",IFERROR("," &amp; VLOOKUP( 'Felling&amp;Restocking'!J692,SpeciesList[],2,FALSE),"," &amp; 'Felling&amp;Restocking'!J692))</f>
        <v/>
      </c>
      <c r="AI692" s="333" t="str">
        <f>IF('Felling&amp;Restocking'!J692="","",VLOOKUP( 'Felling&amp;Restocking'!J692,SpeciesList[],4,FALSE))</f>
        <v/>
      </c>
      <c r="AJ692" s="333" t="str">
        <f>IF('Felling&amp;Restocking'!K692="","",IFERROR("," &amp; VLOOKUP( 'Felling&amp;Restocking'!K692,SpeciesList[],2,FALSE),"," &amp; 'Felling&amp;Restocking'!K692))</f>
        <v/>
      </c>
      <c r="AK692" s="333" t="str">
        <f>IF('Felling&amp;Restocking'!K692="","",VLOOKUP( 'Felling&amp;Restocking'!K692,SpeciesList[],4,FALSE))</f>
        <v/>
      </c>
      <c r="AL692" s="333" t="str">
        <f>IF('Felling&amp;Restocking'!L692="","",IFERROR("," &amp; VLOOKUP( 'Felling&amp;Restocking'!L692,SpeciesList[],2,FALSE),"," &amp; 'Felling&amp;Restocking'!L692))</f>
        <v/>
      </c>
      <c r="AM692" s="333" t="str">
        <f>IF('Felling&amp;Restocking'!L692="","",VLOOKUP( 'Felling&amp;Restocking'!L692,SpeciesList[],4,FALSE))</f>
        <v/>
      </c>
      <c r="AN692" s="333" t="str">
        <f>IF('Felling&amp;Restocking'!M692="","",IFERROR("," &amp; VLOOKUP( 'Felling&amp;Restocking'!M692,SpeciesList[],2,FALSE),"," &amp; 'Felling&amp;Restocking'!M692))</f>
        <v/>
      </c>
      <c r="AO692" s="333" t="str">
        <f>IF('Felling&amp;Restocking'!M692="","",VLOOKUP( 'Felling&amp;Restocking'!M692,SpeciesList[],4,FALSE))</f>
        <v/>
      </c>
      <c r="AP692" s="333" t="str">
        <f>IF('Felling&amp;Restocking'!N692="","",IFERROR("," &amp; VLOOKUP( 'Felling&amp;Restocking'!N692,SpeciesList[],2,FALSE),"," &amp; 'Felling&amp;Restocking'!N692))</f>
        <v/>
      </c>
      <c r="AQ692" s="333" t="str">
        <f>IF('Felling&amp;Restocking'!N692="","",VLOOKUP( 'Felling&amp;Restocking'!N692,SpeciesList[],4,FALSE))</f>
        <v/>
      </c>
      <c r="AS692" s="346"/>
      <c r="AT692" s="333" t="str">
        <f>IF('Sub-Cpt Record'!A692&lt;&gt;"",CONCATENATE('Sub-Cpt Record'!A692,'Sub-Cpt Record'!B692,'Sub-Cpt Record'!C692),"")</f>
        <v/>
      </c>
      <c r="AU692" s="333">
        <f t="shared" si="99"/>
        <v>1</v>
      </c>
      <c r="AV692" s="333">
        <f>IF(AT692&lt;&gt;"",'Sub-Cpt Record'!C692/CODE!AU692,0)</f>
        <v>0</v>
      </c>
    </row>
    <row r="693" spans="1:48" x14ac:dyDescent="0.25">
      <c r="A693" s="333" t="str">
        <f>IF('Sub-Cpt Record'!B693="",IF(OR('Sub-Cpt Record'!A693=0,'Sub-Cpt Record'!A693=""),"",'Sub-Cpt Record'!A693),CONCATENATE('Sub-Cpt Record'!A693&amp;'Sub-Cpt Record'!B693))</f>
        <v/>
      </c>
      <c r="B693" s="333">
        <f t="shared" si="91"/>
        <v>1</v>
      </c>
      <c r="C693" s="334" t="str">
        <f>IF('Sub-Cpt Record'!E693 = "","",'Sub-Cpt Record'!E693&amp;"  ")</f>
        <v/>
      </c>
      <c r="D693" s="333" t="str">
        <f>IF('Sub-Cpt Record'!F693 = "","",'Sub-Cpt Record'!F693&amp;"  ")</f>
        <v/>
      </c>
      <c r="E693" s="333" t="str">
        <f>IF('Sub-Cpt Record'!G693 = "","",'Sub-Cpt Record'!G693&amp;"  ")</f>
        <v/>
      </c>
      <c r="F693" s="333" t="str">
        <f>IF('Sub-Cpt Record'!H693 = "","",'Sub-Cpt Record'!H693&amp;"  ")</f>
        <v/>
      </c>
      <c r="G693" s="333" t="str">
        <f>IF('Sub-Cpt Record'!I693 = "","",'Sub-Cpt Record'!I693&amp;"  ")</f>
        <v/>
      </c>
      <c r="H693" s="333" t="str">
        <f>IF('Sub-Cpt Record'!J693 = "","",'Sub-Cpt Record'!J693&amp;"  ")</f>
        <v/>
      </c>
      <c r="I693" s="335" t="str">
        <f t="shared" si="92"/>
        <v/>
      </c>
      <c r="J693" s="333">
        <f>IF(A693&lt;&gt;"",'Sub-Cpt Record'!C693/CODE!B693,0)</f>
        <v>0</v>
      </c>
      <c r="L693" s="337" t="str">
        <f t="shared" si="93"/>
        <v/>
      </c>
      <c r="N693" s="338">
        <f>COUNTIFS('Felling&amp;Restocking'!$A$11:$A$1000, 'Felling&amp;Restocking'!$A693, 'Felling&amp;Restocking'!$B$11:$B$1000, 'Felling&amp;Restocking'!$B693, 'Felling&amp;Restocking'!$H$11:$H$1000, 'Felling&amp;Restocking'!$H693)</f>
        <v>0</v>
      </c>
      <c r="O693" s="338">
        <f>IF(OR('Felling&amp;Restocking'!H693=0,'Felling&amp;Restocking'!H693=""),0,1)</f>
        <v>0</v>
      </c>
      <c r="P693" s="339">
        <f>SUM('Felling&amp;Restocking'!O693+'Felling&amp;Restocking'!P693)</f>
        <v>0</v>
      </c>
      <c r="S693" s="341">
        <f>IF(AND(O693&lt;&gt;0,P693&lt;&gt;0,'Felling&amp;Restocking'!G693&lt;&gt;0,AA693="",AC693=""),1,0)</f>
        <v>0</v>
      </c>
      <c r="T693" s="342" t="str">
        <f>IF(OR('Felling&amp;Restocking'!G693=0,'Felling&amp;Restocking'!G693=""),"",SUM('Felling&amp;Restocking'!O693/P693)*'Felling&amp;Restocking'!G693)</f>
        <v/>
      </c>
      <c r="U693" s="343" t="str">
        <f>IF(OR('Felling&amp;Restocking'!G693=0,'Felling&amp;Restocking'!G693=""),"",SUM('Felling&amp;Restocking'!P693/P693)*'Felling&amp;Restocking'!G693)</f>
        <v/>
      </c>
      <c r="V693" s="344">
        <f>IF(CONCATENATE('Felling&amp;Restocking'!U693&amp;'Felling&amp;Restocking'!W693&amp;'Felling&amp;Restocking'!Y693&amp;'Felling&amp;Restocking'!AA693&amp;'Felling&amp;Restocking'!AC693)="",0,1)</f>
        <v>0</v>
      </c>
      <c r="W693" s="345">
        <f>IF(OR(OR(TRIM('Felling&amp;Restocking'!H693)="T",TRIM('Felling&amp;Restocking'!H693)="DF",TRIM('Felling&amp;Restocking'!H693)="OS"),O693=0),0,1)</f>
        <v>0</v>
      </c>
      <c r="X693" s="345">
        <f>IF(OR('Felling&amp;Restocking'!$S693="",OR('Felling&amp;Restocking'!$S693=0,'Felling&amp;Restocking'!$S693="N/A")),0,1)</f>
        <v>0</v>
      </c>
      <c r="Y693" s="333" t="str">
        <f t="shared" si="94"/>
        <v/>
      </c>
      <c r="Z693" s="333" t="str">
        <f t="shared" si="95"/>
        <v/>
      </c>
      <c r="AA693" s="334" t="str">
        <f t="shared" si="96"/>
        <v/>
      </c>
      <c r="AC693" s="333" t="str">
        <f t="shared" si="97"/>
        <v/>
      </c>
      <c r="AE693" s="333" t="str">
        <f t="shared" si="98"/>
        <v>1</v>
      </c>
      <c r="AF693" s="346" t="str">
        <f>IF('Felling&amp;Restocking'!I693="","",IFERROR(VLOOKUP( 'Felling&amp;Restocking'!I693,SpeciesList[],2,FALSE),"," &amp; 'Felling&amp;Restocking'!I693))</f>
        <v/>
      </c>
      <c r="AG693" s="333" t="str">
        <f>IF('Felling&amp;Restocking'!I693="","",VLOOKUP( 'Felling&amp;Restocking'!I693,SpeciesList[],4,FALSE))</f>
        <v/>
      </c>
      <c r="AH693" s="333" t="str">
        <f>IF('Felling&amp;Restocking'!J693="","",IFERROR("," &amp; VLOOKUP( 'Felling&amp;Restocking'!J693,SpeciesList[],2,FALSE),"," &amp; 'Felling&amp;Restocking'!J693))</f>
        <v/>
      </c>
      <c r="AI693" s="333" t="str">
        <f>IF('Felling&amp;Restocking'!J693="","",VLOOKUP( 'Felling&amp;Restocking'!J693,SpeciesList[],4,FALSE))</f>
        <v/>
      </c>
      <c r="AJ693" s="333" t="str">
        <f>IF('Felling&amp;Restocking'!K693="","",IFERROR("," &amp; VLOOKUP( 'Felling&amp;Restocking'!K693,SpeciesList[],2,FALSE),"," &amp; 'Felling&amp;Restocking'!K693))</f>
        <v/>
      </c>
      <c r="AK693" s="333" t="str">
        <f>IF('Felling&amp;Restocking'!K693="","",VLOOKUP( 'Felling&amp;Restocking'!K693,SpeciesList[],4,FALSE))</f>
        <v/>
      </c>
      <c r="AL693" s="333" t="str">
        <f>IF('Felling&amp;Restocking'!L693="","",IFERROR("," &amp; VLOOKUP( 'Felling&amp;Restocking'!L693,SpeciesList[],2,FALSE),"," &amp; 'Felling&amp;Restocking'!L693))</f>
        <v/>
      </c>
      <c r="AM693" s="333" t="str">
        <f>IF('Felling&amp;Restocking'!L693="","",VLOOKUP( 'Felling&amp;Restocking'!L693,SpeciesList[],4,FALSE))</f>
        <v/>
      </c>
      <c r="AN693" s="333" t="str">
        <f>IF('Felling&amp;Restocking'!M693="","",IFERROR("," &amp; VLOOKUP( 'Felling&amp;Restocking'!M693,SpeciesList[],2,FALSE),"," &amp; 'Felling&amp;Restocking'!M693))</f>
        <v/>
      </c>
      <c r="AO693" s="333" t="str">
        <f>IF('Felling&amp;Restocking'!M693="","",VLOOKUP( 'Felling&amp;Restocking'!M693,SpeciesList[],4,FALSE))</f>
        <v/>
      </c>
      <c r="AP693" s="333" t="str">
        <f>IF('Felling&amp;Restocking'!N693="","",IFERROR("," &amp; VLOOKUP( 'Felling&amp;Restocking'!N693,SpeciesList[],2,FALSE),"," &amp; 'Felling&amp;Restocking'!N693))</f>
        <v/>
      </c>
      <c r="AQ693" s="333" t="str">
        <f>IF('Felling&amp;Restocking'!N693="","",VLOOKUP( 'Felling&amp;Restocking'!N693,SpeciesList[],4,FALSE))</f>
        <v/>
      </c>
      <c r="AS693" s="346"/>
      <c r="AT693" s="333" t="str">
        <f>IF('Sub-Cpt Record'!A693&lt;&gt;"",CONCATENATE('Sub-Cpt Record'!A693,'Sub-Cpt Record'!B693,'Sub-Cpt Record'!C693),"")</f>
        <v/>
      </c>
      <c r="AU693" s="333">
        <f t="shared" si="99"/>
        <v>1</v>
      </c>
      <c r="AV693" s="333">
        <f>IF(AT693&lt;&gt;"",'Sub-Cpt Record'!C693/CODE!AU693,0)</f>
        <v>0</v>
      </c>
    </row>
    <row r="694" spans="1:48" x14ac:dyDescent="0.25">
      <c r="A694" s="333" t="str">
        <f>IF('Sub-Cpt Record'!B694="",IF(OR('Sub-Cpt Record'!A694=0,'Sub-Cpt Record'!A694=""),"",'Sub-Cpt Record'!A694),CONCATENATE('Sub-Cpt Record'!A694&amp;'Sub-Cpt Record'!B694))</f>
        <v/>
      </c>
      <c r="B694" s="333">
        <f t="shared" si="91"/>
        <v>1</v>
      </c>
      <c r="C694" s="334" t="str">
        <f>IF('Sub-Cpt Record'!E694 = "","",'Sub-Cpt Record'!E694&amp;"  ")</f>
        <v/>
      </c>
      <c r="D694" s="333" t="str">
        <f>IF('Sub-Cpt Record'!F694 = "","",'Sub-Cpt Record'!F694&amp;"  ")</f>
        <v/>
      </c>
      <c r="E694" s="333" t="str">
        <f>IF('Sub-Cpt Record'!G694 = "","",'Sub-Cpt Record'!G694&amp;"  ")</f>
        <v/>
      </c>
      <c r="F694" s="333" t="str">
        <f>IF('Sub-Cpt Record'!H694 = "","",'Sub-Cpt Record'!H694&amp;"  ")</f>
        <v/>
      </c>
      <c r="G694" s="333" t="str">
        <f>IF('Sub-Cpt Record'!I694 = "","",'Sub-Cpt Record'!I694&amp;"  ")</f>
        <v/>
      </c>
      <c r="H694" s="333" t="str">
        <f>IF('Sub-Cpt Record'!J694 = "","",'Sub-Cpt Record'!J694&amp;"  ")</f>
        <v/>
      </c>
      <c r="I694" s="335" t="str">
        <f t="shared" si="92"/>
        <v/>
      </c>
      <c r="J694" s="333">
        <f>IF(A694&lt;&gt;"",'Sub-Cpt Record'!C694/CODE!B694,0)</f>
        <v>0</v>
      </c>
      <c r="L694" s="337" t="str">
        <f t="shared" si="93"/>
        <v/>
      </c>
      <c r="N694" s="338">
        <f>COUNTIFS('Felling&amp;Restocking'!$A$11:$A$1000, 'Felling&amp;Restocking'!$A694, 'Felling&amp;Restocking'!$B$11:$B$1000, 'Felling&amp;Restocking'!$B694, 'Felling&amp;Restocking'!$H$11:$H$1000, 'Felling&amp;Restocking'!$H694)</f>
        <v>0</v>
      </c>
      <c r="O694" s="338">
        <f>IF(OR('Felling&amp;Restocking'!H694=0,'Felling&amp;Restocking'!H694=""),0,1)</f>
        <v>0</v>
      </c>
      <c r="P694" s="339">
        <f>SUM('Felling&amp;Restocking'!O694+'Felling&amp;Restocking'!P694)</f>
        <v>0</v>
      </c>
      <c r="S694" s="341">
        <f>IF(AND(O694&lt;&gt;0,P694&lt;&gt;0,'Felling&amp;Restocking'!G694&lt;&gt;0,AA694="",AC694=""),1,0)</f>
        <v>0</v>
      </c>
      <c r="T694" s="342" t="str">
        <f>IF(OR('Felling&amp;Restocking'!G694=0,'Felling&amp;Restocking'!G694=""),"",SUM('Felling&amp;Restocking'!O694/P694)*'Felling&amp;Restocking'!G694)</f>
        <v/>
      </c>
      <c r="U694" s="343" t="str">
        <f>IF(OR('Felling&amp;Restocking'!G694=0,'Felling&amp;Restocking'!G694=""),"",SUM('Felling&amp;Restocking'!P694/P694)*'Felling&amp;Restocking'!G694)</f>
        <v/>
      </c>
      <c r="V694" s="344">
        <f>IF(CONCATENATE('Felling&amp;Restocking'!U694&amp;'Felling&amp;Restocking'!W694&amp;'Felling&amp;Restocking'!Y694&amp;'Felling&amp;Restocking'!AA694&amp;'Felling&amp;Restocking'!AC694)="",0,1)</f>
        <v>0</v>
      </c>
      <c r="W694" s="345">
        <f>IF(OR(OR(TRIM('Felling&amp;Restocking'!H694)="T",TRIM('Felling&amp;Restocking'!H694)="DF",TRIM('Felling&amp;Restocking'!H694)="OS"),O694=0),0,1)</f>
        <v>0</v>
      </c>
      <c r="X694" s="345">
        <f>IF(OR('Felling&amp;Restocking'!$S694="",OR('Felling&amp;Restocking'!$S694=0,'Felling&amp;Restocking'!$S694="N/A")),0,1)</f>
        <v>0</v>
      </c>
      <c r="Y694" s="333" t="str">
        <f t="shared" si="94"/>
        <v/>
      </c>
      <c r="Z694" s="333" t="str">
        <f t="shared" si="95"/>
        <v/>
      </c>
      <c r="AA694" s="334" t="str">
        <f t="shared" si="96"/>
        <v/>
      </c>
      <c r="AC694" s="333" t="str">
        <f t="shared" si="97"/>
        <v/>
      </c>
      <c r="AE694" s="333" t="str">
        <f t="shared" si="98"/>
        <v>1</v>
      </c>
      <c r="AF694" s="346" t="str">
        <f>IF('Felling&amp;Restocking'!I694="","",IFERROR(VLOOKUP( 'Felling&amp;Restocking'!I694,SpeciesList[],2,FALSE),"," &amp; 'Felling&amp;Restocking'!I694))</f>
        <v/>
      </c>
      <c r="AG694" s="333" t="str">
        <f>IF('Felling&amp;Restocking'!I694="","",VLOOKUP( 'Felling&amp;Restocking'!I694,SpeciesList[],4,FALSE))</f>
        <v/>
      </c>
      <c r="AH694" s="333" t="str">
        <f>IF('Felling&amp;Restocking'!J694="","",IFERROR("," &amp; VLOOKUP( 'Felling&amp;Restocking'!J694,SpeciesList[],2,FALSE),"," &amp; 'Felling&amp;Restocking'!J694))</f>
        <v/>
      </c>
      <c r="AI694" s="333" t="str">
        <f>IF('Felling&amp;Restocking'!J694="","",VLOOKUP( 'Felling&amp;Restocking'!J694,SpeciesList[],4,FALSE))</f>
        <v/>
      </c>
      <c r="AJ694" s="333" t="str">
        <f>IF('Felling&amp;Restocking'!K694="","",IFERROR("," &amp; VLOOKUP( 'Felling&amp;Restocking'!K694,SpeciesList[],2,FALSE),"," &amp; 'Felling&amp;Restocking'!K694))</f>
        <v/>
      </c>
      <c r="AK694" s="333" t="str">
        <f>IF('Felling&amp;Restocking'!K694="","",VLOOKUP( 'Felling&amp;Restocking'!K694,SpeciesList[],4,FALSE))</f>
        <v/>
      </c>
      <c r="AL694" s="333" t="str">
        <f>IF('Felling&amp;Restocking'!L694="","",IFERROR("," &amp; VLOOKUP( 'Felling&amp;Restocking'!L694,SpeciesList[],2,FALSE),"," &amp; 'Felling&amp;Restocking'!L694))</f>
        <v/>
      </c>
      <c r="AM694" s="333" t="str">
        <f>IF('Felling&amp;Restocking'!L694="","",VLOOKUP( 'Felling&amp;Restocking'!L694,SpeciesList[],4,FALSE))</f>
        <v/>
      </c>
      <c r="AN694" s="333" t="str">
        <f>IF('Felling&amp;Restocking'!M694="","",IFERROR("," &amp; VLOOKUP( 'Felling&amp;Restocking'!M694,SpeciesList[],2,FALSE),"," &amp; 'Felling&amp;Restocking'!M694))</f>
        <v/>
      </c>
      <c r="AO694" s="333" t="str">
        <f>IF('Felling&amp;Restocking'!M694="","",VLOOKUP( 'Felling&amp;Restocking'!M694,SpeciesList[],4,FALSE))</f>
        <v/>
      </c>
      <c r="AP694" s="333" t="str">
        <f>IF('Felling&amp;Restocking'!N694="","",IFERROR("," &amp; VLOOKUP( 'Felling&amp;Restocking'!N694,SpeciesList[],2,FALSE),"," &amp; 'Felling&amp;Restocking'!N694))</f>
        <v/>
      </c>
      <c r="AQ694" s="333" t="str">
        <f>IF('Felling&amp;Restocking'!N694="","",VLOOKUP( 'Felling&amp;Restocking'!N694,SpeciesList[],4,FALSE))</f>
        <v/>
      </c>
      <c r="AS694" s="346"/>
      <c r="AT694" s="333" t="str">
        <f>IF('Sub-Cpt Record'!A694&lt;&gt;"",CONCATENATE('Sub-Cpt Record'!A694,'Sub-Cpt Record'!B694,'Sub-Cpt Record'!C694),"")</f>
        <v/>
      </c>
      <c r="AU694" s="333">
        <f t="shared" si="99"/>
        <v>1</v>
      </c>
      <c r="AV694" s="333">
        <f>IF(AT694&lt;&gt;"",'Sub-Cpt Record'!C694/CODE!AU694,0)</f>
        <v>0</v>
      </c>
    </row>
    <row r="695" spans="1:48" x14ac:dyDescent="0.25">
      <c r="A695" s="333" t="str">
        <f>IF('Sub-Cpt Record'!B695="",IF(OR('Sub-Cpt Record'!A695=0,'Sub-Cpt Record'!A695=""),"",'Sub-Cpt Record'!A695),CONCATENATE('Sub-Cpt Record'!A695&amp;'Sub-Cpt Record'!B695))</f>
        <v/>
      </c>
      <c r="B695" s="333">
        <f t="shared" si="91"/>
        <v>1</v>
      </c>
      <c r="C695" s="334" t="str">
        <f>IF('Sub-Cpt Record'!E695 = "","",'Sub-Cpt Record'!E695&amp;"  ")</f>
        <v/>
      </c>
      <c r="D695" s="333" t="str">
        <f>IF('Sub-Cpt Record'!F695 = "","",'Sub-Cpt Record'!F695&amp;"  ")</f>
        <v/>
      </c>
      <c r="E695" s="333" t="str">
        <f>IF('Sub-Cpt Record'!G695 = "","",'Sub-Cpt Record'!G695&amp;"  ")</f>
        <v/>
      </c>
      <c r="F695" s="333" t="str">
        <f>IF('Sub-Cpt Record'!H695 = "","",'Sub-Cpt Record'!H695&amp;"  ")</f>
        <v/>
      </c>
      <c r="G695" s="333" t="str">
        <f>IF('Sub-Cpt Record'!I695 = "","",'Sub-Cpt Record'!I695&amp;"  ")</f>
        <v/>
      </c>
      <c r="H695" s="333" t="str">
        <f>IF('Sub-Cpt Record'!J695 = "","",'Sub-Cpt Record'!J695&amp;"  ")</f>
        <v/>
      </c>
      <c r="I695" s="335" t="str">
        <f t="shared" si="92"/>
        <v/>
      </c>
      <c r="J695" s="333">
        <f>IF(A695&lt;&gt;"",'Sub-Cpt Record'!C695/CODE!B695,0)</f>
        <v>0</v>
      </c>
      <c r="L695" s="337" t="str">
        <f t="shared" si="93"/>
        <v/>
      </c>
      <c r="N695" s="338">
        <f>COUNTIFS('Felling&amp;Restocking'!$A$11:$A$1000, 'Felling&amp;Restocking'!$A695, 'Felling&amp;Restocking'!$B$11:$B$1000, 'Felling&amp;Restocking'!$B695, 'Felling&amp;Restocking'!$H$11:$H$1000, 'Felling&amp;Restocking'!$H695)</f>
        <v>0</v>
      </c>
      <c r="O695" s="338">
        <f>IF(OR('Felling&amp;Restocking'!H695=0,'Felling&amp;Restocking'!H695=""),0,1)</f>
        <v>0</v>
      </c>
      <c r="P695" s="339">
        <f>SUM('Felling&amp;Restocking'!O695+'Felling&amp;Restocking'!P695)</f>
        <v>0</v>
      </c>
      <c r="S695" s="341">
        <f>IF(AND(O695&lt;&gt;0,P695&lt;&gt;0,'Felling&amp;Restocking'!G695&lt;&gt;0,AA695="",AC695=""),1,0)</f>
        <v>0</v>
      </c>
      <c r="T695" s="342" t="str">
        <f>IF(OR('Felling&amp;Restocking'!G695=0,'Felling&amp;Restocking'!G695=""),"",SUM('Felling&amp;Restocking'!O695/P695)*'Felling&amp;Restocking'!G695)</f>
        <v/>
      </c>
      <c r="U695" s="343" t="str">
        <f>IF(OR('Felling&amp;Restocking'!G695=0,'Felling&amp;Restocking'!G695=""),"",SUM('Felling&amp;Restocking'!P695/P695)*'Felling&amp;Restocking'!G695)</f>
        <v/>
      </c>
      <c r="V695" s="344">
        <f>IF(CONCATENATE('Felling&amp;Restocking'!U695&amp;'Felling&amp;Restocking'!W695&amp;'Felling&amp;Restocking'!Y695&amp;'Felling&amp;Restocking'!AA695&amp;'Felling&amp;Restocking'!AC695)="",0,1)</f>
        <v>0</v>
      </c>
      <c r="W695" s="345">
        <f>IF(OR(OR(TRIM('Felling&amp;Restocking'!H695)="T",TRIM('Felling&amp;Restocking'!H695)="DF",TRIM('Felling&amp;Restocking'!H695)="OS"),O695=0),0,1)</f>
        <v>0</v>
      </c>
      <c r="X695" s="345">
        <f>IF(OR('Felling&amp;Restocking'!$S695="",OR('Felling&amp;Restocking'!$S695=0,'Felling&amp;Restocking'!$S695="N/A")),0,1)</f>
        <v>0</v>
      </c>
      <c r="Y695" s="333" t="str">
        <f t="shared" si="94"/>
        <v/>
      </c>
      <c r="Z695" s="333" t="str">
        <f t="shared" si="95"/>
        <v/>
      </c>
      <c r="AA695" s="334" t="str">
        <f t="shared" si="96"/>
        <v/>
      </c>
      <c r="AC695" s="333" t="str">
        <f t="shared" si="97"/>
        <v/>
      </c>
      <c r="AE695" s="333" t="str">
        <f t="shared" si="98"/>
        <v>1</v>
      </c>
      <c r="AF695" s="346" t="str">
        <f>IF('Felling&amp;Restocking'!I695="","",IFERROR(VLOOKUP( 'Felling&amp;Restocking'!I695,SpeciesList[],2,FALSE),"," &amp; 'Felling&amp;Restocking'!I695))</f>
        <v/>
      </c>
      <c r="AG695" s="333" t="str">
        <f>IF('Felling&amp;Restocking'!I695="","",VLOOKUP( 'Felling&amp;Restocking'!I695,SpeciesList[],4,FALSE))</f>
        <v/>
      </c>
      <c r="AH695" s="333" t="str">
        <f>IF('Felling&amp;Restocking'!J695="","",IFERROR("," &amp; VLOOKUP( 'Felling&amp;Restocking'!J695,SpeciesList[],2,FALSE),"," &amp; 'Felling&amp;Restocking'!J695))</f>
        <v/>
      </c>
      <c r="AI695" s="333" t="str">
        <f>IF('Felling&amp;Restocking'!J695="","",VLOOKUP( 'Felling&amp;Restocking'!J695,SpeciesList[],4,FALSE))</f>
        <v/>
      </c>
      <c r="AJ695" s="333" t="str">
        <f>IF('Felling&amp;Restocking'!K695="","",IFERROR("," &amp; VLOOKUP( 'Felling&amp;Restocking'!K695,SpeciesList[],2,FALSE),"," &amp; 'Felling&amp;Restocking'!K695))</f>
        <v/>
      </c>
      <c r="AK695" s="333" t="str">
        <f>IF('Felling&amp;Restocking'!K695="","",VLOOKUP( 'Felling&amp;Restocking'!K695,SpeciesList[],4,FALSE))</f>
        <v/>
      </c>
      <c r="AL695" s="333" t="str">
        <f>IF('Felling&amp;Restocking'!L695="","",IFERROR("," &amp; VLOOKUP( 'Felling&amp;Restocking'!L695,SpeciesList[],2,FALSE),"," &amp; 'Felling&amp;Restocking'!L695))</f>
        <v/>
      </c>
      <c r="AM695" s="333" t="str">
        <f>IF('Felling&amp;Restocking'!L695="","",VLOOKUP( 'Felling&amp;Restocking'!L695,SpeciesList[],4,FALSE))</f>
        <v/>
      </c>
      <c r="AN695" s="333" t="str">
        <f>IF('Felling&amp;Restocking'!M695="","",IFERROR("," &amp; VLOOKUP( 'Felling&amp;Restocking'!M695,SpeciesList[],2,FALSE),"," &amp; 'Felling&amp;Restocking'!M695))</f>
        <v/>
      </c>
      <c r="AO695" s="333" t="str">
        <f>IF('Felling&amp;Restocking'!M695="","",VLOOKUP( 'Felling&amp;Restocking'!M695,SpeciesList[],4,FALSE))</f>
        <v/>
      </c>
      <c r="AP695" s="333" t="str">
        <f>IF('Felling&amp;Restocking'!N695="","",IFERROR("," &amp; VLOOKUP( 'Felling&amp;Restocking'!N695,SpeciesList[],2,FALSE),"," &amp; 'Felling&amp;Restocking'!N695))</f>
        <v/>
      </c>
      <c r="AQ695" s="333" t="str">
        <f>IF('Felling&amp;Restocking'!N695="","",VLOOKUP( 'Felling&amp;Restocking'!N695,SpeciesList[],4,FALSE))</f>
        <v/>
      </c>
      <c r="AS695" s="346"/>
      <c r="AT695" s="333" t="str">
        <f>IF('Sub-Cpt Record'!A695&lt;&gt;"",CONCATENATE('Sub-Cpt Record'!A695,'Sub-Cpt Record'!B695,'Sub-Cpt Record'!C695),"")</f>
        <v/>
      </c>
      <c r="AU695" s="333">
        <f t="shared" si="99"/>
        <v>1</v>
      </c>
      <c r="AV695" s="333">
        <f>IF(AT695&lt;&gt;"",'Sub-Cpt Record'!C695/CODE!AU695,0)</f>
        <v>0</v>
      </c>
    </row>
    <row r="696" spans="1:48" x14ac:dyDescent="0.25">
      <c r="A696" s="333" t="str">
        <f>IF('Sub-Cpt Record'!B696="",IF(OR('Sub-Cpt Record'!A696=0,'Sub-Cpt Record'!A696=""),"",'Sub-Cpt Record'!A696),CONCATENATE('Sub-Cpt Record'!A696&amp;'Sub-Cpt Record'!B696))</f>
        <v/>
      </c>
      <c r="B696" s="333">
        <f t="shared" si="91"/>
        <v>1</v>
      </c>
      <c r="C696" s="334" t="str">
        <f>IF('Sub-Cpt Record'!E696 = "","",'Sub-Cpt Record'!E696&amp;"  ")</f>
        <v/>
      </c>
      <c r="D696" s="333" t="str">
        <f>IF('Sub-Cpt Record'!F696 = "","",'Sub-Cpt Record'!F696&amp;"  ")</f>
        <v/>
      </c>
      <c r="E696" s="333" t="str">
        <f>IF('Sub-Cpt Record'!G696 = "","",'Sub-Cpt Record'!G696&amp;"  ")</f>
        <v/>
      </c>
      <c r="F696" s="333" t="str">
        <f>IF('Sub-Cpt Record'!H696 = "","",'Sub-Cpt Record'!H696&amp;"  ")</f>
        <v/>
      </c>
      <c r="G696" s="333" t="str">
        <f>IF('Sub-Cpt Record'!I696 = "","",'Sub-Cpt Record'!I696&amp;"  ")</f>
        <v/>
      </c>
      <c r="H696" s="333" t="str">
        <f>IF('Sub-Cpt Record'!J696 = "","",'Sub-Cpt Record'!J696&amp;"  ")</f>
        <v/>
      </c>
      <c r="I696" s="335" t="str">
        <f t="shared" si="92"/>
        <v/>
      </c>
      <c r="J696" s="333">
        <f>IF(A696&lt;&gt;"",'Sub-Cpt Record'!C696/CODE!B696,0)</f>
        <v>0</v>
      </c>
      <c r="L696" s="337" t="str">
        <f t="shared" si="93"/>
        <v/>
      </c>
      <c r="N696" s="338">
        <f>COUNTIFS('Felling&amp;Restocking'!$A$11:$A$1000, 'Felling&amp;Restocking'!$A696, 'Felling&amp;Restocking'!$B$11:$B$1000, 'Felling&amp;Restocking'!$B696, 'Felling&amp;Restocking'!$H$11:$H$1000, 'Felling&amp;Restocking'!$H696)</f>
        <v>0</v>
      </c>
      <c r="O696" s="338">
        <f>IF(OR('Felling&amp;Restocking'!H696=0,'Felling&amp;Restocking'!H696=""),0,1)</f>
        <v>0</v>
      </c>
      <c r="P696" s="339">
        <f>SUM('Felling&amp;Restocking'!O696+'Felling&amp;Restocking'!P696)</f>
        <v>0</v>
      </c>
      <c r="S696" s="341">
        <f>IF(AND(O696&lt;&gt;0,P696&lt;&gt;0,'Felling&amp;Restocking'!G696&lt;&gt;0,AA696="",AC696=""),1,0)</f>
        <v>0</v>
      </c>
      <c r="T696" s="342" t="str">
        <f>IF(OR('Felling&amp;Restocking'!G696=0,'Felling&amp;Restocking'!G696=""),"",SUM('Felling&amp;Restocking'!O696/P696)*'Felling&amp;Restocking'!G696)</f>
        <v/>
      </c>
      <c r="U696" s="343" t="str">
        <f>IF(OR('Felling&amp;Restocking'!G696=0,'Felling&amp;Restocking'!G696=""),"",SUM('Felling&amp;Restocking'!P696/P696)*'Felling&amp;Restocking'!G696)</f>
        <v/>
      </c>
      <c r="V696" s="344">
        <f>IF(CONCATENATE('Felling&amp;Restocking'!U696&amp;'Felling&amp;Restocking'!W696&amp;'Felling&amp;Restocking'!Y696&amp;'Felling&amp;Restocking'!AA696&amp;'Felling&amp;Restocking'!AC696)="",0,1)</f>
        <v>0</v>
      </c>
      <c r="W696" s="345">
        <f>IF(OR(OR(TRIM('Felling&amp;Restocking'!H696)="T",TRIM('Felling&amp;Restocking'!H696)="DF",TRIM('Felling&amp;Restocking'!H696)="OS"),O696=0),0,1)</f>
        <v>0</v>
      </c>
      <c r="X696" s="345">
        <f>IF(OR('Felling&amp;Restocking'!$S696="",OR('Felling&amp;Restocking'!$S696=0,'Felling&amp;Restocking'!$S696="N/A")),0,1)</f>
        <v>0</v>
      </c>
      <c r="Y696" s="333" t="str">
        <f t="shared" si="94"/>
        <v/>
      </c>
      <c r="Z696" s="333" t="str">
        <f t="shared" si="95"/>
        <v/>
      </c>
      <c r="AA696" s="334" t="str">
        <f t="shared" si="96"/>
        <v/>
      </c>
      <c r="AC696" s="333" t="str">
        <f t="shared" si="97"/>
        <v/>
      </c>
      <c r="AE696" s="333" t="str">
        <f t="shared" si="98"/>
        <v>1</v>
      </c>
      <c r="AF696" s="346" t="str">
        <f>IF('Felling&amp;Restocking'!I696="","",IFERROR(VLOOKUP( 'Felling&amp;Restocking'!I696,SpeciesList[],2,FALSE),"," &amp; 'Felling&amp;Restocking'!I696))</f>
        <v/>
      </c>
      <c r="AG696" s="333" t="str">
        <f>IF('Felling&amp;Restocking'!I696="","",VLOOKUP( 'Felling&amp;Restocking'!I696,SpeciesList[],4,FALSE))</f>
        <v/>
      </c>
      <c r="AH696" s="333" t="str">
        <f>IF('Felling&amp;Restocking'!J696="","",IFERROR("," &amp; VLOOKUP( 'Felling&amp;Restocking'!J696,SpeciesList[],2,FALSE),"," &amp; 'Felling&amp;Restocking'!J696))</f>
        <v/>
      </c>
      <c r="AI696" s="333" t="str">
        <f>IF('Felling&amp;Restocking'!J696="","",VLOOKUP( 'Felling&amp;Restocking'!J696,SpeciesList[],4,FALSE))</f>
        <v/>
      </c>
      <c r="AJ696" s="333" t="str">
        <f>IF('Felling&amp;Restocking'!K696="","",IFERROR("," &amp; VLOOKUP( 'Felling&amp;Restocking'!K696,SpeciesList[],2,FALSE),"," &amp; 'Felling&amp;Restocking'!K696))</f>
        <v/>
      </c>
      <c r="AK696" s="333" t="str">
        <f>IF('Felling&amp;Restocking'!K696="","",VLOOKUP( 'Felling&amp;Restocking'!K696,SpeciesList[],4,FALSE))</f>
        <v/>
      </c>
      <c r="AL696" s="333" t="str">
        <f>IF('Felling&amp;Restocking'!L696="","",IFERROR("," &amp; VLOOKUP( 'Felling&amp;Restocking'!L696,SpeciesList[],2,FALSE),"," &amp; 'Felling&amp;Restocking'!L696))</f>
        <v/>
      </c>
      <c r="AM696" s="333" t="str">
        <f>IF('Felling&amp;Restocking'!L696="","",VLOOKUP( 'Felling&amp;Restocking'!L696,SpeciesList[],4,FALSE))</f>
        <v/>
      </c>
      <c r="AN696" s="333" t="str">
        <f>IF('Felling&amp;Restocking'!M696="","",IFERROR("," &amp; VLOOKUP( 'Felling&amp;Restocking'!M696,SpeciesList[],2,FALSE),"," &amp; 'Felling&amp;Restocking'!M696))</f>
        <v/>
      </c>
      <c r="AO696" s="333" t="str">
        <f>IF('Felling&amp;Restocking'!M696="","",VLOOKUP( 'Felling&amp;Restocking'!M696,SpeciesList[],4,FALSE))</f>
        <v/>
      </c>
      <c r="AP696" s="333" t="str">
        <f>IF('Felling&amp;Restocking'!N696="","",IFERROR("," &amp; VLOOKUP( 'Felling&amp;Restocking'!N696,SpeciesList[],2,FALSE),"," &amp; 'Felling&amp;Restocking'!N696))</f>
        <v/>
      </c>
      <c r="AQ696" s="333" t="str">
        <f>IF('Felling&amp;Restocking'!N696="","",VLOOKUP( 'Felling&amp;Restocking'!N696,SpeciesList[],4,FALSE))</f>
        <v/>
      </c>
      <c r="AS696" s="346"/>
      <c r="AT696" s="333" t="str">
        <f>IF('Sub-Cpt Record'!A696&lt;&gt;"",CONCATENATE('Sub-Cpt Record'!A696,'Sub-Cpt Record'!B696,'Sub-Cpt Record'!C696),"")</f>
        <v/>
      </c>
      <c r="AU696" s="333">
        <f t="shared" si="99"/>
        <v>1</v>
      </c>
      <c r="AV696" s="333">
        <f>IF(AT696&lt;&gt;"",'Sub-Cpt Record'!C696/CODE!AU696,0)</f>
        <v>0</v>
      </c>
    </row>
    <row r="697" spans="1:48" x14ac:dyDescent="0.25">
      <c r="A697" s="333" t="str">
        <f>IF('Sub-Cpt Record'!B697="",IF(OR('Sub-Cpt Record'!A697=0,'Sub-Cpt Record'!A697=""),"",'Sub-Cpt Record'!A697),CONCATENATE('Sub-Cpt Record'!A697&amp;'Sub-Cpt Record'!B697))</f>
        <v/>
      </c>
      <c r="B697" s="333">
        <f t="shared" si="91"/>
        <v>1</v>
      </c>
      <c r="C697" s="334" t="str">
        <f>IF('Sub-Cpt Record'!E697 = "","",'Sub-Cpt Record'!E697&amp;"  ")</f>
        <v/>
      </c>
      <c r="D697" s="333" t="str">
        <f>IF('Sub-Cpt Record'!F697 = "","",'Sub-Cpt Record'!F697&amp;"  ")</f>
        <v/>
      </c>
      <c r="E697" s="333" t="str">
        <f>IF('Sub-Cpt Record'!G697 = "","",'Sub-Cpt Record'!G697&amp;"  ")</f>
        <v/>
      </c>
      <c r="F697" s="333" t="str">
        <f>IF('Sub-Cpt Record'!H697 = "","",'Sub-Cpt Record'!H697&amp;"  ")</f>
        <v/>
      </c>
      <c r="G697" s="333" t="str">
        <f>IF('Sub-Cpt Record'!I697 = "","",'Sub-Cpt Record'!I697&amp;"  ")</f>
        <v/>
      </c>
      <c r="H697" s="333" t="str">
        <f>IF('Sub-Cpt Record'!J697 = "","",'Sub-Cpt Record'!J697&amp;"  ")</f>
        <v/>
      </c>
      <c r="I697" s="335" t="str">
        <f t="shared" si="92"/>
        <v/>
      </c>
      <c r="J697" s="333">
        <f>IF(A697&lt;&gt;"",'Sub-Cpt Record'!C697/CODE!B697,0)</f>
        <v>0</v>
      </c>
      <c r="L697" s="337" t="str">
        <f t="shared" si="93"/>
        <v/>
      </c>
      <c r="N697" s="338">
        <f>COUNTIFS('Felling&amp;Restocking'!$A$11:$A$1000, 'Felling&amp;Restocking'!$A697, 'Felling&amp;Restocking'!$B$11:$B$1000, 'Felling&amp;Restocking'!$B697, 'Felling&amp;Restocking'!$H$11:$H$1000, 'Felling&amp;Restocking'!$H697)</f>
        <v>0</v>
      </c>
      <c r="O697" s="338">
        <f>IF(OR('Felling&amp;Restocking'!H697=0,'Felling&amp;Restocking'!H697=""),0,1)</f>
        <v>0</v>
      </c>
      <c r="P697" s="339">
        <f>SUM('Felling&amp;Restocking'!O697+'Felling&amp;Restocking'!P697)</f>
        <v>0</v>
      </c>
      <c r="S697" s="341">
        <f>IF(AND(O697&lt;&gt;0,P697&lt;&gt;0,'Felling&amp;Restocking'!G697&lt;&gt;0,AA697="",AC697=""),1,0)</f>
        <v>0</v>
      </c>
      <c r="T697" s="342" t="str">
        <f>IF(OR('Felling&amp;Restocking'!G697=0,'Felling&amp;Restocking'!G697=""),"",SUM('Felling&amp;Restocking'!O697/P697)*'Felling&amp;Restocking'!G697)</f>
        <v/>
      </c>
      <c r="U697" s="343" t="str">
        <f>IF(OR('Felling&amp;Restocking'!G697=0,'Felling&amp;Restocking'!G697=""),"",SUM('Felling&amp;Restocking'!P697/P697)*'Felling&amp;Restocking'!G697)</f>
        <v/>
      </c>
      <c r="V697" s="344">
        <f>IF(CONCATENATE('Felling&amp;Restocking'!U697&amp;'Felling&amp;Restocking'!W697&amp;'Felling&amp;Restocking'!Y697&amp;'Felling&amp;Restocking'!AA697&amp;'Felling&amp;Restocking'!AC697)="",0,1)</f>
        <v>0</v>
      </c>
      <c r="W697" s="345">
        <f>IF(OR(OR(TRIM('Felling&amp;Restocking'!H697)="T",TRIM('Felling&amp;Restocking'!H697)="DF",TRIM('Felling&amp;Restocking'!H697)="OS"),O697=0),0,1)</f>
        <v>0</v>
      </c>
      <c r="X697" s="345">
        <f>IF(OR('Felling&amp;Restocking'!$S697="",OR('Felling&amp;Restocking'!$S697=0,'Felling&amp;Restocking'!$S697="N/A")),0,1)</f>
        <v>0</v>
      </c>
      <c r="Y697" s="333" t="str">
        <f t="shared" si="94"/>
        <v/>
      </c>
      <c r="Z697" s="333" t="str">
        <f t="shared" si="95"/>
        <v/>
      </c>
      <c r="AA697" s="334" t="str">
        <f t="shared" si="96"/>
        <v/>
      </c>
      <c r="AC697" s="333" t="str">
        <f t="shared" si="97"/>
        <v/>
      </c>
      <c r="AE697" s="333" t="str">
        <f t="shared" si="98"/>
        <v>1</v>
      </c>
      <c r="AF697" s="346" t="str">
        <f>IF('Felling&amp;Restocking'!I697="","",IFERROR(VLOOKUP( 'Felling&amp;Restocking'!I697,SpeciesList[],2,FALSE),"," &amp; 'Felling&amp;Restocking'!I697))</f>
        <v/>
      </c>
      <c r="AG697" s="333" t="str">
        <f>IF('Felling&amp;Restocking'!I697="","",VLOOKUP( 'Felling&amp;Restocking'!I697,SpeciesList[],4,FALSE))</f>
        <v/>
      </c>
      <c r="AH697" s="333" t="str">
        <f>IF('Felling&amp;Restocking'!J697="","",IFERROR("," &amp; VLOOKUP( 'Felling&amp;Restocking'!J697,SpeciesList[],2,FALSE),"," &amp; 'Felling&amp;Restocking'!J697))</f>
        <v/>
      </c>
      <c r="AI697" s="333" t="str">
        <f>IF('Felling&amp;Restocking'!J697="","",VLOOKUP( 'Felling&amp;Restocking'!J697,SpeciesList[],4,FALSE))</f>
        <v/>
      </c>
      <c r="AJ697" s="333" t="str">
        <f>IF('Felling&amp;Restocking'!K697="","",IFERROR("," &amp; VLOOKUP( 'Felling&amp;Restocking'!K697,SpeciesList[],2,FALSE),"," &amp; 'Felling&amp;Restocking'!K697))</f>
        <v/>
      </c>
      <c r="AK697" s="333" t="str">
        <f>IF('Felling&amp;Restocking'!K697="","",VLOOKUP( 'Felling&amp;Restocking'!K697,SpeciesList[],4,FALSE))</f>
        <v/>
      </c>
      <c r="AL697" s="333" t="str">
        <f>IF('Felling&amp;Restocking'!L697="","",IFERROR("," &amp; VLOOKUP( 'Felling&amp;Restocking'!L697,SpeciesList[],2,FALSE),"," &amp; 'Felling&amp;Restocking'!L697))</f>
        <v/>
      </c>
      <c r="AM697" s="333" t="str">
        <f>IF('Felling&amp;Restocking'!L697="","",VLOOKUP( 'Felling&amp;Restocking'!L697,SpeciesList[],4,FALSE))</f>
        <v/>
      </c>
      <c r="AN697" s="333" t="str">
        <f>IF('Felling&amp;Restocking'!M697="","",IFERROR("," &amp; VLOOKUP( 'Felling&amp;Restocking'!M697,SpeciesList[],2,FALSE),"," &amp; 'Felling&amp;Restocking'!M697))</f>
        <v/>
      </c>
      <c r="AO697" s="333" t="str">
        <f>IF('Felling&amp;Restocking'!M697="","",VLOOKUP( 'Felling&amp;Restocking'!M697,SpeciesList[],4,FALSE))</f>
        <v/>
      </c>
      <c r="AP697" s="333" t="str">
        <f>IF('Felling&amp;Restocking'!N697="","",IFERROR("," &amp; VLOOKUP( 'Felling&amp;Restocking'!N697,SpeciesList[],2,FALSE),"," &amp; 'Felling&amp;Restocking'!N697))</f>
        <v/>
      </c>
      <c r="AQ697" s="333" t="str">
        <f>IF('Felling&amp;Restocking'!N697="","",VLOOKUP( 'Felling&amp;Restocking'!N697,SpeciesList[],4,FALSE))</f>
        <v/>
      </c>
      <c r="AS697" s="346"/>
      <c r="AT697" s="333" t="str">
        <f>IF('Sub-Cpt Record'!A697&lt;&gt;"",CONCATENATE('Sub-Cpt Record'!A697,'Sub-Cpt Record'!B697,'Sub-Cpt Record'!C697),"")</f>
        <v/>
      </c>
      <c r="AU697" s="333">
        <f t="shared" si="99"/>
        <v>1</v>
      </c>
      <c r="AV697" s="333">
        <f>IF(AT697&lt;&gt;"",'Sub-Cpt Record'!C697/CODE!AU697,0)</f>
        <v>0</v>
      </c>
    </row>
    <row r="698" spans="1:48" x14ac:dyDescent="0.25">
      <c r="A698" s="333" t="str">
        <f>IF('Sub-Cpt Record'!B698="",IF(OR('Sub-Cpt Record'!A698=0,'Sub-Cpt Record'!A698=""),"",'Sub-Cpt Record'!A698),CONCATENATE('Sub-Cpt Record'!A698&amp;'Sub-Cpt Record'!B698))</f>
        <v/>
      </c>
      <c r="B698" s="333">
        <f t="shared" si="91"/>
        <v>1</v>
      </c>
      <c r="C698" s="334" t="str">
        <f>IF('Sub-Cpt Record'!E698 = "","",'Sub-Cpt Record'!E698&amp;"  ")</f>
        <v/>
      </c>
      <c r="D698" s="333" t="str">
        <f>IF('Sub-Cpt Record'!F698 = "","",'Sub-Cpt Record'!F698&amp;"  ")</f>
        <v/>
      </c>
      <c r="E698" s="333" t="str">
        <f>IF('Sub-Cpt Record'!G698 = "","",'Sub-Cpt Record'!G698&amp;"  ")</f>
        <v/>
      </c>
      <c r="F698" s="333" t="str">
        <f>IF('Sub-Cpt Record'!H698 = "","",'Sub-Cpt Record'!H698&amp;"  ")</f>
        <v/>
      </c>
      <c r="G698" s="333" t="str">
        <f>IF('Sub-Cpt Record'!I698 = "","",'Sub-Cpt Record'!I698&amp;"  ")</f>
        <v/>
      </c>
      <c r="H698" s="333" t="str">
        <f>IF('Sub-Cpt Record'!J698 = "","",'Sub-Cpt Record'!J698&amp;"  ")</f>
        <v/>
      </c>
      <c r="I698" s="335" t="str">
        <f t="shared" si="92"/>
        <v/>
      </c>
      <c r="J698" s="333">
        <f>IF(A698&lt;&gt;"",'Sub-Cpt Record'!C698/CODE!B698,0)</f>
        <v>0</v>
      </c>
      <c r="L698" s="337" t="str">
        <f t="shared" si="93"/>
        <v/>
      </c>
      <c r="N698" s="338">
        <f>COUNTIFS('Felling&amp;Restocking'!$A$11:$A$1000, 'Felling&amp;Restocking'!$A698, 'Felling&amp;Restocking'!$B$11:$B$1000, 'Felling&amp;Restocking'!$B698, 'Felling&amp;Restocking'!$H$11:$H$1000, 'Felling&amp;Restocking'!$H698)</f>
        <v>0</v>
      </c>
      <c r="O698" s="338">
        <f>IF(OR('Felling&amp;Restocking'!H698=0,'Felling&amp;Restocking'!H698=""),0,1)</f>
        <v>0</v>
      </c>
      <c r="P698" s="339">
        <f>SUM('Felling&amp;Restocking'!O698+'Felling&amp;Restocking'!P698)</f>
        <v>0</v>
      </c>
      <c r="S698" s="341">
        <f>IF(AND(O698&lt;&gt;0,P698&lt;&gt;0,'Felling&amp;Restocking'!G698&lt;&gt;0,AA698="",AC698=""),1,0)</f>
        <v>0</v>
      </c>
      <c r="T698" s="342" t="str">
        <f>IF(OR('Felling&amp;Restocking'!G698=0,'Felling&amp;Restocking'!G698=""),"",SUM('Felling&amp;Restocking'!O698/P698)*'Felling&amp;Restocking'!G698)</f>
        <v/>
      </c>
      <c r="U698" s="343" t="str">
        <f>IF(OR('Felling&amp;Restocking'!G698=0,'Felling&amp;Restocking'!G698=""),"",SUM('Felling&amp;Restocking'!P698/P698)*'Felling&amp;Restocking'!G698)</f>
        <v/>
      </c>
      <c r="V698" s="344">
        <f>IF(CONCATENATE('Felling&amp;Restocking'!U698&amp;'Felling&amp;Restocking'!W698&amp;'Felling&amp;Restocking'!Y698&amp;'Felling&amp;Restocking'!AA698&amp;'Felling&amp;Restocking'!AC698)="",0,1)</f>
        <v>0</v>
      </c>
      <c r="W698" s="345">
        <f>IF(OR(OR(TRIM('Felling&amp;Restocking'!H698)="T",TRIM('Felling&amp;Restocking'!H698)="DF",TRIM('Felling&amp;Restocking'!H698)="OS"),O698=0),0,1)</f>
        <v>0</v>
      </c>
      <c r="X698" s="345">
        <f>IF(OR('Felling&amp;Restocking'!$S698="",OR('Felling&amp;Restocking'!$S698=0,'Felling&amp;Restocking'!$S698="N/A")),0,1)</f>
        <v>0</v>
      </c>
      <c r="Y698" s="333" t="str">
        <f t="shared" si="94"/>
        <v/>
      </c>
      <c r="Z698" s="333" t="str">
        <f t="shared" si="95"/>
        <v/>
      </c>
      <c r="AA698" s="334" t="str">
        <f t="shared" si="96"/>
        <v/>
      </c>
      <c r="AC698" s="333" t="str">
        <f t="shared" si="97"/>
        <v/>
      </c>
      <c r="AE698" s="333" t="str">
        <f t="shared" si="98"/>
        <v>1</v>
      </c>
      <c r="AF698" s="346" t="str">
        <f>IF('Felling&amp;Restocking'!I698="","",IFERROR(VLOOKUP( 'Felling&amp;Restocking'!I698,SpeciesList[],2,FALSE),"," &amp; 'Felling&amp;Restocking'!I698))</f>
        <v/>
      </c>
      <c r="AG698" s="333" t="str">
        <f>IF('Felling&amp;Restocking'!I698="","",VLOOKUP( 'Felling&amp;Restocking'!I698,SpeciesList[],4,FALSE))</f>
        <v/>
      </c>
      <c r="AH698" s="333" t="str">
        <f>IF('Felling&amp;Restocking'!J698="","",IFERROR("," &amp; VLOOKUP( 'Felling&amp;Restocking'!J698,SpeciesList[],2,FALSE),"," &amp; 'Felling&amp;Restocking'!J698))</f>
        <v/>
      </c>
      <c r="AI698" s="333" t="str">
        <f>IF('Felling&amp;Restocking'!J698="","",VLOOKUP( 'Felling&amp;Restocking'!J698,SpeciesList[],4,FALSE))</f>
        <v/>
      </c>
      <c r="AJ698" s="333" t="str">
        <f>IF('Felling&amp;Restocking'!K698="","",IFERROR("," &amp; VLOOKUP( 'Felling&amp;Restocking'!K698,SpeciesList[],2,FALSE),"," &amp; 'Felling&amp;Restocking'!K698))</f>
        <v/>
      </c>
      <c r="AK698" s="333" t="str">
        <f>IF('Felling&amp;Restocking'!K698="","",VLOOKUP( 'Felling&amp;Restocking'!K698,SpeciesList[],4,FALSE))</f>
        <v/>
      </c>
      <c r="AL698" s="333" t="str">
        <f>IF('Felling&amp;Restocking'!L698="","",IFERROR("," &amp; VLOOKUP( 'Felling&amp;Restocking'!L698,SpeciesList[],2,FALSE),"," &amp; 'Felling&amp;Restocking'!L698))</f>
        <v/>
      </c>
      <c r="AM698" s="333" t="str">
        <f>IF('Felling&amp;Restocking'!L698="","",VLOOKUP( 'Felling&amp;Restocking'!L698,SpeciesList[],4,FALSE))</f>
        <v/>
      </c>
      <c r="AN698" s="333" t="str">
        <f>IF('Felling&amp;Restocking'!M698="","",IFERROR("," &amp; VLOOKUP( 'Felling&amp;Restocking'!M698,SpeciesList[],2,FALSE),"," &amp; 'Felling&amp;Restocking'!M698))</f>
        <v/>
      </c>
      <c r="AO698" s="333" t="str">
        <f>IF('Felling&amp;Restocking'!M698="","",VLOOKUP( 'Felling&amp;Restocking'!M698,SpeciesList[],4,FALSE))</f>
        <v/>
      </c>
      <c r="AP698" s="333" t="str">
        <f>IF('Felling&amp;Restocking'!N698="","",IFERROR("," &amp; VLOOKUP( 'Felling&amp;Restocking'!N698,SpeciesList[],2,FALSE),"," &amp; 'Felling&amp;Restocking'!N698))</f>
        <v/>
      </c>
      <c r="AQ698" s="333" t="str">
        <f>IF('Felling&amp;Restocking'!N698="","",VLOOKUP( 'Felling&amp;Restocking'!N698,SpeciesList[],4,FALSE))</f>
        <v/>
      </c>
      <c r="AS698" s="346"/>
      <c r="AT698" s="333" t="str">
        <f>IF('Sub-Cpt Record'!A698&lt;&gt;"",CONCATENATE('Sub-Cpt Record'!A698,'Sub-Cpt Record'!B698,'Sub-Cpt Record'!C698),"")</f>
        <v/>
      </c>
      <c r="AU698" s="333">
        <f t="shared" si="99"/>
        <v>1</v>
      </c>
      <c r="AV698" s="333">
        <f>IF(AT698&lt;&gt;"",'Sub-Cpt Record'!C698/CODE!AU698,0)</f>
        <v>0</v>
      </c>
    </row>
    <row r="699" spans="1:48" x14ac:dyDescent="0.25">
      <c r="A699" s="333" t="str">
        <f>IF('Sub-Cpt Record'!B699="",IF(OR('Sub-Cpt Record'!A699=0,'Sub-Cpt Record'!A699=""),"",'Sub-Cpt Record'!A699),CONCATENATE('Sub-Cpt Record'!A699&amp;'Sub-Cpt Record'!B699))</f>
        <v/>
      </c>
      <c r="B699" s="333">
        <f t="shared" si="91"/>
        <v>1</v>
      </c>
      <c r="C699" s="334" t="str">
        <f>IF('Sub-Cpt Record'!E699 = "","",'Sub-Cpt Record'!E699&amp;"  ")</f>
        <v/>
      </c>
      <c r="D699" s="333" t="str">
        <f>IF('Sub-Cpt Record'!F699 = "","",'Sub-Cpt Record'!F699&amp;"  ")</f>
        <v/>
      </c>
      <c r="E699" s="333" t="str">
        <f>IF('Sub-Cpt Record'!G699 = "","",'Sub-Cpt Record'!G699&amp;"  ")</f>
        <v/>
      </c>
      <c r="F699" s="333" t="str">
        <f>IF('Sub-Cpt Record'!H699 = "","",'Sub-Cpt Record'!H699&amp;"  ")</f>
        <v/>
      </c>
      <c r="G699" s="333" t="str">
        <f>IF('Sub-Cpt Record'!I699 = "","",'Sub-Cpt Record'!I699&amp;"  ")</f>
        <v/>
      </c>
      <c r="H699" s="333" t="str">
        <f>IF('Sub-Cpt Record'!J699 = "","",'Sub-Cpt Record'!J699&amp;"  ")</f>
        <v/>
      </c>
      <c r="I699" s="335" t="str">
        <f t="shared" si="92"/>
        <v/>
      </c>
      <c r="J699" s="333">
        <f>IF(A699&lt;&gt;"",'Sub-Cpt Record'!C699/CODE!B699,0)</f>
        <v>0</v>
      </c>
      <c r="L699" s="337" t="str">
        <f t="shared" si="93"/>
        <v/>
      </c>
      <c r="N699" s="338">
        <f>COUNTIFS('Felling&amp;Restocking'!$A$11:$A$1000, 'Felling&amp;Restocking'!$A699, 'Felling&amp;Restocking'!$B$11:$B$1000, 'Felling&amp;Restocking'!$B699, 'Felling&amp;Restocking'!$H$11:$H$1000, 'Felling&amp;Restocking'!$H699)</f>
        <v>0</v>
      </c>
      <c r="O699" s="338">
        <f>IF(OR('Felling&amp;Restocking'!H699=0,'Felling&amp;Restocking'!H699=""),0,1)</f>
        <v>0</v>
      </c>
      <c r="P699" s="339">
        <f>SUM('Felling&amp;Restocking'!O699+'Felling&amp;Restocking'!P699)</f>
        <v>0</v>
      </c>
      <c r="S699" s="341">
        <f>IF(AND(O699&lt;&gt;0,P699&lt;&gt;0,'Felling&amp;Restocking'!G699&lt;&gt;0,AA699="",AC699=""),1,0)</f>
        <v>0</v>
      </c>
      <c r="T699" s="342" t="str">
        <f>IF(OR('Felling&amp;Restocking'!G699=0,'Felling&amp;Restocking'!G699=""),"",SUM('Felling&amp;Restocking'!O699/P699)*'Felling&amp;Restocking'!G699)</f>
        <v/>
      </c>
      <c r="U699" s="343" t="str">
        <f>IF(OR('Felling&amp;Restocking'!G699=0,'Felling&amp;Restocking'!G699=""),"",SUM('Felling&amp;Restocking'!P699/P699)*'Felling&amp;Restocking'!G699)</f>
        <v/>
      </c>
      <c r="V699" s="344">
        <f>IF(CONCATENATE('Felling&amp;Restocking'!U699&amp;'Felling&amp;Restocking'!W699&amp;'Felling&amp;Restocking'!Y699&amp;'Felling&amp;Restocking'!AA699&amp;'Felling&amp;Restocking'!AC699)="",0,1)</f>
        <v>0</v>
      </c>
      <c r="W699" s="345">
        <f>IF(OR(OR(TRIM('Felling&amp;Restocking'!H699)="T",TRIM('Felling&amp;Restocking'!H699)="DF",TRIM('Felling&amp;Restocking'!H699)="OS"),O699=0),0,1)</f>
        <v>0</v>
      </c>
      <c r="X699" s="345">
        <f>IF(OR('Felling&amp;Restocking'!$S699="",OR('Felling&amp;Restocking'!$S699=0,'Felling&amp;Restocking'!$S699="N/A")),0,1)</f>
        <v>0</v>
      </c>
      <c r="Y699" s="333" t="str">
        <f t="shared" si="94"/>
        <v/>
      </c>
      <c r="Z699" s="333" t="str">
        <f t="shared" si="95"/>
        <v/>
      </c>
      <c r="AA699" s="334" t="str">
        <f t="shared" si="96"/>
        <v/>
      </c>
      <c r="AC699" s="333" t="str">
        <f t="shared" si="97"/>
        <v/>
      </c>
      <c r="AE699" s="333" t="str">
        <f t="shared" si="98"/>
        <v>1</v>
      </c>
      <c r="AF699" s="346" t="str">
        <f>IF('Felling&amp;Restocking'!I699="","",IFERROR(VLOOKUP( 'Felling&amp;Restocking'!I699,SpeciesList[],2,FALSE),"," &amp; 'Felling&amp;Restocking'!I699))</f>
        <v/>
      </c>
      <c r="AG699" s="333" t="str">
        <f>IF('Felling&amp;Restocking'!I699="","",VLOOKUP( 'Felling&amp;Restocking'!I699,SpeciesList[],4,FALSE))</f>
        <v/>
      </c>
      <c r="AH699" s="333" t="str">
        <f>IF('Felling&amp;Restocking'!J699="","",IFERROR("," &amp; VLOOKUP( 'Felling&amp;Restocking'!J699,SpeciesList[],2,FALSE),"," &amp; 'Felling&amp;Restocking'!J699))</f>
        <v/>
      </c>
      <c r="AI699" s="333" t="str">
        <f>IF('Felling&amp;Restocking'!J699="","",VLOOKUP( 'Felling&amp;Restocking'!J699,SpeciesList[],4,FALSE))</f>
        <v/>
      </c>
      <c r="AJ699" s="333" t="str">
        <f>IF('Felling&amp;Restocking'!K699="","",IFERROR("," &amp; VLOOKUP( 'Felling&amp;Restocking'!K699,SpeciesList[],2,FALSE),"," &amp; 'Felling&amp;Restocking'!K699))</f>
        <v/>
      </c>
      <c r="AK699" s="333" t="str">
        <f>IF('Felling&amp;Restocking'!K699="","",VLOOKUP( 'Felling&amp;Restocking'!K699,SpeciesList[],4,FALSE))</f>
        <v/>
      </c>
      <c r="AL699" s="333" t="str">
        <f>IF('Felling&amp;Restocking'!L699="","",IFERROR("," &amp; VLOOKUP( 'Felling&amp;Restocking'!L699,SpeciesList[],2,FALSE),"," &amp; 'Felling&amp;Restocking'!L699))</f>
        <v/>
      </c>
      <c r="AM699" s="333" t="str">
        <f>IF('Felling&amp;Restocking'!L699="","",VLOOKUP( 'Felling&amp;Restocking'!L699,SpeciesList[],4,FALSE))</f>
        <v/>
      </c>
      <c r="AN699" s="333" t="str">
        <f>IF('Felling&amp;Restocking'!M699="","",IFERROR("," &amp; VLOOKUP( 'Felling&amp;Restocking'!M699,SpeciesList[],2,FALSE),"," &amp; 'Felling&amp;Restocking'!M699))</f>
        <v/>
      </c>
      <c r="AO699" s="333" t="str">
        <f>IF('Felling&amp;Restocking'!M699="","",VLOOKUP( 'Felling&amp;Restocking'!M699,SpeciesList[],4,FALSE))</f>
        <v/>
      </c>
      <c r="AP699" s="333" t="str">
        <f>IF('Felling&amp;Restocking'!N699="","",IFERROR("," &amp; VLOOKUP( 'Felling&amp;Restocking'!N699,SpeciesList[],2,FALSE),"," &amp; 'Felling&amp;Restocking'!N699))</f>
        <v/>
      </c>
      <c r="AQ699" s="333" t="str">
        <f>IF('Felling&amp;Restocking'!N699="","",VLOOKUP( 'Felling&amp;Restocking'!N699,SpeciesList[],4,FALSE))</f>
        <v/>
      </c>
      <c r="AS699" s="346"/>
      <c r="AT699" s="333" t="str">
        <f>IF('Sub-Cpt Record'!A699&lt;&gt;"",CONCATENATE('Sub-Cpt Record'!A699,'Sub-Cpt Record'!B699,'Sub-Cpt Record'!C699),"")</f>
        <v/>
      </c>
      <c r="AU699" s="333">
        <f t="shared" si="99"/>
        <v>1</v>
      </c>
      <c r="AV699" s="333">
        <f>IF(AT699&lt;&gt;"",'Sub-Cpt Record'!C699/CODE!AU699,0)</f>
        <v>0</v>
      </c>
    </row>
    <row r="700" spans="1:48" x14ac:dyDescent="0.25">
      <c r="A700" s="333" t="str">
        <f>IF('Sub-Cpt Record'!B700="",IF(OR('Sub-Cpt Record'!A700=0,'Sub-Cpt Record'!A700=""),"",'Sub-Cpt Record'!A700),CONCATENATE('Sub-Cpt Record'!A700&amp;'Sub-Cpt Record'!B700))</f>
        <v/>
      </c>
      <c r="B700" s="333">
        <f t="shared" si="91"/>
        <v>1</v>
      </c>
      <c r="C700" s="334" t="str">
        <f>IF('Sub-Cpt Record'!E700 = "","",'Sub-Cpt Record'!E700&amp;"  ")</f>
        <v/>
      </c>
      <c r="D700" s="333" t="str">
        <f>IF('Sub-Cpt Record'!F700 = "","",'Sub-Cpt Record'!F700&amp;"  ")</f>
        <v/>
      </c>
      <c r="E700" s="333" t="str">
        <f>IF('Sub-Cpt Record'!G700 = "","",'Sub-Cpt Record'!G700&amp;"  ")</f>
        <v/>
      </c>
      <c r="F700" s="333" t="str">
        <f>IF('Sub-Cpt Record'!H700 = "","",'Sub-Cpt Record'!H700&amp;"  ")</f>
        <v/>
      </c>
      <c r="G700" s="333" t="str">
        <f>IF('Sub-Cpt Record'!I700 = "","",'Sub-Cpt Record'!I700&amp;"  ")</f>
        <v/>
      </c>
      <c r="H700" s="333" t="str">
        <f>IF('Sub-Cpt Record'!J700 = "","",'Sub-Cpt Record'!J700&amp;"  ")</f>
        <v/>
      </c>
      <c r="I700" s="335" t="str">
        <f t="shared" si="92"/>
        <v/>
      </c>
      <c r="J700" s="333">
        <f>IF(A700&lt;&gt;"",'Sub-Cpt Record'!C700/CODE!B700,0)</f>
        <v>0</v>
      </c>
      <c r="L700" s="337" t="str">
        <f t="shared" si="93"/>
        <v/>
      </c>
      <c r="N700" s="338">
        <f>COUNTIFS('Felling&amp;Restocking'!$A$11:$A$1000, 'Felling&amp;Restocking'!$A700, 'Felling&amp;Restocking'!$B$11:$B$1000, 'Felling&amp;Restocking'!$B700, 'Felling&amp;Restocking'!$H$11:$H$1000, 'Felling&amp;Restocking'!$H700)</f>
        <v>0</v>
      </c>
      <c r="O700" s="338">
        <f>IF(OR('Felling&amp;Restocking'!H700=0,'Felling&amp;Restocking'!H700=""),0,1)</f>
        <v>0</v>
      </c>
      <c r="P700" s="339">
        <f>SUM('Felling&amp;Restocking'!O700+'Felling&amp;Restocking'!P700)</f>
        <v>0</v>
      </c>
      <c r="S700" s="341">
        <f>IF(AND(O700&lt;&gt;0,P700&lt;&gt;0,'Felling&amp;Restocking'!G700&lt;&gt;0,AA700="",AC700=""),1,0)</f>
        <v>0</v>
      </c>
      <c r="T700" s="342" t="str">
        <f>IF(OR('Felling&amp;Restocking'!G700=0,'Felling&amp;Restocking'!G700=""),"",SUM('Felling&amp;Restocking'!O700/P700)*'Felling&amp;Restocking'!G700)</f>
        <v/>
      </c>
      <c r="U700" s="343" t="str">
        <f>IF(OR('Felling&amp;Restocking'!G700=0,'Felling&amp;Restocking'!G700=""),"",SUM('Felling&amp;Restocking'!P700/P700)*'Felling&amp;Restocking'!G700)</f>
        <v/>
      </c>
      <c r="V700" s="344">
        <f>IF(CONCATENATE('Felling&amp;Restocking'!U700&amp;'Felling&amp;Restocking'!W700&amp;'Felling&amp;Restocking'!Y700&amp;'Felling&amp;Restocking'!AA700&amp;'Felling&amp;Restocking'!AC700)="",0,1)</f>
        <v>0</v>
      </c>
      <c r="W700" s="345">
        <f>IF(OR(OR(TRIM('Felling&amp;Restocking'!H700)="T",TRIM('Felling&amp;Restocking'!H700)="DF",TRIM('Felling&amp;Restocking'!H700)="OS"),O700=0),0,1)</f>
        <v>0</v>
      </c>
      <c r="X700" s="345">
        <f>IF(OR('Felling&amp;Restocking'!$S700="",OR('Felling&amp;Restocking'!$S700=0,'Felling&amp;Restocking'!$S700="N/A")),0,1)</f>
        <v>0</v>
      </c>
      <c r="Y700" s="333" t="str">
        <f t="shared" si="94"/>
        <v/>
      </c>
      <c r="Z700" s="333" t="str">
        <f t="shared" si="95"/>
        <v/>
      </c>
      <c r="AA700" s="334" t="str">
        <f t="shared" si="96"/>
        <v/>
      </c>
      <c r="AC700" s="333" t="str">
        <f t="shared" si="97"/>
        <v/>
      </c>
      <c r="AE700" s="333" t="str">
        <f t="shared" si="98"/>
        <v>1</v>
      </c>
      <c r="AF700" s="346" t="str">
        <f>IF('Felling&amp;Restocking'!I700="","",IFERROR(VLOOKUP( 'Felling&amp;Restocking'!I700,SpeciesList[],2,FALSE),"," &amp; 'Felling&amp;Restocking'!I700))</f>
        <v/>
      </c>
      <c r="AG700" s="333" t="str">
        <f>IF('Felling&amp;Restocking'!I700="","",VLOOKUP( 'Felling&amp;Restocking'!I700,SpeciesList[],4,FALSE))</f>
        <v/>
      </c>
      <c r="AH700" s="333" t="str">
        <f>IF('Felling&amp;Restocking'!J700="","",IFERROR("," &amp; VLOOKUP( 'Felling&amp;Restocking'!J700,SpeciesList[],2,FALSE),"," &amp; 'Felling&amp;Restocking'!J700))</f>
        <v/>
      </c>
      <c r="AI700" s="333" t="str">
        <f>IF('Felling&amp;Restocking'!J700="","",VLOOKUP( 'Felling&amp;Restocking'!J700,SpeciesList[],4,FALSE))</f>
        <v/>
      </c>
      <c r="AJ700" s="333" t="str">
        <f>IF('Felling&amp;Restocking'!K700="","",IFERROR("," &amp; VLOOKUP( 'Felling&amp;Restocking'!K700,SpeciesList[],2,FALSE),"," &amp; 'Felling&amp;Restocking'!K700))</f>
        <v/>
      </c>
      <c r="AK700" s="333" t="str">
        <f>IF('Felling&amp;Restocking'!K700="","",VLOOKUP( 'Felling&amp;Restocking'!K700,SpeciesList[],4,FALSE))</f>
        <v/>
      </c>
      <c r="AL700" s="333" t="str">
        <f>IF('Felling&amp;Restocking'!L700="","",IFERROR("," &amp; VLOOKUP( 'Felling&amp;Restocking'!L700,SpeciesList[],2,FALSE),"," &amp; 'Felling&amp;Restocking'!L700))</f>
        <v/>
      </c>
      <c r="AM700" s="333" t="str">
        <f>IF('Felling&amp;Restocking'!L700="","",VLOOKUP( 'Felling&amp;Restocking'!L700,SpeciesList[],4,FALSE))</f>
        <v/>
      </c>
      <c r="AN700" s="333" t="str">
        <f>IF('Felling&amp;Restocking'!M700="","",IFERROR("," &amp; VLOOKUP( 'Felling&amp;Restocking'!M700,SpeciesList[],2,FALSE),"," &amp; 'Felling&amp;Restocking'!M700))</f>
        <v/>
      </c>
      <c r="AO700" s="333" t="str">
        <f>IF('Felling&amp;Restocking'!M700="","",VLOOKUP( 'Felling&amp;Restocking'!M700,SpeciesList[],4,FALSE))</f>
        <v/>
      </c>
      <c r="AP700" s="333" t="str">
        <f>IF('Felling&amp;Restocking'!N700="","",IFERROR("," &amp; VLOOKUP( 'Felling&amp;Restocking'!N700,SpeciesList[],2,FALSE),"," &amp; 'Felling&amp;Restocking'!N700))</f>
        <v/>
      </c>
      <c r="AQ700" s="333" t="str">
        <f>IF('Felling&amp;Restocking'!N700="","",VLOOKUP( 'Felling&amp;Restocking'!N700,SpeciesList[],4,FALSE))</f>
        <v/>
      </c>
      <c r="AS700" s="346"/>
      <c r="AT700" s="333" t="str">
        <f>IF('Sub-Cpt Record'!A700&lt;&gt;"",CONCATENATE('Sub-Cpt Record'!A700,'Sub-Cpt Record'!B700,'Sub-Cpt Record'!C700),"")</f>
        <v/>
      </c>
      <c r="AU700" s="333">
        <f t="shared" si="99"/>
        <v>1</v>
      </c>
      <c r="AV700" s="333">
        <f>IF(AT700&lt;&gt;"",'Sub-Cpt Record'!C700/CODE!AU700,0)</f>
        <v>0</v>
      </c>
    </row>
    <row r="701" spans="1:48" x14ac:dyDescent="0.25">
      <c r="A701" s="333" t="str">
        <f>IF('Sub-Cpt Record'!B701="",IF(OR('Sub-Cpt Record'!A701=0,'Sub-Cpt Record'!A701=""),"",'Sub-Cpt Record'!A701),CONCATENATE('Sub-Cpt Record'!A701&amp;'Sub-Cpt Record'!B701))</f>
        <v/>
      </c>
      <c r="B701" s="333">
        <f t="shared" si="91"/>
        <v>1</v>
      </c>
      <c r="C701" s="334" t="str">
        <f>IF('Sub-Cpt Record'!E701 = "","",'Sub-Cpt Record'!E701&amp;"  ")</f>
        <v/>
      </c>
      <c r="D701" s="333" t="str">
        <f>IF('Sub-Cpt Record'!F701 = "","",'Sub-Cpt Record'!F701&amp;"  ")</f>
        <v/>
      </c>
      <c r="E701" s="333" t="str">
        <f>IF('Sub-Cpt Record'!G701 = "","",'Sub-Cpt Record'!G701&amp;"  ")</f>
        <v/>
      </c>
      <c r="F701" s="333" t="str">
        <f>IF('Sub-Cpt Record'!H701 = "","",'Sub-Cpt Record'!H701&amp;"  ")</f>
        <v/>
      </c>
      <c r="G701" s="333" t="str">
        <f>IF('Sub-Cpt Record'!I701 = "","",'Sub-Cpt Record'!I701&amp;"  ")</f>
        <v/>
      </c>
      <c r="H701" s="333" t="str">
        <f>IF('Sub-Cpt Record'!J701 = "","",'Sub-Cpt Record'!J701&amp;"  ")</f>
        <v/>
      </c>
      <c r="I701" s="335" t="str">
        <f t="shared" si="92"/>
        <v/>
      </c>
      <c r="J701" s="333">
        <f>IF(A701&lt;&gt;"",'Sub-Cpt Record'!C701/CODE!B701,0)</f>
        <v>0</v>
      </c>
      <c r="L701" s="337" t="str">
        <f t="shared" si="93"/>
        <v/>
      </c>
      <c r="N701" s="338">
        <f>COUNTIFS('Felling&amp;Restocking'!$A$11:$A$1000, 'Felling&amp;Restocking'!$A701, 'Felling&amp;Restocking'!$B$11:$B$1000, 'Felling&amp;Restocking'!$B701, 'Felling&amp;Restocking'!$H$11:$H$1000, 'Felling&amp;Restocking'!$H701)</f>
        <v>0</v>
      </c>
      <c r="O701" s="338">
        <f>IF(OR('Felling&amp;Restocking'!H701=0,'Felling&amp;Restocking'!H701=""),0,1)</f>
        <v>0</v>
      </c>
      <c r="P701" s="339">
        <f>SUM('Felling&amp;Restocking'!O701+'Felling&amp;Restocking'!P701)</f>
        <v>0</v>
      </c>
      <c r="S701" s="341">
        <f>IF(AND(O701&lt;&gt;0,P701&lt;&gt;0,'Felling&amp;Restocking'!G701&lt;&gt;0,AA701="",AC701=""),1,0)</f>
        <v>0</v>
      </c>
      <c r="T701" s="342" t="str">
        <f>IF(OR('Felling&amp;Restocking'!G701=0,'Felling&amp;Restocking'!G701=""),"",SUM('Felling&amp;Restocking'!O701/P701)*'Felling&amp;Restocking'!G701)</f>
        <v/>
      </c>
      <c r="U701" s="343" t="str">
        <f>IF(OR('Felling&amp;Restocking'!G701=0,'Felling&amp;Restocking'!G701=""),"",SUM('Felling&amp;Restocking'!P701/P701)*'Felling&amp;Restocking'!G701)</f>
        <v/>
      </c>
      <c r="V701" s="344">
        <f>IF(CONCATENATE('Felling&amp;Restocking'!U701&amp;'Felling&amp;Restocking'!W701&amp;'Felling&amp;Restocking'!Y701&amp;'Felling&amp;Restocking'!AA701&amp;'Felling&amp;Restocking'!AC701)="",0,1)</f>
        <v>0</v>
      </c>
      <c r="W701" s="345">
        <f>IF(OR(OR(TRIM('Felling&amp;Restocking'!H701)="T",TRIM('Felling&amp;Restocking'!H701)="DF",TRIM('Felling&amp;Restocking'!H701)="OS"),O701=0),0,1)</f>
        <v>0</v>
      </c>
      <c r="X701" s="345">
        <f>IF(OR('Felling&amp;Restocking'!$S701="",OR('Felling&amp;Restocking'!$S701=0,'Felling&amp;Restocking'!$S701="N/A")),0,1)</f>
        <v>0</v>
      </c>
      <c r="Y701" s="333" t="str">
        <f t="shared" si="94"/>
        <v/>
      </c>
      <c r="Z701" s="333" t="str">
        <f t="shared" si="95"/>
        <v/>
      </c>
      <c r="AA701" s="334" t="str">
        <f t="shared" si="96"/>
        <v/>
      </c>
      <c r="AC701" s="333" t="str">
        <f t="shared" si="97"/>
        <v/>
      </c>
      <c r="AE701" s="333" t="str">
        <f t="shared" si="98"/>
        <v>1</v>
      </c>
      <c r="AF701" s="346" t="str">
        <f>IF('Felling&amp;Restocking'!I701="","",IFERROR(VLOOKUP( 'Felling&amp;Restocking'!I701,SpeciesList[],2,FALSE),"," &amp; 'Felling&amp;Restocking'!I701))</f>
        <v/>
      </c>
      <c r="AG701" s="333" t="str">
        <f>IF('Felling&amp;Restocking'!I701="","",VLOOKUP( 'Felling&amp;Restocking'!I701,SpeciesList[],4,FALSE))</f>
        <v/>
      </c>
      <c r="AH701" s="333" t="str">
        <f>IF('Felling&amp;Restocking'!J701="","",IFERROR("," &amp; VLOOKUP( 'Felling&amp;Restocking'!J701,SpeciesList[],2,FALSE),"," &amp; 'Felling&amp;Restocking'!J701))</f>
        <v/>
      </c>
      <c r="AI701" s="333" t="str">
        <f>IF('Felling&amp;Restocking'!J701="","",VLOOKUP( 'Felling&amp;Restocking'!J701,SpeciesList[],4,FALSE))</f>
        <v/>
      </c>
      <c r="AJ701" s="333" t="str">
        <f>IF('Felling&amp;Restocking'!K701="","",IFERROR("," &amp; VLOOKUP( 'Felling&amp;Restocking'!K701,SpeciesList[],2,FALSE),"," &amp; 'Felling&amp;Restocking'!K701))</f>
        <v/>
      </c>
      <c r="AK701" s="333" t="str">
        <f>IF('Felling&amp;Restocking'!K701="","",VLOOKUP( 'Felling&amp;Restocking'!K701,SpeciesList[],4,FALSE))</f>
        <v/>
      </c>
      <c r="AL701" s="333" t="str">
        <f>IF('Felling&amp;Restocking'!L701="","",IFERROR("," &amp; VLOOKUP( 'Felling&amp;Restocking'!L701,SpeciesList[],2,FALSE),"," &amp; 'Felling&amp;Restocking'!L701))</f>
        <v/>
      </c>
      <c r="AM701" s="333" t="str">
        <f>IF('Felling&amp;Restocking'!L701="","",VLOOKUP( 'Felling&amp;Restocking'!L701,SpeciesList[],4,FALSE))</f>
        <v/>
      </c>
      <c r="AN701" s="333" t="str">
        <f>IF('Felling&amp;Restocking'!M701="","",IFERROR("," &amp; VLOOKUP( 'Felling&amp;Restocking'!M701,SpeciesList[],2,FALSE),"," &amp; 'Felling&amp;Restocking'!M701))</f>
        <v/>
      </c>
      <c r="AO701" s="333" t="str">
        <f>IF('Felling&amp;Restocking'!M701="","",VLOOKUP( 'Felling&amp;Restocking'!M701,SpeciesList[],4,FALSE))</f>
        <v/>
      </c>
      <c r="AP701" s="333" t="str">
        <f>IF('Felling&amp;Restocking'!N701="","",IFERROR("," &amp; VLOOKUP( 'Felling&amp;Restocking'!N701,SpeciesList[],2,FALSE),"," &amp; 'Felling&amp;Restocking'!N701))</f>
        <v/>
      </c>
      <c r="AQ701" s="333" t="str">
        <f>IF('Felling&amp;Restocking'!N701="","",VLOOKUP( 'Felling&amp;Restocking'!N701,SpeciesList[],4,FALSE))</f>
        <v/>
      </c>
      <c r="AS701" s="346"/>
      <c r="AT701" s="333" t="str">
        <f>IF('Sub-Cpt Record'!A701&lt;&gt;"",CONCATENATE('Sub-Cpt Record'!A701,'Sub-Cpt Record'!B701,'Sub-Cpt Record'!C701),"")</f>
        <v/>
      </c>
      <c r="AU701" s="333">
        <f t="shared" si="99"/>
        <v>1</v>
      </c>
      <c r="AV701" s="333">
        <f>IF(AT701&lt;&gt;"",'Sub-Cpt Record'!C701/CODE!AU701,0)</f>
        <v>0</v>
      </c>
    </row>
    <row r="702" spans="1:48" x14ac:dyDescent="0.25">
      <c r="A702" s="333" t="str">
        <f>IF('Sub-Cpt Record'!B702="",IF(OR('Sub-Cpt Record'!A702=0,'Sub-Cpt Record'!A702=""),"",'Sub-Cpt Record'!A702),CONCATENATE('Sub-Cpt Record'!A702&amp;'Sub-Cpt Record'!B702))</f>
        <v/>
      </c>
      <c r="B702" s="333">
        <f t="shared" si="91"/>
        <v>1</v>
      </c>
      <c r="C702" s="334" t="str">
        <f>IF('Sub-Cpt Record'!E702 = "","",'Sub-Cpt Record'!E702&amp;"  ")</f>
        <v/>
      </c>
      <c r="D702" s="333" t="str">
        <f>IF('Sub-Cpt Record'!F702 = "","",'Sub-Cpt Record'!F702&amp;"  ")</f>
        <v/>
      </c>
      <c r="E702" s="333" t="str">
        <f>IF('Sub-Cpt Record'!G702 = "","",'Sub-Cpt Record'!G702&amp;"  ")</f>
        <v/>
      </c>
      <c r="F702" s="333" t="str">
        <f>IF('Sub-Cpt Record'!H702 = "","",'Sub-Cpt Record'!H702&amp;"  ")</f>
        <v/>
      </c>
      <c r="G702" s="333" t="str">
        <f>IF('Sub-Cpt Record'!I702 = "","",'Sub-Cpt Record'!I702&amp;"  ")</f>
        <v/>
      </c>
      <c r="H702" s="333" t="str">
        <f>IF('Sub-Cpt Record'!J702 = "","",'Sub-Cpt Record'!J702&amp;"  ")</f>
        <v/>
      </c>
      <c r="I702" s="335" t="str">
        <f t="shared" si="92"/>
        <v/>
      </c>
      <c r="J702" s="333">
        <f>IF(A702&lt;&gt;"",'Sub-Cpt Record'!C702/CODE!B702,0)</f>
        <v>0</v>
      </c>
      <c r="L702" s="337" t="str">
        <f t="shared" si="93"/>
        <v/>
      </c>
      <c r="N702" s="338">
        <f>COUNTIFS('Felling&amp;Restocking'!$A$11:$A$1000, 'Felling&amp;Restocking'!$A702, 'Felling&amp;Restocking'!$B$11:$B$1000, 'Felling&amp;Restocking'!$B702, 'Felling&amp;Restocking'!$H$11:$H$1000, 'Felling&amp;Restocking'!$H702)</f>
        <v>0</v>
      </c>
      <c r="O702" s="338">
        <f>IF(OR('Felling&amp;Restocking'!H702=0,'Felling&amp;Restocking'!H702=""),0,1)</f>
        <v>0</v>
      </c>
      <c r="P702" s="339">
        <f>SUM('Felling&amp;Restocking'!O702+'Felling&amp;Restocking'!P702)</f>
        <v>0</v>
      </c>
      <c r="S702" s="341">
        <f>IF(AND(O702&lt;&gt;0,P702&lt;&gt;0,'Felling&amp;Restocking'!G702&lt;&gt;0,AA702="",AC702=""),1,0)</f>
        <v>0</v>
      </c>
      <c r="T702" s="342" t="str">
        <f>IF(OR('Felling&amp;Restocking'!G702=0,'Felling&amp;Restocking'!G702=""),"",SUM('Felling&amp;Restocking'!O702/P702)*'Felling&amp;Restocking'!G702)</f>
        <v/>
      </c>
      <c r="U702" s="343" t="str">
        <f>IF(OR('Felling&amp;Restocking'!G702=0,'Felling&amp;Restocking'!G702=""),"",SUM('Felling&amp;Restocking'!P702/P702)*'Felling&amp;Restocking'!G702)</f>
        <v/>
      </c>
      <c r="V702" s="344">
        <f>IF(CONCATENATE('Felling&amp;Restocking'!U702&amp;'Felling&amp;Restocking'!W702&amp;'Felling&amp;Restocking'!Y702&amp;'Felling&amp;Restocking'!AA702&amp;'Felling&amp;Restocking'!AC702)="",0,1)</f>
        <v>0</v>
      </c>
      <c r="W702" s="345">
        <f>IF(OR(OR(TRIM('Felling&amp;Restocking'!H702)="T",TRIM('Felling&amp;Restocking'!H702)="DF",TRIM('Felling&amp;Restocking'!H702)="OS"),O702=0),0,1)</f>
        <v>0</v>
      </c>
      <c r="X702" s="345">
        <f>IF(OR('Felling&amp;Restocking'!$S702="",OR('Felling&amp;Restocking'!$S702=0,'Felling&amp;Restocking'!$S702="N/A")),0,1)</f>
        <v>0</v>
      </c>
      <c r="Y702" s="333" t="str">
        <f t="shared" si="94"/>
        <v/>
      </c>
      <c r="Z702" s="333" t="str">
        <f t="shared" si="95"/>
        <v/>
      </c>
      <c r="AA702" s="334" t="str">
        <f t="shared" si="96"/>
        <v/>
      </c>
      <c r="AC702" s="333" t="str">
        <f t="shared" si="97"/>
        <v/>
      </c>
      <c r="AE702" s="333" t="str">
        <f t="shared" si="98"/>
        <v>1</v>
      </c>
      <c r="AF702" s="346" t="str">
        <f>IF('Felling&amp;Restocking'!I702="","",IFERROR(VLOOKUP( 'Felling&amp;Restocking'!I702,SpeciesList[],2,FALSE),"," &amp; 'Felling&amp;Restocking'!I702))</f>
        <v/>
      </c>
      <c r="AG702" s="333" t="str">
        <f>IF('Felling&amp;Restocking'!I702="","",VLOOKUP( 'Felling&amp;Restocking'!I702,SpeciesList[],4,FALSE))</f>
        <v/>
      </c>
      <c r="AH702" s="333" t="str">
        <f>IF('Felling&amp;Restocking'!J702="","",IFERROR("," &amp; VLOOKUP( 'Felling&amp;Restocking'!J702,SpeciesList[],2,FALSE),"," &amp; 'Felling&amp;Restocking'!J702))</f>
        <v/>
      </c>
      <c r="AI702" s="333" t="str">
        <f>IF('Felling&amp;Restocking'!J702="","",VLOOKUP( 'Felling&amp;Restocking'!J702,SpeciesList[],4,FALSE))</f>
        <v/>
      </c>
      <c r="AJ702" s="333" t="str">
        <f>IF('Felling&amp;Restocking'!K702="","",IFERROR("," &amp; VLOOKUP( 'Felling&amp;Restocking'!K702,SpeciesList[],2,FALSE),"," &amp; 'Felling&amp;Restocking'!K702))</f>
        <v/>
      </c>
      <c r="AK702" s="333" t="str">
        <f>IF('Felling&amp;Restocking'!K702="","",VLOOKUP( 'Felling&amp;Restocking'!K702,SpeciesList[],4,FALSE))</f>
        <v/>
      </c>
      <c r="AL702" s="333" t="str">
        <f>IF('Felling&amp;Restocking'!L702="","",IFERROR("," &amp; VLOOKUP( 'Felling&amp;Restocking'!L702,SpeciesList[],2,FALSE),"," &amp; 'Felling&amp;Restocking'!L702))</f>
        <v/>
      </c>
      <c r="AM702" s="333" t="str">
        <f>IF('Felling&amp;Restocking'!L702="","",VLOOKUP( 'Felling&amp;Restocking'!L702,SpeciesList[],4,FALSE))</f>
        <v/>
      </c>
      <c r="AN702" s="333" t="str">
        <f>IF('Felling&amp;Restocking'!M702="","",IFERROR("," &amp; VLOOKUP( 'Felling&amp;Restocking'!M702,SpeciesList[],2,FALSE),"," &amp; 'Felling&amp;Restocking'!M702))</f>
        <v/>
      </c>
      <c r="AO702" s="333" t="str">
        <f>IF('Felling&amp;Restocking'!M702="","",VLOOKUP( 'Felling&amp;Restocking'!M702,SpeciesList[],4,FALSE))</f>
        <v/>
      </c>
      <c r="AP702" s="333" t="str">
        <f>IF('Felling&amp;Restocking'!N702="","",IFERROR("," &amp; VLOOKUP( 'Felling&amp;Restocking'!N702,SpeciesList[],2,FALSE),"," &amp; 'Felling&amp;Restocking'!N702))</f>
        <v/>
      </c>
      <c r="AQ702" s="333" t="str">
        <f>IF('Felling&amp;Restocking'!N702="","",VLOOKUP( 'Felling&amp;Restocking'!N702,SpeciesList[],4,FALSE))</f>
        <v/>
      </c>
      <c r="AS702" s="346"/>
      <c r="AT702" s="333" t="str">
        <f>IF('Sub-Cpt Record'!A702&lt;&gt;"",CONCATENATE('Sub-Cpt Record'!A702,'Sub-Cpt Record'!B702,'Sub-Cpt Record'!C702),"")</f>
        <v/>
      </c>
      <c r="AU702" s="333">
        <f t="shared" si="99"/>
        <v>1</v>
      </c>
      <c r="AV702" s="333">
        <f>IF(AT702&lt;&gt;"",'Sub-Cpt Record'!C702/CODE!AU702,0)</f>
        <v>0</v>
      </c>
    </row>
    <row r="703" spans="1:48" x14ac:dyDescent="0.25">
      <c r="A703" s="333" t="str">
        <f>IF('Sub-Cpt Record'!B703="",IF(OR('Sub-Cpt Record'!A703=0,'Sub-Cpt Record'!A703=""),"",'Sub-Cpt Record'!A703),CONCATENATE('Sub-Cpt Record'!A703&amp;'Sub-Cpt Record'!B703))</f>
        <v/>
      </c>
      <c r="B703" s="333">
        <f t="shared" si="91"/>
        <v>1</v>
      </c>
      <c r="C703" s="334" t="str">
        <f>IF('Sub-Cpt Record'!E703 = "","",'Sub-Cpt Record'!E703&amp;"  ")</f>
        <v/>
      </c>
      <c r="D703" s="333" t="str">
        <f>IF('Sub-Cpt Record'!F703 = "","",'Sub-Cpt Record'!F703&amp;"  ")</f>
        <v/>
      </c>
      <c r="E703" s="333" t="str">
        <f>IF('Sub-Cpt Record'!G703 = "","",'Sub-Cpt Record'!G703&amp;"  ")</f>
        <v/>
      </c>
      <c r="F703" s="333" t="str">
        <f>IF('Sub-Cpt Record'!H703 = "","",'Sub-Cpt Record'!H703&amp;"  ")</f>
        <v/>
      </c>
      <c r="G703" s="333" t="str">
        <f>IF('Sub-Cpt Record'!I703 = "","",'Sub-Cpt Record'!I703&amp;"  ")</f>
        <v/>
      </c>
      <c r="H703" s="333" t="str">
        <f>IF('Sub-Cpt Record'!J703 = "","",'Sub-Cpt Record'!J703&amp;"  ")</f>
        <v/>
      </c>
      <c r="I703" s="335" t="str">
        <f t="shared" si="92"/>
        <v/>
      </c>
      <c r="J703" s="333">
        <f>IF(A703&lt;&gt;"",'Sub-Cpt Record'!C703/CODE!B703,0)</f>
        <v>0</v>
      </c>
      <c r="L703" s="337" t="str">
        <f t="shared" si="93"/>
        <v/>
      </c>
      <c r="N703" s="338">
        <f>COUNTIFS('Felling&amp;Restocking'!$A$11:$A$1000, 'Felling&amp;Restocking'!$A703, 'Felling&amp;Restocking'!$B$11:$B$1000, 'Felling&amp;Restocking'!$B703, 'Felling&amp;Restocking'!$H$11:$H$1000, 'Felling&amp;Restocking'!$H703)</f>
        <v>0</v>
      </c>
      <c r="O703" s="338">
        <f>IF(OR('Felling&amp;Restocking'!H703=0,'Felling&amp;Restocking'!H703=""),0,1)</f>
        <v>0</v>
      </c>
      <c r="P703" s="339">
        <f>SUM('Felling&amp;Restocking'!O703+'Felling&amp;Restocking'!P703)</f>
        <v>0</v>
      </c>
      <c r="S703" s="341">
        <f>IF(AND(O703&lt;&gt;0,P703&lt;&gt;0,'Felling&amp;Restocking'!G703&lt;&gt;0,AA703="",AC703=""),1,0)</f>
        <v>0</v>
      </c>
      <c r="T703" s="342" t="str">
        <f>IF(OR('Felling&amp;Restocking'!G703=0,'Felling&amp;Restocking'!G703=""),"",SUM('Felling&amp;Restocking'!O703/P703)*'Felling&amp;Restocking'!G703)</f>
        <v/>
      </c>
      <c r="U703" s="343" t="str">
        <f>IF(OR('Felling&amp;Restocking'!G703=0,'Felling&amp;Restocking'!G703=""),"",SUM('Felling&amp;Restocking'!P703/P703)*'Felling&amp;Restocking'!G703)</f>
        <v/>
      </c>
      <c r="V703" s="344">
        <f>IF(CONCATENATE('Felling&amp;Restocking'!U703&amp;'Felling&amp;Restocking'!W703&amp;'Felling&amp;Restocking'!Y703&amp;'Felling&amp;Restocking'!AA703&amp;'Felling&amp;Restocking'!AC703)="",0,1)</f>
        <v>0</v>
      </c>
      <c r="W703" s="345">
        <f>IF(OR(OR(TRIM('Felling&amp;Restocking'!H703)="T",TRIM('Felling&amp;Restocking'!H703)="DF",TRIM('Felling&amp;Restocking'!H703)="OS"),O703=0),0,1)</f>
        <v>0</v>
      </c>
      <c r="X703" s="345">
        <f>IF(OR('Felling&amp;Restocking'!$S703="",OR('Felling&amp;Restocking'!$S703=0,'Felling&amp;Restocking'!$S703="N/A")),0,1)</f>
        <v>0</v>
      </c>
      <c r="Y703" s="333" t="str">
        <f t="shared" si="94"/>
        <v/>
      </c>
      <c r="Z703" s="333" t="str">
        <f t="shared" si="95"/>
        <v/>
      </c>
      <c r="AA703" s="334" t="str">
        <f t="shared" si="96"/>
        <v/>
      </c>
      <c r="AC703" s="333" t="str">
        <f t="shared" si="97"/>
        <v/>
      </c>
      <c r="AE703" s="333" t="str">
        <f t="shared" si="98"/>
        <v>1</v>
      </c>
      <c r="AF703" s="346" t="str">
        <f>IF('Felling&amp;Restocking'!I703="","",IFERROR(VLOOKUP( 'Felling&amp;Restocking'!I703,SpeciesList[],2,FALSE),"," &amp; 'Felling&amp;Restocking'!I703))</f>
        <v/>
      </c>
      <c r="AG703" s="333" t="str">
        <f>IF('Felling&amp;Restocking'!I703="","",VLOOKUP( 'Felling&amp;Restocking'!I703,SpeciesList[],4,FALSE))</f>
        <v/>
      </c>
      <c r="AH703" s="333" t="str">
        <f>IF('Felling&amp;Restocking'!J703="","",IFERROR("," &amp; VLOOKUP( 'Felling&amp;Restocking'!J703,SpeciesList[],2,FALSE),"," &amp; 'Felling&amp;Restocking'!J703))</f>
        <v/>
      </c>
      <c r="AI703" s="333" t="str">
        <f>IF('Felling&amp;Restocking'!J703="","",VLOOKUP( 'Felling&amp;Restocking'!J703,SpeciesList[],4,FALSE))</f>
        <v/>
      </c>
      <c r="AJ703" s="333" t="str">
        <f>IF('Felling&amp;Restocking'!K703="","",IFERROR("," &amp; VLOOKUP( 'Felling&amp;Restocking'!K703,SpeciesList[],2,FALSE),"," &amp; 'Felling&amp;Restocking'!K703))</f>
        <v/>
      </c>
      <c r="AK703" s="333" t="str">
        <f>IF('Felling&amp;Restocking'!K703="","",VLOOKUP( 'Felling&amp;Restocking'!K703,SpeciesList[],4,FALSE))</f>
        <v/>
      </c>
      <c r="AL703" s="333" t="str">
        <f>IF('Felling&amp;Restocking'!L703="","",IFERROR("," &amp; VLOOKUP( 'Felling&amp;Restocking'!L703,SpeciesList[],2,FALSE),"," &amp; 'Felling&amp;Restocking'!L703))</f>
        <v/>
      </c>
      <c r="AM703" s="333" t="str">
        <f>IF('Felling&amp;Restocking'!L703="","",VLOOKUP( 'Felling&amp;Restocking'!L703,SpeciesList[],4,FALSE))</f>
        <v/>
      </c>
      <c r="AN703" s="333" t="str">
        <f>IF('Felling&amp;Restocking'!M703="","",IFERROR("," &amp; VLOOKUP( 'Felling&amp;Restocking'!M703,SpeciesList[],2,FALSE),"," &amp; 'Felling&amp;Restocking'!M703))</f>
        <v/>
      </c>
      <c r="AO703" s="333" t="str">
        <f>IF('Felling&amp;Restocking'!M703="","",VLOOKUP( 'Felling&amp;Restocking'!M703,SpeciesList[],4,FALSE))</f>
        <v/>
      </c>
      <c r="AP703" s="333" t="str">
        <f>IF('Felling&amp;Restocking'!N703="","",IFERROR("," &amp; VLOOKUP( 'Felling&amp;Restocking'!N703,SpeciesList[],2,FALSE),"," &amp; 'Felling&amp;Restocking'!N703))</f>
        <v/>
      </c>
      <c r="AQ703" s="333" t="str">
        <f>IF('Felling&amp;Restocking'!N703="","",VLOOKUP( 'Felling&amp;Restocking'!N703,SpeciesList[],4,FALSE))</f>
        <v/>
      </c>
      <c r="AS703" s="346"/>
      <c r="AT703" s="333" t="str">
        <f>IF('Sub-Cpt Record'!A703&lt;&gt;"",CONCATENATE('Sub-Cpt Record'!A703,'Sub-Cpt Record'!B703,'Sub-Cpt Record'!C703),"")</f>
        <v/>
      </c>
      <c r="AU703" s="333">
        <f t="shared" si="99"/>
        <v>1</v>
      </c>
      <c r="AV703" s="333">
        <f>IF(AT703&lt;&gt;"",'Sub-Cpt Record'!C703/CODE!AU703,0)</f>
        <v>0</v>
      </c>
    </row>
    <row r="704" spans="1:48" x14ac:dyDescent="0.25">
      <c r="A704" s="333" t="str">
        <f>IF('Sub-Cpt Record'!B704="",IF(OR('Sub-Cpt Record'!A704=0,'Sub-Cpt Record'!A704=""),"",'Sub-Cpt Record'!A704),CONCATENATE('Sub-Cpt Record'!A704&amp;'Sub-Cpt Record'!B704))</f>
        <v/>
      </c>
      <c r="B704" s="333">
        <f t="shared" si="91"/>
        <v>1</v>
      </c>
      <c r="C704" s="334" t="str">
        <f>IF('Sub-Cpt Record'!E704 = "","",'Sub-Cpt Record'!E704&amp;"  ")</f>
        <v/>
      </c>
      <c r="D704" s="333" t="str">
        <f>IF('Sub-Cpt Record'!F704 = "","",'Sub-Cpt Record'!F704&amp;"  ")</f>
        <v/>
      </c>
      <c r="E704" s="333" t="str">
        <f>IF('Sub-Cpt Record'!G704 = "","",'Sub-Cpt Record'!G704&amp;"  ")</f>
        <v/>
      </c>
      <c r="F704" s="333" t="str">
        <f>IF('Sub-Cpt Record'!H704 = "","",'Sub-Cpt Record'!H704&amp;"  ")</f>
        <v/>
      </c>
      <c r="G704" s="333" t="str">
        <f>IF('Sub-Cpt Record'!I704 = "","",'Sub-Cpt Record'!I704&amp;"  ")</f>
        <v/>
      </c>
      <c r="H704" s="333" t="str">
        <f>IF('Sub-Cpt Record'!J704 = "","",'Sub-Cpt Record'!J704&amp;"  ")</f>
        <v/>
      </c>
      <c r="I704" s="335" t="str">
        <f t="shared" si="92"/>
        <v/>
      </c>
      <c r="J704" s="333">
        <f>IF(A704&lt;&gt;"",'Sub-Cpt Record'!C704/CODE!B704,0)</f>
        <v>0</v>
      </c>
      <c r="L704" s="337" t="str">
        <f t="shared" si="93"/>
        <v/>
      </c>
      <c r="N704" s="338">
        <f>COUNTIFS('Felling&amp;Restocking'!$A$11:$A$1000, 'Felling&amp;Restocking'!$A704, 'Felling&amp;Restocking'!$B$11:$B$1000, 'Felling&amp;Restocking'!$B704, 'Felling&amp;Restocking'!$H$11:$H$1000, 'Felling&amp;Restocking'!$H704)</f>
        <v>0</v>
      </c>
      <c r="O704" s="338">
        <f>IF(OR('Felling&amp;Restocking'!H704=0,'Felling&amp;Restocking'!H704=""),0,1)</f>
        <v>0</v>
      </c>
      <c r="P704" s="339">
        <f>SUM('Felling&amp;Restocking'!O704+'Felling&amp;Restocking'!P704)</f>
        <v>0</v>
      </c>
      <c r="S704" s="341">
        <f>IF(AND(O704&lt;&gt;0,P704&lt;&gt;0,'Felling&amp;Restocking'!G704&lt;&gt;0,AA704="",AC704=""),1,0)</f>
        <v>0</v>
      </c>
      <c r="T704" s="342" t="str">
        <f>IF(OR('Felling&amp;Restocking'!G704=0,'Felling&amp;Restocking'!G704=""),"",SUM('Felling&amp;Restocking'!O704/P704)*'Felling&amp;Restocking'!G704)</f>
        <v/>
      </c>
      <c r="U704" s="343" t="str">
        <f>IF(OR('Felling&amp;Restocking'!G704=0,'Felling&amp;Restocking'!G704=""),"",SUM('Felling&amp;Restocking'!P704/P704)*'Felling&amp;Restocking'!G704)</f>
        <v/>
      </c>
      <c r="V704" s="344">
        <f>IF(CONCATENATE('Felling&amp;Restocking'!U704&amp;'Felling&amp;Restocking'!W704&amp;'Felling&amp;Restocking'!Y704&amp;'Felling&amp;Restocking'!AA704&amp;'Felling&amp;Restocking'!AC704)="",0,1)</f>
        <v>0</v>
      </c>
      <c r="W704" s="345">
        <f>IF(OR(OR(TRIM('Felling&amp;Restocking'!H704)="T",TRIM('Felling&amp;Restocking'!H704)="DF",TRIM('Felling&amp;Restocking'!H704)="OS"),O704=0),0,1)</f>
        <v>0</v>
      </c>
      <c r="X704" s="345">
        <f>IF(OR('Felling&amp;Restocking'!$S704="",OR('Felling&amp;Restocking'!$S704=0,'Felling&amp;Restocking'!$S704="N/A")),0,1)</f>
        <v>0</v>
      </c>
      <c r="Y704" s="333" t="str">
        <f t="shared" si="94"/>
        <v/>
      </c>
      <c r="Z704" s="333" t="str">
        <f t="shared" si="95"/>
        <v/>
      </c>
      <c r="AA704" s="334" t="str">
        <f t="shared" si="96"/>
        <v/>
      </c>
      <c r="AC704" s="333" t="str">
        <f t="shared" si="97"/>
        <v/>
      </c>
      <c r="AE704" s="333" t="str">
        <f t="shared" si="98"/>
        <v>1</v>
      </c>
      <c r="AF704" s="346" t="str">
        <f>IF('Felling&amp;Restocking'!I704="","",IFERROR(VLOOKUP( 'Felling&amp;Restocking'!I704,SpeciesList[],2,FALSE),"," &amp; 'Felling&amp;Restocking'!I704))</f>
        <v/>
      </c>
      <c r="AG704" s="333" t="str">
        <f>IF('Felling&amp;Restocking'!I704="","",VLOOKUP( 'Felling&amp;Restocking'!I704,SpeciesList[],4,FALSE))</f>
        <v/>
      </c>
      <c r="AH704" s="333" t="str">
        <f>IF('Felling&amp;Restocking'!J704="","",IFERROR("," &amp; VLOOKUP( 'Felling&amp;Restocking'!J704,SpeciesList[],2,FALSE),"," &amp; 'Felling&amp;Restocking'!J704))</f>
        <v/>
      </c>
      <c r="AI704" s="333" t="str">
        <f>IF('Felling&amp;Restocking'!J704="","",VLOOKUP( 'Felling&amp;Restocking'!J704,SpeciesList[],4,FALSE))</f>
        <v/>
      </c>
      <c r="AJ704" s="333" t="str">
        <f>IF('Felling&amp;Restocking'!K704="","",IFERROR("," &amp; VLOOKUP( 'Felling&amp;Restocking'!K704,SpeciesList[],2,FALSE),"," &amp; 'Felling&amp;Restocking'!K704))</f>
        <v/>
      </c>
      <c r="AK704" s="333" t="str">
        <f>IF('Felling&amp;Restocking'!K704="","",VLOOKUP( 'Felling&amp;Restocking'!K704,SpeciesList[],4,FALSE))</f>
        <v/>
      </c>
      <c r="AL704" s="333" t="str">
        <f>IF('Felling&amp;Restocking'!L704="","",IFERROR("," &amp; VLOOKUP( 'Felling&amp;Restocking'!L704,SpeciesList[],2,FALSE),"," &amp; 'Felling&amp;Restocking'!L704))</f>
        <v/>
      </c>
      <c r="AM704" s="333" t="str">
        <f>IF('Felling&amp;Restocking'!L704="","",VLOOKUP( 'Felling&amp;Restocking'!L704,SpeciesList[],4,FALSE))</f>
        <v/>
      </c>
      <c r="AN704" s="333" t="str">
        <f>IF('Felling&amp;Restocking'!M704="","",IFERROR("," &amp; VLOOKUP( 'Felling&amp;Restocking'!M704,SpeciesList[],2,FALSE),"," &amp; 'Felling&amp;Restocking'!M704))</f>
        <v/>
      </c>
      <c r="AO704" s="333" t="str">
        <f>IF('Felling&amp;Restocking'!M704="","",VLOOKUP( 'Felling&amp;Restocking'!M704,SpeciesList[],4,FALSE))</f>
        <v/>
      </c>
      <c r="AP704" s="333" t="str">
        <f>IF('Felling&amp;Restocking'!N704="","",IFERROR("," &amp; VLOOKUP( 'Felling&amp;Restocking'!N704,SpeciesList[],2,FALSE),"," &amp; 'Felling&amp;Restocking'!N704))</f>
        <v/>
      </c>
      <c r="AQ704" s="333" t="str">
        <f>IF('Felling&amp;Restocking'!N704="","",VLOOKUP( 'Felling&amp;Restocking'!N704,SpeciesList[],4,FALSE))</f>
        <v/>
      </c>
      <c r="AS704" s="346"/>
      <c r="AT704" s="333" t="str">
        <f>IF('Sub-Cpt Record'!A704&lt;&gt;"",CONCATENATE('Sub-Cpt Record'!A704,'Sub-Cpt Record'!B704,'Sub-Cpt Record'!C704),"")</f>
        <v/>
      </c>
      <c r="AU704" s="333">
        <f t="shared" si="99"/>
        <v>1</v>
      </c>
      <c r="AV704" s="333">
        <f>IF(AT704&lt;&gt;"",'Sub-Cpt Record'!C704/CODE!AU704,0)</f>
        <v>0</v>
      </c>
    </row>
    <row r="705" spans="1:48" x14ac:dyDescent="0.25">
      <c r="A705" s="333" t="str">
        <f>IF('Sub-Cpt Record'!B705="",IF(OR('Sub-Cpt Record'!A705=0,'Sub-Cpt Record'!A705=""),"",'Sub-Cpt Record'!A705),CONCATENATE('Sub-Cpt Record'!A705&amp;'Sub-Cpt Record'!B705))</f>
        <v/>
      </c>
      <c r="B705" s="333">
        <f t="shared" si="91"/>
        <v>1</v>
      </c>
      <c r="C705" s="334" t="str">
        <f>IF('Sub-Cpt Record'!E705 = "","",'Sub-Cpt Record'!E705&amp;"  ")</f>
        <v/>
      </c>
      <c r="D705" s="333" t="str">
        <f>IF('Sub-Cpt Record'!F705 = "","",'Sub-Cpt Record'!F705&amp;"  ")</f>
        <v/>
      </c>
      <c r="E705" s="333" t="str">
        <f>IF('Sub-Cpt Record'!G705 = "","",'Sub-Cpt Record'!G705&amp;"  ")</f>
        <v/>
      </c>
      <c r="F705" s="333" t="str">
        <f>IF('Sub-Cpt Record'!H705 = "","",'Sub-Cpt Record'!H705&amp;"  ")</f>
        <v/>
      </c>
      <c r="G705" s="333" t="str">
        <f>IF('Sub-Cpt Record'!I705 = "","",'Sub-Cpt Record'!I705&amp;"  ")</f>
        <v/>
      </c>
      <c r="H705" s="333" t="str">
        <f>IF('Sub-Cpt Record'!J705 = "","",'Sub-Cpt Record'!J705&amp;"  ")</f>
        <v/>
      </c>
      <c r="I705" s="335" t="str">
        <f t="shared" si="92"/>
        <v/>
      </c>
      <c r="J705" s="333">
        <f>IF(A705&lt;&gt;"",'Sub-Cpt Record'!C705/CODE!B705,0)</f>
        <v>0</v>
      </c>
      <c r="L705" s="337" t="str">
        <f t="shared" si="93"/>
        <v/>
      </c>
      <c r="N705" s="338">
        <f>COUNTIFS('Felling&amp;Restocking'!$A$11:$A$1000, 'Felling&amp;Restocking'!$A705, 'Felling&amp;Restocking'!$B$11:$B$1000, 'Felling&amp;Restocking'!$B705, 'Felling&amp;Restocking'!$H$11:$H$1000, 'Felling&amp;Restocking'!$H705)</f>
        <v>0</v>
      </c>
      <c r="O705" s="338">
        <f>IF(OR('Felling&amp;Restocking'!H705=0,'Felling&amp;Restocking'!H705=""),0,1)</f>
        <v>0</v>
      </c>
      <c r="P705" s="339">
        <f>SUM('Felling&amp;Restocking'!O705+'Felling&amp;Restocking'!P705)</f>
        <v>0</v>
      </c>
      <c r="S705" s="341">
        <f>IF(AND(O705&lt;&gt;0,P705&lt;&gt;0,'Felling&amp;Restocking'!G705&lt;&gt;0,AA705="",AC705=""),1,0)</f>
        <v>0</v>
      </c>
      <c r="T705" s="342" t="str">
        <f>IF(OR('Felling&amp;Restocking'!G705=0,'Felling&amp;Restocking'!G705=""),"",SUM('Felling&amp;Restocking'!O705/P705)*'Felling&amp;Restocking'!G705)</f>
        <v/>
      </c>
      <c r="U705" s="343" t="str">
        <f>IF(OR('Felling&amp;Restocking'!G705=0,'Felling&amp;Restocking'!G705=""),"",SUM('Felling&amp;Restocking'!P705/P705)*'Felling&amp;Restocking'!G705)</f>
        <v/>
      </c>
      <c r="V705" s="344">
        <f>IF(CONCATENATE('Felling&amp;Restocking'!U705&amp;'Felling&amp;Restocking'!W705&amp;'Felling&amp;Restocking'!Y705&amp;'Felling&amp;Restocking'!AA705&amp;'Felling&amp;Restocking'!AC705)="",0,1)</f>
        <v>0</v>
      </c>
      <c r="W705" s="345">
        <f>IF(OR(OR(TRIM('Felling&amp;Restocking'!H705)="T",TRIM('Felling&amp;Restocking'!H705)="DF",TRIM('Felling&amp;Restocking'!H705)="OS"),O705=0),0,1)</f>
        <v>0</v>
      </c>
      <c r="X705" s="345">
        <f>IF(OR('Felling&amp;Restocking'!$S705="",OR('Felling&amp;Restocking'!$S705=0,'Felling&amp;Restocking'!$S705="N/A")),0,1)</f>
        <v>0</v>
      </c>
      <c r="Y705" s="333" t="str">
        <f t="shared" si="94"/>
        <v/>
      </c>
      <c r="Z705" s="333" t="str">
        <f t="shared" si="95"/>
        <v/>
      </c>
      <c r="AA705" s="334" t="str">
        <f t="shared" si="96"/>
        <v/>
      </c>
      <c r="AC705" s="333" t="str">
        <f t="shared" si="97"/>
        <v/>
      </c>
      <c r="AE705" s="333" t="str">
        <f t="shared" si="98"/>
        <v>1</v>
      </c>
      <c r="AF705" s="346" t="str">
        <f>IF('Felling&amp;Restocking'!I705="","",IFERROR(VLOOKUP( 'Felling&amp;Restocking'!I705,SpeciesList[],2,FALSE),"," &amp; 'Felling&amp;Restocking'!I705))</f>
        <v/>
      </c>
      <c r="AG705" s="333" t="str">
        <f>IF('Felling&amp;Restocking'!I705="","",VLOOKUP( 'Felling&amp;Restocking'!I705,SpeciesList[],4,FALSE))</f>
        <v/>
      </c>
      <c r="AH705" s="333" t="str">
        <f>IF('Felling&amp;Restocking'!J705="","",IFERROR("," &amp; VLOOKUP( 'Felling&amp;Restocking'!J705,SpeciesList[],2,FALSE),"," &amp; 'Felling&amp;Restocking'!J705))</f>
        <v/>
      </c>
      <c r="AI705" s="333" t="str">
        <f>IF('Felling&amp;Restocking'!J705="","",VLOOKUP( 'Felling&amp;Restocking'!J705,SpeciesList[],4,FALSE))</f>
        <v/>
      </c>
      <c r="AJ705" s="333" t="str">
        <f>IF('Felling&amp;Restocking'!K705="","",IFERROR("," &amp; VLOOKUP( 'Felling&amp;Restocking'!K705,SpeciesList[],2,FALSE),"," &amp; 'Felling&amp;Restocking'!K705))</f>
        <v/>
      </c>
      <c r="AK705" s="333" t="str">
        <f>IF('Felling&amp;Restocking'!K705="","",VLOOKUP( 'Felling&amp;Restocking'!K705,SpeciesList[],4,FALSE))</f>
        <v/>
      </c>
      <c r="AL705" s="333" t="str">
        <f>IF('Felling&amp;Restocking'!L705="","",IFERROR("," &amp; VLOOKUP( 'Felling&amp;Restocking'!L705,SpeciesList[],2,FALSE),"," &amp; 'Felling&amp;Restocking'!L705))</f>
        <v/>
      </c>
      <c r="AM705" s="333" t="str">
        <f>IF('Felling&amp;Restocking'!L705="","",VLOOKUP( 'Felling&amp;Restocking'!L705,SpeciesList[],4,FALSE))</f>
        <v/>
      </c>
      <c r="AN705" s="333" t="str">
        <f>IF('Felling&amp;Restocking'!M705="","",IFERROR("," &amp; VLOOKUP( 'Felling&amp;Restocking'!M705,SpeciesList[],2,FALSE),"," &amp; 'Felling&amp;Restocking'!M705))</f>
        <v/>
      </c>
      <c r="AO705" s="333" t="str">
        <f>IF('Felling&amp;Restocking'!M705="","",VLOOKUP( 'Felling&amp;Restocking'!M705,SpeciesList[],4,FALSE))</f>
        <v/>
      </c>
      <c r="AP705" s="333" t="str">
        <f>IF('Felling&amp;Restocking'!N705="","",IFERROR("," &amp; VLOOKUP( 'Felling&amp;Restocking'!N705,SpeciesList[],2,FALSE),"," &amp; 'Felling&amp;Restocking'!N705))</f>
        <v/>
      </c>
      <c r="AQ705" s="333" t="str">
        <f>IF('Felling&amp;Restocking'!N705="","",VLOOKUP( 'Felling&amp;Restocking'!N705,SpeciesList[],4,FALSE))</f>
        <v/>
      </c>
      <c r="AS705" s="346"/>
      <c r="AT705" s="333" t="str">
        <f>IF('Sub-Cpt Record'!A705&lt;&gt;"",CONCATENATE('Sub-Cpt Record'!A705,'Sub-Cpt Record'!B705,'Sub-Cpt Record'!C705),"")</f>
        <v/>
      </c>
      <c r="AU705" s="333">
        <f t="shared" si="99"/>
        <v>1</v>
      </c>
      <c r="AV705" s="333">
        <f>IF(AT705&lt;&gt;"",'Sub-Cpt Record'!C705/CODE!AU705,0)</f>
        <v>0</v>
      </c>
    </row>
    <row r="706" spans="1:48" x14ac:dyDescent="0.25">
      <c r="A706" s="333" t="str">
        <f>IF('Sub-Cpt Record'!B706="",IF(OR('Sub-Cpt Record'!A706=0,'Sub-Cpt Record'!A706=""),"",'Sub-Cpt Record'!A706),CONCATENATE('Sub-Cpt Record'!A706&amp;'Sub-Cpt Record'!B706))</f>
        <v/>
      </c>
      <c r="B706" s="333">
        <f t="shared" si="91"/>
        <v>1</v>
      </c>
      <c r="C706" s="334" t="str">
        <f>IF('Sub-Cpt Record'!E706 = "","",'Sub-Cpt Record'!E706&amp;"  ")</f>
        <v/>
      </c>
      <c r="D706" s="333" t="str">
        <f>IF('Sub-Cpt Record'!F706 = "","",'Sub-Cpt Record'!F706&amp;"  ")</f>
        <v/>
      </c>
      <c r="E706" s="333" t="str">
        <f>IF('Sub-Cpt Record'!G706 = "","",'Sub-Cpt Record'!G706&amp;"  ")</f>
        <v/>
      </c>
      <c r="F706" s="333" t="str">
        <f>IF('Sub-Cpt Record'!H706 = "","",'Sub-Cpt Record'!H706&amp;"  ")</f>
        <v/>
      </c>
      <c r="G706" s="333" t="str">
        <f>IF('Sub-Cpt Record'!I706 = "","",'Sub-Cpt Record'!I706&amp;"  ")</f>
        <v/>
      </c>
      <c r="H706" s="333" t="str">
        <f>IF('Sub-Cpt Record'!J706 = "","",'Sub-Cpt Record'!J706&amp;"  ")</f>
        <v/>
      </c>
      <c r="I706" s="335" t="str">
        <f t="shared" si="92"/>
        <v/>
      </c>
      <c r="J706" s="333">
        <f>IF(A706&lt;&gt;"",'Sub-Cpt Record'!C706/CODE!B706,0)</f>
        <v>0</v>
      </c>
      <c r="L706" s="337" t="str">
        <f t="shared" si="93"/>
        <v/>
      </c>
      <c r="N706" s="338">
        <f>COUNTIFS('Felling&amp;Restocking'!$A$11:$A$1000, 'Felling&amp;Restocking'!$A706, 'Felling&amp;Restocking'!$B$11:$B$1000, 'Felling&amp;Restocking'!$B706, 'Felling&amp;Restocking'!$H$11:$H$1000, 'Felling&amp;Restocking'!$H706)</f>
        <v>0</v>
      </c>
      <c r="O706" s="338">
        <f>IF(OR('Felling&amp;Restocking'!H706=0,'Felling&amp;Restocking'!H706=""),0,1)</f>
        <v>0</v>
      </c>
      <c r="P706" s="339">
        <f>SUM('Felling&amp;Restocking'!O706+'Felling&amp;Restocking'!P706)</f>
        <v>0</v>
      </c>
      <c r="S706" s="341">
        <f>IF(AND(O706&lt;&gt;0,P706&lt;&gt;0,'Felling&amp;Restocking'!G706&lt;&gt;0,AA706="",AC706=""),1,0)</f>
        <v>0</v>
      </c>
      <c r="T706" s="342" t="str">
        <f>IF(OR('Felling&amp;Restocking'!G706=0,'Felling&amp;Restocking'!G706=""),"",SUM('Felling&amp;Restocking'!O706/P706)*'Felling&amp;Restocking'!G706)</f>
        <v/>
      </c>
      <c r="U706" s="343" t="str">
        <f>IF(OR('Felling&amp;Restocking'!G706=0,'Felling&amp;Restocking'!G706=""),"",SUM('Felling&amp;Restocking'!P706/P706)*'Felling&amp;Restocking'!G706)</f>
        <v/>
      </c>
      <c r="V706" s="344">
        <f>IF(CONCATENATE('Felling&amp;Restocking'!U706&amp;'Felling&amp;Restocking'!W706&amp;'Felling&amp;Restocking'!Y706&amp;'Felling&amp;Restocking'!AA706&amp;'Felling&amp;Restocking'!AC706)="",0,1)</f>
        <v>0</v>
      </c>
      <c r="W706" s="345">
        <f>IF(OR(OR(TRIM('Felling&amp;Restocking'!H706)="T",TRIM('Felling&amp;Restocking'!H706)="DF",TRIM('Felling&amp;Restocking'!H706)="OS"),O706=0),0,1)</f>
        <v>0</v>
      </c>
      <c r="X706" s="345">
        <f>IF(OR('Felling&amp;Restocking'!$S706="",OR('Felling&amp;Restocking'!$S706=0,'Felling&amp;Restocking'!$S706="N/A")),0,1)</f>
        <v>0</v>
      </c>
      <c r="Y706" s="333" t="str">
        <f t="shared" si="94"/>
        <v/>
      </c>
      <c r="Z706" s="333" t="str">
        <f t="shared" si="95"/>
        <v/>
      </c>
      <c r="AA706" s="334" t="str">
        <f t="shared" si="96"/>
        <v/>
      </c>
      <c r="AC706" s="333" t="str">
        <f t="shared" si="97"/>
        <v/>
      </c>
      <c r="AE706" s="333" t="str">
        <f t="shared" si="98"/>
        <v>1</v>
      </c>
      <c r="AF706" s="346" t="str">
        <f>IF('Felling&amp;Restocking'!I706="","",IFERROR(VLOOKUP( 'Felling&amp;Restocking'!I706,SpeciesList[],2,FALSE),"," &amp; 'Felling&amp;Restocking'!I706))</f>
        <v/>
      </c>
      <c r="AG706" s="333" t="str">
        <f>IF('Felling&amp;Restocking'!I706="","",VLOOKUP( 'Felling&amp;Restocking'!I706,SpeciesList[],4,FALSE))</f>
        <v/>
      </c>
      <c r="AH706" s="333" t="str">
        <f>IF('Felling&amp;Restocking'!J706="","",IFERROR("," &amp; VLOOKUP( 'Felling&amp;Restocking'!J706,SpeciesList[],2,FALSE),"," &amp; 'Felling&amp;Restocking'!J706))</f>
        <v/>
      </c>
      <c r="AI706" s="333" t="str">
        <f>IF('Felling&amp;Restocking'!J706="","",VLOOKUP( 'Felling&amp;Restocking'!J706,SpeciesList[],4,FALSE))</f>
        <v/>
      </c>
      <c r="AJ706" s="333" t="str">
        <f>IF('Felling&amp;Restocking'!K706="","",IFERROR("," &amp; VLOOKUP( 'Felling&amp;Restocking'!K706,SpeciesList[],2,FALSE),"," &amp; 'Felling&amp;Restocking'!K706))</f>
        <v/>
      </c>
      <c r="AK706" s="333" t="str">
        <f>IF('Felling&amp;Restocking'!K706="","",VLOOKUP( 'Felling&amp;Restocking'!K706,SpeciesList[],4,FALSE))</f>
        <v/>
      </c>
      <c r="AL706" s="333" t="str">
        <f>IF('Felling&amp;Restocking'!L706="","",IFERROR("," &amp; VLOOKUP( 'Felling&amp;Restocking'!L706,SpeciesList[],2,FALSE),"," &amp; 'Felling&amp;Restocking'!L706))</f>
        <v/>
      </c>
      <c r="AM706" s="333" t="str">
        <f>IF('Felling&amp;Restocking'!L706="","",VLOOKUP( 'Felling&amp;Restocking'!L706,SpeciesList[],4,FALSE))</f>
        <v/>
      </c>
      <c r="AN706" s="333" t="str">
        <f>IF('Felling&amp;Restocking'!M706="","",IFERROR("," &amp; VLOOKUP( 'Felling&amp;Restocking'!M706,SpeciesList[],2,FALSE),"," &amp; 'Felling&amp;Restocking'!M706))</f>
        <v/>
      </c>
      <c r="AO706" s="333" t="str">
        <f>IF('Felling&amp;Restocking'!M706="","",VLOOKUP( 'Felling&amp;Restocking'!M706,SpeciesList[],4,FALSE))</f>
        <v/>
      </c>
      <c r="AP706" s="333" t="str">
        <f>IF('Felling&amp;Restocking'!N706="","",IFERROR("," &amp; VLOOKUP( 'Felling&amp;Restocking'!N706,SpeciesList[],2,FALSE),"," &amp; 'Felling&amp;Restocking'!N706))</f>
        <v/>
      </c>
      <c r="AQ706" s="333" t="str">
        <f>IF('Felling&amp;Restocking'!N706="","",VLOOKUP( 'Felling&amp;Restocking'!N706,SpeciesList[],4,FALSE))</f>
        <v/>
      </c>
      <c r="AS706" s="346"/>
      <c r="AT706" s="333" t="str">
        <f>IF('Sub-Cpt Record'!A706&lt;&gt;"",CONCATENATE('Sub-Cpt Record'!A706,'Sub-Cpt Record'!B706,'Sub-Cpt Record'!C706),"")</f>
        <v/>
      </c>
      <c r="AU706" s="333">
        <f t="shared" si="99"/>
        <v>1</v>
      </c>
      <c r="AV706" s="333">
        <f>IF(AT706&lt;&gt;"",'Sub-Cpt Record'!C706/CODE!AU706,0)</f>
        <v>0</v>
      </c>
    </row>
    <row r="707" spans="1:48" x14ac:dyDescent="0.25">
      <c r="A707" s="333" t="str">
        <f>IF('Sub-Cpt Record'!B707="",IF(OR('Sub-Cpt Record'!A707=0,'Sub-Cpt Record'!A707=""),"",'Sub-Cpt Record'!A707),CONCATENATE('Sub-Cpt Record'!A707&amp;'Sub-Cpt Record'!B707))</f>
        <v/>
      </c>
      <c r="B707" s="333">
        <f t="shared" si="91"/>
        <v>1</v>
      </c>
      <c r="C707" s="334" t="str">
        <f>IF('Sub-Cpt Record'!E707 = "","",'Sub-Cpt Record'!E707&amp;"  ")</f>
        <v/>
      </c>
      <c r="D707" s="333" t="str">
        <f>IF('Sub-Cpt Record'!F707 = "","",'Sub-Cpt Record'!F707&amp;"  ")</f>
        <v/>
      </c>
      <c r="E707" s="333" t="str">
        <f>IF('Sub-Cpt Record'!G707 = "","",'Sub-Cpt Record'!G707&amp;"  ")</f>
        <v/>
      </c>
      <c r="F707" s="333" t="str">
        <f>IF('Sub-Cpt Record'!H707 = "","",'Sub-Cpt Record'!H707&amp;"  ")</f>
        <v/>
      </c>
      <c r="G707" s="333" t="str">
        <f>IF('Sub-Cpt Record'!I707 = "","",'Sub-Cpt Record'!I707&amp;"  ")</f>
        <v/>
      </c>
      <c r="H707" s="333" t="str">
        <f>IF('Sub-Cpt Record'!J707 = "","",'Sub-Cpt Record'!J707&amp;"  ")</f>
        <v/>
      </c>
      <c r="I707" s="335" t="str">
        <f t="shared" si="92"/>
        <v/>
      </c>
      <c r="J707" s="333">
        <f>IF(A707&lt;&gt;"",'Sub-Cpt Record'!C707/CODE!B707,0)</f>
        <v>0</v>
      </c>
      <c r="L707" s="337" t="str">
        <f t="shared" si="93"/>
        <v/>
      </c>
      <c r="N707" s="338">
        <f>COUNTIFS('Felling&amp;Restocking'!$A$11:$A$1000, 'Felling&amp;Restocking'!$A707, 'Felling&amp;Restocking'!$B$11:$B$1000, 'Felling&amp;Restocking'!$B707, 'Felling&amp;Restocking'!$H$11:$H$1000, 'Felling&amp;Restocking'!$H707)</f>
        <v>0</v>
      </c>
      <c r="O707" s="338">
        <f>IF(OR('Felling&amp;Restocking'!H707=0,'Felling&amp;Restocking'!H707=""),0,1)</f>
        <v>0</v>
      </c>
      <c r="P707" s="339">
        <f>SUM('Felling&amp;Restocking'!O707+'Felling&amp;Restocking'!P707)</f>
        <v>0</v>
      </c>
      <c r="S707" s="341">
        <f>IF(AND(O707&lt;&gt;0,P707&lt;&gt;0,'Felling&amp;Restocking'!G707&lt;&gt;0,AA707="",AC707=""),1,0)</f>
        <v>0</v>
      </c>
      <c r="T707" s="342" t="str">
        <f>IF(OR('Felling&amp;Restocking'!G707=0,'Felling&amp;Restocking'!G707=""),"",SUM('Felling&amp;Restocking'!O707/P707)*'Felling&amp;Restocking'!G707)</f>
        <v/>
      </c>
      <c r="U707" s="343" t="str">
        <f>IF(OR('Felling&amp;Restocking'!G707=0,'Felling&amp;Restocking'!G707=""),"",SUM('Felling&amp;Restocking'!P707/P707)*'Felling&amp;Restocking'!G707)</f>
        <v/>
      </c>
      <c r="V707" s="344">
        <f>IF(CONCATENATE('Felling&amp;Restocking'!U707&amp;'Felling&amp;Restocking'!W707&amp;'Felling&amp;Restocking'!Y707&amp;'Felling&amp;Restocking'!AA707&amp;'Felling&amp;Restocking'!AC707)="",0,1)</f>
        <v>0</v>
      </c>
      <c r="W707" s="345">
        <f>IF(OR(OR(TRIM('Felling&amp;Restocking'!H707)="T",TRIM('Felling&amp;Restocking'!H707)="DF",TRIM('Felling&amp;Restocking'!H707)="OS"),O707=0),0,1)</f>
        <v>0</v>
      </c>
      <c r="X707" s="345">
        <f>IF(OR('Felling&amp;Restocking'!$S707="",OR('Felling&amp;Restocking'!$S707=0,'Felling&amp;Restocking'!$S707="N/A")),0,1)</f>
        <v>0</v>
      </c>
      <c r="Y707" s="333" t="str">
        <f t="shared" si="94"/>
        <v/>
      </c>
      <c r="Z707" s="333" t="str">
        <f t="shared" si="95"/>
        <v/>
      </c>
      <c r="AA707" s="334" t="str">
        <f t="shared" si="96"/>
        <v/>
      </c>
      <c r="AC707" s="333" t="str">
        <f t="shared" si="97"/>
        <v/>
      </c>
      <c r="AE707" s="333" t="str">
        <f t="shared" si="98"/>
        <v>1</v>
      </c>
      <c r="AF707" s="346" t="str">
        <f>IF('Felling&amp;Restocking'!I707="","",IFERROR(VLOOKUP( 'Felling&amp;Restocking'!I707,SpeciesList[],2,FALSE),"," &amp; 'Felling&amp;Restocking'!I707))</f>
        <v/>
      </c>
      <c r="AG707" s="333" t="str">
        <f>IF('Felling&amp;Restocking'!I707="","",VLOOKUP( 'Felling&amp;Restocking'!I707,SpeciesList[],4,FALSE))</f>
        <v/>
      </c>
      <c r="AH707" s="333" t="str">
        <f>IF('Felling&amp;Restocking'!J707="","",IFERROR("," &amp; VLOOKUP( 'Felling&amp;Restocking'!J707,SpeciesList[],2,FALSE),"," &amp; 'Felling&amp;Restocking'!J707))</f>
        <v/>
      </c>
      <c r="AI707" s="333" t="str">
        <f>IF('Felling&amp;Restocking'!J707="","",VLOOKUP( 'Felling&amp;Restocking'!J707,SpeciesList[],4,FALSE))</f>
        <v/>
      </c>
      <c r="AJ707" s="333" t="str">
        <f>IF('Felling&amp;Restocking'!K707="","",IFERROR("," &amp; VLOOKUP( 'Felling&amp;Restocking'!K707,SpeciesList[],2,FALSE),"," &amp; 'Felling&amp;Restocking'!K707))</f>
        <v/>
      </c>
      <c r="AK707" s="333" t="str">
        <f>IF('Felling&amp;Restocking'!K707="","",VLOOKUP( 'Felling&amp;Restocking'!K707,SpeciesList[],4,FALSE))</f>
        <v/>
      </c>
      <c r="AL707" s="333" t="str">
        <f>IF('Felling&amp;Restocking'!L707="","",IFERROR("," &amp; VLOOKUP( 'Felling&amp;Restocking'!L707,SpeciesList[],2,FALSE),"," &amp; 'Felling&amp;Restocking'!L707))</f>
        <v/>
      </c>
      <c r="AM707" s="333" t="str">
        <f>IF('Felling&amp;Restocking'!L707="","",VLOOKUP( 'Felling&amp;Restocking'!L707,SpeciesList[],4,FALSE))</f>
        <v/>
      </c>
      <c r="AN707" s="333" t="str">
        <f>IF('Felling&amp;Restocking'!M707="","",IFERROR("," &amp; VLOOKUP( 'Felling&amp;Restocking'!M707,SpeciesList[],2,FALSE),"," &amp; 'Felling&amp;Restocking'!M707))</f>
        <v/>
      </c>
      <c r="AO707" s="333" t="str">
        <f>IF('Felling&amp;Restocking'!M707="","",VLOOKUP( 'Felling&amp;Restocking'!M707,SpeciesList[],4,FALSE))</f>
        <v/>
      </c>
      <c r="AP707" s="333" t="str">
        <f>IF('Felling&amp;Restocking'!N707="","",IFERROR("," &amp; VLOOKUP( 'Felling&amp;Restocking'!N707,SpeciesList[],2,FALSE),"," &amp; 'Felling&amp;Restocking'!N707))</f>
        <v/>
      </c>
      <c r="AQ707" s="333" t="str">
        <f>IF('Felling&amp;Restocking'!N707="","",VLOOKUP( 'Felling&amp;Restocking'!N707,SpeciesList[],4,FALSE))</f>
        <v/>
      </c>
      <c r="AS707" s="346"/>
      <c r="AT707" s="333" t="str">
        <f>IF('Sub-Cpt Record'!A707&lt;&gt;"",CONCATENATE('Sub-Cpt Record'!A707,'Sub-Cpt Record'!B707,'Sub-Cpt Record'!C707),"")</f>
        <v/>
      </c>
      <c r="AU707" s="333">
        <f t="shared" si="99"/>
        <v>1</v>
      </c>
      <c r="AV707" s="333">
        <f>IF(AT707&lt;&gt;"",'Sub-Cpt Record'!C707/CODE!AU707,0)</f>
        <v>0</v>
      </c>
    </row>
    <row r="708" spans="1:48" x14ac:dyDescent="0.25">
      <c r="A708" s="333" t="str">
        <f>IF('Sub-Cpt Record'!B708="",IF(OR('Sub-Cpt Record'!A708=0,'Sub-Cpt Record'!A708=""),"",'Sub-Cpt Record'!A708),CONCATENATE('Sub-Cpt Record'!A708&amp;'Sub-Cpt Record'!B708))</f>
        <v/>
      </c>
      <c r="B708" s="333">
        <f t="shared" si="91"/>
        <v>1</v>
      </c>
      <c r="C708" s="334" t="str">
        <f>IF('Sub-Cpt Record'!E708 = "","",'Sub-Cpt Record'!E708&amp;"  ")</f>
        <v/>
      </c>
      <c r="D708" s="333" t="str">
        <f>IF('Sub-Cpt Record'!F708 = "","",'Sub-Cpt Record'!F708&amp;"  ")</f>
        <v/>
      </c>
      <c r="E708" s="333" t="str">
        <f>IF('Sub-Cpt Record'!G708 = "","",'Sub-Cpt Record'!G708&amp;"  ")</f>
        <v/>
      </c>
      <c r="F708" s="333" t="str">
        <f>IF('Sub-Cpt Record'!H708 = "","",'Sub-Cpt Record'!H708&amp;"  ")</f>
        <v/>
      </c>
      <c r="G708" s="333" t="str">
        <f>IF('Sub-Cpt Record'!I708 = "","",'Sub-Cpt Record'!I708&amp;"  ")</f>
        <v/>
      </c>
      <c r="H708" s="333" t="str">
        <f>IF('Sub-Cpt Record'!J708 = "","",'Sub-Cpt Record'!J708&amp;"  ")</f>
        <v/>
      </c>
      <c r="I708" s="335" t="str">
        <f t="shared" si="92"/>
        <v/>
      </c>
      <c r="J708" s="333">
        <f>IF(A708&lt;&gt;"",'Sub-Cpt Record'!C708/CODE!B708,0)</f>
        <v>0</v>
      </c>
      <c r="L708" s="337" t="str">
        <f t="shared" si="93"/>
        <v/>
      </c>
      <c r="N708" s="338">
        <f>COUNTIFS('Felling&amp;Restocking'!$A$11:$A$1000, 'Felling&amp;Restocking'!$A708, 'Felling&amp;Restocking'!$B$11:$B$1000, 'Felling&amp;Restocking'!$B708, 'Felling&amp;Restocking'!$H$11:$H$1000, 'Felling&amp;Restocking'!$H708)</f>
        <v>0</v>
      </c>
      <c r="O708" s="338">
        <f>IF(OR('Felling&amp;Restocking'!H708=0,'Felling&amp;Restocking'!H708=""),0,1)</f>
        <v>0</v>
      </c>
      <c r="P708" s="339">
        <f>SUM('Felling&amp;Restocking'!O708+'Felling&amp;Restocking'!P708)</f>
        <v>0</v>
      </c>
      <c r="S708" s="341">
        <f>IF(AND(O708&lt;&gt;0,P708&lt;&gt;0,'Felling&amp;Restocking'!G708&lt;&gt;0,AA708="",AC708=""),1,0)</f>
        <v>0</v>
      </c>
      <c r="T708" s="342" t="str">
        <f>IF(OR('Felling&amp;Restocking'!G708=0,'Felling&amp;Restocking'!G708=""),"",SUM('Felling&amp;Restocking'!O708/P708)*'Felling&amp;Restocking'!G708)</f>
        <v/>
      </c>
      <c r="U708" s="343" t="str">
        <f>IF(OR('Felling&amp;Restocking'!G708=0,'Felling&amp;Restocking'!G708=""),"",SUM('Felling&amp;Restocking'!P708/P708)*'Felling&amp;Restocking'!G708)</f>
        <v/>
      </c>
      <c r="V708" s="344">
        <f>IF(CONCATENATE('Felling&amp;Restocking'!U708&amp;'Felling&amp;Restocking'!W708&amp;'Felling&amp;Restocking'!Y708&amp;'Felling&amp;Restocking'!AA708&amp;'Felling&amp;Restocking'!AC708)="",0,1)</f>
        <v>0</v>
      </c>
      <c r="W708" s="345">
        <f>IF(OR(OR(TRIM('Felling&amp;Restocking'!H708)="T",TRIM('Felling&amp;Restocking'!H708)="DF",TRIM('Felling&amp;Restocking'!H708)="OS"),O708=0),0,1)</f>
        <v>0</v>
      </c>
      <c r="X708" s="345">
        <f>IF(OR('Felling&amp;Restocking'!$S708="",OR('Felling&amp;Restocking'!$S708=0,'Felling&amp;Restocking'!$S708="N/A")),0,1)</f>
        <v>0</v>
      </c>
      <c r="Y708" s="333" t="str">
        <f t="shared" si="94"/>
        <v/>
      </c>
      <c r="Z708" s="333" t="str">
        <f t="shared" si="95"/>
        <v/>
      </c>
      <c r="AA708" s="334" t="str">
        <f t="shared" si="96"/>
        <v/>
      </c>
      <c r="AC708" s="333" t="str">
        <f t="shared" si="97"/>
        <v/>
      </c>
      <c r="AE708" s="333" t="str">
        <f t="shared" si="98"/>
        <v>1</v>
      </c>
      <c r="AF708" s="346" t="str">
        <f>IF('Felling&amp;Restocking'!I708="","",IFERROR(VLOOKUP( 'Felling&amp;Restocking'!I708,SpeciesList[],2,FALSE),"," &amp; 'Felling&amp;Restocking'!I708))</f>
        <v/>
      </c>
      <c r="AG708" s="333" t="str">
        <f>IF('Felling&amp;Restocking'!I708="","",VLOOKUP( 'Felling&amp;Restocking'!I708,SpeciesList[],4,FALSE))</f>
        <v/>
      </c>
      <c r="AH708" s="333" t="str">
        <f>IF('Felling&amp;Restocking'!J708="","",IFERROR("," &amp; VLOOKUP( 'Felling&amp;Restocking'!J708,SpeciesList[],2,FALSE),"," &amp; 'Felling&amp;Restocking'!J708))</f>
        <v/>
      </c>
      <c r="AI708" s="333" t="str">
        <f>IF('Felling&amp;Restocking'!J708="","",VLOOKUP( 'Felling&amp;Restocking'!J708,SpeciesList[],4,FALSE))</f>
        <v/>
      </c>
      <c r="AJ708" s="333" t="str">
        <f>IF('Felling&amp;Restocking'!K708="","",IFERROR("," &amp; VLOOKUP( 'Felling&amp;Restocking'!K708,SpeciesList[],2,FALSE),"," &amp; 'Felling&amp;Restocking'!K708))</f>
        <v/>
      </c>
      <c r="AK708" s="333" t="str">
        <f>IF('Felling&amp;Restocking'!K708="","",VLOOKUP( 'Felling&amp;Restocking'!K708,SpeciesList[],4,FALSE))</f>
        <v/>
      </c>
      <c r="AL708" s="333" t="str">
        <f>IF('Felling&amp;Restocking'!L708="","",IFERROR("," &amp; VLOOKUP( 'Felling&amp;Restocking'!L708,SpeciesList[],2,FALSE),"," &amp; 'Felling&amp;Restocking'!L708))</f>
        <v/>
      </c>
      <c r="AM708" s="333" t="str">
        <f>IF('Felling&amp;Restocking'!L708="","",VLOOKUP( 'Felling&amp;Restocking'!L708,SpeciesList[],4,FALSE))</f>
        <v/>
      </c>
      <c r="AN708" s="333" t="str">
        <f>IF('Felling&amp;Restocking'!M708="","",IFERROR("," &amp; VLOOKUP( 'Felling&amp;Restocking'!M708,SpeciesList[],2,FALSE),"," &amp; 'Felling&amp;Restocking'!M708))</f>
        <v/>
      </c>
      <c r="AO708" s="333" t="str">
        <f>IF('Felling&amp;Restocking'!M708="","",VLOOKUP( 'Felling&amp;Restocking'!M708,SpeciesList[],4,FALSE))</f>
        <v/>
      </c>
      <c r="AP708" s="333" t="str">
        <f>IF('Felling&amp;Restocking'!N708="","",IFERROR("," &amp; VLOOKUP( 'Felling&amp;Restocking'!N708,SpeciesList[],2,FALSE),"," &amp; 'Felling&amp;Restocking'!N708))</f>
        <v/>
      </c>
      <c r="AQ708" s="333" t="str">
        <f>IF('Felling&amp;Restocking'!N708="","",VLOOKUP( 'Felling&amp;Restocking'!N708,SpeciesList[],4,FALSE))</f>
        <v/>
      </c>
      <c r="AS708" s="346"/>
      <c r="AT708" s="333" t="str">
        <f>IF('Sub-Cpt Record'!A708&lt;&gt;"",CONCATENATE('Sub-Cpt Record'!A708,'Sub-Cpt Record'!B708,'Sub-Cpt Record'!C708),"")</f>
        <v/>
      </c>
      <c r="AU708" s="333">
        <f t="shared" si="99"/>
        <v>1</v>
      </c>
      <c r="AV708" s="333">
        <f>IF(AT708&lt;&gt;"",'Sub-Cpt Record'!C708/CODE!AU708,0)</f>
        <v>0</v>
      </c>
    </row>
    <row r="709" spans="1:48" x14ac:dyDescent="0.25">
      <c r="A709" s="333" t="str">
        <f>IF('Sub-Cpt Record'!B709="",IF(OR('Sub-Cpt Record'!A709=0,'Sub-Cpt Record'!A709=""),"",'Sub-Cpt Record'!A709),CONCATENATE('Sub-Cpt Record'!A709&amp;'Sub-Cpt Record'!B709))</f>
        <v/>
      </c>
      <c r="B709" s="333">
        <f t="shared" si="91"/>
        <v>1</v>
      </c>
      <c r="C709" s="334" t="str">
        <f>IF('Sub-Cpt Record'!E709 = "","",'Sub-Cpt Record'!E709&amp;"  ")</f>
        <v/>
      </c>
      <c r="D709" s="333" t="str">
        <f>IF('Sub-Cpt Record'!F709 = "","",'Sub-Cpt Record'!F709&amp;"  ")</f>
        <v/>
      </c>
      <c r="E709" s="333" t="str">
        <f>IF('Sub-Cpt Record'!G709 = "","",'Sub-Cpt Record'!G709&amp;"  ")</f>
        <v/>
      </c>
      <c r="F709" s="333" t="str">
        <f>IF('Sub-Cpt Record'!H709 = "","",'Sub-Cpt Record'!H709&amp;"  ")</f>
        <v/>
      </c>
      <c r="G709" s="333" t="str">
        <f>IF('Sub-Cpt Record'!I709 = "","",'Sub-Cpt Record'!I709&amp;"  ")</f>
        <v/>
      </c>
      <c r="H709" s="333" t="str">
        <f>IF('Sub-Cpt Record'!J709 = "","",'Sub-Cpt Record'!J709&amp;"  ")</f>
        <v/>
      </c>
      <c r="I709" s="335" t="str">
        <f t="shared" si="92"/>
        <v/>
      </c>
      <c r="J709" s="333">
        <f>IF(A709&lt;&gt;"",'Sub-Cpt Record'!C709/CODE!B709,0)</f>
        <v>0</v>
      </c>
      <c r="L709" s="337" t="str">
        <f t="shared" si="93"/>
        <v/>
      </c>
      <c r="N709" s="338">
        <f>COUNTIFS('Felling&amp;Restocking'!$A$11:$A$1000, 'Felling&amp;Restocking'!$A709, 'Felling&amp;Restocking'!$B$11:$B$1000, 'Felling&amp;Restocking'!$B709, 'Felling&amp;Restocking'!$H$11:$H$1000, 'Felling&amp;Restocking'!$H709)</f>
        <v>0</v>
      </c>
      <c r="O709" s="338">
        <f>IF(OR('Felling&amp;Restocking'!H709=0,'Felling&amp;Restocking'!H709=""),0,1)</f>
        <v>0</v>
      </c>
      <c r="P709" s="339">
        <f>SUM('Felling&amp;Restocking'!O709+'Felling&amp;Restocking'!P709)</f>
        <v>0</v>
      </c>
      <c r="S709" s="341">
        <f>IF(AND(O709&lt;&gt;0,P709&lt;&gt;0,'Felling&amp;Restocking'!G709&lt;&gt;0,AA709="",AC709=""),1,0)</f>
        <v>0</v>
      </c>
      <c r="T709" s="342" t="str">
        <f>IF(OR('Felling&amp;Restocking'!G709=0,'Felling&amp;Restocking'!G709=""),"",SUM('Felling&amp;Restocking'!O709/P709)*'Felling&amp;Restocking'!G709)</f>
        <v/>
      </c>
      <c r="U709" s="343" t="str">
        <f>IF(OR('Felling&amp;Restocking'!G709=0,'Felling&amp;Restocking'!G709=""),"",SUM('Felling&amp;Restocking'!P709/P709)*'Felling&amp;Restocking'!G709)</f>
        <v/>
      </c>
      <c r="V709" s="344">
        <f>IF(CONCATENATE('Felling&amp;Restocking'!U709&amp;'Felling&amp;Restocking'!W709&amp;'Felling&amp;Restocking'!Y709&amp;'Felling&amp;Restocking'!AA709&amp;'Felling&amp;Restocking'!AC709)="",0,1)</f>
        <v>0</v>
      </c>
      <c r="W709" s="345">
        <f>IF(OR(OR(TRIM('Felling&amp;Restocking'!H709)="T",TRIM('Felling&amp;Restocking'!H709)="DF",TRIM('Felling&amp;Restocking'!H709)="OS"),O709=0),0,1)</f>
        <v>0</v>
      </c>
      <c r="X709" s="345">
        <f>IF(OR('Felling&amp;Restocking'!$S709="",OR('Felling&amp;Restocking'!$S709=0,'Felling&amp;Restocking'!$S709="N/A")),0,1)</f>
        <v>0</v>
      </c>
      <c r="Y709" s="333" t="str">
        <f t="shared" si="94"/>
        <v/>
      </c>
      <c r="Z709" s="333" t="str">
        <f t="shared" si="95"/>
        <v/>
      </c>
      <c r="AA709" s="334" t="str">
        <f t="shared" si="96"/>
        <v/>
      </c>
      <c r="AC709" s="333" t="str">
        <f t="shared" si="97"/>
        <v/>
      </c>
      <c r="AE709" s="333" t="str">
        <f t="shared" si="98"/>
        <v>1</v>
      </c>
      <c r="AF709" s="346" t="str">
        <f>IF('Felling&amp;Restocking'!I709="","",IFERROR(VLOOKUP( 'Felling&amp;Restocking'!I709,SpeciesList[],2,FALSE),"," &amp; 'Felling&amp;Restocking'!I709))</f>
        <v/>
      </c>
      <c r="AG709" s="333" t="str">
        <f>IF('Felling&amp;Restocking'!I709="","",VLOOKUP( 'Felling&amp;Restocking'!I709,SpeciesList[],4,FALSE))</f>
        <v/>
      </c>
      <c r="AH709" s="333" t="str">
        <f>IF('Felling&amp;Restocking'!J709="","",IFERROR("," &amp; VLOOKUP( 'Felling&amp;Restocking'!J709,SpeciesList[],2,FALSE),"," &amp; 'Felling&amp;Restocking'!J709))</f>
        <v/>
      </c>
      <c r="AI709" s="333" t="str">
        <f>IF('Felling&amp;Restocking'!J709="","",VLOOKUP( 'Felling&amp;Restocking'!J709,SpeciesList[],4,FALSE))</f>
        <v/>
      </c>
      <c r="AJ709" s="333" t="str">
        <f>IF('Felling&amp;Restocking'!K709="","",IFERROR("," &amp; VLOOKUP( 'Felling&amp;Restocking'!K709,SpeciesList[],2,FALSE),"," &amp; 'Felling&amp;Restocking'!K709))</f>
        <v/>
      </c>
      <c r="AK709" s="333" t="str">
        <f>IF('Felling&amp;Restocking'!K709="","",VLOOKUP( 'Felling&amp;Restocking'!K709,SpeciesList[],4,FALSE))</f>
        <v/>
      </c>
      <c r="AL709" s="333" t="str">
        <f>IF('Felling&amp;Restocking'!L709="","",IFERROR("," &amp; VLOOKUP( 'Felling&amp;Restocking'!L709,SpeciesList[],2,FALSE),"," &amp; 'Felling&amp;Restocking'!L709))</f>
        <v/>
      </c>
      <c r="AM709" s="333" t="str">
        <f>IF('Felling&amp;Restocking'!L709="","",VLOOKUP( 'Felling&amp;Restocking'!L709,SpeciesList[],4,FALSE))</f>
        <v/>
      </c>
      <c r="AN709" s="333" t="str">
        <f>IF('Felling&amp;Restocking'!M709="","",IFERROR("," &amp; VLOOKUP( 'Felling&amp;Restocking'!M709,SpeciesList[],2,FALSE),"," &amp; 'Felling&amp;Restocking'!M709))</f>
        <v/>
      </c>
      <c r="AO709" s="333" t="str">
        <f>IF('Felling&amp;Restocking'!M709="","",VLOOKUP( 'Felling&amp;Restocking'!M709,SpeciesList[],4,FALSE))</f>
        <v/>
      </c>
      <c r="AP709" s="333" t="str">
        <f>IF('Felling&amp;Restocking'!N709="","",IFERROR("," &amp; VLOOKUP( 'Felling&amp;Restocking'!N709,SpeciesList[],2,FALSE),"," &amp; 'Felling&amp;Restocking'!N709))</f>
        <v/>
      </c>
      <c r="AQ709" s="333" t="str">
        <f>IF('Felling&amp;Restocking'!N709="","",VLOOKUP( 'Felling&amp;Restocking'!N709,SpeciesList[],4,FALSE))</f>
        <v/>
      </c>
      <c r="AS709" s="346"/>
      <c r="AT709" s="333" t="str">
        <f>IF('Sub-Cpt Record'!A709&lt;&gt;"",CONCATENATE('Sub-Cpt Record'!A709,'Sub-Cpt Record'!B709,'Sub-Cpt Record'!C709),"")</f>
        <v/>
      </c>
      <c r="AU709" s="333">
        <f t="shared" si="99"/>
        <v>1</v>
      </c>
      <c r="AV709" s="333">
        <f>IF(AT709&lt;&gt;"",'Sub-Cpt Record'!C709/CODE!AU709,0)</f>
        <v>0</v>
      </c>
    </row>
    <row r="710" spans="1:48" x14ac:dyDescent="0.25">
      <c r="A710" s="333" t="str">
        <f>IF('Sub-Cpt Record'!B710="",IF(OR('Sub-Cpt Record'!A710=0,'Sub-Cpt Record'!A710=""),"",'Sub-Cpt Record'!A710),CONCATENATE('Sub-Cpt Record'!A710&amp;'Sub-Cpt Record'!B710))</f>
        <v/>
      </c>
      <c r="B710" s="333">
        <f t="shared" si="91"/>
        <v>1</v>
      </c>
      <c r="C710" s="334" t="str">
        <f>IF('Sub-Cpt Record'!E710 = "","",'Sub-Cpt Record'!E710&amp;"  ")</f>
        <v/>
      </c>
      <c r="D710" s="333" t="str">
        <f>IF('Sub-Cpt Record'!F710 = "","",'Sub-Cpt Record'!F710&amp;"  ")</f>
        <v/>
      </c>
      <c r="E710" s="333" t="str">
        <f>IF('Sub-Cpt Record'!G710 = "","",'Sub-Cpt Record'!G710&amp;"  ")</f>
        <v/>
      </c>
      <c r="F710" s="333" t="str">
        <f>IF('Sub-Cpt Record'!H710 = "","",'Sub-Cpt Record'!H710&amp;"  ")</f>
        <v/>
      </c>
      <c r="G710" s="333" t="str">
        <f>IF('Sub-Cpt Record'!I710 = "","",'Sub-Cpt Record'!I710&amp;"  ")</f>
        <v/>
      </c>
      <c r="H710" s="333" t="str">
        <f>IF('Sub-Cpt Record'!J710 = "","",'Sub-Cpt Record'!J710&amp;"  ")</f>
        <v/>
      </c>
      <c r="I710" s="335" t="str">
        <f t="shared" si="92"/>
        <v/>
      </c>
      <c r="J710" s="333">
        <f>IF(A710&lt;&gt;"",'Sub-Cpt Record'!C710/CODE!B710,0)</f>
        <v>0</v>
      </c>
      <c r="L710" s="337" t="str">
        <f t="shared" si="93"/>
        <v/>
      </c>
      <c r="N710" s="338">
        <f>COUNTIFS('Felling&amp;Restocking'!$A$11:$A$1000, 'Felling&amp;Restocking'!$A710, 'Felling&amp;Restocking'!$B$11:$B$1000, 'Felling&amp;Restocking'!$B710, 'Felling&amp;Restocking'!$H$11:$H$1000, 'Felling&amp;Restocking'!$H710)</f>
        <v>0</v>
      </c>
      <c r="O710" s="338">
        <f>IF(OR('Felling&amp;Restocking'!H710=0,'Felling&amp;Restocking'!H710=""),0,1)</f>
        <v>0</v>
      </c>
      <c r="P710" s="339">
        <f>SUM('Felling&amp;Restocking'!O710+'Felling&amp;Restocking'!P710)</f>
        <v>0</v>
      </c>
      <c r="S710" s="341">
        <f>IF(AND(O710&lt;&gt;0,P710&lt;&gt;0,'Felling&amp;Restocking'!G710&lt;&gt;0,AA710="",AC710=""),1,0)</f>
        <v>0</v>
      </c>
      <c r="T710" s="342" t="str">
        <f>IF(OR('Felling&amp;Restocking'!G710=0,'Felling&amp;Restocking'!G710=""),"",SUM('Felling&amp;Restocking'!O710/P710)*'Felling&amp;Restocking'!G710)</f>
        <v/>
      </c>
      <c r="U710" s="343" t="str">
        <f>IF(OR('Felling&amp;Restocking'!G710=0,'Felling&amp;Restocking'!G710=""),"",SUM('Felling&amp;Restocking'!P710/P710)*'Felling&amp;Restocking'!G710)</f>
        <v/>
      </c>
      <c r="V710" s="344">
        <f>IF(CONCATENATE('Felling&amp;Restocking'!U710&amp;'Felling&amp;Restocking'!W710&amp;'Felling&amp;Restocking'!Y710&amp;'Felling&amp;Restocking'!AA710&amp;'Felling&amp;Restocking'!AC710)="",0,1)</f>
        <v>0</v>
      </c>
      <c r="W710" s="345">
        <f>IF(OR(OR(TRIM('Felling&amp;Restocking'!H710)="T",TRIM('Felling&amp;Restocking'!H710)="DF",TRIM('Felling&amp;Restocking'!H710)="OS"),O710=0),0,1)</f>
        <v>0</v>
      </c>
      <c r="X710" s="345">
        <f>IF(OR('Felling&amp;Restocking'!$S710="",OR('Felling&amp;Restocking'!$S710=0,'Felling&amp;Restocking'!$S710="N/A")),0,1)</f>
        <v>0</v>
      </c>
      <c r="Y710" s="333" t="str">
        <f t="shared" si="94"/>
        <v/>
      </c>
      <c r="Z710" s="333" t="str">
        <f t="shared" si="95"/>
        <v/>
      </c>
      <c r="AA710" s="334" t="str">
        <f t="shared" si="96"/>
        <v/>
      </c>
      <c r="AC710" s="333" t="str">
        <f t="shared" si="97"/>
        <v/>
      </c>
      <c r="AE710" s="333" t="str">
        <f t="shared" si="98"/>
        <v>1</v>
      </c>
      <c r="AF710" s="346" t="str">
        <f>IF('Felling&amp;Restocking'!I710="","",IFERROR(VLOOKUP( 'Felling&amp;Restocking'!I710,SpeciesList[],2,FALSE),"," &amp; 'Felling&amp;Restocking'!I710))</f>
        <v/>
      </c>
      <c r="AG710" s="333" t="str">
        <f>IF('Felling&amp;Restocking'!I710="","",VLOOKUP( 'Felling&amp;Restocking'!I710,SpeciesList[],4,FALSE))</f>
        <v/>
      </c>
      <c r="AH710" s="333" t="str">
        <f>IF('Felling&amp;Restocking'!J710="","",IFERROR("," &amp; VLOOKUP( 'Felling&amp;Restocking'!J710,SpeciesList[],2,FALSE),"," &amp; 'Felling&amp;Restocking'!J710))</f>
        <v/>
      </c>
      <c r="AI710" s="333" t="str">
        <f>IF('Felling&amp;Restocking'!J710="","",VLOOKUP( 'Felling&amp;Restocking'!J710,SpeciesList[],4,FALSE))</f>
        <v/>
      </c>
      <c r="AJ710" s="333" t="str">
        <f>IF('Felling&amp;Restocking'!K710="","",IFERROR("," &amp; VLOOKUP( 'Felling&amp;Restocking'!K710,SpeciesList[],2,FALSE),"," &amp; 'Felling&amp;Restocking'!K710))</f>
        <v/>
      </c>
      <c r="AK710" s="333" t="str">
        <f>IF('Felling&amp;Restocking'!K710="","",VLOOKUP( 'Felling&amp;Restocking'!K710,SpeciesList[],4,FALSE))</f>
        <v/>
      </c>
      <c r="AL710" s="333" t="str">
        <f>IF('Felling&amp;Restocking'!L710="","",IFERROR("," &amp; VLOOKUP( 'Felling&amp;Restocking'!L710,SpeciesList[],2,FALSE),"," &amp; 'Felling&amp;Restocking'!L710))</f>
        <v/>
      </c>
      <c r="AM710" s="333" t="str">
        <f>IF('Felling&amp;Restocking'!L710="","",VLOOKUP( 'Felling&amp;Restocking'!L710,SpeciesList[],4,FALSE))</f>
        <v/>
      </c>
      <c r="AN710" s="333" t="str">
        <f>IF('Felling&amp;Restocking'!M710="","",IFERROR("," &amp; VLOOKUP( 'Felling&amp;Restocking'!M710,SpeciesList[],2,FALSE),"," &amp; 'Felling&amp;Restocking'!M710))</f>
        <v/>
      </c>
      <c r="AO710" s="333" t="str">
        <f>IF('Felling&amp;Restocking'!M710="","",VLOOKUP( 'Felling&amp;Restocking'!M710,SpeciesList[],4,FALSE))</f>
        <v/>
      </c>
      <c r="AP710" s="333" t="str">
        <f>IF('Felling&amp;Restocking'!N710="","",IFERROR("," &amp; VLOOKUP( 'Felling&amp;Restocking'!N710,SpeciesList[],2,FALSE),"," &amp; 'Felling&amp;Restocking'!N710))</f>
        <v/>
      </c>
      <c r="AQ710" s="333" t="str">
        <f>IF('Felling&amp;Restocking'!N710="","",VLOOKUP( 'Felling&amp;Restocking'!N710,SpeciesList[],4,FALSE))</f>
        <v/>
      </c>
      <c r="AS710" s="346"/>
      <c r="AT710" s="333" t="str">
        <f>IF('Sub-Cpt Record'!A710&lt;&gt;"",CONCATENATE('Sub-Cpt Record'!A710,'Sub-Cpt Record'!B710,'Sub-Cpt Record'!C710),"")</f>
        <v/>
      </c>
      <c r="AU710" s="333">
        <f t="shared" si="99"/>
        <v>1</v>
      </c>
      <c r="AV710" s="333">
        <f>IF(AT710&lt;&gt;"",'Sub-Cpt Record'!C710/CODE!AU710,0)</f>
        <v>0</v>
      </c>
    </row>
    <row r="711" spans="1:48" x14ac:dyDescent="0.25">
      <c r="A711" s="333" t="str">
        <f>IF('Sub-Cpt Record'!B711="",IF(OR('Sub-Cpt Record'!A711=0,'Sub-Cpt Record'!A711=""),"",'Sub-Cpt Record'!A711),CONCATENATE('Sub-Cpt Record'!A711&amp;'Sub-Cpt Record'!B711))</f>
        <v/>
      </c>
      <c r="B711" s="333">
        <f t="shared" si="91"/>
        <v>1</v>
      </c>
      <c r="C711" s="334" t="str">
        <f>IF('Sub-Cpt Record'!E711 = "","",'Sub-Cpt Record'!E711&amp;"  ")</f>
        <v/>
      </c>
      <c r="D711" s="333" t="str">
        <f>IF('Sub-Cpt Record'!F711 = "","",'Sub-Cpt Record'!F711&amp;"  ")</f>
        <v/>
      </c>
      <c r="E711" s="333" t="str">
        <f>IF('Sub-Cpt Record'!G711 = "","",'Sub-Cpt Record'!G711&amp;"  ")</f>
        <v/>
      </c>
      <c r="F711" s="333" t="str">
        <f>IF('Sub-Cpt Record'!H711 = "","",'Sub-Cpt Record'!H711&amp;"  ")</f>
        <v/>
      </c>
      <c r="G711" s="333" t="str">
        <f>IF('Sub-Cpt Record'!I711 = "","",'Sub-Cpt Record'!I711&amp;"  ")</f>
        <v/>
      </c>
      <c r="H711" s="333" t="str">
        <f>IF('Sub-Cpt Record'!J711 = "","",'Sub-Cpt Record'!J711&amp;"  ")</f>
        <v/>
      </c>
      <c r="I711" s="335" t="str">
        <f t="shared" si="92"/>
        <v/>
      </c>
      <c r="J711" s="333">
        <f>IF(A711&lt;&gt;"",'Sub-Cpt Record'!C711/CODE!B711,0)</f>
        <v>0</v>
      </c>
      <c r="L711" s="337" t="str">
        <f t="shared" si="93"/>
        <v/>
      </c>
      <c r="N711" s="338">
        <f>COUNTIFS('Felling&amp;Restocking'!$A$11:$A$1000, 'Felling&amp;Restocking'!$A711, 'Felling&amp;Restocking'!$B$11:$B$1000, 'Felling&amp;Restocking'!$B711, 'Felling&amp;Restocking'!$H$11:$H$1000, 'Felling&amp;Restocking'!$H711)</f>
        <v>0</v>
      </c>
      <c r="O711" s="338">
        <f>IF(OR('Felling&amp;Restocking'!H711=0,'Felling&amp;Restocking'!H711=""),0,1)</f>
        <v>0</v>
      </c>
      <c r="P711" s="339">
        <f>SUM('Felling&amp;Restocking'!O711+'Felling&amp;Restocking'!P711)</f>
        <v>0</v>
      </c>
      <c r="S711" s="341">
        <f>IF(AND(O711&lt;&gt;0,P711&lt;&gt;0,'Felling&amp;Restocking'!G711&lt;&gt;0,AA711="",AC711=""),1,0)</f>
        <v>0</v>
      </c>
      <c r="T711" s="342" t="str">
        <f>IF(OR('Felling&amp;Restocking'!G711=0,'Felling&amp;Restocking'!G711=""),"",SUM('Felling&amp;Restocking'!O711/P711)*'Felling&amp;Restocking'!G711)</f>
        <v/>
      </c>
      <c r="U711" s="343" t="str">
        <f>IF(OR('Felling&amp;Restocking'!G711=0,'Felling&amp;Restocking'!G711=""),"",SUM('Felling&amp;Restocking'!P711/P711)*'Felling&amp;Restocking'!G711)</f>
        <v/>
      </c>
      <c r="V711" s="344">
        <f>IF(CONCATENATE('Felling&amp;Restocking'!U711&amp;'Felling&amp;Restocking'!W711&amp;'Felling&amp;Restocking'!Y711&amp;'Felling&amp;Restocking'!AA711&amp;'Felling&amp;Restocking'!AC711)="",0,1)</f>
        <v>0</v>
      </c>
      <c r="W711" s="345">
        <f>IF(OR(OR(TRIM('Felling&amp;Restocking'!H711)="T",TRIM('Felling&amp;Restocking'!H711)="DF",TRIM('Felling&amp;Restocking'!H711)="OS"),O711=0),0,1)</f>
        <v>0</v>
      </c>
      <c r="X711" s="345">
        <f>IF(OR('Felling&amp;Restocking'!$S711="",OR('Felling&amp;Restocking'!$S711=0,'Felling&amp;Restocking'!$S711="N/A")),0,1)</f>
        <v>0</v>
      </c>
      <c r="Y711" s="333" t="str">
        <f t="shared" si="94"/>
        <v/>
      </c>
      <c r="Z711" s="333" t="str">
        <f t="shared" si="95"/>
        <v/>
      </c>
      <c r="AA711" s="334" t="str">
        <f t="shared" si="96"/>
        <v/>
      </c>
      <c r="AC711" s="333" t="str">
        <f t="shared" si="97"/>
        <v/>
      </c>
      <c r="AE711" s="333" t="str">
        <f t="shared" si="98"/>
        <v>1</v>
      </c>
      <c r="AF711" s="346" t="str">
        <f>IF('Felling&amp;Restocking'!I711="","",IFERROR(VLOOKUP( 'Felling&amp;Restocking'!I711,SpeciesList[],2,FALSE),"," &amp; 'Felling&amp;Restocking'!I711))</f>
        <v/>
      </c>
      <c r="AG711" s="333" t="str">
        <f>IF('Felling&amp;Restocking'!I711="","",VLOOKUP( 'Felling&amp;Restocking'!I711,SpeciesList[],4,FALSE))</f>
        <v/>
      </c>
      <c r="AH711" s="333" t="str">
        <f>IF('Felling&amp;Restocking'!J711="","",IFERROR("," &amp; VLOOKUP( 'Felling&amp;Restocking'!J711,SpeciesList[],2,FALSE),"," &amp; 'Felling&amp;Restocking'!J711))</f>
        <v/>
      </c>
      <c r="AI711" s="333" t="str">
        <f>IF('Felling&amp;Restocking'!J711="","",VLOOKUP( 'Felling&amp;Restocking'!J711,SpeciesList[],4,FALSE))</f>
        <v/>
      </c>
      <c r="AJ711" s="333" t="str">
        <f>IF('Felling&amp;Restocking'!K711="","",IFERROR("," &amp; VLOOKUP( 'Felling&amp;Restocking'!K711,SpeciesList[],2,FALSE),"," &amp; 'Felling&amp;Restocking'!K711))</f>
        <v/>
      </c>
      <c r="AK711" s="333" t="str">
        <f>IF('Felling&amp;Restocking'!K711="","",VLOOKUP( 'Felling&amp;Restocking'!K711,SpeciesList[],4,FALSE))</f>
        <v/>
      </c>
      <c r="AL711" s="333" t="str">
        <f>IF('Felling&amp;Restocking'!L711="","",IFERROR("," &amp; VLOOKUP( 'Felling&amp;Restocking'!L711,SpeciesList[],2,FALSE),"," &amp; 'Felling&amp;Restocking'!L711))</f>
        <v/>
      </c>
      <c r="AM711" s="333" t="str">
        <f>IF('Felling&amp;Restocking'!L711="","",VLOOKUP( 'Felling&amp;Restocking'!L711,SpeciesList[],4,FALSE))</f>
        <v/>
      </c>
      <c r="AN711" s="333" t="str">
        <f>IF('Felling&amp;Restocking'!M711="","",IFERROR("," &amp; VLOOKUP( 'Felling&amp;Restocking'!M711,SpeciesList[],2,FALSE),"," &amp; 'Felling&amp;Restocking'!M711))</f>
        <v/>
      </c>
      <c r="AO711" s="333" t="str">
        <f>IF('Felling&amp;Restocking'!M711="","",VLOOKUP( 'Felling&amp;Restocking'!M711,SpeciesList[],4,FALSE))</f>
        <v/>
      </c>
      <c r="AP711" s="333" t="str">
        <f>IF('Felling&amp;Restocking'!N711="","",IFERROR("," &amp; VLOOKUP( 'Felling&amp;Restocking'!N711,SpeciesList[],2,FALSE),"," &amp; 'Felling&amp;Restocking'!N711))</f>
        <v/>
      </c>
      <c r="AQ711" s="333" t="str">
        <f>IF('Felling&amp;Restocking'!N711="","",VLOOKUP( 'Felling&amp;Restocking'!N711,SpeciesList[],4,FALSE))</f>
        <v/>
      </c>
      <c r="AS711" s="346"/>
      <c r="AT711" s="333" t="str">
        <f>IF('Sub-Cpt Record'!A711&lt;&gt;"",CONCATENATE('Sub-Cpt Record'!A711,'Sub-Cpt Record'!B711,'Sub-Cpt Record'!C711),"")</f>
        <v/>
      </c>
      <c r="AU711" s="333">
        <f t="shared" si="99"/>
        <v>1</v>
      </c>
      <c r="AV711" s="333">
        <f>IF(AT711&lt;&gt;"",'Sub-Cpt Record'!C711/CODE!AU711,0)</f>
        <v>0</v>
      </c>
    </row>
    <row r="712" spans="1:48" x14ac:dyDescent="0.25">
      <c r="A712" s="333" t="str">
        <f>IF('Sub-Cpt Record'!B712="",IF(OR('Sub-Cpt Record'!A712=0,'Sub-Cpt Record'!A712=""),"",'Sub-Cpt Record'!A712),CONCATENATE('Sub-Cpt Record'!A712&amp;'Sub-Cpt Record'!B712))</f>
        <v/>
      </c>
      <c r="B712" s="333">
        <f t="shared" si="91"/>
        <v>1</v>
      </c>
      <c r="C712" s="334" t="str">
        <f>IF('Sub-Cpt Record'!E712 = "","",'Sub-Cpt Record'!E712&amp;"  ")</f>
        <v/>
      </c>
      <c r="D712" s="333" t="str">
        <f>IF('Sub-Cpt Record'!F712 = "","",'Sub-Cpt Record'!F712&amp;"  ")</f>
        <v/>
      </c>
      <c r="E712" s="333" t="str">
        <f>IF('Sub-Cpt Record'!G712 = "","",'Sub-Cpt Record'!G712&amp;"  ")</f>
        <v/>
      </c>
      <c r="F712" s="333" t="str">
        <f>IF('Sub-Cpt Record'!H712 = "","",'Sub-Cpt Record'!H712&amp;"  ")</f>
        <v/>
      </c>
      <c r="G712" s="333" t="str">
        <f>IF('Sub-Cpt Record'!I712 = "","",'Sub-Cpt Record'!I712&amp;"  ")</f>
        <v/>
      </c>
      <c r="H712" s="333" t="str">
        <f>IF('Sub-Cpt Record'!J712 = "","",'Sub-Cpt Record'!J712&amp;"  ")</f>
        <v/>
      </c>
      <c r="I712" s="335" t="str">
        <f t="shared" si="92"/>
        <v/>
      </c>
      <c r="J712" s="333">
        <f>IF(A712&lt;&gt;"",'Sub-Cpt Record'!C712/CODE!B712,0)</f>
        <v>0</v>
      </c>
      <c r="L712" s="337" t="str">
        <f t="shared" si="93"/>
        <v/>
      </c>
      <c r="N712" s="338">
        <f>COUNTIFS('Felling&amp;Restocking'!$A$11:$A$1000, 'Felling&amp;Restocking'!$A712, 'Felling&amp;Restocking'!$B$11:$B$1000, 'Felling&amp;Restocking'!$B712, 'Felling&amp;Restocking'!$H$11:$H$1000, 'Felling&amp;Restocking'!$H712)</f>
        <v>0</v>
      </c>
      <c r="O712" s="338">
        <f>IF(OR('Felling&amp;Restocking'!H712=0,'Felling&amp;Restocking'!H712=""),0,1)</f>
        <v>0</v>
      </c>
      <c r="P712" s="339">
        <f>SUM('Felling&amp;Restocking'!O712+'Felling&amp;Restocking'!P712)</f>
        <v>0</v>
      </c>
      <c r="S712" s="341">
        <f>IF(AND(O712&lt;&gt;0,P712&lt;&gt;0,'Felling&amp;Restocking'!G712&lt;&gt;0,AA712="",AC712=""),1,0)</f>
        <v>0</v>
      </c>
      <c r="T712" s="342" t="str">
        <f>IF(OR('Felling&amp;Restocking'!G712=0,'Felling&amp;Restocking'!G712=""),"",SUM('Felling&amp;Restocking'!O712/P712)*'Felling&amp;Restocking'!G712)</f>
        <v/>
      </c>
      <c r="U712" s="343" t="str">
        <f>IF(OR('Felling&amp;Restocking'!G712=0,'Felling&amp;Restocking'!G712=""),"",SUM('Felling&amp;Restocking'!P712/P712)*'Felling&amp;Restocking'!G712)</f>
        <v/>
      </c>
      <c r="V712" s="344">
        <f>IF(CONCATENATE('Felling&amp;Restocking'!U712&amp;'Felling&amp;Restocking'!W712&amp;'Felling&amp;Restocking'!Y712&amp;'Felling&amp;Restocking'!AA712&amp;'Felling&amp;Restocking'!AC712)="",0,1)</f>
        <v>0</v>
      </c>
      <c r="W712" s="345">
        <f>IF(OR(OR(TRIM('Felling&amp;Restocking'!H712)="T",TRIM('Felling&amp;Restocking'!H712)="DF",TRIM('Felling&amp;Restocking'!H712)="OS"),O712=0),0,1)</f>
        <v>0</v>
      </c>
      <c r="X712" s="345">
        <f>IF(OR('Felling&amp;Restocking'!$S712="",OR('Felling&amp;Restocking'!$S712=0,'Felling&amp;Restocking'!$S712="N/A")),0,1)</f>
        <v>0</v>
      </c>
      <c r="Y712" s="333" t="str">
        <f t="shared" si="94"/>
        <v/>
      </c>
      <c r="Z712" s="333" t="str">
        <f t="shared" si="95"/>
        <v/>
      </c>
      <c r="AA712" s="334" t="str">
        <f t="shared" si="96"/>
        <v/>
      </c>
      <c r="AC712" s="333" t="str">
        <f t="shared" si="97"/>
        <v/>
      </c>
      <c r="AE712" s="333" t="str">
        <f t="shared" si="98"/>
        <v>1</v>
      </c>
      <c r="AF712" s="346" t="str">
        <f>IF('Felling&amp;Restocking'!I712="","",IFERROR(VLOOKUP( 'Felling&amp;Restocking'!I712,SpeciesList[],2,FALSE),"," &amp; 'Felling&amp;Restocking'!I712))</f>
        <v/>
      </c>
      <c r="AG712" s="333" t="str">
        <f>IF('Felling&amp;Restocking'!I712="","",VLOOKUP( 'Felling&amp;Restocking'!I712,SpeciesList[],4,FALSE))</f>
        <v/>
      </c>
      <c r="AH712" s="333" t="str">
        <f>IF('Felling&amp;Restocking'!J712="","",IFERROR("," &amp; VLOOKUP( 'Felling&amp;Restocking'!J712,SpeciesList[],2,FALSE),"," &amp; 'Felling&amp;Restocking'!J712))</f>
        <v/>
      </c>
      <c r="AI712" s="333" t="str">
        <f>IF('Felling&amp;Restocking'!J712="","",VLOOKUP( 'Felling&amp;Restocking'!J712,SpeciesList[],4,FALSE))</f>
        <v/>
      </c>
      <c r="AJ712" s="333" t="str">
        <f>IF('Felling&amp;Restocking'!K712="","",IFERROR("," &amp; VLOOKUP( 'Felling&amp;Restocking'!K712,SpeciesList[],2,FALSE),"," &amp; 'Felling&amp;Restocking'!K712))</f>
        <v/>
      </c>
      <c r="AK712" s="333" t="str">
        <f>IF('Felling&amp;Restocking'!K712="","",VLOOKUP( 'Felling&amp;Restocking'!K712,SpeciesList[],4,FALSE))</f>
        <v/>
      </c>
      <c r="AL712" s="333" t="str">
        <f>IF('Felling&amp;Restocking'!L712="","",IFERROR("," &amp; VLOOKUP( 'Felling&amp;Restocking'!L712,SpeciesList[],2,FALSE),"," &amp; 'Felling&amp;Restocking'!L712))</f>
        <v/>
      </c>
      <c r="AM712" s="333" t="str">
        <f>IF('Felling&amp;Restocking'!L712="","",VLOOKUP( 'Felling&amp;Restocking'!L712,SpeciesList[],4,FALSE))</f>
        <v/>
      </c>
      <c r="AN712" s="333" t="str">
        <f>IF('Felling&amp;Restocking'!M712="","",IFERROR("," &amp; VLOOKUP( 'Felling&amp;Restocking'!M712,SpeciesList[],2,FALSE),"," &amp; 'Felling&amp;Restocking'!M712))</f>
        <v/>
      </c>
      <c r="AO712" s="333" t="str">
        <f>IF('Felling&amp;Restocking'!M712="","",VLOOKUP( 'Felling&amp;Restocking'!M712,SpeciesList[],4,FALSE))</f>
        <v/>
      </c>
      <c r="AP712" s="333" t="str">
        <f>IF('Felling&amp;Restocking'!N712="","",IFERROR("," &amp; VLOOKUP( 'Felling&amp;Restocking'!N712,SpeciesList[],2,FALSE),"," &amp; 'Felling&amp;Restocking'!N712))</f>
        <v/>
      </c>
      <c r="AQ712" s="333" t="str">
        <f>IF('Felling&amp;Restocking'!N712="","",VLOOKUP( 'Felling&amp;Restocking'!N712,SpeciesList[],4,FALSE))</f>
        <v/>
      </c>
      <c r="AS712" s="346"/>
      <c r="AT712" s="333" t="str">
        <f>IF('Sub-Cpt Record'!A712&lt;&gt;"",CONCATENATE('Sub-Cpt Record'!A712,'Sub-Cpt Record'!B712,'Sub-Cpt Record'!C712),"")</f>
        <v/>
      </c>
      <c r="AU712" s="333">
        <f t="shared" si="99"/>
        <v>1</v>
      </c>
      <c r="AV712" s="333">
        <f>IF(AT712&lt;&gt;"",'Sub-Cpt Record'!C712/CODE!AU712,0)</f>
        <v>0</v>
      </c>
    </row>
    <row r="713" spans="1:48" x14ac:dyDescent="0.25">
      <c r="A713" s="333" t="str">
        <f>IF('Sub-Cpt Record'!B713="",IF(OR('Sub-Cpt Record'!A713=0,'Sub-Cpt Record'!A713=""),"",'Sub-Cpt Record'!A713),CONCATENATE('Sub-Cpt Record'!A713&amp;'Sub-Cpt Record'!B713))</f>
        <v/>
      </c>
      <c r="B713" s="333">
        <f t="shared" si="91"/>
        <v>1</v>
      </c>
      <c r="C713" s="334" t="str">
        <f>IF('Sub-Cpt Record'!E713 = "","",'Sub-Cpt Record'!E713&amp;"  ")</f>
        <v/>
      </c>
      <c r="D713" s="333" t="str">
        <f>IF('Sub-Cpt Record'!F713 = "","",'Sub-Cpt Record'!F713&amp;"  ")</f>
        <v/>
      </c>
      <c r="E713" s="333" t="str">
        <f>IF('Sub-Cpt Record'!G713 = "","",'Sub-Cpt Record'!G713&amp;"  ")</f>
        <v/>
      </c>
      <c r="F713" s="333" t="str">
        <f>IF('Sub-Cpt Record'!H713 = "","",'Sub-Cpt Record'!H713&amp;"  ")</f>
        <v/>
      </c>
      <c r="G713" s="333" t="str">
        <f>IF('Sub-Cpt Record'!I713 = "","",'Sub-Cpt Record'!I713&amp;"  ")</f>
        <v/>
      </c>
      <c r="H713" s="333" t="str">
        <f>IF('Sub-Cpt Record'!J713 = "","",'Sub-Cpt Record'!J713&amp;"  ")</f>
        <v/>
      </c>
      <c r="I713" s="335" t="str">
        <f t="shared" si="92"/>
        <v/>
      </c>
      <c r="J713" s="333">
        <f>IF(A713&lt;&gt;"",'Sub-Cpt Record'!C713/CODE!B713,0)</f>
        <v>0</v>
      </c>
      <c r="L713" s="337" t="str">
        <f t="shared" si="93"/>
        <v/>
      </c>
      <c r="N713" s="338">
        <f>COUNTIFS('Felling&amp;Restocking'!$A$11:$A$1000, 'Felling&amp;Restocking'!$A713, 'Felling&amp;Restocking'!$B$11:$B$1000, 'Felling&amp;Restocking'!$B713, 'Felling&amp;Restocking'!$H$11:$H$1000, 'Felling&amp;Restocking'!$H713)</f>
        <v>0</v>
      </c>
      <c r="O713" s="338">
        <f>IF(OR('Felling&amp;Restocking'!H713=0,'Felling&amp;Restocking'!H713=""),0,1)</f>
        <v>0</v>
      </c>
      <c r="P713" s="339">
        <f>SUM('Felling&amp;Restocking'!O713+'Felling&amp;Restocking'!P713)</f>
        <v>0</v>
      </c>
      <c r="S713" s="341">
        <f>IF(AND(O713&lt;&gt;0,P713&lt;&gt;0,'Felling&amp;Restocking'!G713&lt;&gt;0,AA713="",AC713=""),1,0)</f>
        <v>0</v>
      </c>
      <c r="T713" s="342" t="str">
        <f>IF(OR('Felling&amp;Restocking'!G713=0,'Felling&amp;Restocking'!G713=""),"",SUM('Felling&amp;Restocking'!O713/P713)*'Felling&amp;Restocking'!G713)</f>
        <v/>
      </c>
      <c r="U713" s="343" t="str">
        <f>IF(OR('Felling&amp;Restocking'!G713=0,'Felling&amp;Restocking'!G713=""),"",SUM('Felling&amp;Restocking'!P713/P713)*'Felling&amp;Restocking'!G713)</f>
        <v/>
      </c>
      <c r="V713" s="344">
        <f>IF(CONCATENATE('Felling&amp;Restocking'!U713&amp;'Felling&amp;Restocking'!W713&amp;'Felling&amp;Restocking'!Y713&amp;'Felling&amp;Restocking'!AA713&amp;'Felling&amp;Restocking'!AC713)="",0,1)</f>
        <v>0</v>
      </c>
      <c r="W713" s="345">
        <f>IF(OR(OR(TRIM('Felling&amp;Restocking'!H713)="T",TRIM('Felling&amp;Restocking'!H713)="DF",TRIM('Felling&amp;Restocking'!H713)="OS"),O713=0),0,1)</f>
        <v>0</v>
      </c>
      <c r="X713" s="345">
        <f>IF(OR('Felling&amp;Restocking'!$S713="",OR('Felling&amp;Restocking'!$S713=0,'Felling&amp;Restocking'!$S713="N/A")),0,1)</f>
        <v>0</v>
      </c>
      <c r="Y713" s="333" t="str">
        <f t="shared" si="94"/>
        <v/>
      </c>
      <c r="Z713" s="333" t="str">
        <f t="shared" si="95"/>
        <v/>
      </c>
      <c r="AA713" s="334" t="str">
        <f t="shared" si="96"/>
        <v/>
      </c>
      <c r="AC713" s="333" t="str">
        <f t="shared" si="97"/>
        <v/>
      </c>
      <c r="AE713" s="333" t="str">
        <f t="shared" si="98"/>
        <v>1</v>
      </c>
      <c r="AF713" s="346" t="str">
        <f>IF('Felling&amp;Restocking'!I713="","",IFERROR(VLOOKUP( 'Felling&amp;Restocking'!I713,SpeciesList[],2,FALSE),"," &amp; 'Felling&amp;Restocking'!I713))</f>
        <v/>
      </c>
      <c r="AG713" s="333" t="str">
        <f>IF('Felling&amp;Restocking'!I713="","",VLOOKUP( 'Felling&amp;Restocking'!I713,SpeciesList[],4,FALSE))</f>
        <v/>
      </c>
      <c r="AH713" s="333" t="str">
        <f>IF('Felling&amp;Restocking'!J713="","",IFERROR("," &amp; VLOOKUP( 'Felling&amp;Restocking'!J713,SpeciesList[],2,FALSE),"," &amp; 'Felling&amp;Restocking'!J713))</f>
        <v/>
      </c>
      <c r="AI713" s="333" t="str">
        <f>IF('Felling&amp;Restocking'!J713="","",VLOOKUP( 'Felling&amp;Restocking'!J713,SpeciesList[],4,FALSE))</f>
        <v/>
      </c>
      <c r="AJ713" s="333" t="str">
        <f>IF('Felling&amp;Restocking'!K713="","",IFERROR("," &amp; VLOOKUP( 'Felling&amp;Restocking'!K713,SpeciesList[],2,FALSE),"," &amp; 'Felling&amp;Restocking'!K713))</f>
        <v/>
      </c>
      <c r="AK713" s="333" t="str">
        <f>IF('Felling&amp;Restocking'!K713="","",VLOOKUP( 'Felling&amp;Restocking'!K713,SpeciesList[],4,FALSE))</f>
        <v/>
      </c>
      <c r="AL713" s="333" t="str">
        <f>IF('Felling&amp;Restocking'!L713="","",IFERROR("," &amp; VLOOKUP( 'Felling&amp;Restocking'!L713,SpeciesList[],2,FALSE),"," &amp; 'Felling&amp;Restocking'!L713))</f>
        <v/>
      </c>
      <c r="AM713" s="333" t="str">
        <f>IF('Felling&amp;Restocking'!L713="","",VLOOKUP( 'Felling&amp;Restocking'!L713,SpeciesList[],4,FALSE))</f>
        <v/>
      </c>
      <c r="AN713" s="333" t="str">
        <f>IF('Felling&amp;Restocking'!M713="","",IFERROR("," &amp; VLOOKUP( 'Felling&amp;Restocking'!M713,SpeciesList[],2,FALSE),"," &amp; 'Felling&amp;Restocking'!M713))</f>
        <v/>
      </c>
      <c r="AO713" s="333" t="str">
        <f>IF('Felling&amp;Restocking'!M713="","",VLOOKUP( 'Felling&amp;Restocking'!M713,SpeciesList[],4,FALSE))</f>
        <v/>
      </c>
      <c r="AP713" s="333" t="str">
        <f>IF('Felling&amp;Restocking'!N713="","",IFERROR("," &amp; VLOOKUP( 'Felling&amp;Restocking'!N713,SpeciesList[],2,FALSE),"," &amp; 'Felling&amp;Restocking'!N713))</f>
        <v/>
      </c>
      <c r="AQ713" s="333" t="str">
        <f>IF('Felling&amp;Restocking'!N713="","",VLOOKUP( 'Felling&amp;Restocking'!N713,SpeciesList[],4,FALSE))</f>
        <v/>
      </c>
      <c r="AS713" s="346"/>
      <c r="AT713" s="333" t="str">
        <f>IF('Sub-Cpt Record'!A713&lt;&gt;"",CONCATENATE('Sub-Cpt Record'!A713,'Sub-Cpt Record'!B713,'Sub-Cpt Record'!C713),"")</f>
        <v/>
      </c>
      <c r="AU713" s="333">
        <f t="shared" si="99"/>
        <v>1</v>
      </c>
      <c r="AV713" s="333">
        <f>IF(AT713&lt;&gt;"",'Sub-Cpt Record'!C713/CODE!AU713,0)</f>
        <v>0</v>
      </c>
    </row>
    <row r="714" spans="1:48" x14ac:dyDescent="0.25">
      <c r="A714" s="333" t="str">
        <f>IF('Sub-Cpt Record'!B714="",IF(OR('Sub-Cpt Record'!A714=0,'Sub-Cpt Record'!A714=""),"",'Sub-Cpt Record'!A714),CONCATENATE('Sub-Cpt Record'!A714&amp;'Sub-Cpt Record'!B714))</f>
        <v/>
      </c>
      <c r="B714" s="333">
        <f t="shared" si="91"/>
        <v>1</v>
      </c>
      <c r="C714" s="334" t="str">
        <f>IF('Sub-Cpt Record'!E714 = "","",'Sub-Cpt Record'!E714&amp;"  ")</f>
        <v/>
      </c>
      <c r="D714" s="333" t="str">
        <f>IF('Sub-Cpt Record'!F714 = "","",'Sub-Cpt Record'!F714&amp;"  ")</f>
        <v/>
      </c>
      <c r="E714" s="333" t="str">
        <f>IF('Sub-Cpt Record'!G714 = "","",'Sub-Cpt Record'!G714&amp;"  ")</f>
        <v/>
      </c>
      <c r="F714" s="333" t="str">
        <f>IF('Sub-Cpt Record'!H714 = "","",'Sub-Cpt Record'!H714&amp;"  ")</f>
        <v/>
      </c>
      <c r="G714" s="333" t="str">
        <f>IF('Sub-Cpt Record'!I714 = "","",'Sub-Cpt Record'!I714&amp;"  ")</f>
        <v/>
      </c>
      <c r="H714" s="333" t="str">
        <f>IF('Sub-Cpt Record'!J714 = "","",'Sub-Cpt Record'!J714&amp;"  ")</f>
        <v/>
      </c>
      <c r="I714" s="335" t="str">
        <f t="shared" si="92"/>
        <v/>
      </c>
      <c r="J714" s="333">
        <f>IF(A714&lt;&gt;"",'Sub-Cpt Record'!C714/CODE!B714,0)</f>
        <v>0</v>
      </c>
      <c r="L714" s="337" t="str">
        <f t="shared" si="93"/>
        <v/>
      </c>
      <c r="N714" s="338">
        <f>COUNTIFS('Felling&amp;Restocking'!$A$11:$A$1000, 'Felling&amp;Restocking'!$A714, 'Felling&amp;Restocking'!$B$11:$B$1000, 'Felling&amp;Restocking'!$B714, 'Felling&amp;Restocking'!$H$11:$H$1000, 'Felling&amp;Restocking'!$H714)</f>
        <v>0</v>
      </c>
      <c r="O714" s="338">
        <f>IF(OR('Felling&amp;Restocking'!H714=0,'Felling&amp;Restocking'!H714=""),0,1)</f>
        <v>0</v>
      </c>
      <c r="P714" s="339">
        <f>SUM('Felling&amp;Restocking'!O714+'Felling&amp;Restocking'!P714)</f>
        <v>0</v>
      </c>
      <c r="S714" s="341">
        <f>IF(AND(O714&lt;&gt;0,P714&lt;&gt;0,'Felling&amp;Restocking'!G714&lt;&gt;0,AA714="",AC714=""),1,0)</f>
        <v>0</v>
      </c>
      <c r="T714" s="342" t="str">
        <f>IF(OR('Felling&amp;Restocking'!G714=0,'Felling&amp;Restocking'!G714=""),"",SUM('Felling&amp;Restocking'!O714/P714)*'Felling&amp;Restocking'!G714)</f>
        <v/>
      </c>
      <c r="U714" s="343" t="str">
        <f>IF(OR('Felling&amp;Restocking'!G714=0,'Felling&amp;Restocking'!G714=""),"",SUM('Felling&amp;Restocking'!P714/P714)*'Felling&amp;Restocking'!G714)</f>
        <v/>
      </c>
      <c r="V714" s="344">
        <f>IF(CONCATENATE('Felling&amp;Restocking'!U714&amp;'Felling&amp;Restocking'!W714&amp;'Felling&amp;Restocking'!Y714&amp;'Felling&amp;Restocking'!AA714&amp;'Felling&amp;Restocking'!AC714)="",0,1)</f>
        <v>0</v>
      </c>
      <c r="W714" s="345">
        <f>IF(OR(OR(TRIM('Felling&amp;Restocking'!H714)="T",TRIM('Felling&amp;Restocking'!H714)="DF",TRIM('Felling&amp;Restocking'!H714)="OS"),O714=0),0,1)</f>
        <v>0</v>
      </c>
      <c r="X714" s="345">
        <f>IF(OR('Felling&amp;Restocking'!$S714="",OR('Felling&amp;Restocking'!$S714=0,'Felling&amp;Restocking'!$S714="N/A")),0,1)</f>
        <v>0</v>
      </c>
      <c r="Y714" s="333" t="str">
        <f t="shared" si="94"/>
        <v/>
      </c>
      <c r="Z714" s="333" t="str">
        <f t="shared" si="95"/>
        <v/>
      </c>
      <c r="AA714" s="334" t="str">
        <f t="shared" si="96"/>
        <v/>
      </c>
      <c r="AC714" s="333" t="str">
        <f t="shared" si="97"/>
        <v/>
      </c>
      <c r="AE714" s="333" t="str">
        <f t="shared" si="98"/>
        <v>1</v>
      </c>
      <c r="AF714" s="346" t="str">
        <f>IF('Felling&amp;Restocking'!I714="","",IFERROR(VLOOKUP( 'Felling&amp;Restocking'!I714,SpeciesList[],2,FALSE),"," &amp; 'Felling&amp;Restocking'!I714))</f>
        <v/>
      </c>
      <c r="AG714" s="333" t="str">
        <f>IF('Felling&amp;Restocking'!I714="","",VLOOKUP( 'Felling&amp;Restocking'!I714,SpeciesList[],4,FALSE))</f>
        <v/>
      </c>
      <c r="AH714" s="333" t="str">
        <f>IF('Felling&amp;Restocking'!J714="","",IFERROR("," &amp; VLOOKUP( 'Felling&amp;Restocking'!J714,SpeciesList[],2,FALSE),"," &amp; 'Felling&amp;Restocking'!J714))</f>
        <v/>
      </c>
      <c r="AI714" s="333" t="str">
        <f>IF('Felling&amp;Restocking'!J714="","",VLOOKUP( 'Felling&amp;Restocking'!J714,SpeciesList[],4,FALSE))</f>
        <v/>
      </c>
      <c r="AJ714" s="333" t="str">
        <f>IF('Felling&amp;Restocking'!K714="","",IFERROR("," &amp; VLOOKUP( 'Felling&amp;Restocking'!K714,SpeciesList[],2,FALSE),"," &amp; 'Felling&amp;Restocking'!K714))</f>
        <v/>
      </c>
      <c r="AK714" s="333" t="str">
        <f>IF('Felling&amp;Restocking'!K714="","",VLOOKUP( 'Felling&amp;Restocking'!K714,SpeciesList[],4,FALSE))</f>
        <v/>
      </c>
      <c r="AL714" s="333" t="str">
        <f>IF('Felling&amp;Restocking'!L714="","",IFERROR("," &amp; VLOOKUP( 'Felling&amp;Restocking'!L714,SpeciesList[],2,FALSE),"," &amp; 'Felling&amp;Restocking'!L714))</f>
        <v/>
      </c>
      <c r="AM714" s="333" t="str">
        <f>IF('Felling&amp;Restocking'!L714="","",VLOOKUP( 'Felling&amp;Restocking'!L714,SpeciesList[],4,FALSE))</f>
        <v/>
      </c>
      <c r="AN714" s="333" t="str">
        <f>IF('Felling&amp;Restocking'!M714="","",IFERROR("," &amp; VLOOKUP( 'Felling&amp;Restocking'!M714,SpeciesList[],2,FALSE),"," &amp; 'Felling&amp;Restocking'!M714))</f>
        <v/>
      </c>
      <c r="AO714" s="333" t="str">
        <f>IF('Felling&amp;Restocking'!M714="","",VLOOKUP( 'Felling&amp;Restocking'!M714,SpeciesList[],4,FALSE))</f>
        <v/>
      </c>
      <c r="AP714" s="333" t="str">
        <f>IF('Felling&amp;Restocking'!N714="","",IFERROR("," &amp; VLOOKUP( 'Felling&amp;Restocking'!N714,SpeciesList[],2,FALSE),"," &amp; 'Felling&amp;Restocking'!N714))</f>
        <v/>
      </c>
      <c r="AQ714" s="333" t="str">
        <f>IF('Felling&amp;Restocking'!N714="","",VLOOKUP( 'Felling&amp;Restocking'!N714,SpeciesList[],4,FALSE))</f>
        <v/>
      </c>
      <c r="AS714" s="346"/>
      <c r="AT714" s="333" t="str">
        <f>IF('Sub-Cpt Record'!A714&lt;&gt;"",CONCATENATE('Sub-Cpt Record'!A714,'Sub-Cpt Record'!B714,'Sub-Cpt Record'!C714),"")</f>
        <v/>
      </c>
      <c r="AU714" s="333">
        <f t="shared" si="99"/>
        <v>1</v>
      </c>
      <c r="AV714" s="333">
        <f>IF(AT714&lt;&gt;"",'Sub-Cpt Record'!C714/CODE!AU714,0)</f>
        <v>0</v>
      </c>
    </row>
    <row r="715" spans="1:48" x14ac:dyDescent="0.25">
      <c r="A715" s="333" t="str">
        <f>IF('Sub-Cpt Record'!B715="",IF(OR('Sub-Cpt Record'!A715=0,'Sub-Cpt Record'!A715=""),"",'Sub-Cpt Record'!A715),CONCATENATE('Sub-Cpt Record'!A715&amp;'Sub-Cpt Record'!B715))</f>
        <v/>
      </c>
      <c r="B715" s="333">
        <f t="shared" si="91"/>
        <v>1</v>
      </c>
      <c r="C715" s="334" t="str">
        <f>IF('Sub-Cpt Record'!E715 = "","",'Sub-Cpt Record'!E715&amp;"  ")</f>
        <v/>
      </c>
      <c r="D715" s="333" t="str">
        <f>IF('Sub-Cpt Record'!F715 = "","",'Sub-Cpt Record'!F715&amp;"  ")</f>
        <v/>
      </c>
      <c r="E715" s="333" t="str">
        <f>IF('Sub-Cpt Record'!G715 = "","",'Sub-Cpt Record'!G715&amp;"  ")</f>
        <v/>
      </c>
      <c r="F715" s="333" t="str">
        <f>IF('Sub-Cpt Record'!H715 = "","",'Sub-Cpt Record'!H715&amp;"  ")</f>
        <v/>
      </c>
      <c r="G715" s="333" t="str">
        <f>IF('Sub-Cpt Record'!I715 = "","",'Sub-Cpt Record'!I715&amp;"  ")</f>
        <v/>
      </c>
      <c r="H715" s="333" t="str">
        <f>IF('Sub-Cpt Record'!J715 = "","",'Sub-Cpt Record'!J715&amp;"  ")</f>
        <v/>
      </c>
      <c r="I715" s="335" t="str">
        <f t="shared" si="92"/>
        <v/>
      </c>
      <c r="J715" s="333">
        <f>IF(A715&lt;&gt;"",'Sub-Cpt Record'!C715/CODE!B715,0)</f>
        <v>0</v>
      </c>
      <c r="L715" s="337" t="str">
        <f t="shared" si="93"/>
        <v/>
      </c>
      <c r="N715" s="338">
        <f>COUNTIFS('Felling&amp;Restocking'!$A$11:$A$1000, 'Felling&amp;Restocking'!$A715, 'Felling&amp;Restocking'!$B$11:$B$1000, 'Felling&amp;Restocking'!$B715, 'Felling&amp;Restocking'!$H$11:$H$1000, 'Felling&amp;Restocking'!$H715)</f>
        <v>0</v>
      </c>
      <c r="O715" s="338">
        <f>IF(OR('Felling&amp;Restocking'!H715=0,'Felling&amp;Restocking'!H715=""),0,1)</f>
        <v>0</v>
      </c>
      <c r="P715" s="339">
        <f>SUM('Felling&amp;Restocking'!O715+'Felling&amp;Restocking'!P715)</f>
        <v>0</v>
      </c>
      <c r="S715" s="341">
        <f>IF(AND(O715&lt;&gt;0,P715&lt;&gt;0,'Felling&amp;Restocking'!G715&lt;&gt;0,AA715="",AC715=""),1,0)</f>
        <v>0</v>
      </c>
      <c r="T715" s="342" t="str">
        <f>IF(OR('Felling&amp;Restocking'!G715=0,'Felling&amp;Restocking'!G715=""),"",SUM('Felling&amp;Restocking'!O715/P715)*'Felling&amp;Restocking'!G715)</f>
        <v/>
      </c>
      <c r="U715" s="343" t="str">
        <f>IF(OR('Felling&amp;Restocking'!G715=0,'Felling&amp;Restocking'!G715=""),"",SUM('Felling&amp;Restocking'!P715/P715)*'Felling&amp;Restocking'!G715)</f>
        <v/>
      </c>
      <c r="V715" s="344">
        <f>IF(CONCATENATE('Felling&amp;Restocking'!U715&amp;'Felling&amp;Restocking'!W715&amp;'Felling&amp;Restocking'!Y715&amp;'Felling&amp;Restocking'!AA715&amp;'Felling&amp;Restocking'!AC715)="",0,1)</f>
        <v>0</v>
      </c>
      <c r="W715" s="345">
        <f>IF(OR(OR(TRIM('Felling&amp;Restocking'!H715)="T",TRIM('Felling&amp;Restocking'!H715)="DF",TRIM('Felling&amp;Restocking'!H715)="OS"),O715=0),0,1)</f>
        <v>0</v>
      </c>
      <c r="X715" s="345">
        <f>IF(OR('Felling&amp;Restocking'!$S715="",OR('Felling&amp;Restocking'!$S715=0,'Felling&amp;Restocking'!$S715="N/A")),0,1)</f>
        <v>0</v>
      </c>
      <c r="Y715" s="333" t="str">
        <f t="shared" si="94"/>
        <v/>
      </c>
      <c r="Z715" s="333" t="str">
        <f t="shared" si="95"/>
        <v/>
      </c>
      <c r="AA715" s="334" t="str">
        <f t="shared" si="96"/>
        <v/>
      </c>
      <c r="AC715" s="333" t="str">
        <f t="shared" si="97"/>
        <v/>
      </c>
      <c r="AE715" s="333" t="str">
        <f t="shared" si="98"/>
        <v>1</v>
      </c>
      <c r="AF715" s="346" t="str">
        <f>IF('Felling&amp;Restocking'!I715="","",IFERROR(VLOOKUP( 'Felling&amp;Restocking'!I715,SpeciesList[],2,FALSE),"," &amp; 'Felling&amp;Restocking'!I715))</f>
        <v/>
      </c>
      <c r="AG715" s="333" t="str">
        <f>IF('Felling&amp;Restocking'!I715="","",VLOOKUP( 'Felling&amp;Restocking'!I715,SpeciesList[],4,FALSE))</f>
        <v/>
      </c>
      <c r="AH715" s="333" t="str">
        <f>IF('Felling&amp;Restocking'!J715="","",IFERROR("," &amp; VLOOKUP( 'Felling&amp;Restocking'!J715,SpeciesList[],2,FALSE),"," &amp; 'Felling&amp;Restocking'!J715))</f>
        <v/>
      </c>
      <c r="AI715" s="333" t="str">
        <f>IF('Felling&amp;Restocking'!J715="","",VLOOKUP( 'Felling&amp;Restocking'!J715,SpeciesList[],4,FALSE))</f>
        <v/>
      </c>
      <c r="AJ715" s="333" t="str">
        <f>IF('Felling&amp;Restocking'!K715="","",IFERROR("," &amp; VLOOKUP( 'Felling&amp;Restocking'!K715,SpeciesList[],2,FALSE),"," &amp; 'Felling&amp;Restocking'!K715))</f>
        <v/>
      </c>
      <c r="AK715" s="333" t="str">
        <f>IF('Felling&amp;Restocking'!K715="","",VLOOKUP( 'Felling&amp;Restocking'!K715,SpeciesList[],4,FALSE))</f>
        <v/>
      </c>
      <c r="AL715" s="333" t="str">
        <f>IF('Felling&amp;Restocking'!L715="","",IFERROR("," &amp; VLOOKUP( 'Felling&amp;Restocking'!L715,SpeciesList[],2,FALSE),"," &amp; 'Felling&amp;Restocking'!L715))</f>
        <v/>
      </c>
      <c r="AM715" s="333" t="str">
        <f>IF('Felling&amp;Restocking'!L715="","",VLOOKUP( 'Felling&amp;Restocking'!L715,SpeciesList[],4,FALSE))</f>
        <v/>
      </c>
      <c r="AN715" s="333" t="str">
        <f>IF('Felling&amp;Restocking'!M715="","",IFERROR("," &amp; VLOOKUP( 'Felling&amp;Restocking'!M715,SpeciesList[],2,FALSE),"," &amp; 'Felling&amp;Restocking'!M715))</f>
        <v/>
      </c>
      <c r="AO715" s="333" t="str">
        <f>IF('Felling&amp;Restocking'!M715="","",VLOOKUP( 'Felling&amp;Restocking'!M715,SpeciesList[],4,FALSE))</f>
        <v/>
      </c>
      <c r="AP715" s="333" t="str">
        <f>IF('Felling&amp;Restocking'!N715="","",IFERROR("," &amp; VLOOKUP( 'Felling&amp;Restocking'!N715,SpeciesList[],2,FALSE),"," &amp; 'Felling&amp;Restocking'!N715))</f>
        <v/>
      </c>
      <c r="AQ715" s="333" t="str">
        <f>IF('Felling&amp;Restocking'!N715="","",VLOOKUP( 'Felling&amp;Restocking'!N715,SpeciesList[],4,FALSE))</f>
        <v/>
      </c>
      <c r="AS715" s="346"/>
      <c r="AT715" s="333" t="str">
        <f>IF('Sub-Cpt Record'!A715&lt;&gt;"",CONCATENATE('Sub-Cpt Record'!A715,'Sub-Cpt Record'!B715,'Sub-Cpt Record'!C715),"")</f>
        <v/>
      </c>
      <c r="AU715" s="333">
        <f t="shared" si="99"/>
        <v>1</v>
      </c>
      <c r="AV715" s="333">
        <f>IF(AT715&lt;&gt;"",'Sub-Cpt Record'!C715/CODE!AU715,0)</f>
        <v>0</v>
      </c>
    </row>
    <row r="716" spans="1:48" x14ac:dyDescent="0.25">
      <c r="A716" s="333" t="str">
        <f>IF('Sub-Cpt Record'!B716="",IF(OR('Sub-Cpt Record'!A716=0,'Sub-Cpt Record'!A716=""),"",'Sub-Cpt Record'!A716),CONCATENATE('Sub-Cpt Record'!A716&amp;'Sub-Cpt Record'!B716))</f>
        <v/>
      </c>
      <c r="B716" s="333">
        <f t="shared" ref="B716:B779" si="100">IF($A716="",1,COUNTIFS($A$11:$A$1000, $A716))</f>
        <v>1</v>
      </c>
      <c r="C716" s="334" t="str">
        <f>IF('Sub-Cpt Record'!E716 = "","",'Sub-Cpt Record'!E716&amp;"  ")</f>
        <v/>
      </c>
      <c r="D716" s="333" t="str">
        <f>IF('Sub-Cpt Record'!F716 = "","",'Sub-Cpt Record'!F716&amp;"  ")</f>
        <v/>
      </c>
      <c r="E716" s="333" t="str">
        <f>IF('Sub-Cpt Record'!G716 = "","",'Sub-Cpt Record'!G716&amp;"  ")</f>
        <v/>
      </c>
      <c r="F716" s="333" t="str">
        <f>IF('Sub-Cpt Record'!H716 = "","",'Sub-Cpt Record'!H716&amp;"  ")</f>
        <v/>
      </c>
      <c r="G716" s="333" t="str">
        <f>IF('Sub-Cpt Record'!I716 = "","",'Sub-Cpt Record'!I716&amp;"  ")</f>
        <v/>
      </c>
      <c r="H716" s="333" t="str">
        <f>IF('Sub-Cpt Record'!J716 = "","",'Sub-Cpt Record'!J716&amp;"  ")</f>
        <v/>
      </c>
      <c r="I716" s="335" t="str">
        <f t="shared" ref="I716:I779" si="101">CONCATENATE(C716&amp;D716&amp;E716&amp;F716&amp;G716&amp;H716)</f>
        <v/>
      </c>
      <c r="J716" s="333">
        <f>IF(A716&lt;&gt;"",'Sub-Cpt Record'!C716/CODE!B716,0)</f>
        <v>0</v>
      </c>
      <c r="L716" s="337" t="str">
        <f t="shared" ref="L716:L779" si="102">IF(A716="",IF(L717=1,1,""),1)</f>
        <v/>
      </c>
      <c r="N716" s="338">
        <f>COUNTIFS('Felling&amp;Restocking'!$A$11:$A$1000, 'Felling&amp;Restocking'!$A716, 'Felling&amp;Restocking'!$B$11:$B$1000, 'Felling&amp;Restocking'!$B716, 'Felling&amp;Restocking'!$H$11:$H$1000, 'Felling&amp;Restocking'!$H716)</f>
        <v>0</v>
      </c>
      <c r="O716" s="338">
        <f>IF(OR('Felling&amp;Restocking'!H716=0,'Felling&amp;Restocking'!H716=""),0,1)</f>
        <v>0</v>
      </c>
      <c r="P716" s="339">
        <f>SUM('Felling&amp;Restocking'!O716+'Felling&amp;Restocking'!P716)</f>
        <v>0</v>
      </c>
      <c r="S716" s="341">
        <f>IF(AND(O716&lt;&gt;0,P716&lt;&gt;0,'Felling&amp;Restocking'!G716&lt;&gt;0,AA716="",AC716=""),1,0)</f>
        <v>0</v>
      </c>
      <c r="T716" s="342" t="str">
        <f>IF(OR('Felling&amp;Restocking'!G716=0,'Felling&amp;Restocking'!G716=""),"",SUM('Felling&amp;Restocking'!O716/P716)*'Felling&amp;Restocking'!G716)</f>
        <v/>
      </c>
      <c r="U716" s="343" t="str">
        <f>IF(OR('Felling&amp;Restocking'!G716=0,'Felling&amp;Restocking'!G716=""),"",SUM('Felling&amp;Restocking'!P716/P716)*'Felling&amp;Restocking'!G716)</f>
        <v/>
      </c>
      <c r="V716" s="344">
        <f>IF(CONCATENATE('Felling&amp;Restocking'!U716&amp;'Felling&amp;Restocking'!W716&amp;'Felling&amp;Restocking'!Y716&amp;'Felling&amp;Restocking'!AA716&amp;'Felling&amp;Restocking'!AC716)="",0,1)</f>
        <v>0</v>
      </c>
      <c r="W716" s="345">
        <f>IF(OR(OR(TRIM('Felling&amp;Restocking'!H716)="T",TRIM('Felling&amp;Restocking'!H716)="DF",TRIM('Felling&amp;Restocking'!H716)="OS"),O716=0),0,1)</f>
        <v>0</v>
      </c>
      <c r="X716" s="345">
        <f>IF(OR('Felling&amp;Restocking'!$S716="",OR('Felling&amp;Restocking'!$S716=0,'Felling&amp;Restocking'!$S716="N/A")),0,1)</f>
        <v>0</v>
      </c>
      <c r="Y716" s="333" t="str">
        <f t="shared" ref="Y716:Y779" si="103">IF(W716=1,T716,"")</f>
        <v/>
      </c>
      <c r="Z716" s="333" t="str">
        <f t="shared" ref="Z716:Z779" si="104">IF(W716=1,U716,"")</f>
        <v/>
      </c>
      <c r="AA716" s="334" t="str">
        <f t="shared" ref="AA716:AA779" si="105">CONCATENATE(IF(AND(AG716="B",AF716&lt;&gt;""),AF716,""),IF(AND(AI716="B",AH716&lt;&gt;""),AH716,""),IF(AND(AK716="B",AJ716&lt;&gt;""),AJ716,""),IF(AND(AM716="B",AL716&lt;&gt;""),AL716,""),IF(AND(AO716="B",AN716&lt;&gt;""),AN716,""),IF(AND(AQ716="B",AP716&lt;&gt;""),AP716,""))</f>
        <v/>
      </c>
      <c r="AC716" s="333" t="str">
        <f t="shared" ref="AC716:AC779" si="106">CONCATENATE(IF(AND(AG716="C",AF716&lt;&gt;""),AF716,""),IF(AND(AI716="C",AH716&lt;&gt;""),AH716,""),IF(AND(AK716="C",AJ716&lt;&gt;""),AJ716,""),IF(AND(AM716="C",AL716&lt;&gt;""),AL716,""),IF(AND(AO716="C",AN716&lt;&gt;""),AN716,""),IF(AND(AQ716="C",AP716&lt;&gt;""),AP716,""))</f>
        <v/>
      </c>
      <c r="AE716" s="333" t="str">
        <f t="shared" ref="AE716:AE779" si="107">CONCATENATE(IF(AS716="","",AS716),IF(AU716="","",AU716),IF(AW716="","",AW716),IF(AY716="","",AY716),IF(BA716="","",BA716),IF(BC716="","",BC716))</f>
        <v>1</v>
      </c>
      <c r="AF716" s="346" t="str">
        <f>IF('Felling&amp;Restocking'!I716="","",IFERROR(VLOOKUP( 'Felling&amp;Restocking'!I716,SpeciesList[],2,FALSE),"," &amp; 'Felling&amp;Restocking'!I716))</f>
        <v/>
      </c>
      <c r="AG716" s="333" t="str">
        <f>IF('Felling&amp;Restocking'!I716="","",VLOOKUP( 'Felling&amp;Restocking'!I716,SpeciesList[],4,FALSE))</f>
        <v/>
      </c>
      <c r="AH716" s="333" t="str">
        <f>IF('Felling&amp;Restocking'!J716="","",IFERROR("," &amp; VLOOKUP( 'Felling&amp;Restocking'!J716,SpeciesList[],2,FALSE),"," &amp; 'Felling&amp;Restocking'!J716))</f>
        <v/>
      </c>
      <c r="AI716" s="333" t="str">
        <f>IF('Felling&amp;Restocking'!J716="","",VLOOKUP( 'Felling&amp;Restocking'!J716,SpeciesList[],4,FALSE))</f>
        <v/>
      </c>
      <c r="AJ716" s="333" t="str">
        <f>IF('Felling&amp;Restocking'!K716="","",IFERROR("," &amp; VLOOKUP( 'Felling&amp;Restocking'!K716,SpeciesList[],2,FALSE),"," &amp; 'Felling&amp;Restocking'!K716))</f>
        <v/>
      </c>
      <c r="AK716" s="333" t="str">
        <f>IF('Felling&amp;Restocking'!K716="","",VLOOKUP( 'Felling&amp;Restocking'!K716,SpeciesList[],4,FALSE))</f>
        <v/>
      </c>
      <c r="AL716" s="333" t="str">
        <f>IF('Felling&amp;Restocking'!L716="","",IFERROR("," &amp; VLOOKUP( 'Felling&amp;Restocking'!L716,SpeciesList[],2,FALSE),"," &amp; 'Felling&amp;Restocking'!L716))</f>
        <v/>
      </c>
      <c r="AM716" s="333" t="str">
        <f>IF('Felling&amp;Restocking'!L716="","",VLOOKUP( 'Felling&amp;Restocking'!L716,SpeciesList[],4,FALSE))</f>
        <v/>
      </c>
      <c r="AN716" s="333" t="str">
        <f>IF('Felling&amp;Restocking'!M716="","",IFERROR("," &amp; VLOOKUP( 'Felling&amp;Restocking'!M716,SpeciesList[],2,FALSE),"," &amp; 'Felling&amp;Restocking'!M716))</f>
        <v/>
      </c>
      <c r="AO716" s="333" t="str">
        <f>IF('Felling&amp;Restocking'!M716="","",VLOOKUP( 'Felling&amp;Restocking'!M716,SpeciesList[],4,FALSE))</f>
        <v/>
      </c>
      <c r="AP716" s="333" t="str">
        <f>IF('Felling&amp;Restocking'!N716="","",IFERROR("," &amp; VLOOKUP( 'Felling&amp;Restocking'!N716,SpeciesList[],2,FALSE),"," &amp; 'Felling&amp;Restocking'!N716))</f>
        <v/>
      </c>
      <c r="AQ716" s="333" t="str">
        <f>IF('Felling&amp;Restocking'!N716="","",VLOOKUP( 'Felling&amp;Restocking'!N716,SpeciesList[],4,FALSE))</f>
        <v/>
      </c>
      <c r="AS716" s="346"/>
      <c r="AT716" s="333" t="str">
        <f>IF('Sub-Cpt Record'!A716&lt;&gt;"",CONCATENATE('Sub-Cpt Record'!A716,'Sub-Cpt Record'!B716,'Sub-Cpt Record'!C716),"")</f>
        <v/>
      </c>
      <c r="AU716" s="333">
        <f t="shared" ref="AU716:AU779" si="108">IF($AT716="",1,COUNTIFS($AT$11:$AT$1000, $AT716))</f>
        <v>1</v>
      </c>
      <c r="AV716" s="333">
        <f>IF(AT716&lt;&gt;"",'Sub-Cpt Record'!C716/CODE!AU716,0)</f>
        <v>0</v>
      </c>
    </row>
    <row r="717" spans="1:48" x14ac:dyDescent="0.25">
      <c r="A717" s="333" t="str">
        <f>IF('Sub-Cpt Record'!B717="",IF(OR('Sub-Cpt Record'!A717=0,'Sub-Cpt Record'!A717=""),"",'Sub-Cpt Record'!A717),CONCATENATE('Sub-Cpt Record'!A717&amp;'Sub-Cpt Record'!B717))</f>
        <v/>
      </c>
      <c r="B717" s="333">
        <f t="shared" si="100"/>
        <v>1</v>
      </c>
      <c r="C717" s="334" t="str">
        <f>IF('Sub-Cpt Record'!E717 = "","",'Sub-Cpt Record'!E717&amp;"  ")</f>
        <v/>
      </c>
      <c r="D717" s="333" t="str">
        <f>IF('Sub-Cpt Record'!F717 = "","",'Sub-Cpt Record'!F717&amp;"  ")</f>
        <v/>
      </c>
      <c r="E717" s="333" t="str">
        <f>IF('Sub-Cpt Record'!G717 = "","",'Sub-Cpt Record'!G717&amp;"  ")</f>
        <v/>
      </c>
      <c r="F717" s="333" t="str">
        <f>IF('Sub-Cpt Record'!H717 = "","",'Sub-Cpt Record'!H717&amp;"  ")</f>
        <v/>
      </c>
      <c r="G717" s="333" t="str">
        <f>IF('Sub-Cpt Record'!I717 = "","",'Sub-Cpt Record'!I717&amp;"  ")</f>
        <v/>
      </c>
      <c r="H717" s="333" t="str">
        <f>IF('Sub-Cpt Record'!J717 = "","",'Sub-Cpt Record'!J717&amp;"  ")</f>
        <v/>
      </c>
      <c r="I717" s="335" t="str">
        <f t="shared" si="101"/>
        <v/>
      </c>
      <c r="J717" s="333">
        <f>IF(A717&lt;&gt;"",'Sub-Cpt Record'!C717/CODE!B717,0)</f>
        <v>0</v>
      </c>
      <c r="L717" s="337" t="str">
        <f t="shared" si="102"/>
        <v/>
      </c>
      <c r="N717" s="338">
        <f>COUNTIFS('Felling&amp;Restocking'!$A$11:$A$1000, 'Felling&amp;Restocking'!$A717, 'Felling&amp;Restocking'!$B$11:$B$1000, 'Felling&amp;Restocking'!$B717, 'Felling&amp;Restocking'!$H$11:$H$1000, 'Felling&amp;Restocking'!$H717)</f>
        <v>0</v>
      </c>
      <c r="O717" s="338">
        <f>IF(OR('Felling&amp;Restocking'!H717=0,'Felling&amp;Restocking'!H717=""),0,1)</f>
        <v>0</v>
      </c>
      <c r="P717" s="339">
        <f>SUM('Felling&amp;Restocking'!O717+'Felling&amp;Restocking'!P717)</f>
        <v>0</v>
      </c>
      <c r="S717" s="341">
        <f>IF(AND(O717&lt;&gt;0,P717&lt;&gt;0,'Felling&amp;Restocking'!G717&lt;&gt;0,AA717="",AC717=""),1,0)</f>
        <v>0</v>
      </c>
      <c r="T717" s="342" t="str">
        <f>IF(OR('Felling&amp;Restocking'!G717=0,'Felling&amp;Restocking'!G717=""),"",SUM('Felling&amp;Restocking'!O717/P717)*'Felling&amp;Restocking'!G717)</f>
        <v/>
      </c>
      <c r="U717" s="343" t="str">
        <f>IF(OR('Felling&amp;Restocking'!G717=0,'Felling&amp;Restocking'!G717=""),"",SUM('Felling&amp;Restocking'!P717/P717)*'Felling&amp;Restocking'!G717)</f>
        <v/>
      </c>
      <c r="V717" s="344">
        <f>IF(CONCATENATE('Felling&amp;Restocking'!U717&amp;'Felling&amp;Restocking'!W717&amp;'Felling&amp;Restocking'!Y717&amp;'Felling&amp;Restocking'!AA717&amp;'Felling&amp;Restocking'!AC717)="",0,1)</f>
        <v>0</v>
      </c>
      <c r="W717" s="345">
        <f>IF(OR(OR(TRIM('Felling&amp;Restocking'!H717)="T",TRIM('Felling&amp;Restocking'!H717)="DF",TRIM('Felling&amp;Restocking'!H717)="OS"),O717=0),0,1)</f>
        <v>0</v>
      </c>
      <c r="X717" s="345">
        <f>IF(OR('Felling&amp;Restocking'!$S717="",OR('Felling&amp;Restocking'!$S717=0,'Felling&amp;Restocking'!$S717="N/A")),0,1)</f>
        <v>0</v>
      </c>
      <c r="Y717" s="333" t="str">
        <f t="shared" si="103"/>
        <v/>
      </c>
      <c r="Z717" s="333" t="str">
        <f t="shared" si="104"/>
        <v/>
      </c>
      <c r="AA717" s="334" t="str">
        <f t="shared" si="105"/>
        <v/>
      </c>
      <c r="AC717" s="333" t="str">
        <f t="shared" si="106"/>
        <v/>
      </c>
      <c r="AE717" s="333" t="str">
        <f t="shared" si="107"/>
        <v>1</v>
      </c>
      <c r="AF717" s="346" t="str">
        <f>IF('Felling&amp;Restocking'!I717="","",IFERROR(VLOOKUP( 'Felling&amp;Restocking'!I717,SpeciesList[],2,FALSE),"," &amp; 'Felling&amp;Restocking'!I717))</f>
        <v/>
      </c>
      <c r="AG717" s="333" t="str">
        <f>IF('Felling&amp;Restocking'!I717="","",VLOOKUP( 'Felling&amp;Restocking'!I717,SpeciesList[],4,FALSE))</f>
        <v/>
      </c>
      <c r="AH717" s="333" t="str">
        <f>IF('Felling&amp;Restocking'!J717="","",IFERROR("," &amp; VLOOKUP( 'Felling&amp;Restocking'!J717,SpeciesList[],2,FALSE),"," &amp; 'Felling&amp;Restocking'!J717))</f>
        <v/>
      </c>
      <c r="AI717" s="333" t="str">
        <f>IF('Felling&amp;Restocking'!J717="","",VLOOKUP( 'Felling&amp;Restocking'!J717,SpeciesList[],4,FALSE))</f>
        <v/>
      </c>
      <c r="AJ717" s="333" t="str">
        <f>IF('Felling&amp;Restocking'!K717="","",IFERROR("," &amp; VLOOKUP( 'Felling&amp;Restocking'!K717,SpeciesList[],2,FALSE),"," &amp; 'Felling&amp;Restocking'!K717))</f>
        <v/>
      </c>
      <c r="AK717" s="333" t="str">
        <f>IF('Felling&amp;Restocking'!K717="","",VLOOKUP( 'Felling&amp;Restocking'!K717,SpeciesList[],4,FALSE))</f>
        <v/>
      </c>
      <c r="AL717" s="333" t="str">
        <f>IF('Felling&amp;Restocking'!L717="","",IFERROR("," &amp; VLOOKUP( 'Felling&amp;Restocking'!L717,SpeciesList[],2,FALSE),"," &amp; 'Felling&amp;Restocking'!L717))</f>
        <v/>
      </c>
      <c r="AM717" s="333" t="str">
        <f>IF('Felling&amp;Restocking'!L717="","",VLOOKUP( 'Felling&amp;Restocking'!L717,SpeciesList[],4,FALSE))</f>
        <v/>
      </c>
      <c r="AN717" s="333" t="str">
        <f>IF('Felling&amp;Restocking'!M717="","",IFERROR("," &amp; VLOOKUP( 'Felling&amp;Restocking'!M717,SpeciesList[],2,FALSE),"," &amp; 'Felling&amp;Restocking'!M717))</f>
        <v/>
      </c>
      <c r="AO717" s="333" t="str">
        <f>IF('Felling&amp;Restocking'!M717="","",VLOOKUP( 'Felling&amp;Restocking'!M717,SpeciesList[],4,FALSE))</f>
        <v/>
      </c>
      <c r="AP717" s="333" t="str">
        <f>IF('Felling&amp;Restocking'!N717="","",IFERROR("," &amp; VLOOKUP( 'Felling&amp;Restocking'!N717,SpeciesList[],2,FALSE),"," &amp; 'Felling&amp;Restocking'!N717))</f>
        <v/>
      </c>
      <c r="AQ717" s="333" t="str">
        <f>IF('Felling&amp;Restocking'!N717="","",VLOOKUP( 'Felling&amp;Restocking'!N717,SpeciesList[],4,FALSE))</f>
        <v/>
      </c>
      <c r="AS717" s="346"/>
      <c r="AT717" s="333" t="str">
        <f>IF('Sub-Cpt Record'!A717&lt;&gt;"",CONCATENATE('Sub-Cpt Record'!A717,'Sub-Cpt Record'!B717,'Sub-Cpt Record'!C717),"")</f>
        <v/>
      </c>
      <c r="AU717" s="333">
        <f t="shared" si="108"/>
        <v>1</v>
      </c>
      <c r="AV717" s="333">
        <f>IF(AT717&lt;&gt;"",'Sub-Cpt Record'!C717/CODE!AU717,0)</f>
        <v>0</v>
      </c>
    </row>
    <row r="718" spans="1:48" x14ac:dyDescent="0.25">
      <c r="A718" s="333" t="str">
        <f>IF('Sub-Cpt Record'!B718="",IF(OR('Sub-Cpt Record'!A718=0,'Sub-Cpt Record'!A718=""),"",'Sub-Cpt Record'!A718),CONCATENATE('Sub-Cpt Record'!A718&amp;'Sub-Cpt Record'!B718))</f>
        <v/>
      </c>
      <c r="B718" s="333">
        <f t="shared" si="100"/>
        <v>1</v>
      </c>
      <c r="C718" s="334" t="str">
        <f>IF('Sub-Cpt Record'!E718 = "","",'Sub-Cpt Record'!E718&amp;"  ")</f>
        <v/>
      </c>
      <c r="D718" s="333" t="str">
        <f>IF('Sub-Cpt Record'!F718 = "","",'Sub-Cpt Record'!F718&amp;"  ")</f>
        <v/>
      </c>
      <c r="E718" s="333" t="str">
        <f>IF('Sub-Cpt Record'!G718 = "","",'Sub-Cpt Record'!G718&amp;"  ")</f>
        <v/>
      </c>
      <c r="F718" s="333" t="str">
        <f>IF('Sub-Cpt Record'!H718 = "","",'Sub-Cpt Record'!H718&amp;"  ")</f>
        <v/>
      </c>
      <c r="G718" s="333" t="str">
        <f>IF('Sub-Cpt Record'!I718 = "","",'Sub-Cpt Record'!I718&amp;"  ")</f>
        <v/>
      </c>
      <c r="H718" s="333" t="str">
        <f>IF('Sub-Cpt Record'!J718 = "","",'Sub-Cpt Record'!J718&amp;"  ")</f>
        <v/>
      </c>
      <c r="I718" s="335" t="str">
        <f t="shared" si="101"/>
        <v/>
      </c>
      <c r="J718" s="333">
        <f>IF(A718&lt;&gt;"",'Sub-Cpt Record'!C718/CODE!B718,0)</f>
        <v>0</v>
      </c>
      <c r="L718" s="337" t="str">
        <f t="shared" si="102"/>
        <v/>
      </c>
      <c r="N718" s="338">
        <f>COUNTIFS('Felling&amp;Restocking'!$A$11:$A$1000, 'Felling&amp;Restocking'!$A718, 'Felling&amp;Restocking'!$B$11:$B$1000, 'Felling&amp;Restocking'!$B718, 'Felling&amp;Restocking'!$H$11:$H$1000, 'Felling&amp;Restocking'!$H718)</f>
        <v>0</v>
      </c>
      <c r="O718" s="338">
        <f>IF(OR('Felling&amp;Restocking'!H718=0,'Felling&amp;Restocking'!H718=""),0,1)</f>
        <v>0</v>
      </c>
      <c r="P718" s="339">
        <f>SUM('Felling&amp;Restocking'!O718+'Felling&amp;Restocking'!P718)</f>
        <v>0</v>
      </c>
      <c r="S718" s="341">
        <f>IF(AND(O718&lt;&gt;0,P718&lt;&gt;0,'Felling&amp;Restocking'!G718&lt;&gt;0,AA718="",AC718=""),1,0)</f>
        <v>0</v>
      </c>
      <c r="T718" s="342" t="str">
        <f>IF(OR('Felling&amp;Restocking'!G718=0,'Felling&amp;Restocking'!G718=""),"",SUM('Felling&amp;Restocking'!O718/P718)*'Felling&amp;Restocking'!G718)</f>
        <v/>
      </c>
      <c r="U718" s="343" t="str">
        <f>IF(OR('Felling&amp;Restocking'!G718=0,'Felling&amp;Restocking'!G718=""),"",SUM('Felling&amp;Restocking'!P718/P718)*'Felling&amp;Restocking'!G718)</f>
        <v/>
      </c>
      <c r="V718" s="344">
        <f>IF(CONCATENATE('Felling&amp;Restocking'!U718&amp;'Felling&amp;Restocking'!W718&amp;'Felling&amp;Restocking'!Y718&amp;'Felling&amp;Restocking'!AA718&amp;'Felling&amp;Restocking'!AC718)="",0,1)</f>
        <v>0</v>
      </c>
      <c r="W718" s="345">
        <f>IF(OR(OR(TRIM('Felling&amp;Restocking'!H718)="T",TRIM('Felling&amp;Restocking'!H718)="DF",TRIM('Felling&amp;Restocking'!H718)="OS"),O718=0),0,1)</f>
        <v>0</v>
      </c>
      <c r="X718" s="345">
        <f>IF(OR('Felling&amp;Restocking'!$S718="",OR('Felling&amp;Restocking'!$S718=0,'Felling&amp;Restocking'!$S718="N/A")),0,1)</f>
        <v>0</v>
      </c>
      <c r="Y718" s="333" t="str">
        <f t="shared" si="103"/>
        <v/>
      </c>
      <c r="Z718" s="333" t="str">
        <f t="shared" si="104"/>
        <v/>
      </c>
      <c r="AA718" s="334" t="str">
        <f t="shared" si="105"/>
        <v/>
      </c>
      <c r="AC718" s="333" t="str">
        <f t="shared" si="106"/>
        <v/>
      </c>
      <c r="AE718" s="333" t="str">
        <f t="shared" si="107"/>
        <v>1</v>
      </c>
      <c r="AF718" s="346" t="str">
        <f>IF('Felling&amp;Restocking'!I718="","",IFERROR(VLOOKUP( 'Felling&amp;Restocking'!I718,SpeciesList[],2,FALSE),"," &amp; 'Felling&amp;Restocking'!I718))</f>
        <v/>
      </c>
      <c r="AG718" s="333" t="str">
        <f>IF('Felling&amp;Restocking'!I718="","",VLOOKUP( 'Felling&amp;Restocking'!I718,SpeciesList[],4,FALSE))</f>
        <v/>
      </c>
      <c r="AH718" s="333" t="str">
        <f>IF('Felling&amp;Restocking'!J718="","",IFERROR("," &amp; VLOOKUP( 'Felling&amp;Restocking'!J718,SpeciesList[],2,FALSE),"," &amp; 'Felling&amp;Restocking'!J718))</f>
        <v/>
      </c>
      <c r="AI718" s="333" t="str">
        <f>IF('Felling&amp;Restocking'!J718="","",VLOOKUP( 'Felling&amp;Restocking'!J718,SpeciesList[],4,FALSE))</f>
        <v/>
      </c>
      <c r="AJ718" s="333" t="str">
        <f>IF('Felling&amp;Restocking'!K718="","",IFERROR("," &amp; VLOOKUP( 'Felling&amp;Restocking'!K718,SpeciesList[],2,FALSE),"," &amp; 'Felling&amp;Restocking'!K718))</f>
        <v/>
      </c>
      <c r="AK718" s="333" t="str">
        <f>IF('Felling&amp;Restocking'!K718="","",VLOOKUP( 'Felling&amp;Restocking'!K718,SpeciesList[],4,FALSE))</f>
        <v/>
      </c>
      <c r="AL718" s="333" t="str">
        <f>IF('Felling&amp;Restocking'!L718="","",IFERROR("," &amp; VLOOKUP( 'Felling&amp;Restocking'!L718,SpeciesList[],2,FALSE),"," &amp; 'Felling&amp;Restocking'!L718))</f>
        <v/>
      </c>
      <c r="AM718" s="333" t="str">
        <f>IF('Felling&amp;Restocking'!L718="","",VLOOKUP( 'Felling&amp;Restocking'!L718,SpeciesList[],4,FALSE))</f>
        <v/>
      </c>
      <c r="AN718" s="333" t="str">
        <f>IF('Felling&amp;Restocking'!M718="","",IFERROR("," &amp; VLOOKUP( 'Felling&amp;Restocking'!M718,SpeciesList[],2,FALSE),"," &amp; 'Felling&amp;Restocking'!M718))</f>
        <v/>
      </c>
      <c r="AO718" s="333" t="str">
        <f>IF('Felling&amp;Restocking'!M718="","",VLOOKUP( 'Felling&amp;Restocking'!M718,SpeciesList[],4,FALSE))</f>
        <v/>
      </c>
      <c r="AP718" s="333" t="str">
        <f>IF('Felling&amp;Restocking'!N718="","",IFERROR("," &amp; VLOOKUP( 'Felling&amp;Restocking'!N718,SpeciesList[],2,FALSE),"," &amp; 'Felling&amp;Restocking'!N718))</f>
        <v/>
      </c>
      <c r="AQ718" s="333" t="str">
        <f>IF('Felling&amp;Restocking'!N718="","",VLOOKUP( 'Felling&amp;Restocking'!N718,SpeciesList[],4,FALSE))</f>
        <v/>
      </c>
      <c r="AS718" s="346"/>
      <c r="AT718" s="333" t="str">
        <f>IF('Sub-Cpt Record'!A718&lt;&gt;"",CONCATENATE('Sub-Cpt Record'!A718,'Sub-Cpt Record'!B718,'Sub-Cpt Record'!C718),"")</f>
        <v/>
      </c>
      <c r="AU718" s="333">
        <f t="shared" si="108"/>
        <v>1</v>
      </c>
      <c r="AV718" s="333">
        <f>IF(AT718&lt;&gt;"",'Sub-Cpt Record'!C718/CODE!AU718,0)</f>
        <v>0</v>
      </c>
    </row>
    <row r="719" spans="1:48" x14ac:dyDescent="0.25">
      <c r="A719" s="333" t="str">
        <f>IF('Sub-Cpt Record'!B719="",IF(OR('Sub-Cpt Record'!A719=0,'Sub-Cpt Record'!A719=""),"",'Sub-Cpt Record'!A719),CONCATENATE('Sub-Cpt Record'!A719&amp;'Sub-Cpt Record'!B719))</f>
        <v/>
      </c>
      <c r="B719" s="333">
        <f t="shared" si="100"/>
        <v>1</v>
      </c>
      <c r="C719" s="334" t="str">
        <f>IF('Sub-Cpt Record'!E719 = "","",'Sub-Cpt Record'!E719&amp;"  ")</f>
        <v/>
      </c>
      <c r="D719" s="333" t="str">
        <f>IF('Sub-Cpt Record'!F719 = "","",'Sub-Cpt Record'!F719&amp;"  ")</f>
        <v/>
      </c>
      <c r="E719" s="333" t="str">
        <f>IF('Sub-Cpt Record'!G719 = "","",'Sub-Cpt Record'!G719&amp;"  ")</f>
        <v/>
      </c>
      <c r="F719" s="333" t="str">
        <f>IF('Sub-Cpt Record'!H719 = "","",'Sub-Cpt Record'!H719&amp;"  ")</f>
        <v/>
      </c>
      <c r="G719" s="333" t="str">
        <f>IF('Sub-Cpt Record'!I719 = "","",'Sub-Cpt Record'!I719&amp;"  ")</f>
        <v/>
      </c>
      <c r="H719" s="333" t="str">
        <f>IF('Sub-Cpt Record'!J719 = "","",'Sub-Cpt Record'!J719&amp;"  ")</f>
        <v/>
      </c>
      <c r="I719" s="335" t="str">
        <f t="shared" si="101"/>
        <v/>
      </c>
      <c r="J719" s="333">
        <f>IF(A719&lt;&gt;"",'Sub-Cpt Record'!C719/CODE!B719,0)</f>
        <v>0</v>
      </c>
      <c r="L719" s="337" t="str">
        <f t="shared" si="102"/>
        <v/>
      </c>
      <c r="N719" s="338">
        <f>COUNTIFS('Felling&amp;Restocking'!$A$11:$A$1000, 'Felling&amp;Restocking'!$A719, 'Felling&amp;Restocking'!$B$11:$B$1000, 'Felling&amp;Restocking'!$B719, 'Felling&amp;Restocking'!$H$11:$H$1000, 'Felling&amp;Restocking'!$H719)</f>
        <v>0</v>
      </c>
      <c r="O719" s="338">
        <f>IF(OR('Felling&amp;Restocking'!H719=0,'Felling&amp;Restocking'!H719=""),0,1)</f>
        <v>0</v>
      </c>
      <c r="P719" s="339">
        <f>SUM('Felling&amp;Restocking'!O719+'Felling&amp;Restocking'!P719)</f>
        <v>0</v>
      </c>
      <c r="S719" s="341">
        <f>IF(AND(O719&lt;&gt;0,P719&lt;&gt;0,'Felling&amp;Restocking'!G719&lt;&gt;0,AA719="",AC719=""),1,0)</f>
        <v>0</v>
      </c>
      <c r="T719" s="342" t="str">
        <f>IF(OR('Felling&amp;Restocking'!G719=0,'Felling&amp;Restocking'!G719=""),"",SUM('Felling&amp;Restocking'!O719/P719)*'Felling&amp;Restocking'!G719)</f>
        <v/>
      </c>
      <c r="U719" s="343" t="str">
        <f>IF(OR('Felling&amp;Restocking'!G719=0,'Felling&amp;Restocking'!G719=""),"",SUM('Felling&amp;Restocking'!P719/P719)*'Felling&amp;Restocking'!G719)</f>
        <v/>
      </c>
      <c r="V719" s="344">
        <f>IF(CONCATENATE('Felling&amp;Restocking'!U719&amp;'Felling&amp;Restocking'!W719&amp;'Felling&amp;Restocking'!Y719&amp;'Felling&amp;Restocking'!AA719&amp;'Felling&amp;Restocking'!AC719)="",0,1)</f>
        <v>0</v>
      </c>
      <c r="W719" s="345">
        <f>IF(OR(OR(TRIM('Felling&amp;Restocking'!H719)="T",TRIM('Felling&amp;Restocking'!H719)="DF",TRIM('Felling&amp;Restocking'!H719)="OS"),O719=0),0,1)</f>
        <v>0</v>
      </c>
      <c r="X719" s="345">
        <f>IF(OR('Felling&amp;Restocking'!$S719="",OR('Felling&amp;Restocking'!$S719=0,'Felling&amp;Restocking'!$S719="N/A")),0,1)</f>
        <v>0</v>
      </c>
      <c r="Y719" s="333" t="str">
        <f t="shared" si="103"/>
        <v/>
      </c>
      <c r="Z719" s="333" t="str">
        <f t="shared" si="104"/>
        <v/>
      </c>
      <c r="AA719" s="334" t="str">
        <f t="shared" si="105"/>
        <v/>
      </c>
      <c r="AC719" s="333" t="str">
        <f t="shared" si="106"/>
        <v/>
      </c>
      <c r="AE719" s="333" t="str">
        <f t="shared" si="107"/>
        <v>1</v>
      </c>
      <c r="AF719" s="346" t="str">
        <f>IF('Felling&amp;Restocking'!I719="","",IFERROR(VLOOKUP( 'Felling&amp;Restocking'!I719,SpeciesList[],2,FALSE),"," &amp; 'Felling&amp;Restocking'!I719))</f>
        <v/>
      </c>
      <c r="AG719" s="333" t="str">
        <f>IF('Felling&amp;Restocking'!I719="","",VLOOKUP( 'Felling&amp;Restocking'!I719,SpeciesList[],4,FALSE))</f>
        <v/>
      </c>
      <c r="AH719" s="333" t="str">
        <f>IF('Felling&amp;Restocking'!J719="","",IFERROR("," &amp; VLOOKUP( 'Felling&amp;Restocking'!J719,SpeciesList[],2,FALSE),"," &amp; 'Felling&amp;Restocking'!J719))</f>
        <v/>
      </c>
      <c r="AI719" s="333" t="str">
        <f>IF('Felling&amp;Restocking'!J719="","",VLOOKUP( 'Felling&amp;Restocking'!J719,SpeciesList[],4,FALSE))</f>
        <v/>
      </c>
      <c r="AJ719" s="333" t="str">
        <f>IF('Felling&amp;Restocking'!K719="","",IFERROR("," &amp; VLOOKUP( 'Felling&amp;Restocking'!K719,SpeciesList[],2,FALSE),"," &amp; 'Felling&amp;Restocking'!K719))</f>
        <v/>
      </c>
      <c r="AK719" s="333" t="str">
        <f>IF('Felling&amp;Restocking'!K719="","",VLOOKUP( 'Felling&amp;Restocking'!K719,SpeciesList[],4,FALSE))</f>
        <v/>
      </c>
      <c r="AL719" s="333" t="str">
        <f>IF('Felling&amp;Restocking'!L719="","",IFERROR("," &amp; VLOOKUP( 'Felling&amp;Restocking'!L719,SpeciesList[],2,FALSE),"," &amp; 'Felling&amp;Restocking'!L719))</f>
        <v/>
      </c>
      <c r="AM719" s="333" t="str">
        <f>IF('Felling&amp;Restocking'!L719="","",VLOOKUP( 'Felling&amp;Restocking'!L719,SpeciesList[],4,FALSE))</f>
        <v/>
      </c>
      <c r="AN719" s="333" t="str">
        <f>IF('Felling&amp;Restocking'!M719="","",IFERROR("," &amp; VLOOKUP( 'Felling&amp;Restocking'!M719,SpeciesList[],2,FALSE),"," &amp; 'Felling&amp;Restocking'!M719))</f>
        <v/>
      </c>
      <c r="AO719" s="333" t="str">
        <f>IF('Felling&amp;Restocking'!M719="","",VLOOKUP( 'Felling&amp;Restocking'!M719,SpeciesList[],4,FALSE))</f>
        <v/>
      </c>
      <c r="AP719" s="333" t="str">
        <f>IF('Felling&amp;Restocking'!N719="","",IFERROR("," &amp; VLOOKUP( 'Felling&amp;Restocking'!N719,SpeciesList[],2,FALSE),"," &amp; 'Felling&amp;Restocking'!N719))</f>
        <v/>
      </c>
      <c r="AQ719" s="333" t="str">
        <f>IF('Felling&amp;Restocking'!N719="","",VLOOKUP( 'Felling&amp;Restocking'!N719,SpeciesList[],4,FALSE))</f>
        <v/>
      </c>
      <c r="AS719" s="346"/>
      <c r="AT719" s="333" t="str">
        <f>IF('Sub-Cpt Record'!A719&lt;&gt;"",CONCATENATE('Sub-Cpt Record'!A719,'Sub-Cpt Record'!B719,'Sub-Cpt Record'!C719),"")</f>
        <v/>
      </c>
      <c r="AU719" s="333">
        <f t="shared" si="108"/>
        <v>1</v>
      </c>
      <c r="AV719" s="333">
        <f>IF(AT719&lt;&gt;"",'Sub-Cpt Record'!C719/CODE!AU719,0)</f>
        <v>0</v>
      </c>
    </row>
    <row r="720" spans="1:48" x14ac:dyDescent="0.25">
      <c r="A720" s="333" t="str">
        <f>IF('Sub-Cpt Record'!B720="",IF(OR('Sub-Cpt Record'!A720=0,'Sub-Cpt Record'!A720=""),"",'Sub-Cpt Record'!A720),CONCATENATE('Sub-Cpt Record'!A720&amp;'Sub-Cpt Record'!B720))</f>
        <v/>
      </c>
      <c r="B720" s="333">
        <f t="shared" si="100"/>
        <v>1</v>
      </c>
      <c r="C720" s="334" t="str">
        <f>IF('Sub-Cpt Record'!E720 = "","",'Sub-Cpt Record'!E720&amp;"  ")</f>
        <v/>
      </c>
      <c r="D720" s="333" t="str">
        <f>IF('Sub-Cpt Record'!F720 = "","",'Sub-Cpt Record'!F720&amp;"  ")</f>
        <v/>
      </c>
      <c r="E720" s="333" t="str">
        <f>IF('Sub-Cpt Record'!G720 = "","",'Sub-Cpt Record'!G720&amp;"  ")</f>
        <v/>
      </c>
      <c r="F720" s="333" t="str">
        <f>IF('Sub-Cpt Record'!H720 = "","",'Sub-Cpt Record'!H720&amp;"  ")</f>
        <v/>
      </c>
      <c r="G720" s="333" t="str">
        <f>IF('Sub-Cpt Record'!I720 = "","",'Sub-Cpt Record'!I720&amp;"  ")</f>
        <v/>
      </c>
      <c r="H720" s="333" t="str">
        <f>IF('Sub-Cpt Record'!J720 = "","",'Sub-Cpt Record'!J720&amp;"  ")</f>
        <v/>
      </c>
      <c r="I720" s="335" t="str">
        <f t="shared" si="101"/>
        <v/>
      </c>
      <c r="J720" s="333">
        <f>IF(A720&lt;&gt;"",'Sub-Cpt Record'!C720/CODE!B720,0)</f>
        <v>0</v>
      </c>
      <c r="L720" s="337" t="str">
        <f t="shared" si="102"/>
        <v/>
      </c>
      <c r="N720" s="338">
        <f>COUNTIFS('Felling&amp;Restocking'!$A$11:$A$1000, 'Felling&amp;Restocking'!$A720, 'Felling&amp;Restocking'!$B$11:$B$1000, 'Felling&amp;Restocking'!$B720, 'Felling&amp;Restocking'!$H$11:$H$1000, 'Felling&amp;Restocking'!$H720)</f>
        <v>0</v>
      </c>
      <c r="O720" s="338">
        <f>IF(OR('Felling&amp;Restocking'!H720=0,'Felling&amp;Restocking'!H720=""),0,1)</f>
        <v>0</v>
      </c>
      <c r="P720" s="339">
        <f>SUM('Felling&amp;Restocking'!O720+'Felling&amp;Restocking'!P720)</f>
        <v>0</v>
      </c>
      <c r="S720" s="341">
        <f>IF(AND(O720&lt;&gt;0,P720&lt;&gt;0,'Felling&amp;Restocking'!G720&lt;&gt;0,AA720="",AC720=""),1,0)</f>
        <v>0</v>
      </c>
      <c r="T720" s="342" t="str">
        <f>IF(OR('Felling&amp;Restocking'!G720=0,'Felling&amp;Restocking'!G720=""),"",SUM('Felling&amp;Restocking'!O720/P720)*'Felling&amp;Restocking'!G720)</f>
        <v/>
      </c>
      <c r="U720" s="343" t="str">
        <f>IF(OR('Felling&amp;Restocking'!G720=0,'Felling&amp;Restocking'!G720=""),"",SUM('Felling&amp;Restocking'!P720/P720)*'Felling&amp;Restocking'!G720)</f>
        <v/>
      </c>
      <c r="V720" s="344">
        <f>IF(CONCATENATE('Felling&amp;Restocking'!U720&amp;'Felling&amp;Restocking'!W720&amp;'Felling&amp;Restocking'!Y720&amp;'Felling&amp;Restocking'!AA720&amp;'Felling&amp;Restocking'!AC720)="",0,1)</f>
        <v>0</v>
      </c>
      <c r="W720" s="345">
        <f>IF(OR(OR(TRIM('Felling&amp;Restocking'!H720)="T",TRIM('Felling&amp;Restocking'!H720)="DF",TRIM('Felling&amp;Restocking'!H720)="OS"),O720=0),0,1)</f>
        <v>0</v>
      </c>
      <c r="X720" s="345">
        <f>IF(OR('Felling&amp;Restocking'!$S720="",OR('Felling&amp;Restocking'!$S720=0,'Felling&amp;Restocking'!$S720="N/A")),0,1)</f>
        <v>0</v>
      </c>
      <c r="Y720" s="333" t="str">
        <f t="shared" si="103"/>
        <v/>
      </c>
      <c r="Z720" s="333" t="str">
        <f t="shared" si="104"/>
        <v/>
      </c>
      <c r="AA720" s="334" t="str">
        <f t="shared" si="105"/>
        <v/>
      </c>
      <c r="AC720" s="333" t="str">
        <f t="shared" si="106"/>
        <v/>
      </c>
      <c r="AE720" s="333" t="str">
        <f t="shared" si="107"/>
        <v>1</v>
      </c>
      <c r="AF720" s="346" t="str">
        <f>IF('Felling&amp;Restocking'!I720="","",IFERROR(VLOOKUP( 'Felling&amp;Restocking'!I720,SpeciesList[],2,FALSE),"," &amp; 'Felling&amp;Restocking'!I720))</f>
        <v/>
      </c>
      <c r="AG720" s="333" t="str">
        <f>IF('Felling&amp;Restocking'!I720="","",VLOOKUP( 'Felling&amp;Restocking'!I720,SpeciesList[],4,FALSE))</f>
        <v/>
      </c>
      <c r="AH720" s="333" t="str">
        <f>IF('Felling&amp;Restocking'!J720="","",IFERROR("," &amp; VLOOKUP( 'Felling&amp;Restocking'!J720,SpeciesList[],2,FALSE),"," &amp; 'Felling&amp;Restocking'!J720))</f>
        <v/>
      </c>
      <c r="AI720" s="333" t="str">
        <f>IF('Felling&amp;Restocking'!J720="","",VLOOKUP( 'Felling&amp;Restocking'!J720,SpeciesList[],4,FALSE))</f>
        <v/>
      </c>
      <c r="AJ720" s="333" t="str">
        <f>IF('Felling&amp;Restocking'!K720="","",IFERROR("," &amp; VLOOKUP( 'Felling&amp;Restocking'!K720,SpeciesList[],2,FALSE),"," &amp; 'Felling&amp;Restocking'!K720))</f>
        <v/>
      </c>
      <c r="AK720" s="333" t="str">
        <f>IF('Felling&amp;Restocking'!K720="","",VLOOKUP( 'Felling&amp;Restocking'!K720,SpeciesList[],4,FALSE))</f>
        <v/>
      </c>
      <c r="AL720" s="333" t="str">
        <f>IF('Felling&amp;Restocking'!L720="","",IFERROR("," &amp; VLOOKUP( 'Felling&amp;Restocking'!L720,SpeciesList[],2,FALSE),"," &amp; 'Felling&amp;Restocking'!L720))</f>
        <v/>
      </c>
      <c r="AM720" s="333" t="str">
        <f>IF('Felling&amp;Restocking'!L720="","",VLOOKUP( 'Felling&amp;Restocking'!L720,SpeciesList[],4,FALSE))</f>
        <v/>
      </c>
      <c r="AN720" s="333" t="str">
        <f>IF('Felling&amp;Restocking'!M720="","",IFERROR("," &amp; VLOOKUP( 'Felling&amp;Restocking'!M720,SpeciesList[],2,FALSE),"," &amp; 'Felling&amp;Restocking'!M720))</f>
        <v/>
      </c>
      <c r="AO720" s="333" t="str">
        <f>IF('Felling&amp;Restocking'!M720="","",VLOOKUP( 'Felling&amp;Restocking'!M720,SpeciesList[],4,FALSE))</f>
        <v/>
      </c>
      <c r="AP720" s="333" t="str">
        <f>IF('Felling&amp;Restocking'!N720="","",IFERROR("," &amp; VLOOKUP( 'Felling&amp;Restocking'!N720,SpeciesList[],2,FALSE),"," &amp; 'Felling&amp;Restocking'!N720))</f>
        <v/>
      </c>
      <c r="AQ720" s="333" t="str">
        <f>IF('Felling&amp;Restocking'!N720="","",VLOOKUP( 'Felling&amp;Restocking'!N720,SpeciesList[],4,FALSE))</f>
        <v/>
      </c>
      <c r="AS720" s="346"/>
      <c r="AT720" s="333" t="str">
        <f>IF('Sub-Cpt Record'!A720&lt;&gt;"",CONCATENATE('Sub-Cpt Record'!A720,'Sub-Cpt Record'!B720,'Sub-Cpt Record'!C720),"")</f>
        <v/>
      </c>
      <c r="AU720" s="333">
        <f t="shared" si="108"/>
        <v>1</v>
      </c>
      <c r="AV720" s="333">
        <f>IF(AT720&lt;&gt;"",'Sub-Cpt Record'!C720/CODE!AU720,0)</f>
        <v>0</v>
      </c>
    </row>
    <row r="721" spans="1:48" x14ac:dyDescent="0.25">
      <c r="A721" s="333" t="str">
        <f>IF('Sub-Cpt Record'!B721="",IF(OR('Sub-Cpt Record'!A721=0,'Sub-Cpt Record'!A721=""),"",'Sub-Cpt Record'!A721),CONCATENATE('Sub-Cpt Record'!A721&amp;'Sub-Cpt Record'!B721))</f>
        <v/>
      </c>
      <c r="B721" s="333">
        <f t="shared" si="100"/>
        <v>1</v>
      </c>
      <c r="C721" s="334" t="str">
        <f>IF('Sub-Cpt Record'!E721 = "","",'Sub-Cpt Record'!E721&amp;"  ")</f>
        <v/>
      </c>
      <c r="D721" s="333" t="str">
        <f>IF('Sub-Cpt Record'!F721 = "","",'Sub-Cpt Record'!F721&amp;"  ")</f>
        <v/>
      </c>
      <c r="E721" s="333" t="str">
        <f>IF('Sub-Cpt Record'!G721 = "","",'Sub-Cpt Record'!G721&amp;"  ")</f>
        <v/>
      </c>
      <c r="F721" s="333" t="str">
        <f>IF('Sub-Cpt Record'!H721 = "","",'Sub-Cpt Record'!H721&amp;"  ")</f>
        <v/>
      </c>
      <c r="G721" s="333" t="str">
        <f>IF('Sub-Cpt Record'!I721 = "","",'Sub-Cpt Record'!I721&amp;"  ")</f>
        <v/>
      </c>
      <c r="H721" s="333" t="str">
        <f>IF('Sub-Cpt Record'!J721 = "","",'Sub-Cpt Record'!J721&amp;"  ")</f>
        <v/>
      </c>
      <c r="I721" s="335" t="str">
        <f t="shared" si="101"/>
        <v/>
      </c>
      <c r="J721" s="333">
        <f>IF(A721&lt;&gt;"",'Sub-Cpt Record'!C721/CODE!B721,0)</f>
        <v>0</v>
      </c>
      <c r="L721" s="337" t="str">
        <f t="shared" si="102"/>
        <v/>
      </c>
      <c r="N721" s="338">
        <f>COUNTIFS('Felling&amp;Restocking'!$A$11:$A$1000, 'Felling&amp;Restocking'!$A721, 'Felling&amp;Restocking'!$B$11:$B$1000, 'Felling&amp;Restocking'!$B721, 'Felling&amp;Restocking'!$H$11:$H$1000, 'Felling&amp;Restocking'!$H721)</f>
        <v>0</v>
      </c>
      <c r="O721" s="338">
        <f>IF(OR('Felling&amp;Restocking'!H721=0,'Felling&amp;Restocking'!H721=""),0,1)</f>
        <v>0</v>
      </c>
      <c r="P721" s="339">
        <f>SUM('Felling&amp;Restocking'!O721+'Felling&amp;Restocking'!P721)</f>
        <v>0</v>
      </c>
      <c r="S721" s="341">
        <f>IF(AND(O721&lt;&gt;0,P721&lt;&gt;0,'Felling&amp;Restocking'!G721&lt;&gt;0,AA721="",AC721=""),1,0)</f>
        <v>0</v>
      </c>
      <c r="T721" s="342" t="str">
        <f>IF(OR('Felling&amp;Restocking'!G721=0,'Felling&amp;Restocking'!G721=""),"",SUM('Felling&amp;Restocking'!O721/P721)*'Felling&amp;Restocking'!G721)</f>
        <v/>
      </c>
      <c r="U721" s="343" t="str">
        <f>IF(OR('Felling&amp;Restocking'!G721=0,'Felling&amp;Restocking'!G721=""),"",SUM('Felling&amp;Restocking'!P721/P721)*'Felling&amp;Restocking'!G721)</f>
        <v/>
      </c>
      <c r="V721" s="344">
        <f>IF(CONCATENATE('Felling&amp;Restocking'!U721&amp;'Felling&amp;Restocking'!W721&amp;'Felling&amp;Restocking'!Y721&amp;'Felling&amp;Restocking'!AA721&amp;'Felling&amp;Restocking'!AC721)="",0,1)</f>
        <v>0</v>
      </c>
      <c r="W721" s="345">
        <f>IF(OR(OR(TRIM('Felling&amp;Restocking'!H721)="T",TRIM('Felling&amp;Restocking'!H721)="DF",TRIM('Felling&amp;Restocking'!H721)="OS"),O721=0),0,1)</f>
        <v>0</v>
      </c>
      <c r="X721" s="345">
        <f>IF(OR('Felling&amp;Restocking'!$S721="",OR('Felling&amp;Restocking'!$S721=0,'Felling&amp;Restocking'!$S721="N/A")),0,1)</f>
        <v>0</v>
      </c>
      <c r="Y721" s="333" t="str">
        <f t="shared" si="103"/>
        <v/>
      </c>
      <c r="Z721" s="333" t="str">
        <f t="shared" si="104"/>
        <v/>
      </c>
      <c r="AA721" s="334" t="str">
        <f t="shared" si="105"/>
        <v/>
      </c>
      <c r="AC721" s="333" t="str">
        <f t="shared" si="106"/>
        <v/>
      </c>
      <c r="AE721" s="333" t="str">
        <f t="shared" si="107"/>
        <v>1</v>
      </c>
      <c r="AF721" s="346" t="str">
        <f>IF('Felling&amp;Restocking'!I721="","",IFERROR(VLOOKUP( 'Felling&amp;Restocking'!I721,SpeciesList[],2,FALSE),"," &amp; 'Felling&amp;Restocking'!I721))</f>
        <v/>
      </c>
      <c r="AG721" s="333" t="str">
        <f>IF('Felling&amp;Restocking'!I721="","",VLOOKUP( 'Felling&amp;Restocking'!I721,SpeciesList[],4,FALSE))</f>
        <v/>
      </c>
      <c r="AH721" s="333" t="str">
        <f>IF('Felling&amp;Restocking'!J721="","",IFERROR("," &amp; VLOOKUP( 'Felling&amp;Restocking'!J721,SpeciesList[],2,FALSE),"," &amp; 'Felling&amp;Restocking'!J721))</f>
        <v/>
      </c>
      <c r="AI721" s="333" t="str">
        <f>IF('Felling&amp;Restocking'!J721="","",VLOOKUP( 'Felling&amp;Restocking'!J721,SpeciesList[],4,FALSE))</f>
        <v/>
      </c>
      <c r="AJ721" s="333" t="str">
        <f>IF('Felling&amp;Restocking'!K721="","",IFERROR("," &amp; VLOOKUP( 'Felling&amp;Restocking'!K721,SpeciesList[],2,FALSE),"," &amp; 'Felling&amp;Restocking'!K721))</f>
        <v/>
      </c>
      <c r="AK721" s="333" t="str">
        <f>IF('Felling&amp;Restocking'!K721="","",VLOOKUP( 'Felling&amp;Restocking'!K721,SpeciesList[],4,FALSE))</f>
        <v/>
      </c>
      <c r="AL721" s="333" t="str">
        <f>IF('Felling&amp;Restocking'!L721="","",IFERROR("," &amp; VLOOKUP( 'Felling&amp;Restocking'!L721,SpeciesList[],2,FALSE),"," &amp; 'Felling&amp;Restocking'!L721))</f>
        <v/>
      </c>
      <c r="AM721" s="333" t="str">
        <f>IF('Felling&amp;Restocking'!L721="","",VLOOKUP( 'Felling&amp;Restocking'!L721,SpeciesList[],4,FALSE))</f>
        <v/>
      </c>
      <c r="AN721" s="333" t="str">
        <f>IF('Felling&amp;Restocking'!M721="","",IFERROR("," &amp; VLOOKUP( 'Felling&amp;Restocking'!M721,SpeciesList[],2,FALSE),"," &amp; 'Felling&amp;Restocking'!M721))</f>
        <v/>
      </c>
      <c r="AO721" s="333" t="str">
        <f>IF('Felling&amp;Restocking'!M721="","",VLOOKUP( 'Felling&amp;Restocking'!M721,SpeciesList[],4,FALSE))</f>
        <v/>
      </c>
      <c r="AP721" s="333" t="str">
        <f>IF('Felling&amp;Restocking'!N721="","",IFERROR("," &amp; VLOOKUP( 'Felling&amp;Restocking'!N721,SpeciesList[],2,FALSE),"," &amp; 'Felling&amp;Restocking'!N721))</f>
        <v/>
      </c>
      <c r="AQ721" s="333" t="str">
        <f>IF('Felling&amp;Restocking'!N721="","",VLOOKUP( 'Felling&amp;Restocking'!N721,SpeciesList[],4,FALSE))</f>
        <v/>
      </c>
      <c r="AS721" s="346"/>
      <c r="AT721" s="333" t="str">
        <f>IF('Sub-Cpt Record'!A721&lt;&gt;"",CONCATENATE('Sub-Cpt Record'!A721,'Sub-Cpt Record'!B721,'Sub-Cpt Record'!C721),"")</f>
        <v/>
      </c>
      <c r="AU721" s="333">
        <f t="shared" si="108"/>
        <v>1</v>
      </c>
      <c r="AV721" s="333">
        <f>IF(AT721&lt;&gt;"",'Sub-Cpt Record'!C721/CODE!AU721,0)</f>
        <v>0</v>
      </c>
    </row>
    <row r="722" spans="1:48" x14ac:dyDescent="0.25">
      <c r="A722" s="333" t="str">
        <f>IF('Sub-Cpt Record'!B722="",IF(OR('Sub-Cpt Record'!A722=0,'Sub-Cpt Record'!A722=""),"",'Sub-Cpt Record'!A722),CONCATENATE('Sub-Cpt Record'!A722&amp;'Sub-Cpt Record'!B722))</f>
        <v/>
      </c>
      <c r="B722" s="333">
        <f t="shared" si="100"/>
        <v>1</v>
      </c>
      <c r="C722" s="334" t="str">
        <f>IF('Sub-Cpt Record'!E722 = "","",'Sub-Cpt Record'!E722&amp;"  ")</f>
        <v/>
      </c>
      <c r="D722" s="333" t="str">
        <f>IF('Sub-Cpt Record'!F722 = "","",'Sub-Cpt Record'!F722&amp;"  ")</f>
        <v/>
      </c>
      <c r="E722" s="333" t="str">
        <f>IF('Sub-Cpt Record'!G722 = "","",'Sub-Cpt Record'!G722&amp;"  ")</f>
        <v/>
      </c>
      <c r="F722" s="333" t="str">
        <f>IF('Sub-Cpt Record'!H722 = "","",'Sub-Cpt Record'!H722&amp;"  ")</f>
        <v/>
      </c>
      <c r="G722" s="333" t="str">
        <f>IF('Sub-Cpt Record'!I722 = "","",'Sub-Cpt Record'!I722&amp;"  ")</f>
        <v/>
      </c>
      <c r="H722" s="333" t="str">
        <f>IF('Sub-Cpt Record'!J722 = "","",'Sub-Cpt Record'!J722&amp;"  ")</f>
        <v/>
      </c>
      <c r="I722" s="335" t="str">
        <f t="shared" si="101"/>
        <v/>
      </c>
      <c r="J722" s="333">
        <f>IF(A722&lt;&gt;"",'Sub-Cpt Record'!C722/CODE!B722,0)</f>
        <v>0</v>
      </c>
      <c r="L722" s="337" t="str">
        <f t="shared" si="102"/>
        <v/>
      </c>
      <c r="N722" s="338">
        <f>COUNTIFS('Felling&amp;Restocking'!$A$11:$A$1000, 'Felling&amp;Restocking'!$A722, 'Felling&amp;Restocking'!$B$11:$B$1000, 'Felling&amp;Restocking'!$B722, 'Felling&amp;Restocking'!$H$11:$H$1000, 'Felling&amp;Restocking'!$H722)</f>
        <v>0</v>
      </c>
      <c r="O722" s="338">
        <f>IF(OR('Felling&amp;Restocking'!H722=0,'Felling&amp;Restocking'!H722=""),0,1)</f>
        <v>0</v>
      </c>
      <c r="P722" s="339">
        <f>SUM('Felling&amp;Restocking'!O722+'Felling&amp;Restocking'!P722)</f>
        <v>0</v>
      </c>
      <c r="S722" s="341">
        <f>IF(AND(O722&lt;&gt;0,P722&lt;&gt;0,'Felling&amp;Restocking'!G722&lt;&gt;0,AA722="",AC722=""),1,0)</f>
        <v>0</v>
      </c>
      <c r="T722" s="342" t="str">
        <f>IF(OR('Felling&amp;Restocking'!G722=0,'Felling&amp;Restocking'!G722=""),"",SUM('Felling&amp;Restocking'!O722/P722)*'Felling&amp;Restocking'!G722)</f>
        <v/>
      </c>
      <c r="U722" s="343" t="str">
        <f>IF(OR('Felling&amp;Restocking'!G722=0,'Felling&amp;Restocking'!G722=""),"",SUM('Felling&amp;Restocking'!P722/P722)*'Felling&amp;Restocking'!G722)</f>
        <v/>
      </c>
      <c r="V722" s="344">
        <f>IF(CONCATENATE('Felling&amp;Restocking'!U722&amp;'Felling&amp;Restocking'!W722&amp;'Felling&amp;Restocking'!Y722&amp;'Felling&amp;Restocking'!AA722&amp;'Felling&amp;Restocking'!AC722)="",0,1)</f>
        <v>0</v>
      </c>
      <c r="W722" s="345">
        <f>IF(OR(OR(TRIM('Felling&amp;Restocking'!H722)="T",TRIM('Felling&amp;Restocking'!H722)="DF",TRIM('Felling&amp;Restocking'!H722)="OS"),O722=0),0,1)</f>
        <v>0</v>
      </c>
      <c r="X722" s="345">
        <f>IF(OR('Felling&amp;Restocking'!$S722="",OR('Felling&amp;Restocking'!$S722=0,'Felling&amp;Restocking'!$S722="N/A")),0,1)</f>
        <v>0</v>
      </c>
      <c r="Y722" s="333" t="str">
        <f t="shared" si="103"/>
        <v/>
      </c>
      <c r="Z722" s="333" t="str">
        <f t="shared" si="104"/>
        <v/>
      </c>
      <c r="AA722" s="334" t="str">
        <f t="shared" si="105"/>
        <v/>
      </c>
      <c r="AC722" s="333" t="str">
        <f t="shared" si="106"/>
        <v/>
      </c>
      <c r="AE722" s="333" t="str">
        <f t="shared" si="107"/>
        <v>1</v>
      </c>
      <c r="AF722" s="346" t="str">
        <f>IF('Felling&amp;Restocking'!I722="","",IFERROR(VLOOKUP( 'Felling&amp;Restocking'!I722,SpeciesList[],2,FALSE),"," &amp; 'Felling&amp;Restocking'!I722))</f>
        <v/>
      </c>
      <c r="AG722" s="333" t="str">
        <f>IF('Felling&amp;Restocking'!I722="","",VLOOKUP( 'Felling&amp;Restocking'!I722,SpeciesList[],4,FALSE))</f>
        <v/>
      </c>
      <c r="AH722" s="333" t="str">
        <f>IF('Felling&amp;Restocking'!J722="","",IFERROR("," &amp; VLOOKUP( 'Felling&amp;Restocking'!J722,SpeciesList[],2,FALSE),"," &amp; 'Felling&amp;Restocking'!J722))</f>
        <v/>
      </c>
      <c r="AI722" s="333" t="str">
        <f>IF('Felling&amp;Restocking'!J722="","",VLOOKUP( 'Felling&amp;Restocking'!J722,SpeciesList[],4,FALSE))</f>
        <v/>
      </c>
      <c r="AJ722" s="333" t="str">
        <f>IF('Felling&amp;Restocking'!K722="","",IFERROR("," &amp; VLOOKUP( 'Felling&amp;Restocking'!K722,SpeciesList[],2,FALSE),"," &amp; 'Felling&amp;Restocking'!K722))</f>
        <v/>
      </c>
      <c r="AK722" s="333" t="str">
        <f>IF('Felling&amp;Restocking'!K722="","",VLOOKUP( 'Felling&amp;Restocking'!K722,SpeciesList[],4,FALSE))</f>
        <v/>
      </c>
      <c r="AL722" s="333" t="str">
        <f>IF('Felling&amp;Restocking'!L722="","",IFERROR("," &amp; VLOOKUP( 'Felling&amp;Restocking'!L722,SpeciesList[],2,FALSE),"," &amp; 'Felling&amp;Restocking'!L722))</f>
        <v/>
      </c>
      <c r="AM722" s="333" t="str">
        <f>IF('Felling&amp;Restocking'!L722="","",VLOOKUP( 'Felling&amp;Restocking'!L722,SpeciesList[],4,FALSE))</f>
        <v/>
      </c>
      <c r="AN722" s="333" t="str">
        <f>IF('Felling&amp;Restocking'!M722="","",IFERROR("," &amp; VLOOKUP( 'Felling&amp;Restocking'!M722,SpeciesList[],2,FALSE),"," &amp; 'Felling&amp;Restocking'!M722))</f>
        <v/>
      </c>
      <c r="AO722" s="333" t="str">
        <f>IF('Felling&amp;Restocking'!M722="","",VLOOKUP( 'Felling&amp;Restocking'!M722,SpeciesList[],4,FALSE))</f>
        <v/>
      </c>
      <c r="AP722" s="333" t="str">
        <f>IF('Felling&amp;Restocking'!N722="","",IFERROR("," &amp; VLOOKUP( 'Felling&amp;Restocking'!N722,SpeciesList[],2,FALSE),"," &amp; 'Felling&amp;Restocking'!N722))</f>
        <v/>
      </c>
      <c r="AQ722" s="333" t="str">
        <f>IF('Felling&amp;Restocking'!N722="","",VLOOKUP( 'Felling&amp;Restocking'!N722,SpeciesList[],4,FALSE))</f>
        <v/>
      </c>
      <c r="AS722" s="346"/>
      <c r="AT722" s="333" t="str">
        <f>IF('Sub-Cpt Record'!A722&lt;&gt;"",CONCATENATE('Sub-Cpt Record'!A722,'Sub-Cpt Record'!B722,'Sub-Cpt Record'!C722),"")</f>
        <v/>
      </c>
      <c r="AU722" s="333">
        <f t="shared" si="108"/>
        <v>1</v>
      </c>
      <c r="AV722" s="333">
        <f>IF(AT722&lt;&gt;"",'Sub-Cpt Record'!C722/CODE!AU722,0)</f>
        <v>0</v>
      </c>
    </row>
    <row r="723" spans="1:48" x14ac:dyDescent="0.25">
      <c r="A723" s="333" t="str">
        <f>IF('Sub-Cpt Record'!B723="",IF(OR('Sub-Cpt Record'!A723=0,'Sub-Cpt Record'!A723=""),"",'Sub-Cpt Record'!A723),CONCATENATE('Sub-Cpt Record'!A723&amp;'Sub-Cpt Record'!B723))</f>
        <v/>
      </c>
      <c r="B723" s="333">
        <f t="shared" si="100"/>
        <v>1</v>
      </c>
      <c r="C723" s="334" t="str">
        <f>IF('Sub-Cpt Record'!E723 = "","",'Sub-Cpt Record'!E723&amp;"  ")</f>
        <v/>
      </c>
      <c r="D723" s="333" t="str">
        <f>IF('Sub-Cpt Record'!F723 = "","",'Sub-Cpt Record'!F723&amp;"  ")</f>
        <v/>
      </c>
      <c r="E723" s="333" t="str">
        <f>IF('Sub-Cpt Record'!G723 = "","",'Sub-Cpt Record'!G723&amp;"  ")</f>
        <v/>
      </c>
      <c r="F723" s="333" t="str">
        <f>IF('Sub-Cpt Record'!H723 = "","",'Sub-Cpt Record'!H723&amp;"  ")</f>
        <v/>
      </c>
      <c r="G723" s="333" t="str">
        <f>IF('Sub-Cpt Record'!I723 = "","",'Sub-Cpt Record'!I723&amp;"  ")</f>
        <v/>
      </c>
      <c r="H723" s="333" t="str">
        <f>IF('Sub-Cpt Record'!J723 = "","",'Sub-Cpt Record'!J723&amp;"  ")</f>
        <v/>
      </c>
      <c r="I723" s="335" t="str">
        <f t="shared" si="101"/>
        <v/>
      </c>
      <c r="J723" s="333">
        <f>IF(A723&lt;&gt;"",'Sub-Cpt Record'!C723/CODE!B723,0)</f>
        <v>0</v>
      </c>
      <c r="L723" s="337" t="str">
        <f t="shared" si="102"/>
        <v/>
      </c>
      <c r="N723" s="338">
        <f>COUNTIFS('Felling&amp;Restocking'!$A$11:$A$1000, 'Felling&amp;Restocking'!$A723, 'Felling&amp;Restocking'!$B$11:$B$1000, 'Felling&amp;Restocking'!$B723, 'Felling&amp;Restocking'!$H$11:$H$1000, 'Felling&amp;Restocking'!$H723)</f>
        <v>0</v>
      </c>
      <c r="O723" s="338">
        <f>IF(OR('Felling&amp;Restocking'!H723=0,'Felling&amp;Restocking'!H723=""),0,1)</f>
        <v>0</v>
      </c>
      <c r="P723" s="339">
        <f>SUM('Felling&amp;Restocking'!O723+'Felling&amp;Restocking'!P723)</f>
        <v>0</v>
      </c>
      <c r="S723" s="341">
        <f>IF(AND(O723&lt;&gt;0,P723&lt;&gt;0,'Felling&amp;Restocking'!G723&lt;&gt;0,AA723="",AC723=""),1,0)</f>
        <v>0</v>
      </c>
      <c r="T723" s="342" t="str">
        <f>IF(OR('Felling&amp;Restocking'!G723=0,'Felling&amp;Restocking'!G723=""),"",SUM('Felling&amp;Restocking'!O723/P723)*'Felling&amp;Restocking'!G723)</f>
        <v/>
      </c>
      <c r="U723" s="343" t="str">
        <f>IF(OR('Felling&amp;Restocking'!G723=0,'Felling&amp;Restocking'!G723=""),"",SUM('Felling&amp;Restocking'!P723/P723)*'Felling&amp;Restocking'!G723)</f>
        <v/>
      </c>
      <c r="V723" s="344">
        <f>IF(CONCATENATE('Felling&amp;Restocking'!U723&amp;'Felling&amp;Restocking'!W723&amp;'Felling&amp;Restocking'!Y723&amp;'Felling&amp;Restocking'!AA723&amp;'Felling&amp;Restocking'!AC723)="",0,1)</f>
        <v>0</v>
      </c>
      <c r="W723" s="345">
        <f>IF(OR(OR(TRIM('Felling&amp;Restocking'!H723)="T",TRIM('Felling&amp;Restocking'!H723)="DF",TRIM('Felling&amp;Restocking'!H723)="OS"),O723=0),0,1)</f>
        <v>0</v>
      </c>
      <c r="X723" s="345">
        <f>IF(OR('Felling&amp;Restocking'!$S723="",OR('Felling&amp;Restocking'!$S723=0,'Felling&amp;Restocking'!$S723="N/A")),0,1)</f>
        <v>0</v>
      </c>
      <c r="Y723" s="333" t="str">
        <f t="shared" si="103"/>
        <v/>
      </c>
      <c r="Z723" s="333" t="str">
        <f t="shared" si="104"/>
        <v/>
      </c>
      <c r="AA723" s="334" t="str">
        <f t="shared" si="105"/>
        <v/>
      </c>
      <c r="AC723" s="333" t="str">
        <f t="shared" si="106"/>
        <v/>
      </c>
      <c r="AE723" s="333" t="str">
        <f t="shared" si="107"/>
        <v>1</v>
      </c>
      <c r="AF723" s="346" t="str">
        <f>IF('Felling&amp;Restocking'!I723="","",IFERROR(VLOOKUP( 'Felling&amp;Restocking'!I723,SpeciesList[],2,FALSE),"," &amp; 'Felling&amp;Restocking'!I723))</f>
        <v/>
      </c>
      <c r="AG723" s="333" t="str">
        <f>IF('Felling&amp;Restocking'!I723="","",VLOOKUP( 'Felling&amp;Restocking'!I723,SpeciesList[],4,FALSE))</f>
        <v/>
      </c>
      <c r="AH723" s="333" t="str">
        <f>IF('Felling&amp;Restocking'!J723="","",IFERROR("," &amp; VLOOKUP( 'Felling&amp;Restocking'!J723,SpeciesList[],2,FALSE),"," &amp; 'Felling&amp;Restocking'!J723))</f>
        <v/>
      </c>
      <c r="AI723" s="333" t="str">
        <f>IF('Felling&amp;Restocking'!J723="","",VLOOKUP( 'Felling&amp;Restocking'!J723,SpeciesList[],4,FALSE))</f>
        <v/>
      </c>
      <c r="AJ723" s="333" t="str">
        <f>IF('Felling&amp;Restocking'!K723="","",IFERROR("," &amp; VLOOKUP( 'Felling&amp;Restocking'!K723,SpeciesList[],2,FALSE),"," &amp; 'Felling&amp;Restocking'!K723))</f>
        <v/>
      </c>
      <c r="AK723" s="333" t="str">
        <f>IF('Felling&amp;Restocking'!K723="","",VLOOKUP( 'Felling&amp;Restocking'!K723,SpeciesList[],4,FALSE))</f>
        <v/>
      </c>
      <c r="AL723" s="333" t="str">
        <f>IF('Felling&amp;Restocking'!L723="","",IFERROR("," &amp; VLOOKUP( 'Felling&amp;Restocking'!L723,SpeciesList[],2,FALSE),"," &amp; 'Felling&amp;Restocking'!L723))</f>
        <v/>
      </c>
      <c r="AM723" s="333" t="str">
        <f>IF('Felling&amp;Restocking'!L723="","",VLOOKUP( 'Felling&amp;Restocking'!L723,SpeciesList[],4,FALSE))</f>
        <v/>
      </c>
      <c r="AN723" s="333" t="str">
        <f>IF('Felling&amp;Restocking'!M723="","",IFERROR("," &amp; VLOOKUP( 'Felling&amp;Restocking'!M723,SpeciesList[],2,FALSE),"," &amp; 'Felling&amp;Restocking'!M723))</f>
        <v/>
      </c>
      <c r="AO723" s="333" t="str">
        <f>IF('Felling&amp;Restocking'!M723="","",VLOOKUP( 'Felling&amp;Restocking'!M723,SpeciesList[],4,FALSE))</f>
        <v/>
      </c>
      <c r="AP723" s="333" t="str">
        <f>IF('Felling&amp;Restocking'!N723="","",IFERROR("," &amp; VLOOKUP( 'Felling&amp;Restocking'!N723,SpeciesList[],2,FALSE),"," &amp; 'Felling&amp;Restocking'!N723))</f>
        <v/>
      </c>
      <c r="AQ723" s="333" t="str">
        <f>IF('Felling&amp;Restocking'!N723="","",VLOOKUP( 'Felling&amp;Restocking'!N723,SpeciesList[],4,FALSE))</f>
        <v/>
      </c>
      <c r="AS723" s="346"/>
      <c r="AT723" s="333" t="str">
        <f>IF('Sub-Cpt Record'!A723&lt;&gt;"",CONCATENATE('Sub-Cpt Record'!A723,'Sub-Cpt Record'!B723,'Sub-Cpt Record'!C723),"")</f>
        <v/>
      </c>
      <c r="AU723" s="333">
        <f t="shared" si="108"/>
        <v>1</v>
      </c>
      <c r="AV723" s="333">
        <f>IF(AT723&lt;&gt;"",'Sub-Cpt Record'!C723/CODE!AU723,0)</f>
        <v>0</v>
      </c>
    </row>
    <row r="724" spans="1:48" x14ac:dyDescent="0.25">
      <c r="A724" s="333" t="str">
        <f>IF('Sub-Cpt Record'!B724="",IF(OR('Sub-Cpt Record'!A724=0,'Sub-Cpt Record'!A724=""),"",'Sub-Cpt Record'!A724),CONCATENATE('Sub-Cpt Record'!A724&amp;'Sub-Cpt Record'!B724))</f>
        <v/>
      </c>
      <c r="B724" s="333">
        <f t="shared" si="100"/>
        <v>1</v>
      </c>
      <c r="C724" s="334" t="str">
        <f>IF('Sub-Cpt Record'!E724 = "","",'Sub-Cpt Record'!E724&amp;"  ")</f>
        <v/>
      </c>
      <c r="D724" s="333" t="str">
        <f>IF('Sub-Cpt Record'!F724 = "","",'Sub-Cpt Record'!F724&amp;"  ")</f>
        <v/>
      </c>
      <c r="E724" s="333" t="str">
        <f>IF('Sub-Cpt Record'!G724 = "","",'Sub-Cpt Record'!G724&amp;"  ")</f>
        <v/>
      </c>
      <c r="F724" s="333" t="str">
        <f>IF('Sub-Cpt Record'!H724 = "","",'Sub-Cpt Record'!H724&amp;"  ")</f>
        <v/>
      </c>
      <c r="G724" s="333" t="str">
        <f>IF('Sub-Cpt Record'!I724 = "","",'Sub-Cpt Record'!I724&amp;"  ")</f>
        <v/>
      </c>
      <c r="H724" s="333" t="str">
        <f>IF('Sub-Cpt Record'!J724 = "","",'Sub-Cpt Record'!J724&amp;"  ")</f>
        <v/>
      </c>
      <c r="I724" s="335" t="str">
        <f t="shared" si="101"/>
        <v/>
      </c>
      <c r="J724" s="333">
        <f>IF(A724&lt;&gt;"",'Sub-Cpt Record'!C724/CODE!B724,0)</f>
        <v>0</v>
      </c>
      <c r="L724" s="337" t="str">
        <f t="shared" si="102"/>
        <v/>
      </c>
      <c r="N724" s="338">
        <f>COUNTIFS('Felling&amp;Restocking'!$A$11:$A$1000, 'Felling&amp;Restocking'!$A724, 'Felling&amp;Restocking'!$B$11:$B$1000, 'Felling&amp;Restocking'!$B724, 'Felling&amp;Restocking'!$H$11:$H$1000, 'Felling&amp;Restocking'!$H724)</f>
        <v>0</v>
      </c>
      <c r="O724" s="338">
        <f>IF(OR('Felling&amp;Restocking'!H724=0,'Felling&amp;Restocking'!H724=""),0,1)</f>
        <v>0</v>
      </c>
      <c r="P724" s="339">
        <f>SUM('Felling&amp;Restocking'!O724+'Felling&amp;Restocking'!P724)</f>
        <v>0</v>
      </c>
      <c r="S724" s="341">
        <f>IF(AND(O724&lt;&gt;0,P724&lt;&gt;0,'Felling&amp;Restocking'!G724&lt;&gt;0,AA724="",AC724=""),1,0)</f>
        <v>0</v>
      </c>
      <c r="T724" s="342" t="str">
        <f>IF(OR('Felling&amp;Restocking'!G724=0,'Felling&amp;Restocking'!G724=""),"",SUM('Felling&amp;Restocking'!O724/P724)*'Felling&amp;Restocking'!G724)</f>
        <v/>
      </c>
      <c r="U724" s="343" t="str">
        <f>IF(OR('Felling&amp;Restocking'!G724=0,'Felling&amp;Restocking'!G724=""),"",SUM('Felling&amp;Restocking'!P724/P724)*'Felling&amp;Restocking'!G724)</f>
        <v/>
      </c>
      <c r="V724" s="344">
        <f>IF(CONCATENATE('Felling&amp;Restocking'!U724&amp;'Felling&amp;Restocking'!W724&amp;'Felling&amp;Restocking'!Y724&amp;'Felling&amp;Restocking'!AA724&amp;'Felling&amp;Restocking'!AC724)="",0,1)</f>
        <v>0</v>
      </c>
      <c r="W724" s="345">
        <f>IF(OR(OR(TRIM('Felling&amp;Restocking'!H724)="T",TRIM('Felling&amp;Restocking'!H724)="DF",TRIM('Felling&amp;Restocking'!H724)="OS"),O724=0),0,1)</f>
        <v>0</v>
      </c>
      <c r="X724" s="345">
        <f>IF(OR('Felling&amp;Restocking'!$S724="",OR('Felling&amp;Restocking'!$S724=0,'Felling&amp;Restocking'!$S724="N/A")),0,1)</f>
        <v>0</v>
      </c>
      <c r="Y724" s="333" t="str">
        <f t="shared" si="103"/>
        <v/>
      </c>
      <c r="Z724" s="333" t="str">
        <f t="shared" si="104"/>
        <v/>
      </c>
      <c r="AA724" s="334" t="str">
        <f t="shared" si="105"/>
        <v/>
      </c>
      <c r="AC724" s="333" t="str">
        <f t="shared" si="106"/>
        <v/>
      </c>
      <c r="AE724" s="333" t="str">
        <f t="shared" si="107"/>
        <v>1</v>
      </c>
      <c r="AF724" s="346" t="str">
        <f>IF('Felling&amp;Restocking'!I724="","",IFERROR(VLOOKUP( 'Felling&amp;Restocking'!I724,SpeciesList[],2,FALSE),"," &amp; 'Felling&amp;Restocking'!I724))</f>
        <v/>
      </c>
      <c r="AG724" s="333" t="str">
        <f>IF('Felling&amp;Restocking'!I724="","",VLOOKUP( 'Felling&amp;Restocking'!I724,SpeciesList[],4,FALSE))</f>
        <v/>
      </c>
      <c r="AH724" s="333" t="str">
        <f>IF('Felling&amp;Restocking'!J724="","",IFERROR("," &amp; VLOOKUP( 'Felling&amp;Restocking'!J724,SpeciesList[],2,FALSE),"," &amp; 'Felling&amp;Restocking'!J724))</f>
        <v/>
      </c>
      <c r="AI724" s="333" t="str">
        <f>IF('Felling&amp;Restocking'!J724="","",VLOOKUP( 'Felling&amp;Restocking'!J724,SpeciesList[],4,FALSE))</f>
        <v/>
      </c>
      <c r="AJ724" s="333" t="str">
        <f>IF('Felling&amp;Restocking'!K724="","",IFERROR("," &amp; VLOOKUP( 'Felling&amp;Restocking'!K724,SpeciesList[],2,FALSE),"," &amp; 'Felling&amp;Restocking'!K724))</f>
        <v/>
      </c>
      <c r="AK724" s="333" t="str">
        <f>IF('Felling&amp;Restocking'!K724="","",VLOOKUP( 'Felling&amp;Restocking'!K724,SpeciesList[],4,FALSE))</f>
        <v/>
      </c>
      <c r="AL724" s="333" t="str">
        <f>IF('Felling&amp;Restocking'!L724="","",IFERROR("," &amp; VLOOKUP( 'Felling&amp;Restocking'!L724,SpeciesList[],2,FALSE),"," &amp; 'Felling&amp;Restocking'!L724))</f>
        <v/>
      </c>
      <c r="AM724" s="333" t="str">
        <f>IF('Felling&amp;Restocking'!L724="","",VLOOKUP( 'Felling&amp;Restocking'!L724,SpeciesList[],4,FALSE))</f>
        <v/>
      </c>
      <c r="AN724" s="333" t="str">
        <f>IF('Felling&amp;Restocking'!M724="","",IFERROR("," &amp; VLOOKUP( 'Felling&amp;Restocking'!M724,SpeciesList[],2,FALSE),"," &amp; 'Felling&amp;Restocking'!M724))</f>
        <v/>
      </c>
      <c r="AO724" s="333" t="str">
        <f>IF('Felling&amp;Restocking'!M724="","",VLOOKUP( 'Felling&amp;Restocking'!M724,SpeciesList[],4,FALSE))</f>
        <v/>
      </c>
      <c r="AP724" s="333" t="str">
        <f>IF('Felling&amp;Restocking'!N724="","",IFERROR("," &amp; VLOOKUP( 'Felling&amp;Restocking'!N724,SpeciesList[],2,FALSE),"," &amp; 'Felling&amp;Restocking'!N724))</f>
        <v/>
      </c>
      <c r="AQ724" s="333" t="str">
        <f>IF('Felling&amp;Restocking'!N724="","",VLOOKUP( 'Felling&amp;Restocking'!N724,SpeciesList[],4,FALSE))</f>
        <v/>
      </c>
      <c r="AS724" s="346"/>
      <c r="AT724" s="333" t="str">
        <f>IF('Sub-Cpt Record'!A724&lt;&gt;"",CONCATENATE('Sub-Cpt Record'!A724,'Sub-Cpt Record'!B724,'Sub-Cpt Record'!C724),"")</f>
        <v/>
      </c>
      <c r="AU724" s="333">
        <f t="shared" si="108"/>
        <v>1</v>
      </c>
      <c r="AV724" s="333">
        <f>IF(AT724&lt;&gt;"",'Sub-Cpt Record'!C724/CODE!AU724,0)</f>
        <v>0</v>
      </c>
    </row>
    <row r="725" spans="1:48" x14ac:dyDescent="0.25">
      <c r="A725" s="333" t="str">
        <f>IF('Sub-Cpt Record'!B725="",IF(OR('Sub-Cpt Record'!A725=0,'Sub-Cpt Record'!A725=""),"",'Sub-Cpt Record'!A725),CONCATENATE('Sub-Cpt Record'!A725&amp;'Sub-Cpt Record'!B725))</f>
        <v/>
      </c>
      <c r="B725" s="333">
        <f t="shared" si="100"/>
        <v>1</v>
      </c>
      <c r="C725" s="334" t="str">
        <f>IF('Sub-Cpt Record'!E725 = "","",'Sub-Cpt Record'!E725&amp;"  ")</f>
        <v/>
      </c>
      <c r="D725" s="333" t="str">
        <f>IF('Sub-Cpt Record'!F725 = "","",'Sub-Cpt Record'!F725&amp;"  ")</f>
        <v/>
      </c>
      <c r="E725" s="333" t="str">
        <f>IF('Sub-Cpt Record'!G725 = "","",'Sub-Cpt Record'!G725&amp;"  ")</f>
        <v/>
      </c>
      <c r="F725" s="333" t="str">
        <f>IF('Sub-Cpt Record'!H725 = "","",'Sub-Cpt Record'!H725&amp;"  ")</f>
        <v/>
      </c>
      <c r="G725" s="333" t="str">
        <f>IF('Sub-Cpt Record'!I725 = "","",'Sub-Cpt Record'!I725&amp;"  ")</f>
        <v/>
      </c>
      <c r="H725" s="333" t="str">
        <f>IF('Sub-Cpt Record'!J725 = "","",'Sub-Cpt Record'!J725&amp;"  ")</f>
        <v/>
      </c>
      <c r="I725" s="335" t="str">
        <f t="shared" si="101"/>
        <v/>
      </c>
      <c r="J725" s="333">
        <f>IF(A725&lt;&gt;"",'Sub-Cpt Record'!C725/CODE!B725,0)</f>
        <v>0</v>
      </c>
      <c r="L725" s="337" t="str">
        <f t="shared" si="102"/>
        <v/>
      </c>
      <c r="N725" s="338">
        <f>COUNTIFS('Felling&amp;Restocking'!$A$11:$A$1000, 'Felling&amp;Restocking'!$A725, 'Felling&amp;Restocking'!$B$11:$B$1000, 'Felling&amp;Restocking'!$B725, 'Felling&amp;Restocking'!$H$11:$H$1000, 'Felling&amp;Restocking'!$H725)</f>
        <v>0</v>
      </c>
      <c r="O725" s="338">
        <f>IF(OR('Felling&amp;Restocking'!H725=0,'Felling&amp;Restocking'!H725=""),0,1)</f>
        <v>0</v>
      </c>
      <c r="P725" s="339">
        <f>SUM('Felling&amp;Restocking'!O725+'Felling&amp;Restocking'!P725)</f>
        <v>0</v>
      </c>
      <c r="S725" s="341">
        <f>IF(AND(O725&lt;&gt;0,P725&lt;&gt;0,'Felling&amp;Restocking'!G725&lt;&gt;0,AA725="",AC725=""),1,0)</f>
        <v>0</v>
      </c>
      <c r="T725" s="342" t="str">
        <f>IF(OR('Felling&amp;Restocking'!G725=0,'Felling&amp;Restocking'!G725=""),"",SUM('Felling&amp;Restocking'!O725/P725)*'Felling&amp;Restocking'!G725)</f>
        <v/>
      </c>
      <c r="U725" s="343" t="str">
        <f>IF(OR('Felling&amp;Restocking'!G725=0,'Felling&amp;Restocking'!G725=""),"",SUM('Felling&amp;Restocking'!P725/P725)*'Felling&amp;Restocking'!G725)</f>
        <v/>
      </c>
      <c r="V725" s="344">
        <f>IF(CONCATENATE('Felling&amp;Restocking'!U725&amp;'Felling&amp;Restocking'!W725&amp;'Felling&amp;Restocking'!Y725&amp;'Felling&amp;Restocking'!AA725&amp;'Felling&amp;Restocking'!AC725)="",0,1)</f>
        <v>0</v>
      </c>
      <c r="W725" s="345">
        <f>IF(OR(OR(TRIM('Felling&amp;Restocking'!H725)="T",TRIM('Felling&amp;Restocking'!H725)="DF",TRIM('Felling&amp;Restocking'!H725)="OS"),O725=0),0,1)</f>
        <v>0</v>
      </c>
      <c r="X725" s="345">
        <f>IF(OR('Felling&amp;Restocking'!$S725="",OR('Felling&amp;Restocking'!$S725=0,'Felling&amp;Restocking'!$S725="N/A")),0,1)</f>
        <v>0</v>
      </c>
      <c r="Y725" s="333" t="str">
        <f t="shared" si="103"/>
        <v/>
      </c>
      <c r="Z725" s="333" t="str">
        <f t="shared" si="104"/>
        <v/>
      </c>
      <c r="AA725" s="334" t="str">
        <f t="shared" si="105"/>
        <v/>
      </c>
      <c r="AC725" s="333" t="str">
        <f t="shared" si="106"/>
        <v/>
      </c>
      <c r="AE725" s="333" t="str">
        <f t="shared" si="107"/>
        <v>1</v>
      </c>
      <c r="AF725" s="346" t="str">
        <f>IF('Felling&amp;Restocking'!I725="","",IFERROR(VLOOKUP( 'Felling&amp;Restocking'!I725,SpeciesList[],2,FALSE),"," &amp; 'Felling&amp;Restocking'!I725))</f>
        <v/>
      </c>
      <c r="AG725" s="333" t="str">
        <f>IF('Felling&amp;Restocking'!I725="","",VLOOKUP( 'Felling&amp;Restocking'!I725,SpeciesList[],4,FALSE))</f>
        <v/>
      </c>
      <c r="AH725" s="333" t="str">
        <f>IF('Felling&amp;Restocking'!J725="","",IFERROR("," &amp; VLOOKUP( 'Felling&amp;Restocking'!J725,SpeciesList[],2,FALSE),"," &amp; 'Felling&amp;Restocking'!J725))</f>
        <v/>
      </c>
      <c r="AI725" s="333" t="str">
        <f>IF('Felling&amp;Restocking'!J725="","",VLOOKUP( 'Felling&amp;Restocking'!J725,SpeciesList[],4,FALSE))</f>
        <v/>
      </c>
      <c r="AJ725" s="333" t="str">
        <f>IF('Felling&amp;Restocking'!K725="","",IFERROR("," &amp; VLOOKUP( 'Felling&amp;Restocking'!K725,SpeciesList[],2,FALSE),"," &amp; 'Felling&amp;Restocking'!K725))</f>
        <v/>
      </c>
      <c r="AK725" s="333" t="str">
        <f>IF('Felling&amp;Restocking'!K725="","",VLOOKUP( 'Felling&amp;Restocking'!K725,SpeciesList[],4,FALSE))</f>
        <v/>
      </c>
      <c r="AL725" s="333" t="str">
        <f>IF('Felling&amp;Restocking'!L725="","",IFERROR("," &amp; VLOOKUP( 'Felling&amp;Restocking'!L725,SpeciesList[],2,FALSE),"," &amp; 'Felling&amp;Restocking'!L725))</f>
        <v/>
      </c>
      <c r="AM725" s="333" t="str">
        <f>IF('Felling&amp;Restocking'!L725="","",VLOOKUP( 'Felling&amp;Restocking'!L725,SpeciesList[],4,FALSE))</f>
        <v/>
      </c>
      <c r="AN725" s="333" t="str">
        <f>IF('Felling&amp;Restocking'!M725="","",IFERROR("," &amp; VLOOKUP( 'Felling&amp;Restocking'!M725,SpeciesList[],2,FALSE),"," &amp; 'Felling&amp;Restocking'!M725))</f>
        <v/>
      </c>
      <c r="AO725" s="333" t="str">
        <f>IF('Felling&amp;Restocking'!M725="","",VLOOKUP( 'Felling&amp;Restocking'!M725,SpeciesList[],4,FALSE))</f>
        <v/>
      </c>
      <c r="AP725" s="333" t="str">
        <f>IF('Felling&amp;Restocking'!N725="","",IFERROR("," &amp; VLOOKUP( 'Felling&amp;Restocking'!N725,SpeciesList[],2,FALSE),"," &amp; 'Felling&amp;Restocking'!N725))</f>
        <v/>
      </c>
      <c r="AQ725" s="333" t="str">
        <f>IF('Felling&amp;Restocking'!N725="","",VLOOKUP( 'Felling&amp;Restocking'!N725,SpeciesList[],4,FALSE))</f>
        <v/>
      </c>
      <c r="AS725" s="346"/>
      <c r="AT725" s="333" t="str">
        <f>IF('Sub-Cpt Record'!A725&lt;&gt;"",CONCATENATE('Sub-Cpt Record'!A725,'Sub-Cpt Record'!B725,'Sub-Cpt Record'!C725),"")</f>
        <v/>
      </c>
      <c r="AU725" s="333">
        <f t="shared" si="108"/>
        <v>1</v>
      </c>
      <c r="AV725" s="333">
        <f>IF(AT725&lt;&gt;"",'Sub-Cpt Record'!C725/CODE!AU725,0)</f>
        <v>0</v>
      </c>
    </row>
    <row r="726" spans="1:48" x14ac:dyDescent="0.25">
      <c r="A726" s="333" t="str">
        <f>IF('Sub-Cpt Record'!B726="",IF(OR('Sub-Cpt Record'!A726=0,'Sub-Cpt Record'!A726=""),"",'Sub-Cpt Record'!A726),CONCATENATE('Sub-Cpt Record'!A726&amp;'Sub-Cpt Record'!B726))</f>
        <v/>
      </c>
      <c r="B726" s="333">
        <f t="shared" si="100"/>
        <v>1</v>
      </c>
      <c r="C726" s="334" t="str">
        <f>IF('Sub-Cpt Record'!E726 = "","",'Sub-Cpt Record'!E726&amp;"  ")</f>
        <v/>
      </c>
      <c r="D726" s="333" t="str">
        <f>IF('Sub-Cpt Record'!F726 = "","",'Sub-Cpt Record'!F726&amp;"  ")</f>
        <v/>
      </c>
      <c r="E726" s="333" t="str">
        <f>IF('Sub-Cpt Record'!G726 = "","",'Sub-Cpt Record'!G726&amp;"  ")</f>
        <v/>
      </c>
      <c r="F726" s="333" t="str">
        <f>IF('Sub-Cpt Record'!H726 = "","",'Sub-Cpt Record'!H726&amp;"  ")</f>
        <v/>
      </c>
      <c r="G726" s="333" t="str">
        <f>IF('Sub-Cpt Record'!I726 = "","",'Sub-Cpt Record'!I726&amp;"  ")</f>
        <v/>
      </c>
      <c r="H726" s="333" t="str">
        <f>IF('Sub-Cpt Record'!J726 = "","",'Sub-Cpt Record'!J726&amp;"  ")</f>
        <v/>
      </c>
      <c r="I726" s="335" t="str">
        <f t="shared" si="101"/>
        <v/>
      </c>
      <c r="J726" s="333">
        <f>IF(A726&lt;&gt;"",'Sub-Cpt Record'!C726/CODE!B726,0)</f>
        <v>0</v>
      </c>
      <c r="L726" s="337" t="str">
        <f t="shared" si="102"/>
        <v/>
      </c>
      <c r="N726" s="338">
        <f>COUNTIFS('Felling&amp;Restocking'!$A$11:$A$1000, 'Felling&amp;Restocking'!$A726, 'Felling&amp;Restocking'!$B$11:$B$1000, 'Felling&amp;Restocking'!$B726, 'Felling&amp;Restocking'!$H$11:$H$1000, 'Felling&amp;Restocking'!$H726)</f>
        <v>0</v>
      </c>
      <c r="O726" s="338">
        <f>IF(OR('Felling&amp;Restocking'!H726=0,'Felling&amp;Restocking'!H726=""),0,1)</f>
        <v>0</v>
      </c>
      <c r="P726" s="339">
        <f>SUM('Felling&amp;Restocking'!O726+'Felling&amp;Restocking'!P726)</f>
        <v>0</v>
      </c>
      <c r="S726" s="341">
        <f>IF(AND(O726&lt;&gt;0,P726&lt;&gt;0,'Felling&amp;Restocking'!G726&lt;&gt;0,AA726="",AC726=""),1,0)</f>
        <v>0</v>
      </c>
      <c r="T726" s="342" t="str">
        <f>IF(OR('Felling&amp;Restocking'!G726=0,'Felling&amp;Restocking'!G726=""),"",SUM('Felling&amp;Restocking'!O726/P726)*'Felling&amp;Restocking'!G726)</f>
        <v/>
      </c>
      <c r="U726" s="343" t="str">
        <f>IF(OR('Felling&amp;Restocking'!G726=0,'Felling&amp;Restocking'!G726=""),"",SUM('Felling&amp;Restocking'!P726/P726)*'Felling&amp;Restocking'!G726)</f>
        <v/>
      </c>
      <c r="V726" s="344">
        <f>IF(CONCATENATE('Felling&amp;Restocking'!U726&amp;'Felling&amp;Restocking'!W726&amp;'Felling&amp;Restocking'!Y726&amp;'Felling&amp;Restocking'!AA726&amp;'Felling&amp;Restocking'!AC726)="",0,1)</f>
        <v>0</v>
      </c>
      <c r="W726" s="345">
        <f>IF(OR(OR(TRIM('Felling&amp;Restocking'!H726)="T",TRIM('Felling&amp;Restocking'!H726)="DF",TRIM('Felling&amp;Restocking'!H726)="OS"),O726=0),0,1)</f>
        <v>0</v>
      </c>
      <c r="X726" s="345">
        <f>IF(OR('Felling&amp;Restocking'!$S726="",OR('Felling&amp;Restocking'!$S726=0,'Felling&amp;Restocking'!$S726="N/A")),0,1)</f>
        <v>0</v>
      </c>
      <c r="Y726" s="333" t="str">
        <f t="shared" si="103"/>
        <v/>
      </c>
      <c r="Z726" s="333" t="str">
        <f t="shared" si="104"/>
        <v/>
      </c>
      <c r="AA726" s="334" t="str">
        <f t="shared" si="105"/>
        <v/>
      </c>
      <c r="AC726" s="333" t="str">
        <f t="shared" si="106"/>
        <v/>
      </c>
      <c r="AE726" s="333" t="str">
        <f t="shared" si="107"/>
        <v>1</v>
      </c>
      <c r="AF726" s="346" t="str">
        <f>IF('Felling&amp;Restocking'!I726="","",IFERROR(VLOOKUP( 'Felling&amp;Restocking'!I726,SpeciesList[],2,FALSE),"," &amp; 'Felling&amp;Restocking'!I726))</f>
        <v/>
      </c>
      <c r="AG726" s="333" t="str">
        <f>IF('Felling&amp;Restocking'!I726="","",VLOOKUP( 'Felling&amp;Restocking'!I726,SpeciesList[],4,FALSE))</f>
        <v/>
      </c>
      <c r="AH726" s="333" t="str">
        <f>IF('Felling&amp;Restocking'!J726="","",IFERROR("," &amp; VLOOKUP( 'Felling&amp;Restocking'!J726,SpeciesList[],2,FALSE),"," &amp; 'Felling&amp;Restocking'!J726))</f>
        <v/>
      </c>
      <c r="AI726" s="333" t="str">
        <f>IF('Felling&amp;Restocking'!J726="","",VLOOKUP( 'Felling&amp;Restocking'!J726,SpeciesList[],4,FALSE))</f>
        <v/>
      </c>
      <c r="AJ726" s="333" t="str">
        <f>IF('Felling&amp;Restocking'!K726="","",IFERROR("," &amp; VLOOKUP( 'Felling&amp;Restocking'!K726,SpeciesList[],2,FALSE),"," &amp; 'Felling&amp;Restocking'!K726))</f>
        <v/>
      </c>
      <c r="AK726" s="333" t="str">
        <f>IF('Felling&amp;Restocking'!K726="","",VLOOKUP( 'Felling&amp;Restocking'!K726,SpeciesList[],4,FALSE))</f>
        <v/>
      </c>
      <c r="AL726" s="333" t="str">
        <f>IF('Felling&amp;Restocking'!L726="","",IFERROR("," &amp; VLOOKUP( 'Felling&amp;Restocking'!L726,SpeciesList[],2,FALSE),"," &amp; 'Felling&amp;Restocking'!L726))</f>
        <v/>
      </c>
      <c r="AM726" s="333" t="str">
        <f>IF('Felling&amp;Restocking'!L726="","",VLOOKUP( 'Felling&amp;Restocking'!L726,SpeciesList[],4,FALSE))</f>
        <v/>
      </c>
      <c r="AN726" s="333" t="str">
        <f>IF('Felling&amp;Restocking'!M726="","",IFERROR("," &amp; VLOOKUP( 'Felling&amp;Restocking'!M726,SpeciesList[],2,FALSE),"," &amp; 'Felling&amp;Restocking'!M726))</f>
        <v/>
      </c>
      <c r="AO726" s="333" t="str">
        <f>IF('Felling&amp;Restocking'!M726="","",VLOOKUP( 'Felling&amp;Restocking'!M726,SpeciesList[],4,FALSE))</f>
        <v/>
      </c>
      <c r="AP726" s="333" t="str">
        <f>IF('Felling&amp;Restocking'!N726="","",IFERROR("," &amp; VLOOKUP( 'Felling&amp;Restocking'!N726,SpeciesList[],2,FALSE),"," &amp; 'Felling&amp;Restocking'!N726))</f>
        <v/>
      </c>
      <c r="AQ726" s="333" t="str">
        <f>IF('Felling&amp;Restocking'!N726="","",VLOOKUP( 'Felling&amp;Restocking'!N726,SpeciesList[],4,FALSE))</f>
        <v/>
      </c>
      <c r="AS726" s="346"/>
      <c r="AT726" s="333" t="str">
        <f>IF('Sub-Cpt Record'!A726&lt;&gt;"",CONCATENATE('Sub-Cpt Record'!A726,'Sub-Cpt Record'!B726,'Sub-Cpt Record'!C726),"")</f>
        <v/>
      </c>
      <c r="AU726" s="333">
        <f t="shared" si="108"/>
        <v>1</v>
      </c>
      <c r="AV726" s="333">
        <f>IF(AT726&lt;&gt;"",'Sub-Cpt Record'!C726/CODE!AU726,0)</f>
        <v>0</v>
      </c>
    </row>
    <row r="727" spans="1:48" x14ac:dyDescent="0.25">
      <c r="A727" s="333" t="str">
        <f>IF('Sub-Cpt Record'!B727="",IF(OR('Sub-Cpt Record'!A727=0,'Sub-Cpt Record'!A727=""),"",'Sub-Cpt Record'!A727),CONCATENATE('Sub-Cpt Record'!A727&amp;'Sub-Cpt Record'!B727))</f>
        <v/>
      </c>
      <c r="B727" s="333">
        <f t="shared" si="100"/>
        <v>1</v>
      </c>
      <c r="C727" s="334" t="str">
        <f>IF('Sub-Cpt Record'!E727 = "","",'Sub-Cpt Record'!E727&amp;"  ")</f>
        <v/>
      </c>
      <c r="D727" s="333" t="str">
        <f>IF('Sub-Cpt Record'!F727 = "","",'Sub-Cpt Record'!F727&amp;"  ")</f>
        <v/>
      </c>
      <c r="E727" s="333" t="str">
        <f>IF('Sub-Cpt Record'!G727 = "","",'Sub-Cpt Record'!G727&amp;"  ")</f>
        <v/>
      </c>
      <c r="F727" s="333" t="str">
        <f>IF('Sub-Cpt Record'!H727 = "","",'Sub-Cpt Record'!H727&amp;"  ")</f>
        <v/>
      </c>
      <c r="G727" s="333" t="str">
        <f>IF('Sub-Cpt Record'!I727 = "","",'Sub-Cpt Record'!I727&amp;"  ")</f>
        <v/>
      </c>
      <c r="H727" s="333" t="str">
        <f>IF('Sub-Cpt Record'!J727 = "","",'Sub-Cpt Record'!J727&amp;"  ")</f>
        <v/>
      </c>
      <c r="I727" s="335" t="str">
        <f t="shared" si="101"/>
        <v/>
      </c>
      <c r="J727" s="333">
        <f>IF(A727&lt;&gt;"",'Sub-Cpt Record'!C727/CODE!B727,0)</f>
        <v>0</v>
      </c>
      <c r="L727" s="337" t="str">
        <f t="shared" si="102"/>
        <v/>
      </c>
      <c r="N727" s="338">
        <f>COUNTIFS('Felling&amp;Restocking'!$A$11:$A$1000, 'Felling&amp;Restocking'!$A727, 'Felling&amp;Restocking'!$B$11:$B$1000, 'Felling&amp;Restocking'!$B727, 'Felling&amp;Restocking'!$H$11:$H$1000, 'Felling&amp;Restocking'!$H727)</f>
        <v>0</v>
      </c>
      <c r="O727" s="338">
        <f>IF(OR('Felling&amp;Restocking'!H727=0,'Felling&amp;Restocking'!H727=""),0,1)</f>
        <v>0</v>
      </c>
      <c r="P727" s="339">
        <f>SUM('Felling&amp;Restocking'!O727+'Felling&amp;Restocking'!P727)</f>
        <v>0</v>
      </c>
      <c r="S727" s="341">
        <f>IF(AND(O727&lt;&gt;0,P727&lt;&gt;0,'Felling&amp;Restocking'!G727&lt;&gt;0,AA727="",AC727=""),1,0)</f>
        <v>0</v>
      </c>
      <c r="T727" s="342" t="str">
        <f>IF(OR('Felling&amp;Restocking'!G727=0,'Felling&amp;Restocking'!G727=""),"",SUM('Felling&amp;Restocking'!O727/P727)*'Felling&amp;Restocking'!G727)</f>
        <v/>
      </c>
      <c r="U727" s="343" t="str">
        <f>IF(OR('Felling&amp;Restocking'!G727=0,'Felling&amp;Restocking'!G727=""),"",SUM('Felling&amp;Restocking'!P727/P727)*'Felling&amp;Restocking'!G727)</f>
        <v/>
      </c>
      <c r="V727" s="344">
        <f>IF(CONCATENATE('Felling&amp;Restocking'!U727&amp;'Felling&amp;Restocking'!W727&amp;'Felling&amp;Restocking'!Y727&amp;'Felling&amp;Restocking'!AA727&amp;'Felling&amp;Restocking'!AC727)="",0,1)</f>
        <v>0</v>
      </c>
      <c r="W727" s="345">
        <f>IF(OR(OR(TRIM('Felling&amp;Restocking'!H727)="T",TRIM('Felling&amp;Restocking'!H727)="DF",TRIM('Felling&amp;Restocking'!H727)="OS"),O727=0),0,1)</f>
        <v>0</v>
      </c>
      <c r="X727" s="345">
        <f>IF(OR('Felling&amp;Restocking'!$S727="",OR('Felling&amp;Restocking'!$S727=0,'Felling&amp;Restocking'!$S727="N/A")),0,1)</f>
        <v>0</v>
      </c>
      <c r="Y727" s="333" t="str">
        <f t="shared" si="103"/>
        <v/>
      </c>
      <c r="Z727" s="333" t="str">
        <f t="shared" si="104"/>
        <v/>
      </c>
      <c r="AA727" s="334" t="str">
        <f t="shared" si="105"/>
        <v/>
      </c>
      <c r="AC727" s="333" t="str">
        <f t="shared" si="106"/>
        <v/>
      </c>
      <c r="AE727" s="333" t="str">
        <f t="shared" si="107"/>
        <v>1</v>
      </c>
      <c r="AF727" s="346" t="str">
        <f>IF('Felling&amp;Restocking'!I727="","",IFERROR(VLOOKUP( 'Felling&amp;Restocking'!I727,SpeciesList[],2,FALSE),"," &amp; 'Felling&amp;Restocking'!I727))</f>
        <v/>
      </c>
      <c r="AG727" s="333" t="str">
        <f>IF('Felling&amp;Restocking'!I727="","",VLOOKUP( 'Felling&amp;Restocking'!I727,SpeciesList[],4,FALSE))</f>
        <v/>
      </c>
      <c r="AH727" s="333" t="str">
        <f>IF('Felling&amp;Restocking'!J727="","",IFERROR("," &amp; VLOOKUP( 'Felling&amp;Restocking'!J727,SpeciesList[],2,FALSE),"," &amp; 'Felling&amp;Restocking'!J727))</f>
        <v/>
      </c>
      <c r="AI727" s="333" t="str">
        <f>IF('Felling&amp;Restocking'!J727="","",VLOOKUP( 'Felling&amp;Restocking'!J727,SpeciesList[],4,FALSE))</f>
        <v/>
      </c>
      <c r="AJ727" s="333" t="str">
        <f>IF('Felling&amp;Restocking'!K727="","",IFERROR("," &amp; VLOOKUP( 'Felling&amp;Restocking'!K727,SpeciesList[],2,FALSE),"," &amp; 'Felling&amp;Restocking'!K727))</f>
        <v/>
      </c>
      <c r="AK727" s="333" t="str">
        <f>IF('Felling&amp;Restocking'!K727="","",VLOOKUP( 'Felling&amp;Restocking'!K727,SpeciesList[],4,FALSE))</f>
        <v/>
      </c>
      <c r="AL727" s="333" t="str">
        <f>IF('Felling&amp;Restocking'!L727="","",IFERROR("," &amp; VLOOKUP( 'Felling&amp;Restocking'!L727,SpeciesList[],2,FALSE),"," &amp; 'Felling&amp;Restocking'!L727))</f>
        <v/>
      </c>
      <c r="AM727" s="333" t="str">
        <f>IF('Felling&amp;Restocking'!L727="","",VLOOKUP( 'Felling&amp;Restocking'!L727,SpeciesList[],4,FALSE))</f>
        <v/>
      </c>
      <c r="AN727" s="333" t="str">
        <f>IF('Felling&amp;Restocking'!M727="","",IFERROR("," &amp; VLOOKUP( 'Felling&amp;Restocking'!M727,SpeciesList[],2,FALSE),"," &amp; 'Felling&amp;Restocking'!M727))</f>
        <v/>
      </c>
      <c r="AO727" s="333" t="str">
        <f>IF('Felling&amp;Restocking'!M727="","",VLOOKUP( 'Felling&amp;Restocking'!M727,SpeciesList[],4,FALSE))</f>
        <v/>
      </c>
      <c r="AP727" s="333" t="str">
        <f>IF('Felling&amp;Restocking'!N727="","",IFERROR("," &amp; VLOOKUP( 'Felling&amp;Restocking'!N727,SpeciesList[],2,FALSE),"," &amp; 'Felling&amp;Restocking'!N727))</f>
        <v/>
      </c>
      <c r="AQ727" s="333" t="str">
        <f>IF('Felling&amp;Restocking'!N727="","",VLOOKUP( 'Felling&amp;Restocking'!N727,SpeciesList[],4,FALSE))</f>
        <v/>
      </c>
      <c r="AS727" s="346"/>
      <c r="AT727" s="333" t="str">
        <f>IF('Sub-Cpt Record'!A727&lt;&gt;"",CONCATENATE('Sub-Cpt Record'!A727,'Sub-Cpt Record'!B727,'Sub-Cpt Record'!C727),"")</f>
        <v/>
      </c>
      <c r="AU727" s="333">
        <f t="shared" si="108"/>
        <v>1</v>
      </c>
      <c r="AV727" s="333">
        <f>IF(AT727&lt;&gt;"",'Sub-Cpt Record'!C727/CODE!AU727,0)</f>
        <v>0</v>
      </c>
    </row>
    <row r="728" spans="1:48" x14ac:dyDescent="0.25">
      <c r="A728" s="333" t="str">
        <f>IF('Sub-Cpt Record'!B728="",IF(OR('Sub-Cpt Record'!A728=0,'Sub-Cpt Record'!A728=""),"",'Sub-Cpt Record'!A728),CONCATENATE('Sub-Cpt Record'!A728&amp;'Sub-Cpt Record'!B728))</f>
        <v/>
      </c>
      <c r="B728" s="333">
        <f t="shared" si="100"/>
        <v>1</v>
      </c>
      <c r="C728" s="334" t="str">
        <f>IF('Sub-Cpt Record'!E728 = "","",'Sub-Cpt Record'!E728&amp;"  ")</f>
        <v/>
      </c>
      <c r="D728" s="333" t="str">
        <f>IF('Sub-Cpt Record'!F728 = "","",'Sub-Cpt Record'!F728&amp;"  ")</f>
        <v/>
      </c>
      <c r="E728" s="333" t="str">
        <f>IF('Sub-Cpt Record'!G728 = "","",'Sub-Cpt Record'!G728&amp;"  ")</f>
        <v/>
      </c>
      <c r="F728" s="333" t="str">
        <f>IF('Sub-Cpt Record'!H728 = "","",'Sub-Cpt Record'!H728&amp;"  ")</f>
        <v/>
      </c>
      <c r="G728" s="333" t="str">
        <f>IF('Sub-Cpt Record'!I728 = "","",'Sub-Cpt Record'!I728&amp;"  ")</f>
        <v/>
      </c>
      <c r="H728" s="333" t="str">
        <f>IF('Sub-Cpt Record'!J728 = "","",'Sub-Cpt Record'!J728&amp;"  ")</f>
        <v/>
      </c>
      <c r="I728" s="335" t="str">
        <f t="shared" si="101"/>
        <v/>
      </c>
      <c r="J728" s="333">
        <f>IF(A728&lt;&gt;"",'Sub-Cpt Record'!C728/CODE!B728,0)</f>
        <v>0</v>
      </c>
      <c r="L728" s="337" t="str">
        <f t="shared" si="102"/>
        <v/>
      </c>
      <c r="N728" s="338">
        <f>COUNTIFS('Felling&amp;Restocking'!$A$11:$A$1000, 'Felling&amp;Restocking'!$A728, 'Felling&amp;Restocking'!$B$11:$B$1000, 'Felling&amp;Restocking'!$B728, 'Felling&amp;Restocking'!$H$11:$H$1000, 'Felling&amp;Restocking'!$H728)</f>
        <v>0</v>
      </c>
      <c r="O728" s="338">
        <f>IF(OR('Felling&amp;Restocking'!H728=0,'Felling&amp;Restocking'!H728=""),0,1)</f>
        <v>0</v>
      </c>
      <c r="P728" s="339">
        <f>SUM('Felling&amp;Restocking'!O728+'Felling&amp;Restocking'!P728)</f>
        <v>0</v>
      </c>
      <c r="S728" s="341">
        <f>IF(AND(O728&lt;&gt;0,P728&lt;&gt;0,'Felling&amp;Restocking'!G728&lt;&gt;0,AA728="",AC728=""),1,0)</f>
        <v>0</v>
      </c>
      <c r="T728" s="342" t="str">
        <f>IF(OR('Felling&amp;Restocking'!G728=0,'Felling&amp;Restocking'!G728=""),"",SUM('Felling&amp;Restocking'!O728/P728)*'Felling&amp;Restocking'!G728)</f>
        <v/>
      </c>
      <c r="U728" s="343" t="str">
        <f>IF(OR('Felling&amp;Restocking'!G728=0,'Felling&amp;Restocking'!G728=""),"",SUM('Felling&amp;Restocking'!P728/P728)*'Felling&amp;Restocking'!G728)</f>
        <v/>
      </c>
      <c r="V728" s="344">
        <f>IF(CONCATENATE('Felling&amp;Restocking'!U728&amp;'Felling&amp;Restocking'!W728&amp;'Felling&amp;Restocking'!Y728&amp;'Felling&amp;Restocking'!AA728&amp;'Felling&amp;Restocking'!AC728)="",0,1)</f>
        <v>0</v>
      </c>
      <c r="W728" s="345">
        <f>IF(OR(OR(TRIM('Felling&amp;Restocking'!H728)="T",TRIM('Felling&amp;Restocking'!H728)="DF",TRIM('Felling&amp;Restocking'!H728)="OS"),O728=0),0,1)</f>
        <v>0</v>
      </c>
      <c r="X728" s="345">
        <f>IF(OR('Felling&amp;Restocking'!$S728="",OR('Felling&amp;Restocking'!$S728=0,'Felling&amp;Restocking'!$S728="N/A")),0,1)</f>
        <v>0</v>
      </c>
      <c r="Y728" s="333" t="str">
        <f t="shared" si="103"/>
        <v/>
      </c>
      <c r="Z728" s="333" t="str">
        <f t="shared" si="104"/>
        <v/>
      </c>
      <c r="AA728" s="334" t="str">
        <f t="shared" si="105"/>
        <v/>
      </c>
      <c r="AC728" s="333" t="str">
        <f t="shared" si="106"/>
        <v/>
      </c>
      <c r="AE728" s="333" t="str">
        <f t="shared" si="107"/>
        <v>1</v>
      </c>
      <c r="AF728" s="346" t="str">
        <f>IF('Felling&amp;Restocking'!I728="","",IFERROR(VLOOKUP( 'Felling&amp;Restocking'!I728,SpeciesList[],2,FALSE),"," &amp; 'Felling&amp;Restocking'!I728))</f>
        <v/>
      </c>
      <c r="AG728" s="333" t="str">
        <f>IF('Felling&amp;Restocking'!I728="","",VLOOKUP( 'Felling&amp;Restocking'!I728,SpeciesList[],4,FALSE))</f>
        <v/>
      </c>
      <c r="AH728" s="333" t="str">
        <f>IF('Felling&amp;Restocking'!J728="","",IFERROR("," &amp; VLOOKUP( 'Felling&amp;Restocking'!J728,SpeciesList[],2,FALSE),"," &amp; 'Felling&amp;Restocking'!J728))</f>
        <v/>
      </c>
      <c r="AI728" s="333" t="str">
        <f>IF('Felling&amp;Restocking'!J728="","",VLOOKUP( 'Felling&amp;Restocking'!J728,SpeciesList[],4,FALSE))</f>
        <v/>
      </c>
      <c r="AJ728" s="333" t="str">
        <f>IF('Felling&amp;Restocking'!K728="","",IFERROR("," &amp; VLOOKUP( 'Felling&amp;Restocking'!K728,SpeciesList[],2,FALSE),"," &amp; 'Felling&amp;Restocking'!K728))</f>
        <v/>
      </c>
      <c r="AK728" s="333" t="str">
        <f>IF('Felling&amp;Restocking'!K728="","",VLOOKUP( 'Felling&amp;Restocking'!K728,SpeciesList[],4,FALSE))</f>
        <v/>
      </c>
      <c r="AL728" s="333" t="str">
        <f>IF('Felling&amp;Restocking'!L728="","",IFERROR("," &amp; VLOOKUP( 'Felling&amp;Restocking'!L728,SpeciesList[],2,FALSE),"," &amp; 'Felling&amp;Restocking'!L728))</f>
        <v/>
      </c>
      <c r="AM728" s="333" t="str">
        <f>IF('Felling&amp;Restocking'!L728="","",VLOOKUP( 'Felling&amp;Restocking'!L728,SpeciesList[],4,FALSE))</f>
        <v/>
      </c>
      <c r="AN728" s="333" t="str">
        <f>IF('Felling&amp;Restocking'!M728="","",IFERROR("," &amp; VLOOKUP( 'Felling&amp;Restocking'!M728,SpeciesList[],2,FALSE),"," &amp; 'Felling&amp;Restocking'!M728))</f>
        <v/>
      </c>
      <c r="AO728" s="333" t="str">
        <f>IF('Felling&amp;Restocking'!M728="","",VLOOKUP( 'Felling&amp;Restocking'!M728,SpeciesList[],4,FALSE))</f>
        <v/>
      </c>
      <c r="AP728" s="333" t="str">
        <f>IF('Felling&amp;Restocking'!N728="","",IFERROR("," &amp; VLOOKUP( 'Felling&amp;Restocking'!N728,SpeciesList[],2,FALSE),"," &amp; 'Felling&amp;Restocking'!N728))</f>
        <v/>
      </c>
      <c r="AQ728" s="333" t="str">
        <f>IF('Felling&amp;Restocking'!N728="","",VLOOKUP( 'Felling&amp;Restocking'!N728,SpeciesList[],4,FALSE))</f>
        <v/>
      </c>
      <c r="AS728" s="346"/>
      <c r="AT728" s="333" t="str">
        <f>IF('Sub-Cpt Record'!A728&lt;&gt;"",CONCATENATE('Sub-Cpt Record'!A728,'Sub-Cpt Record'!B728,'Sub-Cpt Record'!C728),"")</f>
        <v/>
      </c>
      <c r="AU728" s="333">
        <f t="shared" si="108"/>
        <v>1</v>
      </c>
      <c r="AV728" s="333">
        <f>IF(AT728&lt;&gt;"",'Sub-Cpt Record'!C728/CODE!AU728,0)</f>
        <v>0</v>
      </c>
    </row>
    <row r="729" spans="1:48" x14ac:dyDescent="0.25">
      <c r="A729" s="333" t="str">
        <f>IF('Sub-Cpt Record'!B729="",IF(OR('Sub-Cpt Record'!A729=0,'Sub-Cpt Record'!A729=""),"",'Sub-Cpt Record'!A729),CONCATENATE('Sub-Cpt Record'!A729&amp;'Sub-Cpt Record'!B729))</f>
        <v/>
      </c>
      <c r="B729" s="333">
        <f t="shared" si="100"/>
        <v>1</v>
      </c>
      <c r="C729" s="334" t="str">
        <f>IF('Sub-Cpt Record'!E729 = "","",'Sub-Cpt Record'!E729&amp;"  ")</f>
        <v/>
      </c>
      <c r="D729" s="333" t="str">
        <f>IF('Sub-Cpt Record'!F729 = "","",'Sub-Cpt Record'!F729&amp;"  ")</f>
        <v/>
      </c>
      <c r="E729" s="333" t="str">
        <f>IF('Sub-Cpt Record'!G729 = "","",'Sub-Cpt Record'!G729&amp;"  ")</f>
        <v/>
      </c>
      <c r="F729" s="333" t="str">
        <f>IF('Sub-Cpt Record'!H729 = "","",'Sub-Cpt Record'!H729&amp;"  ")</f>
        <v/>
      </c>
      <c r="G729" s="333" t="str">
        <f>IF('Sub-Cpt Record'!I729 = "","",'Sub-Cpt Record'!I729&amp;"  ")</f>
        <v/>
      </c>
      <c r="H729" s="333" t="str">
        <f>IF('Sub-Cpt Record'!J729 = "","",'Sub-Cpt Record'!J729&amp;"  ")</f>
        <v/>
      </c>
      <c r="I729" s="335" t="str">
        <f t="shared" si="101"/>
        <v/>
      </c>
      <c r="J729" s="333">
        <f>IF(A729&lt;&gt;"",'Sub-Cpt Record'!C729/CODE!B729,0)</f>
        <v>0</v>
      </c>
      <c r="L729" s="337" t="str">
        <f t="shared" si="102"/>
        <v/>
      </c>
      <c r="N729" s="338">
        <f>COUNTIFS('Felling&amp;Restocking'!$A$11:$A$1000, 'Felling&amp;Restocking'!$A729, 'Felling&amp;Restocking'!$B$11:$B$1000, 'Felling&amp;Restocking'!$B729, 'Felling&amp;Restocking'!$H$11:$H$1000, 'Felling&amp;Restocking'!$H729)</f>
        <v>0</v>
      </c>
      <c r="O729" s="338">
        <f>IF(OR('Felling&amp;Restocking'!H729=0,'Felling&amp;Restocking'!H729=""),0,1)</f>
        <v>0</v>
      </c>
      <c r="P729" s="339">
        <f>SUM('Felling&amp;Restocking'!O729+'Felling&amp;Restocking'!P729)</f>
        <v>0</v>
      </c>
      <c r="S729" s="341">
        <f>IF(AND(O729&lt;&gt;0,P729&lt;&gt;0,'Felling&amp;Restocking'!G729&lt;&gt;0,AA729="",AC729=""),1,0)</f>
        <v>0</v>
      </c>
      <c r="T729" s="342" t="str">
        <f>IF(OR('Felling&amp;Restocking'!G729=0,'Felling&amp;Restocking'!G729=""),"",SUM('Felling&amp;Restocking'!O729/P729)*'Felling&amp;Restocking'!G729)</f>
        <v/>
      </c>
      <c r="U729" s="343" t="str">
        <f>IF(OR('Felling&amp;Restocking'!G729=0,'Felling&amp;Restocking'!G729=""),"",SUM('Felling&amp;Restocking'!P729/P729)*'Felling&amp;Restocking'!G729)</f>
        <v/>
      </c>
      <c r="V729" s="344">
        <f>IF(CONCATENATE('Felling&amp;Restocking'!U729&amp;'Felling&amp;Restocking'!W729&amp;'Felling&amp;Restocking'!Y729&amp;'Felling&amp;Restocking'!AA729&amp;'Felling&amp;Restocking'!AC729)="",0,1)</f>
        <v>0</v>
      </c>
      <c r="W729" s="345">
        <f>IF(OR(OR(TRIM('Felling&amp;Restocking'!H729)="T",TRIM('Felling&amp;Restocking'!H729)="DF",TRIM('Felling&amp;Restocking'!H729)="OS"),O729=0),0,1)</f>
        <v>0</v>
      </c>
      <c r="X729" s="345">
        <f>IF(OR('Felling&amp;Restocking'!$S729="",OR('Felling&amp;Restocking'!$S729=0,'Felling&amp;Restocking'!$S729="N/A")),0,1)</f>
        <v>0</v>
      </c>
      <c r="Y729" s="333" t="str">
        <f t="shared" si="103"/>
        <v/>
      </c>
      <c r="Z729" s="333" t="str">
        <f t="shared" si="104"/>
        <v/>
      </c>
      <c r="AA729" s="334" t="str">
        <f t="shared" si="105"/>
        <v/>
      </c>
      <c r="AC729" s="333" t="str">
        <f t="shared" si="106"/>
        <v/>
      </c>
      <c r="AE729" s="333" t="str">
        <f t="shared" si="107"/>
        <v>1</v>
      </c>
      <c r="AF729" s="346" t="str">
        <f>IF('Felling&amp;Restocking'!I729="","",IFERROR(VLOOKUP( 'Felling&amp;Restocking'!I729,SpeciesList[],2,FALSE),"," &amp; 'Felling&amp;Restocking'!I729))</f>
        <v/>
      </c>
      <c r="AG729" s="333" t="str">
        <f>IF('Felling&amp;Restocking'!I729="","",VLOOKUP( 'Felling&amp;Restocking'!I729,SpeciesList[],4,FALSE))</f>
        <v/>
      </c>
      <c r="AH729" s="333" t="str">
        <f>IF('Felling&amp;Restocking'!J729="","",IFERROR("," &amp; VLOOKUP( 'Felling&amp;Restocking'!J729,SpeciesList[],2,FALSE),"," &amp; 'Felling&amp;Restocking'!J729))</f>
        <v/>
      </c>
      <c r="AI729" s="333" t="str">
        <f>IF('Felling&amp;Restocking'!J729="","",VLOOKUP( 'Felling&amp;Restocking'!J729,SpeciesList[],4,FALSE))</f>
        <v/>
      </c>
      <c r="AJ729" s="333" t="str">
        <f>IF('Felling&amp;Restocking'!K729="","",IFERROR("," &amp; VLOOKUP( 'Felling&amp;Restocking'!K729,SpeciesList[],2,FALSE),"," &amp; 'Felling&amp;Restocking'!K729))</f>
        <v/>
      </c>
      <c r="AK729" s="333" t="str">
        <f>IF('Felling&amp;Restocking'!K729="","",VLOOKUP( 'Felling&amp;Restocking'!K729,SpeciesList[],4,FALSE))</f>
        <v/>
      </c>
      <c r="AL729" s="333" t="str">
        <f>IF('Felling&amp;Restocking'!L729="","",IFERROR("," &amp; VLOOKUP( 'Felling&amp;Restocking'!L729,SpeciesList[],2,FALSE),"," &amp; 'Felling&amp;Restocking'!L729))</f>
        <v/>
      </c>
      <c r="AM729" s="333" t="str">
        <f>IF('Felling&amp;Restocking'!L729="","",VLOOKUP( 'Felling&amp;Restocking'!L729,SpeciesList[],4,FALSE))</f>
        <v/>
      </c>
      <c r="AN729" s="333" t="str">
        <f>IF('Felling&amp;Restocking'!M729="","",IFERROR("," &amp; VLOOKUP( 'Felling&amp;Restocking'!M729,SpeciesList[],2,FALSE),"," &amp; 'Felling&amp;Restocking'!M729))</f>
        <v/>
      </c>
      <c r="AO729" s="333" t="str">
        <f>IF('Felling&amp;Restocking'!M729="","",VLOOKUP( 'Felling&amp;Restocking'!M729,SpeciesList[],4,FALSE))</f>
        <v/>
      </c>
      <c r="AP729" s="333" t="str">
        <f>IF('Felling&amp;Restocking'!N729="","",IFERROR("," &amp; VLOOKUP( 'Felling&amp;Restocking'!N729,SpeciesList[],2,FALSE),"," &amp; 'Felling&amp;Restocking'!N729))</f>
        <v/>
      </c>
      <c r="AQ729" s="333" t="str">
        <f>IF('Felling&amp;Restocking'!N729="","",VLOOKUP( 'Felling&amp;Restocking'!N729,SpeciesList[],4,FALSE))</f>
        <v/>
      </c>
      <c r="AS729" s="346"/>
      <c r="AT729" s="333" t="str">
        <f>IF('Sub-Cpt Record'!A729&lt;&gt;"",CONCATENATE('Sub-Cpt Record'!A729,'Sub-Cpt Record'!B729,'Sub-Cpt Record'!C729),"")</f>
        <v/>
      </c>
      <c r="AU729" s="333">
        <f t="shared" si="108"/>
        <v>1</v>
      </c>
      <c r="AV729" s="333">
        <f>IF(AT729&lt;&gt;"",'Sub-Cpt Record'!C729/CODE!AU729,0)</f>
        <v>0</v>
      </c>
    </row>
    <row r="730" spans="1:48" x14ac:dyDescent="0.25">
      <c r="A730" s="333" t="str">
        <f>IF('Sub-Cpt Record'!B730="",IF(OR('Sub-Cpt Record'!A730=0,'Sub-Cpt Record'!A730=""),"",'Sub-Cpt Record'!A730),CONCATENATE('Sub-Cpt Record'!A730&amp;'Sub-Cpt Record'!B730))</f>
        <v/>
      </c>
      <c r="B730" s="333">
        <f t="shared" si="100"/>
        <v>1</v>
      </c>
      <c r="C730" s="334" t="str">
        <f>IF('Sub-Cpt Record'!E730 = "","",'Sub-Cpt Record'!E730&amp;"  ")</f>
        <v/>
      </c>
      <c r="D730" s="333" t="str">
        <f>IF('Sub-Cpt Record'!F730 = "","",'Sub-Cpt Record'!F730&amp;"  ")</f>
        <v/>
      </c>
      <c r="E730" s="333" t="str">
        <f>IF('Sub-Cpt Record'!G730 = "","",'Sub-Cpt Record'!G730&amp;"  ")</f>
        <v/>
      </c>
      <c r="F730" s="333" t="str">
        <f>IF('Sub-Cpt Record'!H730 = "","",'Sub-Cpt Record'!H730&amp;"  ")</f>
        <v/>
      </c>
      <c r="G730" s="333" t="str">
        <f>IF('Sub-Cpt Record'!I730 = "","",'Sub-Cpt Record'!I730&amp;"  ")</f>
        <v/>
      </c>
      <c r="H730" s="333" t="str">
        <f>IF('Sub-Cpt Record'!J730 = "","",'Sub-Cpt Record'!J730&amp;"  ")</f>
        <v/>
      </c>
      <c r="I730" s="335" t="str">
        <f t="shared" si="101"/>
        <v/>
      </c>
      <c r="J730" s="333">
        <f>IF(A730&lt;&gt;"",'Sub-Cpt Record'!C730/CODE!B730,0)</f>
        <v>0</v>
      </c>
      <c r="L730" s="337" t="str">
        <f t="shared" si="102"/>
        <v/>
      </c>
      <c r="N730" s="338">
        <f>COUNTIFS('Felling&amp;Restocking'!$A$11:$A$1000, 'Felling&amp;Restocking'!$A730, 'Felling&amp;Restocking'!$B$11:$B$1000, 'Felling&amp;Restocking'!$B730, 'Felling&amp;Restocking'!$H$11:$H$1000, 'Felling&amp;Restocking'!$H730)</f>
        <v>0</v>
      </c>
      <c r="O730" s="338">
        <f>IF(OR('Felling&amp;Restocking'!H730=0,'Felling&amp;Restocking'!H730=""),0,1)</f>
        <v>0</v>
      </c>
      <c r="P730" s="339">
        <f>SUM('Felling&amp;Restocking'!O730+'Felling&amp;Restocking'!P730)</f>
        <v>0</v>
      </c>
      <c r="S730" s="341">
        <f>IF(AND(O730&lt;&gt;0,P730&lt;&gt;0,'Felling&amp;Restocking'!G730&lt;&gt;0,AA730="",AC730=""),1,0)</f>
        <v>0</v>
      </c>
      <c r="T730" s="342" t="str">
        <f>IF(OR('Felling&amp;Restocking'!G730=0,'Felling&amp;Restocking'!G730=""),"",SUM('Felling&amp;Restocking'!O730/P730)*'Felling&amp;Restocking'!G730)</f>
        <v/>
      </c>
      <c r="U730" s="343" t="str">
        <f>IF(OR('Felling&amp;Restocking'!G730=0,'Felling&amp;Restocking'!G730=""),"",SUM('Felling&amp;Restocking'!P730/P730)*'Felling&amp;Restocking'!G730)</f>
        <v/>
      </c>
      <c r="V730" s="344">
        <f>IF(CONCATENATE('Felling&amp;Restocking'!U730&amp;'Felling&amp;Restocking'!W730&amp;'Felling&amp;Restocking'!Y730&amp;'Felling&amp;Restocking'!AA730&amp;'Felling&amp;Restocking'!AC730)="",0,1)</f>
        <v>0</v>
      </c>
      <c r="W730" s="345">
        <f>IF(OR(OR(TRIM('Felling&amp;Restocking'!H730)="T",TRIM('Felling&amp;Restocking'!H730)="DF",TRIM('Felling&amp;Restocking'!H730)="OS"),O730=0),0,1)</f>
        <v>0</v>
      </c>
      <c r="X730" s="345">
        <f>IF(OR('Felling&amp;Restocking'!$S730="",OR('Felling&amp;Restocking'!$S730=0,'Felling&amp;Restocking'!$S730="N/A")),0,1)</f>
        <v>0</v>
      </c>
      <c r="Y730" s="333" t="str">
        <f t="shared" si="103"/>
        <v/>
      </c>
      <c r="Z730" s="333" t="str">
        <f t="shared" si="104"/>
        <v/>
      </c>
      <c r="AA730" s="334" t="str">
        <f t="shared" si="105"/>
        <v/>
      </c>
      <c r="AC730" s="333" t="str">
        <f t="shared" si="106"/>
        <v/>
      </c>
      <c r="AE730" s="333" t="str">
        <f t="shared" si="107"/>
        <v>1</v>
      </c>
      <c r="AF730" s="346" t="str">
        <f>IF('Felling&amp;Restocking'!I730="","",IFERROR(VLOOKUP( 'Felling&amp;Restocking'!I730,SpeciesList[],2,FALSE),"," &amp; 'Felling&amp;Restocking'!I730))</f>
        <v/>
      </c>
      <c r="AG730" s="333" t="str">
        <f>IF('Felling&amp;Restocking'!I730="","",VLOOKUP( 'Felling&amp;Restocking'!I730,SpeciesList[],4,FALSE))</f>
        <v/>
      </c>
      <c r="AH730" s="333" t="str">
        <f>IF('Felling&amp;Restocking'!J730="","",IFERROR("," &amp; VLOOKUP( 'Felling&amp;Restocking'!J730,SpeciesList[],2,FALSE),"," &amp; 'Felling&amp;Restocking'!J730))</f>
        <v/>
      </c>
      <c r="AI730" s="333" t="str">
        <f>IF('Felling&amp;Restocking'!J730="","",VLOOKUP( 'Felling&amp;Restocking'!J730,SpeciesList[],4,FALSE))</f>
        <v/>
      </c>
      <c r="AJ730" s="333" t="str">
        <f>IF('Felling&amp;Restocking'!K730="","",IFERROR("," &amp; VLOOKUP( 'Felling&amp;Restocking'!K730,SpeciesList[],2,FALSE),"," &amp; 'Felling&amp;Restocking'!K730))</f>
        <v/>
      </c>
      <c r="AK730" s="333" t="str">
        <f>IF('Felling&amp;Restocking'!K730="","",VLOOKUP( 'Felling&amp;Restocking'!K730,SpeciesList[],4,FALSE))</f>
        <v/>
      </c>
      <c r="AL730" s="333" t="str">
        <f>IF('Felling&amp;Restocking'!L730="","",IFERROR("," &amp; VLOOKUP( 'Felling&amp;Restocking'!L730,SpeciesList[],2,FALSE),"," &amp; 'Felling&amp;Restocking'!L730))</f>
        <v/>
      </c>
      <c r="AM730" s="333" t="str">
        <f>IF('Felling&amp;Restocking'!L730="","",VLOOKUP( 'Felling&amp;Restocking'!L730,SpeciesList[],4,FALSE))</f>
        <v/>
      </c>
      <c r="AN730" s="333" t="str">
        <f>IF('Felling&amp;Restocking'!M730="","",IFERROR("," &amp; VLOOKUP( 'Felling&amp;Restocking'!M730,SpeciesList[],2,FALSE),"," &amp; 'Felling&amp;Restocking'!M730))</f>
        <v/>
      </c>
      <c r="AO730" s="333" t="str">
        <f>IF('Felling&amp;Restocking'!M730="","",VLOOKUP( 'Felling&amp;Restocking'!M730,SpeciesList[],4,FALSE))</f>
        <v/>
      </c>
      <c r="AP730" s="333" t="str">
        <f>IF('Felling&amp;Restocking'!N730="","",IFERROR("," &amp; VLOOKUP( 'Felling&amp;Restocking'!N730,SpeciesList[],2,FALSE),"," &amp; 'Felling&amp;Restocking'!N730))</f>
        <v/>
      </c>
      <c r="AQ730" s="333" t="str">
        <f>IF('Felling&amp;Restocking'!N730="","",VLOOKUP( 'Felling&amp;Restocking'!N730,SpeciesList[],4,FALSE))</f>
        <v/>
      </c>
      <c r="AS730" s="346"/>
      <c r="AT730" s="333" t="str">
        <f>IF('Sub-Cpt Record'!A730&lt;&gt;"",CONCATENATE('Sub-Cpt Record'!A730,'Sub-Cpt Record'!B730,'Sub-Cpt Record'!C730),"")</f>
        <v/>
      </c>
      <c r="AU730" s="333">
        <f t="shared" si="108"/>
        <v>1</v>
      </c>
      <c r="AV730" s="333">
        <f>IF(AT730&lt;&gt;"",'Sub-Cpt Record'!C730/CODE!AU730,0)</f>
        <v>0</v>
      </c>
    </row>
    <row r="731" spans="1:48" x14ac:dyDescent="0.25">
      <c r="A731" s="333" t="str">
        <f>IF('Sub-Cpt Record'!B731="",IF(OR('Sub-Cpt Record'!A731=0,'Sub-Cpt Record'!A731=""),"",'Sub-Cpt Record'!A731),CONCATENATE('Sub-Cpt Record'!A731&amp;'Sub-Cpt Record'!B731))</f>
        <v/>
      </c>
      <c r="B731" s="333">
        <f t="shared" si="100"/>
        <v>1</v>
      </c>
      <c r="C731" s="334" t="str">
        <f>IF('Sub-Cpt Record'!E731 = "","",'Sub-Cpt Record'!E731&amp;"  ")</f>
        <v/>
      </c>
      <c r="D731" s="333" t="str">
        <f>IF('Sub-Cpt Record'!F731 = "","",'Sub-Cpt Record'!F731&amp;"  ")</f>
        <v/>
      </c>
      <c r="E731" s="333" t="str">
        <f>IF('Sub-Cpt Record'!G731 = "","",'Sub-Cpt Record'!G731&amp;"  ")</f>
        <v/>
      </c>
      <c r="F731" s="333" t="str">
        <f>IF('Sub-Cpt Record'!H731 = "","",'Sub-Cpt Record'!H731&amp;"  ")</f>
        <v/>
      </c>
      <c r="G731" s="333" t="str">
        <f>IF('Sub-Cpt Record'!I731 = "","",'Sub-Cpt Record'!I731&amp;"  ")</f>
        <v/>
      </c>
      <c r="H731" s="333" t="str">
        <f>IF('Sub-Cpt Record'!J731 = "","",'Sub-Cpt Record'!J731&amp;"  ")</f>
        <v/>
      </c>
      <c r="I731" s="335" t="str">
        <f t="shared" si="101"/>
        <v/>
      </c>
      <c r="J731" s="333">
        <f>IF(A731&lt;&gt;"",'Sub-Cpt Record'!C731/CODE!B731,0)</f>
        <v>0</v>
      </c>
      <c r="L731" s="337" t="str">
        <f t="shared" si="102"/>
        <v/>
      </c>
      <c r="N731" s="338">
        <f>COUNTIFS('Felling&amp;Restocking'!$A$11:$A$1000, 'Felling&amp;Restocking'!$A731, 'Felling&amp;Restocking'!$B$11:$B$1000, 'Felling&amp;Restocking'!$B731, 'Felling&amp;Restocking'!$H$11:$H$1000, 'Felling&amp;Restocking'!$H731)</f>
        <v>0</v>
      </c>
      <c r="O731" s="338">
        <f>IF(OR('Felling&amp;Restocking'!H731=0,'Felling&amp;Restocking'!H731=""),0,1)</f>
        <v>0</v>
      </c>
      <c r="P731" s="339">
        <f>SUM('Felling&amp;Restocking'!O731+'Felling&amp;Restocking'!P731)</f>
        <v>0</v>
      </c>
      <c r="S731" s="341">
        <f>IF(AND(O731&lt;&gt;0,P731&lt;&gt;0,'Felling&amp;Restocking'!G731&lt;&gt;0,AA731="",AC731=""),1,0)</f>
        <v>0</v>
      </c>
      <c r="T731" s="342" t="str">
        <f>IF(OR('Felling&amp;Restocking'!G731=0,'Felling&amp;Restocking'!G731=""),"",SUM('Felling&amp;Restocking'!O731/P731)*'Felling&amp;Restocking'!G731)</f>
        <v/>
      </c>
      <c r="U731" s="343" t="str">
        <f>IF(OR('Felling&amp;Restocking'!G731=0,'Felling&amp;Restocking'!G731=""),"",SUM('Felling&amp;Restocking'!P731/P731)*'Felling&amp;Restocking'!G731)</f>
        <v/>
      </c>
      <c r="V731" s="344">
        <f>IF(CONCATENATE('Felling&amp;Restocking'!U731&amp;'Felling&amp;Restocking'!W731&amp;'Felling&amp;Restocking'!Y731&amp;'Felling&amp;Restocking'!AA731&amp;'Felling&amp;Restocking'!AC731)="",0,1)</f>
        <v>0</v>
      </c>
      <c r="W731" s="345">
        <f>IF(OR(OR(TRIM('Felling&amp;Restocking'!H731)="T",TRIM('Felling&amp;Restocking'!H731)="DF",TRIM('Felling&amp;Restocking'!H731)="OS"),O731=0),0,1)</f>
        <v>0</v>
      </c>
      <c r="X731" s="345">
        <f>IF(OR('Felling&amp;Restocking'!$S731="",OR('Felling&amp;Restocking'!$S731=0,'Felling&amp;Restocking'!$S731="N/A")),0,1)</f>
        <v>0</v>
      </c>
      <c r="Y731" s="333" t="str">
        <f t="shared" si="103"/>
        <v/>
      </c>
      <c r="Z731" s="333" t="str">
        <f t="shared" si="104"/>
        <v/>
      </c>
      <c r="AA731" s="334" t="str">
        <f t="shared" si="105"/>
        <v/>
      </c>
      <c r="AC731" s="333" t="str">
        <f t="shared" si="106"/>
        <v/>
      </c>
      <c r="AE731" s="333" t="str">
        <f t="shared" si="107"/>
        <v>1</v>
      </c>
      <c r="AF731" s="346" t="str">
        <f>IF('Felling&amp;Restocking'!I731="","",IFERROR(VLOOKUP( 'Felling&amp;Restocking'!I731,SpeciesList[],2,FALSE),"," &amp; 'Felling&amp;Restocking'!I731))</f>
        <v/>
      </c>
      <c r="AG731" s="333" t="str">
        <f>IF('Felling&amp;Restocking'!I731="","",VLOOKUP( 'Felling&amp;Restocking'!I731,SpeciesList[],4,FALSE))</f>
        <v/>
      </c>
      <c r="AH731" s="333" t="str">
        <f>IF('Felling&amp;Restocking'!J731="","",IFERROR("," &amp; VLOOKUP( 'Felling&amp;Restocking'!J731,SpeciesList[],2,FALSE),"," &amp; 'Felling&amp;Restocking'!J731))</f>
        <v/>
      </c>
      <c r="AI731" s="333" t="str">
        <f>IF('Felling&amp;Restocking'!J731="","",VLOOKUP( 'Felling&amp;Restocking'!J731,SpeciesList[],4,FALSE))</f>
        <v/>
      </c>
      <c r="AJ731" s="333" t="str">
        <f>IF('Felling&amp;Restocking'!K731="","",IFERROR("," &amp; VLOOKUP( 'Felling&amp;Restocking'!K731,SpeciesList[],2,FALSE),"," &amp; 'Felling&amp;Restocking'!K731))</f>
        <v/>
      </c>
      <c r="AK731" s="333" t="str">
        <f>IF('Felling&amp;Restocking'!K731="","",VLOOKUP( 'Felling&amp;Restocking'!K731,SpeciesList[],4,FALSE))</f>
        <v/>
      </c>
      <c r="AL731" s="333" t="str">
        <f>IF('Felling&amp;Restocking'!L731="","",IFERROR("," &amp; VLOOKUP( 'Felling&amp;Restocking'!L731,SpeciesList[],2,FALSE),"," &amp; 'Felling&amp;Restocking'!L731))</f>
        <v/>
      </c>
      <c r="AM731" s="333" t="str">
        <f>IF('Felling&amp;Restocking'!L731="","",VLOOKUP( 'Felling&amp;Restocking'!L731,SpeciesList[],4,FALSE))</f>
        <v/>
      </c>
      <c r="AN731" s="333" t="str">
        <f>IF('Felling&amp;Restocking'!M731="","",IFERROR("," &amp; VLOOKUP( 'Felling&amp;Restocking'!M731,SpeciesList[],2,FALSE),"," &amp; 'Felling&amp;Restocking'!M731))</f>
        <v/>
      </c>
      <c r="AO731" s="333" t="str">
        <f>IF('Felling&amp;Restocking'!M731="","",VLOOKUP( 'Felling&amp;Restocking'!M731,SpeciesList[],4,FALSE))</f>
        <v/>
      </c>
      <c r="AP731" s="333" t="str">
        <f>IF('Felling&amp;Restocking'!N731="","",IFERROR("," &amp; VLOOKUP( 'Felling&amp;Restocking'!N731,SpeciesList[],2,FALSE),"," &amp; 'Felling&amp;Restocking'!N731))</f>
        <v/>
      </c>
      <c r="AQ731" s="333" t="str">
        <f>IF('Felling&amp;Restocking'!N731="","",VLOOKUP( 'Felling&amp;Restocking'!N731,SpeciesList[],4,FALSE))</f>
        <v/>
      </c>
      <c r="AS731" s="346"/>
      <c r="AT731" s="333" t="str">
        <f>IF('Sub-Cpt Record'!A731&lt;&gt;"",CONCATENATE('Sub-Cpt Record'!A731,'Sub-Cpt Record'!B731,'Sub-Cpt Record'!C731),"")</f>
        <v/>
      </c>
      <c r="AU731" s="333">
        <f t="shared" si="108"/>
        <v>1</v>
      </c>
      <c r="AV731" s="333">
        <f>IF(AT731&lt;&gt;"",'Sub-Cpt Record'!C731/CODE!AU731,0)</f>
        <v>0</v>
      </c>
    </row>
    <row r="732" spans="1:48" x14ac:dyDescent="0.25">
      <c r="A732" s="333" t="str">
        <f>IF('Sub-Cpt Record'!B732="",IF(OR('Sub-Cpt Record'!A732=0,'Sub-Cpt Record'!A732=""),"",'Sub-Cpt Record'!A732),CONCATENATE('Sub-Cpt Record'!A732&amp;'Sub-Cpt Record'!B732))</f>
        <v/>
      </c>
      <c r="B732" s="333">
        <f t="shared" si="100"/>
        <v>1</v>
      </c>
      <c r="C732" s="334" t="str">
        <f>IF('Sub-Cpt Record'!E732 = "","",'Sub-Cpt Record'!E732&amp;"  ")</f>
        <v/>
      </c>
      <c r="D732" s="333" t="str">
        <f>IF('Sub-Cpt Record'!F732 = "","",'Sub-Cpt Record'!F732&amp;"  ")</f>
        <v/>
      </c>
      <c r="E732" s="333" t="str">
        <f>IF('Sub-Cpt Record'!G732 = "","",'Sub-Cpt Record'!G732&amp;"  ")</f>
        <v/>
      </c>
      <c r="F732" s="333" t="str">
        <f>IF('Sub-Cpt Record'!H732 = "","",'Sub-Cpt Record'!H732&amp;"  ")</f>
        <v/>
      </c>
      <c r="G732" s="333" t="str">
        <f>IF('Sub-Cpt Record'!I732 = "","",'Sub-Cpt Record'!I732&amp;"  ")</f>
        <v/>
      </c>
      <c r="H732" s="333" t="str">
        <f>IF('Sub-Cpt Record'!J732 = "","",'Sub-Cpt Record'!J732&amp;"  ")</f>
        <v/>
      </c>
      <c r="I732" s="335" t="str">
        <f t="shared" si="101"/>
        <v/>
      </c>
      <c r="J732" s="333">
        <f>IF(A732&lt;&gt;"",'Sub-Cpt Record'!C732/CODE!B732,0)</f>
        <v>0</v>
      </c>
      <c r="L732" s="337" t="str">
        <f t="shared" si="102"/>
        <v/>
      </c>
      <c r="N732" s="338">
        <f>COUNTIFS('Felling&amp;Restocking'!$A$11:$A$1000, 'Felling&amp;Restocking'!$A732, 'Felling&amp;Restocking'!$B$11:$B$1000, 'Felling&amp;Restocking'!$B732, 'Felling&amp;Restocking'!$H$11:$H$1000, 'Felling&amp;Restocking'!$H732)</f>
        <v>0</v>
      </c>
      <c r="O732" s="338">
        <f>IF(OR('Felling&amp;Restocking'!H732=0,'Felling&amp;Restocking'!H732=""),0,1)</f>
        <v>0</v>
      </c>
      <c r="P732" s="339">
        <f>SUM('Felling&amp;Restocking'!O732+'Felling&amp;Restocking'!P732)</f>
        <v>0</v>
      </c>
      <c r="S732" s="341">
        <f>IF(AND(O732&lt;&gt;0,P732&lt;&gt;0,'Felling&amp;Restocking'!G732&lt;&gt;0,AA732="",AC732=""),1,0)</f>
        <v>0</v>
      </c>
      <c r="T732" s="342" t="str">
        <f>IF(OR('Felling&amp;Restocking'!G732=0,'Felling&amp;Restocking'!G732=""),"",SUM('Felling&amp;Restocking'!O732/P732)*'Felling&amp;Restocking'!G732)</f>
        <v/>
      </c>
      <c r="U732" s="343" t="str">
        <f>IF(OR('Felling&amp;Restocking'!G732=0,'Felling&amp;Restocking'!G732=""),"",SUM('Felling&amp;Restocking'!P732/P732)*'Felling&amp;Restocking'!G732)</f>
        <v/>
      </c>
      <c r="V732" s="344">
        <f>IF(CONCATENATE('Felling&amp;Restocking'!U732&amp;'Felling&amp;Restocking'!W732&amp;'Felling&amp;Restocking'!Y732&amp;'Felling&amp;Restocking'!AA732&amp;'Felling&amp;Restocking'!AC732)="",0,1)</f>
        <v>0</v>
      </c>
      <c r="W732" s="345">
        <f>IF(OR(OR(TRIM('Felling&amp;Restocking'!H732)="T",TRIM('Felling&amp;Restocking'!H732)="DF",TRIM('Felling&amp;Restocking'!H732)="OS"),O732=0),0,1)</f>
        <v>0</v>
      </c>
      <c r="X732" s="345">
        <f>IF(OR('Felling&amp;Restocking'!$S732="",OR('Felling&amp;Restocking'!$S732=0,'Felling&amp;Restocking'!$S732="N/A")),0,1)</f>
        <v>0</v>
      </c>
      <c r="Y732" s="333" t="str">
        <f t="shared" si="103"/>
        <v/>
      </c>
      <c r="Z732" s="333" t="str">
        <f t="shared" si="104"/>
        <v/>
      </c>
      <c r="AA732" s="334" t="str">
        <f t="shared" si="105"/>
        <v/>
      </c>
      <c r="AC732" s="333" t="str">
        <f t="shared" si="106"/>
        <v/>
      </c>
      <c r="AE732" s="333" t="str">
        <f t="shared" si="107"/>
        <v>1</v>
      </c>
      <c r="AF732" s="346" t="str">
        <f>IF('Felling&amp;Restocking'!I732="","",IFERROR(VLOOKUP( 'Felling&amp;Restocking'!I732,SpeciesList[],2,FALSE),"," &amp; 'Felling&amp;Restocking'!I732))</f>
        <v/>
      </c>
      <c r="AG732" s="333" t="str">
        <f>IF('Felling&amp;Restocking'!I732="","",VLOOKUP( 'Felling&amp;Restocking'!I732,SpeciesList[],4,FALSE))</f>
        <v/>
      </c>
      <c r="AH732" s="333" t="str">
        <f>IF('Felling&amp;Restocking'!J732="","",IFERROR("," &amp; VLOOKUP( 'Felling&amp;Restocking'!J732,SpeciesList[],2,FALSE),"," &amp; 'Felling&amp;Restocking'!J732))</f>
        <v/>
      </c>
      <c r="AI732" s="333" t="str">
        <f>IF('Felling&amp;Restocking'!J732="","",VLOOKUP( 'Felling&amp;Restocking'!J732,SpeciesList[],4,FALSE))</f>
        <v/>
      </c>
      <c r="AJ732" s="333" t="str">
        <f>IF('Felling&amp;Restocking'!K732="","",IFERROR("," &amp; VLOOKUP( 'Felling&amp;Restocking'!K732,SpeciesList[],2,FALSE),"," &amp; 'Felling&amp;Restocking'!K732))</f>
        <v/>
      </c>
      <c r="AK732" s="333" t="str">
        <f>IF('Felling&amp;Restocking'!K732="","",VLOOKUP( 'Felling&amp;Restocking'!K732,SpeciesList[],4,FALSE))</f>
        <v/>
      </c>
      <c r="AL732" s="333" t="str">
        <f>IF('Felling&amp;Restocking'!L732="","",IFERROR("," &amp; VLOOKUP( 'Felling&amp;Restocking'!L732,SpeciesList[],2,FALSE),"," &amp; 'Felling&amp;Restocking'!L732))</f>
        <v/>
      </c>
      <c r="AM732" s="333" t="str">
        <f>IF('Felling&amp;Restocking'!L732="","",VLOOKUP( 'Felling&amp;Restocking'!L732,SpeciesList[],4,FALSE))</f>
        <v/>
      </c>
      <c r="AN732" s="333" t="str">
        <f>IF('Felling&amp;Restocking'!M732="","",IFERROR("," &amp; VLOOKUP( 'Felling&amp;Restocking'!M732,SpeciesList[],2,FALSE),"," &amp; 'Felling&amp;Restocking'!M732))</f>
        <v/>
      </c>
      <c r="AO732" s="333" t="str">
        <f>IF('Felling&amp;Restocking'!M732="","",VLOOKUP( 'Felling&amp;Restocking'!M732,SpeciesList[],4,FALSE))</f>
        <v/>
      </c>
      <c r="AP732" s="333" t="str">
        <f>IF('Felling&amp;Restocking'!N732="","",IFERROR("," &amp; VLOOKUP( 'Felling&amp;Restocking'!N732,SpeciesList[],2,FALSE),"," &amp; 'Felling&amp;Restocking'!N732))</f>
        <v/>
      </c>
      <c r="AQ732" s="333" t="str">
        <f>IF('Felling&amp;Restocking'!N732="","",VLOOKUP( 'Felling&amp;Restocking'!N732,SpeciesList[],4,FALSE))</f>
        <v/>
      </c>
      <c r="AS732" s="346"/>
      <c r="AT732" s="333" t="str">
        <f>IF('Sub-Cpt Record'!A732&lt;&gt;"",CONCATENATE('Sub-Cpt Record'!A732,'Sub-Cpt Record'!B732,'Sub-Cpt Record'!C732),"")</f>
        <v/>
      </c>
      <c r="AU732" s="333">
        <f t="shared" si="108"/>
        <v>1</v>
      </c>
      <c r="AV732" s="333">
        <f>IF(AT732&lt;&gt;"",'Sub-Cpt Record'!C732/CODE!AU732,0)</f>
        <v>0</v>
      </c>
    </row>
    <row r="733" spans="1:48" x14ac:dyDescent="0.25">
      <c r="A733" s="333" t="str">
        <f>IF('Sub-Cpt Record'!B733="",IF(OR('Sub-Cpt Record'!A733=0,'Sub-Cpt Record'!A733=""),"",'Sub-Cpt Record'!A733),CONCATENATE('Sub-Cpt Record'!A733&amp;'Sub-Cpt Record'!B733))</f>
        <v/>
      </c>
      <c r="B733" s="333">
        <f t="shared" si="100"/>
        <v>1</v>
      </c>
      <c r="C733" s="334" t="str">
        <f>IF('Sub-Cpt Record'!E733 = "","",'Sub-Cpt Record'!E733&amp;"  ")</f>
        <v/>
      </c>
      <c r="D733" s="333" t="str">
        <f>IF('Sub-Cpt Record'!F733 = "","",'Sub-Cpt Record'!F733&amp;"  ")</f>
        <v/>
      </c>
      <c r="E733" s="333" t="str">
        <f>IF('Sub-Cpt Record'!G733 = "","",'Sub-Cpt Record'!G733&amp;"  ")</f>
        <v/>
      </c>
      <c r="F733" s="333" t="str">
        <f>IF('Sub-Cpt Record'!H733 = "","",'Sub-Cpt Record'!H733&amp;"  ")</f>
        <v/>
      </c>
      <c r="G733" s="333" t="str">
        <f>IF('Sub-Cpt Record'!I733 = "","",'Sub-Cpt Record'!I733&amp;"  ")</f>
        <v/>
      </c>
      <c r="H733" s="333" t="str">
        <f>IF('Sub-Cpt Record'!J733 = "","",'Sub-Cpt Record'!J733&amp;"  ")</f>
        <v/>
      </c>
      <c r="I733" s="335" t="str">
        <f t="shared" si="101"/>
        <v/>
      </c>
      <c r="J733" s="333">
        <f>IF(A733&lt;&gt;"",'Sub-Cpt Record'!C733/CODE!B733,0)</f>
        <v>0</v>
      </c>
      <c r="L733" s="337" t="str">
        <f t="shared" si="102"/>
        <v/>
      </c>
      <c r="N733" s="338">
        <f>COUNTIFS('Felling&amp;Restocking'!$A$11:$A$1000, 'Felling&amp;Restocking'!$A733, 'Felling&amp;Restocking'!$B$11:$B$1000, 'Felling&amp;Restocking'!$B733, 'Felling&amp;Restocking'!$H$11:$H$1000, 'Felling&amp;Restocking'!$H733)</f>
        <v>0</v>
      </c>
      <c r="O733" s="338">
        <f>IF(OR('Felling&amp;Restocking'!H733=0,'Felling&amp;Restocking'!H733=""),0,1)</f>
        <v>0</v>
      </c>
      <c r="P733" s="339">
        <f>SUM('Felling&amp;Restocking'!O733+'Felling&amp;Restocking'!P733)</f>
        <v>0</v>
      </c>
      <c r="S733" s="341">
        <f>IF(AND(O733&lt;&gt;0,P733&lt;&gt;0,'Felling&amp;Restocking'!G733&lt;&gt;0,AA733="",AC733=""),1,0)</f>
        <v>0</v>
      </c>
      <c r="T733" s="342" t="str">
        <f>IF(OR('Felling&amp;Restocking'!G733=0,'Felling&amp;Restocking'!G733=""),"",SUM('Felling&amp;Restocking'!O733/P733)*'Felling&amp;Restocking'!G733)</f>
        <v/>
      </c>
      <c r="U733" s="343" t="str">
        <f>IF(OR('Felling&amp;Restocking'!G733=0,'Felling&amp;Restocking'!G733=""),"",SUM('Felling&amp;Restocking'!P733/P733)*'Felling&amp;Restocking'!G733)</f>
        <v/>
      </c>
      <c r="V733" s="344">
        <f>IF(CONCATENATE('Felling&amp;Restocking'!U733&amp;'Felling&amp;Restocking'!W733&amp;'Felling&amp;Restocking'!Y733&amp;'Felling&amp;Restocking'!AA733&amp;'Felling&amp;Restocking'!AC733)="",0,1)</f>
        <v>0</v>
      </c>
      <c r="W733" s="345">
        <f>IF(OR(OR(TRIM('Felling&amp;Restocking'!H733)="T",TRIM('Felling&amp;Restocking'!H733)="DF",TRIM('Felling&amp;Restocking'!H733)="OS"),O733=0),0,1)</f>
        <v>0</v>
      </c>
      <c r="X733" s="345">
        <f>IF(OR('Felling&amp;Restocking'!$S733="",OR('Felling&amp;Restocking'!$S733=0,'Felling&amp;Restocking'!$S733="N/A")),0,1)</f>
        <v>0</v>
      </c>
      <c r="Y733" s="333" t="str">
        <f t="shared" si="103"/>
        <v/>
      </c>
      <c r="Z733" s="333" t="str">
        <f t="shared" si="104"/>
        <v/>
      </c>
      <c r="AA733" s="334" t="str">
        <f t="shared" si="105"/>
        <v/>
      </c>
      <c r="AC733" s="333" t="str">
        <f t="shared" si="106"/>
        <v/>
      </c>
      <c r="AE733" s="333" t="str">
        <f t="shared" si="107"/>
        <v>1</v>
      </c>
      <c r="AF733" s="346" t="str">
        <f>IF('Felling&amp;Restocking'!I733="","",IFERROR(VLOOKUP( 'Felling&amp;Restocking'!I733,SpeciesList[],2,FALSE),"," &amp; 'Felling&amp;Restocking'!I733))</f>
        <v/>
      </c>
      <c r="AG733" s="333" t="str">
        <f>IF('Felling&amp;Restocking'!I733="","",VLOOKUP( 'Felling&amp;Restocking'!I733,SpeciesList[],4,FALSE))</f>
        <v/>
      </c>
      <c r="AH733" s="333" t="str">
        <f>IF('Felling&amp;Restocking'!J733="","",IFERROR("," &amp; VLOOKUP( 'Felling&amp;Restocking'!J733,SpeciesList[],2,FALSE),"," &amp; 'Felling&amp;Restocking'!J733))</f>
        <v/>
      </c>
      <c r="AI733" s="333" t="str">
        <f>IF('Felling&amp;Restocking'!J733="","",VLOOKUP( 'Felling&amp;Restocking'!J733,SpeciesList[],4,FALSE))</f>
        <v/>
      </c>
      <c r="AJ733" s="333" t="str">
        <f>IF('Felling&amp;Restocking'!K733="","",IFERROR("," &amp; VLOOKUP( 'Felling&amp;Restocking'!K733,SpeciesList[],2,FALSE),"," &amp; 'Felling&amp;Restocking'!K733))</f>
        <v/>
      </c>
      <c r="AK733" s="333" t="str">
        <f>IF('Felling&amp;Restocking'!K733="","",VLOOKUP( 'Felling&amp;Restocking'!K733,SpeciesList[],4,FALSE))</f>
        <v/>
      </c>
      <c r="AL733" s="333" t="str">
        <f>IF('Felling&amp;Restocking'!L733="","",IFERROR("," &amp; VLOOKUP( 'Felling&amp;Restocking'!L733,SpeciesList[],2,FALSE),"," &amp; 'Felling&amp;Restocking'!L733))</f>
        <v/>
      </c>
      <c r="AM733" s="333" t="str">
        <f>IF('Felling&amp;Restocking'!L733="","",VLOOKUP( 'Felling&amp;Restocking'!L733,SpeciesList[],4,FALSE))</f>
        <v/>
      </c>
      <c r="AN733" s="333" t="str">
        <f>IF('Felling&amp;Restocking'!M733="","",IFERROR("," &amp; VLOOKUP( 'Felling&amp;Restocking'!M733,SpeciesList[],2,FALSE),"," &amp; 'Felling&amp;Restocking'!M733))</f>
        <v/>
      </c>
      <c r="AO733" s="333" t="str">
        <f>IF('Felling&amp;Restocking'!M733="","",VLOOKUP( 'Felling&amp;Restocking'!M733,SpeciesList[],4,FALSE))</f>
        <v/>
      </c>
      <c r="AP733" s="333" t="str">
        <f>IF('Felling&amp;Restocking'!N733="","",IFERROR("," &amp; VLOOKUP( 'Felling&amp;Restocking'!N733,SpeciesList[],2,FALSE),"," &amp; 'Felling&amp;Restocking'!N733))</f>
        <v/>
      </c>
      <c r="AQ733" s="333" t="str">
        <f>IF('Felling&amp;Restocking'!N733="","",VLOOKUP( 'Felling&amp;Restocking'!N733,SpeciesList[],4,FALSE))</f>
        <v/>
      </c>
      <c r="AS733" s="346"/>
      <c r="AT733" s="333" t="str">
        <f>IF('Sub-Cpt Record'!A733&lt;&gt;"",CONCATENATE('Sub-Cpt Record'!A733,'Sub-Cpt Record'!B733,'Sub-Cpt Record'!C733),"")</f>
        <v/>
      </c>
      <c r="AU733" s="333">
        <f t="shared" si="108"/>
        <v>1</v>
      </c>
      <c r="AV733" s="333">
        <f>IF(AT733&lt;&gt;"",'Sub-Cpt Record'!C733/CODE!AU733,0)</f>
        <v>0</v>
      </c>
    </row>
    <row r="734" spans="1:48" x14ac:dyDescent="0.25">
      <c r="A734" s="333" t="str">
        <f>IF('Sub-Cpt Record'!B734="",IF(OR('Sub-Cpt Record'!A734=0,'Sub-Cpt Record'!A734=""),"",'Sub-Cpt Record'!A734),CONCATENATE('Sub-Cpt Record'!A734&amp;'Sub-Cpt Record'!B734))</f>
        <v/>
      </c>
      <c r="B734" s="333">
        <f t="shared" si="100"/>
        <v>1</v>
      </c>
      <c r="C734" s="334" t="str">
        <f>IF('Sub-Cpt Record'!E734 = "","",'Sub-Cpt Record'!E734&amp;"  ")</f>
        <v/>
      </c>
      <c r="D734" s="333" t="str">
        <f>IF('Sub-Cpt Record'!F734 = "","",'Sub-Cpt Record'!F734&amp;"  ")</f>
        <v/>
      </c>
      <c r="E734" s="333" t="str">
        <f>IF('Sub-Cpt Record'!G734 = "","",'Sub-Cpt Record'!G734&amp;"  ")</f>
        <v/>
      </c>
      <c r="F734" s="333" t="str">
        <f>IF('Sub-Cpt Record'!H734 = "","",'Sub-Cpt Record'!H734&amp;"  ")</f>
        <v/>
      </c>
      <c r="G734" s="333" t="str">
        <f>IF('Sub-Cpt Record'!I734 = "","",'Sub-Cpt Record'!I734&amp;"  ")</f>
        <v/>
      </c>
      <c r="H734" s="333" t="str">
        <f>IF('Sub-Cpt Record'!J734 = "","",'Sub-Cpt Record'!J734&amp;"  ")</f>
        <v/>
      </c>
      <c r="I734" s="335" t="str">
        <f t="shared" si="101"/>
        <v/>
      </c>
      <c r="J734" s="333">
        <f>IF(A734&lt;&gt;"",'Sub-Cpt Record'!C734/CODE!B734,0)</f>
        <v>0</v>
      </c>
      <c r="L734" s="337" t="str">
        <f t="shared" si="102"/>
        <v/>
      </c>
      <c r="N734" s="338">
        <f>COUNTIFS('Felling&amp;Restocking'!$A$11:$A$1000, 'Felling&amp;Restocking'!$A734, 'Felling&amp;Restocking'!$B$11:$B$1000, 'Felling&amp;Restocking'!$B734, 'Felling&amp;Restocking'!$H$11:$H$1000, 'Felling&amp;Restocking'!$H734)</f>
        <v>0</v>
      </c>
      <c r="O734" s="338">
        <f>IF(OR('Felling&amp;Restocking'!H734=0,'Felling&amp;Restocking'!H734=""),0,1)</f>
        <v>0</v>
      </c>
      <c r="P734" s="339">
        <f>SUM('Felling&amp;Restocking'!O734+'Felling&amp;Restocking'!P734)</f>
        <v>0</v>
      </c>
      <c r="S734" s="341">
        <f>IF(AND(O734&lt;&gt;0,P734&lt;&gt;0,'Felling&amp;Restocking'!G734&lt;&gt;0,AA734="",AC734=""),1,0)</f>
        <v>0</v>
      </c>
      <c r="T734" s="342" t="str">
        <f>IF(OR('Felling&amp;Restocking'!G734=0,'Felling&amp;Restocking'!G734=""),"",SUM('Felling&amp;Restocking'!O734/P734)*'Felling&amp;Restocking'!G734)</f>
        <v/>
      </c>
      <c r="U734" s="343" t="str">
        <f>IF(OR('Felling&amp;Restocking'!G734=0,'Felling&amp;Restocking'!G734=""),"",SUM('Felling&amp;Restocking'!P734/P734)*'Felling&amp;Restocking'!G734)</f>
        <v/>
      </c>
      <c r="V734" s="344">
        <f>IF(CONCATENATE('Felling&amp;Restocking'!U734&amp;'Felling&amp;Restocking'!W734&amp;'Felling&amp;Restocking'!Y734&amp;'Felling&amp;Restocking'!AA734&amp;'Felling&amp;Restocking'!AC734)="",0,1)</f>
        <v>0</v>
      </c>
      <c r="W734" s="345">
        <f>IF(OR(OR(TRIM('Felling&amp;Restocking'!H734)="T",TRIM('Felling&amp;Restocking'!H734)="DF",TRIM('Felling&amp;Restocking'!H734)="OS"),O734=0),0,1)</f>
        <v>0</v>
      </c>
      <c r="X734" s="345">
        <f>IF(OR('Felling&amp;Restocking'!$S734="",OR('Felling&amp;Restocking'!$S734=0,'Felling&amp;Restocking'!$S734="N/A")),0,1)</f>
        <v>0</v>
      </c>
      <c r="Y734" s="333" t="str">
        <f t="shared" si="103"/>
        <v/>
      </c>
      <c r="Z734" s="333" t="str">
        <f t="shared" si="104"/>
        <v/>
      </c>
      <c r="AA734" s="334" t="str">
        <f t="shared" si="105"/>
        <v/>
      </c>
      <c r="AC734" s="333" t="str">
        <f t="shared" si="106"/>
        <v/>
      </c>
      <c r="AE734" s="333" t="str">
        <f t="shared" si="107"/>
        <v>1</v>
      </c>
      <c r="AF734" s="346" t="str">
        <f>IF('Felling&amp;Restocking'!I734="","",IFERROR(VLOOKUP( 'Felling&amp;Restocking'!I734,SpeciesList[],2,FALSE),"," &amp; 'Felling&amp;Restocking'!I734))</f>
        <v/>
      </c>
      <c r="AG734" s="333" t="str">
        <f>IF('Felling&amp;Restocking'!I734="","",VLOOKUP( 'Felling&amp;Restocking'!I734,SpeciesList[],4,FALSE))</f>
        <v/>
      </c>
      <c r="AH734" s="333" t="str">
        <f>IF('Felling&amp;Restocking'!J734="","",IFERROR("," &amp; VLOOKUP( 'Felling&amp;Restocking'!J734,SpeciesList[],2,FALSE),"," &amp; 'Felling&amp;Restocking'!J734))</f>
        <v/>
      </c>
      <c r="AI734" s="333" t="str">
        <f>IF('Felling&amp;Restocking'!J734="","",VLOOKUP( 'Felling&amp;Restocking'!J734,SpeciesList[],4,FALSE))</f>
        <v/>
      </c>
      <c r="AJ734" s="333" t="str">
        <f>IF('Felling&amp;Restocking'!K734="","",IFERROR("," &amp; VLOOKUP( 'Felling&amp;Restocking'!K734,SpeciesList[],2,FALSE),"," &amp; 'Felling&amp;Restocking'!K734))</f>
        <v/>
      </c>
      <c r="AK734" s="333" t="str">
        <f>IF('Felling&amp;Restocking'!K734="","",VLOOKUP( 'Felling&amp;Restocking'!K734,SpeciesList[],4,FALSE))</f>
        <v/>
      </c>
      <c r="AL734" s="333" t="str">
        <f>IF('Felling&amp;Restocking'!L734="","",IFERROR("," &amp; VLOOKUP( 'Felling&amp;Restocking'!L734,SpeciesList[],2,FALSE),"," &amp; 'Felling&amp;Restocking'!L734))</f>
        <v/>
      </c>
      <c r="AM734" s="333" t="str">
        <f>IF('Felling&amp;Restocking'!L734="","",VLOOKUP( 'Felling&amp;Restocking'!L734,SpeciesList[],4,FALSE))</f>
        <v/>
      </c>
      <c r="AN734" s="333" t="str">
        <f>IF('Felling&amp;Restocking'!M734="","",IFERROR("," &amp; VLOOKUP( 'Felling&amp;Restocking'!M734,SpeciesList[],2,FALSE),"," &amp; 'Felling&amp;Restocking'!M734))</f>
        <v/>
      </c>
      <c r="AO734" s="333" t="str">
        <f>IF('Felling&amp;Restocking'!M734="","",VLOOKUP( 'Felling&amp;Restocking'!M734,SpeciesList[],4,FALSE))</f>
        <v/>
      </c>
      <c r="AP734" s="333" t="str">
        <f>IF('Felling&amp;Restocking'!N734="","",IFERROR("," &amp; VLOOKUP( 'Felling&amp;Restocking'!N734,SpeciesList[],2,FALSE),"," &amp; 'Felling&amp;Restocking'!N734))</f>
        <v/>
      </c>
      <c r="AQ734" s="333" t="str">
        <f>IF('Felling&amp;Restocking'!N734="","",VLOOKUP( 'Felling&amp;Restocking'!N734,SpeciesList[],4,FALSE))</f>
        <v/>
      </c>
      <c r="AS734" s="346"/>
      <c r="AT734" s="333" t="str">
        <f>IF('Sub-Cpt Record'!A734&lt;&gt;"",CONCATENATE('Sub-Cpt Record'!A734,'Sub-Cpt Record'!B734,'Sub-Cpt Record'!C734),"")</f>
        <v/>
      </c>
      <c r="AU734" s="333">
        <f t="shared" si="108"/>
        <v>1</v>
      </c>
      <c r="AV734" s="333">
        <f>IF(AT734&lt;&gt;"",'Sub-Cpt Record'!C734/CODE!AU734,0)</f>
        <v>0</v>
      </c>
    </row>
    <row r="735" spans="1:48" x14ac:dyDescent="0.25">
      <c r="A735" s="333" t="str">
        <f>IF('Sub-Cpt Record'!B735="",IF(OR('Sub-Cpt Record'!A735=0,'Sub-Cpt Record'!A735=""),"",'Sub-Cpt Record'!A735),CONCATENATE('Sub-Cpt Record'!A735&amp;'Sub-Cpt Record'!B735))</f>
        <v/>
      </c>
      <c r="B735" s="333">
        <f t="shared" si="100"/>
        <v>1</v>
      </c>
      <c r="C735" s="334" t="str">
        <f>IF('Sub-Cpt Record'!E735 = "","",'Sub-Cpt Record'!E735&amp;"  ")</f>
        <v/>
      </c>
      <c r="D735" s="333" t="str">
        <f>IF('Sub-Cpt Record'!F735 = "","",'Sub-Cpt Record'!F735&amp;"  ")</f>
        <v/>
      </c>
      <c r="E735" s="333" t="str">
        <f>IF('Sub-Cpt Record'!G735 = "","",'Sub-Cpt Record'!G735&amp;"  ")</f>
        <v/>
      </c>
      <c r="F735" s="333" t="str">
        <f>IF('Sub-Cpt Record'!H735 = "","",'Sub-Cpt Record'!H735&amp;"  ")</f>
        <v/>
      </c>
      <c r="G735" s="333" t="str">
        <f>IF('Sub-Cpt Record'!I735 = "","",'Sub-Cpt Record'!I735&amp;"  ")</f>
        <v/>
      </c>
      <c r="H735" s="333" t="str">
        <f>IF('Sub-Cpt Record'!J735 = "","",'Sub-Cpt Record'!J735&amp;"  ")</f>
        <v/>
      </c>
      <c r="I735" s="335" t="str">
        <f t="shared" si="101"/>
        <v/>
      </c>
      <c r="J735" s="333">
        <f>IF(A735&lt;&gt;"",'Sub-Cpt Record'!C735/CODE!B735,0)</f>
        <v>0</v>
      </c>
      <c r="L735" s="337" t="str">
        <f t="shared" si="102"/>
        <v/>
      </c>
      <c r="N735" s="338">
        <f>COUNTIFS('Felling&amp;Restocking'!$A$11:$A$1000, 'Felling&amp;Restocking'!$A735, 'Felling&amp;Restocking'!$B$11:$B$1000, 'Felling&amp;Restocking'!$B735, 'Felling&amp;Restocking'!$H$11:$H$1000, 'Felling&amp;Restocking'!$H735)</f>
        <v>0</v>
      </c>
      <c r="O735" s="338">
        <f>IF(OR('Felling&amp;Restocking'!H735=0,'Felling&amp;Restocking'!H735=""),0,1)</f>
        <v>0</v>
      </c>
      <c r="P735" s="339">
        <f>SUM('Felling&amp;Restocking'!O735+'Felling&amp;Restocking'!P735)</f>
        <v>0</v>
      </c>
      <c r="S735" s="341">
        <f>IF(AND(O735&lt;&gt;0,P735&lt;&gt;0,'Felling&amp;Restocking'!G735&lt;&gt;0,AA735="",AC735=""),1,0)</f>
        <v>0</v>
      </c>
      <c r="T735" s="342" t="str">
        <f>IF(OR('Felling&amp;Restocking'!G735=0,'Felling&amp;Restocking'!G735=""),"",SUM('Felling&amp;Restocking'!O735/P735)*'Felling&amp;Restocking'!G735)</f>
        <v/>
      </c>
      <c r="U735" s="343" t="str">
        <f>IF(OR('Felling&amp;Restocking'!G735=0,'Felling&amp;Restocking'!G735=""),"",SUM('Felling&amp;Restocking'!P735/P735)*'Felling&amp;Restocking'!G735)</f>
        <v/>
      </c>
      <c r="V735" s="344">
        <f>IF(CONCATENATE('Felling&amp;Restocking'!U735&amp;'Felling&amp;Restocking'!W735&amp;'Felling&amp;Restocking'!Y735&amp;'Felling&amp;Restocking'!AA735&amp;'Felling&amp;Restocking'!AC735)="",0,1)</f>
        <v>0</v>
      </c>
      <c r="W735" s="345">
        <f>IF(OR(OR(TRIM('Felling&amp;Restocking'!H735)="T",TRIM('Felling&amp;Restocking'!H735)="DF",TRIM('Felling&amp;Restocking'!H735)="OS"),O735=0),0,1)</f>
        <v>0</v>
      </c>
      <c r="X735" s="345">
        <f>IF(OR('Felling&amp;Restocking'!$S735="",OR('Felling&amp;Restocking'!$S735=0,'Felling&amp;Restocking'!$S735="N/A")),0,1)</f>
        <v>0</v>
      </c>
      <c r="Y735" s="333" t="str">
        <f t="shared" si="103"/>
        <v/>
      </c>
      <c r="Z735" s="333" t="str">
        <f t="shared" si="104"/>
        <v/>
      </c>
      <c r="AA735" s="334" t="str">
        <f t="shared" si="105"/>
        <v/>
      </c>
      <c r="AC735" s="333" t="str">
        <f t="shared" si="106"/>
        <v/>
      </c>
      <c r="AE735" s="333" t="str">
        <f t="shared" si="107"/>
        <v>1</v>
      </c>
      <c r="AF735" s="346" t="str">
        <f>IF('Felling&amp;Restocking'!I735="","",IFERROR(VLOOKUP( 'Felling&amp;Restocking'!I735,SpeciesList[],2,FALSE),"," &amp; 'Felling&amp;Restocking'!I735))</f>
        <v/>
      </c>
      <c r="AG735" s="333" t="str">
        <f>IF('Felling&amp;Restocking'!I735="","",VLOOKUP( 'Felling&amp;Restocking'!I735,SpeciesList[],4,FALSE))</f>
        <v/>
      </c>
      <c r="AH735" s="333" t="str">
        <f>IF('Felling&amp;Restocking'!J735="","",IFERROR("," &amp; VLOOKUP( 'Felling&amp;Restocking'!J735,SpeciesList[],2,FALSE),"," &amp; 'Felling&amp;Restocking'!J735))</f>
        <v/>
      </c>
      <c r="AI735" s="333" t="str">
        <f>IF('Felling&amp;Restocking'!J735="","",VLOOKUP( 'Felling&amp;Restocking'!J735,SpeciesList[],4,FALSE))</f>
        <v/>
      </c>
      <c r="AJ735" s="333" t="str">
        <f>IF('Felling&amp;Restocking'!K735="","",IFERROR("," &amp; VLOOKUP( 'Felling&amp;Restocking'!K735,SpeciesList[],2,FALSE),"," &amp; 'Felling&amp;Restocking'!K735))</f>
        <v/>
      </c>
      <c r="AK735" s="333" t="str">
        <f>IF('Felling&amp;Restocking'!K735="","",VLOOKUP( 'Felling&amp;Restocking'!K735,SpeciesList[],4,FALSE))</f>
        <v/>
      </c>
      <c r="AL735" s="333" t="str">
        <f>IF('Felling&amp;Restocking'!L735="","",IFERROR("," &amp; VLOOKUP( 'Felling&amp;Restocking'!L735,SpeciesList[],2,FALSE),"," &amp; 'Felling&amp;Restocking'!L735))</f>
        <v/>
      </c>
      <c r="AM735" s="333" t="str">
        <f>IF('Felling&amp;Restocking'!L735="","",VLOOKUP( 'Felling&amp;Restocking'!L735,SpeciesList[],4,FALSE))</f>
        <v/>
      </c>
      <c r="AN735" s="333" t="str">
        <f>IF('Felling&amp;Restocking'!M735="","",IFERROR("," &amp; VLOOKUP( 'Felling&amp;Restocking'!M735,SpeciesList[],2,FALSE),"," &amp; 'Felling&amp;Restocking'!M735))</f>
        <v/>
      </c>
      <c r="AO735" s="333" t="str">
        <f>IF('Felling&amp;Restocking'!M735="","",VLOOKUP( 'Felling&amp;Restocking'!M735,SpeciesList[],4,FALSE))</f>
        <v/>
      </c>
      <c r="AP735" s="333" t="str">
        <f>IF('Felling&amp;Restocking'!N735="","",IFERROR("," &amp; VLOOKUP( 'Felling&amp;Restocking'!N735,SpeciesList[],2,FALSE),"," &amp; 'Felling&amp;Restocking'!N735))</f>
        <v/>
      </c>
      <c r="AQ735" s="333" t="str">
        <f>IF('Felling&amp;Restocking'!N735="","",VLOOKUP( 'Felling&amp;Restocking'!N735,SpeciesList[],4,FALSE))</f>
        <v/>
      </c>
      <c r="AS735" s="346"/>
      <c r="AT735" s="333" t="str">
        <f>IF('Sub-Cpt Record'!A735&lt;&gt;"",CONCATENATE('Sub-Cpt Record'!A735,'Sub-Cpt Record'!B735,'Sub-Cpt Record'!C735),"")</f>
        <v/>
      </c>
      <c r="AU735" s="333">
        <f t="shared" si="108"/>
        <v>1</v>
      </c>
      <c r="AV735" s="333">
        <f>IF(AT735&lt;&gt;"",'Sub-Cpt Record'!C735/CODE!AU735,0)</f>
        <v>0</v>
      </c>
    </row>
    <row r="736" spans="1:48" x14ac:dyDescent="0.25">
      <c r="A736" s="333" t="str">
        <f>IF('Sub-Cpt Record'!B736="",IF(OR('Sub-Cpt Record'!A736=0,'Sub-Cpt Record'!A736=""),"",'Sub-Cpt Record'!A736),CONCATENATE('Sub-Cpt Record'!A736&amp;'Sub-Cpt Record'!B736))</f>
        <v/>
      </c>
      <c r="B736" s="333">
        <f t="shared" si="100"/>
        <v>1</v>
      </c>
      <c r="C736" s="334" t="str">
        <f>IF('Sub-Cpt Record'!E736 = "","",'Sub-Cpt Record'!E736&amp;"  ")</f>
        <v/>
      </c>
      <c r="D736" s="333" t="str">
        <f>IF('Sub-Cpt Record'!F736 = "","",'Sub-Cpt Record'!F736&amp;"  ")</f>
        <v/>
      </c>
      <c r="E736" s="333" t="str">
        <f>IF('Sub-Cpt Record'!G736 = "","",'Sub-Cpt Record'!G736&amp;"  ")</f>
        <v/>
      </c>
      <c r="F736" s="333" t="str">
        <f>IF('Sub-Cpt Record'!H736 = "","",'Sub-Cpt Record'!H736&amp;"  ")</f>
        <v/>
      </c>
      <c r="G736" s="333" t="str">
        <f>IF('Sub-Cpt Record'!I736 = "","",'Sub-Cpt Record'!I736&amp;"  ")</f>
        <v/>
      </c>
      <c r="H736" s="333" t="str">
        <f>IF('Sub-Cpt Record'!J736 = "","",'Sub-Cpt Record'!J736&amp;"  ")</f>
        <v/>
      </c>
      <c r="I736" s="335" t="str">
        <f t="shared" si="101"/>
        <v/>
      </c>
      <c r="J736" s="333">
        <f>IF(A736&lt;&gt;"",'Sub-Cpt Record'!C736/CODE!B736,0)</f>
        <v>0</v>
      </c>
      <c r="L736" s="337" t="str">
        <f t="shared" si="102"/>
        <v/>
      </c>
      <c r="N736" s="338">
        <f>COUNTIFS('Felling&amp;Restocking'!$A$11:$A$1000, 'Felling&amp;Restocking'!$A736, 'Felling&amp;Restocking'!$B$11:$B$1000, 'Felling&amp;Restocking'!$B736, 'Felling&amp;Restocking'!$H$11:$H$1000, 'Felling&amp;Restocking'!$H736)</f>
        <v>0</v>
      </c>
      <c r="O736" s="338">
        <f>IF(OR('Felling&amp;Restocking'!H736=0,'Felling&amp;Restocking'!H736=""),0,1)</f>
        <v>0</v>
      </c>
      <c r="P736" s="339">
        <f>SUM('Felling&amp;Restocking'!O736+'Felling&amp;Restocking'!P736)</f>
        <v>0</v>
      </c>
      <c r="S736" s="341">
        <f>IF(AND(O736&lt;&gt;0,P736&lt;&gt;0,'Felling&amp;Restocking'!G736&lt;&gt;0,AA736="",AC736=""),1,0)</f>
        <v>0</v>
      </c>
      <c r="T736" s="342" t="str">
        <f>IF(OR('Felling&amp;Restocking'!G736=0,'Felling&amp;Restocking'!G736=""),"",SUM('Felling&amp;Restocking'!O736/P736)*'Felling&amp;Restocking'!G736)</f>
        <v/>
      </c>
      <c r="U736" s="343" t="str">
        <f>IF(OR('Felling&amp;Restocking'!G736=0,'Felling&amp;Restocking'!G736=""),"",SUM('Felling&amp;Restocking'!P736/P736)*'Felling&amp;Restocking'!G736)</f>
        <v/>
      </c>
      <c r="V736" s="344">
        <f>IF(CONCATENATE('Felling&amp;Restocking'!U736&amp;'Felling&amp;Restocking'!W736&amp;'Felling&amp;Restocking'!Y736&amp;'Felling&amp;Restocking'!AA736&amp;'Felling&amp;Restocking'!AC736)="",0,1)</f>
        <v>0</v>
      </c>
      <c r="W736" s="345">
        <f>IF(OR(OR(TRIM('Felling&amp;Restocking'!H736)="T",TRIM('Felling&amp;Restocking'!H736)="DF",TRIM('Felling&amp;Restocking'!H736)="OS"),O736=0),0,1)</f>
        <v>0</v>
      </c>
      <c r="X736" s="345">
        <f>IF(OR('Felling&amp;Restocking'!$S736="",OR('Felling&amp;Restocking'!$S736=0,'Felling&amp;Restocking'!$S736="N/A")),0,1)</f>
        <v>0</v>
      </c>
      <c r="Y736" s="333" t="str">
        <f t="shared" si="103"/>
        <v/>
      </c>
      <c r="Z736" s="333" t="str">
        <f t="shared" si="104"/>
        <v/>
      </c>
      <c r="AA736" s="334" t="str">
        <f t="shared" si="105"/>
        <v/>
      </c>
      <c r="AC736" s="333" t="str">
        <f t="shared" si="106"/>
        <v/>
      </c>
      <c r="AE736" s="333" t="str">
        <f t="shared" si="107"/>
        <v>1</v>
      </c>
      <c r="AF736" s="346" t="str">
        <f>IF('Felling&amp;Restocking'!I736="","",IFERROR(VLOOKUP( 'Felling&amp;Restocking'!I736,SpeciesList[],2,FALSE),"," &amp; 'Felling&amp;Restocking'!I736))</f>
        <v/>
      </c>
      <c r="AG736" s="333" t="str">
        <f>IF('Felling&amp;Restocking'!I736="","",VLOOKUP( 'Felling&amp;Restocking'!I736,SpeciesList[],4,FALSE))</f>
        <v/>
      </c>
      <c r="AH736" s="333" t="str">
        <f>IF('Felling&amp;Restocking'!J736="","",IFERROR("," &amp; VLOOKUP( 'Felling&amp;Restocking'!J736,SpeciesList[],2,FALSE),"," &amp; 'Felling&amp;Restocking'!J736))</f>
        <v/>
      </c>
      <c r="AI736" s="333" t="str">
        <f>IF('Felling&amp;Restocking'!J736="","",VLOOKUP( 'Felling&amp;Restocking'!J736,SpeciesList[],4,FALSE))</f>
        <v/>
      </c>
      <c r="AJ736" s="333" t="str">
        <f>IF('Felling&amp;Restocking'!K736="","",IFERROR("," &amp; VLOOKUP( 'Felling&amp;Restocking'!K736,SpeciesList[],2,FALSE),"," &amp; 'Felling&amp;Restocking'!K736))</f>
        <v/>
      </c>
      <c r="AK736" s="333" t="str">
        <f>IF('Felling&amp;Restocking'!K736="","",VLOOKUP( 'Felling&amp;Restocking'!K736,SpeciesList[],4,FALSE))</f>
        <v/>
      </c>
      <c r="AL736" s="333" t="str">
        <f>IF('Felling&amp;Restocking'!L736="","",IFERROR("," &amp; VLOOKUP( 'Felling&amp;Restocking'!L736,SpeciesList[],2,FALSE),"," &amp; 'Felling&amp;Restocking'!L736))</f>
        <v/>
      </c>
      <c r="AM736" s="333" t="str">
        <f>IF('Felling&amp;Restocking'!L736="","",VLOOKUP( 'Felling&amp;Restocking'!L736,SpeciesList[],4,FALSE))</f>
        <v/>
      </c>
      <c r="AN736" s="333" t="str">
        <f>IF('Felling&amp;Restocking'!M736="","",IFERROR("," &amp; VLOOKUP( 'Felling&amp;Restocking'!M736,SpeciesList[],2,FALSE),"," &amp; 'Felling&amp;Restocking'!M736))</f>
        <v/>
      </c>
      <c r="AO736" s="333" t="str">
        <f>IF('Felling&amp;Restocking'!M736="","",VLOOKUP( 'Felling&amp;Restocking'!M736,SpeciesList[],4,FALSE))</f>
        <v/>
      </c>
      <c r="AP736" s="333" t="str">
        <f>IF('Felling&amp;Restocking'!N736="","",IFERROR("," &amp; VLOOKUP( 'Felling&amp;Restocking'!N736,SpeciesList[],2,FALSE),"," &amp; 'Felling&amp;Restocking'!N736))</f>
        <v/>
      </c>
      <c r="AQ736" s="333" t="str">
        <f>IF('Felling&amp;Restocking'!N736="","",VLOOKUP( 'Felling&amp;Restocking'!N736,SpeciesList[],4,FALSE))</f>
        <v/>
      </c>
      <c r="AS736" s="346"/>
      <c r="AT736" s="333" t="str">
        <f>IF('Sub-Cpt Record'!A736&lt;&gt;"",CONCATENATE('Sub-Cpt Record'!A736,'Sub-Cpt Record'!B736,'Sub-Cpt Record'!C736),"")</f>
        <v/>
      </c>
      <c r="AU736" s="333">
        <f t="shared" si="108"/>
        <v>1</v>
      </c>
      <c r="AV736" s="333">
        <f>IF(AT736&lt;&gt;"",'Sub-Cpt Record'!C736/CODE!AU736,0)</f>
        <v>0</v>
      </c>
    </row>
    <row r="737" spans="1:48" x14ac:dyDescent="0.25">
      <c r="A737" s="333" t="str">
        <f>IF('Sub-Cpt Record'!B737="",IF(OR('Sub-Cpt Record'!A737=0,'Sub-Cpt Record'!A737=""),"",'Sub-Cpt Record'!A737),CONCATENATE('Sub-Cpt Record'!A737&amp;'Sub-Cpt Record'!B737))</f>
        <v/>
      </c>
      <c r="B737" s="333">
        <f t="shared" si="100"/>
        <v>1</v>
      </c>
      <c r="C737" s="334" t="str">
        <f>IF('Sub-Cpt Record'!E737 = "","",'Sub-Cpt Record'!E737&amp;"  ")</f>
        <v/>
      </c>
      <c r="D737" s="333" t="str">
        <f>IF('Sub-Cpt Record'!F737 = "","",'Sub-Cpt Record'!F737&amp;"  ")</f>
        <v/>
      </c>
      <c r="E737" s="333" t="str">
        <f>IF('Sub-Cpt Record'!G737 = "","",'Sub-Cpt Record'!G737&amp;"  ")</f>
        <v/>
      </c>
      <c r="F737" s="333" t="str">
        <f>IF('Sub-Cpt Record'!H737 = "","",'Sub-Cpt Record'!H737&amp;"  ")</f>
        <v/>
      </c>
      <c r="G737" s="333" t="str">
        <f>IF('Sub-Cpt Record'!I737 = "","",'Sub-Cpt Record'!I737&amp;"  ")</f>
        <v/>
      </c>
      <c r="H737" s="333" t="str">
        <f>IF('Sub-Cpt Record'!J737 = "","",'Sub-Cpt Record'!J737&amp;"  ")</f>
        <v/>
      </c>
      <c r="I737" s="335" t="str">
        <f t="shared" si="101"/>
        <v/>
      </c>
      <c r="J737" s="333">
        <f>IF(A737&lt;&gt;"",'Sub-Cpt Record'!C737/CODE!B737,0)</f>
        <v>0</v>
      </c>
      <c r="L737" s="337" t="str">
        <f t="shared" si="102"/>
        <v/>
      </c>
      <c r="N737" s="338">
        <f>COUNTIFS('Felling&amp;Restocking'!$A$11:$A$1000, 'Felling&amp;Restocking'!$A737, 'Felling&amp;Restocking'!$B$11:$B$1000, 'Felling&amp;Restocking'!$B737, 'Felling&amp;Restocking'!$H$11:$H$1000, 'Felling&amp;Restocking'!$H737)</f>
        <v>0</v>
      </c>
      <c r="O737" s="338">
        <f>IF(OR('Felling&amp;Restocking'!H737=0,'Felling&amp;Restocking'!H737=""),0,1)</f>
        <v>0</v>
      </c>
      <c r="P737" s="339">
        <f>SUM('Felling&amp;Restocking'!O737+'Felling&amp;Restocking'!P737)</f>
        <v>0</v>
      </c>
      <c r="S737" s="341">
        <f>IF(AND(O737&lt;&gt;0,P737&lt;&gt;0,'Felling&amp;Restocking'!G737&lt;&gt;0,AA737="",AC737=""),1,0)</f>
        <v>0</v>
      </c>
      <c r="T737" s="342" t="str">
        <f>IF(OR('Felling&amp;Restocking'!G737=0,'Felling&amp;Restocking'!G737=""),"",SUM('Felling&amp;Restocking'!O737/P737)*'Felling&amp;Restocking'!G737)</f>
        <v/>
      </c>
      <c r="U737" s="343" t="str">
        <f>IF(OR('Felling&amp;Restocking'!G737=0,'Felling&amp;Restocking'!G737=""),"",SUM('Felling&amp;Restocking'!P737/P737)*'Felling&amp;Restocking'!G737)</f>
        <v/>
      </c>
      <c r="V737" s="344">
        <f>IF(CONCATENATE('Felling&amp;Restocking'!U737&amp;'Felling&amp;Restocking'!W737&amp;'Felling&amp;Restocking'!Y737&amp;'Felling&amp;Restocking'!AA737&amp;'Felling&amp;Restocking'!AC737)="",0,1)</f>
        <v>0</v>
      </c>
      <c r="W737" s="345">
        <f>IF(OR(OR(TRIM('Felling&amp;Restocking'!H737)="T",TRIM('Felling&amp;Restocking'!H737)="DF",TRIM('Felling&amp;Restocking'!H737)="OS"),O737=0),0,1)</f>
        <v>0</v>
      </c>
      <c r="X737" s="345">
        <f>IF(OR('Felling&amp;Restocking'!$S737="",OR('Felling&amp;Restocking'!$S737=0,'Felling&amp;Restocking'!$S737="N/A")),0,1)</f>
        <v>0</v>
      </c>
      <c r="Y737" s="333" t="str">
        <f t="shared" si="103"/>
        <v/>
      </c>
      <c r="Z737" s="333" t="str">
        <f t="shared" si="104"/>
        <v/>
      </c>
      <c r="AA737" s="334" t="str">
        <f t="shared" si="105"/>
        <v/>
      </c>
      <c r="AC737" s="333" t="str">
        <f t="shared" si="106"/>
        <v/>
      </c>
      <c r="AE737" s="333" t="str">
        <f t="shared" si="107"/>
        <v>1</v>
      </c>
      <c r="AF737" s="346" t="str">
        <f>IF('Felling&amp;Restocking'!I737="","",IFERROR(VLOOKUP( 'Felling&amp;Restocking'!I737,SpeciesList[],2,FALSE),"," &amp; 'Felling&amp;Restocking'!I737))</f>
        <v/>
      </c>
      <c r="AG737" s="333" t="str">
        <f>IF('Felling&amp;Restocking'!I737="","",VLOOKUP( 'Felling&amp;Restocking'!I737,SpeciesList[],4,FALSE))</f>
        <v/>
      </c>
      <c r="AH737" s="333" t="str">
        <f>IF('Felling&amp;Restocking'!J737="","",IFERROR("," &amp; VLOOKUP( 'Felling&amp;Restocking'!J737,SpeciesList[],2,FALSE),"," &amp; 'Felling&amp;Restocking'!J737))</f>
        <v/>
      </c>
      <c r="AI737" s="333" t="str">
        <f>IF('Felling&amp;Restocking'!J737="","",VLOOKUP( 'Felling&amp;Restocking'!J737,SpeciesList[],4,FALSE))</f>
        <v/>
      </c>
      <c r="AJ737" s="333" t="str">
        <f>IF('Felling&amp;Restocking'!K737="","",IFERROR("," &amp; VLOOKUP( 'Felling&amp;Restocking'!K737,SpeciesList[],2,FALSE),"," &amp; 'Felling&amp;Restocking'!K737))</f>
        <v/>
      </c>
      <c r="AK737" s="333" t="str">
        <f>IF('Felling&amp;Restocking'!K737="","",VLOOKUP( 'Felling&amp;Restocking'!K737,SpeciesList[],4,FALSE))</f>
        <v/>
      </c>
      <c r="AL737" s="333" t="str">
        <f>IF('Felling&amp;Restocking'!L737="","",IFERROR("," &amp; VLOOKUP( 'Felling&amp;Restocking'!L737,SpeciesList[],2,FALSE),"," &amp; 'Felling&amp;Restocking'!L737))</f>
        <v/>
      </c>
      <c r="AM737" s="333" t="str">
        <f>IF('Felling&amp;Restocking'!L737="","",VLOOKUP( 'Felling&amp;Restocking'!L737,SpeciesList[],4,FALSE))</f>
        <v/>
      </c>
      <c r="AN737" s="333" t="str">
        <f>IF('Felling&amp;Restocking'!M737="","",IFERROR("," &amp; VLOOKUP( 'Felling&amp;Restocking'!M737,SpeciesList[],2,FALSE),"," &amp; 'Felling&amp;Restocking'!M737))</f>
        <v/>
      </c>
      <c r="AO737" s="333" t="str">
        <f>IF('Felling&amp;Restocking'!M737="","",VLOOKUP( 'Felling&amp;Restocking'!M737,SpeciesList[],4,FALSE))</f>
        <v/>
      </c>
      <c r="AP737" s="333" t="str">
        <f>IF('Felling&amp;Restocking'!N737="","",IFERROR("," &amp; VLOOKUP( 'Felling&amp;Restocking'!N737,SpeciesList[],2,FALSE),"," &amp; 'Felling&amp;Restocking'!N737))</f>
        <v/>
      </c>
      <c r="AQ737" s="333" t="str">
        <f>IF('Felling&amp;Restocking'!N737="","",VLOOKUP( 'Felling&amp;Restocking'!N737,SpeciesList[],4,FALSE))</f>
        <v/>
      </c>
      <c r="AS737" s="346"/>
      <c r="AT737" s="333" t="str">
        <f>IF('Sub-Cpt Record'!A737&lt;&gt;"",CONCATENATE('Sub-Cpt Record'!A737,'Sub-Cpt Record'!B737,'Sub-Cpt Record'!C737),"")</f>
        <v/>
      </c>
      <c r="AU737" s="333">
        <f t="shared" si="108"/>
        <v>1</v>
      </c>
      <c r="AV737" s="333">
        <f>IF(AT737&lt;&gt;"",'Sub-Cpt Record'!C737/CODE!AU737,0)</f>
        <v>0</v>
      </c>
    </row>
    <row r="738" spans="1:48" x14ac:dyDescent="0.25">
      <c r="A738" s="333" t="str">
        <f>IF('Sub-Cpt Record'!B738="",IF(OR('Sub-Cpt Record'!A738=0,'Sub-Cpt Record'!A738=""),"",'Sub-Cpt Record'!A738),CONCATENATE('Sub-Cpt Record'!A738&amp;'Sub-Cpt Record'!B738))</f>
        <v/>
      </c>
      <c r="B738" s="333">
        <f t="shared" si="100"/>
        <v>1</v>
      </c>
      <c r="C738" s="334" t="str">
        <f>IF('Sub-Cpt Record'!E738 = "","",'Sub-Cpt Record'!E738&amp;"  ")</f>
        <v/>
      </c>
      <c r="D738" s="333" t="str">
        <f>IF('Sub-Cpt Record'!F738 = "","",'Sub-Cpt Record'!F738&amp;"  ")</f>
        <v/>
      </c>
      <c r="E738" s="333" t="str">
        <f>IF('Sub-Cpt Record'!G738 = "","",'Sub-Cpt Record'!G738&amp;"  ")</f>
        <v/>
      </c>
      <c r="F738" s="333" t="str">
        <f>IF('Sub-Cpt Record'!H738 = "","",'Sub-Cpt Record'!H738&amp;"  ")</f>
        <v/>
      </c>
      <c r="G738" s="333" t="str">
        <f>IF('Sub-Cpt Record'!I738 = "","",'Sub-Cpt Record'!I738&amp;"  ")</f>
        <v/>
      </c>
      <c r="H738" s="333" t="str">
        <f>IF('Sub-Cpt Record'!J738 = "","",'Sub-Cpt Record'!J738&amp;"  ")</f>
        <v/>
      </c>
      <c r="I738" s="335" t="str">
        <f t="shared" si="101"/>
        <v/>
      </c>
      <c r="J738" s="333">
        <f>IF(A738&lt;&gt;"",'Sub-Cpt Record'!C738/CODE!B738,0)</f>
        <v>0</v>
      </c>
      <c r="L738" s="337" t="str">
        <f t="shared" si="102"/>
        <v/>
      </c>
      <c r="N738" s="338">
        <f>COUNTIFS('Felling&amp;Restocking'!$A$11:$A$1000, 'Felling&amp;Restocking'!$A738, 'Felling&amp;Restocking'!$B$11:$B$1000, 'Felling&amp;Restocking'!$B738, 'Felling&amp;Restocking'!$H$11:$H$1000, 'Felling&amp;Restocking'!$H738)</f>
        <v>0</v>
      </c>
      <c r="O738" s="338">
        <f>IF(OR('Felling&amp;Restocking'!H738=0,'Felling&amp;Restocking'!H738=""),0,1)</f>
        <v>0</v>
      </c>
      <c r="P738" s="339">
        <f>SUM('Felling&amp;Restocking'!O738+'Felling&amp;Restocking'!P738)</f>
        <v>0</v>
      </c>
      <c r="S738" s="341">
        <f>IF(AND(O738&lt;&gt;0,P738&lt;&gt;0,'Felling&amp;Restocking'!G738&lt;&gt;0,AA738="",AC738=""),1,0)</f>
        <v>0</v>
      </c>
      <c r="T738" s="342" t="str">
        <f>IF(OR('Felling&amp;Restocking'!G738=0,'Felling&amp;Restocking'!G738=""),"",SUM('Felling&amp;Restocking'!O738/P738)*'Felling&amp;Restocking'!G738)</f>
        <v/>
      </c>
      <c r="U738" s="343" t="str">
        <f>IF(OR('Felling&amp;Restocking'!G738=0,'Felling&amp;Restocking'!G738=""),"",SUM('Felling&amp;Restocking'!P738/P738)*'Felling&amp;Restocking'!G738)</f>
        <v/>
      </c>
      <c r="V738" s="344">
        <f>IF(CONCATENATE('Felling&amp;Restocking'!U738&amp;'Felling&amp;Restocking'!W738&amp;'Felling&amp;Restocking'!Y738&amp;'Felling&amp;Restocking'!AA738&amp;'Felling&amp;Restocking'!AC738)="",0,1)</f>
        <v>0</v>
      </c>
      <c r="W738" s="345">
        <f>IF(OR(OR(TRIM('Felling&amp;Restocking'!H738)="T",TRIM('Felling&amp;Restocking'!H738)="DF",TRIM('Felling&amp;Restocking'!H738)="OS"),O738=0),0,1)</f>
        <v>0</v>
      </c>
      <c r="X738" s="345">
        <f>IF(OR('Felling&amp;Restocking'!$S738="",OR('Felling&amp;Restocking'!$S738=0,'Felling&amp;Restocking'!$S738="N/A")),0,1)</f>
        <v>0</v>
      </c>
      <c r="Y738" s="333" t="str">
        <f t="shared" si="103"/>
        <v/>
      </c>
      <c r="Z738" s="333" t="str">
        <f t="shared" si="104"/>
        <v/>
      </c>
      <c r="AA738" s="334" t="str">
        <f t="shared" si="105"/>
        <v/>
      </c>
      <c r="AC738" s="333" t="str">
        <f t="shared" si="106"/>
        <v/>
      </c>
      <c r="AE738" s="333" t="str">
        <f t="shared" si="107"/>
        <v>1</v>
      </c>
      <c r="AF738" s="346" t="str">
        <f>IF('Felling&amp;Restocking'!I738="","",IFERROR(VLOOKUP( 'Felling&amp;Restocking'!I738,SpeciesList[],2,FALSE),"," &amp; 'Felling&amp;Restocking'!I738))</f>
        <v/>
      </c>
      <c r="AG738" s="333" t="str">
        <f>IF('Felling&amp;Restocking'!I738="","",VLOOKUP( 'Felling&amp;Restocking'!I738,SpeciesList[],4,FALSE))</f>
        <v/>
      </c>
      <c r="AH738" s="333" t="str">
        <f>IF('Felling&amp;Restocking'!J738="","",IFERROR("," &amp; VLOOKUP( 'Felling&amp;Restocking'!J738,SpeciesList[],2,FALSE),"," &amp; 'Felling&amp;Restocking'!J738))</f>
        <v/>
      </c>
      <c r="AI738" s="333" t="str">
        <f>IF('Felling&amp;Restocking'!J738="","",VLOOKUP( 'Felling&amp;Restocking'!J738,SpeciesList[],4,FALSE))</f>
        <v/>
      </c>
      <c r="AJ738" s="333" t="str">
        <f>IF('Felling&amp;Restocking'!K738="","",IFERROR("," &amp; VLOOKUP( 'Felling&amp;Restocking'!K738,SpeciesList[],2,FALSE),"," &amp; 'Felling&amp;Restocking'!K738))</f>
        <v/>
      </c>
      <c r="AK738" s="333" t="str">
        <f>IF('Felling&amp;Restocking'!K738="","",VLOOKUP( 'Felling&amp;Restocking'!K738,SpeciesList[],4,FALSE))</f>
        <v/>
      </c>
      <c r="AL738" s="333" t="str">
        <f>IF('Felling&amp;Restocking'!L738="","",IFERROR("," &amp; VLOOKUP( 'Felling&amp;Restocking'!L738,SpeciesList[],2,FALSE),"," &amp; 'Felling&amp;Restocking'!L738))</f>
        <v/>
      </c>
      <c r="AM738" s="333" t="str">
        <f>IF('Felling&amp;Restocking'!L738="","",VLOOKUP( 'Felling&amp;Restocking'!L738,SpeciesList[],4,FALSE))</f>
        <v/>
      </c>
      <c r="AN738" s="333" t="str">
        <f>IF('Felling&amp;Restocking'!M738="","",IFERROR("," &amp; VLOOKUP( 'Felling&amp;Restocking'!M738,SpeciesList[],2,FALSE),"," &amp; 'Felling&amp;Restocking'!M738))</f>
        <v/>
      </c>
      <c r="AO738" s="333" t="str">
        <f>IF('Felling&amp;Restocking'!M738="","",VLOOKUP( 'Felling&amp;Restocking'!M738,SpeciesList[],4,FALSE))</f>
        <v/>
      </c>
      <c r="AP738" s="333" t="str">
        <f>IF('Felling&amp;Restocking'!N738="","",IFERROR("," &amp; VLOOKUP( 'Felling&amp;Restocking'!N738,SpeciesList[],2,FALSE),"," &amp; 'Felling&amp;Restocking'!N738))</f>
        <v/>
      </c>
      <c r="AQ738" s="333" t="str">
        <f>IF('Felling&amp;Restocking'!N738="","",VLOOKUP( 'Felling&amp;Restocking'!N738,SpeciesList[],4,FALSE))</f>
        <v/>
      </c>
      <c r="AS738" s="346"/>
      <c r="AT738" s="333" t="str">
        <f>IF('Sub-Cpt Record'!A738&lt;&gt;"",CONCATENATE('Sub-Cpt Record'!A738,'Sub-Cpt Record'!B738,'Sub-Cpt Record'!C738),"")</f>
        <v/>
      </c>
      <c r="AU738" s="333">
        <f t="shared" si="108"/>
        <v>1</v>
      </c>
      <c r="AV738" s="333">
        <f>IF(AT738&lt;&gt;"",'Sub-Cpt Record'!C738/CODE!AU738,0)</f>
        <v>0</v>
      </c>
    </row>
    <row r="739" spans="1:48" x14ac:dyDescent="0.25">
      <c r="A739" s="333" t="str">
        <f>IF('Sub-Cpt Record'!B739="",IF(OR('Sub-Cpt Record'!A739=0,'Sub-Cpt Record'!A739=""),"",'Sub-Cpt Record'!A739),CONCATENATE('Sub-Cpt Record'!A739&amp;'Sub-Cpt Record'!B739))</f>
        <v/>
      </c>
      <c r="B739" s="333">
        <f t="shared" si="100"/>
        <v>1</v>
      </c>
      <c r="C739" s="334" t="str">
        <f>IF('Sub-Cpt Record'!E739 = "","",'Sub-Cpt Record'!E739&amp;"  ")</f>
        <v/>
      </c>
      <c r="D739" s="333" t="str">
        <f>IF('Sub-Cpt Record'!F739 = "","",'Sub-Cpt Record'!F739&amp;"  ")</f>
        <v/>
      </c>
      <c r="E739" s="333" t="str">
        <f>IF('Sub-Cpt Record'!G739 = "","",'Sub-Cpt Record'!G739&amp;"  ")</f>
        <v/>
      </c>
      <c r="F739" s="333" t="str">
        <f>IF('Sub-Cpt Record'!H739 = "","",'Sub-Cpt Record'!H739&amp;"  ")</f>
        <v/>
      </c>
      <c r="G739" s="333" t="str">
        <f>IF('Sub-Cpt Record'!I739 = "","",'Sub-Cpt Record'!I739&amp;"  ")</f>
        <v/>
      </c>
      <c r="H739" s="333" t="str">
        <f>IF('Sub-Cpt Record'!J739 = "","",'Sub-Cpt Record'!J739&amp;"  ")</f>
        <v/>
      </c>
      <c r="I739" s="335" t="str">
        <f t="shared" si="101"/>
        <v/>
      </c>
      <c r="J739" s="333">
        <f>IF(A739&lt;&gt;"",'Sub-Cpt Record'!C739/CODE!B739,0)</f>
        <v>0</v>
      </c>
      <c r="L739" s="337" t="str">
        <f t="shared" si="102"/>
        <v/>
      </c>
      <c r="N739" s="338">
        <f>COUNTIFS('Felling&amp;Restocking'!$A$11:$A$1000, 'Felling&amp;Restocking'!$A739, 'Felling&amp;Restocking'!$B$11:$B$1000, 'Felling&amp;Restocking'!$B739, 'Felling&amp;Restocking'!$H$11:$H$1000, 'Felling&amp;Restocking'!$H739)</f>
        <v>0</v>
      </c>
      <c r="O739" s="338">
        <f>IF(OR('Felling&amp;Restocking'!H739=0,'Felling&amp;Restocking'!H739=""),0,1)</f>
        <v>0</v>
      </c>
      <c r="P739" s="339">
        <f>SUM('Felling&amp;Restocking'!O739+'Felling&amp;Restocking'!P739)</f>
        <v>0</v>
      </c>
      <c r="S739" s="341">
        <f>IF(AND(O739&lt;&gt;0,P739&lt;&gt;0,'Felling&amp;Restocking'!G739&lt;&gt;0,AA739="",AC739=""),1,0)</f>
        <v>0</v>
      </c>
      <c r="T739" s="342" t="str">
        <f>IF(OR('Felling&amp;Restocking'!G739=0,'Felling&amp;Restocking'!G739=""),"",SUM('Felling&amp;Restocking'!O739/P739)*'Felling&amp;Restocking'!G739)</f>
        <v/>
      </c>
      <c r="U739" s="343" t="str">
        <f>IF(OR('Felling&amp;Restocking'!G739=0,'Felling&amp;Restocking'!G739=""),"",SUM('Felling&amp;Restocking'!P739/P739)*'Felling&amp;Restocking'!G739)</f>
        <v/>
      </c>
      <c r="V739" s="344">
        <f>IF(CONCATENATE('Felling&amp;Restocking'!U739&amp;'Felling&amp;Restocking'!W739&amp;'Felling&amp;Restocking'!Y739&amp;'Felling&amp;Restocking'!AA739&amp;'Felling&amp;Restocking'!AC739)="",0,1)</f>
        <v>0</v>
      </c>
      <c r="W739" s="345">
        <f>IF(OR(OR(TRIM('Felling&amp;Restocking'!H739)="T",TRIM('Felling&amp;Restocking'!H739)="DF",TRIM('Felling&amp;Restocking'!H739)="OS"),O739=0),0,1)</f>
        <v>0</v>
      </c>
      <c r="X739" s="345">
        <f>IF(OR('Felling&amp;Restocking'!$S739="",OR('Felling&amp;Restocking'!$S739=0,'Felling&amp;Restocking'!$S739="N/A")),0,1)</f>
        <v>0</v>
      </c>
      <c r="Y739" s="333" t="str">
        <f t="shared" si="103"/>
        <v/>
      </c>
      <c r="Z739" s="333" t="str">
        <f t="shared" si="104"/>
        <v/>
      </c>
      <c r="AA739" s="334" t="str">
        <f t="shared" si="105"/>
        <v/>
      </c>
      <c r="AC739" s="333" t="str">
        <f t="shared" si="106"/>
        <v/>
      </c>
      <c r="AE739" s="333" t="str">
        <f t="shared" si="107"/>
        <v>1</v>
      </c>
      <c r="AF739" s="346" t="str">
        <f>IF('Felling&amp;Restocking'!I739="","",IFERROR(VLOOKUP( 'Felling&amp;Restocking'!I739,SpeciesList[],2,FALSE),"," &amp; 'Felling&amp;Restocking'!I739))</f>
        <v/>
      </c>
      <c r="AG739" s="333" t="str">
        <f>IF('Felling&amp;Restocking'!I739="","",VLOOKUP( 'Felling&amp;Restocking'!I739,SpeciesList[],4,FALSE))</f>
        <v/>
      </c>
      <c r="AH739" s="333" t="str">
        <f>IF('Felling&amp;Restocking'!J739="","",IFERROR("," &amp; VLOOKUP( 'Felling&amp;Restocking'!J739,SpeciesList[],2,FALSE),"," &amp; 'Felling&amp;Restocking'!J739))</f>
        <v/>
      </c>
      <c r="AI739" s="333" t="str">
        <f>IF('Felling&amp;Restocking'!J739="","",VLOOKUP( 'Felling&amp;Restocking'!J739,SpeciesList[],4,FALSE))</f>
        <v/>
      </c>
      <c r="AJ739" s="333" t="str">
        <f>IF('Felling&amp;Restocking'!K739="","",IFERROR("," &amp; VLOOKUP( 'Felling&amp;Restocking'!K739,SpeciesList[],2,FALSE),"," &amp; 'Felling&amp;Restocking'!K739))</f>
        <v/>
      </c>
      <c r="AK739" s="333" t="str">
        <f>IF('Felling&amp;Restocking'!K739="","",VLOOKUP( 'Felling&amp;Restocking'!K739,SpeciesList[],4,FALSE))</f>
        <v/>
      </c>
      <c r="AL739" s="333" t="str">
        <f>IF('Felling&amp;Restocking'!L739="","",IFERROR("," &amp; VLOOKUP( 'Felling&amp;Restocking'!L739,SpeciesList[],2,FALSE),"," &amp; 'Felling&amp;Restocking'!L739))</f>
        <v/>
      </c>
      <c r="AM739" s="333" t="str">
        <f>IF('Felling&amp;Restocking'!L739="","",VLOOKUP( 'Felling&amp;Restocking'!L739,SpeciesList[],4,FALSE))</f>
        <v/>
      </c>
      <c r="AN739" s="333" t="str">
        <f>IF('Felling&amp;Restocking'!M739="","",IFERROR("," &amp; VLOOKUP( 'Felling&amp;Restocking'!M739,SpeciesList[],2,FALSE),"," &amp; 'Felling&amp;Restocking'!M739))</f>
        <v/>
      </c>
      <c r="AO739" s="333" t="str">
        <f>IF('Felling&amp;Restocking'!M739="","",VLOOKUP( 'Felling&amp;Restocking'!M739,SpeciesList[],4,FALSE))</f>
        <v/>
      </c>
      <c r="AP739" s="333" t="str">
        <f>IF('Felling&amp;Restocking'!N739="","",IFERROR("," &amp; VLOOKUP( 'Felling&amp;Restocking'!N739,SpeciesList[],2,FALSE),"," &amp; 'Felling&amp;Restocking'!N739))</f>
        <v/>
      </c>
      <c r="AQ739" s="333" t="str">
        <f>IF('Felling&amp;Restocking'!N739="","",VLOOKUP( 'Felling&amp;Restocking'!N739,SpeciesList[],4,FALSE))</f>
        <v/>
      </c>
      <c r="AS739" s="346"/>
      <c r="AT739" s="333" t="str">
        <f>IF('Sub-Cpt Record'!A739&lt;&gt;"",CONCATENATE('Sub-Cpt Record'!A739,'Sub-Cpt Record'!B739,'Sub-Cpt Record'!C739),"")</f>
        <v/>
      </c>
      <c r="AU739" s="333">
        <f t="shared" si="108"/>
        <v>1</v>
      </c>
      <c r="AV739" s="333">
        <f>IF(AT739&lt;&gt;"",'Sub-Cpt Record'!C739/CODE!AU739,0)</f>
        <v>0</v>
      </c>
    </row>
    <row r="740" spans="1:48" x14ac:dyDescent="0.25">
      <c r="A740" s="333" t="str">
        <f>IF('Sub-Cpt Record'!B740="",IF(OR('Sub-Cpt Record'!A740=0,'Sub-Cpt Record'!A740=""),"",'Sub-Cpt Record'!A740),CONCATENATE('Sub-Cpt Record'!A740&amp;'Sub-Cpt Record'!B740))</f>
        <v/>
      </c>
      <c r="B740" s="333">
        <f t="shared" si="100"/>
        <v>1</v>
      </c>
      <c r="C740" s="334" t="str">
        <f>IF('Sub-Cpt Record'!E740 = "","",'Sub-Cpt Record'!E740&amp;"  ")</f>
        <v/>
      </c>
      <c r="D740" s="333" t="str">
        <f>IF('Sub-Cpt Record'!F740 = "","",'Sub-Cpt Record'!F740&amp;"  ")</f>
        <v/>
      </c>
      <c r="E740" s="333" t="str">
        <f>IF('Sub-Cpt Record'!G740 = "","",'Sub-Cpt Record'!G740&amp;"  ")</f>
        <v/>
      </c>
      <c r="F740" s="333" t="str">
        <f>IF('Sub-Cpt Record'!H740 = "","",'Sub-Cpt Record'!H740&amp;"  ")</f>
        <v/>
      </c>
      <c r="G740" s="333" t="str">
        <f>IF('Sub-Cpt Record'!I740 = "","",'Sub-Cpt Record'!I740&amp;"  ")</f>
        <v/>
      </c>
      <c r="H740" s="333" t="str">
        <f>IF('Sub-Cpt Record'!J740 = "","",'Sub-Cpt Record'!J740&amp;"  ")</f>
        <v/>
      </c>
      <c r="I740" s="335" t="str">
        <f t="shared" si="101"/>
        <v/>
      </c>
      <c r="J740" s="333">
        <f>IF(A740&lt;&gt;"",'Sub-Cpt Record'!C740/CODE!B740,0)</f>
        <v>0</v>
      </c>
      <c r="L740" s="337" t="str">
        <f t="shared" si="102"/>
        <v/>
      </c>
      <c r="N740" s="338">
        <f>COUNTIFS('Felling&amp;Restocking'!$A$11:$A$1000, 'Felling&amp;Restocking'!$A740, 'Felling&amp;Restocking'!$B$11:$B$1000, 'Felling&amp;Restocking'!$B740, 'Felling&amp;Restocking'!$H$11:$H$1000, 'Felling&amp;Restocking'!$H740)</f>
        <v>0</v>
      </c>
      <c r="O740" s="338">
        <f>IF(OR('Felling&amp;Restocking'!H740=0,'Felling&amp;Restocking'!H740=""),0,1)</f>
        <v>0</v>
      </c>
      <c r="P740" s="339">
        <f>SUM('Felling&amp;Restocking'!O740+'Felling&amp;Restocking'!P740)</f>
        <v>0</v>
      </c>
      <c r="S740" s="341">
        <f>IF(AND(O740&lt;&gt;0,P740&lt;&gt;0,'Felling&amp;Restocking'!G740&lt;&gt;0,AA740="",AC740=""),1,0)</f>
        <v>0</v>
      </c>
      <c r="T740" s="342" t="str">
        <f>IF(OR('Felling&amp;Restocking'!G740=0,'Felling&amp;Restocking'!G740=""),"",SUM('Felling&amp;Restocking'!O740/P740)*'Felling&amp;Restocking'!G740)</f>
        <v/>
      </c>
      <c r="U740" s="343" t="str">
        <f>IF(OR('Felling&amp;Restocking'!G740=0,'Felling&amp;Restocking'!G740=""),"",SUM('Felling&amp;Restocking'!P740/P740)*'Felling&amp;Restocking'!G740)</f>
        <v/>
      </c>
      <c r="V740" s="344">
        <f>IF(CONCATENATE('Felling&amp;Restocking'!U740&amp;'Felling&amp;Restocking'!W740&amp;'Felling&amp;Restocking'!Y740&amp;'Felling&amp;Restocking'!AA740&amp;'Felling&amp;Restocking'!AC740)="",0,1)</f>
        <v>0</v>
      </c>
      <c r="W740" s="345">
        <f>IF(OR(OR(TRIM('Felling&amp;Restocking'!H740)="T",TRIM('Felling&amp;Restocking'!H740)="DF",TRIM('Felling&amp;Restocking'!H740)="OS"),O740=0),0,1)</f>
        <v>0</v>
      </c>
      <c r="X740" s="345">
        <f>IF(OR('Felling&amp;Restocking'!$S740="",OR('Felling&amp;Restocking'!$S740=0,'Felling&amp;Restocking'!$S740="N/A")),0,1)</f>
        <v>0</v>
      </c>
      <c r="Y740" s="333" t="str">
        <f t="shared" si="103"/>
        <v/>
      </c>
      <c r="Z740" s="333" t="str">
        <f t="shared" si="104"/>
        <v/>
      </c>
      <c r="AA740" s="334" t="str">
        <f t="shared" si="105"/>
        <v/>
      </c>
      <c r="AC740" s="333" t="str">
        <f t="shared" si="106"/>
        <v/>
      </c>
      <c r="AE740" s="333" t="str">
        <f t="shared" si="107"/>
        <v>1</v>
      </c>
      <c r="AF740" s="346" t="str">
        <f>IF('Felling&amp;Restocking'!I740="","",IFERROR(VLOOKUP( 'Felling&amp;Restocking'!I740,SpeciesList[],2,FALSE),"," &amp; 'Felling&amp;Restocking'!I740))</f>
        <v/>
      </c>
      <c r="AG740" s="333" t="str">
        <f>IF('Felling&amp;Restocking'!I740="","",VLOOKUP( 'Felling&amp;Restocking'!I740,SpeciesList[],4,FALSE))</f>
        <v/>
      </c>
      <c r="AH740" s="333" t="str">
        <f>IF('Felling&amp;Restocking'!J740="","",IFERROR("," &amp; VLOOKUP( 'Felling&amp;Restocking'!J740,SpeciesList[],2,FALSE),"," &amp; 'Felling&amp;Restocking'!J740))</f>
        <v/>
      </c>
      <c r="AI740" s="333" t="str">
        <f>IF('Felling&amp;Restocking'!J740="","",VLOOKUP( 'Felling&amp;Restocking'!J740,SpeciesList[],4,FALSE))</f>
        <v/>
      </c>
      <c r="AJ740" s="333" t="str">
        <f>IF('Felling&amp;Restocking'!K740="","",IFERROR("," &amp; VLOOKUP( 'Felling&amp;Restocking'!K740,SpeciesList[],2,FALSE),"," &amp; 'Felling&amp;Restocking'!K740))</f>
        <v/>
      </c>
      <c r="AK740" s="333" t="str">
        <f>IF('Felling&amp;Restocking'!K740="","",VLOOKUP( 'Felling&amp;Restocking'!K740,SpeciesList[],4,FALSE))</f>
        <v/>
      </c>
      <c r="AL740" s="333" t="str">
        <f>IF('Felling&amp;Restocking'!L740="","",IFERROR("," &amp; VLOOKUP( 'Felling&amp;Restocking'!L740,SpeciesList[],2,FALSE),"," &amp; 'Felling&amp;Restocking'!L740))</f>
        <v/>
      </c>
      <c r="AM740" s="333" t="str">
        <f>IF('Felling&amp;Restocking'!L740="","",VLOOKUP( 'Felling&amp;Restocking'!L740,SpeciesList[],4,FALSE))</f>
        <v/>
      </c>
      <c r="AN740" s="333" t="str">
        <f>IF('Felling&amp;Restocking'!M740="","",IFERROR("," &amp; VLOOKUP( 'Felling&amp;Restocking'!M740,SpeciesList[],2,FALSE),"," &amp; 'Felling&amp;Restocking'!M740))</f>
        <v/>
      </c>
      <c r="AO740" s="333" t="str">
        <f>IF('Felling&amp;Restocking'!M740="","",VLOOKUP( 'Felling&amp;Restocking'!M740,SpeciesList[],4,FALSE))</f>
        <v/>
      </c>
      <c r="AP740" s="333" t="str">
        <f>IF('Felling&amp;Restocking'!N740="","",IFERROR("," &amp; VLOOKUP( 'Felling&amp;Restocking'!N740,SpeciesList[],2,FALSE),"," &amp; 'Felling&amp;Restocking'!N740))</f>
        <v/>
      </c>
      <c r="AQ740" s="333" t="str">
        <f>IF('Felling&amp;Restocking'!N740="","",VLOOKUP( 'Felling&amp;Restocking'!N740,SpeciesList[],4,FALSE))</f>
        <v/>
      </c>
      <c r="AS740" s="346"/>
      <c r="AT740" s="333" t="str">
        <f>IF('Sub-Cpt Record'!A740&lt;&gt;"",CONCATENATE('Sub-Cpt Record'!A740,'Sub-Cpt Record'!B740,'Sub-Cpt Record'!C740),"")</f>
        <v/>
      </c>
      <c r="AU740" s="333">
        <f t="shared" si="108"/>
        <v>1</v>
      </c>
      <c r="AV740" s="333">
        <f>IF(AT740&lt;&gt;"",'Sub-Cpt Record'!C740/CODE!AU740,0)</f>
        <v>0</v>
      </c>
    </row>
    <row r="741" spans="1:48" x14ac:dyDescent="0.25">
      <c r="A741" s="333" t="str">
        <f>IF('Sub-Cpt Record'!B741="",IF(OR('Sub-Cpt Record'!A741=0,'Sub-Cpt Record'!A741=""),"",'Sub-Cpt Record'!A741),CONCATENATE('Sub-Cpt Record'!A741&amp;'Sub-Cpt Record'!B741))</f>
        <v/>
      </c>
      <c r="B741" s="333">
        <f t="shared" si="100"/>
        <v>1</v>
      </c>
      <c r="C741" s="334" t="str">
        <f>IF('Sub-Cpt Record'!E741 = "","",'Sub-Cpt Record'!E741&amp;"  ")</f>
        <v/>
      </c>
      <c r="D741" s="333" t="str">
        <f>IF('Sub-Cpt Record'!F741 = "","",'Sub-Cpt Record'!F741&amp;"  ")</f>
        <v/>
      </c>
      <c r="E741" s="333" t="str">
        <f>IF('Sub-Cpt Record'!G741 = "","",'Sub-Cpt Record'!G741&amp;"  ")</f>
        <v/>
      </c>
      <c r="F741" s="333" t="str">
        <f>IF('Sub-Cpt Record'!H741 = "","",'Sub-Cpt Record'!H741&amp;"  ")</f>
        <v/>
      </c>
      <c r="G741" s="333" t="str">
        <f>IF('Sub-Cpt Record'!I741 = "","",'Sub-Cpt Record'!I741&amp;"  ")</f>
        <v/>
      </c>
      <c r="H741" s="333" t="str">
        <f>IF('Sub-Cpt Record'!J741 = "","",'Sub-Cpt Record'!J741&amp;"  ")</f>
        <v/>
      </c>
      <c r="I741" s="335" t="str">
        <f t="shared" si="101"/>
        <v/>
      </c>
      <c r="J741" s="333">
        <f>IF(A741&lt;&gt;"",'Sub-Cpt Record'!C741/CODE!B741,0)</f>
        <v>0</v>
      </c>
      <c r="L741" s="337" t="str">
        <f t="shared" si="102"/>
        <v/>
      </c>
      <c r="N741" s="338">
        <f>COUNTIFS('Felling&amp;Restocking'!$A$11:$A$1000, 'Felling&amp;Restocking'!$A741, 'Felling&amp;Restocking'!$B$11:$B$1000, 'Felling&amp;Restocking'!$B741, 'Felling&amp;Restocking'!$H$11:$H$1000, 'Felling&amp;Restocking'!$H741)</f>
        <v>0</v>
      </c>
      <c r="O741" s="338">
        <f>IF(OR('Felling&amp;Restocking'!H741=0,'Felling&amp;Restocking'!H741=""),0,1)</f>
        <v>0</v>
      </c>
      <c r="P741" s="339">
        <f>SUM('Felling&amp;Restocking'!O741+'Felling&amp;Restocking'!P741)</f>
        <v>0</v>
      </c>
      <c r="S741" s="341">
        <f>IF(AND(O741&lt;&gt;0,P741&lt;&gt;0,'Felling&amp;Restocking'!G741&lt;&gt;0,AA741="",AC741=""),1,0)</f>
        <v>0</v>
      </c>
      <c r="T741" s="342" t="str">
        <f>IF(OR('Felling&amp;Restocking'!G741=0,'Felling&amp;Restocking'!G741=""),"",SUM('Felling&amp;Restocking'!O741/P741)*'Felling&amp;Restocking'!G741)</f>
        <v/>
      </c>
      <c r="U741" s="343" t="str">
        <f>IF(OR('Felling&amp;Restocking'!G741=0,'Felling&amp;Restocking'!G741=""),"",SUM('Felling&amp;Restocking'!P741/P741)*'Felling&amp;Restocking'!G741)</f>
        <v/>
      </c>
      <c r="V741" s="344">
        <f>IF(CONCATENATE('Felling&amp;Restocking'!U741&amp;'Felling&amp;Restocking'!W741&amp;'Felling&amp;Restocking'!Y741&amp;'Felling&amp;Restocking'!AA741&amp;'Felling&amp;Restocking'!AC741)="",0,1)</f>
        <v>0</v>
      </c>
      <c r="W741" s="345">
        <f>IF(OR(OR(TRIM('Felling&amp;Restocking'!H741)="T",TRIM('Felling&amp;Restocking'!H741)="DF",TRIM('Felling&amp;Restocking'!H741)="OS"),O741=0),0,1)</f>
        <v>0</v>
      </c>
      <c r="X741" s="345">
        <f>IF(OR('Felling&amp;Restocking'!$S741="",OR('Felling&amp;Restocking'!$S741=0,'Felling&amp;Restocking'!$S741="N/A")),0,1)</f>
        <v>0</v>
      </c>
      <c r="Y741" s="333" t="str">
        <f t="shared" si="103"/>
        <v/>
      </c>
      <c r="Z741" s="333" t="str">
        <f t="shared" si="104"/>
        <v/>
      </c>
      <c r="AA741" s="334" t="str">
        <f t="shared" si="105"/>
        <v/>
      </c>
      <c r="AC741" s="333" t="str">
        <f t="shared" si="106"/>
        <v/>
      </c>
      <c r="AE741" s="333" t="str">
        <f t="shared" si="107"/>
        <v>1</v>
      </c>
      <c r="AF741" s="346" t="str">
        <f>IF('Felling&amp;Restocking'!I741="","",IFERROR(VLOOKUP( 'Felling&amp;Restocking'!I741,SpeciesList[],2,FALSE),"," &amp; 'Felling&amp;Restocking'!I741))</f>
        <v/>
      </c>
      <c r="AG741" s="333" t="str">
        <f>IF('Felling&amp;Restocking'!I741="","",VLOOKUP( 'Felling&amp;Restocking'!I741,SpeciesList[],4,FALSE))</f>
        <v/>
      </c>
      <c r="AH741" s="333" t="str">
        <f>IF('Felling&amp;Restocking'!J741="","",IFERROR("," &amp; VLOOKUP( 'Felling&amp;Restocking'!J741,SpeciesList[],2,FALSE),"," &amp; 'Felling&amp;Restocking'!J741))</f>
        <v/>
      </c>
      <c r="AI741" s="333" t="str">
        <f>IF('Felling&amp;Restocking'!J741="","",VLOOKUP( 'Felling&amp;Restocking'!J741,SpeciesList[],4,FALSE))</f>
        <v/>
      </c>
      <c r="AJ741" s="333" t="str">
        <f>IF('Felling&amp;Restocking'!K741="","",IFERROR("," &amp; VLOOKUP( 'Felling&amp;Restocking'!K741,SpeciesList[],2,FALSE),"," &amp; 'Felling&amp;Restocking'!K741))</f>
        <v/>
      </c>
      <c r="AK741" s="333" t="str">
        <f>IF('Felling&amp;Restocking'!K741="","",VLOOKUP( 'Felling&amp;Restocking'!K741,SpeciesList[],4,FALSE))</f>
        <v/>
      </c>
      <c r="AL741" s="333" t="str">
        <f>IF('Felling&amp;Restocking'!L741="","",IFERROR("," &amp; VLOOKUP( 'Felling&amp;Restocking'!L741,SpeciesList[],2,FALSE),"," &amp; 'Felling&amp;Restocking'!L741))</f>
        <v/>
      </c>
      <c r="AM741" s="333" t="str">
        <f>IF('Felling&amp;Restocking'!L741="","",VLOOKUP( 'Felling&amp;Restocking'!L741,SpeciesList[],4,FALSE))</f>
        <v/>
      </c>
      <c r="AN741" s="333" t="str">
        <f>IF('Felling&amp;Restocking'!M741="","",IFERROR("," &amp; VLOOKUP( 'Felling&amp;Restocking'!M741,SpeciesList[],2,FALSE),"," &amp; 'Felling&amp;Restocking'!M741))</f>
        <v/>
      </c>
      <c r="AO741" s="333" t="str">
        <f>IF('Felling&amp;Restocking'!M741="","",VLOOKUP( 'Felling&amp;Restocking'!M741,SpeciesList[],4,FALSE))</f>
        <v/>
      </c>
      <c r="AP741" s="333" t="str">
        <f>IF('Felling&amp;Restocking'!N741="","",IFERROR("," &amp; VLOOKUP( 'Felling&amp;Restocking'!N741,SpeciesList[],2,FALSE),"," &amp; 'Felling&amp;Restocking'!N741))</f>
        <v/>
      </c>
      <c r="AQ741" s="333" t="str">
        <f>IF('Felling&amp;Restocking'!N741="","",VLOOKUP( 'Felling&amp;Restocking'!N741,SpeciesList[],4,FALSE))</f>
        <v/>
      </c>
      <c r="AS741" s="346"/>
      <c r="AT741" s="333" t="str">
        <f>IF('Sub-Cpt Record'!A741&lt;&gt;"",CONCATENATE('Sub-Cpt Record'!A741,'Sub-Cpt Record'!B741,'Sub-Cpt Record'!C741),"")</f>
        <v/>
      </c>
      <c r="AU741" s="333">
        <f t="shared" si="108"/>
        <v>1</v>
      </c>
      <c r="AV741" s="333">
        <f>IF(AT741&lt;&gt;"",'Sub-Cpt Record'!C741/CODE!AU741,0)</f>
        <v>0</v>
      </c>
    </row>
    <row r="742" spans="1:48" x14ac:dyDescent="0.25">
      <c r="A742" s="333" t="str">
        <f>IF('Sub-Cpt Record'!B742="",IF(OR('Sub-Cpt Record'!A742=0,'Sub-Cpt Record'!A742=""),"",'Sub-Cpt Record'!A742),CONCATENATE('Sub-Cpt Record'!A742&amp;'Sub-Cpt Record'!B742))</f>
        <v/>
      </c>
      <c r="B742" s="333">
        <f t="shared" si="100"/>
        <v>1</v>
      </c>
      <c r="C742" s="334" t="str">
        <f>IF('Sub-Cpt Record'!E742 = "","",'Sub-Cpt Record'!E742&amp;"  ")</f>
        <v/>
      </c>
      <c r="D742" s="333" t="str">
        <f>IF('Sub-Cpt Record'!F742 = "","",'Sub-Cpt Record'!F742&amp;"  ")</f>
        <v/>
      </c>
      <c r="E742" s="333" t="str">
        <f>IF('Sub-Cpt Record'!G742 = "","",'Sub-Cpt Record'!G742&amp;"  ")</f>
        <v/>
      </c>
      <c r="F742" s="333" t="str">
        <f>IF('Sub-Cpt Record'!H742 = "","",'Sub-Cpt Record'!H742&amp;"  ")</f>
        <v/>
      </c>
      <c r="G742" s="333" t="str">
        <f>IF('Sub-Cpt Record'!I742 = "","",'Sub-Cpt Record'!I742&amp;"  ")</f>
        <v/>
      </c>
      <c r="H742" s="333" t="str">
        <f>IF('Sub-Cpt Record'!J742 = "","",'Sub-Cpt Record'!J742&amp;"  ")</f>
        <v/>
      </c>
      <c r="I742" s="335" t="str">
        <f t="shared" si="101"/>
        <v/>
      </c>
      <c r="J742" s="333">
        <f>IF(A742&lt;&gt;"",'Sub-Cpt Record'!C742/CODE!B742,0)</f>
        <v>0</v>
      </c>
      <c r="L742" s="337" t="str">
        <f t="shared" si="102"/>
        <v/>
      </c>
      <c r="N742" s="338">
        <f>COUNTIFS('Felling&amp;Restocking'!$A$11:$A$1000, 'Felling&amp;Restocking'!$A742, 'Felling&amp;Restocking'!$B$11:$B$1000, 'Felling&amp;Restocking'!$B742, 'Felling&amp;Restocking'!$H$11:$H$1000, 'Felling&amp;Restocking'!$H742)</f>
        <v>0</v>
      </c>
      <c r="O742" s="338">
        <f>IF(OR('Felling&amp;Restocking'!H742=0,'Felling&amp;Restocking'!H742=""),0,1)</f>
        <v>0</v>
      </c>
      <c r="P742" s="339">
        <f>SUM('Felling&amp;Restocking'!O742+'Felling&amp;Restocking'!P742)</f>
        <v>0</v>
      </c>
      <c r="S742" s="341">
        <f>IF(AND(O742&lt;&gt;0,P742&lt;&gt;0,'Felling&amp;Restocking'!G742&lt;&gt;0,AA742="",AC742=""),1,0)</f>
        <v>0</v>
      </c>
      <c r="T742" s="342" t="str">
        <f>IF(OR('Felling&amp;Restocking'!G742=0,'Felling&amp;Restocking'!G742=""),"",SUM('Felling&amp;Restocking'!O742/P742)*'Felling&amp;Restocking'!G742)</f>
        <v/>
      </c>
      <c r="U742" s="343" t="str">
        <f>IF(OR('Felling&amp;Restocking'!G742=0,'Felling&amp;Restocking'!G742=""),"",SUM('Felling&amp;Restocking'!P742/P742)*'Felling&amp;Restocking'!G742)</f>
        <v/>
      </c>
      <c r="V742" s="344">
        <f>IF(CONCATENATE('Felling&amp;Restocking'!U742&amp;'Felling&amp;Restocking'!W742&amp;'Felling&amp;Restocking'!Y742&amp;'Felling&amp;Restocking'!AA742&amp;'Felling&amp;Restocking'!AC742)="",0,1)</f>
        <v>0</v>
      </c>
      <c r="W742" s="345">
        <f>IF(OR(OR(TRIM('Felling&amp;Restocking'!H742)="T",TRIM('Felling&amp;Restocking'!H742)="DF",TRIM('Felling&amp;Restocking'!H742)="OS"),O742=0),0,1)</f>
        <v>0</v>
      </c>
      <c r="X742" s="345">
        <f>IF(OR('Felling&amp;Restocking'!$S742="",OR('Felling&amp;Restocking'!$S742=0,'Felling&amp;Restocking'!$S742="N/A")),0,1)</f>
        <v>0</v>
      </c>
      <c r="Y742" s="333" t="str">
        <f t="shared" si="103"/>
        <v/>
      </c>
      <c r="Z742" s="333" t="str">
        <f t="shared" si="104"/>
        <v/>
      </c>
      <c r="AA742" s="334" t="str">
        <f t="shared" si="105"/>
        <v/>
      </c>
      <c r="AC742" s="333" t="str">
        <f t="shared" si="106"/>
        <v/>
      </c>
      <c r="AE742" s="333" t="str">
        <f t="shared" si="107"/>
        <v>1</v>
      </c>
      <c r="AF742" s="346" t="str">
        <f>IF('Felling&amp;Restocking'!I742="","",IFERROR(VLOOKUP( 'Felling&amp;Restocking'!I742,SpeciesList[],2,FALSE),"," &amp; 'Felling&amp;Restocking'!I742))</f>
        <v/>
      </c>
      <c r="AG742" s="333" t="str">
        <f>IF('Felling&amp;Restocking'!I742="","",VLOOKUP( 'Felling&amp;Restocking'!I742,SpeciesList[],4,FALSE))</f>
        <v/>
      </c>
      <c r="AH742" s="333" t="str">
        <f>IF('Felling&amp;Restocking'!J742="","",IFERROR("," &amp; VLOOKUP( 'Felling&amp;Restocking'!J742,SpeciesList[],2,FALSE),"," &amp; 'Felling&amp;Restocking'!J742))</f>
        <v/>
      </c>
      <c r="AI742" s="333" t="str">
        <f>IF('Felling&amp;Restocking'!J742="","",VLOOKUP( 'Felling&amp;Restocking'!J742,SpeciesList[],4,FALSE))</f>
        <v/>
      </c>
      <c r="AJ742" s="333" t="str">
        <f>IF('Felling&amp;Restocking'!K742="","",IFERROR("," &amp; VLOOKUP( 'Felling&amp;Restocking'!K742,SpeciesList[],2,FALSE),"," &amp; 'Felling&amp;Restocking'!K742))</f>
        <v/>
      </c>
      <c r="AK742" s="333" t="str">
        <f>IF('Felling&amp;Restocking'!K742="","",VLOOKUP( 'Felling&amp;Restocking'!K742,SpeciesList[],4,FALSE))</f>
        <v/>
      </c>
      <c r="AL742" s="333" t="str">
        <f>IF('Felling&amp;Restocking'!L742="","",IFERROR("," &amp; VLOOKUP( 'Felling&amp;Restocking'!L742,SpeciesList[],2,FALSE),"," &amp; 'Felling&amp;Restocking'!L742))</f>
        <v/>
      </c>
      <c r="AM742" s="333" t="str">
        <f>IF('Felling&amp;Restocking'!L742="","",VLOOKUP( 'Felling&amp;Restocking'!L742,SpeciesList[],4,FALSE))</f>
        <v/>
      </c>
      <c r="AN742" s="333" t="str">
        <f>IF('Felling&amp;Restocking'!M742="","",IFERROR("," &amp; VLOOKUP( 'Felling&amp;Restocking'!M742,SpeciesList[],2,FALSE),"," &amp; 'Felling&amp;Restocking'!M742))</f>
        <v/>
      </c>
      <c r="AO742" s="333" t="str">
        <f>IF('Felling&amp;Restocking'!M742="","",VLOOKUP( 'Felling&amp;Restocking'!M742,SpeciesList[],4,FALSE))</f>
        <v/>
      </c>
      <c r="AP742" s="333" t="str">
        <f>IF('Felling&amp;Restocking'!N742="","",IFERROR("," &amp; VLOOKUP( 'Felling&amp;Restocking'!N742,SpeciesList[],2,FALSE),"," &amp; 'Felling&amp;Restocking'!N742))</f>
        <v/>
      </c>
      <c r="AQ742" s="333" t="str">
        <f>IF('Felling&amp;Restocking'!N742="","",VLOOKUP( 'Felling&amp;Restocking'!N742,SpeciesList[],4,FALSE))</f>
        <v/>
      </c>
      <c r="AS742" s="346"/>
      <c r="AT742" s="333" t="str">
        <f>IF('Sub-Cpt Record'!A742&lt;&gt;"",CONCATENATE('Sub-Cpt Record'!A742,'Sub-Cpt Record'!B742,'Sub-Cpt Record'!C742),"")</f>
        <v/>
      </c>
      <c r="AU742" s="333">
        <f t="shared" si="108"/>
        <v>1</v>
      </c>
      <c r="AV742" s="333">
        <f>IF(AT742&lt;&gt;"",'Sub-Cpt Record'!C742/CODE!AU742,0)</f>
        <v>0</v>
      </c>
    </row>
    <row r="743" spans="1:48" x14ac:dyDescent="0.25">
      <c r="A743" s="333" t="str">
        <f>IF('Sub-Cpt Record'!B743="",IF(OR('Sub-Cpt Record'!A743=0,'Sub-Cpt Record'!A743=""),"",'Sub-Cpt Record'!A743),CONCATENATE('Sub-Cpt Record'!A743&amp;'Sub-Cpt Record'!B743))</f>
        <v/>
      </c>
      <c r="B743" s="333">
        <f t="shared" si="100"/>
        <v>1</v>
      </c>
      <c r="C743" s="334" t="str">
        <f>IF('Sub-Cpt Record'!E743 = "","",'Sub-Cpt Record'!E743&amp;"  ")</f>
        <v/>
      </c>
      <c r="D743" s="333" t="str">
        <f>IF('Sub-Cpt Record'!F743 = "","",'Sub-Cpt Record'!F743&amp;"  ")</f>
        <v/>
      </c>
      <c r="E743" s="333" t="str">
        <f>IF('Sub-Cpt Record'!G743 = "","",'Sub-Cpt Record'!G743&amp;"  ")</f>
        <v/>
      </c>
      <c r="F743" s="333" t="str">
        <f>IF('Sub-Cpt Record'!H743 = "","",'Sub-Cpt Record'!H743&amp;"  ")</f>
        <v/>
      </c>
      <c r="G743" s="333" t="str">
        <f>IF('Sub-Cpt Record'!I743 = "","",'Sub-Cpt Record'!I743&amp;"  ")</f>
        <v/>
      </c>
      <c r="H743" s="333" t="str">
        <f>IF('Sub-Cpt Record'!J743 = "","",'Sub-Cpt Record'!J743&amp;"  ")</f>
        <v/>
      </c>
      <c r="I743" s="335" t="str">
        <f t="shared" si="101"/>
        <v/>
      </c>
      <c r="J743" s="333">
        <f>IF(A743&lt;&gt;"",'Sub-Cpt Record'!C743/CODE!B743,0)</f>
        <v>0</v>
      </c>
      <c r="L743" s="337" t="str">
        <f t="shared" si="102"/>
        <v/>
      </c>
      <c r="N743" s="338">
        <f>COUNTIFS('Felling&amp;Restocking'!$A$11:$A$1000, 'Felling&amp;Restocking'!$A743, 'Felling&amp;Restocking'!$B$11:$B$1000, 'Felling&amp;Restocking'!$B743, 'Felling&amp;Restocking'!$H$11:$H$1000, 'Felling&amp;Restocking'!$H743)</f>
        <v>0</v>
      </c>
      <c r="O743" s="338">
        <f>IF(OR('Felling&amp;Restocking'!H743=0,'Felling&amp;Restocking'!H743=""),0,1)</f>
        <v>0</v>
      </c>
      <c r="P743" s="339">
        <f>SUM('Felling&amp;Restocking'!O743+'Felling&amp;Restocking'!P743)</f>
        <v>0</v>
      </c>
      <c r="S743" s="341">
        <f>IF(AND(O743&lt;&gt;0,P743&lt;&gt;0,'Felling&amp;Restocking'!G743&lt;&gt;0,AA743="",AC743=""),1,0)</f>
        <v>0</v>
      </c>
      <c r="T743" s="342" t="str">
        <f>IF(OR('Felling&amp;Restocking'!G743=0,'Felling&amp;Restocking'!G743=""),"",SUM('Felling&amp;Restocking'!O743/P743)*'Felling&amp;Restocking'!G743)</f>
        <v/>
      </c>
      <c r="U743" s="343" t="str">
        <f>IF(OR('Felling&amp;Restocking'!G743=0,'Felling&amp;Restocking'!G743=""),"",SUM('Felling&amp;Restocking'!P743/P743)*'Felling&amp;Restocking'!G743)</f>
        <v/>
      </c>
      <c r="V743" s="344">
        <f>IF(CONCATENATE('Felling&amp;Restocking'!U743&amp;'Felling&amp;Restocking'!W743&amp;'Felling&amp;Restocking'!Y743&amp;'Felling&amp;Restocking'!AA743&amp;'Felling&amp;Restocking'!AC743)="",0,1)</f>
        <v>0</v>
      </c>
      <c r="W743" s="345">
        <f>IF(OR(OR(TRIM('Felling&amp;Restocking'!H743)="T",TRIM('Felling&amp;Restocking'!H743)="DF",TRIM('Felling&amp;Restocking'!H743)="OS"),O743=0),0,1)</f>
        <v>0</v>
      </c>
      <c r="X743" s="345">
        <f>IF(OR('Felling&amp;Restocking'!$S743="",OR('Felling&amp;Restocking'!$S743=0,'Felling&amp;Restocking'!$S743="N/A")),0,1)</f>
        <v>0</v>
      </c>
      <c r="Y743" s="333" t="str">
        <f t="shared" si="103"/>
        <v/>
      </c>
      <c r="Z743" s="333" t="str">
        <f t="shared" si="104"/>
        <v/>
      </c>
      <c r="AA743" s="334" t="str">
        <f t="shared" si="105"/>
        <v/>
      </c>
      <c r="AC743" s="333" t="str">
        <f t="shared" si="106"/>
        <v/>
      </c>
      <c r="AE743" s="333" t="str">
        <f t="shared" si="107"/>
        <v>1</v>
      </c>
      <c r="AF743" s="346" t="str">
        <f>IF('Felling&amp;Restocking'!I743="","",IFERROR(VLOOKUP( 'Felling&amp;Restocking'!I743,SpeciesList[],2,FALSE),"," &amp; 'Felling&amp;Restocking'!I743))</f>
        <v/>
      </c>
      <c r="AG743" s="333" t="str">
        <f>IF('Felling&amp;Restocking'!I743="","",VLOOKUP( 'Felling&amp;Restocking'!I743,SpeciesList[],4,FALSE))</f>
        <v/>
      </c>
      <c r="AH743" s="333" t="str">
        <f>IF('Felling&amp;Restocking'!J743="","",IFERROR("," &amp; VLOOKUP( 'Felling&amp;Restocking'!J743,SpeciesList[],2,FALSE),"," &amp; 'Felling&amp;Restocking'!J743))</f>
        <v/>
      </c>
      <c r="AI743" s="333" t="str">
        <f>IF('Felling&amp;Restocking'!J743="","",VLOOKUP( 'Felling&amp;Restocking'!J743,SpeciesList[],4,FALSE))</f>
        <v/>
      </c>
      <c r="AJ743" s="333" t="str">
        <f>IF('Felling&amp;Restocking'!K743="","",IFERROR("," &amp; VLOOKUP( 'Felling&amp;Restocking'!K743,SpeciesList[],2,FALSE),"," &amp; 'Felling&amp;Restocking'!K743))</f>
        <v/>
      </c>
      <c r="AK743" s="333" t="str">
        <f>IF('Felling&amp;Restocking'!K743="","",VLOOKUP( 'Felling&amp;Restocking'!K743,SpeciesList[],4,FALSE))</f>
        <v/>
      </c>
      <c r="AL743" s="333" t="str">
        <f>IF('Felling&amp;Restocking'!L743="","",IFERROR("," &amp; VLOOKUP( 'Felling&amp;Restocking'!L743,SpeciesList[],2,FALSE),"," &amp; 'Felling&amp;Restocking'!L743))</f>
        <v/>
      </c>
      <c r="AM743" s="333" t="str">
        <f>IF('Felling&amp;Restocking'!L743="","",VLOOKUP( 'Felling&amp;Restocking'!L743,SpeciesList[],4,FALSE))</f>
        <v/>
      </c>
      <c r="AN743" s="333" t="str">
        <f>IF('Felling&amp;Restocking'!M743="","",IFERROR("," &amp; VLOOKUP( 'Felling&amp;Restocking'!M743,SpeciesList[],2,FALSE),"," &amp; 'Felling&amp;Restocking'!M743))</f>
        <v/>
      </c>
      <c r="AO743" s="333" t="str">
        <f>IF('Felling&amp;Restocking'!M743="","",VLOOKUP( 'Felling&amp;Restocking'!M743,SpeciesList[],4,FALSE))</f>
        <v/>
      </c>
      <c r="AP743" s="333" t="str">
        <f>IF('Felling&amp;Restocking'!N743="","",IFERROR("," &amp; VLOOKUP( 'Felling&amp;Restocking'!N743,SpeciesList[],2,FALSE),"," &amp; 'Felling&amp;Restocking'!N743))</f>
        <v/>
      </c>
      <c r="AQ743" s="333" t="str">
        <f>IF('Felling&amp;Restocking'!N743="","",VLOOKUP( 'Felling&amp;Restocking'!N743,SpeciesList[],4,FALSE))</f>
        <v/>
      </c>
      <c r="AS743" s="346"/>
      <c r="AT743" s="333" t="str">
        <f>IF('Sub-Cpt Record'!A743&lt;&gt;"",CONCATENATE('Sub-Cpt Record'!A743,'Sub-Cpt Record'!B743,'Sub-Cpt Record'!C743),"")</f>
        <v/>
      </c>
      <c r="AU743" s="333">
        <f t="shared" si="108"/>
        <v>1</v>
      </c>
      <c r="AV743" s="333">
        <f>IF(AT743&lt;&gt;"",'Sub-Cpt Record'!C743/CODE!AU743,0)</f>
        <v>0</v>
      </c>
    </row>
    <row r="744" spans="1:48" x14ac:dyDescent="0.25">
      <c r="A744" s="333" t="str">
        <f>IF('Sub-Cpt Record'!B744="",IF(OR('Sub-Cpt Record'!A744=0,'Sub-Cpt Record'!A744=""),"",'Sub-Cpt Record'!A744),CONCATENATE('Sub-Cpt Record'!A744&amp;'Sub-Cpt Record'!B744))</f>
        <v/>
      </c>
      <c r="B744" s="333">
        <f t="shared" si="100"/>
        <v>1</v>
      </c>
      <c r="C744" s="334" t="str">
        <f>IF('Sub-Cpt Record'!E744 = "","",'Sub-Cpt Record'!E744&amp;"  ")</f>
        <v/>
      </c>
      <c r="D744" s="333" t="str">
        <f>IF('Sub-Cpt Record'!F744 = "","",'Sub-Cpt Record'!F744&amp;"  ")</f>
        <v/>
      </c>
      <c r="E744" s="333" t="str">
        <f>IF('Sub-Cpt Record'!G744 = "","",'Sub-Cpt Record'!G744&amp;"  ")</f>
        <v/>
      </c>
      <c r="F744" s="333" t="str">
        <f>IF('Sub-Cpt Record'!H744 = "","",'Sub-Cpt Record'!H744&amp;"  ")</f>
        <v/>
      </c>
      <c r="G744" s="333" t="str">
        <f>IF('Sub-Cpt Record'!I744 = "","",'Sub-Cpt Record'!I744&amp;"  ")</f>
        <v/>
      </c>
      <c r="H744" s="333" t="str">
        <f>IF('Sub-Cpt Record'!J744 = "","",'Sub-Cpt Record'!J744&amp;"  ")</f>
        <v/>
      </c>
      <c r="I744" s="335" t="str">
        <f t="shared" si="101"/>
        <v/>
      </c>
      <c r="J744" s="333">
        <f>IF(A744&lt;&gt;"",'Sub-Cpt Record'!C744/CODE!B744,0)</f>
        <v>0</v>
      </c>
      <c r="L744" s="337" t="str">
        <f t="shared" si="102"/>
        <v/>
      </c>
      <c r="N744" s="338">
        <f>COUNTIFS('Felling&amp;Restocking'!$A$11:$A$1000, 'Felling&amp;Restocking'!$A744, 'Felling&amp;Restocking'!$B$11:$B$1000, 'Felling&amp;Restocking'!$B744, 'Felling&amp;Restocking'!$H$11:$H$1000, 'Felling&amp;Restocking'!$H744)</f>
        <v>0</v>
      </c>
      <c r="O744" s="338">
        <f>IF(OR('Felling&amp;Restocking'!H744=0,'Felling&amp;Restocking'!H744=""),0,1)</f>
        <v>0</v>
      </c>
      <c r="P744" s="339">
        <f>SUM('Felling&amp;Restocking'!O744+'Felling&amp;Restocking'!P744)</f>
        <v>0</v>
      </c>
      <c r="S744" s="341">
        <f>IF(AND(O744&lt;&gt;0,P744&lt;&gt;0,'Felling&amp;Restocking'!G744&lt;&gt;0,AA744="",AC744=""),1,0)</f>
        <v>0</v>
      </c>
      <c r="T744" s="342" t="str">
        <f>IF(OR('Felling&amp;Restocking'!G744=0,'Felling&amp;Restocking'!G744=""),"",SUM('Felling&amp;Restocking'!O744/P744)*'Felling&amp;Restocking'!G744)</f>
        <v/>
      </c>
      <c r="U744" s="343" t="str">
        <f>IF(OR('Felling&amp;Restocking'!G744=0,'Felling&amp;Restocking'!G744=""),"",SUM('Felling&amp;Restocking'!P744/P744)*'Felling&amp;Restocking'!G744)</f>
        <v/>
      </c>
      <c r="V744" s="344">
        <f>IF(CONCATENATE('Felling&amp;Restocking'!U744&amp;'Felling&amp;Restocking'!W744&amp;'Felling&amp;Restocking'!Y744&amp;'Felling&amp;Restocking'!AA744&amp;'Felling&amp;Restocking'!AC744)="",0,1)</f>
        <v>0</v>
      </c>
      <c r="W744" s="345">
        <f>IF(OR(OR(TRIM('Felling&amp;Restocking'!H744)="T",TRIM('Felling&amp;Restocking'!H744)="DF",TRIM('Felling&amp;Restocking'!H744)="OS"),O744=0),0,1)</f>
        <v>0</v>
      </c>
      <c r="X744" s="345">
        <f>IF(OR('Felling&amp;Restocking'!$S744="",OR('Felling&amp;Restocking'!$S744=0,'Felling&amp;Restocking'!$S744="N/A")),0,1)</f>
        <v>0</v>
      </c>
      <c r="Y744" s="333" t="str">
        <f t="shared" si="103"/>
        <v/>
      </c>
      <c r="Z744" s="333" t="str">
        <f t="shared" si="104"/>
        <v/>
      </c>
      <c r="AA744" s="334" t="str">
        <f t="shared" si="105"/>
        <v/>
      </c>
      <c r="AC744" s="333" t="str">
        <f t="shared" si="106"/>
        <v/>
      </c>
      <c r="AE744" s="333" t="str">
        <f t="shared" si="107"/>
        <v>1</v>
      </c>
      <c r="AF744" s="346" t="str">
        <f>IF('Felling&amp;Restocking'!I744="","",IFERROR(VLOOKUP( 'Felling&amp;Restocking'!I744,SpeciesList[],2,FALSE),"," &amp; 'Felling&amp;Restocking'!I744))</f>
        <v/>
      </c>
      <c r="AG744" s="333" t="str">
        <f>IF('Felling&amp;Restocking'!I744="","",VLOOKUP( 'Felling&amp;Restocking'!I744,SpeciesList[],4,FALSE))</f>
        <v/>
      </c>
      <c r="AH744" s="333" t="str">
        <f>IF('Felling&amp;Restocking'!J744="","",IFERROR("," &amp; VLOOKUP( 'Felling&amp;Restocking'!J744,SpeciesList[],2,FALSE),"," &amp; 'Felling&amp;Restocking'!J744))</f>
        <v/>
      </c>
      <c r="AI744" s="333" t="str">
        <f>IF('Felling&amp;Restocking'!J744="","",VLOOKUP( 'Felling&amp;Restocking'!J744,SpeciesList[],4,FALSE))</f>
        <v/>
      </c>
      <c r="AJ744" s="333" t="str">
        <f>IF('Felling&amp;Restocking'!K744="","",IFERROR("," &amp; VLOOKUP( 'Felling&amp;Restocking'!K744,SpeciesList[],2,FALSE),"," &amp; 'Felling&amp;Restocking'!K744))</f>
        <v/>
      </c>
      <c r="AK744" s="333" t="str">
        <f>IF('Felling&amp;Restocking'!K744="","",VLOOKUP( 'Felling&amp;Restocking'!K744,SpeciesList[],4,FALSE))</f>
        <v/>
      </c>
      <c r="AL744" s="333" t="str">
        <f>IF('Felling&amp;Restocking'!L744="","",IFERROR("," &amp; VLOOKUP( 'Felling&amp;Restocking'!L744,SpeciesList[],2,FALSE),"," &amp; 'Felling&amp;Restocking'!L744))</f>
        <v/>
      </c>
      <c r="AM744" s="333" t="str">
        <f>IF('Felling&amp;Restocking'!L744="","",VLOOKUP( 'Felling&amp;Restocking'!L744,SpeciesList[],4,FALSE))</f>
        <v/>
      </c>
      <c r="AN744" s="333" t="str">
        <f>IF('Felling&amp;Restocking'!M744="","",IFERROR("," &amp; VLOOKUP( 'Felling&amp;Restocking'!M744,SpeciesList[],2,FALSE),"," &amp; 'Felling&amp;Restocking'!M744))</f>
        <v/>
      </c>
      <c r="AO744" s="333" t="str">
        <f>IF('Felling&amp;Restocking'!M744="","",VLOOKUP( 'Felling&amp;Restocking'!M744,SpeciesList[],4,FALSE))</f>
        <v/>
      </c>
      <c r="AP744" s="333" t="str">
        <f>IF('Felling&amp;Restocking'!N744="","",IFERROR("," &amp; VLOOKUP( 'Felling&amp;Restocking'!N744,SpeciesList[],2,FALSE),"," &amp; 'Felling&amp;Restocking'!N744))</f>
        <v/>
      </c>
      <c r="AQ744" s="333" t="str">
        <f>IF('Felling&amp;Restocking'!N744="","",VLOOKUP( 'Felling&amp;Restocking'!N744,SpeciesList[],4,FALSE))</f>
        <v/>
      </c>
      <c r="AS744" s="346"/>
      <c r="AT744" s="333" t="str">
        <f>IF('Sub-Cpt Record'!A744&lt;&gt;"",CONCATENATE('Sub-Cpt Record'!A744,'Sub-Cpt Record'!B744,'Sub-Cpt Record'!C744),"")</f>
        <v/>
      </c>
      <c r="AU744" s="333">
        <f t="shared" si="108"/>
        <v>1</v>
      </c>
      <c r="AV744" s="333">
        <f>IF(AT744&lt;&gt;"",'Sub-Cpt Record'!C744/CODE!AU744,0)</f>
        <v>0</v>
      </c>
    </row>
    <row r="745" spans="1:48" x14ac:dyDescent="0.25">
      <c r="A745" s="333" t="str">
        <f>IF('Sub-Cpt Record'!B745="",IF(OR('Sub-Cpt Record'!A745=0,'Sub-Cpt Record'!A745=""),"",'Sub-Cpt Record'!A745),CONCATENATE('Sub-Cpt Record'!A745&amp;'Sub-Cpt Record'!B745))</f>
        <v/>
      </c>
      <c r="B745" s="333">
        <f t="shared" si="100"/>
        <v>1</v>
      </c>
      <c r="C745" s="334" t="str">
        <f>IF('Sub-Cpt Record'!E745 = "","",'Sub-Cpt Record'!E745&amp;"  ")</f>
        <v/>
      </c>
      <c r="D745" s="333" t="str">
        <f>IF('Sub-Cpt Record'!F745 = "","",'Sub-Cpt Record'!F745&amp;"  ")</f>
        <v/>
      </c>
      <c r="E745" s="333" t="str">
        <f>IF('Sub-Cpt Record'!G745 = "","",'Sub-Cpt Record'!G745&amp;"  ")</f>
        <v/>
      </c>
      <c r="F745" s="333" t="str">
        <f>IF('Sub-Cpt Record'!H745 = "","",'Sub-Cpt Record'!H745&amp;"  ")</f>
        <v/>
      </c>
      <c r="G745" s="333" t="str">
        <f>IF('Sub-Cpt Record'!I745 = "","",'Sub-Cpt Record'!I745&amp;"  ")</f>
        <v/>
      </c>
      <c r="H745" s="333" t="str">
        <f>IF('Sub-Cpt Record'!J745 = "","",'Sub-Cpt Record'!J745&amp;"  ")</f>
        <v/>
      </c>
      <c r="I745" s="335" t="str">
        <f t="shared" si="101"/>
        <v/>
      </c>
      <c r="J745" s="333">
        <f>IF(A745&lt;&gt;"",'Sub-Cpt Record'!C745/CODE!B745,0)</f>
        <v>0</v>
      </c>
      <c r="L745" s="337" t="str">
        <f t="shared" si="102"/>
        <v/>
      </c>
      <c r="N745" s="338">
        <f>COUNTIFS('Felling&amp;Restocking'!$A$11:$A$1000, 'Felling&amp;Restocking'!$A745, 'Felling&amp;Restocking'!$B$11:$B$1000, 'Felling&amp;Restocking'!$B745, 'Felling&amp;Restocking'!$H$11:$H$1000, 'Felling&amp;Restocking'!$H745)</f>
        <v>0</v>
      </c>
      <c r="O745" s="338">
        <f>IF(OR('Felling&amp;Restocking'!H745=0,'Felling&amp;Restocking'!H745=""),0,1)</f>
        <v>0</v>
      </c>
      <c r="P745" s="339">
        <f>SUM('Felling&amp;Restocking'!O745+'Felling&amp;Restocking'!P745)</f>
        <v>0</v>
      </c>
      <c r="S745" s="341">
        <f>IF(AND(O745&lt;&gt;0,P745&lt;&gt;0,'Felling&amp;Restocking'!G745&lt;&gt;0,AA745="",AC745=""),1,0)</f>
        <v>0</v>
      </c>
      <c r="T745" s="342" t="str">
        <f>IF(OR('Felling&amp;Restocking'!G745=0,'Felling&amp;Restocking'!G745=""),"",SUM('Felling&amp;Restocking'!O745/P745)*'Felling&amp;Restocking'!G745)</f>
        <v/>
      </c>
      <c r="U745" s="343" t="str">
        <f>IF(OR('Felling&amp;Restocking'!G745=0,'Felling&amp;Restocking'!G745=""),"",SUM('Felling&amp;Restocking'!P745/P745)*'Felling&amp;Restocking'!G745)</f>
        <v/>
      </c>
      <c r="V745" s="344">
        <f>IF(CONCATENATE('Felling&amp;Restocking'!U745&amp;'Felling&amp;Restocking'!W745&amp;'Felling&amp;Restocking'!Y745&amp;'Felling&amp;Restocking'!AA745&amp;'Felling&amp;Restocking'!AC745)="",0,1)</f>
        <v>0</v>
      </c>
      <c r="W745" s="345">
        <f>IF(OR(OR(TRIM('Felling&amp;Restocking'!H745)="T",TRIM('Felling&amp;Restocking'!H745)="DF",TRIM('Felling&amp;Restocking'!H745)="OS"),O745=0),0,1)</f>
        <v>0</v>
      </c>
      <c r="X745" s="345">
        <f>IF(OR('Felling&amp;Restocking'!$S745="",OR('Felling&amp;Restocking'!$S745=0,'Felling&amp;Restocking'!$S745="N/A")),0,1)</f>
        <v>0</v>
      </c>
      <c r="Y745" s="333" t="str">
        <f t="shared" si="103"/>
        <v/>
      </c>
      <c r="Z745" s="333" t="str">
        <f t="shared" si="104"/>
        <v/>
      </c>
      <c r="AA745" s="334" t="str">
        <f t="shared" si="105"/>
        <v/>
      </c>
      <c r="AC745" s="333" t="str">
        <f t="shared" si="106"/>
        <v/>
      </c>
      <c r="AE745" s="333" t="str">
        <f t="shared" si="107"/>
        <v>1</v>
      </c>
      <c r="AF745" s="346" t="str">
        <f>IF('Felling&amp;Restocking'!I745="","",IFERROR(VLOOKUP( 'Felling&amp;Restocking'!I745,SpeciesList[],2,FALSE),"," &amp; 'Felling&amp;Restocking'!I745))</f>
        <v/>
      </c>
      <c r="AG745" s="333" t="str">
        <f>IF('Felling&amp;Restocking'!I745="","",VLOOKUP( 'Felling&amp;Restocking'!I745,SpeciesList[],4,FALSE))</f>
        <v/>
      </c>
      <c r="AH745" s="333" t="str">
        <f>IF('Felling&amp;Restocking'!J745="","",IFERROR("," &amp; VLOOKUP( 'Felling&amp;Restocking'!J745,SpeciesList[],2,FALSE),"," &amp; 'Felling&amp;Restocking'!J745))</f>
        <v/>
      </c>
      <c r="AI745" s="333" t="str">
        <f>IF('Felling&amp;Restocking'!J745="","",VLOOKUP( 'Felling&amp;Restocking'!J745,SpeciesList[],4,FALSE))</f>
        <v/>
      </c>
      <c r="AJ745" s="333" t="str">
        <f>IF('Felling&amp;Restocking'!K745="","",IFERROR("," &amp; VLOOKUP( 'Felling&amp;Restocking'!K745,SpeciesList[],2,FALSE),"," &amp; 'Felling&amp;Restocking'!K745))</f>
        <v/>
      </c>
      <c r="AK745" s="333" t="str">
        <f>IF('Felling&amp;Restocking'!K745="","",VLOOKUP( 'Felling&amp;Restocking'!K745,SpeciesList[],4,FALSE))</f>
        <v/>
      </c>
      <c r="AL745" s="333" t="str">
        <f>IF('Felling&amp;Restocking'!L745="","",IFERROR("," &amp; VLOOKUP( 'Felling&amp;Restocking'!L745,SpeciesList[],2,FALSE),"," &amp; 'Felling&amp;Restocking'!L745))</f>
        <v/>
      </c>
      <c r="AM745" s="333" t="str">
        <f>IF('Felling&amp;Restocking'!L745="","",VLOOKUP( 'Felling&amp;Restocking'!L745,SpeciesList[],4,FALSE))</f>
        <v/>
      </c>
      <c r="AN745" s="333" t="str">
        <f>IF('Felling&amp;Restocking'!M745="","",IFERROR("," &amp; VLOOKUP( 'Felling&amp;Restocking'!M745,SpeciesList[],2,FALSE),"," &amp; 'Felling&amp;Restocking'!M745))</f>
        <v/>
      </c>
      <c r="AO745" s="333" t="str">
        <f>IF('Felling&amp;Restocking'!M745="","",VLOOKUP( 'Felling&amp;Restocking'!M745,SpeciesList[],4,FALSE))</f>
        <v/>
      </c>
      <c r="AP745" s="333" t="str">
        <f>IF('Felling&amp;Restocking'!N745="","",IFERROR("," &amp; VLOOKUP( 'Felling&amp;Restocking'!N745,SpeciesList[],2,FALSE),"," &amp; 'Felling&amp;Restocking'!N745))</f>
        <v/>
      </c>
      <c r="AQ745" s="333" t="str">
        <f>IF('Felling&amp;Restocking'!N745="","",VLOOKUP( 'Felling&amp;Restocking'!N745,SpeciesList[],4,FALSE))</f>
        <v/>
      </c>
      <c r="AS745" s="346"/>
      <c r="AT745" s="333" t="str">
        <f>IF('Sub-Cpt Record'!A745&lt;&gt;"",CONCATENATE('Sub-Cpt Record'!A745,'Sub-Cpt Record'!B745,'Sub-Cpt Record'!C745),"")</f>
        <v/>
      </c>
      <c r="AU745" s="333">
        <f t="shared" si="108"/>
        <v>1</v>
      </c>
      <c r="AV745" s="333">
        <f>IF(AT745&lt;&gt;"",'Sub-Cpt Record'!C745/CODE!AU745,0)</f>
        <v>0</v>
      </c>
    </row>
    <row r="746" spans="1:48" x14ac:dyDescent="0.25">
      <c r="A746" s="333" t="str">
        <f>IF('Sub-Cpt Record'!B746="",IF(OR('Sub-Cpt Record'!A746=0,'Sub-Cpt Record'!A746=""),"",'Sub-Cpt Record'!A746),CONCATENATE('Sub-Cpt Record'!A746&amp;'Sub-Cpt Record'!B746))</f>
        <v/>
      </c>
      <c r="B746" s="333">
        <f t="shared" si="100"/>
        <v>1</v>
      </c>
      <c r="C746" s="334" t="str">
        <f>IF('Sub-Cpt Record'!E746 = "","",'Sub-Cpt Record'!E746&amp;"  ")</f>
        <v/>
      </c>
      <c r="D746" s="333" t="str">
        <f>IF('Sub-Cpt Record'!F746 = "","",'Sub-Cpt Record'!F746&amp;"  ")</f>
        <v/>
      </c>
      <c r="E746" s="333" t="str">
        <f>IF('Sub-Cpt Record'!G746 = "","",'Sub-Cpt Record'!G746&amp;"  ")</f>
        <v/>
      </c>
      <c r="F746" s="333" t="str">
        <f>IF('Sub-Cpt Record'!H746 = "","",'Sub-Cpt Record'!H746&amp;"  ")</f>
        <v/>
      </c>
      <c r="G746" s="333" t="str">
        <f>IF('Sub-Cpt Record'!I746 = "","",'Sub-Cpt Record'!I746&amp;"  ")</f>
        <v/>
      </c>
      <c r="H746" s="333" t="str">
        <f>IF('Sub-Cpt Record'!J746 = "","",'Sub-Cpt Record'!J746&amp;"  ")</f>
        <v/>
      </c>
      <c r="I746" s="335" t="str">
        <f t="shared" si="101"/>
        <v/>
      </c>
      <c r="J746" s="333">
        <f>IF(A746&lt;&gt;"",'Sub-Cpt Record'!C746/CODE!B746,0)</f>
        <v>0</v>
      </c>
      <c r="L746" s="337" t="str">
        <f t="shared" si="102"/>
        <v/>
      </c>
      <c r="N746" s="338">
        <f>COUNTIFS('Felling&amp;Restocking'!$A$11:$A$1000, 'Felling&amp;Restocking'!$A746, 'Felling&amp;Restocking'!$B$11:$B$1000, 'Felling&amp;Restocking'!$B746, 'Felling&amp;Restocking'!$H$11:$H$1000, 'Felling&amp;Restocking'!$H746)</f>
        <v>0</v>
      </c>
      <c r="O746" s="338">
        <f>IF(OR('Felling&amp;Restocking'!H746=0,'Felling&amp;Restocking'!H746=""),0,1)</f>
        <v>0</v>
      </c>
      <c r="P746" s="339">
        <f>SUM('Felling&amp;Restocking'!O746+'Felling&amp;Restocking'!P746)</f>
        <v>0</v>
      </c>
      <c r="S746" s="341">
        <f>IF(AND(O746&lt;&gt;0,P746&lt;&gt;0,'Felling&amp;Restocking'!G746&lt;&gt;0,AA746="",AC746=""),1,0)</f>
        <v>0</v>
      </c>
      <c r="T746" s="342" t="str">
        <f>IF(OR('Felling&amp;Restocking'!G746=0,'Felling&amp;Restocking'!G746=""),"",SUM('Felling&amp;Restocking'!O746/P746)*'Felling&amp;Restocking'!G746)</f>
        <v/>
      </c>
      <c r="U746" s="343" t="str">
        <f>IF(OR('Felling&amp;Restocking'!G746=0,'Felling&amp;Restocking'!G746=""),"",SUM('Felling&amp;Restocking'!P746/P746)*'Felling&amp;Restocking'!G746)</f>
        <v/>
      </c>
      <c r="V746" s="344">
        <f>IF(CONCATENATE('Felling&amp;Restocking'!U746&amp;'Felling&amp;Restocking'!W746&amp;'Felling&amp;Restocking'!Y746&amp;'Felling&amp;Restocking'!AA746&amp;'Felling&amp;Restocking'!AC746)="",0,1)</f>
        <v>0</v>
      </c>
      <c r="W746" s="345">
        <f>IF(OR(OR(TRIM('Felling&amp;Restocking'!H746)="T",TRIM('Felling&amp;Restocking'!H746)="DF",TRIM('Felling&amp;Restocking'!H746)="OS"),O746=0),0,1)</f>
        <v>0</v>
      </c>
      <c r="X746" s="345">
        <f>IF(OR('Felling&amp;Restocking'!$S746="",OR('Felling&amp;Restocking'!$S746=0,'Felling&amp;Restocking'!$S746="N/A")),0,1)</f>
        <v>0</v>
      </c>
      <c r="Y746" s="333" t="str">
        <f t="shared" si="103"/>
        <v/>
      </c>
      <c r="Z746" s="333" t="str">
        <f t="shared" si="104"/>
        <v/>
      </c>
      <c r="AA746" s="334" t="str">
        <f t="shared" si="105"/>
        <v/>
      </c>
      <c r="AC746" s="333" t="str">
        <f t="shared" si="106"/>
        <v/>
      </c>
      <c r="AE746" s="333" t="str">
        <f t="shared" si="107"/>
        <v>1</v>
      </c>
      <c r="AF746" s="346" t="str">
        <f>IF('Felling&amp;Restocking'!I746="","",IFERROR(VLOOKUP( 'Felling&amp;Restocking'!I746,SpeciesList[],2,FALSE),"," &amp; 'Felling&amp;Restocking'!I746))</f>
        <v/>
      </c>
      <c r="AG746" s="333" t="str">
        <f>IF('Felling&amp;Restocking'!I746="","",VLOOKUP( 'Felling&amp;Restocking'!I746,SpeciesList[],4,FALSE))</f>
        <v/>
      </c>
      <c r="AH746" s="333" t="str">
        <f>IF('Felling&amp;Restocking'!J746="","",IFERROR("," &amp; VLOOKUP( 'Felling&amp;Restocking'!J746,SpeciesList[],2,FALSE),"," &amp; 'Felling&amp;Restocking'!J746))</f>
        <v/>
      </c>
      <c r="AI746" s="333" t="str">
        <f>IF('Felling&amp;Restocking'!J746="","",VLOOKUP( 'Felling&amp;Restocking'!J746,SpeciesList[],4,FALSE))</f>
        <v/>
      </c>
      <c r="AJ746" s="333" t="str">
        <f>IF('Felling&amp;Restocking'!K746="","",IFERROR("," &amp; VLOOKUP( 'Felling&amp;Restocking'!K746,SpeciesList[],2,FALSE),"," &amp; 'Felling&amp;Restocking'!K746))</f>
        <v/>
      </c>
      <c r="AK746" s="333" t="str">
        <f>IF('Felling&amp;Restocking'!K746="","",VLOOKUP( 'Felling&amp;Restocking'!K746,SpeciesList[],4,FALSE))</f>
        <v/>
      </c>
      <c r="AL746" s="333" t="str">
        <f>IF('Felling&amp;Restocking'!L746="","",IFERROR("," &amp; VLOOKUP( 'Felling&amp;Restocking'!L746,SpeciesList[],2,FALSE),"," &amp; 'Felling&amp;Restocking'!L746))</f>
        <v/>
      </c>
      <c r="AM746" s="333" t="str">
        <f>IF('Felling&amp;Restocking'!L746="","",VLOOKUP( 'Felling&amp;Restocking'!L746,SpeciesList[],4,FALSE))</f>
        <v/>
      </c>
      <c r="AN746" s="333" t="str">
        <f>IF('Felling&amp;Restocking'!M746="","",IFERROR("," &amp; VLOOKUP( 'Felling&amp;Restocking'!M746,SpeciesList[],2,FALSE),"," &amp; 'Felling&amp;Restocking'!M746))</f>
        <v/>
      </c>
      <c r="AO746" s="333" t="str">
        <f>IF('Felling&amp;Restocking'!M746="","",VLOOKUP( 'Felling&amp;Restocking'!M746,SpeciesList[],4,FALSE))</f>
        <v/>
      </c>
      <c r="AP746" s="333" t="str">
        <f>IF('Felling&amp;Restocking'!N746="","",IFERROR("," &amp; VLOOKUP( 'Felling&amp;Restocking'!N746,SpeciesList[],2,FALSE),"," &amp; 'Felling&amp;Restocking'!N746))</f>
        <v/>
      </c>
      <c r="AQ746" s="333" t="str">
        <f>IF('Felling&amp;Restocking'!N746="","",VLOOKUP( 'Felling&amp;Restocking'!N746,SpeciesList[],4,FALSE))</f>
        <v/>
      </c>
      <c r="AS746" s="346"/>
      <c r="AT746" s="333" t="str">
        <f>IF('Sub-Cpt Record'!A746&lt;&gt;"",CONCATENATE('Sub-Cpt Record'!A746,'Sub-Cpt Record'!B746,'Sub-Cpt Record'!C746),"")</f>
        <v/>
      </c>
      <c r="AU746" s="333">
        <f t="shared" si="108"/>
        <v>1</v>
      </c>
      <c r="AV746" s="333">
        <f>IF(AT746&lt;&gt;"",'Sub-Cpt Record'!C746/CODE!AU746,0)</f>
        <v>0</v>
      </c>
    </row>
    <row r="747" spans="1:48" x14ac:dyDescent="0.25">
      <c r="A747" s="333" t="str">
        <f>IF('Sub-Cpt Record'!B747="",IF(OR('Sub-Cpt Record'!A747=0,'Sub-Cpt Record'!A747=""),"",'Sub-Cpt Record'!A747),CONCATENATE('Sub-Cpt Record'!A747&amp;'Sub-Cpt Record'!B747))</f>
        <v/>
      </c>
      <c r="B747" s="333">
        <f t="shared" si="100"/>
        <v>1</v>
      </c>
      <c r="C747" s="334" t="str">
        <f>IF('Sub-Cpt Record'!E747 = "","",'Sub-Cpt Record'!E747&amp;"  ")</f>
        <v/>
      </c>
      <c r="D747" s="333" t="str">
        <f>IF('Sub-Cpt Record'!F747 = "","",'Sub-Cpt Record'!F747&amp;"  ")</f>
        <v/>
      </c>
      <c r="E747" s="333" t="str">
        <f>IF('Sub-Cpt Record'!G747 = "","",'Sub-Cpt Record'!G747&amp;"  ")</f>
        <v/>
      </c>
      <c r="F747" s="333" t="str">
        <f>IF('Sub-Cpt Record'!H747 = "","",'Sub-Cpt Record'!H747&amp;"  ")</f>
        <v/>
      </c>
      <c r="G747" s="333" t="str">
        <f>IF('Sub-Cpt Record'!I747 = "","",'Sub-Cpt Record'!I747&amp;"  ")</f>
        <v/>
      </c>
      <c r="H747" s="333" t="str">
        <f>IF('Sub-Cpt Record'!J747 = "","",'Sub-Cpt Record'!J747&amp;"  ")</f>
        <v/>
      </c>
      <c r="I747" s="335" t="str">
        <f t="shared" si="101"/>
        <v/>
      </c>
      <c r="J747" s="333">
        <f>IF(A747&lt;&gt;"",'Sub-Cpt Record'!C747/CODE!B747,0)</f>
        <v>0</v>
      </c>
      <c r="L747" s="337" t="str">
        <f t="shared" si="102"/>
        <v/>
      </c>
      <c r="N747" s="338">
        <f>COUNTIFS('Felling&amp;Restocking'!$A$11:$A$1000, 'Felling&amp;Restocking'!$A747, 'Felling&amp;Restocking'!$B$11:$B$1000, 'Felling&amp;Restocking'!$B747, 'Felling&amp;Restocking'!$H$11:$H$1000, 'Felling&amp;Restocking'!$H747)</f>
        <v>0</v>
      </c>
      <c r="O747" s="338">
        <f>IF(OR('Felling&amp;Restocking'!H747=0,'Felling&amp;Restocking'!H747=""),0,1)</f>
        <v>0</v>
      </c>
      <c r="P747" s="339">
        <f>SUM('Felling&amp;Restocking'!O747+'Felling&amp;Restocking'!P747)</f>
        <v>0</v>
      </c>
      <c r="S747" s="341">
        <f>IF(AND(O747&lt;&gt;0,P747&lt;&gt;0,'Felling&amp;Restocking'!G747&lt;&gt;0,AA747="",AC747=""),1,0)</f>
        <v>0</v>
      </c>
      <c r="T747" s="342" t="str">
        <f>IF(OR('Felling&amp;Restocking'!G747=0,'Felling&amp;Restocking'!G747=""),"",SUM('Felling&amp;Restocking'!O747/P747)*'Felling&amp;Restocking'!G747)</f>
        <v/>
      </c>
      <c r="U747" s="343" t="str">
        <f>IF(OR('Felling&amp;Restocking'!G747=0,'Felling&amp;Restocking'!G747=""),"",SUM('Felling&amp;Restocking'!P747/P747)*'Felling&amp;Restocking'!G747)</f>
        <v/>
      </c>
      <c r="V747" s="344">
        <f>IF(CONCATENATE('Felling&amp;Restocking'!U747&amp;'Felling&amp;Restocking'!W747&amp;'Felling&amp;Restocking'!Y747&amp;'Felling&amp;Restocking'!AA747&amp;'Felling&amp;Restocking'!AC747)="",0,1)</f>
        <v>0</v>
      </c>
      <c r="W747" s="345">
        <f>IF(OR(OR(TRIM('Felling&amp;Restocking'!H747)="T",TRIM('Felling&amp;Restocking'!H747)="DF",TRIM('Felling&amp;Restocking'!H747)="OS"),O747=0),0,1)</f>
        <v>0</v>
      </c>
      <c r="X747" s="345">
        <f>IF(OR('Felling&amp;Restocking'!$S747="",OR('Felling&amp;Restocking'!$S747=0,'Felling&amp;Restocking'!$S747="N/A")),0,1)</f>
        <v>0</v>
      </c>
      <c r="Y747" s="333" t="str">
        <f t="shared" si="103"/>
        <v/>
      </c>
      <c r="Z747" s="333" t="str">
        <f t="shared" si="104"/>
        <v/>
      </c>
      <c r="AA747" s="334" t="str">
        <f t="shared" si="105"/>
        <v/>
      </c>
      <c r="AC747" s="333" t="str">
        <f t="shared" si="106"/>
        <v/>
      </c>
      <c r="AE747" s="333" t="str">
        <f t="shared" si="107"/>
        <v>1</v>
      </c>
      <c r="AF747" s="346" t="str">
        <f>IF('Felling&amp;Restocking'!I747="","",IFERROR(VLOOKUP( 'Felling&amp;Restocking'!I747,SpeciesList[],2,FALSE),"," &amp; 'Felling&amp;Restocking'!I747))</f>
        <v/>
      </c>
      <c r="AG747" s="333" t="str">
        <f>IF('Felling&amp;Restocking'!I747="","",VLOOKUP( 'Felling&amp;Restocking'!I747,SpeciesList[],4,FALSE))</f>
        <v/>
      </c>
      <c r="AH747" s="333" t="str">
        <f>IF('Felling&amp;Restocking'!J747="","",IFERROR("," &amp; VLOOKUP( 'Felling&amp;Restocking'!J747,SpeciesList[],2,FALSE),"," &amp; 'Felling&amp;Restocking'!J747))</f>
        <v/>
      </c>
      <c r="AI747" s="333" t="str">
        <f>IF('Felling&amp;Restocking'!J747="","",VLOOKUP( 'Felling&amp;Restocking'!J747,SpeciesList[],4,FALSE))</f>
        <v/>
      </c>
      <c r="AJ747" s="333" t="str">
        <f>IF('Felling&amp;Restocking'!K747="","",IFERROR("," &amp; VLOOKUP( 'Felling&amp;Restocking'!K747,SpeciesList[],2,FALSE),"," &amp; 'Felling&amp;Restocking'!K747))</f>
        <v/>
      </c>
      <c r="AK747" s="333" t="str">
        <f>IF('Felling&amp;Restocking'!K747="","",VLOOKUP( 'Felling&amp;Restocking'!K747,SpeciesList[],4,FALSE))</f>
        <v/>
      </c>
      <c r="AL747" s="333" t="str">
        <f>IF('Felling&amp;Restocking'!L747="","",IFERROR("," &amp; VLOOKUP( 'Felling&amp;Restocking'!L747,SpeciesList[],2,FALSE),"," &amp; 'Felling&amp;Restocking'!L747))</f>
        <v/>
      </c>
      <c r="AM747" s="333" t="str">
        <f>IF('Felling&amp;Restocking'!L747="","",VLOOKUP( 'Felling&amp;Restocking'!L747,SpeciesList[],4,FALSE))</f>
        <v/>
      </c>
      <c r="AN747" s="333" t="str">
        <f>IF('Felling&amp;Restocking'!M747="","",IFERROR("," &amp; VLOOKUP( 'Felling&amp;Restocking'!M747,SpeciesList[],2,FALSE),"," &amp; 'Felling&amp;Restocking'!M747))</f>
        <v/>
      </c>
      <c r="AO747" s="333" t="str">
        <f>IF('Felling&amp;Restocking'!M747="","",VLOOKUP( 'Felling&amp;Restocking'!M747,SpeciesList[],4,FALSE))</f>
        <v/>
      </c>
      <c r="AP747" s="333" t="str">
        <f>IF('Felling&amp;Restocking'!N747="","",IFERROR("," &amp; VLOOKUP( 'Felling&amp;Restocking'!N747,SpeciesList[],2,FALSE),"," &amp; 'Felling&amp;Restocking'!N747))</f>
        <v/>
      </c>
      <c r="AQ747" s="333" t="str">
        <f>IF('Felling&amp;Restocking'!N747="","",VLOOKUP( 'Felling&amp;Restocking'!N747,SpeciesList[],4,FALSE))</f>
        <v/>
      </c>
      <c r="AS747" s="346"/>
      <c r="AT747" s="333" t="str">
        <f>IF('Sub-Cpt Record'!A747&lt;&gt;"",CONCATENATE('Sub-Cpt Record'!A747,'Sub-Cpt Record'!B747,'Sub-Cpt Record'!C747),"")</f>
        <v/>
      </c>
      <c r="AU747" s="333">
        <f t="shared" si="108"/>
        <v>1</v>
      </c>
      <c r="AV747" s="333">
        <f>IF(AT747&lt;&gt;"",'Sub-Cpt Record'!C747/CODE!AU747,0)</f>
        <v>0</v>
      </c>
    </row>
    <row r="748" spans="1:48" x14ac:dyDescent="0.25">
      <c r="A748" s="333" t="str">
        <f>IF('Sub-Cpt Record'!B748="",IF(OR('Sub-Cpt Record'!A748=0,'Sub-Cpt Record'!A748=""),"",'Sub-Cpt Record'!A748),CONCATENATE('Sub-Cpt Record'!A748&amp;'Sub-Cpt Record'!B748))</f>
        <v/>
      </c>
      <c r="B748" s="333">
        <f t="shared" si="100"/>
        <v>1</v>
      </c>
      <c r="C748" s="334" t="str">
        <f>IF('Sub-Cpt Record'!E748 = "","",'Sub-Cpt Record'!E748&amp;"  ")</f>
        <v/>
      </c>
      <c r="D748" s="333" t="str">
        <f>IF('Sub-Cpt Record'!F748 = "","",'Sub-Cpt Record'!F748&amp;"  ")</f>
        <v/>
      </c>
      <c r="E748" s="333" t="str">
        <f>IF('Sub-Cpt Record'!G748 = "","",'Sub-Cpt Record'!G748&amp;"  ")</f>
        <v/>
      </c>
      <c r="F748" s="333" t="str">
        <f>IF('Sub-Cpt Record'!H748 = "","",'Sub-Cpt Record'!H748&amp;"  ")</f>
        <v/>
      </c>
      <c r="G748" s="333" t="str">
        <f>IF('Sub-Cpt Record'!I748 = "","",'Sub-Cpt Record'!I748&amp;"  ")</f>
        <v/>
      </c>
      <c r="H748" s="333" t="str">
        <f>IF('Sub-Cpt Record'!J748 = "","",'Sub-Cpt Record'!J748&amp;"  ")</f>
        <v/>
      </c>
      <c r="I748" s="335" t="str">
        <f t="shared" si="101"/>
        <v/>
      </c>
      <c r="J748" s="333">
        <f>IF(A748&lt;&gt;"",'Sub-Cpt Record'!C748/CODE!B748,0)</f>
        <v>0</v>
      </c>
      <c r="L748" s="337" t="str">
        <f t="shared" si="102"/>
        <v/>
      </c>
      <c r="N748" s="338">
        <f>COUNTIFS('Felling&amp;Restocking'!$A$11:$A$1000, 'Felling&amp;Restocking'!$A748, 'Felling&amp;Restocking'!$B$11:$B$1000, 'Felling&amp;Restocking'!$B748, 'Felling&amp;Restocking'!$H$11:$H$1000, 'Felling&amp;Restocking'!$H748)</f>
        <v>0</v>
      </c>
      <c r="O748" s="338">
        <f>IF(OR('Felling&amp;Restocking'!H748=0,'Felling&amp;Restocking'!H748=""),0,1)</f>
        <v>0</v>
      </c>
      <c r="P748" s="339">
        <f>SUM('Felling&amp;Restocking'!O748+'Felling&amp;Restocking'!P748)</f>
        <v>0</v>
      </c>
      <c r="S748" s="341">
        <f>IF(AND(O748&lt;&gt;0,P748&lt;&gt;0,'Felling&amp;Restocking'!G748&lt;&gt;0,AA748="",AC748=""),1,0)</f>
        <v>0</v>
      </c>
      <c r="T748" s="342" t="str">
        <f>IF(OR('Felling&amp;Restocking'!G748=0,'Felling&amp;Restocking'!G748=""),"",SUM('Felling&amp;Restocking'!O748/P748)*'Felling&amp;Restocking'!G748)</f>
        <v/>
      </c>
      <c r="U748" s="343" t="str">
        <f>IF(OR('Felling&amp;Restocking'!G748=0,'Felling&amp;Restocking'!G748=""),"",SUM('Felling&amp;Restocking'!P748/P748)*'Felling&amp;Restocking'!G748)</f>
        <v/>
      </c>
      <c r="V748" s="344">
        <f>IF(CONCATENATE('Felling&amp;Restocking'!U748&amp;'Felling&amp;Restocking'!W748&amp;'Felling&amp;Restocking'!Y748&amp;'Felling&amp;Restocking'!AA748&amp;'Felling&amp;Restocking'!AC748)="",0,1)</f>
        <v>0</v>
      </c>
      <c r="W748" s="345">
        <f>IF(OR(OR(TRIM('Felling&amp;Restocking'!H748)="T",TRIM('Felling&amp;Restocking'!H748)="DF",TRIM('Felling&amp;Restocking'!H748)="OS"),O748=0),0,1)</f>
        <v>0</v>
      </c>
      <c r="X748" s="345">
        <f>IF(OR('Felling&amp;Restocking'!$S748="",OR('Felling&amp;Restocking'!$S748=0,'Felling&amp;Restocking'!$S748="N/A")),0,1)</f>
        <v>0</v>
      </c>
      <c r="Y748" s="333" t="str">
        <f t="shared" si="103"/>
        <v/>
      </c>
      <c r="Z748" s="333" t="str">
        <f t="shared" si="104"/>
        <v/>
      </c>
      <c r="AA748" s="334" t="str">
        <f t="shared" si="105"/>
        <v/>
      </c>
      <c r="AC748" s="333" t="str">
        <f t="shared" si="106"/>
        <v/>
      </c>
      <c r="AE748" s="333" t="str">
        <f t="shared" si="107"/>
        <v>1</v>
      </c>
      <c r="AF748" s="346" t="str">
        <f>IF('Felling&amp;Restocking'!I748="","",IFERROR(VLOOKUP( 'Felling&amp;Restocking'!I748,SpeciesList[],2,FALSE),"," &amp; 'Felling&amp;Restocking'!I748))</f>
        <v/>
      </c>
      <c r="AG748" s="333" t="str">
        <f>IF('Felling&amp;Restocking'!I748="","",VLOOKUP( 'Felling&amp;Restocking'!I748,SpeciesList[],4,FALSE))</f>
        <v/>
      </c>
      <c r="AH748" s="333" t="str">
        <f>IF('Felling&amp;Restocking'!J748="","",IFERROR("," &amp; VLOOKUP( 'Felling&amp;Restocking'!J748,SpeciesList[],2,FALSE),"," &amp; 'Felling&amp;Restocking'!J748))</f>
        <v/>
      </c>
      <c r="AI748" s="333" t="str">
        <f>IF('Felling&amp;Restocking'!J748="","",VLOOKUP( 'Felling&amp;Restocking'!J748,SpeciesList[],4,FALSE))</f>
        <v/>
      </c>
      <c r="AJ748" s="333" t="str">
        <f>IF('Felling&amp;Restocking'!K748="","",IFERROR("," &amp; VLOOKUP( 'Felling&amp;Restocking'!K748,SpeciesList[],2,FALSE),"," &amp; 'Felling&amp;Restocking'!K748))</f>
        <v/>
      </c>
      <c r="AK748" s="333" t="str">
        <f>IF('Felling&amp;Restocking'!K748="","",VLOOKUP( 'Felling&amp;Restocking'!K748,SpeciesList[],4,FALSE))</f>
        <v/>
      </c>
      <c r="AL748" s="333" t="str">
        <f>IF('Felling&amp;Restocking'!L748="","",IFERROR("," &amp; VLOOKUP( 'Felling&amp;Restocking'!L748,SpeciesList[],2,FALSE),"," &amp; 'Felling&amp;Restocking'!L748))</f>
        <v/>
      </c>
      <c r="AM748" s="333" t="str">
        <f>IF('Felling&amp;Restocking'!L748="","",VLOOKUP( 'Felling&amp;Restocking'!L748,SpeciesList[],4,FALSE))</f>
        <v/>
      </c>
      <c r="AN748" s="333" t="str">
        <f>IF('Felling&amp;Restocking'!M748="","",IFERROR("," &amp; VLOOKUP( 'Felling&amp;Restocking'!M748,SpeciesList[],2,FALSE),"," &amp; 'Felling&amp;Restocking'!M748))</f>
        <v/>
      </c>
      <c r="AO748" s="333" t="str">
        <f>IF('Felling&amp;Restocking'!M748="","",VLOOKUP( 'Felling&amp;Restocking'!M748,SpeciesList[],4,FALSE))</f>
        <v/>
      </c>
      <c r="AP748" s="333" t="str">
        <f>IF('Felling&amp;Restocking'!N748="","",IFERROR("," &amp; VLOOKUP( 'Felling&amp;Restocking'!N748,SpeciesList[],2,FALSE),"," &amp; 'Felling&amp;Restocking'!N748))</f>
        <v/>
      </c>
      <c r="AQ748" s="333" t="str">
        <f>IF('Felling&amp;Restocking'!N748="","",VLOOKUP( 'Felling&amp;Restocking'!N748,SpeciesList[],4,FALSE))</f>
        <v/>
      </c>
      <c r="AS748" s="346"/>
      <c r="AT748" s="333" t="str">
        <f>IF('Sub-Cpt Record'!A748&lt;&gt;"",CONCATENATE('Sub-Cpt Record'!A748,'Sub-Cpt Record'!B748,'Sub-Cpt Record'!C748),"")</f>
        <v/>
      </c>
      <c r="AU748" s="333">
        <f t="shared" si="108"/>
        <v>1</v>
      </c>
      <c r="AV748" s="333">
        <f>IF(AT748&lt;&gt;"",'Sub-Cpt Record'!C748/CODE!AU748,0)</f>
        <v>0</v>
      </c>
    </row>
    <row r="749" spans="1:48" x14ac:dyDescent="0.25">
      <c r="A749" s="333" t="str">
        <f>IF('Sub-Cpt Record'!B749="",IF(OR('Sub-Cpt Record'!A749=0,'Sub-Cpt Record'!A749=""),"",'Sub-Cpt Record'!A749),CONCATENATE('Sub-Cpt Record'!A749&amp;'Sub-Cpt Record'!B749))</f>
        <v/>
      </c>
      <c r="B749" s="333">
        <f t="shared" si="100"/>
        <v>1</v>
      </c>
      <c r="C749" s="334" t="str">
        <f>IF('Sub-Cpt Record'!E749 = "","",'Sub-Cpt Record'!E749&amp;"  ")</f>
        <v/>
      </c>
      <c r="D749" s="333" t="str">
        <f>IF('Sub-Cpt Record'!F749 = "","",'Sub-Cpt Record'!F749&amp;"  ")</f>
        <v/>
      </c>
      <c r="E749" s="333" t="str">
        <f>IF('Sub-Cpt Record'!G749 = "","",'Sub-Cpt Record'!G749&amp;"  ")</f>
        <v/>
      </c>
      <c r="F749" s="333" t="str">
        <f>IF('Sub-Cpt Record'!H749 = "","",'Sub-Cpt Record'!H749&amp;"  ")</f>
        <v/>
      </c>
      <c r="G749" s="333" t="str">
        <f>IF('Sub-Cpt Record'!I749 = "","",'Sub-Cpt Record'!I749&amp;"  ")</f>
        <v/>
      </c>
      <c r="H749" s="333" t="str">
        <f>IF('Sub-Cpt Record'!J749 = "","",'Sub-Cpt Record'!J749&amp;"  ")</f>
        <v/>
      </c>
      <c r="I749" s="335" t="str">
        <f t="shared" si="101"/>
        <v/>
      </c>
      <c r="J749" s="333">
        <f>IF(A749&lt;&gt;"",'Sub-Cpt Record'!C749/CODE!B749,0)</f>
        <v>0</v>
      </c>
      <c r="L749" s="337" t="str">
        <f t="shared" si="102"/>
        <v/>
      </c>
      <c r="N749" s="338">
        <f>COUNTIFS('Felling&amp;Restocking'!$A$11:$A$1000, 'Felling&amp;Restocking'!$A749, 'Felling&amp;Restocking'!$B$11:$B$1000, 'Felling&amp;Restocking'!$B749, 'Felling&amp;Restocking'!$H$11:$H$1000, 'Felling&amp;Restocking'!$H749)</f>
        <v>0</v>
      </c>
      <c r="O749" s="338">
        <f>IF(OR('Felling&amp;Restocking'!H749=0,'Felling&amp;Restocking'!H749=""),0,1)</f>
        <v>0</v>
      </c>
      <c r="P749" s="339">
        <f>SUM('Felling&amp;Restocking'!O749+'Felling&amp;Restocking'!P749)</f>
        <v>0</v>
      </c>
      <c r="S749" s="341">
        <f>IF(AND(O749&lt;&gt;0,P749&lt;&gt;0,'Felling&amp;Restocking'!G749&lt;&gt;0,AA749="",AC749=""),1,0)</f>
        <v>0</v>
      </c>
      <c r="T749" s="342" t="str">
        <f>IF(OR('Felling&amp;Restocking'!G749=0,'Felling&amp;Restocking'!G749=""),"",SUM('Felling&amp;Restocking'!O749/P749)*'Felling&amp;Restocking'!G749)</f>
        <v/>
      </c>
      <c r="U749" s="343" t="str">
        <f>IF(OR('Felling&amp;Restocking'!G749=0,'Felling&amp;Restocking'!G749=""),"",SUM('Felling&amp;Restocking'!P749/P749)*'Felling&amp;Restocking'!G749)</f>
        <v/>
      </c>
      <c r="V749" s="344">
        <f>IF(CONCATENATE('Felling&amp;Restocking'!U749&amp;'Felling&amp;Restocking'!W749&amp;'Felling&amp;Restocking'!Y749&amp;'Felling&amp;Restocking'!AA749&amp;'Felling&amp;Restocking'!AC749)="",0,1)</f>
        <v>0</v>
      </c>
      <c r="W749" s="345">
        <f>IF(OR(OR(TRIM('Felling&amp;Restocking'!H749)="T",TRIM('Felling&amp;Restocking'!H749)="DF",TRIM('Felling&amp;Restocking'!H749)="OS"),O749=0),0,1)</f>
        <v>0</v>
      </c>
      <c r="X749" s="345">
        <f>IF(OR('Felling&amp;Restocking'!$S749="",OR('Felling&amp;Restocking'!$S749=0,'Felling&amp;Restocking'!$S749="N/A")),0,1)</f>
        <v>0</v>
      </c>
      <c r="Y749" s="333" t="str">
        <f t="shared" si="103"/>
        <v/>
      </c>
      <c r="Z749" s="333" t="str">
        <f t="shared" si="104"/>
        <v/>
      </c>
      <c r="AA749" s="334" t="str">
        <f t="shared" si="105"/>
        <v/>
      </c>
      <c r="AC749" s="333" t="str">
        <f t="shared" si="106"/>
        <v/>
      </c>
      <c r="AE749" s="333" t="str">
        <f t="shared" si="107"/>
        <v>1</v>
      </c>
      <c r="AF749" s="346" t="str">
        <f>IF('Felling&amp;Restocking'!I749="","",IFERROR(VLOOKUP( 'Felling&amp;Restocking'!I749,SpeciesList[],2,FALSE),"," &amp; 'Felling&amp;Restocking'!I749))</f>
        <v/>
      </c>
      <c r="AG749" s="333" t="str">
        <f>IF('Felling&amp;Restocking'!I749="","",VLOOKUP( 'Felling&amp;Restocking'!I749,SpeciesList[],4,FALSE))</f>
        <v/>
      </c>
      <c r="AH749" s="333" t="str">
        <f>IF('Felling&amp;Restocking'!J749="","",IFERROR("," &amp; VLOOKUP( 'Felling&amp;Restocking'!J749,SpeciesList[],2,FALSE),"," &amp; 'Felling&amp;Restocking'!J749))</f>
        <v/>
      </c>
      <c r="AI749" s="333" t="str">
        <f>IF('Felling&amp;Restocking'!J749="","",VLOOKUP( 'Felling&amp;Restocking'!J749,SpeciesList[],4,FALSE))</f>
        <v/>
      </c>
      <c r="AJ749" s="333" t="str">
        <f>IF('Felling&amp;Restocking'!K749="","",IFERROR("," &amp; VLOOKUP( 'Felling&amp;Restocking'!K749,SpeciesList[],2,FALSE),"," &amp; 'Felling&amp;Restocking'!K749))</f>
        <v/>
      </c>
      <c r="AK749" s="333" t="str">
        <f>IF('Felling&amp;Restocking'!K749="","",VLOOKUP( 'Felling&amp;Restocking'!K749,SpeciesList[],4,FALSE))</f>
        <v/>
      </c>
      <c r="AL749" s="333" t="str">
        <f>IF('Felling&amp;Restocking'!L749="","",IFERROR("," &amp; VLOOKUP( 'Felling&amp;Restocking'!L749,SpeciesList[],2,FALSE),"," &amp; 'Felling&amp;Restocking'!L749))</f>
        <v/>
      </c>
      <c r="AM749" s="333" t="str">
        <f>IF('Felling&amp;Restocking'!L749="","",VLOOKUP( 'Felling&amp;Restocking'!L749,SpeciesList[],4,FALSE))</f>
        <v/>
      </c>
      <c r="AN749" s="333" t="str">
        <f>IF('Felling&amp;Restocking'!M749="","",IFERROR("," &amp; VLOOKUP( 'Felling&amp;Restocking'!M749,SpeciesList[],2,FALSE),"," &amp; 'Felling&amp;Restocking'!M749))</f>
        <v/>
      </c>
      <c r="AO749" s="333" t="str">
        <f>IF('Felling&amp;Restocking'!M749="","",VLOOKUP( 'Felling&amp;Restocking'!M749,SpeciesList[],4,FALSE))</f>
        <v/>
      </c>
      <c r="AP749" s="333" t="str">
        <f>IF('Felling&amp;Restocking'!N749="","",IFERROR("," &amp; VLOOKUP( 'Felling&amp;Restocking'!N749,SpeciesList[],2,FALSE),"," &amp; 'Felling&amp;Restocking'!N749))</f>
        <v/>
      </c>
      <c r="AQ749" s="333" t="str">
        <f>IF('Felling&amp;Restocking'!N749="","",VLOOKUP( 'Felling&amp;Restocking'!N749,SpeciesList[],4,FALSE))</f>
        <v/>
      </c>
      <c r="AS749" s="346"/>
      <c r="AT749" s="333" t="str">
        <f>IF('Sub-Cpt Record'!A749&lt;&gt;"",CONCATENATE('Sub-Cpt Record'!A749,'Sub-Cpt Record'!B749,'Sub-Cpt Record'!C749),"")</f>
        <v/>
      </c>
      <c r="AU749" s="333">
        <f t="shared" si="108"/>
        <v>1</v>
      </c>
      <c r="AV749" s="333">
        <f>IF(AT749&lt;&gt;"",'Sub-Cpt Record'!C749/CODE!AU749,0)</f>
        <v>0</v>
      </c>
    </row>
    <row r="750" spans="1:48" x14ac:dyDescent="0.25">
      <c r="A750" s="333" t="str">
        <f>IF('Sub-Cpt Record'!B750="",IF(OR('Sub-Cpt Record'!A750=0,'Sub-Cpt Record'!A750=""),"",'Sub-Cpt Record'!A750),CONCATENATE('Sub-Cpt Record'!A750&amp;'Sub-Cpt Record'!B750))</f>
        <v/>
      </c>
      <c r="B750" s="333">
        <f t="shared" si="100"/>
        <v>1</v>
      </c>
      <c r="C750" s="334" t="str">
        <f>IF('Sub-Cpt Record'!E750 = "","",'Sub-Cpt Record'!E750&amp;"  ")</f>
        <v/>
      </c>
      <c r="D750" s="333" t="str">
        <f>IF('Sub-Cpt Record'!F750 = "","",'Sub-Cpt Record'!F750&amp;"  ")</f>
        <v/>
      </c>
      <c r="E750" s="333" t="str">
        <f>IF('Sub-Cpt Record'!G750 = "","",'Sub-Cpt Record'!G750&amp;"  ")</f>
        <v/>
      </c>
      <c r="F750" s="333" t="str">
        <f>IF('Sub-Cpt Record'!H750 = "","",'Sub-Cpt Record'!H750&amp;"  ")</f>
        <v/>
      </c>
      <c r="G750" s="333" t="str">
        <f>IF('Sub-Cpt Record'!I750 = "","",'Sub-Cpt Record'!I750&amp;"  ")</f>
        <v/>
      </c>
      <c r="H750" s="333" t="str">
        <f>IF('Sub-Cpt Record'!J750 = "","",'Sub-Cpt Record'!J750&amp;"  ")</f>
        <v/>
      </c>
      <c r="I750" s="335" t="str">
        <f t="shared" si="101"/>
        <v/>
      </c>
      <c r="J750" s="333">
        <f>IF(A750&lt;&gt;"",'Sub-Cpt Record'!C750/CODE!B750,0)</f>
        <v>0</v>
      </c>
      <c r="L750" s="337" t="str">
        <f t="shared" si="102"/>
        <v/>
      </c>
      <c r="N750" s="338">
        <f>COUNTIFS('Felling&amp;Restocking'!$A$11:$A$1000, 'Felling&amp;Restocking'!$A750, 'Felling&amp;Restocking'!$B$11:$B$1000, 'Felling&amp;Restocking'!$B750, 'Felling&amp;Restocking'!$H$11:$H$1000, 'Felling&amp;Restocking'!$H750)</f>
        <v>0</v>
      </c>
      <c r="O750" s="338">
        <f>IF(OR('Felling&amp;Restocking'!H750=0,'Felling&amp;Restocking'!H750=""),0,1)</f>
        <v>0</v>
      </c>
      <c r="P750" s="339">
        <f>SUM('Felling&amp;Restocking'!O750+'Felling&amp;Restocking'!P750)</f>
        <v>0</v>
      </c>
      <c r="S750" s="341">
        <f>IF(AND(O750&lt;&gt;0,P750&lt;&gt;0,'Felling&amp;Restocking'!G750&lt;&gt;0,AA750="",AC750=""),1,0)</f>
        <v>0</v>
      </c>
      <c r="T750" s="342" t="str">
        <f>IF(OR('Felling&amp;Restocking'!G750=0,'Felling&amp;Restocking'!G750=""),"",SUM('Felling&amp;Restocking'!O750/P750)*'Felling&amp;Restocking'!G750)</f>
        <v/>
      </c>
      <c r="U750" s="343" t="str">
        <f>IF(OR('Felling&amp;Restocking'!G750=0,'Felling&amp;Restocking'!G750=""),"",SUM('Felling&amp;Restocking'!P750/P750)*'Felling&amp;Restocking'!G750)</f>
        <v/>
      </c>
      <c r="V750" s="344">
        <f>IF(CONCATENATE('Felling&amp;Restocking'!U750&amp;'Felling&amp;Restocking'!W750&amp;'Felling&amp;Restocking'!Y750&amp;'Felling&amp;Restocking'!AA750&amp;'Felling&amp;Restocking'!AC750)="",0,1)</f>
        <v>0</v>
      </c>
      <c r="W750" s="345">
        <f>IF(OR(OR(TRIM('Felling&amp;Restocking'!H750)="T",TRIM('Felling&amp;Restocking'!H750)="DF",TRIM('Felling&amp;Restocking'!H750)="OS"),O750=0),0,1)</f>
        <v>0</v>
      </c>
      <c r="X750" s="345">
        <f>IF(OR('Felling&amp;Restocking'!$S750="",OR('Felling&amp;Restocking'!$S750=0,'Felling&amp;Restocking'!$S750="N/A")),0,1)</f>
        <v>0</v>
      </c>
      <c r="Y750" s="333" t="str">
        <f t="shared" si="103"/>
        <v/>
      </c>
      <c r="Z750" s="333" t="str">
        <f t="shared" si="104"/>
        <v/>
      </c>
      <c r="AA750" s="334" t="str">
        <f t="shared" si="105"/>
        <v/>
      </c>
      <c r="AC750" s="333" t="str">
        <f t="shared" si="106"/>
        <v/>
      </c>
      <c r="AE750" s="333" t="str">
        <f t="shared" si="107"/>
        <v>1</v>
      </c>
      <c r="AF750" s="346" t="str">
        <f>IF('Felling&amp;Restocking'!I750="","",IFERROR(VLOOKUP( 'Felling&amp;Restocking'!I750,SpeciesList[],2,FALSE),"," &amp; 'Felling&amp;Restocking'!I750))</f>
        <v/>
      </c>
      <c r="AG750" s="333" t="str">
        <f>IF('Felling&amp;Restocking'!I750="","",VLOOKUP( 'Felling&amp;Restocking'!I750,SpeciesList[],4,FALSE))</f>
        <v/>
      </c>
      <c r="AH750" s="333" t="str">
        <f>IF('Felling&amp;Restocking'!J750="","",IFERROR("," &amp; VLOOKUP( 'Felling&amp;Restocking'!J750,SpeciesList[],2,FALSE),"," &amp; 'Felling&amp;Restocking'!J750))</f>
        <v/>
      </c>
      <c r="AI750" s="333" t="str">
        <f>IF('Felling&amp;Restocking'!J750="","",VLOOKUP( 'Felling&amp;Restocking'!J750,SpeciesList[],4,FALSE))</f>
        <v/>
      </c>
      <c r="AJ750" s="333" t="str">
        <f>IF('Felling&amp;Restocking'!K750="","",IFERROR("," &amp; VLOOKUP( 'Felling&amp;Restocking'!K750,SpeciesList[],2,FALSE),"," &amp; 'Felling&amp;Restocking'!K750))</f>
        <v/>
      </c>
      <c r="AK750" s="333" t="str">
        <f>IF('Felling&amp;Restocking'!K750="","",VLOOKUP( 'Felling&amp;Restocking'!K750,SpeciesList[],4,FALSE))</f>
        <v/>
      </c>
      <c r="AL750" s="333" t="str">
        <f>IF('Felling&amp;Restocking'!L750="","",IFERROR("," &amp; VLOOKUP( 'Felling&amp;Restocking'!L750,SpeciesList[],2,FALSE),"," &amp; 'Felling&amp;Restocking'!L750))</f>
        <v/>
      </c>
      <c r="AM750" s="333" t="str">
        <f>IF('Felling&amp;Restocking'!L750="","",VLOOKUP( 'Felling&amp;Restocking'!L750,SpeciesList[],4,FALSE))</f>
        <v/>
      </c>
      <c r="AN750" s="333" t="str">
        <f>IF('Felling&amp;Restocking'!M750="","",IFERROR("," &amp; VLOOKUP( 'Felling&amp;Restocking'!M750,SpeciesList[],2,FALSE),"," &amp; 'Felling&amp;Restocking'!M750))</f>
        <v/>
      </c>
      <c r="AO750" s="333" t="str">
        <f>IF('Felling&amp;Restocking'!M750="","",VLOOKUP( 'Felling&amp;Restocking'!M750,SpeciesList[],4,FALSE))</f>
        <v/>
      </c>
      <c r="AP750" s="333" t="str">
        <f>IF('Felling&amp;Restocking'!N750="","",IFERROR("," &amp; VLOOKUP( 'Felling&amp;Restocking'!N750,SpeciesList[],2,FALSE),"," &amp; 'Felling&amp;Restocking'!N750))</f>
        <v/>
      </c>
      <c r="AQ750" s="333" t="str">
        <f>IF('Felling&amp;Restocking'!N750="","",VLOOKUP( 'Felling&amp;Restocking'!N750,SpeciesList[],4,FALSE))</f>
        <v/>
      </c>
      <c r="AS750" s="346"/>
      <c r="AT750" s="333" t="str">
        <f>IF('Sub-Cpt Record'!A750&lt;&gt;"",CONCATENATE('Sub-Cpt Record'!A750,'Sub-Cpt Record'!B750,'Sub-Cpt Record'!C750),"")</f>
        <v/>
      </c>
      <c r="AU750" s="333">
        <f t="shared" si="108"/>
        <v>1</v>
      </c>
      <c r="AV750" s="333">
        <f>IF(AT750&lt;&gt;"",'Sub-Cpt Record'!C750/CODE!AU750,0)</f>
        <v>0</v>
      </c>
    </row>
    <row r="751" spans="1:48" x14ac:dyDescent="0.25">
      <c r="A751" s="333" t="str">
        <f>IF('Sub-Cpt Record'!B751="",IF(OR('Sub-Cpt Record'!A751=0,'Sub-Cpt Record'!A751=""),"",'Sub-Cpt Record'!A751),CONCATENATE('Sub-Cpt Record'!A751&amp;'Sub-Cpt Record'!B751))</f>
        <v/>
      </c>
      <c r="B751" s="333">
        <f t="shared" si="100"/>
        <v>1</v>
      </c>
      <c r="C751" s="334" t="str">
        <f>IF('Sub-Cpt Record'!E751 = "","",'Sub-Cpt Record'!E751&amp;"  ")</f>
        <v/>
      </c>
      <c r="D751" s="333" t="str">
        <f>IF('Sub-Cpt Record'!F751 = "","",'Sub-Cpt Record'!F751&amp;"  ")</f>
        <v/>
      </c>
      <c r="E751" s="333" t="str">
        <f>IF('Sub-Cpt Record'!G751 = "","",'Sub-Cpt Record'!G751&amp;"  ")</f>
        <v/>
      </c>
      <c r="F751" s="333" t="str">
        <f>IF('Sub-Cpt Record'!H751 = "","",'Sub-Cpt Record'!H751&amp;"  ")</f>
        <v/>
      </c>
      <c r="G751" s="333" t="str">
        <f>IF('Sub-Cpt Record'!I751 = "","",'Sub-Cpt Record'!I751&amp;"  ")</f>
        <v/>
      </c>
      <c r="H751" s="333" t="str">
        <f>IF('Sub-Cpt Record'!J751 = "","",'Sub-Cpt Record'!J751&amp;"  ")</f>
        <v/>
      </c>
      <c r="I751" s="335" t="str">
        <f t="shared" si="101"/>
        <v/>
      </c>
      <c r="J751" s="333">
        <f>IF(A751&lt;&gt;"",'Sub-Cpt Record'!C751/CODE!B751,0)</f>
        <v>0</v>
      </c>
      <c r="L751" s="337" t="str">
        <f t="shared" si="102"/>
        <v/>
      </c>
      <c r="N751" s="338">
        <f>COUNTIFS('Felling&amp;Restocking'!$A$11:$A$1000, 'Felling&amp;Restocking'!$A751, 'Felling&amp;Restocking'!$B$11:$B$1000, 'Felling&amp;Restocking'!$B751, 'Felling&amp;Restocking'!$H$11:$H$1000, 'Felling&amp;Restocking'!$H751)</f>
        <v>0</v>
      </c>
      <c r="O751" s="338">
        <f>IF(OR('Felling&amp;Restocking'!H751=0,'Felling&amp;Restocking'!H751=""),0,1)</f>
        <v>0</v>
      </c>
      <c r="P751" s="339">
        <f>SUM('Felling&amp;Restocking'!O751+'Felling&amp;Restocking'!P751)</f>
        <v>0</v>
      </c>
      <c r="S751" s="341">
        <f>IF(AND(O751&lt;&gt;0,P751&lt;&gt;0,'Felling&amp;Restocking'!G751&lt;&gt;0,AA751="",AC751=""),1,0)</f>
        <v>0</v>
      </c>
      <c r="T751" s="342" t="str">
        <f>IF(OR('Felling&amp;Restocking'!G751=0,'Felling&amp;Restocking'!G751=""),"",SUM('Felling&amp;Restocking'!O751/P751)*'Felling&amp;Restocking'!G751)</f>
        <v/>
      </c>
      <c r="U751" s="343" t="str">
        <f>IF(OR('Felling&amp;Restocking'!G751=0,'Felling&amp;Restocking'!G751=""),"",SUM('Felling&amp;Restocking'!P751/P751)*'Felling&amp;Restocking'!G751)</f>
        <v/>
      </c>
      <c r="V751" s="344">
        <f>IF(CONCATENATE('Felling&amp;Restocking'!U751&amp;'Felling&amp;Restocking'!W751&amp;'Felling&amp;Restocking'!Y751&amp;'Felling&amp;Restocking'!AA751&amp;'Felling&amp;Restocking'!AC751)="",0,1)</f>
        <v>0</v>
      </c>
      <c r="W751" s="345">
        <f>IF(OR(OR(TRIM('Felling&amp;Restocking'!H751)="T",TRIM('Felling&amp;Restocking'!H751)="DF",TRIM('Felling&amp;Restocking'!H751)="OS"),O751=0),0,1)</f>
        <v>0</v>
      </c>
      <c r="X751" s="345">
        <f>IF(OR('Felling&amp;Restocking'!$S751="",OR('Felling&amp;Restocking'!$S751=0,'Felling&amp;Restocking'!$S751="N/A")),0,1)</f>
        <v>0</v>
      </c>
      <c r="Y751" s="333" t="str">
        <f t="shared" si="103"/>
        <v/>
      </c>
      <c r="Z751" s="333" t="str">
        <f t="shared" si="104"/>
        <v/>
      </c>
      <c r="AA751" s="334" t="str">
        <f t="shared" si="105"/>
        <v/>
      </c>
      <c r="AC751" s="333" t="str">
        <f t="shared" si="106"/>
        <v/>
      </c>
      <c r="AE751" s="333" t="str">
        <f t="shared" si="107"/>
        <v>1</v>
      </c>
      <c r="AF751" s="346" t="str">
        <f>IF('Felling&amp;Restocking'!I751="","",IFERROR(VLOOKUP( 'Felling&amp;Restocking'!I751,SpeciesList[],2,FALSE),"," &amp; 'Felling&amp;Restocking'!I751))</f>
        <v/>
      </c>
      <c r="AG751" s="333" t="str">
        <f>IF('Felling&amp;Restocking'!I751="","",VLOOKUP( 'Felling&amp;Restocking'!I751,SpeciesList[],4,FALSE))</f>
        <v/>
      </c>
      <c r="AH751" s="333" t="str">
        <f>IF('Felling&amp;Restocking'!J751="","",IFERROR("," &amp; VLOOKUP( 'Felling&amp;Restocking'!J751,SpeciesList[],2,FALSE),"," &amp; 'Felling&amp;Restocking'!J751))</f>
        <v/>
      </c>
      <c r="AI751" s="333" t="str">
        <f>IF('Felling&amp;Restocking'!J751="","",VLOOKUP( 'Felling&amp;Restocking'!J751,SpeciesList[],4,FALSE))</f>
        <v/>
      </c>
      <c r="AJ751" s="333" t="str">
        <f>IF('Felling&amp;Restocking'!K751="","",IFERROR("," &amp; VLOOKUP( 'Felling&amp;Restocking'!K751,SpeciesList[],2,FALSE),"," &amp; 'Felling&amp;Restocking'!K751))</f>
        <v/>
      </c>
      <c r="AK751" s="333" t="str">
        <f>IF('Felling&amp;Restocking'!K751="","",VLOOKUP( 'Felling&amp;Restocking'!K751,SpeciesList[],4,FALSE))</f>
        <v/>
      </c>
      <c r="AL751" s="333" t="str">
        <f>IF('Felling&amp;Restocking'!L751="","",IFERROR("," &amp; VLOOKUP( 'Felling&amp;Restocking'!L751,SpeciesList[],2,FALSE),"," &amp; 'Felling&amp;Restocking'!L751))</f>
        <v/>
      </c>
      <c r="AM751" s="333" t="str">
        <f>IF('Felling&amp;Restocking'!L751="","",VLOOKUP( 'Felling&amp;Restocking'!L751,SpeciesList[],4,FALSE))</f>
        <v/>
      </c>
      <c r="AN751" s="333" t="str">
        <f>IF('Felling&amp;Restocking'!M751="","",IFERROR("," &amp; VLOOKUP( 'Felling&amp;Restocking'!M751,SpeciesList[],2,FALSE),"," &amp; 'Felling&amp;Restocking'!M751))</f>
        <v/>
      </c>
      <c r="AO751" s="333" t="str">
        <f>IF('Felling&amp;Restocking'!M751="","",VLOOKUP( 'Felling&amp;Restocking'!M751,SpeciesList[],4,FALSE))</f>
        <v/>
      </c>
      <c r="AP751" s="333" t="str">
        <f>IF('Felling&amp;Restocking'!N751="","",IFERROR("," &amp; VLOOKUP( 'Felling&amp;Restocking'!N751,SpeciesList[],2,FALSE),"," &amp; 'Felling&amp;Restocking'!N751))</f>
        <v/>
      </c>
      <c r="AQ751" s="333" t="str">
        <f>IF('Felling&amp;Restocking'!N751="","",VLOOKUP( 'Felling&amp;Restocking'!N751,SpeciesList[],4,FALSE))</f>
        <v/>
      </c>
      <c r="AS751" s="346"/>
      <c r="AT751" s="333" t="str">
        <f>IF('Sub-Cpt Record'!A751&lt;&gt;"",CONCATENATE('Sub-Cpt Record'!A751,'Sub-Cpt Record'!B751,'Sub-Cpt Record'!C751),"")</f>
        <v/>
      </c>
      <c r="AU751" s="333">
        <f t="shared" si="108"/>
        <v>1</v>
      </c>
      <c r="AV751" s="333">
        <f>IF(AT751&lt;&gt;"",'Sub-Cpt Record'!C751/CODE!AU751,0)</f>
        <v>0</v>
      </c>
    </row>
    <row r="752" spans="1:48" x14ac:dyDescent="0.25">
      <c r="A752" s="333" t="str">
        <f>IF('Sub-Cpt Record'!B752="",IF(OR('Sub-Cpt Record'!A752=0,'Sub-Cpt Record'!A752=""),"",'Sub-Cpt Record'!A752),CONCATENATE('Sub-Cpt Record'!A752&amp;'Sub-Cpt Record'!B752))</f>
        <v/>
      </c>
      <c r="B752" s="333">
        <f t="shared" si="100"/>
        <v>1</v>
      </c>
      <c r="C752" s="334" t="str">
        <f>IF('Sub-Cpt Record'!E752 = "","",'Sub-Cpt Record'!E752&amp;"  ")</f>
        <v/>
      </c>
      <c r="D752" s="333" t="str">
        <f>IF('Sub-Cpt Record'!F752 = "","",'Sub-Cpt Record'!F752&amp;"  ")</f>
        <v/>
      </c>
      <c r="E752" s="333" t="str">
        <f>IF('Sub-Cpt Record'!G752 = "","",'Sub-Cpt Record'!G752&amp;"  ")</f>
        <v/>
      </c>
      <c r="F752" s="333" t="str">
        <f>IF('Sub-Cpt Record'!H752 = "","",'Sub-Cpt Record'!H752&amp;"  ")</f>
        <v/>
      </c>
      <c r="G752" s="333" t="str">
        <f>IF('Sub-Cpt Record'!I752 = "","",'Sub-Cpt Record'!I752&amp;"  ")</f>
        <v/>
      </c>
      <c r="H752" s="333" t="str">
        <f>IF('Sub-Cpt Record'!J752 = "","",'Sub-Cpt Record'!J752&amp;"  ")</f>
        <v/>
      </c>
      <c r="I752" s="335" t="str">
        <f t="shared" si="101"/>
        <v/>
      </c>
      <c r="J752" s="333">
        <f>IF(A752&lt;&gt;"",'Sub-Cpt Record'!C752/CODE!B752,0)</f>
        <v>0</v>
      </c>
      <c r="L752" s="337" t="str">
        <f t="shared" si="102"/>
        <v/>
      </c>
      <c r="N752" s="338">
        <f>COUNTIFS('Felling&amp;Restocking'!$A$11:$A$1000, 'Felling&amp;Restocking'!$A752, 'Felling&amp;Restocking'!$B$11:$B$1000, 'Felling&amp;Restocking'!$B752, 'Felling&amp;Restocking'!$H$11:$H$1000, 'Felling&amp;Restocking'!$H752)</f>
        <v>0</v>
      </c>
      <c r="O752" s="338">
        <f>IF(OR('Felling&amp;Restocking'!H752=0,'Felling&amp;Restocking'!H752=""),0,1)</f>
        <v>0</v>
      </c>
      <c r="P752" s="339">
        <f>SUM('Felling&amp;Restocking'!O752+'Felling&amp;Restocking'!P752)</f>
        <v>0</v>
      </c>
      <c r="S752" s="341">
        <f>IF(AND(O752&lt;&gt;0,P752&lt;&gt;0,'Felling&amp;Restocking'!G752&lt;&gt;0,AA752="",AC752=""),1,0)</f>
        <v>0</v>
      </c>
      <c r="T752" s="342" t="str">
        <f>IF(OR('Felling&amp;Restocking'!G752=0,'Felling&amp;Restocking'!G752=""),"",SUM('Felling&amp;Restocking'!O752/P752)*'Felling&amp;Restocking'!G752)</f>
        <v/>
      </c>
      <c r="U752" s="343" t="str">
        <f>IF(OR('Felling&amp;Restocking'!G752=0,'Felling&amp;Restocking'!G752=""),"",SUM('Felling&amp;Restocking'!P752/P752)*'Felling&amp;Restocking'!G752)</f>
        <v/>
      </c>
      <c r="V752" s="344">
        <f>IF(CONCATENATE('Felling&amp;Restocking'!U752&amp;'Felling&amp;Restocking'!W752&amp;'Felling&amp;Restocking'!Y752&amp;'Felling&amp;Restocking'!AA752&amp;'Felling&amp;Restocking'!AC752)="",0,1)</f>
        <v>0</v>
      </c>
      <c r="W752" s="345">
        <f>IF(OR(OR(TRIM('Felling&amp;Restocking'!H752)="T",TRIM('Felling&amp;Restocking'!H752)="DF",TRIM('Felling&amp;Restocking'!H752)="OS"),O752=0),0,1)</f>
        <v>0</v>
      </c>
      <c r="X752" s="345">
        <f>IF(OR('Felling&amp;Restocking'!$S752="",OR('Felling&amp;Restocking'!$S752=0,'Felling&amp;Restocking'!$S752="N/A")),0,1)</f>
        <v>0</v>
      </c>
      <c r="Y752" s="333" t="str">
        <f t="shared" si="103"/>
        <v/>
      </c>
      <c r="Z752" s="333" t="str">
        <f t="shared" si="104"/>
        <v/>
      </c>
      <c r="AA752" s="334" t="str">
        <f t="shared" si="105"/>
        <v/>
      </c>
      <c r="AC752" s="333" t="str">
        <f t="shared" si="106"/>
        <v/>
      </c>
      <c r="AE752" s="333" t="str">
        <f t="shared" si="107"/>
        <v>1</v>
      </c>
      <c r="AF752" s="346" t="str">
        <f>IF('Felling&amp;Restocking'!I752="","",IFERROR(VLOOKUP( 'Felling&amp;Restocking'!I752,SpeciesList[],2,FALSE),"," &amp; 'Felling&amp;Restocking'!I752))</f>
        <v/>
      </c>
      <c r="AG752" s="333" t="str">
        <f>IF('Felling&amp;Restocking'!I752="","",VLOOKUP( 'Felling&amp;Restocking'!I752,SpeciesList[],4,FALSE))</f>
        <v/>
      </c>
      <c r="AH752" s="333" t="str">
        <f>IF('Felling&amp;Restocking'!J752="","",IFERROR("," &amp; VLOOKUP( 'Felling&amp;Restocking'!J752,SpeciesList[],2,FALSE),"," &amp; 'Felling&amp;Restocking'!J752))</f>
        <v/>
      </c>
      <c r="AI752" s="333" t="str">
        <f>IF('Felling&amp;Restocking'!J752="","",VLOOKUP( 'Felling&amp;Restocking'!J752,SpeciesList[],4,FALSE))</f>
        <v/>
      </c>
      <c r="AJ752" s="333" t="str">
        <f>IF('Felling&amp;Restocking'!K752="","",IFERROR("," &amp; VLOOKUP( 'Felling&amp;Restocking'!K752,SpeciesList[],2,FALSE),"," &amp; 'Felling&amp;Restocking'!K752))</f>
        <v/>
      </c>
      <c r="AK752" s="333" t="str">
        <f>IF('Felling&amp;Restocking'!K752="","",VLOOKUP( 'Felling&amp;Restocking'!K752,SpeciesList[],4,FALSE))</f>
        <v/>
      </c>
      <c r="AL752" s="333" t="str">
        <f>IF('Felling&amp;Restocking'!L752="","",IFERROR("," &amp; VLOOKUP( 'Felling&amp;Restocking'!L752,SpeciesList[],2,FALSE),"," &amp; 'Felling&amp;Restocking'!L752))</f>
        <v/>
      </c>
      <c r="AM752" s="333" t="str">
        <f>IF('Felling&amp;Restocking'!L752="","",VLOOKUP( 'Felling&amp;Restocking'!L752,SpeciesList[],4,FALSE))</f>
        <v/>
      </c>
      <c r="AN752" s="333" t="str">
        <f>IF('Felling&amp;Restocking'!M752="","",IFERROR("," &amp; VLOOKUP( 'Felling&amp;Restocking'!M752,SpeciesList[],2,FALSE),"," &amp; 'Felling&amp;Restocking'!M752))</f>
        <v/>
      </c>
      <c r="AO752" s="333" t="str">
        <f>IF('Felling&amp;Restocking'!M752="","",VLOOKUP( 'Felling&amp;Restocking'!M752,SpeciesList[],4,FALSE))</f>
        <v/>
      </c>
      <c r="AP752" s="333" t="str">
        <f>IF('Felling&amp;Restocking'!N752="","",IFERROR("," &amp; VLOOKUP( 'Felling&amp;Restocking'!N752,SpeciesList[],2,FALSE),"," &amp; 'Felling&amp;Restocking'!N752))</f>
        <v/>
      </c>
      <c r="AQ752" s="333" t="str">
        <f>IF('Felling&amp;Restocking'!N752="","",VLOOKUP( 'Felling&amp;Restocking'!N752,SpeciesList[],4,FALSE))</f>
        <v/>
      </c>
      <c r="AS752" s="346"/>
      <c r="AT752" s="333" t="str">
        <f>IF('Sub-Cpt Record'!A752&lt;&gt;"",CONCATENATE('Sub-Cpt Record'!A752,'Sub-Cpt Record'!B752,'Sub-Cpt Record'!C752),"")</f>
        <v/>
      </c>
      <c r="AU752" s="333">
        <f t="shared" si="108"/>
        <v>1</v>
      </c>
      <c r="AV752" s="333">
        <f>IF(AT752&lt;&gt;"",'Sub-Cpt Record'!C752/CODE!AU752,0)</f>
        <v>0</v>
      </c>
    </row>
    <row r="753" spans="1:48" x14ac:dyDescent="0.25">
      <c r="A753" s="333" t="str">
        <f>IF('Sub-Cpt Record'!B753="",IF(OR('Sub-Cpt Record'!A753=0,'Sub-Cpt Record'!A753=""),"",'Sub-Cpt Record'!A753),CONCATENATE('Sub-Cpt Record'!A753&amp;'Sub-Cpt Record'!B753))</f>
        <v/>
      </c>
      <c r="B753" s="333">
        <f t="shared" si="100"/>
        <v>1</v>
      </c>
      <c r="C753" s="334" t="str">
        <f>IF('Sub-Cpt Record'!E753 = "","",'Sub-Cpt Record'!E753&amp;"  ")</f>
        <v/>
      </c>
      <c r="D753" s="333" t="str">
        <f>IF('Sub-Cpt Record'!F753 = "","",'Sub-Cpt Record'!F753&amp;"  ")</f>
        <v/>
      </c>
      <c r="E753" s="333" t="str">
        <f>IF('Sub-Cpt Record'!G753 = "","",'Sub-Cpt Record'!G753&amp;"  ")</f>
        <v/>
      </c>
      <c r="F753" s="333" t="str">
        <f>IF('Sub-Cpt Record'!H753 = "","",'Sub-Cpt Record'!H753&amp;"  ")</f>
        <v/>
      </c>
      <c r="G753" s="333" t="str">
        <f>IF('Sub-Cpt Record'!I753 = "","",'Sub-Cpt Record'!I753&amp;"  ")</f>
        <v/>
      </c>
      <c r="H753" s="333" t="str">
        <f>IF('Sub-Cpt Record'!J753 = "","",'Sub-Cpt Record'!J753&amp;"  ")</f>
        <v/>
      </c>
      <c r="I753" s="335" t="str">
        <f t="shared" si="101"/>
        <v/>
      </c>
      <c r="J753" s="333">
        <f>IF(A753&lt;&gt;"",'Sub-Cpt Record'!C753/CODE!B753,0)</f>
        <v>0</v>
      </c>
      <c r="L753" s="337" t="str">
        <f t="shared" si="102"/>
        <v/>
      </c>
      <c r="N753" s="338">
        <f>COUNTIFS('Felling&amp;Restocking'!$A$11:$A$1000, 'Felling&amp;Restocking'!$A753, 'Felling&amp;Restocking'!$B$11:$B$1000, 'Felling&amp;Restocking'!$B753, 'Felling&amp;Restocking'!$H$11:$H$1000, 'Felling&amp;Restocking'!$H753)</f>
        <v>0</v>
      </c>
      <c r="O753" s="338">
        <f>IF(OR('Felling&amp;Restocking'!H753=0,'Felling&amp;Restocking'!H753=""),0,1)</f>
        <v>0</v>
      </c>
      <c r="P753" s="339">
        <f>SUM('Felling&amp;Restocking'!O753+'Felling&amp;Restocking'!P753)</f>
        <v>0</v>
      </c>
      <c r="S753" s="341">
        <f>IF(AND(O753&lt;&gt;0,P753&lt;&gt;0,'Felling&amp;Restocking'!G753&lt;&gt;0,AA753="",AC753=""),1,0)</f>
        <v>0</v>
      </c>
      <c r="T753" s="342" t="str">
        <f>IF(OR('Felling&amp;Restocking'!G753=0,'Felling&amp;Restocking'!G753=""),"",SUM('Felling&amp;Restocking'!O753/P753)*'Felling&amp;Restocking'!G753)</f>
        <v/>
      </c>
      <c r="U753" s="343" t="str">
        <f>IF(OR('Felling&amp;Restocking'!G753=0,'Felling&amp;Restocking'!G753=""),"",SUM('Felling&amp;Restocking'!P753/P753)*'Felling&amp;Restocking'!G753)</f>
        <v/>
      </c>
      <c r="V753" s="344">
        <f>IF(CONCATENATE('Felling&amp;Restocking'!U753&amp;'Felling&amp;Restocking'!W753&amp;'Felling&amp;Restocking'!Y753&amp;'Felling&amp;Restocking'!AA753&amp;'Felling&amp;Restocking'!AC753)="",0,1)</f>
        <v>0</v>
      </c>
      <c r="W753" s="345">
        <f>IF(OR(OR(TRIM('Felling&amp;Restocking'!H753)="T",TRIM('Felling&amp;Restocking'!H753)="DF",TRIM('Felling&amp;Restocking'!H753)="OS"),O753=0),0,1)</f>
        <v>0</v>
      </c>
      <c r="X753" s="345">
        <f>IF(OR('Felling&amp;Restocking'!$S753="",OR('Felling&amp;Restocking'!$S753=0,'Felling&amp;Restocking'!$S753="N/A")),0,1)</f>
        <v>0</v>
      </c>
      <c r="Y753" s="333" t="str">
        <f t="shared" si="103"/>
        <v/>
      </c>
      <c r="Z753" s="333" t="str">
        <f t="shared" si="104"/>
        <v/>
      </c>
      <c r="AA753" s="334" t="str">
        <f t="shared" si="105"/>
        <v/>
      </c>
      <c r="AC753" s="333" t="str">
        <f t="shared" si="106"/>
        <v/>
      </c>
      <c r="AE753" s="333" t="str">
        <f t="shared" si="107"/>
        <v>1</v>
      </c>
      <c r="AF753" s="346" t="str">
        <f>IF('Felling&amp;Restocking'!I753="","",IFERROR(VLOOKUP( 'Felling&amp;Restocking'!I753,SpeciesList[],2,FALSE),"," &amp; 'Felling&amp;Restocking'!I753))</f>
        <v/>
      </c>
      <c r="AG753" s="333" t="str">
        <f>IF('Felling&amp;Restocking'!I753="","",VLOOKUP( 'Felling&amp;Restocking'!I753,SpeciesList[],4,FALSE))</f>
        <v/>
      </c>
      <c r="AH753" s="333" t="str">
        <f>IF('Felling&amp;Restocking'!J753="","",IFERROR("," &amp; VLOOKUP( 'Felling&amp;Restocking'!J753,SpeciesList[],2,FALSE),"," &amp; 'Felling&amp;Restocking'!J753))</f>
        <v/>
      </c>
      <c r="AI753" s="333" t="str">
        <f>IF('Felling&amp;Restocking'!J753="","",VLOOKUP( 'Felling&amp;Restocking'!J753,SpeciesList[],4,FALSE))</f>
        <v/>
      </c>
      <c r="AJ753" s="333" t="str">
        <f>IF('Felling&amp;Restocking'!K753="","",IFERROR("," &amp; VLOOKUP( 'Felling&amp;Restocking'!K753,SpeciesList[],2,FALSE),"," &amp; 'Felling&amp;Restocking'!K753))</f>
        <v/>
      </c>
      <c r="AK753" s="333" t="str">
        <f>IF('Felling&amp;Restocking'!K753="","",VLOOKUP( 'Felling&amp;Restocking'!K753,SpeciesList[],4,FALSE))</f>
        <v/>
      </c>
      <c r="AL753" s="333" t="str">
        <f>IF('Felling&amp;Restocking'!L753="","",IFERROR("," &amp; VLOOKUP( 'Felling&amp;Restocking'!L753,SpeciesList[],2,FALSE),"," &amp; 'Felling&amp;Restocking'!L753))</f>
        <v/>
      </c>
      <c r="AM753" s="333" t="str">
        <f>IF('Felling&amp;Restocking'!L753="","",VLOOKUP( 'Felling&amp;Restocking'!L753,SpeciesList[],4,FALSE))</f>
        <v/>
      </c>
      <c r="AN753" s="333" t="str">
        <f>IF('Felling&amp;Restocking'!M753="","",IFERROR("," &amp; VLOOKUP( 'Felling&amp;Restocking'!M753,SpeciesList[],2,FALSE),"," &amp; 'Felling&amp;Restocking'!M753))</f>
        <v/>
      </c>
      <c r="AO753" s="333" t="str">
        <f>IF('Felling&amp;Restocking'!M753="","",VLOOKUP( 'Felling&amp;Restocking'!M753,SpeciesList[],4,FALSE))</f>
        <v/>
      </c>
      <c r="AP753" s="333" t="str">
        <f>IF('Felling&amp;Restocking'!N753="","",IFERROR("," &amp; VLOOKUP( 'Felling&amp;Restocking'!N753,SpeciesList[],2,FALSE),"," &amp; 'Felling&amp;Restocking'!N753))</f>
        <v/>
      </c>
      <c r="AQ753" s="333" t="str">
        <f>IF('Felling&amp;Restocking'!N753="","",VLOOKUP( 'Felling&amp;Restocking'!N753,SpeciesList[],4,FALSE))</f>
        <v/>
      </c>
      <c r="AS753" s="346"/>
      <c r="AT753" s="333" t="str">
        <f>IF('Sub-Cpt Record'!A753&lt;&gt;"",CONCATENATE('Sub-Cpt Record'!A753,'Sub-Cpt Record'!B753,'Sub-Cpt Record'!C753),"")</f>
        <v/>
      </c>
      <c r="AU753" s="333">
        <f t="shared" si="108"/>
        <v>1</v>
      </c>
      <c r="AV753" s="333">
        <f>IF(AT753&lt;&gt;"",'Sub-Cpt Record'!C753/CODE!AU753,0)</f>
        <v>0</v>
      </c>
    </row>
    <row r="754" spans="1:48" x14ac:dyDescent="0.25">
      <c r="A754" s="333" t="str">
        <f>IF('Sub-Cpt Record'!B754="",IF(OR('Sub-Cpt Record'!A754=0,'Sub-Cpt Record'!A754=""),"",'Sub-Cpt Record'!A754),CONCATENATE('Sub-Cpt Record'!A754&amp;'Sub-Cpt Record'!B754))</f>
        <v/>
      </c>
      <c r="B754" s="333">
        <f t="shared" si="100"/>
        <v>1</v>
      </c>
      <c r="C754" s="334" t="str">
        <f>IF('Sub-Cpt Record'!E754 = "","",'Sub-Cpt Record'!E754&amp;"  ")</f>
        <v/>
      </c>
      <c r="D754" s="333" t="str">
        <f>IF('Sub-Cpt Record'!F754 = "","",'Sub-Cpt Record'!F754&amp;"  ")</f>
        <v/>
      </c>
      <c r="E754" s="333" t="str">
        <f>IF('Sub-Cpt Record'!G754 = "","",'Sub-Cpt Record'!G754&amp;"  ")</f>
        <v/>
      </c>
      <c r="F754" s="333" t="str">
        <f>IF('Sub-Cpt Record'!H754 = "","",'Sub-Cpt Record'!H754&amp;"  ")</f>
        <v/>
      </c>
      <c r="G754" s="333" t="str">
        <f>IF('Sub-Cpt Record'!I754 = "","",'Sub-Cpt Record'!I754&amp;"  ")</f>
        <v/>
      </c>
      <c r="H754" s="333" t="str">
        <f>IF('Sub-Cpt Record'!J754 = "","",'Sub-Cpt Record'!J754&amp;"  ")</f>
        <v/>
      </c>
      <c r="I754" s="335" t="str">
        <f t="shared" si="101"/>
        <v/>
      </c>
      <c r="J754" s="333">
        <f>IF(A754&lt;&gt;"",'Sub-Cpt Record'!C754/CODE!B754,0)</f>
        <v>0</v>
      </c>
      <c r="L754" s="337" t="str">
        <f t="shared" si="102"/>
        <v/>
      </c>
      <c r="N754" s="338">
        <f>COUNTIFS('Felling&amp;Restocking'!$A$11:$A$1000, 'Felling&amp;Restocking'!$A754, 'Felling&amp;Restocking'!$B$11:$B$1000, 'Felling&amp;Restocking'!$B754, 'Felling&amp;Restocking'!$H$11:$H$1000, 'Felling&amp;Restocking'!$H754)</f>
        <v>0</v>
      </c>
      <c r="O754" s="338">
        <f>IF(OR('Felling&amp;Restocking'!H754=0,'Felling&amp;Restocking'!H754=""),0,1)</f>
        <v>0</v>
      </c>
      <c r="P754" s="339">
        <f>SUM('Felling&amp;Restocking'!O754+'Felling&amp;Restocking'!P754)</f>
        <v>0</v>
      </c>
      <c r="S754" s="341">
        <f>IF(AND(O754&lt;&gt;0,P754&lt;&gt;0,'Felling&amp;Restocking'!G754&lt;&gt;0,AA754="",AC754=""),1,0)</f>
        <v>0</v>
      </c>
      <c r="T754" s="342" t="str">
        <f>IF(OR('Felling&amp;Restocking'!G754=0,'Felling&amp;Restocking'!G754=""),"",SUM('Felling&amp;Restocking'!O754/P754)*'Felling&amp;Restocking'!G754)</f>
        <v/>
      </c>
      <c r="U754" s="343" t="str">
        <f>IF(OR('Felling&amp;Restocking'!G754=0,'Felling&amp;Restocking'!G754=""),"",SUM('Felling&amp;Restocking'!P754/P754)*'Felling&amp;Restocking'!G754)</f>
        <v/>
      </c>
      <c r="V754" s="344">
        <f>IF(CONCATENATE('Felling&amp;Restocking'!U754&amp;'Felling&amp;Restocking'!W754&amp;'Felling&amp;Restocking'!Y754&amp;'Felling&amp;Restocking'!AA754&amp;'Felling&amp;Restocking'!AC754)="",0,1)</f>
        <v>0</v>
      </c>
      <c r="W754" s="345">
        <f>IF(OR(OR(TRIM('Felling&amp;Restocking'!H754)="T",TRIM('Felling&amp;Restocking'!H754)="DF",TRIM('Felling&amp;Restocking'!H754)="OS"),O754=0),0,1)</f>
        <v>0</v>
      </c>
      <c r="X754" s="345">
        <f>IF(OR('Felling&amp;Restocking'!$S754="",OR('Felling&amp;Restocking'!$S754=0,'Felling&amp;Restocking'!$S754="N/A")),0,1)</f>
        <v>0</v>
      </c>
      <c r="Y754" s="333" t="str">
        <f t="shared" si="103"/>
        <v/>
      </c>
      <c r="Z754" s="333" t="str">
        <f t="shared" si="104"/>
        <v/>
      </c>
      <c r="AA754" s="334" t="str">
        <f t="shared" si="105"/>
        <v/>
      </c>
      <c r="AC754" s="333" t="str">
        <f t="shared" si="106"/>
        <v/>
      </c>
      <c r="AE754" s="333" t="str">
        <f t="shared" si="107"/>
        <v>1</v>
      </c>
      <c r="AF754" s="346" t="str">
        <f>IF('Felling&amp;Restocking'!I754="","",IFERROR(VLOOKUP( 'Felling&amp;Restocking'!I754,SpeciesList[],2,FALSE),"," &amp; 'Felling&amp;Restocking'!I754))</f>
        <v/>
      </c>
      <c r="AG754" s="333" t="str">
        <f>IF('Felling&amp;Restocking'!I754="","",VLOOKUP( 'Felling&amp;Restocking'!I754,SpeciesList[],4,FALSE))</f>
        <v/>
      </c>
      <c r="AH754" s="333" t="str">
        <f>IF('Felling&amp;Restocking'!J754="","",IFERROR("," &amp; VLOOKUP( 'Felling&amp;Restocking'!J754,SpeciesList[],2,FALSE),"," &amp; 'Felling&amp;Restocking'!J754))</f>
        <v/>
      </c>
      <c r="AI754" s="333" t="str">
        <f>IF('Felling&amp;Restocking'!J754="","",VLOOKUP( 'Felling&amp;Restocking'!J754,SpeciesList[],4,FALSE))</f>
        <v/>
      </c>
      <c r="AJ754" s="333" t="str">
        <f>IF('Felling&amp;Restocking'!K754="","",IFERROR("," &amp; VLOOKUP( 'Felling&amp;Restocking'!K754,SpeciesList[],2,FALSE),"," &amp; 'Felling&amp;Restocking'!K754))</f>
        <v/>
      </c>
      <c r="AK754" s="333" t="str">
        <f>IF('Felling&amp;Restocking'!K754="","",VLOOKUP( 'Felling&amp;Restocking'!K754,SpeciesList[],4,FALSE))</f>
        <v/>
      </c>
      <c r="AL754" s="333" t="str">
        <f>IF('Felling&amp;Restocking'!L754="","",IFERROR("," &amp; VLOOKUP( 'Felling&amp;Restocking'!L754,SpeciesList[],2,FALSE),"," &amp; 'Felling&amp;Restocking'!L754))</f>
        <v/>
      </c>
      <c r="AM754" s="333" t="str">
        <f>IF('Felling&amp;Restocking'!L754="","",VLOOKUP( 'Felling&amp;Restocking'!L754,SpeciesList[],4,FALSE))</f>
        <v/>
      </c>
      <c r="AN754" s="333" t="str">
        <f>IF('Felling&amp;Restocking'!M754="","",IFERROR("," &amp; VLOOKUP( 'Felling&amp;Restocking'!M754,SpeciesList[],2,FALSE),"," &amp; 'Felling&amp;Restocking'!M754))</f>
        <v/>
      </c>
      <c r="AO754" s="333" t="str">
        <f>IF('Felling&amp;Restocking'!M754="","",VLOOKUP( 'Felling&amp;Restocking'!M754,SpeciesList[],4,FALSE))</f>
        <v/>
      </c>
      <c r="AP754" s="333" t="str">
        <f>IF('Felling&amp;Restocking'!N754="","",IFERROR("," &amp; VLOOKUP( 'Felling&amp;Restocking'!N754,SpeciesList[],2,FALSE),"," &amp; 'Felling&amp;Restocking'!N754))</f>
        <v/>
      </c>
      <c r="AQ754" s="333" t="str">
        <f>IF('Felling&amp;Restocking'!N754="","",VLOOKUP( 'Felling&amp;Restocking'!N754,SpeciesList[],4,FALSE))</f>
        <v/>
      </c>
      <c r="AS754" s="346"/>
      <c r="AT754" s="333" t="str">
        <f>IF('Sub-Cpt Record'!A754&lt;&gt;"",CONCATENATE('Sub-Cpt Record'!A754,'Sub-Cpt Record'!B754,'Sub-Cpt Record'!C754),"")</f>
        <v/>
      </c>
      <c r="AU754" s="333">
        <f t="shared" si="108"/>
        <v>1</v>
      </c>
      <c r="AV754" s="333">
        <f>IF(AT754&lt;&gt;"",'Sub-Cpt Record'!C754/CODE!AU754,0)</f>
        <v>0</v>
      </c>
    </row>
    <row r="755" spans="1:48" x14ac:dyDescent="0.25">
      <c r="A755" s="333" t="str">
        <f>IF('Sub-Cpt Record'!B755="",IF(OR('Sub-Cpt Record'!A755=0,'Sub-Cpt Record'!A755=""),"",'Sub-Cpt Record'!A755),CONCATENATE('Sub-Cpt Record'!A755&amp;'Sub-Cpt Record'!B755))</f>
        <v/>
      </c>
      <c r="B755" s="333">
        <f t="shared" si="100"/>
        <v>1</v>
      </c>
      <c r="C755" s="334" t="str">
        <f>IF('Sub-Cpt Record'!E755 = "","",'Sub-Cpt Record'!E755&amp;"  ")</f>
        <v/>
      </c>
      <c r="D755" s="333" t="str">
        <f>IF('Sub-Cpt Record'!F755 = "","",'Sub-Cpt Record'!F755&amp;"  ")</f>
        <v/>
      </c>
      <c r="E755" s="333" t="str">
        <f>IF('Sub-Cpt Record'!G755 = "","",'Sub-Cpt Record'!G755&amp;"  ")</f>
        <v/>
      </c>
      <c r="F755" s="333" t="str">
        <f>IF('Sub-Cpt Record'!H755 = "","",'Sub-Cpt Record'!H755&amp;"  ")</f>
        <v/>
      </c>
      <c r="G755" s="333" t="str">
        <f>IF('Sub-Cpt Record'!I755 = "","",'Sub-Cpt Record'!I755&amp;"  ")</f>
        <v/>
      </c>
      <c r="H755" s="333" t="str">
        <f>IF('Sub-Cpt Record'!J755 = "","",'Sub-Cpt Record'!J755&amp;"  ")</f>
        <v/>
      </c>
      <c r="I755" s="335" t="str">
        <f t="shared" si="101"/>
        <v/>
      </c>
      <c r="J755" s="333">
        <f>IF(A755&lt;&gt;"",'Sub-Cpt Record'!C755/CODE!B755,0)</f>
        <v>0</v>
      </c>
      <c r="L755" s="337" t="str">
        <f t="shared" si="102"/>
        <v/>
      </c>
      <c r="N755" s="338">
        <f>COUNTIFS('Felling&amp;Restocking'!$A$11:$A$1000, 'Felling&amp;Restocking'!$A755, 'Felling&amp;Restocking'!$B$11:$B$1000, 'Felling&amp;Restocking'!$B755, 'Felling&amp;Restocking'!$H$11:$H$1000, 'Felling&amp;Restocking'!$H755)</f>
        <v>0</v>
      </c>
      <c r="O755" s="338">
        <f>IF(OR('Felling&amp;Restocking'!H755=0,'Felling&amp;Restocking'!H755=""),0,1)</f>
        <v>0</v>
      </c>
      <c r="P755" s="339">
        <f>SUM('Felling&amp;Restocking'!O755+'Felling&amp;Restocking'!P755)</f>
        <v>0</v>
      </c>
      <c r="S755" s="341">
        <f>IF(AND(O755&lt;&gt;0,P755&lt;&gt;0,'Felling&amp;Restocking'!G755&lt;&gt;0,AA755="",AC755=""),1,0)</f>
        <v>0</v>
      </c>
      <c r="T755" s="342" t="str">
        <f>IF(OR('Felling&amp;Restocking'!G755=0,'Felling&amp;Restocking'!G755=""),"",SUM('Felling&amp;Restocking'!O755/P755)*'Felling&amp;Restocking'!G755)</f>
        <v/>
      </c>
      <c r="U755" s="343" t="str">
        <f>IF(OR('Felling&amp;Restocking'!G755=0,'Felling&amp;Restocking'!G755=""),"",SUM('Felling&amp;Restocking'!P755/P755)*'Felling&amp;Restocking'!G755)</f>
        <v/>
      </c>
      <c r="V755" s="344">
        <f>IF(CONCATENATE('Felling&amp;Restocking'!U755&amp;'Felling&amp;Restocking'!W755&amp;'Felling&amp;Restocking'!Y755&amp;'Felling&amp;Restocking'!AA755&amp;'Felling&amp;Restocking'!AC755)="",0,1)</f>
        <v>0</v>
      </c>
      <c r="W755" s="345">
        <f>IF(OR(OR(TRIM('Felling&amp;Restocking'!H755)="T",TRIM('Felling&amp;Restocking'!H755)="DF",TRIM('Felling&amp;Restocking'!H755)="OS"),O755=0),0,1)</f>
        <v>0</v>
      </c>
      <c r="X755" s="345">
        <f>IF(OR('Felling&amp;Restocking'!$S755="",OR('Felling&amp;Restocking'!$S755=0,'Felling&amp;Restocking'!$S755="N/A")),0,1)</f>
        <v>0</v>
      </c>
      <c r="Y755" s="333" t="str">
        <f t="shared" si="103"/>
        <v/>
      </c>
      <c r="Z755" s="333" t="str">
        <f t="shared" si="104"/>
        <v/>
      </c>
      <c r="AA755" s="334" t="str">
        <f t="shared" si="105"/>
        <v/>
      </c>
      <c r="AC755" s="333" t="str">
        <f t="shared" si="106"/>
        <v/>
      </c>
      <c r="AE755" s="333" t="str">
        <f t="shared" si="107"/>
        <v>1</v>
      </c>
      <c r="AF755" s="346" t="str">
        <f>IF('Felling&amp;Restocking'!I755="","",IFERROR(VLOOKUP( 'Felling&amp;Restocking'!I755,SpeciesList[],2,FALSE),"," &amp; 'Felling&amp;Restocking'!I755))</f>
        <v/>
      </c>
      <c r="AG755" s="333" t="str">
        <f>IF('Felling&amp;Restocking'!I755="","",VLOOKUP( 'Felling&amp;Restocking'!I755,SpeciesList[],4,FALSE))</f>
        <v/>
      </c>
      <c r="AH755" s="333" t="str">
        <f>IF('Felling&amp;Restocking'!J755="","",IFERROR("," &amp; VLOOKUP( 'Felling&amp;Restocking'!J755,SpeciesList[],2,FALSE),"," &amp; 'Felling&amp;Restocking'!J755))</f>
        <v/>
      </c>
      <c r="AI755" s="333" t="str">
        <f>IF('Felling&amp;Restocking'!J755="","",VLOOKUP( 'Felling&amp;Restocking'!J755,SpeciesList[],4,FALSE))</f>
        <v/>
      </c>
      <c r="AJ755" s="333" t="str">
        <f>IF('Felling&amp;Restocking'!K755="","",IFERROR("," &amp; VLOOKUP( 'Felling&amp;Restocking'!K755,SpeciesList[],2,FALSE),"," &amp; 'Felling&amp;Restocking'!K755))</f>
        <v/>
      </c>
      <c r="AK755" s="333" t="str">
        <f>IF('Felling&amp;Restocking'!K755="","",VLOOKUP( 'Felling&amp;Restocking'!K755,SpeciesList[],4,FALSE))</f>
        <v/>
      </c>
      <c r="AL755" s="333" t="str">
        <f>IF('Felling&amp;Restocking'!L755="","",IFERROR("," &amp; VLOOKUP( 'Felling&amp;Restocking'!L755,SpeciesList[],2,FALSE),"," &amp; 'Felling&amp;Restocking'!L755))</f>
        <v/>
      </c>
      <c r="AM755" s="333" t="str">
        <f>IF('Felling&amp;Restocking'!L755="","",VLOOKUP( 'Felling&amp;Restocking'!L755,SpeciesList[],4,FALSE))</f>
        <v/>
      </c>
      <c r="AN755" s="333" t="str">
        <f>IF('Felling&amp;Restocking'!M755="","",IFERROR("," &amp; VLOOKUP( 'Felling&amp;Restocking'!M755,SpeciesList[],2,FALSE),"," &amp; 'Felling&amp;Restocking'!M755))</f>
        <v/>
      </c>
      <c r="AO755" s="333" t="str">
        <f>IF('Felling&amp;Restocking'!M755="","",VLOOKUP( 'Felling&amp;Restocking'!M755,SpeciesList[],4,FALSE))</f>
        <v/>
      </c>
      <c r="AP755" s="333" t="str">
        <f>IF('Felling&amp;Restocking'!N755="","",IFERROR("," &amp; VLOOKUP( 'Felling&amp;Restocking'!N755,SpeciesList[],2,FALSE),"," &amp; 'Felling&amp;Restocking'!N755))</f>
        <v/>
      </c>
      <c r="AQ755" s="333" t="str">
        <f>IF('Felling&amp;Restocking'!N755="","",VLOOKUP( 'Felling&amp;Restocking'!N755,SpeciesList[],4,FALSE))</f>
        <v/>
      </c>
      <c r="AS755" s="346"/>
      <c r="AT755" s="333" t="str">
        <f>IF('Sub-Cpt Record'!A755&lt;&gt;"",CONCATENATE('Sub-Cpt Record'!A755,'Sub-Cpt Record'!B755,'Sub-Cpt Record'!C755),"")</f>
        <v/>
      </c>
      <c r="AU755" s="333">
        <f t="shared" si="108"/>
        <v>1</v>
      </c>
      <c r="AV755" s="333">
        <f>IF(AT755&lt;&gt;"",'Sub-Cpt Record'!C755/CODE!AU755,0)</f>
        <v>0</v>
      </c>
    </row>
    <row r="756" spans="1:48" x14ac:dyDescent="0.25">
      <c r="A756" s="333" t="str">
        <f>IF('Sub-Cpt Record'!B756="",IF(OR('Sub-Cpt Record'!A756=0,'Sub-Cpt Record'!A756=""),"",'Sub-Cpt Record'!A756),CONCATENATE('Sub-Cpt Record'!A756&amp;'Sub-Cpt Record'!B756))</f>
        <v/>
      </c>
      <c r="B756" s="333">
        <f t="shared" si="100"/>
        <v>1</v>
      </c>
      <c r="C756" s="334" t="str">
        <f>IF('Sub-Cpt Record'!E756 = "","",'Sub-Cpt Record'!E756&amp;"  ")</f>
        <v/>
      </c>
      <c r="D756" s="333" t="str">
        <f>IF('Sub-Cpt Record'!F756 = "","",'Sub-Cpt Record'!F756&amp;"  ")</f>
        <v/>
      </c>
      <c r="E756" s="333" t="str">
        <f>IF('Sub-Cpt Record'!G756 = "","",'Sub-Cpt Record'!G756&amp;"  ")</f>
        <v/>
      </c>
      <c r="F756" s="333" t="str">
        <f>IF('Sub-Cpt Record'!H756 = "","",'Sub-Cpt Record'!H756&amp;"  ")</f>
        <v/>
      </c>
      <c r="G756" s="333" t="str">
        <f>IF('Sub-Cpt Record'!I756 = "","",'Sub-Cpt Record'!I756&amp;"  ")</f>
        <v/>
      </c>
      <c r="H756" s="333" t="str">
        <f>IF('Sub-Cpt Record'!J756 = "","",'Sub-Cpt Record'!J756&amp;"  ")</f>
        <v/>
      </c>
      <c r="I756" s="335" t="str">
        <f t="shared" si="101"/>
        <v/>
      </c>
      <c r="J756" s="333">
        <f>IF(A756&lt;&gt;"",'Sub-Cpt Record'!C756/CODE!B756,0)</f>
        <v>0</v>
      </c>
      <c r="L756" s="337" t="str">
        <f t="shared" si="102"/>
        <v/>
      </c>
      <c r="N756" s="338">
        <f>COUNTIFS('Felling&amp;Restocking'!$A$11:$A$1000, 'Felling&amp;Restocking'!$A756, 'Felling&amp;Restocking'!$B$11:$B$1000, 'Felling&amp;Restocking'!$B756, 'Felling&amp;Restocking'!$H$11:$H$1000, 'Felling&amp;Restocking'!$H756)</f>
        <v>0</v>
      </c>
      <c r="O756" s="338">
        <f>IF(OR('Felling&amp;Restocking'!H756=0,'Felling&amp;Restocking'!H756=""),0,1)</f>
        <v>0</v>
      </c>
      <c r="P756" s="339">
        <f>SUM('Felling&amp;Restocking'!O756+'Felling&amp;Restocking'!P756)</f>
        <v>0</v>
      </c>
      <c r="S756" s="341">
        <f>IF(AND(O756&lt;&gt;0,P756&lt;&gt;0,'Felling&amp;Restocking'!G756&lt;&gt;0,AA756="",AC756=""),1,0)</f>
        <v>0</v>
      </c>
      <c r="T756" s="342" t="str">
        <f>IF(OR('Felling&amp;Restocking'!G756=0,'Felling&amp;Restocking'!G756=""),"",SUM('Felling&amp;Restocking'!O756/P756)*'Felling&amp;Restocking'!G756)</f>
        <v/>
      </c>
      <c r="U756" s="343" t="str">
        <f>IF(OR('Felling&amp;Restocking'!G756=0,'Felling&amp;Restocking'!G756=""),"",SUM('Felling&amp;Restocking'!P756/P756)*'Felling&amp;Restocking'!G756)</f>
        <v/>
      </c>
      <c r="V756" s="344">
        <f>IF(CONCATENATE('Felling&amp;Restocking'!U756&amp;'Felling&amp;Restocking'!W756&amp;'Felling&amp;Restocking'!Y756&amp;'Felling&amp;Restocking'!AA756&amp;'Felling&amp;Restocking'!AC756)="",0,1)</f>
        <v>0</v>
      </c>
      <c r="W756" s="345">
        <f>IF(OR(OR(TRIM('Felling&amp;Restocking'!H756)="T",TRIM('Felling&amp;Restocking'!H756)="DF",TRIM('Felling&amp;Restocking'!H756)="OS"),O756=0),0,1)</f>
        <v>0</v>
      </c>
      <c r="X756" s="345">
        <f>IF(OR('Felling&amp;Restocking'!$S756="",OR('Felling&amp;Restocking'!$S756=0,'Felling&amp;Restocking'!$S756="N/A")),0,1)</f>
        <v>0</v>
      </c>
      <c r="Y756" s="333" t="str">
        <f t="shared" si="103"/>
        <v/>
      </c>
      <c r="Z756" s="333" t="str">
        <f t="shared" si="104"/>
        <v/>
      </c>
      <c r="AA756" s="334" t="str">
        <f t="shared" si="105"/>
        <v/>
      </c>
      <c r="AC756" s="333" t="str">
        <f t="shared" si="106"/>
        <v/>
      </c>
      <c r="AE756" s="333" t="str">
        <f t="shared" si="107"/>
        <v>1</v>
      </c>
      <c r="AF756" s="346" t="str">
        <f>IF('Felling&amp;Restocking'!I756="","",IFERROR(VLOOKUP( 'Felling&amp;Restocking'!I756,SpeciesList[],2,FALSE),"," &amp; 'Felling&amp;Restocking'!I756))</f>
        <v/>
      </c>
      <c r="AG756" s="333" t="str">
        <f>IF('Felling&amp;Restocking'!I756="","",VLOOKUP( 'Felling&amp;Restocking'!I756,SpeciesList[],4,FALSE))</f>
        <v/>
      </c>
      <c r="AH756" s="333" t="str">
        <f>IF('Felling&amp;Restocking'!J756="","",IFERROR("," &amp; VLOOKUP( 'Felling&amp;Restocking'!J756,SpeciesList[],2,FALSE),"," &amp; 'Felling&amp;Restocking'!J756))</f>
        <v/>
      </c>
      <c r="AI756" s="333" t="str">
        <f>IF('Felling&amp;Restocking'!J756="","",VLOOKUP( 'Felling&amp;Restocking'!J756,SpeciesList[],4,FALSE))</f>
        <v/>
      </c>
      <c r="AJ756" s="333" t="str">
        <f>IF('Felling&amp;Restocking'!K756="","",IFERROR("," &amp; VLOOKUP( 'Felling&amp;Restocking'!K756,SpeciesList[],2,FALSE),"," &amp; 'Felling&amp;Restocking'!K756))</f>
        <v/>
      </c>
      <c r="AK756" s="333" t="str">
        <f>IF('Felling&amp;Restocking'!K756="","",VLOOKUP( 'Felling&amp;Restocking'!K756,SpeciesList[],4,FALSE))</f>
        <v/>
      </c>
      <c r="AL756" s="333" t="str">
        <f>IF('Felling&amp;Restocking'!L756="","",IFERROR("," &amp; VLOOKUP( 'Felling&amp;Restocking'!L756,SpeciesList[],2,FALSE),"," &amp; 'Felling&amp;Restocking'!L756))</f>
        <v/>
      </c>
      <c r="AM756" s="333" t="str">
        <f>IF('Felling&amp;Restocking'!L756="","",VLOOKUP( 'Felling&amp;Restocking'!L756,SpeciesList[],4,FALSE))</f>
        <v/>
      </c>
      <c r="AN756" s="333" t="str">
        <f>IF('Felling&amp;Restocking'!M756="","",IFERROR("," &amp; VLOOKUP( 'Felling&amp;Restocking'!M756,SpeciesList[],2,FALSE),"," &amp; 'Felling&amp;Restocking'!M756))</f>
        <v/>
      </c>
      <c r="AO756" s="333" t="str">
        <f>IF('Felling&amp;Restocking'!M756="","",VLOOKUP( 'Felling&amp;Restocking'!M756,SpeciesList[],4,FALSE))</f>
        <v/>
      </c>
      <c r="AP756" s="333" t="str">
        <f>IF('Felling&amp;Restocking'!N756="","",IFERROR("," &amp; VLOOKUP( 'Felling&amp;Restocking'!N756,SpeciesList[],2,FALSE),"," &amp; 'Felling&amp;Restocking'!N756))</f>
        <v/>
      </c>
      <c r="AQ756" s="333" t="str">
        <f>IF('Felling&amp;Restocking'!N756="","",VLOOKUP( 'Felling&amp;Restocking'!N756,SpeciesList[],4,FALSE))</f>
        <v/>
      </c>
      <c r="AS756" s="346"/>
      <c r="AT756" s="333" t="str">
        <f>IF('Sub-Cpt Record'!A756&lt;&gt;"",CONCATENATE('Sub-Cpt Record'!A756,'Sub-Cpt Record'!B756,'Sub-Cpt Record'!C756),"")</f>
        <v/>
      </c>
      <c r="AU756" s="333">
        <f t="shared" si="108"/>
        <v>1</v>
      </c>
      <c r="AV756" s="333">
        <f>IF(AT756&lt;&gt;"",'Sub-Cpt Record'!C756/CODE!AU756,0)</f>
        <v>0</v>
      </c>
    </row>
    <row r="757" spans="1:48" x14ac:dyDescent="0.25">
      <c r="A757" s="333" t="str">
        <f>IF('Sub-Cpt Record'!B757="",IF(OR('Sub-Cpt Record'!A757=0,'Sub-Cpt Record'!A757=""),"",'Sub-Cpt Record'!A757),CONCATENATE('Sub-Cpt Record'!A757&amp;'Sub-Cpt Record'!B757))</f>
        <v/>
      </c>
      <c r="B757" s="333">
        <f t="shared" si="100"/>
        <v>1</v>
      </c>
      <c r="C757" s="334" t="str">
        <f>IF('Sub-Cpt Record'!E757 = "","",'Sub-Cpt Record'!E757&amp;"  ")</f>
        <v/>
      </c>
      <c r="D757" s="333" t="str">
        <f>IF('Sub-Cpt Record'!F757 = "","",'Sub-Cpt Record'!F757&amp;"  ")</f>
        <v/>
      </c>
      <c r="E757" s="333" t="str">
        <f>IF('Sub-Cpt Record'!G757 = "","",'Sub-Cpt Record'!G757&amp;"  ")</f>
        <v/>
      </c>
      <c r="F757" s="333" t="str">
        <f>IF('Sub-Cpt Record'!H757 = "","",'Sub-Cpt Record'!H757&amp;"  ")</f>
        <v/>
      </c>
      <c r="G757" s="333" t="str">
        <f>IF('Sub-Cpt Record'!I757 = "","",'Sub-Cpt Record'!I757&amp;"  ")</f>
        <v/>
      </c>
      <c r="H757" s="333" t="str">
        <f>IF('Sub-Cpt Record'!J757 = "","",'Sub-Cpt Record'!J757&amp;"  ")</f>
        <v/>
      </c>
      <c r="I757" s="335" t="str">
        <f t="shared" si="101"/>
        <v/>
      </c>
      <c r="J757" s="333">
        <f>IF(A757&lt;&gt;"",'Sub-Cpt Record'!C757/CODE!B757,0)</f>
        <v>0</v>
      </c>
      <c r="L757" s="337" t="str">
        <f t="shared" si="102"/>
        <v/>
      </c>
      <c r="N757" s="338">
        <f>COUNTIFS('Felling&amp;Restocking'!$A$11:$A$1000, 'Felling&amp;Restocking'!$A757, 'Felling&amp;Restocking'!$B$11:$B$1000, 'Felling&amp;Restocking'!$B757, 'Felling&amp;Restocking'!$H$11:$H$1000, 'Felling&amp;Restocking'!$H757)</f>
        <v>0</v>
      </c>
      <c r="O757" s="338">
        <f>IF(OR('Felling&amp;Restocking'!H757=0,'Felling&amp;Restocking'!H757=""),0,1)</f>
        <v>0</v>
      </c>
      <c r="P757" s="339">
        <f>SUM('Felling&amp;Restocking'!O757+'Felling&amp;Restocking'!P757)</f>
        <v>0</v>
      </c>
      <c r="S757" s="341">
        <f>IF(AND(O757&lt;&gt;0,P757&lt;&gt;0,'Felling&amp;Restocking'!G757&lt;&gt;0,AA757="",AC757=""),1,0)</f>
        <v>0</v>
      </c>
      <c r="T757" s="342" t="str">
        <f>IF(OR('Felling&amp;Restocking'!G757=0,'Felling&amp;Restocking'!G757=""),"",SUM('Felling&amp;Restocking'!O757/P757)*'Felling&amp;Restocking'!G757)</f>
        <v/>
      </c>
      <c r="U757" s="343" t="str">
        <f>IF(OR('Felling&amp;Restocking'!G757=0,'Felling&amp;Restocking'!G757=""),"",SUM('Felling&amp;Restocking'!P757/P757)*'Felling&amp;Restocking'!G757)</f>
        <v/>
      </c>
      <c r="V757" s="344">
        <f>IF(CONCATENATE('Felling&amp;Restocking'!U757&amp;'Felling&amp;Restocking'!W757&amp;'Felling&amp;Restocking'!Y757&amp;'Felling&amp;Restocking'!AA757&amp;'Felling&amp;Restocking'!AC757)="",0,1)</f>
        <v>0</v>
      </c>
      <c r="W757" s="345">
        <f>IF(OR(OR(TRIM('Felling&amp;Restocking'!H757)="T",TRIM('Felling&amp;Restocking'!H757)="DF",TRIM('Felling&amp;Restocking'!H757)="OS"),O757=0),0,1)</f>
        <v>0</v>
      </c>
      <c r="X757" s="345">
        <f>IF(OR('Felling&amp;Restocking'!$S757="",OR('Felling&amp;Restocking'!$S757=0,'Felling&amp;Restocking'!$S757="N/A")),0,1)</f>
        <v>0</v>
      </c>
      <c r="Y757" s="333" t="str">
        <f t="shared" si="103"/>
        <v/>
      </c>
      <c r="Z757" s="333" t="str">
        <f t="shared" si="104"/>
        <v/>
      </c>
      <c r="AA757" s="334" t="str">
        <f t="shared" si="105"/>
        <v/>
      </c>
      <c r="AC757" s="333" t="str">
        <f t="shared" si="106"/>
        <v/>
      </c>
      <c r="AE757" s="333" t="str">
        <f t="shared" si="107"/>
        <v>1</v>
      </c>
      <c r="AF757" s="346" t="str">
        <f>IF('Felling&amp;Restocking'!I757="","",IFERROR(VLOOKUP( 'Felling&amp;Restocking'!I757,SpeciesList[],2,FALSE),"," &amp; 'Felling&amp;Restocking'!I757))</f>
        <v/>
      </c>
      <c r="AG757" s="333" t="str">
        <f>IF('Felling&amp;Restocking'!I757="","",VLOOKUP( 'Felling&amp;Restocking'!I757,SpeciesList[],4,FALSE))</f>
        <v/>
      </c>
      <c r="AH757" s="333" t="str">
        <f>IF('Felling&amp;Restocking'!J757="","",IFERROR("," &amp; VLOOKUP( 'Felling&amp;Restocking'!J757,SpeciesList[],2,FALSE),"," &amp; 'Felling&amp;Restocking'!J757))</f>
        <v/>
      </c>
      <c r="AI757" s="333" t="str">
        <f>IF('Felling&amp;Restocking'!J757="","",VLOOKUP( 'Felling&amp;Restocking'!J757,SpeciesList[],4,FALSE))</f>
        <v/>
      </c>
      <c r="AJ757" s="333" t="str">
        <f>IF('Felling&amp;Restocking'!K757="","",IFERROR("," &amp; VLOOKUP( 'Felling&amp;Restocking'!K757,SpeciesList[],2,FALSE),"," &amp; 'Felling&amp;Restocking'!K757))</f>
        <v/>
      </c>
      <c r="AK757" s="333" t="str">
        <f>IF('Felling&amp;Restocking'!K757="","",VLOOKUP( 'Felling&amp;Restocking'!K757,SpeciesList[],4,FALSE))</f>
        <v/>
      </c>
      <c r="AL757" s="333" t="str">
        <f>IF('Felling&amp;Restocking'!L757="","",IFERROR("," &amp; VLOOKUP( 'Felling&amp;Restocking'!L757,SpeciesList[],2,FALSE),"," &amp; 'Felling&amp;Restocking'!L757))</f>
        <v/>
      </c>
      <c r="AM757" s="333" t="str">
        <f>IF('Felling&amp;Restocking'!L757="","",VLOOKUP( 'Felling&amp;Restocking'!L757,SpeciesList[],4,FALSE))</f>
        <v/>
      </c>
      <c r="AN757" s="333" t="str">
        <f>IF('Felling&amp;Restocking'!M757="","",IFERROR("," &amp; VLOOKUP( 'Felling&amp;Restocking'!M757,SpeciesList[],2,FALSE),"," &amp; 'Felling&amp;Restocking'!M757))</f>
        <v/>
      </c>
      <c r="AO757" s="333" t="str">
        <f>IF('Felling&amp;Restocking'!M757="","",VLOOKUP( 'Felling&amp;Restocking'!M757,SpeciesList[],4,FALSE))</f>
        <v/>
      </c>
      <c r="AP757" s="333" t="str">
        <f>IF('Felling&amp;Restocking'!N757="","",IFERROR("," &amp; VLOOKUP( 'Felling&amp;Restocking'!N757,SpeciesList[],2,FALSE),"," &amp; 'Felling&amp;Restocking'!N757))</f>
        <v/>
      </c>
      <c r="AQ757" s="333" t="str">
        <f>IF('Felling&amp;Restocking'!N757="","",VLOOKUP( 'Felling&amp;Restocking'!N757,SpeciesList[],4,FALSE))</f>
        <v/>
      </c>
      <c r="AS757" s="346"/>
      <c r="AT757" s="333" t="str">
        <f>IF('Sub-Cpt Record'!A757&lt;&gt;"",CONCATENATE('Sub-Cpt Record'!A757,'Sub-Cpt Record'!B757,'Sub-Cpt Record'!C757),"")</f>
        <v/>
      </c>
      <c r="AU757" s="333">
        <f t="shared" si="108"/>
        <v>1</v>
      </c>
      <c r="AV757" s="333">
        <f>IF(AT757&lt;&gt;"",'Sub-Cpt Record'!C757/CODE!AU757,0)</f>
        <v>0</v>
      </c>
    </row>
    <row r="758" spans="1:48" x14ac:dyDescent="0.25">
      <c r="A758" s="333" t="str">
        <f>IF('Sub-Cpt Record'!B758="",IF(OR('Sub-Cpt Record'!A758=0,'Sub-Cpt Record'!A758=""),"",'Sub-Cpt Record'!A758),CONCATENATE('Sub-Cpt Record'!A758&amp;'Sub-Cpt Record'!B758))</f>
        <v/>
      </c>
      <c r="B758" s="333">
        <f t="shared" si="100"/>
        <v>1</v>
      </c>
      <c r="C758" s="334" t="str">
        <f>IF('Sub-Cpt Record'!E758 = "","",'Sub-Cpt Record'!E758&amp;"  ")</f>
        <v/>
      </c>
      <c r="D758" s="333" t="str">
        <f>IF('Sub-Cpt Record'!F758 = "","",'Sub-Cpt Record'!F758&amp;"  ")</f>
        <v/>
      </c>
      <c r="E758" s="333" t="str">
        <f>IF('Sub-Cpt Record'!G758 = "","",'Sub-Cpt Record'!G758&amp;"  ")</f>
        <v/>
      </c>
      <c r="F758" s="333" t="str">
        <f>IF('Sub-Cpt Record'!H758 = "","",'Sub-Cpt Record'!H758&amp;"  ")</f>
        <v/>
      </c>
      <c r="G758" s="333" t="str">
        <f>IF('Sub-Cpt Record'!I758 = "","",'Sub-Cpt Record'!I758&amp;"  ")</f>
        <v/>
      </c>
      <c r="H758" s="333" t="str">
        <f>IF('Sub-Cpt Record'!J758 = "","",'Sub-Cpt Record'!J758&amp;"  ")</f>
        <v/>
      </c>
      <c r="I758" s="335" t="str">
        <f t="shared" si="101"/>
        <v/>
      </c>
      <c r="J758" s="333">
        <f>IF(A758&lt;&gt;"",'Sub-Cpt Record'!C758/CODE!B758,0)</f>
        <v>0</v>
      </c>
      <c r="L758" s="337" t="str">
        <f t="shared" si="102"/>
        <v/>
      </c>
      <c r="N758" s="338">
        <f>COUNTIFS('Felling&amp;Restocking'!$A$11:$A$1000, 'Felling&amp;Restocking'!$A758, 'Felling&amp;Restocking'!$B$11:$B$1000, 'Felling&amp;Restocking'!$B758, 'Felling&amp;Restocking'!$H$11:$H$1000, 'Felling&amp;Restocking'!$H758)</f>
        <v>0</v>
      </c>
      <c r="O758" s="338">
        <f>IF(OR('Felling&amp;Restocking'!H758=0,'Felling&amp;Restocking'!H758=""),0,1)</f>
        <v>0</v>
      </c>
      <c r="P758" s="339">
        <f>SUM('Felling&amp;Restocking'!O758+'Felling&amp;Restocking'!P758)</f>
        <v>0</v>
      </c>
      <c r="S758" s="341">
        <f>IF(AND(O758&lt;&gt;0,P758&lt;&gt;0,'Felling&amp;Restocking'!G758&lt;&gt;0,AA758="",AC758=""),1,0)</f>
        <v>0</v>
      </c>
      <c r="T758" s="342" t="str">
        <f>IF(OR('Felling&amp;Restocking'!G758=0,'Felling&amp;Restocking'!G758=""),"",SUM('Felling&amp;Restocking'!O758/P758)*'Felling&amp;Restocking'!G758)</f>
        <v/>
      </c>
      <c r="U758" s="343" t="str">
        <f>IF(OR('Felling&amp;Restocking'!G758=0,'Felling&amp;Restocking'!G758=""),"",SUM('Felling&amp;Restocking'!P758/P758)*'Felling&amp;Restocking'!G758)</f>
        <v/>
      </c>
      <c r="V758" s="344">
        <f>IF(CONCATENATE('Felling&amp;Restocking'!U758&amp;'Felling&amp;Restocking'!W758&amp;'Felling&amp;Restocking'!Y758&amp;'Felling&amp;Restocking'!AA758&amp;'Felling&amp;Restocking'!AC758)="",0,1)</f>
        <v>0</v>
      </c>
      <c r="W758" s="345">
        <f>IF(OR(OR(TRIM('Felling&amp;Restocking'!H758)="T",TRIM('Felling&amp;Restocking'!H758)="DF",TRIM('Felling&amp;Restocking'!H758)="OS"),O758=0),0,1)</f>
        <v>0</v>
      </c>
      <c r="X758" s="345">
        <f>IF(OR('Felling&amp;Restocking'!$S758="",OR('Felling&amp;Restocking'!$S758=0,'Felling&amp;Restocking'!$S758="N/A")),0,1)</f>
        <v>0</v>
      </c>
      <c r="Y758" s="333" t="str">
        <f t="shared" si="103"/>
        <v/>
      </c>
      <c r="Z758" s="333" t="str">
        <f t="shared" si="104"/>
        <v/>
      </c>
      <c r="AA758" s="334" t="str">
        <f t="shared" si="105"/>
        <v/>
      </c>
      <c r="AC758" s="333" t="str">
        <f t="shared" si="106"/>
        <v/>
      </c>
      <c r="AE758" s="333" t="str">
        <f t="shared" si="107"/>
        <v>1</v>
      </c>
      <c r="AF758" s="346" t="str">
        <f>IF('Felling&amp;Restocking'!I758="","",IFERROR(VLOOKUP( 'Felling&amp;Restocking'!I758,SpeciesList[],2,FALSE),"," &amp; 'Felling&amp;Restocking'!I758))</f>
        <v/>
      </c>
      <c r="AG758" s="333" t="str">
        <f>IF('Felling&amp;Restocking'!I758="","",VLOOKUP( 'Felling&amp;Restocking'!I758,SpeciesList[],4,FALSE))</f>
        <v/>
      </c>
      <c r="AH758" s="333" t="str">
        <f>IF('Felling&amp;Restocking'!J758="","",IFERROR("," &amp; VLOOKUP( 'Felling&amp;Restocking'!J758,SpeciesList[],2,FALSE),"," &amp; 'Felling&amp;Restocking'!J758))</f>
        <v/>
      </c>
      <c r="AI758" s="333" t="str">
        <f>IF('Felling&amp;Restocking'!J758="","",VLOOKUP( 'Felling&amp;Restocking'!J758,SpeciesList[],4,FALSE))</f>
        <v/>
      </c>
      <c r="AJ758" s="333" t="str">
        <f>IF('Felling&amp;Restocking'!K758="","",IFERROR("," &amp; VLOOKUP( 'Felling&amp;Restocking'!K758,SpeciesList[],2,FALSE),"," &amp; 'Felling&amp;Restocking'!K758))</f>
        <v/>
      </c>
      <c r="AK758" s="333" t="str">
        <f>IF('Felling&amp;Restocking'!K758="","",VLOOKUP( 'Felling&amp;Restocking'!K758,SpeciesList[],4,FALSE))</f>
        <v/>
      </c>
      <c r="AL758" s="333" t="str">
        <f>IF('Felling&amp;Restocking'!L758="","",IFERROR("," &amp; VLOOKUP( 'Felling&amp;Restocking'!L758,SpeciesList[],2,FALSE),"," &amp; 'Felling&amp;Restocking'!L758))</f>
        <v/>
      </c>
      <c r="AM758" s="333" t="str">
        <f>IF('Felling&amp;Restocking'!L758="","",VLOOKUP( 'Felling&amp;Restocking'!L758,SpeciesList[],4,FALSE))</f>
        <v/>
      </c>
      <c r="AN758" s="333" t="str">
        <f>IF('Felling&amp;Restocking'!M758="","",IFERROR("," &amp; VLOOKUP( 'Felling&amp;Restocking'!M758,SpeciesList[],2,FALSE),"," &amp; 'Felling&amp;Restocking'!M758))</f>
        <v/>
      </c>
      <c r="AO758" s="333" t="str">
        <f>IF('Felling&amp;Restocking'!M758="","",VLOOKUP( 'Felling&amp;Restocking'!M758,SpeciesList[],4,FALSE))</f>
        <v/>
      </c>
      <c r="AP758" s="333" t="str">
        <f>IF('Felling&amp;Restocking'!N758="","",IFERROR("," &amp; VLOOKUP( 'Felling&amp;Restocking'!N758,SpeciesList[],2,FALSE),"," &amp; 'Felling&amp;Restocking'!N758))</f>
        <v/>
      </c>
      <c r="AQ758" s="333" t="str">
        <f>IF('Felling&amp;Restocking'!N758="","",VLOOKUP( 'Felling&amp;Restocking'!N758,SpeciesList[],4,FALSE))</f>
        <v/>
      </c>
      <c r="AS758" s="346"/>
      <c r="AT758" s="333" t="str">
        <f>IF('Sub-Cpt Record'!A758&lt;&gt;"",CONCATENATE('Sub-Cpt Record'!A758,'Sub-Cpt Record'!B758,'Sub-Cpt Record'!C758),"")</f>
        <v/>
      </c>
      <c r="AU758" s="333">
        <f t="shared" si="108"/>
        <v>1</v>
      </c>
      <c r="AV758" s="333">
        <f>IF(AT758&lt;&gt;"",'Sub-Cpt Record'!C758/CODE!AU758,0)</f>
        <v>0</v>
      </c>
    </row>
    <row r="759" spans="1:48" x14ac:dyDescent="0.25">
      <c r="A759" s="333" t="str">
        <f>IF('Sub-Cpt Record'!B759="",IF(OR('Sub-Cpt Record'!A759=0,'Sub-Cpt Record'!A759=""),"",'Sub-Cpt Record'!A759),CONCATENATE('Sub-Cpt Record'!A759&amp;'Sub-Cpt Record'!B759))</f>
        <v/>
      </c>
      <c r="B759" s="333">
        <f t="shared" si="100"/>
        <v>1</v>
      </c>
      <c r="C759" s="334" t="str">
        <f>IF('Sub-Cpt Record'!E759 = "","",'Sub-Cpt Record'!E759&amp;"  ")</f>
        <v/>
      </c>
      <c r="D759" s="333" t="str">
        <f>IF('Sub-Cpt Record'!F759 = "","",'Sub-Cpt Record'!F759&amp;"  ")</f>
        <v/>
      </c>
      <c r="E759" s="333" t="str">
        <f>IF('Sub-Cpt Record'!G759 = "","",'Sub-Cpt Record'!G759&amp;"  ")</f>
        <v/>
      </c>
      <c r="F759" s="333" t="str">
        <f>IF('Sub-Cpt Record'!H759 = "","",'Sub-Cpt Record'!H759&amp;"  ")</f>
        <v/>
      </c>
      <c r="G759" s="333" t="str">
        <f>IF('Sub-Cpt Record'!I759 = "","",'Sub-Cpt Record'!I759&amp;"  ")</f>
        <v/>
      </c>
      <c r="H759" s="333" t="str">
        <f>IF('Sub-Cpt Record'!J759 = "","",'Sub-Cpt Record'!J759&amp;"  ")</f>
        <v/>
      </c>
      <c r="I759" s="335" t="str">
        <f t="shared" si="101"/>
        <v/>
      </c>
      <c r="J759" s="333">
        <f>IF(A759&lt;&gt;"",'Sub-Cpt Record'!C759/CODE!B759,0)</f>
        <v>0</v>
      </c>
      <c r="L759" s="337" t="str">
        <f t="shared" si="102"/>
        <v/>
      </c>
      <c r="N759" s="338">
        <f>COUNTIFS('Felling&amp;Restocking'!$A$11:$A$1000, 'Felling&amp;Restocking'!$A759, 'Felling&amp;Restocking'!$B$11:$B$1000, 'Felling&amp;Restocking'!$B759, 'Felling&amp;Restocking'!$H$11:$H$1000, 'Felling&amp;Restocking'!$H759)</f>
        <v>0</v>
      </c>
      <c r="O759" s="338">
        <f>IF(OR('Felling&amp;Restocking'!H759=0,'Felling&amp;Restocking'!H759=""),0,1)</f>
        <v>0</v>
      </c>
      <c r="P759" s="339">
        <f>SUM('Felling&amp;Restocking'!O759+'Felling&amp;Restocking'!P759)</f>
        <v>0</v>
      </c>
      <c r="S759" s="341">
        <f>IF(AND(O759&lt;&gt;0,P759&lt;&gt;0,'Felling&amp;Restocking'!G759&lt;&gt;0,AA759="",AC759=""),1,0)</f>
        <v>0</v>
      </c>
      <c r="T759" s="342" t="str">
        <f>IF(OR('Felling&amp;Restocking'!G759=0,'Felling&amp;Restocking'!G759=""),"",SUM('Felling&amp;Restocking'!O759/P759)*'Felling&amp;Restocking'!G759)</f>
        <v/>
      </c>
      <c r="U759" s="343" t="str">
        <f>IF(OR('Felling&amp;Restocking'!G759=0,'Felling&amp;Restocking'!G759=""),"",SUM('Felling&amp;Restocking'!P759/P759)*'Felling&amp;Restocking'!G759)</f>
        <v/>
      </c>
      <c r="V759" s="344">
        <f>IF(CONCATENATE('Felling&amp;Restocking'!U759&amp;'Felling&amp;Restocking'!W759&amp;'Felling&amp;Restocking'!Y759&amp;'Felling&amp;Restocking'!AA759&amp;'Felling&amp;Restocking'!AC759)="",0,1)</f>
        <v>0</v>
      </c>
      <c r="W759" s="345">
        <f>IF(OR(OR(TRIM('Felling&amp;Restocking'!H759)="T",TRIM('Felling&amp;Restocking'!H759)="DF",TRIM('Felling&amp;Restocking'!H759)="OS"),O759=0),0,1)</f>
        <v>0</v>
      </c>
      <c r="X759" s="345">
        <f>IF(OR('Felling&amp;Restocking'!$S759="",OR('Felling&amp;Restocking'!$S759=0,'Felling&amp;Restocking'!$S759="N/A")),0,1)</f>
        <v>0</v>
      </c>
      <c r="Y759" s="333" t="str">
        <f t="shared" si="103"/>
        <v/>
      </c>
      <c r="Z759" s="333" t="str">
        <f t="shared" si="104"/>
        <v/>
      </c>
      <c r="AA759" s="334" t="str">
        <f t="shared" si="105"/>
        <v/>
      </c>
      <c r="AC759" s="333" t="str">
        <f t="shared" si="106"/>
        <v/>
      </c>
      <c r="AE759" s="333" t="str">
        <f t="shared" si="107"/>
        <v>1</v>
      </c>
      <c r="AF759" s="346" t="str">
        <f>IF('Felling&amp;Restocking'!I759="","",IFERROR(VLOOKUP( 'Felling&amp;Restocking'!I759,SpeciesList[],2,FALSE),"," &amp; 'Felling&amp;Restocking'!I759))</f>
        <v/>
      </c>
      <c r="AG759" s="333" t="str">
        <f>IF('Felling&amp;Restocking'!I759="","",VLOOKUP( 'Felling&amp;Restocking'!I759,SpeciesList[],4,FALSE))</f>
        <v/>
      </c>
      <c r="AH759" s="333" t="str">
        <f>IF('Felling&amp;Restocking'!J759="","",IFERROR("," &amp; VLOOKUP( 'Felling&amp;Restocking'!J759,SpeciesList[],2,FALSE),"," &amp; 'Felling&amp;Restocking'!J759))</f>
        <v/>
      </c>
      <c r="AI759" s="333" t="str">
        <f>IF('Felling&amp;Restocking'!J759="","",VLOOKUP( 'Felling&amp;Restocking'!J759,SpeciesList[],4,FALSE))</f>
        <v/>
      </c>
      <c r="AJ759" s="333" t="str">
        <f>IF('Felling&amp;Restocking'!K759="","",IFERROR("," &amp; VLOOKUP( 'Felling&amp;Restocking'!K759,SpeciesList[],2,FALSE),"," &amp; 'Felling&amp;Restocking'!K759))</f>
        <v/>
      </c>
      <c r="AK759" s="333" t="str">
        <f>IF('Felling&amp;Restocking'!K759="","",VLOOKUP( 'Felling&amp;Restocking'!K759,SpeciesList[],4,FALSE))</f>
        <v/>
      </c>
      <c r="AL759" s="333" t="str">
        <f>IF('Felling&amp;Restocking'!L759="","",IFERROR("," &amp; VLOOKUP( 'Felling&amp;Restocking'!L759,SpeciesList[],2,FALSE),"," &amp; 'Felling&amp;Restocking'!L759))</f>
        <v/>
      </c>
      <c r="AM759" s="333" t="str">
        <f>IF('Felling&amp;Restocking'!L759="","",VLOOKUP( 'Felling&amp;Restocking'!L759,SpeciesList[],4,FALSE))</f>
        <v/>
      </c>
      <c r="AN759" s="333" t="str">
        <f>IF('Felling&amp;Restocking'!M759="","",IFERROR("," &amp; VLOOKUP( 'Felling&amp;Restocking'!M759,SpeciesList[],2,FALSE),"," &amp; 'Felling&amp;Restocking'!M759))</f>
        <v/>
      </c>
      <c r="AO759" s="333" t="str">
        <f>IF('Felling&amp;Restocking'!M759="","",VLOOKUP( 'Felling&amp;Restocking'!M759,SpeciesList[],4,FALSE))</f>
        <v/>
      </c>
      <c r="AP759" s="333" t="str">
        <f>IF('Felling&amp;Restocking'!N759="","",IFERROR("," &amp; VLOOKUP( 'Felling&amp;Restocking'!N759,SpeciesList[],2,FALSE),"," &amp; 'Felling&amp;Restocking'!N759))</f>
        <v/>
      </c>
      <c r="AQ759" s="333" t="str">
        <f>IF('Felling&amp;Restocking'!N759="","",VLOOKUP( 'Felling&amp;Restocking'!N759,SpeciesList[],4,FALSE))</f>
        <v/>
      </c>
      <c r="AS759" s="346"/>
      <c r="AT759" s="333" t="str">
        <f>IF('Sub-Cpt Record'!A759&lt;&gt;"",CONCATENATE('Sub-Cpt Record'!A759,'Sub-Cpt Record'!B759,'Sub-Cpt Record'!C759),"")</f>
        <v/>
      </c>
      <c r="AU759" s="333">
        <f t="shared" si="108"/>
        <v>1</v>
      </c>
      <c r="AV759" s="333">
        <f>IF(AT759&lt;&gt;"",'Sub-Cpt Record'!C759/CODE!AU759,0)</f>
        <v>0</v>
      </c>
    </row>
    <row r="760" spans="1:48" x14ac:dyDescent="0.25">
      <c r="A760" s="333" t="str">
        <f>IF('Sub-Cpt Record'!B760="",IF(OR('Sub-Cpt Record'!A760=0,'Sub-Cpt Record'!A760=""),"",'Sub-Cpt Record'!A760),CONCATENATE('Sub-Cpt Record'!A760&amp;'Sub-Cpt Record'!B760))</f>
        <v/>
      </c>
      <c r="B760" s="333">
        <f t="shared" si="100"/>
        <v>1</v>
      </c>
      <c r="C760" s="334" t="str">
        <f>IF('Sub-Cpt Record'!E760 = "","",'Sub-Cpt Record'!E760&amp;"  ")</f>
        <v/>
      </c>
      <c r="D760" s="333" t="str">
        <f>IF('Sub-Cpt Record'!F760 = "","",'Sub-Cpt Record'!F760&amp;"  ")</f>
        <v/>
      </c>
      <c r="E760" s="333" t="str">
        <f>IF('Sub-Cpt Record'!G760 = "","",'Sub-Cpt Record'!G760&amp;"  ")</f>
        <v/>
      </c>
      <c r="F760" s="333" t="str">
        <f>IF('Sub-Cpt Record'!H760 = "","",'Sub-Cpt Record'!H760&amp;"  ")</f>
        <v/>
      </c>
      <c r="G760" s="333" t="str">
        <f>IF('Sub-Cpt Record'!I760 = "","",'Sub-Cpt Record'!I760&amp;"  ")</f>
        <v/>
      </c>
      <c r="H760" s="333" t="str">
        <f>IF('Sub-Cpt Record'!J760 = "","",'Sub-Cpt Record'!J760&amp;"  ")</f>
        <v/>
      </c>
      <c r="I760" s="335" t="str">
        <f t="shared" si="101"/>
        <v/>
      </c>
      <c r="J760" s="333">
        <f>IF(A760&lt;&gt;"",'Sub-Cpt Record'!C760/CODE!B760,0)</f>
        <v>0</v>
      </c>
      <c r="L760" s="337" t="str">
        <f t="shared" si="102"/>
        <v/>
      </c>
      <c r="N760" s="338">
        <f>COUNTIFS('Felling&amp;Restocking'!$A$11:$A$1000, 'Felling&amp;Restocking'!$A760, 'Felling&amp;Restocking'!$B$11:$B$1000, 'Felling&amp;Restocking'!$B760, 'Felling&amp;Restocking'!$H$11:$H$1000, 'Felling&amp;Restocking'!$H760)</f>
        <v>0</v>
      </c>
      <c r="O760" s="338">
        <f>IF(OR('Felling&amp;Restocking'!H760=0,'Felling&amp;Restocking'!H760=""),0,1)</f>
        <v>0</v>
      </c>
      <c r="P760" s="339">
        <f>SUM('Felling&amp;Restocking'!O760+'Felling&amp;Restocking'!P760)</f>
        <v>0</v>
      </c>
      <c r="S760" s="341">
        <f>IF(AND(O760&lt;&gt;0,P760&lt;&gt;0,'Felling&amp;Restocking'!G760&lt;&gt;0,AA760="",AC760=""),1,0)</f>
        <v>0</v>
      </c>
      <c r="T760" s="342" t="str">
        <f>IF(OR('Felling&amp;Restocking'!G760=0,'Felling&amp;Restocking'!G760=""),"",SUM('Felling&amp;Restocking'!O760/P760)*'Felling&amp;Restocking'!G760)</f>
        <v/>
      </c>
      <c r="U760" s="343" t="str">
        <f>IF(OR('Felling&amp;Restocking'!G760=0,'Felling&amp;Restocking'!G760=""),"",SUM('Felling&amp;Restocking'!P760/P760)*'Felling&amp;Restocking'!G760)</f>
        <v/>
      </c>
      <c r="V760" s="344">
        <f>IF(CONCATENATE('Felling&amp;Restocking'!U760&amp;'Felling&amp;Restocking'!W760&amp;'Felling&amp;Restocking'!Y760&amp;'Felling&amp;Restocking'!AA760&amp;'Felling&amp;Restocking'!AC760)="",0,1)</f>
        <v>0</v>
      </c>
      <c r="W760" s="345">
        <f>IF(OR(OR(TRIM('Felling&amp;Restocking'!H760)="T",TRIM('Felling&amp;Restocking'!H760)="DF",TRIM('Felling&amp;Restocking'!H760)="OS"),O760=0),0,1)</f>
        <v>0</v>
      </c>
      <c r="X760" s="345">
        <f>IF(OR('Felling&amp;Restocking'!$S760="",OR('Felling&amp;Restocking'!$S760=0,'Felling&amp;Restocking'!$S760="N/A")),0,1)</f>
        <v>0</v>
      </c>
      <c r="Y760" s="333" t="str">
        <f t="shared" si="103"/>
        <v/>
      </c>
      <c r="Z760" s="333" t="str">
        <f t="shared" si="104"/>
        <v/>
      </c>
      <c r="AA760" s="334" t="str">
        <f t="shared" si="105"/>
        <v/>
      </c>
      <c r="AC760" s="333" t="str">
        <f t="shared" si="106"/>
        <v/>
      </c>
      <c r="AE760" s="333" t="str">
        <f t="shared" si="107"/>
        <v>1</v>
      </c>
      <c r="AF760" s="346" t="str">
        <f>IF('Felling&amp;Restocking'!I760="","",IFERROR(VLOOKUP( 'Felling&amp;Restocking'!I760,SpeciesList[],2,FALSE),"," &amp; 'Felling&amp;Restocking'!I760))</f>
        <v/>
      </c>
      <c r="AG760" s="333" t="str">
        <f>IF('Felling&amp;Restocking'!I760="","",VLOOKUP( 'Felling&amp;Restocking'!I760,SpeciesList[],4,FALSE))</f>
        <v/>
      </c>
      <c r="AH760" s="333" t="str">
        <f>IF('Felling&amp;Restocking'!J760="","",IFERROR("," &amp; VLOOKUP( 'Felling&amp;Restocking'!J760,SpeciesList[],2,FALSE),"," &amp; 'Felling&amp;Restocking'!J760))</f>
        <v/>
      </c>
      <c r="AI760" s="333" t="str">
        <f>IF('Felling&amp;Restocking'!J760="","",VLOOKUP( 'Felling&amp;Restocking'!J760,SpeciesList[],4,FALSE))</f>
        <v/>
      </c>
      <c r="AJ760" s="333" t="str">
        <f>IF('Felling&amp;Restocking'!K760="","",IFERROR("," &amp; VLOOKUP( 'Felling&amp;Restocking'!K760,SpeciesList[],2,FALSE),"," &amp; 'Felling&amp;Restocking'!K760))</f>
        <v/>
      </c>
      <c r="AK760" s="333" t="str">
        <f>IF('Felling&amp;Restocking'!K760="","",VLOOKUP( 'Felling&amp;Restocking'!K760,SpeciesList[],4,FALSE))</f>
        <v/>
      </c>
      <c r="AL760" s="333" t="str">
        <f>IF('Felling&amp;Restocking'!L760="","",IFERROR("," &amp; VLOOKUP( 'Felling&amp;Restocking'!L760,SpeciesList[],2,FALSE),"," &amp; 'Felling&amp;Restocking'!L760))</f>
        <v/>
      </c>
      <c r="AM760" s="333" t="str">
        <f>IF('Felling&amp;Restocking'!L760="","",VLOOKUP( 'Felling&amp;Restocking'!L760,SpeciesList[],4,FALSE))</f>
        <v/>
      </c>
      <c r="AN760" s="333" t="str">
        <f>IF('Felling&amp;Restocking'!M760="","",IFERROR("," &amp; VLOOKUP( 'Felling&amp;Restocking'!M760,SpeciesList[],2,FALSE),"," &amp; 'Felling&amp;Restocking'!M760))</f>
        <v/>
      </c>
      <c r="AO760" s="333" t="str">
        <f>IF('Felling&amp;Restocking'!M760="","",VLOOKUP( 'Felling&amp;Restocking'!M760,SpeciesList[],4,FALSE))</f>
        <v/>
      </c>
      <c r="AP760" s="333" t="str">
        <f>IF('Felling&amp;Restocking'!N760="","",IFERROR("," &amp; VLOOKUP( 'Felling&amp;Restocking'!N760,SpeciesList[],2,FALSE),"," &amp; 'Felling&amp;Restocking'!N760))</f>
        <v/>
      </c>
      <c r="AQ760" s="333" t="str">
        <f>IF('Felling&amp;Restocking'!N760="","",VLOOKUP( 'Felling&amp;Restocking'!N760,SpeciesList[],4,FALSE))</f>
        <v/>
      </c>
      <c r="AS760" s="346"/>
      <c r="AT760" s="333" t="str">
        <f>IF('Sub-Cpt Record'!A760&lt;&gt;"",CONCATENATE('Sub-Cpt Record'!A760,'Sub-Cpt Record'!B760,'Sub-Cpt Record'!C760),"")</f>
        <v/>
      </c>
      <c r="AU760" s="333">
        <f t="shared" si="108"/>
        <v>1</v>
      </c>
      <c r="AV760" s="333">
        <f>IF(AT760&lt;&gt;"",'Sub-Cpt Record'!C760/CODE!AU760,0)</f>
        <v>0</v>
      </c>
    </row>
    <row r="761" spans="1:48" x14ac:dyDescent="0.25">
      <c r="A761" s="333" t="str">
        <f>IF('Sub-Cpt Record'!B761="",IF(OR('Sub-Cpt Record'!A761=0,'Sub-Cpt Record'!A761=""),"",'Sub-Cpt Record'!A761),CONCATENATE('Sub-Cpt Record'!A761&amp;'Sub-Cpt Record'!B761))</f>
        <v/>
      </c>
      <c r="B761" s="333">
        <f t="shared" si="100"/>
        <v>1</v>
      </c>
      <c r="C761" s="334" t="str">
        <f>IF('Sub-Cpt Record'!E761 = "","",'Sub-Cpt Record'!E761&amp;"  ")</f>
        <v/>
      </c>
      <c r="D761" s="333" t="str">
        <f>IF('Sub-Cpt Record'!F761 = "","",'Sub-Cpt Record'!F761&amp;"  ")</f>
        <v/>
      </c>
      <c r="E761" s="333" t="str">
        <f>IF('Sub-Cpt Record'!G761 = "","",'Sub-Cpt Record'!G761&amp;"  ")</f>
        <v/>
      </c>
      <c r="F761" s="333" t="str">
        <f>IF('Sub-Cpt Record'!H761 = "","",'Sub-Cpt Record'!H761&amp;"  ")</f>
        <v/>
      </c>
      <c r="G761" s="333" t="str">
        <f>IF('Sub-Cpt Record'!I761 = "","",'Sub-Cpt Record'!I761&amp;"  ")</f>
        <v/>
      </c>
      <c r="H761" s="333" t="str">
        <f>IF('Sub-Cpt Record'!J761 = "","",'Sub-Cpt Record'!J761&amp;"  ")</f>
        <v/>
      </c>
      <c r="I761" s="335" t="str">
        <f t="shared" si="101"/>
        <v/>
      </c>
      <c r="J761" s="333">
        <f>IF(A761&lt;&gt;"",'Sub-Cpt Record'!C761/CODE!B761,0)</f>
        <v>0</v>
      </c>
      <c r="L761" s="337" t="str">
        <f t="shared" si="102"/>
        <v/>
      </c>
      <c r="N761" s="338">
        <f>COUNTIFS('Felling&amp;Restocking'!$A$11:$A$1000, 'Felling&amp;Restocking'!$A761, 'Felling&amp;Restocking'!$B$11:$B$1000, 'Felling&amp;Restocking'!$B761, 'Felling&amp;Restocking'!$H$11:$H$1000, 'Felling&amp;Restocking'!$H761)</f>
        <v>0</v>
      </c>
      <c r="O761" s="338">
        <f>IF(OR('Felling&amp;Restocking'!H761=0,'Felling&amp;Restocking'!H761=""),0,1)</f>
        <v>0</v>
      </c>
      <c r="P761" s="339">
        <f>SUM('Felling&amp;Restocking'!O761+'Felling&amp;Restocking'!P761)</f>
        <v>0</v>
      </c>
      <c r="S761" s="341">
        <f>IF(AND(O761&lt;&gt;0,P761&lt;&gt;0,'Felling&amp;Restocking'!G761&lt;&gt;0,AA761="",AC761=""),1,0)</f>
        <v>0</v>
      </c>
      <c r="T761" s="342" t="str">
        <f>IF(OR('Felling&amp;Restocking'!G761=0,'Felling&amp;Restocking'!G761=""),"",SUM('Felling&amp;Restocking'!O761/P761)*'Felling&amp;Restocking'!G761)</f>
        <v/>
      </c>
      <c r="U761" s="343" t="str">
        <f>IF(OR('Felling&amp;Restocking'!G761=0,'Felling&amp;Restocking'!G761=""),"",SUM('Felling&amp;Restocking'!P761/P761)*'Felling&amp;Restocking'!G761)</f>
        <v/>
      </c>
      <c r="V761" s="344">
        <f>IF(CONCATENATE('Felling&amp;Restocking'!U761&amp;'Felling&amp;Restocking'!W761&amp;'Felling&amp;Restocking'!Y761&amp;'Felling&amp;Restocking'!AA761&amp;'Felling&amp;Restocking'!AC761)="",0,1)</f>
        <v>0</v>
      </c>
      <c r="W761" s="345">
        <f>IF(OR(OR(TRIM('Felling&amp;Restocking'!H761)="T",TRIM('Felling&amp;Restocking'!H761)="DF",TRIM('Felling&amp;Restocking'!H761)="OS"),O761=0),0,1)</f>
        <v>0</v>
      </c>
      <c r="X761" s="345">
        <f>IF(OR('Felling&amp;Restocking'!$S761="",OR('Felling&amp;Restocking'!$S761=0,'Felling&amp;Restocking'!$S761="N/A")),0,1)</f>
        <v>0</v>
      </c>
      <c r="Y761" s="333" t="str">
        <f t="shared" si="103"/>
        <v/>
      </c>
      <c r="Z761" s="333" t="str">
        <f t="shared" si="104"/>
        <v/>
      </c>
      <c r="AA761" s="334" t="str">
        <f t="shared" si="105"/>
        <v/>
      </c>
      <c r="AC761" s="333" t="str">
        <f t="shared" si="106"/>
        <v/>
      </c>
      <c r="AE761" s="333" t="str">
        <f t="shared" si="107"/>
        <v>1</v>
      </c>
      <c r="AF761" s="346" t="str">
        <f>IF('Felling&amp;Restocking'!I761="","",IFERROR(VLOOKUP( 'Felling&amp;Restocking'!I761,SpeciesList[],2,FALSE),"," &amp; 'Felling&amp;Restocking'!I761))</f>
        <v/>
      </c>
      <c r="AG761" s="333" t="str">
        <f>IF('Felling&amp;Restocking'!I761="","",VLOOKUP( 'Felling&amp;Restocking'!I761,SpeciesList[],4,FALSE))</f>
        <v/>
      </c>
      <c r="AH761" s="333" t="str">
        <f>IF('Felling&amp;Restocking'!J761="","",IFERROR("," &amp; VLOOKUP( 'Felling&amp;Restocking'!J761,SpeciesList[],2,FALSE),"," &amp; 'Felling&amp;Restocking'!J761))</f>
        <v/>
      </c>
      <c r="AI761" s="333" t="str">
        <f>IF('Felling&amp;Restocking'!J761="","",VLOOKUP( 'Felling&amp;Restocking'!J761,SpeciesList[],4,FALSE))</f>
        <v/>
      </c>
      <c r="AJ761" s="333" t="str">
        <f>IF('Felling&amp;Restocking'!K761="","",IFERROR("," &amp; VLOOKUP( 'Felling&amp;Restocking'!K761,SpeciesList[],2,FALSE),"," &amp; 'Felling&amp;Restocking'!K761))</f>
        <v/>
      </c>
      <c r="AK761" s="333" t="str">
        <f>IF('Felling&amp;Restocking'!K761="","",VLOOKUP( 'Felling&amp;Restocking'!K761,SpeciesList[],4,FALSE))</f>
        <v/>
      </c>
      <c r="AL761" s="333" t="str">
        <f>IF('Felling&amp;Restocking'!L761="","",IFERROR("," &amp; VLOOKUP( 'Felling&amp;Restocking'!L761,SpeciesList[],2,FALSE),"," &amp; 'Felling&amp;Restocking'!L761))</f>
        <v/>
      </c>
      <c r="AM761" s="333" t="str">
        <f>IF('Felling&amp;Restocking'!L761="","",VLOOKUP( 'Felling&amp;Restocking'!L761,SpeciesList[],4,FALSE))</f>
        <v/>
      </c>
      <c r="AN761" s="333" t="str">
        <f>IF('Felling&amp;Restocking'!M761="","",IFERROR("," &amp; VLOOKUP( 'Felling&amp;Restocking'!M761,SpeciesList[],2,FALSE),"," &amp; 'Felling&amp;Restocking'!M761))</f>
        <v/>
      </c>
      <c r="AO761" s="333" t="str">
        <f>IF('Felling&amp;Restocking'!M761="","",VLOOKUP( 'Felling&amp;Restocking'!M761,SpeciesList[],4,FALSE))</f>
        <v/>
      </c>
      <c r="AP761" s="333" t="str">
        <f>IF('Felling&amp;Restocking'!N761="","",IFERROR("," &amp; VLOOKUP( 'Felling&amp;Restocking'!N761,SpeciesList[],2,FALSE),"," &amp; 'Felling&amp;Restocking'!N761))</f>
        <v/>
      </c>
      <c r="AQ761" s="333" t="str">
        <f>IF('Felling&amp;Restocking'!N761="","",VLOOKUP( 'Felling&amp;Restocking'!N761,SpeciesList[],4,FALSE))</f>
        <v/>
      </c>
      <c r="AS761" s="346"/>
      <c r="AT761" s="333" t="str">
        <f>IF('Sub-Cpt Record'!A761&lt;&gt;"",CONCATENATE('Sub-Cpt Record'!A761,'Sub-Cpt Record'!B761,'Sub-Cpt Record'!C761),"")</f>
        <v/>
      </c>
      <c r="AU761" s="333">
        <f t="shared" si="108"/>
        <v>1</v>
      </c>
      <c r="AV761" s="333">
        <f>IF(AT761&lt;&gt;"",'Sub-Cpt Record'!C761/CODE!AU761,0)</f>
        <v>0</v>
      </c>
    </row>
    <row r="762" spans="1:48" x14ac:dyDescent="0.25">
      <c r="A762" s="333" t="str">
        <f>IF('Sub-Cpt Record'!B762="",IF(OR('Sub-Cpt Record'!A762=0,'Sub-Cpt Record'!A762=""),"",'Sub-Cpt Record'!A762),CONCATENATE('Sub-Cpt Record'!A762&amp;'Sub-Cpt Record'!B762))</f>
        <v/>
      </c>
      <c r="B762" s="333">
        <f t="shared" si="100"/>
        <v>1</v>
      </c>
      <c r="C762" s="334" t="str">
        <f>IF('Sub-Cpt Record'!E762 = "","",'Sub-Cpt Record'!E762&amp;"  ")</f>
        <v/>
      </c>
      <c r="D762" s="333" t="str">
        <f>IF('Sub-Cpt Record'!F762 = "","",'Sub-Cpt Record'!F762&amp;"  ")</f>
        <v/>
      </c>
      <c r="E762" s="333" t="str">
        <f>IF('Sub-Cpt Record'!G762 = "","",'Sub-Cpt Record'!G762&amp;"  ")</f>
        <v/>
      </c>
      <c r="F762" s="333" t="str">
        <f>IF('Sub-Cpt Record'!H762 = "","",'Sub-Cpt Record'!H762&amp;"  ")</f>
        <v/>
      </c>
      <c r="G762" s="333" t="str">
        <f>IF('Sub-Cpt Record'!I762 = "","",'Sub-Cpt Record'!I762&amp;"  ")</f>
        <v/>
      </c>
      <c r="H762" s="333" t="str">
        <f>IF('Sub-Cpt Record'!J762 = "","",'Sub-Cpt Record'!J762&amp;"  ")</f>
        <v/>
      </c>
      <c r="I762" s="335" t="str">
        <f t="shared" si="101"/>
        <v/>
      </c>
      <c r="J762" s="333">
        <f>IF(A762&lt;&gt;"",'Sub-Cpt Record'!C762/CODE!B762,0)</f>
        <v>0</v>
      </c>
      <c r="L762" s="337" t="str">
        <f t="shared" si="102"/>
        <v/>
      </c>
      <c r="N762" s="338">
        <f>COUNTIFS('Felling&amp;Restocking'!$A$11:$A$1000, 'Felling&amp;Restocking'!$A762, 'Felling&amp;Restocking'!$B$11:$B$1000, 'Felling&amp;Restocking'!$B762, 'Felling&amp;Restocking'!$H$11:$H$1000, 'Felling&amp;Restocking'!$H762)</f>
        <v>0</v>
      </c>
      <c r="O762" s="338">
        <f>IF(OR('Felling&amp;Restocking'!H762=0,'Felling&amp;Restocking'!H762=""),0,1)</f>
        <v>0</v>
      </c>
      <c r="P762" s="339">
        <f>SUM('Felling&amp;Restocking'!O762+'Felling&amp;Restocking'!P762)</f>
        <v>0</v>
      </c>
      <c r="S762" s="341">
        <f>IF(AND(O762&lt;&gt;0,P762&lt;&gt;0,'Felling&amp;Restocking'!G762&lt;&gt;0,AA762="",AC762=""),1,0)</f>
        <v>0</v>
      </c>
      <c r="T762" s="342" t="str">
        <f>IF(OR('Felling&amp;Restocking'!G762=0,'Felling&amp;Restocking'!G762=""),"",SUM('Felling&amp;Restocking'!O762/P762)*'Felling&amp;Restocking'!G762)</f>
        <v/>
      </c>
      <c r="U762" s="343" t="str">
        <f>IF(OR('Felling&amp;Restocking'!G762=0,'Felling&amp;Restocking'!G762=""),"",SUM('Felling&amp;Restocking'!P762/P762)*'Felling&amp;Restocking'!G762)</f>
        <v/>
      </c>
      <c r="V762" s="344">
        <f>IF(CONCATENATE('Felling&amp;Restocking'!U762&amp;'Felling&amp;Restocking'!W762&amp;'Felling&amp;Restocking'!Y762&amp;'Felling&amp;Restocking'!AA762&amp;'Felling&amp;Restocking'!AC762)="",0,1)</f>
        <v>0</v>
      </c>
      <c r="W762" s="345">
        <f>IF(OR(OR(TRIM('Felling&amp;Restocking'!H762)="T",TRIM('Felling&amp;Restocking'!H762)="DF",TRIM('Felling&amp;Restocking'!H762)="OS"),O762=0),0,1)</f>
        <v>0</v>
      </c>
      <c r="X762" s="345">
        <f>IF(OR('Felling&amp;Restocking'!$S762="",OR('Felling&amp;Restocking'!$S762=0,'Felling&amp;Restocking'!$S762="N/A")),0,1)</f>
        <v>0</v>
      </c>
      <c r="Y762" s="333" t="str">
        <f t="shared" si="103"/>
        <v/>
      </c>
      <c r="Z762" s="333" t="str">
        <f t="shared" si="104"/>
        <v/>
      </c>
      <c r="AA762" s="334" t="str">
        <f t="shared" si="105"/>
        <v/>
      </c>
      <c r="AC762" s="333" t="str">
        <f t="shared" si="106"/>
        <v/>
      </c>
      <c r="AE762" s="333" t="str">
        <f t="shared" si="107"/>
        <v>1</v>
      </c>
      <c r="AF762" s="346" t="str">
        <f>IF('Felling&amp;Restocking'!I762="","",IFERROR(VLOOKUP( 'Felling&amp;Restocking'!I762,SpeciesList[],2,FALSE),"," &amp; 'Felling&amp;Restocking'!I762))</f>
        <v/>
      </c>
      <c r="AG762" s="333" t="str">
        <f>IF('Felling&amp;Restocking'!I762="","",VLOOKUP( 'Felling&amp;Restocking'!I762,SpeciesList[],4,FALSE))</f>
        <v/>
      </c>
      <c r="AH762" s="333" t="str">
        <f>IF('Felling&amp;Restocking'!J762="","",IFERROR("," &amp; VLOOKUP( 'Felling&amp;Restocking'!J762,SpeciesList[],2,FALSE),"," &amp; 'Felling&amp;Restocking'!J762))</f>
        <v/>
      </c>
      <c r="AI762" s="333" t="str">
        <f>IF('Felling&amp;Restocking'!J762="","",VLOOKUP( 'Felling&amp;Restocking'!J762,SpeciesList[],4,FALSE))</f>
        <v/>
      </c>
      <c r="AJ762" s="333" t="str">
        <f>IF('Felling&amp;Restocking'!K762="","",IFERROR("," &amp; VLOOKUP( 'Felling&amp;Restocking'!K762,SpeciesList[],2,FALSE),"," &amp; 'Felling&amp;Restocking'!K762))</f>
        <v/>
      </c>
      <c r="AK762" s="333" t="str">
        <f>IF('Felling&amp;Restocking'!K762="","",VLOOKUP( 'Felling&amp;Restocking'!K762,SpeciesList[],4,FALSE))</f>
        <v/>
      </c>
      <c r="AL762" s="333" t="str">
        <f>IF('Felling&amp;Restocking'!L762="","",IFERROR("," &amp; VLOOKUP( 'Felling&amp;Restocking'!L762,SpeciesList[],2,FALSE),"," &amp; 'Felling&amp;Restocking'!L762))</f>
        <v/>
      </c>
      <c r="AM762" s="333" t="str">
        <f>IF('Felling&amp;Restocking'!L762="","",VLOOKUP( 'Felling&amp;Restocking'!L762,SpeciesList[],4,FALSE))</f>
        <v/>
      </c>
      <c r="AN762" s="333" t="str">
        <f>IF('Felling&amp;Restocking'!M762="","",IFERROR("," &amp; VLOOKUP( 'Felling&amp;Restocking'!M762,SpeciesList[],2,FALSE),"," &amp; 'Felling&amp;Restocking'!M762))</f>
        <v/>
      </c>
      <c r="AO762" s="333" t="str">
        <f>IF('Felling&amp;Restocking'!M762="","",VLOOKUP( 'Felling&amp;Restocking'!M762,SpeciesList[],4,FALSE))</f>
        <v/>
      </c>
      <c r="AP762" s="333" t="str">
        <f>IF('Felling&amp;Restocking'!N762="","",IFERROR("," &amp; VLOOKUP( 'Felling&amp;Restocking'!N762,SpeciesList[],2,FALSE),"," &amp; 'Felling&amp;Restocking'!N762))</f>
        <v/>
      </c>
      <c r="AQ762" s="333" t="str">
        <f>IF('Felling&amp;Restocking'!N762="","",VLOOKUP( 'Felling&amp;Restocking'!N762,SpeciesList[],4,FALSE))</f>
        <v/>
      </c>
      <c r="AS762" s="346"/>
      <c r="AT762" s="333" t="str">
        <f>IF('Sub-Cpt Record'!A762&lt;&gt;"",CONCATENATE('Sub-Cpt Record'!A762,'Sub-Cpt Record'!B762,'Sub-Cpt Record'!C762),"")</f>
        <v/>
      </c>
      <c r="AU762" s="333">
        <f t="shared" si="108"/>
        <v>1</v>
      </c>
      <c r="AV762" s="333">
        <f>IF(AT762&lt;&gt;"",'Sub-Cpt Record'!C762/CODE!AU762,0)</f>
        <v>0</v>
      </c>
    </row>
    <row r="763" spans="1:48" x14ac:dyDescent="0.25">
      <c r="A763" s="333" t="str">
        <f>IF('Sub-Cpt Record'!B763="",IF(OR('Sub-Cpt Record'!A763=0,'Sub-Cpt Record'!A763=""),"",'Sub-Cpt Record'!A763),CONCATENATE('Sub-Cpt Record'!A763&amp;'Sub-Cpt Record'!B763))</f>
        <v/>
      </c>
      <c r="B763" s="333">
        <f t="shared" si="100"/>
        <v>1</v>
      </c>
      <c r="C763" s="334" t="str">
        <f>IF('Sub-Cpt Record'!E763 = "","",'Sub-Cpt Record'!E763&amp;"  ")</f>
        <v/>
      </c>
      <c r="D763" s="333" t="str">
        <f>IF('Sub-Cpt Record'!F763 = "","",'Sub-Cpt Record'!F763&amp;"  ")</f>
        <v/>
      </c>
      <c r="E763" s="333" t="str">
        <f>IF('Sub-Cpt Record'!G763 = "","",'Sub-Cpt Record'!G763&amp;"  ")</f>
        <v/>
      </c>
      <c r="F763" s="333" t="str">
        <f>IF('Sub-Cpt Record'!H763 = "","",'Sub-Cpt Record'!H763&amp;"  ")</f>
        <v/>
      </c>
      <c r="G763" s="333" t="str">
        <f>IF('Sub-Cpt Record'!I763 = "","",'Sub-Cpt Record'!I763&amp;"  ")</f>
        <v/>
      </c>
      <c r="H763" s="333" t="str">
        <f>IF('Sub-Cpt Record'!J763 = "","",'Sub-Cpt Record'!J763&amp;"  ")</f>
        <v/>
      </c>
      <c r="I763" s="335" t="str">
        <f t="shared" si="101"/>
        <v/>
      </c>
      <c r="J763" s="333">
        <f>IF(A763&lt;&gt;"",'Sub-Cpt Record'!C763/CODE!B763,0)</f>
        <v>0</v>
      </c>
      <c r="L763" s="337" t="str">
        <f t="shared" si="102"/>
        <v/>
      </c>
      <c r="N763" s="338">
        <f>COUNTIFS('Felling&amp;Restocking'!$A$11:$A$1000, 'Felling&amp;Restocking'!$A763, 'Felling&amp;Restocking'!$B$11:$B$1000, 'Felling&amp;Restocking'!$B763, 'Felling&amp;Restocking'!$H$11:$H$1000, 'Felling&amp;Restocking'!$H763)</f>
        <v>0</v>
      </c>
      <c r="O763" s="338">
        <f>IF(OR('Felling&amp;Restocking'!H763=0,'Felling&amp;Restocking'!H763=""),0,1)</f>
        <v>0</v>
      </c>
      <c r="P763" s="339">
        <f>SUM('Felling&amp;Restocking'!O763+'Felling&amp;Restocking'!P763)</f>
        <v>0</v>
      </c>
      <c r="S763" s="341">
        <f>IF(AND(O763&lt;&gt;0,P763&lt;&gt;0,'Felling&amp;Restocking'!G763&lt;&gt;0,AA763="",AC763=""),1,0)</f>
        <v>0</v>
      </c>
      <c r="T763" s="342" t="str">
        <f>IF(OR('Felling&amp;Restocking'!G763=0,'Felling&amp;Restocking'!G763=""),"",SUM('Felling&amp;Restocking'!O763/P763)*'Felling&amp;Restocking'!G763)</f>
        <v/>
      </c>
      <c r="U763" s="343" t="str">
        <f>IF(OR('Felling&amp;Restocking'!G763=0,'Felling&amp;Restocking'!G763=""),"",SUM('Felling&amp;Restocking'!P763/P763)*'Felling&amp;Restocking'!G763)</f>
        <v/>
      </c>
      <c r="V763" s="344">
        <f>IF(CONCATENATE('Felling&amp;Restocking'!U763&amp;'Felling&amp;Restocking'!W763&amp;'Felling&amp;Restocking'!Y763&amp;'Felling&amp;Restocking'!AA763&amp;'Felling&amp;Restocking'!AC763)="",0,1)</f>
        <v>0</v>
      </c>
      <c r="W763" s="345">
        <f>IF(OR(OR(TRIM('Felling&amp;Restocking'!H763)="T",TRIM('Felling&amp;Restocking'!H763)="DF",TRIM('Felling&amp;Restocking'!H763)="OS"),O763=0),0,1)</f>
        <v>0</v>
      </c>
      <c r="X763" s="345">
        <f>IF(OR('Felling&amp;Restocking'!$S763="",OR('Felling&amp;Restocking'!$S763=0,'Felling&amp;Restocking'!$S763="N/A")),0,1)</f>
        <v>0</v>
      </c>
      <c r="Y763" s="333" t="str">
        <f t="shared" si="103"/>
        <v/>
      </c>
      <c r="Z763" s="333" t="str">
        <f t="shared" si="104"/>
        <v/>
      </c>
      <c r="AA763" s="334" t="str">
        <f t="shared" si="105"/>
        <v/>
      </c>
      <c r="AC763" s="333" t="str">
        <f t="shared" si="106"/>
        <v/>
      </c>
      <c r="AE763" s="333" t="str">
        <f t="shared" si="107"/>
        <v>1</v>
      </c>
      <c r="AF763" s="346" t="str">
        <f>IF('Felling&amp;Restocking'!I763="","",IFERROR(VLOOKUP( 'Felling&amp;Restocking'!I763,SpeciesList[],2,FALSE),"," &amp; 'Felling&amp;Restocking'!I763))</f>
        <v/>
      </c>
      <c r="AG763" s="333" t="str">
        <f>IF('Felling&amp;Restocking'!I763="","",VLOOKUP( 'Felling&amp;Restocking'!I763,SpeciesList[],4,FALSE))</f>
        <v/>
      </c>
      <c r="AH763" s="333" t="str">
        <f>IF('Felling&amp;Restocking'!J763="","",IFERROR("," &amp; VLOOKUP( 'Felling&amp;Restocking'!J763,SpeciesList[],2,FALSE),"," &amp; 'Felling&amp;Restocking'!J763))</f>
        <v/>
      </c>
      <c r="AI763" s="333" t="str">
        <f>IF('Felling&amp;Restocking'!J763="","",VLOOKUP( 'Felling&amp;Restocking'!J763,SpeciesList[],4,FALSE))</f>
        <v/>
      </c>
      <c r="AJ763" s="333" t="str">
        <f>IF('Felling&amp;Restocking'!K763="","",IFERROR("," &amp; VLOOKUP( 'Felling&amp;Restocking'!K763,SpeciesList[],2,FALSE),"," &amp; 'Felling&amp;Restocking'!K763))</f>
        <v/>
      </c>
      <c r="AK763" s="333" t="str">
        <f>IF('Felling&amp;Restocking'!K763="","",VLOOKUP( 'Felling&amp;Restocking'!K763,SpeciesList[],4,FALSE))</f>
        <v/>
      </c>
      <c r="AL763" s="333" t="str">
        <f>IF('Felling&amp;Restocking'!L763="","",IFERROR("," &amp; VLOOKUP( 'Felling&amp;Restocking'!L763,SpeciesList[],2,FALSE),"," &amp; 'Felling&amp;Restocking'!L763))</f>
        <v/>
      </c>
      <c r="AM763" s="333" t="str">
        <f>IF('Felling&amp;Restocking'!L763="","",VLOOKUP( 'Felling&amp;Restocking'!L763,SpeciesList[],4,FALSE))</f>
        <v/>
      </c>
      <c r="AN763" s="333" t="str">
        <f>IF('Felling&amp;Restocking'!M763="","",IFERROR("," &amp; VLOOKUP( 'Felling&amp;Restocking'!M763,SpeciesList[],2,FALSE),"," &amp; 'Felling&amp;Restocking'!M763))</f>
        <v/>
      </c>
      <c r="AO763" s="333" t="str">
        <f>IF('Felling&amp;Restocking'!M763="","",VLOOKUP( 'Felling&amp;Restocking'!M763,SpeciesList[],4,FALSE))</f>
        <v/>
      </c>
      <c r="AP763" s="333" t="str">
        <f>IF('Felling&amp;Restocking'!N763="","",IFERROR("," &amp; VLOOKUP( 'Felling&amp;Restocking'!N763,SpeciesList[],2,FALSE),"," &amp; 'Felling&amp;Restocking'!N763))</f>
        <v/>
      </c>
      <c r="AQ763" s="333" t="str">
        <f>IF('Felling&amp;Restocking'!N763="","",VLOOKUP( 'Felling&amp;Restocking'!N763,SpeciesList[],4,FALSE))</f>
        <v/>
      </c>
      <c r="AS763" s="346"/>
      <c r="AT763" s="333" t="str">
        <f>IF('Sub-Cpt Record'!A763&lt;&gt;"",CONCATENATE('Sub-Cpt Record'!A763,'Sub-Cpt Record'!B763,'Sub-Cpt Record'!C763),"")</f>
        <v/>
      </c>
      <c r="AU763" s="333">
        <f t="shared" si="108"/>
        <v>1</v>
      </c>
      <c r="AV763" s="333">
        <f>IF(AT763&lt;&gt;"",'Sub-Cpt Record'!C763/CODE!AU763,0)</f>
        <v>0</v>
      </c>
    </row>
    <row r="764" spans="1:48" x14ac:dyDescent="0.25">
      <c r="A764" s="333" t="str">
        <f>IF('Sub-Cpt Record'!B764="",IF(OR('Sub-Cpt Record'!A764=0,'Sub-Cpt Record'!A764=""),"",'Sub-Cpt Record'!A764),CONCATENATE('Sub-Cpt Record'!A764&amp;'Sub-Cpt Record'!B764))</f>
        <v/>
      </c>
      <c r="B764" s="333">
        <f t="shared" si="100"/>
        <v>1</v>
      </c>
      <c r="C764" s="334" t="str">
        <f>IF('Sub-Cpt Record'!E764 = "","",'Sub-Cpt Record'!E764&amp;"  ")</f>
        <v/>
      </c>
      <c r="D764" s="333" t="str">
        <f>IF('Sub-Cpt Record'!F764 = "","",'Sub-Cpt Record'!F764&amp;"  ")</f>
        <v/>
      </c>
      <c r="E764" s="333" t="str">
        <f>IF('Sub-Cpt Record'!G764 = "","",'Sub-Cpt Record'!G764&amp;"  ")</f>
        <v/>
      </c>
      <c r="F764" s="333" t="str">
        <f>IF('Sub-Cpt Record'!H764 = "","",'Sub-Cpt Record'!H764&amp;"  ")</f>
        <v/>
      </c>
      <c r="G764" s="333" t="str">
        <f>IF('Sub-Cpt Record'!I764 = "","",'Sub-Cpt Record'!I764&amp;"  ")</f>
        <v/>
      </c>
      <c r="H764" s="333" t="str">
        <f>IF('Sub-Cpt Record'!J764 = "","",'Sub-Cpt Record'!J764&amp;"  ")</f>
        <v/>
      </c>
      <c r="I764" s="335" t="str">
        <f t="shared" si="101"/>
        <v/>
      </c>
      <c r="J764" s="333">
        <f>IF(A764&lt;&gt;"",'Sub-Cpt Record'!C764/CODE!B764,0)</f>
        <v>0</v>
      </c>
      <c r="L764" s="337" t="str">
        <f t="shared" si="102"/>
        <v/>
      </c>
      <c r="N764" s="338">
        <f>COUNTIFS('Felling&amp;Restocking'!$A$11:$A$1000, 'Felling&amp;Restocking'!$A764, 'Felling&amp;Restocking'!$B$11:$B$1000, 'Felling&amp;Restocking'!$B764, 'Felling&amp;Restocking'!$H$11:$H$1000, 'Felling&amp;Restocking'!$H764)</f>
        <v>0</v>
      </c>
      <c r="O764" s="338">
        <f>IF(OR('Felling&amp;Restocking'!H764=0,'Felling&amp;Restocking'!H764=""),0,1)</f>
        <v>0</v>
      </c>
      <c r="P764" s="339">
        <f>SUM('Felling&amp;Restocking'!O764+'Felling&amp;Restocking'!P764)</f>
        <v>0</v>
      </c>
      <c r="S764" s="341">
        <f>IF(AND(O764&lt;&gt;0,P764&lt;&gt;0,'Felling&amp;Restocking'!G764&lt;&gt;0,AA764="",AC764=""),1,0)</f>
        <v>0</v>
      </c>
      <c r="T764" s="342" t="str">
        <f>IF(OR('Felling&amp;Restocking'!G764=0,'Felling&amp;Restocking'!G764=""),"",SUM('Felling&amp;Restocking'!O764/P764)*'Felling&amp;Restocking'!G764)</f>
        <v/>
      </c>
      <c r="U764" s="343" t="str">
        <f>IF(OR('Felling&amp;Restocking'!G764=0,'Felling&amp;Restocking'!G764=""),"",SUM('Felling&amp;Restocking'!P764/P764)*'Felling&amp;Restocking'!G764)</f>
        <v/>
      </c>
      <c r="V764" s="344">
        <f>IF(CONCATENATE('Felling&amp;Restocking'!U764&amp;'Felling&amp;Restocking'!W764&amp;'Felling&amp;Restocking'!Y764&amp;'Felling&amp;Restocking'!AA764&amp;'Felling&amp;Restocking'!AC764)="",0,1)</f>
        <v>0</v>
      </c>
      <c r="W764" s="345">
        <f>IF(OR(OR(TRIM('Felling&amp;Restocking'!H764)="T",TRIM('Felling&amp;Restocking'!H764)="DF",TRIM('Felling&amp;Restocking'!H764)="OS"),O764=0),0,1)</f>
        <v>0</v>
      </c>
      <c r="X764" s="345">
        <f>IF(OR('Felling&amp;Restocking'!$S764="",OR('Felling&amp;Restocking'!$S764=0,'Felling&amp;Restocking'!$S764="N/A")),0,1)</f>
        <v>0</v>
      </c>
      <c r="Y764" s="333" t="str">
        <f t="shared" si="103"/>
        <v/>
      </c>
      <c r="Z764" s="333" t="str">
        <f t="shared" si="104"/>
        <v/>
      </c>
      <c r="AA764" s="334" t="str">
        <f t="shared" si="105"/>
        <v/>
      </c>
      <c r="AC764" s="333" t="str">
        <f t="shared" si="106"/>
        <v/>
      </c>
      <c r="AE764" s="333" t="str">
        <f t="shared" si="107"/>
        <v>1</v>
      </c>
      <c r="AF764" s="346" t="str">
        <f>IF('Felling&amp;Restocking'!I764="","",IFERROR(VLOOKUP( 'Felling&amp;Restocking'!I764,SpeciesList[],2,FALSE),"," &amp; 'Felling&amp;Restocking'!I764))</f>
        <v/>
      </c>
      <c r="AG764" s="333" t="str">
        <f>IF('Felling&amp;Restocking'!I764="","",VLOOKUP( 'Felling&amp;Restocking'!I764,SpeciesList[],4,FALSE))</f>
        <v/>
      </c>
      <c r="AH764" s="333" t="str">
        <f>IF('Felling&amp;Restocking'!J764="","",IFERROR("," &amp; VLOOKUP( 'Felling&amp;Restocking'!J764,SpeciesList[],2,FALSE),"," &amp; 'Felling&amp;Restocking'!J764))</f>
        <v/>
      </c>
      <c r="AI764" s="333" t="str">
        <f>IF('Felling&amp;Restocking'!J764="","",VLOOKUP( 'Felling&amp;Restocking'!J764,SpeciesList[],4,FALSE))</f>
        <v/>
      </c>
      <c r="AJ764" s="333" t="str">
        <f>IF('Felling&amp;Restocking'!K764="","",IFERROR("," &amp; VLOOKUP( 'Felling&amp;Restocking'!K764,SpeciesList[],2,FALSE),"," &amp; 'Felling&amp;Restocking'!K764))</f>
        <v/>
      </c>
      <c r="AK764" s="333" t="str">
        <f>IF('Felling&amp;Restocking'!K764="","",VLOOKUP( 'Felling&amp;Restocking'!K764,SpeciesList[],4,FALSE))</f>
        <v/>
      </c>
      <c r="AL764" s="333" t="str">
        <f>IF('Felling&amp;Restocking'!L764="","",IFERROR("," &amp; VLOOKUP( 'Felling&amp;Restocking'!L764,SpeciesList[],2,FALSE),"," &amp; 'Felling&amp;Restocking'!L764))</f>
        <v/>
      </c>
      <c r="AM764" s="333" t="str">
        <f>IF('Felling&amp;Restocking'!L764="","",VLOOKUP( 'Felling&amp;Restocking'!L764,SpeciesList[],4,FALSE))</f>
        <v/>
      </c>
      <c r="AN764" s="333" t="str">
        <f>IF('Felling&amp;Restocking'!M764="","",IFERROR("," &amp; VLOOKUP( 'Felling&amp;Restocking'!M764,SpeciesList[],2,FALSE),"," &amp; 'Felling&amp;Restocking'!M764))</f>
        <v/>
      </c>
      <c r="AO764" s="333" t="str">
        <f>IF('Felling&amp;Restocking'!M764="","",VLOOKUP( 'Felling&amp;Restocking'!M764,SpeciesList[],4,FALSE))</f>
        <v/>
      </c>
      <c r="AP764" s="333" t="str">
        <f>IF('Felling&amp;Restocking'!N764="","",IFERROR("," &amp; VLOOKUP( 'Felling&amp;Restocking'!N764,SpeciesList[],2,FALSE),"," &amp; 'Felling&amp;Restocking'!N764))</f>
        <v/>
      </c>
      <c r="AQ764" s="333" t="str">
        <f>IF('Felling&amp;Restocking'!N764="","",VLOOKUP( 'Felling&amp;Restocking'!N764,SpeciesList[],4,FALSE))</f>
        <v/>
      </c>
      <c r="AS764" s="346"/>
      <c r="AT764" s="333" t="str">
        <f>IF('Sub-Cpt Record'!A764&lt;&gt;"",CONCATENATE('Sub-Cpt Record'!A764,'Sub-Cpt Record'!B764,'Sub-Cpt Record'!C764),"")</f>
        <v/>
      </c>
      <c r="AU764" s="333">
        <f t="shared" si="108"/>
        <v>1</v>
      </c>
      <c r="AV764" s="333">
        <f>IF(AT764&lt;&gt;"",'Sub-Cpt Record'!C764/CODE!AU764,0)</f>
        <v>0</v>
      </c>
    </row>
    <row r="765" spans="1:48" x14ac:dyDescent="0.25">
      <c r="A765" s="333" t="str">
        <f>IF('Sub-Cpt Record'!B765="",IF(OR('Sub-Cpt Record'!A765=0,'Sub-Cpt Record'!A765=""),"",'Sub-Cpt Record'!A765),CONCATENATE('Sub-Cpt Record'!A765&amp;'Sub-Cpt Record'!B765))</f>
        <v/>
      </c>
      <c r="B765" s="333">
        <f t="shared" si="100"/>
        <v>1</v>
      </c>
      <c r="C765" s="334" t="str">
        <f>IF('Sub-Cpt Record'!E765 = "","",'Sub-Cpt Record'!E765&amp;"  ")</f>
        <v/>
      </c>
      <c r="D765" s="333" t="str">
        <f>IF('Sub-Cpt Record'!F765 = "","",'Sub-Cpt Record'!F765&amp;"  ")</f>
        <v/>
      </c>
      <c r="E765" s="333" t="str">
        <f>IF('Sub-Cpt Record'!G765 = "","",'Sub-Cpt Record'!G765&amp;"  ")</f>
        <v/>
      </c>
      <c r="F765" s="333" t="str">
        <f>IF('Sub-Cpt Record'!H765 = "","",'Sub-Cpt Record'!H765&amp;"  ")</f>
        <v/>
      </c>
      <c r="G765" s="333" t="str">
        <f>IF('Sub-Cpt Record'!I765 = "","",'Sub-Cpt Record'!I765&amp;"  ")</f>
        <v/>
      </c>
      <c r="H765" s="333" t="str">
        <f>IF('Sub-Cpt Record'!J765 = "","",'Sub-Cpt Record'!J765&amp;"  ")</f>
        <v/>
      </c>
      <c r="I765" s="335" t="str">
        <f t="shared" si="101"/>
        <v/>
      </c>
      <c r="J765" s="333">
        <f>IF(A765&lt;&gt;"",'Sub-Cpt Record'!C765/CODE!B765,0)</f>
        <v>0</v>
      </c>
      <c r="L765" s="337" t="str">
        <f t="shared" si="102"/>
        <v/>
      </c>
      <c r="N765" s="338">
        <f>COUNTIFS('Felling&amp;Restocking'!$A$11:$A$1000, 'Felling&amp;Restocking'!$A765, 'Felling&amp;Restocking'!$B$11:$B$1000, 'Felling&amp;Restocking'!$B765, 'Felling&amp;Restocking'!$H$11:$H$1000, 'Felling&amp;Restocking'!$H765)</f>
        <v>0</v>
      </c>
      <c r="O765" s="338">
        <f>IF(OR('Felling&amp;Restocking'!H765=0,'Felling&amp;Restocking'!H765=""),0,1)</f>
        <v>0</v>
      </c>
      <c r="P765" s="339">
        <f>SUM('Felling&amp;Restocking'!O765+'Felling&amp;Restocking'!P765)</f>
        <v>0</v>
      </c>
      <c r="S765" s="341">
        <f>IF(AND(O765&lt;&gt;0,P765&lt;&gt;0,'Felling&amp;Restocking'!G765&lt;&gt;0,AA765="",AC765=""),1,0)</f>
        <v>0</v>
      </c>
      <c r="T765" s="342" t="str">
        <f>IF(OR('Felling&amp;Restocking'!G765=0,'Felling&amp;Restocking'!G765=""),"",SUM('Felling&amp;Restocking'!O765/P765)*'Felling&amp;Restocking'!G765)</f>
        <v/>
      </c>
      <c r="U765" s="343" t="str">
        <f>IF(OR('Felling&amp;Restocking'!G765=0,'Felling&amp;Restocking'!G765=""),"",SUM('Felling&amp;Restocking'!P765/P765)*'Felling&amp;Restocking'!G765)</f>
        <v/>
      </c>
      <c r="V765" s="344">
        <f>IF(CONCATENATE('Felling&amp;Restocking'!U765&amp;'Felling&amp;Restocking'!W765&amp;'Felling&amp;Restocking'!Y765&amp;'Felling&amp;Restocking'!AA765&amp;'Felling&amp;Restocking'!AC765)="",0,1)</f>
        <v>0</v>
      </c>
      <c r="W765" s="345">
        <f>IF(OR(OR(TRIM('Felling&amp;Restocking'!H765)="T",TRIM('Felling&amp;Restocking'!H765)="DF",TRIM('Felling&amp;Restocking'!H765)="OS"),O765=0),0,1)</f>
        <v>0</v>
      </c>
      <c r="X765" s="345">
        <f>IF(OR('Felling&amp;Restocking'!$S765="",OR('Felling&amp;Restocking'!$S765=0,'Felling&amp;Restocking'!$S765="N/A")),0,1)</f>
        <v>0</v>
      </c>
      <c r="Y765" s="333" t="str">
        <f t="shared" si="103"/>
        <v/>
      </c>
      <c r="Z765" s="333" t="str">
        <f t="shared" si="104"/>
        <v/>
      </c>
      <c r="AA765" s="334" t="str">
        <f t="shared" si="105"/>
        <v/>
      </c>
      <c r="AC765" s="333" t="str">
        <f t="shared" si="106"/>
        <v/>
      </c>
      <c r="AE765" s="333" t="str">
        <f t="shared" si="107"/>
        <v>1</v>
      </c>
      <c r="AF765" s="346" t="str">
        <f>IF('Felling&amp;Restocking'!I765="","",IFERROR(VLOOKUP( 'Felling&amp;Restocking'!I765,SpeciesList[],2,FALSE),"," &amp; 'Felling&amp;Restocking'!I765))</f>
        <v/>
      </c>
      <c r="AG765" s="333" t="str">
        <f>IF('Felling&amp;Restocking'!I765="","",VLOOKUP( 'Felling&amp;Restocking'!I765,SpeciesList[],4,FALSE))</f>
        <v/>
      </c>
      <c r="AH765" s="333" t="str">
        <f>IF('Felling&amp;Restocking'!J765="","",IFERROR("," &amp; VLOOKUP( 'Felling&amp;Restocking'!J765,SpeciesList[],2,FALSE),"," &amp; 'Felling&amp;Restocking'!J765))</f>
        <v/>
      </c>
      <c r="AI765" s="333" t="str">
        <f>IF('Felling&amp;Restocking'!J765="","",VLOOKUP( 'Felling&amp;Restocking'!J765,SpeciesList[],4,FALSE))</f>
        <v/>
      </c>
      <c r="AJ765" s="333" t="str">
        <f>IF('Felling&amp;Restocking'!K765="","",IFERROR("," &amp; VLOOKUP( 'Felling&amp;Restocking'!K765,SpeciesList[],2,FALSE),"," &amp; 'Felling&amp;Restocking'!K765))</f>
        <v/>
      </c>
      <c r="AK765" s="333" t="str">
        <f>IF('Felling&amp;Restocking'!K765="","",VLOOKUP( 'Felling&amp;Restocking'!K765,SpeciesList[],4,FALSE))</f>
        <v/>
      </c>
      <c r="AL765" s="333" t="str">
        <f>IF('Felling&amp;Restocking'!L765="","",IFERROR("," &amp; VLOOKUP( 'Felling&amp;Restocking'!L765,SpeciesList[],2,FALSE),"," &amp; 'Felling&amp;Restocking'!L765))</f>
        <v/>
      </c>
      <c r="AM765" s="333" t="str">
        <f>IF('Felling&amp;Restocking'!L765="","",VLOOKUP( 'Felling&amp;Restocking'!L765,SpeciesList[],4,FALSE))</f>
        <v/>
      </c>
      <c r="AN765" s="333" t="str">
        <f>IF('Felling&amp;Restocking'!M765="","",IFERROR("," &amp; VLOOKUP( 'Felling&amp;Restocking'!M765,SpeciesList[],2,FALSE),"," &amp; 'Felling&amp;Restocking'!M765))</f>
        <v/>
      </c>
      <c r="AO765" s="333" t="str">
        <f>IF('Felling&amp;Restocking'!M765="","",VLOOKUP( 'Felling&amp;Restocking'!M765,SpeciesList[],4,FALSE))</f>
        <v/>
      </c>
      <c r="AP765" s="333" t="str">
        <f>IF('Felling&amp;Restocking'!N765="","",IFERROR("," &amp; VLOOKUP( 'Felling&amp;Restocking'!N765,SpeciesList[],2,FALSE),"," &amp; 'Felling&amp;Restocking'!N765))</f>
        <v/>
      </c>
      <c r="AQ765" s="333" t="str">
        <f>IF('Felling&amp;Restocking'!N765="","",VLOOKUP( 'Felling&amp;Restocking'!N765,SpeciesList[],4,FALSE))</f>
        <v/>
      </c>
      <c r="AS765" s="346"/>
      <c r="AT765" s="333" t="str">
        <f>IF('Sub-Cpt Record'!A765&lt;&gt;"",CONCATENATE('Sub-Cpt Record'!A765,'Sub-Cpt Record'!B765,'Sub-Cpt Record'!C765),"")</f>
        <v/>
      </c>
      <c r="AU765" s="333">
        <f t="shared" si="108"/>
        <v>1</v>
      </c>
      <c r="AV765" s="333">
        <f>IF(AT765&lt;&gt;"",'Sub-Cpt Record'!C765/CODE!AU765,0)</f>
        <v>0</v>
      </c>
    </row>
    <row r="766" spans="1:48" x14ac:dyDescent="0.25">
      <c r="A766" s="333" t="str">
        <f>IF('Sub-Cpt Record'!B766="",IF(OR('Sub-Cpt Record'!A766=0,'Sub-Cpt Record'!A766=""),"",'Sub-Cpt Record'!A766),CONCATENATE('Sub-Cpt Record'!A766&amp;'Sub-Cpt Record'!B766))</f>
        <v/>
      </c>
      <c r="B766" s="333">
        <f t="shared" si="100"/>
        <v>1</v>
      </c>
      <c r="C766" s="334" t="str">
        <f>IF('Sub-Cpt Record'!E766 = "","",'Sub-Cpt Record'!E766&amp;"  ")</f>
        <v/>
      </c>
      <c r="D766" s="333" t="str">
        <f>IF('Sub-Cpt Record'!F766 = "","",'Sub-Cpt Record'!F766&amp;"  ")</f>
        <v/>
      </c>
      <c r="E766" s="333" t="str">
        <f>IF('Sub-Cpt Record'!G766 = "","",'Sub-Cpt Record'!G766&amp;"  ")</f>
        <v/>
      </c>
      <c r="F766" s="333" t="str">
        <f>IF('Sub-Cpt Record'!H766 = "","",'Sub-Cpt Record'!H766&amp;"  ")</f>
        <v/>
      </c>
      <c r="G766" s="333" t="str">
        <f>IF('Sub-Cpt Record'!I766 = "","",'Sub-Cpt Record'!I766&amp;"  ")</f>
        <v/>
      </c>
      <c r="H766" s="333" t="str">
        <f>IF('Sub-Cpt Record'!J766 = "","",'Sub-Cpt Record'!J766&amp;"  ")</f>
        <v/>
      </c>
      <c r="I766" s="335" t="str">
        <f t="shared" si="101"/>
        <v/>
      </c>
      <c r="J766" s="333">
        <f>IF(A766&lt;&gt;"",'Sub-Cpt Record'!C766/CODE!B766,0)</f>
        <v>0</v>
      </c>
      <c r="L766" s="337" t="str">
        <f t="shared" si="102"/>
        <v/>
      </c>
      <c r="N766" s="338">
        <f>COUNTIFS('Felling&amp;Restocking'!$A$11:$A$1000, 'Felling&amp;Restocking'!$A766, 'Felling&amp;Restocking'!$B$11:$B$1000, 'Felling&amp;Restocking'!$B766, 'Felling&amp;Restocking'!$H$11:$H$1000, 'Felling&amp;Restocking'!$H766)</f>
        <v>0</v>
      </c>
      <c r="O766" s="338">
        <f>IF(OR('Felling&amp;Restocking'!H766=0,'Felling&amp;Restocking'!H766=""),0,1)</f>
        <v>0</v>
      </c>
      <c r="P766" s="339">
        <f>SUM('Felling&amp;Restocking'!O766+'Felling&amp;Restocking'!P766)</f>
        <v>0</v>
      </c>
      <c r="S766" s="341">
        <f>IF(AND(O766&lt;&gt;0,P766&lt;&gt;0,'Felling&amp;Restocking'!G766&lt;&gt;0,AA766="",AC766=""),1,0)</f>
        <v>0</v>
      </c>
      <c r="T766" s="342" t="str">
        <f>IF(OR('Felling&amp;Restocking'!G766=0,'Felling&amp;Restocking'!G766=""),"",SUM('Felling&amp;Restocking'!O766/P766)*'Felling&amp;Restocking'!G766)</f>
        <v/>
      </c>
      <c r="U766" s="343" t="str">
        <f>IF(OR('Felling&amp;Restocking'!G766=0,'Felling&amp;Restocking'!G766=""),"",SUM('Felling&amp;Restocking'!P766/P766)*'Felling&amp;Restocking'!G766)</f>
        <v/>
      </c>
      <c r="V766" s="344">
        <f>IF(CONCATENATE('Felling&amp;Restocking'!U766&amp;'Felling&amp;Restocking'!W766&amp;'Felling&amp;Restocking'!Y766&amp;'Felling&amp;Restocking'!AA766&amp;'Felling&amp;Restocking'!AC766)="",0,1)</f>
        <v>0</v>
      </c>
      <c r="W766" s="345">
        <f>IF(OR(OR(TRIM('Felling&amp;Restocking'!H766)="T",TRIM('Felling&amp;Restocking'!H766)="DF",TRIM('Felling&amp;Restocking'!H766)="OS"),O766=0),0,1)</f>
        <v>0</v>
      </c>
      <c r="X766" s="345">
        <f>IF(OR('Felling&amp;Restocking'!$S766="",OR('Felling&amp;Restocking'!$S766=0,'Felling&amp;Restocking'!$S766="N/A")),0,1)</f>
        <v>0</v>
      </c>
      <c r="Y766" s="333" t="str">
        <f t="shared" si="103"/>
        <v/>
      </c>
      <c r="Z766" s="333" t="str">
        <f t="shared" si="104"/>
        <v/>
      </c>
      <c r="AA766" s="334" t="str">
        <f t="shared" si="105"/>
        <v/>
      </c>
      <c r="AC766" s="333" t="str">
        <f t="shared" si="106"/>
        <v/>
      </c>
      <c r="AE766" s="333" t="str">
        <f t="shared" si="107"/>
        <v>1</v>
      </c>
      <c r="AF766" s="346" t="str">
        <f>IF('Felling&amp;Restocking'!I766="","",IFERROR(VLOOKUP( 'Felling&amp;Restocking'!I766,SpeciesList[],2,FALSE),"," &amp; 'Felling&amp;Restocking'!I766))</f>
        <v/>
      </c>
      <c r="AG766" s="333" t="str">
        <f>IF('Felling&amp;Restocking'!I766="","",VLOOKUP( 'Felling&amp;Restocking'!I766,SpeciesList[],4,FALSE))</f>
        <v/>
      </c>
      <c r="AH766" s="333" t="str">
        <f>IF('Felling&amp;Restocking'!J766="","",IFERROR("," &amp; VLOOKUP( 'Felling&amp;Restocking'!J766,SpeciesList[],2,FALSE),"," &amp; 'Felling&amp;Restocking'!J766))</f>
        <v/>
      </c>
      <c r="AI766" s="333" t="str">
        <f>IF('Felling&amp;Restocking'!J766="","",VLOOKUP( 'Felling&amp;Restocking'!J766,SpeciesList[],4,FALSE))</f>
        <v/>
      </c>
      <c r="AJ766" s="333" t="str">
        <f>IF('Felling&amp;Restocking'!K766="","",IFERROR("," &amp; VLOOKUP( 'Felling&amp;Restocking'!K766,SpeciesList[],2,FALSE),"," &amp; 'Felling&amp;Restocking'!K766))</f>
        <v/>
      </c>
      <c r="AK766" s="333" t="str">
        <f>IF('Felling&amp;Restocking'!K766="","",VLOOKUP( 'Felling&amp;Restocking'!K766,SpeciesList[],4,FALSE))</f>
        <v/>
      </c>
      <c r="AL766" s="333" t="str">
        <f>IF('Felling&amp;Restocking'!L766="","",IFERROR("," &amp; VLOOKUP( 'Felling&amp;Restocking'!L766,SpeciesList[],2,FALSE),"," &amp; 'Felling&amp;Restocking'!L766))</f>
        <v/>
      </c>
      <c r="AM766" s="333" t="str">
        <f>IF('Felling&amp;Restocking'!L766="","",VLOOKUP( 'Felling&amp;Restocking'!L766,SpeciesList[],4,FALSE))</f>
        <v/>
      </c>
      <c r="AN766" s="333" t="str">
        <f>IF('Felling&amp;Restocking'!M766="","",IFERROR("," &amp; VLOOKUP( 'Felling&amp;Restocking'!M766,SpeciesList[],2,FALSE),"," &amp; 'Felling&amp;Restocking'!M766))</f>
        <v/>
      </c>
      <c r="AO766" s="333" t="str">
        <f>IF('Felling&amp;Restocking'!M766="","",VLOOKUP( 'Felling&amp;Restocking'!M766,SpeciesList[],4,FALSE))</f>
        <v/>
      </c>
      <c r="AP766" s="333" t="str">
        <f>IF('Felling&amp;Restocking'!N766="","",IFERROR("," &amp; VLOOKUP( 'Felling&amp;Restocking'!N766,SpeciesList[],2,FALSE),"," &amp; 'Felling&amp;Restocking'!N766))</f>
        <v/>
      </c>
      <c r="AQ766" s="333" t="str">
        <f>IF('Felling&amp;Restocking'!N766="","",VLOOKUP( 'Felling&amp;Restocking'!N766,SpeciesList[],4,FALSE))</f>
        <v/>
      </c>
      <c r="AS766" s="346"/>
      <c r="AT766" s="333" t="str">
        <f>IF('Sub-Cpt Record'!A766&lt;&gt;"",CONCATENATE('Sub-Cpt Record'!A766,'Sub-Cpt Record'!B766,'Sub-Cpt Record'!C766),"")</f>
        <v/>
      </c>
      <c r="AU766" s="333">
        <f t="shared" si="108"/>
        <v>1</v>
      </c>
      <c r="AV766" s="333">
        <f>IF(AT766&lt;&gt;"",'Sub-Cpt Record'!C766/CODE!AU766,0)</f>
        <v>0</v>
      </c>
    </row>
    <row r="767" spans="1:48" x14ac:dyDescent="0.25">
      <c r="A767" s="333" t="str">
        <f>IF('Sub-Cpt Record'!B767="",IF(OR('Sub-Cpt Record'!A767=0,'Sub-Cpt Record'!A767=""),"",'Sub-Cpt Record'!A767),CONCATENATE('Sub-Cpt Record'!A767&amp;'Sub-Cpt Record'!B767))</f>
        <v/>
      </c>
      <c r="B767" s="333">
        <f t="shared" si="100"/>
        <v>1</v>
      </c>
      <c r="C767" s="334" t="str">
        <f>IF('Sub-Cpt Record'!E767 = "","",'Sub-Cpt Record'!E767&amp;"  ")</f>
        <v/>
      </c>
      <c r="D767" s="333" t="str">
        <f>IF('Sub-Cpt Record'!F767 = "","",'Sub-Cpt Record'!F767&amp;"  ")</f>
        <v/>
      </c>
      <c r="E767" s="333" t="str">
        <f>IF('Sub-Cpt Record'!G767 = "","",'Sub-Cpt Record'!G767&amp;"  ")</f>
        <v/>
      </c>
      <c r="F767" s="333" t="str">
        <f>IF('Sub-Cpt Record'!H767 = "","",'Sub-Cpt Record'!H767&amp;"  ")</f>
        <v/>
      </c>
      <c r="G767" s="333" t="str">
        <f>IF('Sub-Cpt Record'!I767 = "","",'Sub-Cpt Record'!I767&amp;"  ")</f>
        <v/>
      </c>
      <c r="H767" s="333" t="str">
        <f>IF('Sub-Cpt Record'!J767 = "","",'Sub-Cpt Record'!J767&amp;"  ")</f>
        <v/>
      </c>
      <c r="I767" s="335" t="str">
        <f t="shared" si="101"/>
        <v/>
      </c>
      <c r="J767" s="333">
        <f>IF(A767&lt;&gt;"",'Sub-Cpt Record'!C767/CODE!B767,0)</f>
        <v>0</v>
      </c>
      <c r="L767" s="337" t="str">
        <f t="shared" si="102"/>
        <v/>
      </c>
      <c r="N767" s="338">
        <f>COUNTIFS('Felling&amp;Restocking'!$A$11:$A$1000, 'Felling&amp;Restocking'!$A767, 'Felling&amp;Restocking'!$B$11:$B$1000, 'Felling&amp;Restocking'!$B767, 'Felling&amp;Restocking'!$H$11:$H$1000, 'Felling&amp;Restocking'!$H767)</f>
        <v>0</v>
      </c>
      <c r="O767" s="338">
        <f>IF(OR('Felling&amp;Restocking'!H767=0,'Felling&amp;Restocking'!H767=""),0,1)</f>
        <v>0</v>
      </c>
      <c r="P767" s="339">
        <f>SUM('Felling&amp;Restocking'!O767+'Felling&amp;Restocking'!P767)</f>
        <v>0</v>
      </c>
      <c r="S767" s="341">
        <f>IF(AND(O767&lt;&gt;0,P767&lt;&gt;0,'Felling&amp;Restocking'!G767&lt;&gt;0,AA767="",AC767=""),1,0)</f>
        <v>0</v>
      </c>
      <c r="T767" s="342" t="str">
        <f>IF(OR('Felling&amp;Restocking'!G767=0,'Felling&amp;Restocking'!G767=""),"",SUM('Felling&amp;Restocking'!O767/P767)*'Felling&amp;Restocking'!G767)</f>
        <v/>
      </c>
      <c r="U767" s="343" t="str">
        <f>IF(OR('Felling&amp;Restocking'!G767=0,'Felling&amp;Restocking'!G767=""),"",SUM('Felling&amp;Restocking'!P767/P767)*'Felling&amp;Restocking'!G767)</f>
        <v/>
      </c>
      <c r="V767" s="344">
        <f>IF(CONCATENATE('Felling&amp;Restocking'!U767&amp;'Felling&amp;Restocking'!W767&amp;'Felling&amp;Restocking'!Y767&amp;'Felling&amp;Restocking'!AA767&amp;'Felling&amp;Restocking'!AC767)="",0,1)</f>
        <v>0</v>
      </c>
      <c r="W767" s="345">
        <f>IF(OR(OR(TRIM('Felling&amp;Restocking'!H767)="T",TRIM('Felling&amp;Restocking'!H767)="DF",TRIM('Felling&amp;Restocking'!H767)="OS"),O767=0),0,1)</f>
        <v>0</v>
      </c>
      <c r="X767" s="345">
        <f>IF(OR('Felling&amp;Restocking'!$S767="",OR('Felling&amp;Restocking'!$S767=0,'Felling&amp;Restocking'!$S767="N/A")),0,1)</f>
        <v>0</v>
      </c>
      <c r="Y767" s="333" t="str">
        <f t="shared" si="103"/>
        <v/>
      </c>
      <c r="Z767" s="333" t="str">
        <f t="shared" si="104"/>
        <v/>
      </c>
      <c r="AA767" s="334" t="str">
        <f t="shared" si="105"/>
        <v/>
      </c>
      <c r="AC767" s="333" t="str">
        <f t="shared" si="106"/>
        <v/>
      </c>
      <c r="AE767" s="333" t="str">
        <f t="shared" si="107"/>
        <v>1</v>
      </c>
      <c r="AF767" s="346" t="str">
        <f>IF('Felling&amp;Restocking'!I767="","",IFERROR(VLOOKUP( 'Felling&amp;Restocking'!I767,SpeciesList[],2,FALSE),"," &amp; 'Felling&amp;Restocking'!I767))</f>
        <v/>
      </c>
      <c r="AG767" s="333" t="str">
        <f>IF('Felling&amp;Restocking'!I767="","",VLOOKUP( 'Felling&amp;Restocking'!I767,SpeciesList[],4,FALSE))</f>
        <v/>
      </c>
      <c r="AH767" s="333" t="str">
        <f>IF('Felling&amp;Restocking'!J767="","",IFERROR("," &amp; VLOOKUP( 'Felling&amp;Restocking'!J767,SpeciesList[],2,FALSE),"," &amp; 'Felling&amp;Restocking'!J767))</f>
        <v/>
      </c>
      <c r="AI767" s="333" t="str">
        <f>IF('Felling&amp;Restocking'!J767="","",VLOOKUP( 'Felling&amp;Restocking'!J767,SpeciesList[],4,FALSE))</f>
        <v/>
      </c>
      <c r="AJ767" s="333" t="str">
        <f>IF('Felling&amp;Restocking'!K767="","",IFERROR("," &amp; VLOOKUP( 'Felling&amp;Restocking'!K767,SpeciesList[],2,FALSE),"," &amp; 'Felling&amp;Restocking'!K767))</f>
        <v/>
      </c>
      <c r="AK767" s="333" t="str">
        <f>IF('Felling&amp;Restocking'!K767="","",VLOOKUP( 'Felling&amp;Restocking'!K767,SpeciesList[],4,FALSE))</f>
        <v/>
      </c>
      <c r="AL767" s="333" t="str">
        <f>IF('Felling&amp;Restocking'!L767="","",IFERROR("," &amp; VLOOKUP( 'Felling&amp;Restocking'!L767,SpeciesList[],2,FALSE),"," &amp; 'Felling&amp;Restocking'!L767))</f>
        <v/>
      </c>
      <c r="AM767" s="333" t="str">
        <f>IF('Felling&amp;Restocking'!L767="","",VLOOKUP( 'Felling&amp;Restocking'!L767,SpeciesList[],4,FALSE))</f>
        <v/>
      </c>
      <c r="AN767" s="333" t="str">
        <f>IF('Felling&amp;Restocking'!M767="","",IFERROR("," &amp; VLOOKUP( 'Felling&amp;Restocking'!M767,SpeciesList[],2,FALSE),"," &amp; 'Felling&amp;Restocking'!M767))</f>
        <v/>
      </c>
      <c r="AO767" s="333" t="str">
        <f>IF('Felling&amp;Restocking'!M767="","",VLOOKUP( 'Felling&amp;Restocking'!M767,SpeciesList[],4,FALSE))</f>
        <v/>
      </c>
      <c r="AP767" s="333" t="str">
        <f>IF('Felling&amp;Restocking'!N767="","",IFERROR("," &amp; VLOOKUP( 'Felling&amp;Restocking'!N767,SpeciesList[],2,FALSE),"," &amp; 'Felling&amp;Restocking'!N767))</f>
        <v/>
      </c>
      <c r="AQ767" s="333" t="str">
        <f>IF('Felling&amp;Restocking'!N767="","",VLOOKUP( 'Felling&amp;Restocking'!N767,SpeciesList[],4,FALSE))</f>
        <v/>
      </c>
      <c r="AS767" s="346"/>
      <c r="AT767" s="333" t="str">
        <f>IF('Sub-Cpt Record'!A767&lt;&gt;"",CONCATENATE('Sub-Cpt Record'!A767,'Sub-Cpt Record'!B767,'Sub-Cpt Record'!C767),"")</f>
        <v/>
      </c>
      <c r="AU767" s="333">
        <f t="shared" si="108"/>
        <v>1</v>
      </c>
      <c r="AV767" s="333">
        <f>IF(AT767&lt;&gt;"",'Sub-Cpt Record'!C767/CODE!AU767,0)</f>
        <v>0</v>
      </c>
    </row>
    <row r="768" spans="1:48" x14ac:dyDescent="0.25">
      <c r="A768" s="333" t="str">
        <f>IF('Sub-Cpt Record'!B768="",IF(OR('Sub-Cpt Record'!A768=0,'Sub-Cpt Record'!A768=""),"",'Sub-Cpt Record'!A768),CONCATENATE('Sub-Cpt Record'!A768&amp;'Sub-Cpt Record'!B768))</f>
        <v/>
      </c>
      <c r="B768" s="333">
        <f t="shared" si="100"/>
        <v>1</v>
      </c>
      <c r="C768" s="334" t="str">
        <f>IF('Sub-Cpt Record'!E768 = "","",'Sub-Cpt Record'!E768&amp;"  ")</f>
        <v/>
      </c>
      <c r="D768" s="333" t="str">
        <f>IF('Sub-Cpt Record'!F768 = "","",'Sub-Cpt Record'!F768&amp;"  ")</f>
        <v/>
      </c>
      <c r="E768" s="333" t="str">
        <f>IF('Sub-Cpt Record'!G768 = "","",'Sub-Cpt Record'!G768&amp;"  ")</f>
        <v/>
      </c>
      <c r="F768" s="333" t="str">
        <f>IF('Sub-Cpt Record'!H768 = "","",'Sub-Cpt Record'!H768&amp;"  ")</f>
        <v/>
      </c>
      <c r="G768" s="333" t="str">
        <f>IF('Sub-Cpt Record'!I768 = "","",'Sub-Cpt Record'!I768&amp;"  ")</f>
        <v/>
      </c>
      <c r="H768" s="333" t="str">
        <f>IF('Sub-Cpt Record'!J768 = "","",'Sub-Cpt Record'!J768&amp;"  ")</f>
        <v/>
      </c>
      <c r="I768" s="335" t="str">
        <f t="shared" si="101"/>
        <v/>
      </c>
      <c r="J768" s="333">
        <f>IF(A768&lt;&gt;"",'Sub-Cpt Record'!C768/CODE!B768,0)</f>
        <v>0</v>
      </c>
      <c r="L768" s="337" t="str">
        <f t="shared" si="102"/>
        <v/>
      </c>
      <c r="N768" s="338">
        <f>COUNTIFS('Felling&amp;Restocking'!$A$11:$A$1000, 'Felling&amp;Restocking'!$A768, 'Felling&amp;Restocking'!$B$11:$B$1000, 'Felling&amp;Restocking'!$B768, 'Felling&amp;Restocking'!$H$11:$H$1000, 'Felling&amp;Restocking'!$H768)</f>
        <v>0</v>
      </c>
      <c r="O768" s="338">
        <f>IF(OR('Felling&amp;Restocking'!H768=0,'Felling&amp;Restocking'!H768=""),0,1)</f>
        <v>0</v>
      </c>
      <c r="P768" s="339">
        <f>SUM('Felling&amp;Restocking'!O768+'Felling&amp;Restocking'!P768)</f>
        <v>0</v>
      </c>
      <c r="S768" s="341">
        <f>IF(AND(O768&lt;&gt;0,P768&lt;&gt;0,'Felling&amp;Restocking'!G768&lt;&gt;0,AA768="",AC768=""),1,0)</f>
        <v>0</v>
      </c>
      <c r="T768" s="342" t="str">
        <f>IF(OR('Felling&amp;Restocking'!G768=0,'Felling&amp;Restocking'!G768=""),"",SUM('Felling&amp;Restocking'!O768/P768)*'Felling&amp;Restocking'!G768)</f>
        <v/>
      </c>
      <c r="U768" s="343" t="str">
        <f>IF(OR('Felling&amp;Restocking'!G768=0,'Felling&amp;Restocking'!G768=""),"",SUM('Felling&amp;Restocking'!P768/P768)*'Felling&amp;Restocking'!G768)</f>
        <v/>
      </c>
      <c r="V768" s="344">
        <f>IF(CONCATENATE('Felling&amp;Restocking'!U768&amp;'Felling&amp;Restocking'!W768&amp;'Felling&amp;Restocking'!Y768&amp;'Felling&amp;Restocking'!AA768&amp;'Felling&amp;Restocking'!AC768)="",0,1)</f>
        <v>0</v>
      </c>
      <c r="W768" s="345">
        <f>IF(OR(OR(TRIM('Felling&amp;Restocking'!H768)="T",TRIM('Felling&amp;Restocking'!H768)="DF",TRIM('Felling&amp;Restocking'!H768)="OS"),O768=0),0,1)</f>
        <v>0</v>
      </c>
      <c r="X768" s="345">
        <f>IF(OR('Felling&amp;Restocking'!$S768="",OR('Felling&amp;Restocking'!$S768=0,'Felling&amp;Restocking'!$S768="N/A")),0,1)</f>
        <v>0</v>
      </c>
      <c r="Y768" s="333" t="str">
        <f t="shared" si="103"/>
        <v/>
      </c>
      <c r="Z768" s="333" t="str">
        <f t="shared" si="104"/>
        <v/>
      </c>
      <c r="AA768" s="334" t="str">
        <f t="shared" si="105"/>
        <v/>
      </c>
      <c r="AC768" s="333" t="str">
        <f t="shared" si="106"/>
        <v/>
      </c>
      <c r="AE768" s="333" t="str">
        <f t="shared" si="107"/>
        <v>1</v>
      </c>
      <c r="AF768" s="346" t="str">
        <f>IF('Felling&amp;Restocking'!I768="","",IFERROR(VLOOKUP( 'Felling&amp;Restocking'!I768,SpeciesList[],2,FALSE),"," &amp; 'Felling&amp;Restocking'!I768))</f>
        <v/>
      </c>
      <c r="AG768" s="333" t="str">
        <f>IF('Felling&amp;Restocking'!I768="","",VLOOKUP( 'Felling&amp;Restocking'!I768,SpeciesList[],4,FALSE))</f>
        <v/>
      </c>
      <c r="AH768" s="333" t="str">
        <f>IF('Felling&amp;Restocking'!J768="","",IFERROR("," &amp; VLOOKUP( 'Felling&amp;Restocking'!J768,SpeciesList[],2,FALSE),"," &amp; 'Felling&amp;Restocking'!J768))</f>
        <v/>
      </c>
      <c r="AI768" s="333" t="str">
        <f>IF('Felling&amp;Restocking'!J768="","",VLOOKUP( 'Felling&amp;Restocking'!J768,SpeciesList[],4,FALSE))</f>
        <v/>
      </c>
      <c r="AJ768" s="333" t="str">
        <f>IF('Felling&amp;Restocking'!K768="","",IFERROR("," &amp; VLOOKUP( 'Felling&amp;Restocking'!K768,SpeciesList[],2,FALSE),"," &amp; 'Felling&amp;Restocking'!K768))</f>
        <v/>
      </c>
      <c r="AK768" s="333" t="str">
        <f>IF('Felling&amp;Restocking'!K768="","",VLOOKUP( 'Felling&amp;Restocking'!K768,SpeciesList[],4,FALSE))</f>
        <v/>
      </c>
      <c r="AL768" s="333" t="str">
        <f>IF('Felling&amp;Restocking'!L768="","",IFERROR("," &amp; VLOOKUP( 'Felling&amp;Restocking'!L768,SpeciesList[],2,FALSE),"," &amp; 'Felling&amp;Restocking'!L768))</f>
        <v/>
      </c>
      <c r="AM768" s="333" t="str">
        <f>IF('Felling&amp;Restocking'!L768="","",VLOOKUP( 'Felling&amp;Restocking'!L768,SpeciesList[],4,FALSE))</f>
        <v/>
      </c>
      <c r="AN768" s="333" t="str">
        <f>IF('Felling&amp;Restocking'!M768="","",IFERROR("," &amp; VLOOKUP( 'Felling&amp;Restocking'!M768,SpeciesList[],2,FALSE),"," &amp; 'Felling&amp;Restocking'!M768))</f>
        <v/>
      </c>
      <c r="AO768" s="333" t="str">
        <f>IF('Felling&amp;Restocking'!M768="","",VLOOKUP( 'Felling&amp;Restocking'!M768,SpeciesList[],4,FALSE))</f>
        <v/>
      </c>
      <c r="AP768" s="333" t="str">
        <f>IF('Felling&amp;Restocking'!N768="","",IFERROR("," &amp; VLOOKUP( 'Felling&amp;Restocking'!N768,SpeciesList[],2,FALSE),"," &amp; 'Felling&amp;Restocking'!N768))</f>
        <v/>
      </c>
      <c r="AQ768" s="333" t="str">
        <f>IF('Felling&amp;Restocking'!N768="","",VLOOKUP( 'Felling&amp;Restocking'!N768,SpeciesList[],4,FALSE))</f>
        <v/>
      </c>
      <c r="AS768" s="346"/>
      <c r="AT768" s="333" t="str">
        <f>IF('Sub-Cpt Record'!A768&lt;&gt;"",CONCATENATE('Sub-Cpt Record'!A768,'Sub-Cpt Record'!B768,'Sub-Cpt Record'!C768),"")</f>
        <v/>
      </c>
      <c r="AU768" s="333">
        <f t="shared" si="108"/>
        <v>1</v>
      </c>
      <c r="AV768" s="333">
        <f>IF(AT768&lt;&gt;"",'Sub-Cpt Record'!C768/CODE!AU768,0)</f>
        <v>0</v>
      </c>
    </row>
    <row r="769" spans="1:48" x14ac:dyDescent="0.25">
      <c r="A769" s="333" t="str">
        <f>IF('Sub-Cpt Record'!B769="",IF(OR('Sub-Cpt Record'!A769=0,'Sub-Cpt Record'!A769=""),"",'Sub-Cpt Record'!A769),CONCATENATE('Sub-Cpt Record'!A769&amp;'Sub-Cpt Record'!B769))</f>
        <v/>
      </c>
      <c r="B769" s="333">
        <f t="shared" si="100"/>
        <v>1</v>
      </c>
      <c r="C769" s="334" t="str">
        <f>IF('Sub-Cpt Record'!E769 = "","",'Sub-Cpt Record'!E769&amp;"  ")</f>
        <v/>
      </c>
      <c r="D769" s="333" t="str">
        <f>IF('Sub-Cpt Record'!F769 = "","",'Sub-Cpt Record'!F769&amp;"  ")</f>
        <v/>
      </c>
      <c r="E769" s="333" t="str">
        <f>IF('Sub-Cpt Record'!G769 = "","",'Sub-Cpt Record'!G769&amp;"  ")</f>
        <v/>
      </c>
      <c r="F769" s="333" t="str">
        <f>IF('Sub-Cpt Record'!H769 = "","",'Sub-Cpt Record'!H769&amp;"  ")</f>
        <v/>
      </c>
      <c r="G769" s="333" t="str">
        <f>IF('Sub-Cpt Record'!I769 = "","",'Sub-Cpt Record'!I769&amp;"  ")</f>
        <v/>
      </c>
      <c r="H769" s="333" t="str">
        <f>IF('Sub-Cpt Record'!J769 = "","",'Sub-Cpt Record'!J769&amp;"  ")</f>
        <v/>
      </c>
      <c r="I769" s="335" t="str">
        <f t="shared" si="101"/>
        <v/>
      </c>
      <c r="J769" s="333">
        <f>IF(A769&lt;&gt;"",'Sub-Cpt Record'!C769/CODE!B769,0)</f>
        <v>0</v>
      </c>
      <c r="L769" s="337" t="str">
        <f t="shared" si="102"/>
        <v/>
      </c>
      <c r="N769" s="338">
        <f>COUNTIFS('Felling&amp;Restocking'!$A$11:$A$1000, 'Felling&amp;Restocking'!$A769, 'Felling&amp;Restocking'!$B$11:$B$1000, 'Felling&amp;Restocking'!$B769, 'Felling&amp;Restocking'!$H$11:$H$1000, 'Felling&amp;Restocking'!$H769)</f>
        <v>0</v>
      </c>
      <c r="O769" s="338">
        <f>IF(OR('Felling&amp;Restocking'!H769=0,'Felling&amp;Restocking'!H769=""),0,1)</f>
        <v>0</v>
      </c>
      <c r="P769" s="339">
        <f>SUM('Felling&amp;Restocking'!O769+'Felling&amp;Restocking'!P769)</f>
        <v>0</v>
      </c>
      <c r="S769" s="341">
        <f>IF(AND(O769&lt;&gt;0,P769&lt;&gt;0,'Felling&amp;Restocking'!G769&lt;&gt;0,AA769="",AC769=""),1,0)</f>
        <v>0</v>
      </c>
      <c r="T769" s="342" t="str">
        <f>IF(OR('Felling&amp;Restocking'!G769=0,'Felling&amp;Restocking'!G769=""),"",SUM('Felling&amp;Restocking'!O769/P769)*'Felling&amp;Restocking'!G769)</f>
        <v/>
      </c>
      <c r="U769" s="343" t="str">
        <f>IF(OR('Felling&amp;Restocking'!G769=0,'Felling&amp;Restocking'!G769=""),"",SUM('Felling&amp;Restocking'!P769/P769)*'Felling&amp;Restocking'!G769)</f>
        <v/>
      </c>
      <c r="V769" s="344">
        <f>IF(CONCATENATE('Felling&amp;Restocking'!U769&amp;'Felling&amp;Restocking'!W769&amp;'Felling&amp;Restocking'!Y769&amp;'Felling&amp;Restocking'!AA769&amp;'Felling&amp;Restocking'!AC769)="",0,1)</f>
        <v>0</v>
      </c>
      <c r="W769" s="345">
        <f>IF(OR(OR(TRIM('Felling&amp;Restocking'!H769)="T",TRIM('Felling&amp;Restocking'!H769)="DF",TRIM('Felling&amp;Restocking'!H769)="OS"),O769=0),0,1)</f>
        <v>0</v>
      </c>
      <c r="X769" s="345">
        <f>IF(OR('Felling&amp;Restocking'!$S769="",OR('Felling&amp;Restocking'!$S769=0,'Felling&amp;Restocking'!$S769="N/A")),0,1)</f>
        <v>0</v>
      </c>
      <c r="Y769" s="333" t="str">
        <f t="shared" si="103"/>
        <v/>
      </c>
      <c r="Z769" s="333" t="str">
        <f t="shared" si="104"/>
        <v/>
      </c>
      <c r="AA769" s="334" t="str">
        <f t="shared" si="105"/>
        <v/>
      </c>
      <c r="AC769" s="333" t="str">
        <f t="shared" si="106"/>
        <v/>
      </c>
      <c r="AE769" s="333" t="str">
        <f t="shared" si="107"/>
        <v>1</v>
      </c>
      <c r="AF769" s="346" t="str">
        <f>IF('Felling&amp;Restocking'!I769="","",IFERROR(VLOOKUP( 'Felling&amp;Restocking'!I769,SpeciesList[],2,FALSE),"," &amp; 'Felling&amp;Restocking'!I769))</f>
        <v/>
      </c>
      <c r="AG769" s="333" t="str">
        <f>IF('Felling&amp;Restocking'!I769="","",VLOOKUP( 'Felling&amp;Restocking'!I769,SpeciesList[],4,FALSE))</f>
        <v/>
      </c>
      <c r="AH769" s="333" t="str">
        <f>IF('Felling&amp;Restocking'!J769="","",IFERROR("," &amp; VLOOKUP( 'Felling&amp;Restocking'!J769,SpeciesList[],2,FALSE),"," &amp; 'Felling&amp;Restocking'!J769))</f>
        <v/>
      </c>
      <c r="AI769" s="333" t="str">
        <f>IF('Felling&amp;Restocking'!J769="","",VLOOKUP( 'Felling&amp;Restocking'!J769,SpeciesList[],4,FALSE))</f>
        <v/>
      </c>
      <c r="AJ769" s="333" t="str">
        <f>IF('Felling&amp;Restocking'!K769="","",IFERROR("," &amp; VLOOKUP( 'Felling&amp;Restocking'!K769,SpeciesList[],2,FALSE),"," &amp; 'Felling&amp;Restocking'!K769))</f>
        <v/>
      </c>
      <c r="AK769" s="333" t="str">
        <f>IF('Felling&amp;Restocking'!K769="","",VLOOKUP( 'Felling&amp;Restocking'!K769,SpeciesList[],4,FALSE))</f>
        <v/>
      </c>
      <c r="AL769" s="333" t="str">
        <f>IF('Felling&amp;Restocking'!L769="","",IFERROR("," &amp; VLOOKUP( 'Felling&amp;Restocking'!L769,SpeciesList[],2,FALSE),"," &amp; 'Felling&amp;Restocking'!L769))</f>
        <v/>
      </c>
      <c r="AM769" s="333" t="str">
        <f>IF('Felling&amp;Restocking'!L769="","",VLOOKUP( 'Felling&amp;Restocking'!L769,SpeciesList[],4,FALSE))</f>
        <v/>
      </c>
      <c r="AN769" s="333" t="str">
        <f>IF('Felling&amp;Restocking'!M769="","",IFERROR("," &amp; VLOOKUP( 'Felling&amp;Restocking'!M769,SpeciesList[],2,FALSE),"," &amp; 'Felling&amp;Restocking'!M769))</f>
        <v/>
      </c>
      <c r="AO769" s="333" t="str">
        <f>IF('Felling&amp;Restocking'!M769="","",VLOOKUP( 'Felling&amp;Restocking'!M769,SpeciesList[],4,FALSE))</f>
        <v/>
      </c>
      <c r="AP769" s="333" t="str">
        <f>IF('Felling&amp;Restocking'!N769="","",IFERROR("," &amp; VLOOKUP( 'Felling&amp;Restocking'!N769,SpeciesList[],2,FALSE),"," &amp; 'Felling&amp;Restocking'!N769))</f>
        <v/>
      </c>
      <c r="AQ769" s="333" t="str">
        <f>IF('Felling&amp;Restocking'!N769="","",VLOOKUP( 'Felling&amp;Restocking'!N769,SpeciesList[],4,FALSE))</f>
        <v/>
      </c>
      <c r="AS769" s="346"/>
      <c r="AT769" s="333" t="str">
        <f>IF('Sub-Cpt Record'!A769&lt;&gt;"",CONCATENATE('Sub-Cpt Record'!A769,'Sub-Cpt Record'!B769,'Sub-Cpt Record'!C769),"")</f>
        <v/>
      </c>
      <c r="AU769" s="333">
        <f t="shared" si="108"/>
        <v>1</v>
      </c>
      <c r="AV769" s="333">
        <f>IF(AT769&lt;&gt;"",'Sub-Cpt Record'!C769/CODE!AU769,0)</f>
        <v>0</v>
      </c>
    </row>
    <row r="770" spans="1:48" x14ac:dyDescent="0.25">
      <c r="A770" s="333" t="str">
        <f>IF('Sub-Cpt Record'!B770="",IF(OR('Sub-Cpt Record'!A770=0,'Sub-Cpt Record'!A770=""),"",'Sub-Cpt Record'!A770),CONCATENATE('Sub-Cpt Record'!A770&amp;'Sub-Cpt Record'!B770))</f>
        <v/>
      </c>
      <c r="B770" s="333">
        <f t="shared" si="100"/>
        <v>1</v>
      </c>
      <c r="C770" s="334" t="str">
        <f>IF('Sub-Cpt Record'!E770 = "","",'Sub-Cpt Record'!E770&amp;"  ")</f>
        <v/>
      </c>
      <c r="D770" s="333" t="str">
        <f>IF('Sub-Cpt Record'!F770 = "","",'Sub-Cpt Record'!F770&amp;"  ")</f>
        <v/>
      </c>
      <c r="E770" s="333" t="str">
        <f>IF('Sub-Cpt Record'!G770 = "","",'Sub-Cpt Record'!G770&amp;"  ")</f>
        <v/>
      </c>
      <c r="F770" s="333" t="str">
        <f>IF('Sub-Cpt Record'!H770 = "","",'Sub-Cpt Record'!H770&amp;"  ")</f>
        <v/>
      </c>
      <c r="G770" s="333" t="str">
        <f>IF('Sub-Cpt Record'!I770 = "","",'Sub-Cpt Record'!I770&amp;"  ")</f>
        <v/>
      </c>
      <c r="H770" s="333" t="str">
        <f>IF('Sub-Cpt Record'!J770 = "","",'Sub-Cpt Record'!J770&amp;"  ")</f>
        <v/>
      </c>
      <c r="I770" s="335" t="str">
        <f t="shared" si="101"/>
        <v/>
      </c>
      <c r="J770" s="333">
        <f>IF(A770&lt;&gt;"",'Sub-Cpt Record'!C770/CODE!B770,0)</f>
        <v>0</v>
      </c>
      <c r="L770" s="337" t="str">
        <f t="shared" si="102"/>
        <v/>
      </c>
      <c r="N770" s="338">
        <f>COUNTIFS('Felling&amp;Restocking'!$A$11:$A$1000, 'Felling&amp;Restocking'!$A770, 'Felling&amp;Restocking'!$B$11:$B$1000, 'Felling&amp;Restocking'!$B770, 'Felling&amp;Restocking'!$H$11:$H$1000, 'Felling&amp;Restocking'!$H770)</f>
        <v>0</v>
      </c>
      <c r="O770" s="338">
        <f>IF(OR('Felling&amp;Restocking'!H770=0,'Felling&amp;Restocking'!H770=""),0,1)</f>
        <v>0</v>
      </c>
      <c r="P770" s="339">
        <f>SUM('Felling&amp;Restocking'!O770+'Felling&amp;Restocking'!P770)</f>
        <v>0</v>
      </c>
      <c r="S770" s="341">
        <f>IF(AND(O770&lt;&gt;0,P770&lt;&gt;0,'Felling&amp;Restocking'!G770&lt;&gt;0,AA770="",AC770=""),1,0)</f>
        <v>0</v>
      </c>
      <c r="T770" s="342" t="str">
        <f>IF(OR('Felling&amp;Restocking'!G770=0,'Felling&amp;Restocking'!G770=""),"",SUM('Felling&amp;Restocking'!O770/P770)*'Felling&amp;Restocking'!G770)</f>
        <v/>
      </c>
      <c r="U770" s="343" t="str">
        <f>IF(OR('Felling&amp;Restocking'!G770=0,'Felling&amp;Restocking'!G770=""),"",SUM('Felling&amp;Restocking'!P770/P770)*'Felling&amp;Restocking'!G770)</f>
        <v/>
      </c>
      <c r="V770" s="344">
        <f>IF(CONCATENATE('Felling&amp;Restocking'!U770&amp;'Felling&amp;Restocking'!W770&amp;'Felling&amp;Restocking'!Y770&amp;'Felling&amp;Restocking'!AA770&amp;'Felling&amp;Restocking'!AC770)="",0,1)</f>
        <v>0</v>
      </c>
      <c r="W770" s="345">
        <f>IF(OR(OR(TRIM('Felling&amp;Restocking'!H770)="T",TRIM('Felling&amp;Restocking'!H770)="DF",TRIM('Felling&amp;Restocking'!H770)="OS"),O770=0),0,1)</f>
        <v>0</v>
      </c>
      <c r="X770" s="345">
        <f>IF(OR('Felling&amp;Restocking'!$S770="",OR('Felling&amp;Restocking'!$S770=0,'Felling&amp;Restocking'!$S770="N/A")),0,1)</f>
        <v>0</v>
      </c>
      <c r="Y770" s="333" t="str">
        <f t="shared" si="103"/>
        <v/>
      </c>
      <c r="Z770" s="333" t="str">
        <f t="shared" si="104"/>
        <v/>
      </c>
      <c r="AA770" s="334" t="str">
        <f t="shared" si="105"/>
        <v/>
      </c>
      <c r="AC770" s="333" t="str">
        <f t="shared" si="106"/>
        <v/>
      </c>
      <c r="AE770" s="333" t="str">
        <f t="shared" si="107"/>
        <v>1</v>
      </c>
      <c r="AF770" s="346" t="str">
        <f>IF('Felling&amp;Restocking'!I770="","",IFERROR(VLOOKUP( 'Felling&amp;Restocking'!I770,SpeciesList[],2,FALSE),"," &amp; 'Felling&amp;Restocking'!I770))</f>
        <v/>
      </c>
      <c r="AG770" s="333" t="str">
        <f>IF('Felling&amp;Restocking'!I770="","",VLOOKUP( 'Felling&amp;Restocking'!I770,SpeciesList[],4,FALSE))</f>
        <v/>
      </c>
      <c r="AH770" s="333" t="str">
        <f>IF('Felling&amp;Restocking'!J770="","",IFERROR("," &amp; VLOOKUP( 'Felling&amp;Restocking'!J770,SpeciesList[],2,FALSE),"," &amp; 'Felling&amp;Restocking'!J770))</f>
        <v/>
      </c>
      <c r="AI770" s="333" t="str">
        <f>IF('Felling&amp;Restocking'!J770="","",VLOOKUP( 'Felling&amp;Restocking'!J770,SpeciesList[],4,FALSE))</f>
        <v/>
      </c>
      <c r="AJ770" s="333" t="str">
        <f>IF('Felling&amp;Restocking'!K770="","",IFERROR("," &amp; VLOOKUP( 'Felling&amp;Restocking'!K770,SpeciesList[],2,FALSE),"," &amp; 'Felling&amp;Restocking'!K770))</f>
        <v/>
      </c>
      <c r="AK770" s="333" t="str">
        <f>IF('Felling&amp;Restocking'!K770="","",VLOOKUP( 'Felling&amp;Restocking'!K770,SpeciesList[],4,FALSE))</f>
        <v/>
      </c>
      <c r="AL770" s="333" t="str">
        <f>IF('Felling&amp;Restocking'!L770="","",IFERROR("," &amp; VLOOKUP( 'Felling&amp;Restocking'!L770,SpeciesList[],2,FALSE),"," &amp; 'Felling&amp;Restocking'!L770))</f>
        <v/>
      </c>
      <c r="AM770" s="333" t="str">
        <f>IF('Felling&amp;Restocking'!L770="","",VLOOKUP( 'Felling&amp;Restocking'!L770,SpeciesList[],4,FALSE))</f>
        <v/>
      </c>
      <c r="AN770" s="333" t="str">
        <f>IF('Felling&amp;Restocking'!M770="","",IFERROR("," &amp; VLOOKUP( 'Felling&amp;Restocking'!M770,SpeciesList[],2,FALSE),"," &amp; 'Felling&amp;Restocking'!M770))</f>
        <v/>
      </c>
      <c r="AO770" s="333" t="str">
        <f>IF('Felling&amp;Restocking'!M770="","",VLOOKUP( 'Felling&amp;Restocking'!M770,SpeciesList[],4,FALSE))</f>
        <v/>
      </c>
      <c r="AP770" s="333" t="str">
        <f>IF('Felling&amp;Restocking'!N770="","",IFERROR("," &amp; VLOOKUP( 'Felling&amp;Restocking'!N770,SpeciesList[],2,FALSE),"," &amp; 'Felling&amp;Restocking'!N770))</f>
        <v/>
      </c>
      <c r="AQ770" s="333" t="str">
        <f>IF('Felling&amp;Restocking'!N770="","",VLOOKUP( 'Felling&amp;Restocking'!N770,SpeciesList[],4,FALSE))</f>
        <v/>
      </c>
      <c r="AS770" s="346"/>
      <c r="AT770" s="333" t="str">
        <f>IF('Sub-Cpt Record'!A770&lt;&gt;"",CONCATENATE('Sub-Cpt Record'!A770,'Sub-Cpt Record'!B770,'Sub-Cpt Record'!C770),"")</f>
        <v/>
      </c>
      <c r="AU770" s="333">
        <f t="shared" si="108"/>
        <v>1</v>
      </c>
      <c r="AV770" s="333">
        <f>IF(AT770&lt;&gt;"",'Sub-Cpt Record'!C770/CODE!AU770,0)</f>
        <v>0</v>
      </c>
    </row>
    <row r="771" spans="1:48" x14ac:dyDescent="0.25">
      <c r="A771" s="333" t="str">
        <f>IF('Sub-Cpt Record'!B771="",IF(OR('Sub-Cpt Record'!A771=0,'Sub-Cpt Record'!A771=""),"",'Sub-Cpt Record'!A771),CONCATENATE('Sub-Cpt Record'!A771&amp;'Sub-Cpt Record'!B771))</f>
        <v/>
      </c>
      <c r="B771" s="333">
        <f t="shared" si="100"/>
        <v>1</v>
      </c>
      <c r="C771" s="334" t="str">
        <f>IF('Sub-Cpt Record'!E771 = "","",'Sub-Cpt Record'!E771&amp;"  ")</f>
        <v/>
      </c>
      <c r="D771" s="333" t="str">
        <f>IF('Sub-Cpt Record'!F771 = "","",'Sub-Cpt Record'!F771&amp;"  ")</f>
        <v/>
      </c>
      <c r="E771" s="333" t="str">
        <f>IF('Sub-Cpt Record'!G771 = "","",'Sub-Cpt Record'!G771&amp;"  ")</f>
        <v/>
      </c>
      <c r="F771" s="333" t="str">
        <f>IF('Sub-Cpt Record'!H771 = "","",'Sub-Cpt Record'!H771&amp;"  ")</f>
        <v/>
      </c>
      <c r="G771" s="333" t="str">
        <f>IF('Sub-Cpt Record'!I771 = "","",'Sub-Cpt Record'!I771&amp;"  ")</f>
        <v/>
      </c>
      <c r="H771" s="333" t="str">
        <f>IF('Sub-Cpt Record'!J771 = "","",'Sub-Cpt Record'!J771&amp;"  ")</f>
        <v/>
      </c>
      <c r="I771" s="335" t="str">
        <f t="shared" si="101"/>
        <v/>
      </c>
      <c r="J771" s="333">
        <f>IF(A771&lt;&gt;"",'Sub-Cpt Record'!C771/CODE!B771,0)</f>
        <v>0</v>
      </c>
      <c r="L771" s="337" t="str">
        <f t="shared" si="102"/>
        <v/>
      </c>
      <c r="N771" s="338">
        <f>COUNTIFS('Felling&amp;Restocking'!$A$11:$A$1000, 'Felling&amp;Restocking'!$A771, 'Felling&amp;Restocking'!$B$11:$B$1000, 'Felling&amp;Restocking'!$B771, 'Felling&amp;Restocking'!$H$11:$H$1000, 'Felling&amp;Restocking'!$H771)</f>
        <v>0</v>
      </c>
      <c r="O771" s="338">
        <f>IF(OR('Felling&amp;Restocking'!H771=0,'Felling&amp;Restocking'!H771=""),0,1)</f>
        <v>0</v>
      </c>
      <c r="P771" s="339">
        <f>SUM('Felling&amp;Restocking'!O771+'Felling&amp;Restocking'!P771)</f>
        <v>0</v>
      </c>
      <c r="S771" s="341">
        <f>IF(AND(O771&lt;&gt;0,P771&lt;&gt;0,'Felling&amp;Restocking'!G771&lt;&gt;0,AA771="",AC771=""),1,0)</f>
        <v>0</v>
      </c>
      <c r="T771" s="342" t="str">
        <f>IF(OR('Felling&amp;Restocking'!G771=0,'Felling&amp;Restocking'!G771=""),"",SUM('Felling&amp;Restocking'!O771/P771)*'Felling&amp;Restocking'!G771)</f>
        <v/>
      </c>
      <c r="U771" s="343" t="str">
        <f>IF(OR('Felling&amp;Restocking'!G771=0,'Felling&amp;Restocking'!G771=""),"",SUM('Felling&amp;Restocking'!P771/P771)*'Felling&amp;Restocking'!G771)</f>
        <v/>
      </c>
      <c r="V771" s="344">
        <f>IF(CONCATENATE('Felling&amp;Restocking'!U771&amp;'Felling&amp;Restocking'!W771&amp;'Felling&amp;Restocking'!Y771&amp;'Felling&amp;Restocking'!AA771&amp;'Felling&amp;Restocking'!AC771)="",0,1)</f>
        <v>0</v>
      </c>
      <c r="W771" s="345">
        <f>IF(OR(OR(TRIM('Felling&amp;Restocking'!H771)="T",TRIM('Felling&amp;Restocking'!H771)="DF",TRIM('Felling&amp;Restocking'!H771)="OS"),O771=0),0,1)</f>
        <v>0</v>
      </c>
      <c r="X771" s="345">
        <f>IF(OR('Felling&amp;Restocking'!$S771="",OR('Felling&amp;Restocking'!$S771=0,'Felling&amp;Restocking'!$S771="N/A")),0,1)</f>
        <v>0</v>
      </c>
      <c r="Y771" s="333" t="str">
        <f t="shared" si="103"/>
        <v/>
      </c>
      <c r="Z771" s="333" t="str">
        <f t="shared" si="104"/>
        <v/>
      </c>
      <c r="AA771" s="334" t="str">
        <f t="shared" si="105"/>
        <v/>
      </c>
      <c r="AC771" s="333" t="str">
        <f t="shared" si="106"/>
        <v/>
      </c>
      <c r="AE771" s="333" t="str">
        <f t="shared" si="107"/>
        <v>1</v>
      </c>
      <c r="AF771" s="346" t="str">
        <f>IF('Felling&amp;Restocking'!I771="","",IFERROR(VLOOKUP( 'Felling&amp;Restocking'!I771,SpeciesList[],2,FALSE),"," &amp; 'Felling&amp;Restocking'!I771))</f>
        <v/>
      </c>
      <c r="AG771" s="333" t="str">
        <f>IF('Felling&amp;Restocking'!I771="","",VLOOKUP( 'Felling&amp;Restocking'!I771,SpeciesList[],4,FALSE))</f>
        <v/>
      </c>
      <c r="AH771" s="333" t="str">
        <f>IF('Felling&amp;Restocking'!J771="","",IFERROR("," &amp; VLOOKUP( 'Felling&amp;Restocking'!J771,SpeciesList[],2,FALSE),"," &amp; 'Felling&amp;Restocking'!J771))</f>
        <v/>
      </c>
      <c r="AI771" s="333" t="str">
        <f>IF('Felling&amp;Restocking'!J771="","",VLOOKUP( 'Felling&amp;Restocking'!J771,SpeciesList[],4,FALSE))</f>
        <v/>
      </c>
      <c r="AJ771" s="333" t="str">
        <f>IF('Felling&amp;Restocking'!K771="","",IFERROR("," &amp; VLOOKUP( 'Felling&amp;Restocking'!K771,SpeciesList[],2,FALSE),"," &amp; 'Felling&amp;Restocking'!K771))</f>
        <v/>
      </c>
      <c r="AK771" s="333" t="str">
        <f>IF('Felling&amp;Restocking'!K771="","",VLOOKUP( 'Felling&amp;Restocking'!K771,SpeciesList[],4,FALSE))</f>
        <v/>
      </c>
      <c r="AL771" s="333" t="str">
        <f>IF('Felling&amp;Restocking'!L771="","",IFERROR("," &amp; VLOOKUP( 'Felling&amp;Restocking'!L771,SpeciesList[],2,FALSE),"," &amp; 'Felling&amp;Restocking'!L771))</f>
        <v/>
      </c>
      <c r="AM771" s="333" t="str">
        <f>IF('Felling&amp;Restocking'!L771="","",VLOOKUP( 'Felling&amp;Restocking'!L771,SpeciesList[],4,FALSE))</f>
        <v/>
      </c>
      <c r="AN771" s="333" t="str">
        <f>IF('Felling&amp;Restocking'!M771="","",IFERROR("," &amp; VLOOKUP( 'Felling&amp;Restocking'!M771,SpeciesList[],2,FALSE),"," &amp; 'Felling&amp;Restocking'!M771))</f>
        <v/>
      </c>
      <c r="AO771" s="333" t="str">
        <f>IF('Felling&amp;Restocking'!M771="","",VLOOKUP( 'Felling&amp;Restocking'!M771,SpeciesList[],4,FALSE))</f>
        <v/>
      </c>
      <c r="AP771" s="333" t="str">
        <f>IF('Felling&amp;Restocking'!N771="","",IFERROR("," &amp; VLOOKUP( 'Felling&amp;Restocking'!N771,SpeciesList[],2,FALSE),"," &amp; 'Felling&amp;Restocking'!N771))</f>
        <v/>
      </c>
      <c r="AQ771" s="333" t="str">
        <f>IF('Felling&amp;Restocking'!N771="","",VLOOKUP( 'Felling&amp;Restocking'!N771,SpeciesList[],4,FALSE))</f>
        <v/>
      </c>
      <c r="AS771" s="346"/>
      <c r="AT771" s="333" t="str">
        <f>IF('Sub-Cpt Record'!A771&lt;&gt;"",CONCATENATE('Sub-Cpt Record'!A771,'Sub-Cpt Record'!B771,'Sub-Cpt Record'!C771),"")</f>
        <v/>
      </c>
      <c r="AU771" s="333">
        <f t="shared" si="108"/>
        <v>1</v>
      </c>
      <c r="AV771" s="333">
        <f>IF(AT771&lt;&gt;"",'Sub-Cpt Record'!C771/CODE!AU771,0)</f>
        <v>0</v>
      </c>
    </row>
    <row r="772" spans="1:48" x14ac:dyDescent="0.25">
      <c r="A772" s="333" t="str">
        <f>IF('Sub-Cpt Record'!B772="",IF(OR('Sub-Cpt Record'!A772=0,'Sub-Cpt Record'!A772=""),"",'Sub-Cpt Record'!A772),CONCATENATE('Sub-Cpt Record'!A772&amp;'Sub-Cpt Record'!B772))</f>
        <v/>
      </c>
      <c r="B772" s="333">
        <f t="shared" si="100"/>
        <v>1</v>
      </c>
      <c r="C772" s="334" t="str">
        <f>IF('Sub-Cpt Record'!E772 = "","",'Sub-Cpt Record'!E772&amp;"  ")</f>
        <v/>
      </c>
      <c r="D772" s="333" t="str">
        <f>IF('Sub-Cpt Record'!F772 = "","",'Sub-Cpt Record'!F772&amp;"  ")</f>
        <v/>
      </c>
      <c r="E772" s="333" t="str">
        <f>IF('Sub-Cpt Record'!G772 = "","",'Sub-Cpt Record'!G772&amp;"  ")</f>
        <v/>
      </c>
      <c r="F772" s="333" t="str">
        <f>IF('Sub-Cpt Record'!H772 = "","",'Sub-Cpt Record'!H772&amp;"  ")</f>
        <v/>
      </c>
      <c r="G772" s="333" t="str">
        <f>IF('Sub-Cpt Record'!I772 = "","",'Sub-Cpt Record'!I772&amp;"  ")</f>
        <v/>
      </c>
      <c r="H772" s="333" t="str">
        <f>IF('Sub-Cpt Record'!J772 = "","",'Sub-Cpt Record'!J772&amp;"  ")</f>
        <v/>
      </c>
      <c r="I772" s="335" t="str">
        <f t="shared" si="101"/>
        <v/>
      </c>
      <c r="J772" s="333">
        <f>IF(A772&lt;&gt;"",'Sub-Cpt Record'!C772/CODE!B772,0)</f>
        <v>0</v>
      </c>
      <c r="L772" s="337" t="str">
        <f t="shared" si="102"/>
        <v/>
      </c>
      <c r="N772" s="338">
        <f>COUNTIFS('Felling&amp;Restocking'!$A$11:$A$1000, 'Felling&amp;Restocking'!$A772, 'Felling&amp;Restocking'!$B$11:$B$1000, 'Felling&amp;Restocking'!$B772, 'Felling&amp;Restocking'!$H$11:$H$1000, 'Felling&amp;Restocking'!$H772)</f>
        <v>0</v>
      </c>
      <c r="O772" s="338">
        <f>IF(OR('Felling&amp;Restocking'!H772=0,'Felling&amp;Restocking'!H772=""),0,1)</f>
        <v>0</v>
      </c>
      <c r="P772" s="339">
        <f>SUM('Felling&amp;Restocking'!O772+'Felling&amp;Restocking'!P772)</f>
        <v>0</v>
      </c>
      <c r="S772" s="341">
        <f>IF(AND(O772&lt;&gt;0,P772&lt;&gt;0,'Felling&amp;Restocking'!G772&lt;&gt;0,AA772="",AC772=""),1,0)</f>
        <v>0</v>
      </c>
      <c r="T772" s="342" t="str">
        <f>IF(OR('Felling&amp;Restocking'!G772=0,'Felling&amp;Restocking'!G772=""),"",SUM('Felling&amp;Restocking'!O772/P772)*'Felling&amp;Restocking'!G772)</f>
        <v/>
      </c>
      <c r="U772" s="343" t="str">
        <f>IF(OR('Felling&amp;Restocking'!G772=0,'Felling&amp;Restocking'!G772=""),"",SUM('Felling&amp;Restocking'!P772/P772)*'Felling&amp;Restocking'!G772)</f>
        <v/>
      </c>
      <c r="V772" s="344">
        <f>IF(CONCATENATE('Felling&amp;Restocking'!U772&amp;'Felling&amp;Restocking'!W772&amp;'Felling&amp;Restocking'!Y772&amp;'Felling&amp;Restocking'!AA772&amp;'Felling&amp;Restocking'!AC772)="",0,1)</f>
        <v>0</v>
      </c>
      <c r="W772" s="345">
        <f>IF(OR(OR(TRIM('Felling&amp;Restocking'!H772)="T",TRIM('Felling&amp;Restocking'!H772)="DF",TRIM('Felling&amp;Restocking'!H772)="OS"),O772=0),0,1)</f>
        <v>0</v>
      </c>
      <c r="X772" s="345">
        <f>IF(OR('Felling&amp;Restocking'!$S772="",OR('Felling&amp;Restocking'!$S772=0,'Felling&amp;Restocking'!$S772="N/A")),0,1)</f>
        <v>0</v>
      </c>
      <c r="Y772" s="333" t="str">
        <f t="shared" si="103"/>
        <v/>
      </c>
      <c r="Z772" s="333" t="str">
        <f t="shared" si="104"/>
        <v/>
      </c>
      <c r="AA772" s="334" t="str">
        <f t="shared" si="105"/>
        <v/>
      </c>
      <c r="AC772" s="333" t="str">
        <f t="shared" si="106"/>
        <v/>
      </c>
      <c r="AE772" s="333" t="str">
        <f t="shared" si="107"/>
        <v>1</v>
      </c>
      <c r="AF772" s="346" t="str">
        <f>IF('Felling&amp;Restocking'!I772="","",IFERROR(VLOOKUP( 'Felling&amp;Restocking'!I772,SpeciesList[],2,FALSE),"," &amp; 'Felling&amp;Restocking'!I772))</f>
        <v/>
      </c>
      <c r="AG772" s="333" t="str">
        <f>IF('Felling&amp;Restocking'!I772="","",VLOOKUP( 'Felling&amp;Restocking'!I772,SpeciesList[],4,FALSE))</f>
        <v/>
      </c>
      <c r="AH772" s="333" t="str">
        <f>IF('Felling&amp;Restocking'!J772="","",IFERROR("," &amp; VLOOKUP( 'Felling&amp;Restocking'!J772,SpeciesList[],2,FALSE),"," &amp; 'Felling&amp;Restocking'!J772))</f>
        <v/>
      </c>
      <c r="AI772" s="333" t="str">
        <f>IF('Felling&amp;Restocking'!J772="","",VLOOKUP( 'Felling&amp;Restocking'!J772,SpeciesList[],4,FALSE))</f>
        <v/>
      </c>
      <c r="AJ772" s="333" t="str">
        <f>IF('Felling&amp;Restocking'!K772="","",IFERROR("," &amp; VLOOKUP( 'Felling&amp;Restocking'!K772,SpeciesList[],2,FALSE),"," &amp; 'Felling&amp;Restocking'!K772))</f>
        <v/>
      </c>
      <c r="AK772" s="333" t="str">
        <f>IF('Felling&amp;Restocking'!K772="","",VLOOKUP( 'Felling&amp;Restocking'!K772,SpeciesList[],4,FALSE))</f>
        <v/>
      </c>
      <c r="AL772" s="333" t="str">
        <f>IF('Felling&amp;Restocking'!L772="","",IFERROR("," &amp; VLOOKUP( 'Felling&amp;Restocking'!L772,SpeciesList[],2,FALSE),"," &amp; 'Felling&amp;Restocking'!L772))</f>
        <v/>
      </c>
      <c r="AM772" s="333" t="str">
        <f>IF('Felling&amp;Restocking'!L772="","",VLOOKUP( 'Felling&amp;Restocking'!L772,SpeciesList[],4,FALSE))</f>
        <v/>
      </c>
      <c r="AN772" s="333" t="str">
        <f>IF('Felling&amp;Restocking'!M772="","",IFERROR("," &amp; VLOOKUP( 'Felling&amp;Restocking'!M772,SpeciesList[],2,FALSE),"," &amp; 'Felling&amp;Restocking'!M772))</f>
        <v/>
      </c>
      <c r="AO772" s="333" t="str">
        <f>IF('Felling&amp;Restocking'!M772="","",VLOOKUP( 'Felling&amp;Restocking'!M772,SpeciesList[],4,FALSE))</f>
        <v/>
      </c>
      <c r="AP772" s="333" t="str">
        <f>IF('Felling&amp;Restocking'!N772="","",IFERROR("," &amp; VLOOKUP( 'Felling&amp;Restocking'!N772,SpeciesList[],2,FALSE),"," &amp; 'Felling&amp;Restocking'!N772))</f>
        <v/>
      </c>
      <c r="AQ772" s="333" t="str">
        <f>IF('Felling&amp;Restocking'!N772="","",VLOOKUP( 'Felling&amp;Restocking'!N772,SpeciesList[],4,FALSE))</f>
        <v/>
      </c>
      <c r="AS772" s="346"/>
      <c r="AT772" s="333" t="str">
        <f>IF('Sub-Cpt Record'!A772&lt;&gt;"",CONCATENATE('Sub-Cpt Record'!A772,'Sub-Cpt Record'!B772,'Sub-Cpt Record'!C772),"")</f>
        <v/>
      </c>
      <c r="AU772" s="333">
        <f t="shared" si="108"/>
        <v>1</v>
      </c>
      <c r="AV772" s="333">
        <f>IF(AT772&lt;&gt;"",'Sub-Cpt Record'!C772/CODE!AU772,0)</f>
        <v>0</v>
      </c>
    </row>
    <row r="773" spans="1:48" x14ac:dyDescent="0.25">
      <c r="A773" s="333" t="str">
        <f>IF('Sub-Cpt Record'!B773="",IF(OR('Sub-Cpt Record'!A773=0,'Sub-Cpt Record'!A773=""),"",'Sub-Cpt Record'!A773),CONCATENATE('Sub-Cpt Record'!A773&amp;'Sub-Cpt Record'!B773))</f>
        <v/>
      </c>
      <c r="B773" s="333">
        <f t="shared" si="100"/>
        <v>1</v>
      </c>
      <c r="C773" s="334" t="str">
        <f>IF('Sub-Cpt Record'!E773 = "","",'Sub-Cpt Record'!E773&amp;"  ")</f>
        <v/>
      </c>
      <c r="D773" s="333" t="str">
        <f>IF('Sub-Cpt Record'!F773 = "","",'Sub-Cpt Record'!F773&amp;"  ")</f>
        <v/>
      </c>
      <c r="E773" s="333" t="str">
        <f>IF('Sub-Cpt Record'!G773 = "","",'Sub-Cpt Record'!G773&amp;"  ")</f>
        <v/>
      </c>
      <c r="F773" s="333" t="str">
        <f>IF('Sub-Cpt Record'!H773 = "","",'Sub-Cpt Record'!H773&amp;"  ")</f>
        <v/>
      </c>
      <c r="G773" s="333" t="str">
        <f>IF('Sub-Cpt Record'!I773 = "","",'Sub-Cpt Record'!I773&amp;"  ")</f>
        <v/>
      </c>
      <c r="H773" s="333" t="str">
        <f>IF('Sub-Cpt Record'!J773 = "","",'Sub-Cpt Record'!J773&amp;"  ")</f>
        <v/>
      </c>
      <c r="I773" s="335" t="str">
        <f t="shared" si="101"/>
        <v/>
      </c>
      <c r="J773" s="333">
        <f>IF(A773&lt;&gt;"",'Sub-Cpt Record'!C773/CODE!B773,0)</f>
        <v>0</v>
      </c>
      <c r="L773" s="337" t="str">
        <f t="shared" si="102"/>
        <v/>
      </c>
      <c r="N773" s="338">
        <f>COUNTIFS('Felling&amp;Restocking'!$A$11:$A$1000, 'Felling&amp;Restocking'!$A773, 'Felling&amp;Restocking'!$B$11:$B$1000, 'Felling&amp;Restocking'!$B773, 'Felling&amp;Restocking'!$H$11:$H$1000, 'Felling&amp;Restocking'!$H773)</f>
        <v>0</v>
      </c>
      <c r="O773" s="338">
        <f>IF(OR('Felling&amp;Restocking'!H773=0,'Felling&amp;Restocking'!H773=""),0,1)</f>
        <v>0</v>
      </c>
      <c r="P773" s="339">
        <f>SUM('Felling&amp;Restocking'!O773+'Felling&amp;Restocking'!P773)</f>
        <v>0</v>
      </c>
      <c r="S773" s="341">
        <f>IF(AND(O773&lt;&gt;0,P773&lt;&gt;0,'Felling&amp;Restocking'!G773&lt;&gt;0,AA773="",AC773=""),1,0)</f>
        <v>0</v>
      </c>
      <c r="T773" s="342" t="str">
        <f>IF(OR('Felling&amp;Restocking'!G773=0,'Felling&amp;Restocking'!G773=""),"",SUM('Felling&amp;Restocking'!O773/P773)*'Felling&amp;Restocking'!G773)</f>
        <v/>
      </c>
      <c r="U773" s="343" t="str">
        <f>IF(OR('Felling&amp;Restocking'!G773=0,'Felling&amp;Restocking'!G773=""),"",SUM('Felling&amp;Restocking'!P773/P773)*'Felling&amp;Restocking'!G773)</f>
        <v/>
      </c>
      <c r="V773" s="344">
        <f>IF(CONCATENATE('Felling&amp;Restocking'!U773&amp;'Felling&amp;Restocking'!W773&amp;'Felling&amp;Restocking'!Y773&amp;'Felling&amp;Restocking'!AA773&amp;'Felling&amp;Restocking'!AC773)="",0,1)</f>
        <v>0</v>
      </c>
      <c r="W773" s="345">
        <f>IF(OR(OR(TRIM('Felling&amp;Restocking'!H773)="T",TRIM('Felling&amp;Restocking'!H773)="DF",TRIM('Felling&amp;Restocking'!H773)="OS"),O773=0),0,1)</f>
        <v>0</v>
      </c>
      <c r="X773" s="345">
        <f>IF(OR('Felling&amp;Restocking'!$S773="",OR('Felling&amp;Restocking'!$S773=0,'Felling&amp;Restocking'!$S773="N/A")),0,1)</f>
        <v>0</v>
      </c>
      <c r="Y773" s="333" t="str">
        <f t="shared" si="103"/>
        <v/>
      </c>
      <c r="Z773" s="333" t="str">
        <f t="shared" si="104"/>
        <v/>
      </c>
      <c r="AA773" s="334" t="str">
        <f t="shared" si="105"/>
        <v/>
      </c>
      <c r="AC773" s="333" t="str">
        <f t="shared" si="106"/>
        <v/>
      </c>
      <c r="AE773" s="333" t="str">
        <f t="shared" si="107"/>
        <v>1</v>
      </c>
      <c r="AF773" s="346" t="str">
        <f>IF('Felling&amp;Restocking'!I773="","",IFERROR(VLOOKUP( 'Felling&amp;Restocking'!I773,SpeciesList[],2,FALSE),"," &amp; 'Felling&amp;Restocking'!I773))</f>
        <v/>
      </c>
      <c r="AG773" s="333" t="str">
        <f>IF('Felling&amp;Restocking'!I773="","",VLOOKUP( 'Felling&amp;Restocking'!I773,SpeciesList[],4,FALSE))</f>
        <v/>
      </c>
      <c r="AH773" s="333" t="str">
        <f>IF('Felling&amp;Restocking'!J773="","",IFERROR("," &amp; VLOOKUP( 'Felling&amp;Restocking'!J773,SpeciesList[],2,FALSE),"," &amp; 'Felling&amp;Restocking'!J773))</f>
        <v/>
      </c>
      <c r="AI773" s="333" t="str">
        <f>IF('Felling&amp;Restocking'!J773="","",VLOOKUP( 'Felling&amp;Restocking'!J773,SpeciesList[],4,FALSE))</f>
        <v/>
      </c>
      <c r="AJ773" s="333" t="str">
        <f>IF('Felling&amp;Restocking'!K773="","",IFERROR("," &amp; VLOOKUP( 'Felling&amp;Restocking'!K773,SpeciesList[],2,FALSE),"," &amp; 'Felling&amp;Restocking'!K773))</f>
        <v/>
      </c>
      <c r="AK773" s="333" t="str">
        <f>IF('Felling&amp;Restocking'!K773="","",VLOOKUP( 'Felling&amp;Restocking'!K773,SpeciesList[],4,FALSE))</f>
        <v/>
      </c>
      <c r="AL773" s="333" t="str">
        <f>IF('Felling&amp;Restocking'!L773="","",IFERROR("," &amp; VLOOKUP( 'Felling&amp;Restocking'!L773,SpeciesList[],2,FALSE),"," &amp; 'Felling&amp;Restocking'!L773))</f>
        <v/>
      </c>
      <c r="AM773" s="333" t="str">
        <f>IF('Felling&amp;Restocking'!L773="","",VLOOKUP( 'Felling&amp;Restocking'!L773,SpeciesList[],4,FALSE))</f>
        <v/>
      </c>
      <c r="AN773" s="333" t="str">
        <f>IF('Felling&amp;Restocking'!M773="","",IFERROR("," &amp; VLOOKUP( 'Felling&amp;Restocking'!M773,SpeciesList[],2,FALSE),"," &amp; 'Felling&amp;Restocking'!M773))</f>
        <v/>
      </c>
      <c r="AO773" s="333" t="str">
        <f>IF('Felling&amp;Restocking'!M773="","",VLOOKUP( 'Felling&amp;Restocking'!M773,SpeciesList[],4,FALSE))</f>
        <v/>
      </c>
      <c r="AP773" s="333" t="str">
        <f>IF('Felling&amp;Restocking'!N773="","",IFERROR("," &amp; VLOOKUP( 'Felling&amp;Restocking'!N773,SpeciesList[],2,FALSE),"," &amp; 'Felling&amp;Restocking'!N773))</f>
        <v/>
      </c>
      <c r="AQ773" s="333" t="str">
        <f>IF('Felling&amp;Restocking'!N773="","",VLOOKUP( 'Felling&amp;Restocking'!N773,SpeciesList[],4,FALSE))</f>
        <v/>
      </c>
      <c r="AS773" s="346"/>
      <c r="AT773" s="333" t="str">
        <f>IF('Sub-Cpt Record'!A773&lt;&gt;"",CONCATENATE('Sub-Cpt Record'!A773,'Sub-Cpt Record'!B773,'Sub-Cpt Record'!C773),"")</f>
        <v/>
      </c>
      <c r="AU773" s="333">
        <f t="shared" si="108"/>
        <v>1</v>
      </c>
      <c r="AV773" s="333">
        <f>IF(AT773&lt;&gt;"",'Sub-Cpt Record'!C773/CODE!AU773,0)</f>
        <v>0</v>
      </c>
    </row>
    <row r="774" spans="1:48" x14ac:dyDescent="0.25">
      <c r="A774" s="333" t="str">
        <f>IF('Sub-Cpt Record'!B774="",IF(OR('Sub-Cpt Record'!A774=0,'Sub-Cpt Record'!A774=""),"",'Sub-Cpt Record'!A774),CONCATENATE('Sub-Cpt Record'!A774&amp;'Sub-Cpt Record'!B774))</f>
        <v/>
      </c>
      <c r="B774" s="333">
        <f t="shared" si="100"/>
        <v>1</v>
      </c>
      <c r="C774" s="334" t="str">
        <f>IF('Sub-Cpt Record'!E774 = "","",'Sub-Cpt Record'!E774&amp;"  ")</f>
        <v/>
      </c>
      <c r="D774" s="333" t="str">
        <f>IF('Sub-Cpt Record'!F774 = "","",'Sub-Cpt Record'!F774&amp;"  ")</f>
        <v/>
      </c>
      <c r="E774" s="333" t="str">
        <f>IF('Sub-Cpt Record'!G774 = "","",'Sub-Cpt Record'!G774&amp;"  ")</f>
        <v/>
      </c>
      <c r="F774" s="333" t="str">
        <f>IF('Sub-Cpt Record'!H774 = "","",'Sub-Cpt Record'!H774&amp;"  ")</f>
        <v/>
      </c>
      <c r="G774" s="333" t="str">
        <f>IF('Sub-Cpt Record'!I774 = "","",'Sub-Cpt Record'!I774&amp;"  ")</f>
        <v/>
      </c>
      <c r="H774" s="333" t="str">
        <f>IF('Sub-Cpt Record'!J774 = "","",'Sub-Cpt Record'!J774&amp;"  ")</f>
        <v/>
      </c>
      <c r="I774" s="335" t="str">
        <f t="shared" si="101"/>
        <v/>
      </c>
      <c r="J774" s="333">
        <f>IF(A774&lt;&gt;"",'Sub-Cpt Record'!C774/CODE!B774,0)</f>
        <v>0</v>
      </c>
      <c r="L774" s="337" t="str">
        <f t="shared" si="102"/>
        <v/>
      </c>
      <c r="N774" s="338">
        <f>COUNTIFS('Felling&amp;Restocking'!$A$11:$A$1000, 'Felling&amp;Restocking'!$A774, 'Felling&amp;Restocking'!$B$11:$B$1000, 'Felling&amp;Restocking'!$B774, 'Felling&amp;Restocking'!$H$11:$H$1000, 'Felling&amp;Restocking'!$H774)</f>
        <v>0</v>
      </c>
      <c r="O774" s="338">
        <f>IF(OR('Felling&amp;Restocking'!H774=0,'Felling&amp;Restocking'!H774=""),0,1)</f>
        <v>0</v>
      </c>
      <c r="P774" s="339">
        <f>SUM('Felling&amp;Restocking'!O774+'Felling&amp;Restocking'!P774)</f>
        <v>0</v>
      </c>
      <c r="S774" s="341">
        <f>IF(AND(O774&lt;&gt;0,P774&lt;&gt;0,'Felling&amp;Restocking'!G774&lt;&gt;0,AA774="",AC774=""),1,0)</f>
        <v>0</v>
      </c>
      <c r="T774" s="342" t="str">
        <f>IF(OR('Felling&amp;Restocking'!G774=0,'Felling&amp;Restocking'!G774=""),"",SUM('Felling&amp;Restocking'!O774/P774)*'Felling&amp;Restocking'!G774)</f>
        <v/>
      </c>
      <c r="U774" s="343" t="str">
        <f>IF(OR('Felling&amp;Restocking'!G774=0,'Felling&amp;Restocking'!G774=""),"",SUM('Felling&amp;Restocking'!P774/P774)*'Felling&amp;Restocking'!G774)</f>
        <v/>
      </c>
      <c r="V774" s="344">
        <f>IF(CONCATENATE('Felling&amp;Restocking'!U774&amp;'Felling&amp;Restocking'!W774&amp;'Felling&amp;Restocking'!Y774&amp;'Felling&amp;Restocking'!AA774&amp;'Felling&amp;Restocking'!AC774)="",0,1)</f>
        <v>0</v>
      </c>
      <c r="W774" s="345">
        <f>IF(OR(OR(TRIM('Felling&amp;Restocking'!H774)="T",TRIM('Felling&amp;Restocking'!H774)="DF",TRIM('Felling&amp;Restocking'!H774)="OS"),O774=0),0,1)</f>
        <v>0</v>
      </c>
      <c r="X774" s="345">
        <f>IF(OR('Felling&amp;Restocking'!$S774="",OR('Felling&amp;Restocking'!$S774=0,'Felling&amp;Restocking'!$S774="N/A")),0,1)</f>
        <v>0</v>
      </c>
      <c r="Y774" s="333" t="str">
        <f t="shared" si="103"/>
        <v/>
      </c>
      <c r="Z774" s="333" t="str">
        <f t="shared" si="104"/>
        <v/>
      </c>
      <c r="AA774" s="334" t="str">
        <f t="shared" si="105"/>
        <v/>
      </c>
      <c r="AC774" s="333" t="str">
        <f t="shared" si="106"/>
        <v/>
      </c>
      <c r="AE774" s="333" t="str">
        <f t="shared" si="107"/>
        <v>1</v>
      </c>
      <c r="AF774" s="346" t="str">
        <f>IF('Felling&amp;Restocking'!I774="","",IFERROR(VLOOKUP( 'Felling&amp;Restocking'!I774,SpeciesList[],2,FALSE),"," &amp; 'Felling&amp;Restocking'!I774))</f>
        <v/>
      </c>
      <c r="AG774" s="333" t="str">
        <f>IF('Felling&amp;Restocking'!I774="","",VLOOKUP( 'Felling&amp;Restocking'!I774,SpeciesList[],4,FALSE))</f>
        <v/>
      </c>
      <c r="AH774" s="333" t="str">
        <f>IF('Felling&amp;Restocking'!J774="","",IFERROR("," &amp; VLOOKUP( 'Felling&amp;Restocking'!J774,SpeciesList[],2,FALSE),"," &amp; 'Felling&amp;Restocking'!J774))</f>
        <v/>
      </c>
      <c r="AI774" s="333" t="str">
        <f>IF('Felling&amp;Restocking'!J774="","",VLOOKUP( 'Felling&amp;Restocking'!J774,SpeciesList[],4,FALSE))</f>
        <v/>
      </c>
      <c r="AJ774" s="333" t="str">
        <f>IF('Felling&amp;Restocking'!K774="","",IFERROR("," &amp; VLOOKUP( 'Felling&amp;Restocking'!K774,SpeciesList[],2,FALSE),"," &amp; 'Felling&amp;Restocking'!K774))</f>
        <v/>
      </c>
      <c r="AK774" s="333" t="str">
        <f>IF('Felling&amp;Restocking'!K774="","",VLOOKUP( 'Felling&amp;Restocking'!K774,SpeciesList[],4,FALSE))</f>
        <v/>
      </c>
      <c r="AL774" s="333" t="str">
        <f>IF('Felling&amp;Restocking'!L774="","",IFERROR("," &amp; VLOOKUP( 'Felling&amp;Restocking'!L774,SpeciesList[],2,FALSE),"," &amp; 'Felling&amp;Restocking'!L774))</f>
        <v/>
      </c>
      <c r="AM774" s="333" t="str">
        <f>IF('Felling&amp;Restocking'!L774="","",VLOOKUP( 'Felling&amp;Restocking'!L774,SpeciesList[],4,FALSE))</f>
        <v/>
      </c>
      <c r="AN774" s="333" t="str">
        <f>IF('Felling&amp;Restocking'!M774="","",IFERROR("," &amp; VLOOKUP( 'Felling&amp;Restocking'!M774,SpeciesList[],2,FALSE),"," &amp; 'Felling&amp;Restocking'!M774))</f>
        <v/>
      </c>
      <c r="AO774" s="333" t="str">
        <f>IF('Felling&amp;Restocking'!M774="","",VLOOKUP( 'Felling&amp;Restocking'!M774,SpeciesList[],4,FALSE))</f>
        <v/>
      </c>
      <c r="AP774" s="333" t="str">
        <f>IF('Felling&amp;Restocking'!N774="","",IFERROR("," &amp; VLOOKUP( 'Felling&amp;Restocking'!N774,SpeciesList[],2,FALSE),"," &amp; 'Felling&amp;Restocking'!N774))</f>
        <v/>
      </c>
      <c r="AQ774" s="333" t="str">
        <f>IF('Felling&amp;Restocking'!N774="","",VLOOKUP( 'Felling&amp;Restocking'!N774,SpeciesList[],4,FALSE))</f>
        <v/>
      </c>
      <c r="AS774" s="346"/>
      <c r="AT774" s="333" t="str">
        <f>IF('Sub-Cpt Record'!A774&lt;&gt;"",CONCATENATE('Sub-Cpt Record'!A774,'Sub-Cpt Record'!B774,'Sub-Cpt Record'!C774),"")</f>
        <v/>
      </c>
      <c r="AU774" s="333">
        <f t="shared" si="108"/>
        <v>1</v>
      </c>
      <c r="AV774" s="333">
        <f>IF(AT774&lt;&gt;"",'Sub-Cpt Record'!C774/CODE!AU774,0)</f>
        <v>0</v>
      </c>
    </row>
    <row r="775" spans="1:48" x14ac:dyDescent="0.25">
      <c r="A775" s="333" t="str">
        <f>IF('Sub-Cpt Record'!B775="",IF(OR('Sub-Cpt Record'!A775=0,'Sub-Cpt Record'!A775=""),"",'Sub-Cpt Record'!A775),CONCATENATE('Sub-Cpt Record'!A775&amp;'Sub-Cpt Record'!B775))</f>
        <v/>
      </c>
      <c r="B775" s="333">
        <f t="shared" si="100"/>
        <v>1</v>
      </c>
      <c r="C775" s="334" t="str">
        <f>IF('Sub-Cpt Record'!E775 = "","",'Sub-Cpt Record'!E775&amp;"  ")</f>
        <v/>
      </c>
      <c r="D775" s="333" t="str">
        <f>IF('Sub-Cpt Record'!F775 = "","",'Sub-Cpt Record'!F775&amp;"  ")</f>
        <v/>
      </c>
      <c r="E775" s="333" t="str">
        <f>IF('Sub-Cpt Record'!G775 = "","",'Sub-Cpt Record'!G775&amp;"  ")</f>
        <v/>
      </c>
      <c r="F775" s="333" t="str">
        <f>IF('Sub-Cpt Record'!H775 = "","",'Sub-Cpt Record'!H775&amp;"  ")</f>
        <v/>
      </c>
      <c r="G775" s="333" t="str">
        <f>IF('Sub-Cpt Record'!I775 = "","",'Sub-Cpt Record'!I775&amp;"  ")</f>
        <v/>
      </c>
      <c r="H775" s="333" t="str">
        <f>IF('Sub-Cpt Record'!J775 = "","",'Sub-Cpt Record'!J775&amp;"  ")</f>
        <v/>
      </c>
      <c r="I775" s="335" t="str">
        <f t="shared" si="101"/>
        <v/>
      </c>
      <c r="J775" s="333">
        <f>IF(A775&lt;&gt;"",'Sub-Cpt Record'!C775/CODE!B775,0)</f>
        <v>0</v>
      </c>
      <c r="L775" s="337" t="str">
        <f t="shared" si="102"/>
        <v/>
      </c>
      <c r="N775" s="338">
        <f>COUNTIFS('Felling&amp;Restocking'!$A$11:$A$1000, 'Felling&amp;Restocking'!$A775, 'Felling&amp;Restocking'!$B$11:$B$1000, 'Felling&amp;Restocking'!$B775, 'Felling&amp;Restocking'!$H$11:$H$1000, 'Felling&amp;Restocking'!$H775)</f>
        <v>0</v>
      </c>
      <c r="O775" s="338">
        <f>IF(OR('Felling&amp;Restocking'!H775=0,'Felling&amp;Restocking'!H775=""),0,1)</f>
        <v>0</v>
      </c>
      <c r="P775" s="339">
        <f>SUM('Felling&amp;Restocking'!O775+'Felling&amp;Restocking'!P775)</f>
        <v>0</v>
      </c>
      <c r="S775" s="341">
        <f>IF(AND(O775&lt;&gt;0,P775&lt;&gt;0,'Felling&amp;Restocking'!G775&lt;&gt;0,AA775="",AC775=""),1,0)</f>
        <v>0</v>
      </c>
      <c r="T775" s="342" t="str">
        <f>IF(OR('Felling&amp;Restocking'!G775=0,'Felling&amp;Restocking'!G775=""),"",SUM('Felling&amp;Restocking'!O775/P775)*'Felling&amp;Restocking'!G775)</f>
        <v/>
      </c>
      <c r="U775" s="343" t="str">
        <f>IF(OR('Felling&amp;Restocking'!G775=0,'Felling&amp;Restocking'!G775=""),"",SUM('Felling&amp;Restocking'!P775/P775)*'Felling&amp;Restocking'!G775)</f>
        <v/>
      </c>
      <c r="V775" s="344">
        <f>IF(CONCATENATE('Felling&amp;Restocking'!U775&amp;'Felling&amp;Restocking'!W775&amp;'Felling&amp;Restocking'!Y775&amp;'Felling&amp;Restocking'!AA775&amp;'Felling&amp;Restocking'!AC775)="",0,1)</f>
        <v>0</v>
      </c>
      <c r="W775" s="345">
        <f>IF(OR(OR(TRIM('Felling&amp;Restocking'!H775)="T",TRIM('Felling&amp;Restocking'!H775)="DF",TRIM('Felling&amp;Restocking'!H775)="OS"),O775=0),0,1)</f>
        <v>0</v>
      </c>
      <c r="X775" s="345">
        <f>IF(OR('Felling&amp;Restocking'!$S775="",OR('Felling&amp;Restocking'!$S775=0,'Felling&amp;Restocking'!$S775="N/A")),0,1)</f>
        <v>0</v>
      </c>
      <c r="Y775" s="333" t="str">
        <f t="shared" si="103"/>
        <v/>
      </c>
      <c r="Z775" s="333" t="str">
        <f t="shared" si="104"/>
        <v/>
      </c>
      <c r="AA775" s="334" t="str">
        <f t="shared" si="105"/>
        <v/>
      </c>
      <c r="AC775" s="333" t="str">
        <f t="shared" si="106"/>
        <v/>
      </c>
      <c r="AE775" s="333" t="str">
        <f t="shared" si="107"/>
        <v>1</v>
      </c>
      <c r="AF775" s="346" t="str">
        <f>IF('Felling&amp;Restocking'!I775="","",IFERROR(VLOOKUP( 'Felling&amp;Restocking'!I775,SpeciesList[],2,FALSE),"," &amp; 'Felling&amp;Restocking'!I775))</f>
        <v/>
      </c>
      <c r="AG775" s="333" t="str">
        <f>IF('Felling&amp;Restocking'!I775="","",VLOOKUP( 'Felling&amp;Restocking'!I775,SpeciesList[],4,FALSE))</f>
        <v/>
      </c>
      <c r="AH775" s="333" t="str">
        <f>IF('Felling&amp;Restocking'!J775="","",IFERROR("," &amp; VLOOKUP( 'Felling&amp;Restocking'!J775,SpeciesList[],2,FALSE),"," &amp; 'Felling&amp;Restocking'!J775))</f>
        <v/>
      </c>
      <c r="AI775" s="333" t="str">
        <f>IF('Felling&amp;Restocking'!J775="","",VLOOKUP( 'Felling&amp;Restocking'!J775,SpeciesList[],4,FALSE))</f>
        <v/>
      </c>
      <c r="AJ775" s="333" t="str">
        <f>IF('Felling&amp;Restocking'!K775="","",IFERROR("," &amp; VLOOKUP( 'Felling&amp;Restocking'!K775,SpeciesList[],2,FALSE),"," &amp; 'Felling&amp;Restocking'!K775))</f>
        <v/>
      </c>
      <c r="AK775" s="333" t="str">
        <f>IF('Felling&amp;Restocking'!K775="","",VLOOKUP( 'Felling&amp;Restocking'!K775,SpeciesList[],4,FALSE))</f>
        <v/>
      </c>
      <c r="AL775" s="333" t="str">
        <f>IF('Felling&amp;Restocking'!L775="","",IFERROR("," &amp; VLOOKUP( 'Felling&amp;Restocking'!L775,SpeciesList[],2,FALSE),"," &amp; 'Felling&amp;Restocking'!L775))</f>
        <v/>
      </c>
      <c r="AM775" s="333" t="str">
        <f>IF('Felling&amp;Restocking'!L775="","",VLOOKUP( 'Felling&amp;Restocking'!L775,SpeciesList[],4,FALSE))</f>
        <v/>
      </c>
      <c r="AN775" s="333" t="str">
        <f>IF('Felling&amp;Restocking'!M775="","",IFERROR("," &amp; VLOOKUP( 'Felling&amp;Restocking'!M775,SpeciesList[],2,FALSE),"," &amp; 'Felling&amp;Restocking'!M775))</f>
        <v/>
      </c>
      <c r="AO775" s="333" t="str">
        <f>IF('Felling&amp;Restocking'!M775="","",VLOOKUP( 'Felling&amp;Restocking'!M775,SpeciesList[],4,FALSE))</f>
        <v/>
      </c>
      <c r="AP775" s="333" t="str">
        <f>IF('Felling&amp;Restocking'!N775="","",IFERROR("," &amp; VLOOKUP( 'Felling&amp;Restocking'!N775,SpeciesList[],2,FALSE),"," &amp; 'Felling&amp;Restocking'!N775))</f>
        <v/>
      </c>
      <c r="AQ775" s="333" t="str">
        <f>IF('Felling&amp;Restocking'!N775="","",VLOOKUP( 'Felling&amp;Restocking'!N775,SpeciesList[],4,FALSE))</f>
        <v/>
      </c>
      <c r="AS775" s="346"/>
      <c r="AT775" s="333" t="str">
        <f>IF('Sub-Cpt Record'!A775&lt;&gt;"",CONCATENATE('Sub-Cpt Record'!A775,'Sub-Cpt Record'!B775,'Sub-Cpt Record'!C775),"")</f>
        <v/>
      </c>
      <c r="AU775" s="333">
        <f t="shared" si="108"/>
        <v>1</v>
      </c>
      <c r="AV775" s="333">
        <f>IF(AT775&lt;&gt;"",'Sub-Cpt Record'!C775/CODE!AU775,0)</f>
        <v>0</v>
      </c>
    </row>
    <row r="776" spans="1:48" x14ac:dyDescent="0.25">
      <c r="A776" s="333" t="str">
        <f>IF('Sub-Cpt Record'!B776="",IF(OR('Sub-Cpt Record'!A776=0,'Sub-Cpt Record'!A776=""),"",'Sub-Cpt Record'!A776),CONCATENATE('Sub-Cpt Record'!A776&amp;'Sub-Cpt Record'!B776))</f>
        <v/>
      </c>
      <c r="B776" s="333">
        <f t="shared" si="100"/>
        <v>1</v>
      </c>
      <c r="C776" s="334" t="str">
        <f>IF('Sub-Cpt Record'!E776 = "","",'Sub-Cpt Record'!E776&amp;"  ")</f>
        <v/>
      </c>
      <c r="D776" s="333" t="str">
        <f>IF('Sub-Cpt Record'!F776 = "","",'Sub-Cpt Record'!F776&amp;"  ")</f>
        <v/>
      </c>
      <c r="E776" s="333" t="str">
        <f>IF('Sub-Cpt Record'!G776 = "","",'Sub-Cpt Record'!G776&amp;"  ")</f>
        <v/>
      </c>
      <c r="F776" s="333" t="str">
        <f>IF('Sub-Cpt Record'!H776 = "","",'Sub-Cpt Record'!H776&amp;"  ")</f>
        <v/>
      </c>
      <c r="G776" s="333" t="str">
        <f>IF('Sub-Cpt Record'!I776 = "","",'Sub-Cpt Record'!I776&amp;"  ")</f>
        <v/>
      </c>
      <c r="H776" s="333" t="str">
        <f>IF('Sub-Cpt Record'!J776 = "","",'Sub-Cpt Record'!J776&amp;"  ")</f>
        <v/>
      </c>
      <c r="I776" s="335" t="str">
        <f t="shared" si="101"/>
        <v/>
      </c>
      <c r="J776" s="333">
        <f>IF(A776&lt;&gt;"",'Sub-Cpt Record'!C776/CODE!B776,0)</f>
        <v>0</v>
      </c>
      <c r="L776" s="337" t="str">
        <f t="shared" si="102"/>
        <v/>
      </c>
      <c r="N776" s="338">
        <f>COUNTIFS('Felling&amp;Restocking'!$A$11:$A$1000, 'Felling&amp;Restocking'!$A776, 'Felling&amp;Restocking'!$B$11:$B$1000, 'Felling&amp;Restocking'!$B776, 'Felling&amp;Restocking'!$H$11:$H$1000, 'Felling&amp;Restocking'!$H776)</f>
        <v>0</v>
      </c>
      <c r="O776" s="338">
        <f>IF(OR('Felling&amp;Restocking'!H776=0,'Felling&amp;Restocking'!H776=""),0,1)</f>
        <v>0</v>
      </c>
      <c r="P776" s="339">
        <f>SUM('Felling&amp;Restocking'!O776+'Felling&amp;Restocking'!P776)</f>
        <v>0</v>
      </c>
      <c r="S776" s="341">
        <f>IF(AND(O776&lt;&gt;0,P776&lt;&gt;0,'Felling&amp;Restocking'!G776&lt;&gt;0,AA776="",AC776=""),1,0)</f>
        <v>0</v>
      </c>
      <c r="T776" s="342" t="str">
        <f>IF(OR('Felling&amp;Restocking'!G776=0,'Felling&amp;Restocking'!G776=""),"",SUM('Felling&amp;Restocking'!O776/P776)*'Felling&amp;Restocking'!G776)</f>
        <v/>
      </c>
      <c r="U776" s="343" t="str">
        <f>IF(OR('Felling&amp;Restocking'!G776=0,'Felling&amp;Restocking'!G776=""),"",SUM('Felling&amp;Restocking'!P776/P776)*'Felling&amp;Restocking'!G776)</f>
        <v/>
      </c>
      <c r="V776" s="344">
        <f>IF(CONCATENATE('Felling&amp;Restocking'!U776&amp;'Felling&amp;Restocking'!W776&amp;'Felling&amp;Restocking'!Y776&amp;'Felling&amp;Restocking'!AA776&amp;'Felling&amp;Restocking'!AC776)="",0,1)</f>
        <v>0</v>
      </c>
      <c r="W776" s="345">
        <f>IF(OR(OR(TRIM('Felling&amp;Restocking'!H776)="T",TRIM('Felling&amp;Restocking'!H776)="DF",TRIM('Felling&amp;Restocking'!H776)="OS"),O776=0),0,1)</f>
        <v>0</v>
      </c>
      <c r="X776" s="345">
        <f>IF(OR('Felling&amp;Restocking'!$S776="",OR('Felling&amp;Restocking'!$S776=0,'Felling&amp;Restocking'!$S776="N/A")),0,1)</f>
        <v>0</v>
      </c>
      <c r="Y776" s="333" t="str">
        <f t="shared" si="103"/>
        <v/>
      </c>
      <c r="Z776" s="333" t="str">
        <f t="shared" si="104"/>
        <v/>
      </c>
      <c r="AA776" s="334" t="str">
        <f t="shared" si="105"/>
        <v/>
      </c>
      <c r="AC776" s="333" t="str">
        <f t="shared" si="106"/>
        <v/>
      </c>
      <c r="AE776" s="333" t="str">
        <f t="shared" si="107"/>
        <v>1</v>
      </c>
      <c r="AF776" s="346" t="str">
        <f>IF('Felling&amp;Restocking'!I776="","",IFERROR(VLOOKUP( 'Felling&amp;Restocking'!I776,SpeciesList[],2,FALSE),"," &amp; 'Felling&amp;Restocking'!I776))</f>
        <v/>
      </c>
      <c r="AG776" s="333" t="str">
        <f>IF('Felling&amp;Restocking'!I776="","",VLOOKUP( 'Felling&amp;Restocking'!I776,SpeciesList[],4,FALSE))</f>
        <v/>
      </c>
      <c r="AH776" s="333" t="str">
        <f>IF('Felling&amp;Restocking'!J776="","",IFERROR("," &amp; VLOOKUP( 'Felling&amp;Restocking'!J776,SpeciesList[],2,FALSE),"," &amp; 'Felling&amp;Restocking'!J776))</f>
        <v/>
      </c>
      <c r="AI776" s="333" t="str">
        <f>IF('Felling&amp;Restocking'!J776="","",VLOOKUP( 'Felling&amp;Restocking'!J776,SpeciesList[],4,FALSE))</f>
        <v/>
      </c>
      <c r="AJ776" s="333" t="str">
        <f>IF('Felling&amp;Restocking'!K776="","",IFERROR("," &amp; VLOOKUP( 'Felling&amp;Restocking'!K776,SpeciesList[],2,FALSE),"," &amp; 'Felling&amp;Restocking'!K776))</f>
        <v/>
      </c>
      <c r="AK776" s="333" t="str">
        <f>IF('Felling&amp;Restocking'!K776="","",VLOOKUP( 'Felling&amp;Restocking'!K776,SpeciesList[],4,FALSE))</f>
        <v/>
      </c>
      <c r="AL776" s="333" t="str">
        <f>IF('Felling&amp;Restocking'!L776="","",IFERROR("," &amp; VLOOKUP( 'Felling&amp;Restocking'!L776,SpeciesList[],2,FALSE),"," &amp; 'Felling&amp;Restocking'!L776))</f>
        <v/>
      </c>
      <c r="AM776" s="333" t="str">
        <f>IF('Felling&amp;Restocking'!L776="","",VLOOKUP( 'Felling&amp;Restocking'!L776,SpeciesList[],4,FALSE))</f>
        <v/>
      </c>
      <c r="AN776" s="333" t="str">
        <f>IF('Felling&amp;Restocking'!M776="","",IFERROR("," &amp; VLOOKUP( 'Felling&amp;Restocking'!M776,SpeciesList[],2,FALSE),"," &amp; 'Felling&amp;Restocking'!M776))</f>
        <v/>
      </c>
      <c r="AO776" s="333" t="str">
        <f>IF('Felling&amp;Restocking'!M776="","",VLOOKUP( 'Felling&amp;Restocking'!M776,SpeciesList[],4,FALSE))</f>
        <v/>
      </c>
      <c r="AP776" s="333" t="str">
        <f>IF('Felling&amp;Restocking'!N776="","",IFERROR("," &amp; VLOOKUP( 'Felling&amp;Restocking'!N776,SpeciesList[],2,FALSE),"," &amp; 'Felling&amp;Restocking'!N776))</f>
        <v/>
      </c>
      <c r="AQ776" s="333" t="str">
        <f>IF('Felling&amp;Restocking'!N776="","",VLOOKUP( 'Felling&amp;Restocking'!N776,SpeciesList[],4,FALSE))</f>
        <v/>
      </c>
      <c r="AS776" s="346"/>
      <c r="AT776" s="333" t="str">
        <f>IF('Sub-Cpt Record'!A776&lt;&gt;"",CONCATENATE('Sub-Cpt Record'!A776,'Sub-Cpt Record'!B776,'Sub-Cpt Record'!C776),"")</f>
        <v/>
      </c>
      <c r="AU776" s="333">
        <f t="shared" si="108"/>
        <v>1</v>
      </c>
      <c r="AV776" s="333">
        <f>IF(AT776&lt;&gt;"",'Sub-Cpt Record'!C776/CODE!AU776,0)</f>
        <v>0</v>
      </c>
    </row>
    <row r="777" spans="1:48" x14ac:dyDescent="0.25">
      <c r="A777" s="333" t="str">
        <f>IF('Sub-Cpt Record'!B777="",IF(OR('Sub-Cpt Record'!A777=0,'Sub-Cpt Record'!A777=""),"",'Sub-Cpt Record'!A777),CONCATENATE('Sub-Cpt Record'!A777&amp;'Sub-Cpt Record'!B777))</f>
        <v/>
      </c>
      <c r="B777" s="333">
        <f t="shared" si="100"/>
        <v>1</v>
      </c>
      <c r="C777" s="334" t="str">
        <f>IF('Sub-Cpt Record'!E777 = "","",'Sub-Cpt Record'!E777&amp;"  ")</f>
        <v/>
      </c>
      <c r="D777" s="333" t="str">
        <f>IF('Sub-Cpt Record'!F777 = "","",'Sub-Cpt Record'!F777&amp;"  ")</f>
        <v/>
      </c>
      <c r="E777" s="333" t="str">
        <f>IF('Sub-Cpt Record'!G777 = "","",'Sub-Cpt Record'!G777&amp;"  ")</f>
        <v/>
      </c>
      <c r="F777" s="333" t="str">
        <f>IF('Sub-Cpt Record'!H777 = "","",'Sub-Cpt Record'!H777&amp;"  ")</f>
        <v/>
      </c>
      <c r="G777" s="333" t="str">
        <f>IF('Sub-Cpt Record'!I777 = "","",'Sub-Cpt Record'!I777&amp;"  ")</f>
        <v/>
      </c>
      <c r="H777" s="333" t="str">
        <f>IF('Sub-Cpt Record'!J777 = "","",'Sub-Cpt Record'!J777&amp;"  ")</f>
        <v/>
      </c>
      <c r="I777" s="335" t="str">
        <f t="shared" si="101"/>
        <v/>
      </c>
      <c r="J777" s="333">
        <f>IF(A777&lt;&gt;"",'Sub-Cpt Record'!C777/CODE!B777,0)</f>
        <v>0</v>
      </c>
      <c r="L777" s="337" t="str">
        <f t="shared" si="102"/>
        <v/>
      </c>
      <c r="N777" s="338">
        <f>COUNTIFS('Felling&amp;Restocking'!$A$11:$A$1000, 'Felling&amp;Restocking'!$A777, 'Felling&amp;Restocking'!$B$11:$B$1000, 'Felling&amp;Restocking'!$B777, 'Felling&amp;Restocking'!$H$11:$H$1000, 'Felling&amp;Restocking'!$H777)</f>
        <v>0</v>
      </c>
      <c r="O777" s="338">
        <f>IF(OR('Felling&amp;Restocking'!H777=0,'Felling&amp;Restocking'!H777=""),0,1)</f>
        <v>0</v>
      </c>
      <c r="P777" s="339">
        <f>SUM('Felling&amp;Restocking'!O777+'Felling&amp;Restocking'!P777)</f>
        <v>0</v>
      </c>
      <c r="S777" s="341">
        <f>IF(AND(O777&lt;&gt;0,P777&lt;&gt;0,'Felling&amp;Restocking'!G777&lt;&gt;0,AA777="",AC777=""),1,0)</f>
        <v>0</v>
      </c>
      <c r="T777" s="342" t="str">
        <f>IF(OR('Felling&amp;Restocking'!G777=0,'Felling&amp;Restocking'!G777=""),"",SUM('Felling&amp;Restocking'!O777/P777)*'Felling&amp;Restocking'!G777)</f>
        <v/>
      </c>
      <c r="U777" s="343" t="str">
        <f>IF(OR('Felling&amp;Restocking'!G777=0,'Felling&amp;Restocking'!G777=""),"",SUM('Felling&amp;Restocking'!P777/P777)*'Felling&amp;Restocking'!G777)</f>
        <v/>
      </c>
      <c r="V777" s="344">
        <f>IF(CONCATENATE('Felling&amp;Restocking'!U777&amp;'Felling&amp;Restocking'!W777&amp;'Felling&amp;Restocking'!Y777&amp;'Felling&amp;Restocking'!AA777&amp;'Felling&amp;Restocking'!AC777)="",0,1)</f>
        <v>0</v>
      </c>
      <c r="W777" s="345">
        <f>IF(OR(OR(TRIM('Felling&amp;Restocking'!H777)="T",TRIM('Felling&amp;Restocking'!H777)="DF",TRIM('Felling&amp;Restocking'!H777)="OS"),O777=0),0,1)</f>
        <v>0</v>
      </c>
      <c r="X777" s="345">
        <f>IF(OR('Felling&amp;Restocking'!$S777="",OR('Felling&amp;Restocking'!$S777=0,'Felling&amp;Restocking'!$S777="N/A")),0,1)</f>
        <v>0</v>
      </c>
      <c r="Y777" s="333" t="str">
        <f t="shared" si="103"/>
        <v/>
      </c>
      <c r="Z777" s="333" t="str">
        <f t="shared" si="104"/>
        <v/>
      </c>
      <c r="AA777" s="334" t="str">
        <f t="shared" si="105"/>
        <v/>
      </c>
      <c r="AC777" s="333" t="str">
        <f t="shared" si="106"/>
        <v/>
      </c>
      <c r="AE777" s="333" t="str">
        <f t="shared" si="107"/>
        <v>1</v>
      </c>
      <c r="AF777" s="346" t="str">
        <f>IF('Felling&amp;Restocking'!I777="","",IFERROR(VLOOKUP( 'Felling&amp;Restocking'!I777,SpeciesList[],2,FALSE),"," &amp; 'Felling&amp;Restocking'!I777))</f>
        <v/>
      </c>
      <c r="AG777" s="333" t="str">
        <f>IF('Felling&amp;Restocking'!I777="","",VLOOKUP( 'Felling&amp;Restocking'!I777,SpeciesList[],4,FALSE))</f>
        <v/>
      </c>
      <c r="AH777" s="333" t="str">
        <f>IF('Felling&amp;Restocking'!J777="","",IFERROR("," &amp; VLOOKUP( 'Felling&amp;Restocking'!J777,SpeciesList[],2,FALSE),"," &amp; 'Felling&amp;Restocking'!J777))</f>
        <v/>
      </c>
      <c r="AI777" s="333" t="str">
        <f>IF('Felling&amp;Restocking'!J777="","",VLOOKUP( 'Felling&amp;Restocking'!J777,SpeciesList[],4,FALSE))</f>
        <v/>
      </c>
      <c r="AJ777" s="333" t="str">
        <f>IF('Felling&amp;Restocking'!K777="","",IFERROR("," &amp; VLOOKUP( 'Felling&amp;Restocking'!K777,SpeciesList[],2,FALSE),"," &amp; 'Felling&amp;Restocking'!K777))</f>
        <v/>
      </c>
      <c r="AK777" s="333" t="str">
        <f>IF('Felling&amp;Restocking'!K777="","",VLOOKUP( 'Felling&amp;Restocking'!K777,SpeciesList[],4,FALSE))</f>
        <v/>
      </c>
      <c r="AL777" s="333" t="str">
        <f>IF('Felling&amp;Restocking'!L777="","",IFERROR("," &amp; VLOOKUP( 'Felling&amp;Restocking'!L777,SpeciesList[],2,FALSE),"," &amp; 'Felling&amp;Restocking'!L777))</f>
        <v/>
      </c>
      <c r="AM777" s="333" t="str">
        <f>IF('Felling&amp;Restocking'!L777="","",VLOOKUP( 'Felling&amp;Restocking'!L777,SpeciesList[],4,FALSE))</f>
        <v/>
      </c>
      <c r="AN777" s="333" t="str">
        <f>IF('Felling&amp;Restocking'!M777="","",IFERROR("," &amp; VLOOKUP( 'Felling&amp;Restocking'!M777,SpeciesList[],2,FALSE),"," &amp; 'Felling&amp;Restocking'!M777))</f>
        <v/>
      </c>
      <c r="AO777" s="333" t="str">
        <f>IF('Felling&amp;Restocking'!M777="","",VLOOKUP( 'Felling&amp;Restocking'!M777,SpeciesList[],4,FALSE))</f>
        <v/>
      </c>
      <c r="AP777" s="333" t="str">
        <f>IF('Felling&amp;Restocking'!N777="","",IFERROR("," &amp; VLOOKUP( 'Felling&amp;Restocking'!N777,SpeciesList[],2,FALSE),"," &amp; 'Felling&amp;Restocking'!N777))</f>
        <v/>
      </c>
      <c r="AQ777" s="333" t="str">
        <f>IF('Felling&amp;Restocking'!N777="","",VLOOKUP( 'Felling&amp;Restocking'!N777,SpeciesList[],4,FALSE))</f>
        <v/>
      </c>
      <c r="AS777" s="346"/>
      <c r="AT777" s="333" t="str">
        <f>IF('Sub-Cpt Record'!A777&lt;&gt;"",CONCATENATE('Sub-Cpt Record'!A777,'Sub-Cpt Record'!B777,'Sub-Cpt Record'!C777),"")</f>
        <v/>
      </c>
      <c r="AU777" s="333">
        <f t="shared" si="108"/>
        <v>1</v>
      </c>
      <c r="AV777" s="333">
        <f>IF(AT777&lt;&gt;"",'Sub-Cpt Record'!C777/CODE!AU777,0)</f>
        <v>0</v>
      </c>
    </row>
    <row r="778" spans="1:48" x14ac:dyDescent="0.25">
      <c r="A778" s="333" t="str">
        <f>IF('Sub-Cpt Record'!B778="",IF(OR('Sub-Cpt Record'!A778=0,'Sub-Cpt Record'!A778=""),"",'Sub-Cpt Record'!A778),CONCATENATE('Sub-Cpt Record'!A778&amp;'Sub-Cpt Record'!B778))</f>
        <v/>
      </c>
      <c r="B778" s="333">
        <f t="shared" si="100"/>
        <v>1</v>
      </c>
      <c r="C778" s="334" t="str">
        <f>IF('Sub-Cpt Record'!E778 = "","",'Sub-Cpt Record'!E778&amp;"  ")</f>
        <v/>
      </c>
      <c r="D778" s="333" t="str">
        <f>IF('Sub-Cpt Record'!F778 = "","",'Sub-Cpt Record'!F778&amp;"  ")</f>
        <v/>
      </c>
      <c r="E778" s="333" t="str">
        <f>IF('Sub-Cpt Record'!G778 = "","",'Sub-Cpt Record'!G778&amp;"  ")</f>
        <v/>
      </c>
      <c r="F778" s="333" t="str">
        <f>IF('Sub-Cpt Record'!H778 = "","",'Sub-Cpt Record'!H778&amp;"  ")</f>
        <v/>
      </c>
      <c r="G778" s="333" t="str">
        <f>IF('Sub-Cpt Record'!I778 = "","",'Sub-Cpt Record'!I778&amp;"  ")</f>
        <v/>
      </c>
      <c r="H778" s="333" t="str">
        <f>IF('Sub-Cpt Record'!J778 = "","",'Sub-Cpt Record'!J778&amp;"  ")</f>
        <v/>
      </c>
      <c r="I778" s="335" t="str">
        <f t="shared" si="101"/>
        <v/>
      </c>
      <c r="J778" s="333">
        <f>IF(A778&lt;&gt;"",'Sub-Cpt Record'!C778/CODE!B778,0)</f>
        <v>0</v>
      </c>
      <c r="L778" s="337" t="str">
        <f t="shared" si="102"/>
        <v/>
      </c>
      <c r="N778" s="338">
        <f>COUNTIFS('Felling&amp;Restocking'!$A$11:$A$1000, 'Felling&amp;Restocking'!$A778, 'Felling&amp;Restocking'!$B$11:$B$1000, 'Felling&amp;Restocking'!$B778, 'Felling&amp;Restocking'!$H$11:$H$1000, 'Felling&amp;Restocking'!$H778)</f>
        <v>0</v>
      </c>
      <c r="O778" s="338">
        <f>IF(OR('Felling&amp;Restocking'!H778=0,'Felling&amp;Restocking'!H778=""),0,1)</f>
        <v>0</v>
      </c>
      <c r="P778" s="339">
        <f>SUM('Felling&amp;Restocking'!O778+'Felling&amp;Restocking'!P778)</f>
        <v>0</v>
      </c>
      <c r="S778" s="341">
        <f>IF(AND(O778&lt;&gt;0,P778&lt;&gt;0,'Felling&amp;Restocking'!G778&lt;&gt;0,AA778="",AC778=""),1,0)</f>
        <v>0</v>
      </c>
      <c r="T778" s="342" t="str">
        <f>IF(OR('Felling&amp;Restocking'!G778=0,'Felling&amp;Restocking'!G778=""),"",SUM('Felling&amp;Restocking'!O778/P778)*'Felling&amp;Restocking'!G778)</f>
        <v/>
      </c>
      <c r="U778" s="343" t="str">
        <f>IF(OR('Felling&amp;Restocking'!G778=0,'Felling&amp;Restocking'!G778=""),"",SUM('Felling&amp;Restocking'!P778/P778)*'Felling&amp;Restocking'!G778)</f>
        <v/>
      </c>
      <c r="V778" s="344">
        <f>IF(CONCATENATE('Felling&amp;Restocking'!U778&amp;'Felling&amp;Restocking'!W778&amp;'Felling&amp;Restocking'!Y778&amp;'Felling&amp;Restocking'!AA778&amp;'Felling&amp;Restocking'!AC778)="",0,1)</f>
        <v>0</v>
      </c>
      <c r="W778" s="345">
        <f>IF(OR(OR(TRIM('Felling&amp;Restocking'!H778)="T",TRIM('Felling&amp;Restocking'!H778)="DF",TRIM('Felling&amp;Restocking'!H778)="OS"),O778=0),0,1)</f>
        <v>0</v>
      </c>
      <c r="X778" s="345">
        <f>IF(OR('Felling&amp;Restocking'!$S778="",OR('Felling&amp;Restocking'!$S778=0,'Felling&amp;Restocking'!$S778="N/A")),0,1)</f>
        <v>0</v>
      </c>
      <c r="Y778" s="333" t="str">
        <f t="shared" si="103"/>
        <v/>
      </c>
      <c r="Z778" s="333" t="str">
        <f t="shared" si="104"/>
        <v/>
      </c>
      <c r="AA778" s="334" t="str">
        <f t="shared" si="105"/>
        <v/>
      </c>
      <c r="AC778" s="333" t="str">
        <f t="shared" si="106"/>
        <v/>
      </c>
      <c r="AE778" s="333" t="str">
        <f t="shared" si="107"/>
        <v>1</v>
      </c>
      <c r="AF778" s="346" t="str">
        <f>IF('Felling&amp;Restocking'!I778="","",IFERROR(VLOOKUP( 'Felling&amp;Restocking'!I778,SpeciesList[],2,FALSE),"," &amp; 'Felling&amp;Restocking'!I778))</f>
        <v/>
      </c>
      <c r="AG778" s="333" t="str">
        <f>IF('Felling&amp;Restocking'!I778="","",VLOOKUP( 'Felling&amp;Restocking'!I778,SpeciesList[],4,FALSE))</f>
        <v/>
      </c>
      <c r="AH778" s="333" t="str">
        <f>IF('Felling&amp;Restocking'!J778="","",IFERROR("," &amp; VLOOKUP( 'Felling&amp;Restocking'!J778,SpeciesList[],2,FALSE),"," &amp; 'Felling&amp;Restocking'!J778))</f>
        <v/>
      </c>
      <c r="AI778" s="333" t="str">
        <f>IF('Felling&amp;Restocking'!J778="","",VLOOKUP( 'Felling&amp;Restocking'!J778,SpeciesList[],4,FALSE))</f>
        <v/>
      </c>
      <c r="AJ778" s="333" t="str">
        <f>IF('Felling&amp;Restocking'!K778="","",IFERROR("," &amp; VLOOKUP( 'Felling&amp;Restocking'!K778,SpeciesList[],2,FALSE),"," &amp; 'Felling&amp;Restocking'!K778))</f>
        <v/>
      </c>
      <c r="AK778" s="333" t="str">
        <f>IF('Felling&amp;Restocking'!K778="","",VLOOKUP( 'Felling&amp;Restocking'!K778,SpeciesList[],4,FALSE))</f>
        <v/>
      </c>
      <c r="AL778" s="333" t="str">
        <f>IF('Felling&amp;Restocking'!L778="","",IFERROR("," &amp; VLOOKUP( 'Felling&amp;Restocking'!L778,SpeciesList[],2,FALSE),"," &amp; 'Felling&amp;Restocking'!L778))</f>
        <v/>
      </c>
      <c r="AM778" s="333" t="str">
        <f>IF('Felling&amp;Restocking'!L778="","",VLOOKUP( 'Felling&amp;Restocking'!L778,SpeciesList[],4,FALSE))</f>
        <v/>
      </c>
      <c r="AN778" s="333" t="str">
        <f>IF('Felling&amp;Restocking'!M778="","",IFERROR("," &amp; VLOOKUP( 'Felling&amp;Restocking'!M778,SpeciesList[],2,FALSE),"," &amp; 'Felling&amp;Restocking'!M778))</f>
        <v/>
      </c>
      <c r="AO778" s="333" t="str">
        <f>IF('Felling&amp;Restocking'!M778="","",VLOOKUP( 'Felling&amp;Restocking'!M778,SpeciesList[],4,FALSE))</f>
        <v/>
      </c>
      <c r="AP778" s="333" t="str">
        <f>IF('Felling&amp;Restocking'!N778="","",IFERROR("," &amp; VLOOKUP( 'Felling&amp;Restocking'!N778,SpeciesList[],2,FALSE),"," &amp; 'Felling&amp;Restocking'!N778))</f>
        <v/>
      </c>
      <c r="AQ778" s="333" t="str">
        <f>IF('Felling&amp;Restocking'!N778="","",VLOOKUP( 'Felling&amp;Restocking'!N778,SpeciesList[],4,FALSE))</f>
        <v/>
      </c>
      <c r="AS778" s="346"/>
      <c r="AT778" s="333" t="str">
        <f>IF('Sub-Cpt Record'!A778&lt;&gt;"",CONCATENATE('Sub-Cpt Record'!A778,'Sub-Cpt Record'!B778,'Sub-Cpt Record'!C778),"")</f>
        <v/>
      </c>
      <c r="AU778" s="333">
        <f t="shared" si="108"/>
        <v>1</v>
      </c>
      <c r="AV778" s="333">
        <f>IF(AT778&lt;&gt;"",'Sub-Cpt Record'!C778/CODE!AU778,0)</f>
        <v>0</v>
      </c>
    </row>
    <row r="779" spans="1:48" x14ac:dyDescent="0.25">
      <c r="A779" s="333" t="str">
        <f>IF('Sub-Cpt Record'!B779="",IF(OR('Sub-Cpt Record'!A779=0,'Sub-Cpt Record'!A779=""),"",'Sub-Cpt Record'!A779),CONCATENATE('Sub-Cpt Record'!A779&amp;'Sub-Cpt Record'!B779))</f>
        <v/>
      </c>
      <c r="B779" s="333">
        <f t="shared" si="100"/>
        <v>1</v>
      </c>
      <c r="C779" s="334" t="str">
        <f>IF('Sub-Cpt Record'!E779 = "","",'Sub-Cpt Record'!E779&amp;"  ")</f>
        <v/>
      </c>
      <c r="D779" s="333" t="str">
        <f>IF('Sub-Cpt Record'!F779 = "","",'Sub-Cpt Record'!F779&amp;"  ")</f>
        <v/>
      </c>
      <c r="E779" s="333" t="str">
        <f>IF('Sub-Cpt Record'!G779 = "","",'Sub-Cpt Record'!G779&amp;"  ")</f>
        <v/>
      </c>
      <c r="F779" s="333" t="str">
        <f>IF('Sub-Cpt Record'!H779 = "","",'Sub-Cpt Record'!H779&amp;"  ")</f>
        <v/>
      </c>
      <c r="G779" s="333" t="str">
        <f>IF('Sub-Cpt Record'!I779 = "","",'Sub-Cpt Record'!I779&amp;"  ")</f>
        <v/>
      </c>
      <c r="H779" s="333" t="str">
        <f>IF('Sub-Cpt Record'!J779 = "","",'Sub-Cpt Record'!J779&amp;"  ")</f>
        <v/>
      </c>
      <c r="I779" s="335" t="str">
        <f t="shared" si="101"/>
        <v/>
      </c>
      <c r="J779" s="333">
        <f>IF(A779&lt;&gt;"",'Sub-Cpt Record'!C779/CODE!B779,0)</f>
        <v>0</v>
      </c>
      <c r="L779" s="337" t="str">
        <f t="shared" si="102"/>
        <v/>
      </c>
      <c r="N779" s="338">
        <f>COUNTIFS('Felling&amp;Restocking'!$A$11:$A$1000, 'Felling&amp;Restocking'!$A779, 'Felling&amp;Restocking'!$B$11:$B$1000, 'Felling&amp;Restocking'!$B779, 'Felling&amp;Restocking'!$H$11:$H$1000, 'Felling&amp;Restocking'!$H779)</f>
        <v>0</v>
      </c>
      <c r="O779" s="338">
        <f>IF(OR('Felling&amp;Restocking'!H779=0,'Felling&amp;Restocking'!H779=""),0,1)</f>
        <v>0</v>
      </c>
      <c r="P779" s="339">
        <f>SUM('Felling&amp;Restocking'!O779+'Felling&amp;Restocking'!P779)</f>
        <v>0</v>
      </c>
      <c r="S779" s="341">
        <f>IF(AND(O779&lt;&gt;0,P779&lt;&gt;0,'Felling&amp;Restocking'!G779&lt;&gt;0,AA779="",AC779=""),1,0)</f>
        <v>0</v>
      </c>
      <c r="T779" s="342" t="str">
        <f>IF(OR('Felling&amp;Restocking'!G779=0,'Felling&amp;Restocking'!G779=""),"",SUM('Felling&amp;Restocking'!O779/P779)*'Felling&amp;Restocking'!G779)</f>
        <v/>
      </c>
      <c r="U779" s="343" t="str">
        <f>IF(OR('Felling&amp;Restocking'!G779=0,'Felling&amp;Restocking'!G779=""),"",SUM('Felling&amp;Restocking'!P779/P779)*'Felling&amp;Restocking'!G779)</f>
        <v/>
      </c>
      <c r="V779" s="344">
        <f>IF(CONCATENATE('Felling&amp;Restocking'!U779&amp;'Felling&amp;Restocking'!W779&amp;'Felling&amp;Restocking'!Y779&amp;'Felling&amp;Restocking'!AA779&amp;'Felling&amp;Restocking'!AC779)="",0,1)</f>
        <v>0</v>
      </c>
      <c r="W779" s="345">
        <f>IF(OR(OR(TRIM('Felling&amp;Restocking'!H779)="T",TRIM('Felling&amp;Restocking'!H779)="DF",TRIM('Felling&amp;Restocking'!H779)="OS"),O779=0),0,1)</f>
        <v>0</v>
      </c>
      <c r="X779" s="345">
        <f>IF(OR('Felling&amp;Restocking'!$S779="",OR('Felling&amp;Restocking'!$S779=0,'Felling&amp;Restocking'!$S779="N/A")),0,1)</f>
        <v>0</v>
      </c>
      <c r="Y779" s="333" t="str">
        <f t="shared" si="103"/>
        <v/>
      </c>
      <c r="Z779" s="333" t="str">
        <f t="shared" si="104"/>
        <v/>
      </c>
      <c r="AA779" s="334" t="str">
        <f t="shared" si="105"/>
        <v/>
      </c>
      <c r="AC779" s="333" t="str">
        <f t="shared" si="106"/>
        <v/>
      </c>
      <c r="AE779" s="333" t="str">
        <f t="shared" si="107"/>
        <v>1</v>
      </c>
      <c r="AF779" s="346" t="str">
        <f>IF('Felling&amp;Restocking'!I779="","",IFERROR(VLOOKUP( 'Felling&amp;Restocking'!I779,SpeciesList[],2,FALSE),"," &amp; 'Felling&amp;Restocking'!I779))</f>
        <v/>
      </c>
      <c r="AG779" s="333" t="str">
        <f>IF('Felling&amp;Restocking'!I779="","",VLOOKUP( 'Felling&amp;Restocking'!I779,SpeciesList[],4,FALSE))</f>
        <v/>
      </c>
      <c r="AH779" s="333" t="str">
        <f>IF('Felling&amp;Restocking'!J779="","",IFERROR("," &amp; VLOOKUP( 'Felling&amp;Restocking'!J779,SpeciesList[],2,FALSE),"," &amp; 'Felling&amp;Restocking'!J779))</f>
        <v/>
      </c>
      <c r="AI779" s="333" t="str">
        <f>IF('Felling&amp;Restocking'!J779="","",VLOOKUP( 'Felling&amp;Restocking'!J779,SpeciesList[],4,FALSE))</f>
        <v/>
      </c>
      <c r="AJ779" s="333" t="str">
        <f>IF('Felling&amp;Restocking'!K779="","",IFERROR("," &amp; VLOOKUP( 'Felling&amp;Restocking'!K779,SpeciesList[],2,FALSE),"," &amp; 'Felling&amp;Restocking'!K779))</f>
        <v/>
      </c>
      <c r="AK779" s="333" t="str">
        <f>IF('Felling&amp;Restocking'!K779="","",VLOOKUP( 'Felling&amp;Restocking'!K779,SpeciesList[],4,FALSE))</f>
        <v/>
      </c>
      <c r="AL779" s="333" t="str">
        <f>IF('Felling&amp;Restocking'!L779="","",IFERROR("," &amp; VLOOKUP( 'Felling&amp;Restocking'!L779,SpeciesList[],2,FALSE),"," &amp; 'Felling&amp;Restocking'!L779))</f>
        <v/>
      </c>
      <c r="AM779" s="333" t="str">
        <f>IF('Felling&amp;Restocking'!L779="","",VLOOKUP( 'Felling&amp;Restocking'!L779,SpeciesList[],4,FALSE))</f>
        <v/>
      </c>
      <c r="AN779" s="333" t="str">
        <f>IF('Felling&amp;Restocking'!M779="","",IFERROR("," &amp; VLOOKUP( 'Felling&amp;Restocking'!M779,SpeciesList[],2,FALSE),"," &amp; 'Felling&amp;Restocking'!M779))</f>
        <v/>
      </c>
      <c r="AO779" s="333" t="str">
        <f>IF('Felling&amp;Restocking'!M779="","",VLOOKUP( 'Felling&amp;Restocking'!M779,SpeciesList[],4,FALSE))</f>
        <v/>
      </c>
      <c r="AP779" s="333" t="str">
        <f>IF('Felling&amp;Restocking'!N779="","",IFERROR("," &amp; VLOOKUP( 'Felling&amp;Restocking'!N779,SpeciesList[],2,FALSE),"," &amp; 'Felling&amp;Restocking'!N779))</f>
        <v/>
      </c>
      <c r="AQ779" s="333" t="str">
        <f>IF('Felling&amp;Restocking'!N779="","",VLOOKUP( 'Felling&amp;Restocking'!N779,SpeciesList[],4,FALSE))</f>
        <v/>
      </c>
      <c r="AS779" s="346"/>
      <c r="AT779" s="333" t="str">
        <f>IF('Sub-Cpt Record'!A779&lt;&gt;"",CONCATENATE('Sub-Cpt Record'!A779,'Sub-Cpt Record'!B779,'Sub-Cpt Record'!C779),"")</f>
        <v/>
      </c>
      <c r="AU779" s="333">
        <f t="shared" si="108"/>
        <v>1</v>
      </c>
      <c r="AV779" s="333">
        <f>IF(AT779&lt;&gt;"",'Sub-Cpt Record'!C779/CODE!AU779,0)</f>
        <v>0</v>
      </c>
    </row>
    <row r="780" spans="1:48" x14ac:dyDescent="0.25">
      <c r="A780" s="333" t="str">
        <f>IF('Sub-Cpt Record'!B780="",IF(OR('Sub-Cpt Record'!A780=0,'Sub-Cpt Record'!A780=""),"",'Sub-Cpt Record'!A780),CONCATENATE('Sub-Cpt Record'!A780&amp;'Sub-Cpt Record'!B780))</f>
        <v/>
      </c>
      <c r="B780" s="333">
        <f t="shared" ref="B780:B843" si="109">IF($A780="",1,COUNTIFS($A$11:$A$1000, $A780))</f>
        <v>1</v>
      </c>
      <c r="C780" s="334" t="str">
        <f>IF('Sub-Cpt Record'!E780 = "","",'Sub-Cpt Record'!E780&amp;"  ")</f>
        <v/>
      </c>
      <c r="D780" s="333" t="str">
        <f>IF('Sub-Cpt Record'!F780 = "","",'Sub-Cpt Record'!F780&amp;"  ")</f>
        <v/>
      </c>
      <c r="E780" s="333" t="str">
        <f>IF('Sub-Cpt Record'!G780 = "","",'Sub-Cpt Record'!G780&amp;"  ")</f>
        <v/>
      </c>
      <c r="F780" s="333" t="str">
        <f>IF('Sub-Cpt Record'!H780 = "","",'Sub-Cpt Record'!H780&amp;"  ")</f>
        <v/>
      </c>
      <c r="G780" s="333" t="str">
        <f>IF('Sub-Cpt Record'!I780 = "","",'Sub-Cpt Record'!I780&amp;"  ")</f>
        <v/>
      </c>
      <c r="H780" s="333" t="str">
        <f>IF('Sub-Cpt Record'!J780 = "","",'Sub-Cpt Record'!J780&amp;"  ")</f>
        <v/>
      </c>
      <c r="I780" s="335" t="str">
        <f t="shared" ref="I780:I843" si="110">CONCATENATE(C780&amp;D780&amp;E780&amp;F780&amp;G780&amp;H780)</f>
        <v/>
      </c>
      <c r="J780" s="333">
        <f>IF(A780&lt;&gt;"",'Sub-Cpt Record'!C780/CODE!B780,0)</f>
        <v>0</v>
      </c>
      <c r="L780" s="337" t="str">
        <f t="shared" ref="L780:L843" si="111">IF(A780="",IF(L781=1,1,""),1)</f>
        <v/>
      </c>
      <c r="N780" s="338">
        <f>COUNTIFS('Felling&amp;Restocking'!$A$11:$A$1000, 'Felling&amp;Restocking'!$A780, 'Felling&amp;Restocking'!$B$11:$B$1000, 'Felling&amp;Restocking'!$B780, 'Felling&amp;Restocking'!$H$11:$H$1000, 'Felling&amp;Restocking'!$H780)</f>
        <v>0</v>
      </c>
      <c r="O780" s="338">
        <f>IF(OR('Felling&amp;Restocking'!H780=0,'Felling&amp;Restocking'!H780=""),0,1)</f>
        <v>0</v>
      </c>
      <c r="P780" s="339">
        <f>SUM('Felling&amp;Restocking'!O780+'Felling&amp;Restocking'!P780)</f>
        <v>0</v>
      </c>
      <c r="S780" s="341">
        <f>IF(AND(O780&lt;&gt;0,P780&lt;&gt;0,'Felling&amp;Restocking'!G780&lt;&gt;0,AA780="",AC780=""),1,0)</f>
        <v>0</v>
      </c>
      <c r="T780" s="342" t="str">
        <f>IF(OR('Felling&amp;Restocking'!G780=0,'Felling&amp;Restocking'!G780=""),"",SUM('Felling&amp;Restocking'!O780/P780)*'Felling&amp;Restocking'!G780)</f>
        <v/>
      </c>
      <c r="U780" s="343" t="str">
        <f>IF(OR('Felling&amp;Restocking'!G780=0,'Felling&amp;Restocking'!G780=""),"",SUM('Felling&amp;Restocking'!P780/P780)*'Felling&amp;Restocking'!G780)</f>
        <v/>
      </c>
      <c r="V780" s="344">
        <f>IF(CONCATENATE('Felling&amp;Restocking'!U780&amp;'Felling&amp;Restocking'!W780&amp;'Felling&amp;Restocking'!Y780&amp;'Felling&amp;Restocking'!AA780&amp;'Felling&amp;Restocking'!AC780)="",0,1)</f>
        <v>0</v>
      </c>
      <c r="W780" s="345">
        <f>IF(OR(OR(TRIM('Felling&amp;Restocking'!H780)="T",TRIM('Felling&amp;Restocking'!H780)="DF",TRIM('Felling&amp;Restocking'!H780)="OS"),O780=0),0,1)</f>
        <v>0</v>
      </c>
      <c r="X780" s="345">
        <f>IF(OR('Felling&amp;Restocking'!$S780="",OR('Felling&amp;Restocking'!$S780=0,'Felling&amp;Restocking'!$S780="N/A")),0,1)</f>
        <v>0</v>
      </c>
      <c r="Y780" s="333" t="str">
        <f t="shared" ref="Y780:Y843" si="112">IF(W780=1,T780,"")</f>
        <v/>
      </c>
      <c r="Z780" s="333" t="str">
        <f t="shared" ref="Z780:Z843" si="113">IF(W780=1,U780,"")</f>
        <v/>
      </c>
      <c r="AA780" s="334" t="str">
        <f t="shared" ref="AA780:AA843" si="114">CONCATENATE(IF(AND(AG780="B",AF780&lt;&gt;""),AF780,""),IF(AND(AI780="B",AH780&lt;&gt;""),AH780,""),IF(AND(AK780="B",AJ780&lt;&gt;""),AJ780,""),IF(AND(AM780="B",AL780&lt;&gt;""),AL780,""),IF(AND(AO780="B",AN780&lt;&gt;""),AN780,""),IF(AND(AQ780="B",AP780&lt;&gt;""),AP780,""))</f>
        <v/>
      </c>
      <c r="AC780" s="333" t="str">
        <f t="shared" ref="AC780:AC843" si="115">CONCATENATE(IF(AND(AG780="C",AF780&lt;&gt;""),AF780,""),IF(AND(AI780="C",AH780&lt;&gt;""),AH780,""),IF(AND(AK780="C",AJ780&lt;&gt;""),AJ780,""),IF(AND(AM780="C",AL780&lt;&gt;""),AL780,""),IF(AND(AO780="C",AN780&lt;&gt;""),AN780,""),IF(AND(AQ780="C",AP780&lt;&gt;""),AP780,""))</f>
        <v/>
      </c>
      <c r="AE780" s="333" t="str">
        <f t="shared" ref="AE780:AE843" si="116">CONCATENATE(IF(AS780="","",AS780),IF(AU780="","",AU780),IF(AW780="","",AW780),IF(AY780="","",AY780),IF(BA780="","",BA780),IF(BC780="","",BC780))</f>
        <v>1</v>
      </c>
      <c r="AF780" s="346" t="str">
        <f>IF('Felling&amp;Restocking'!I780="","",IFERROR(VLOOKUP( 'Felling&amp;Restocking'!I780,SpeciesList[],2,FALSE),"," &amp; 'Felling&amp;Restocking'!I780))</f>
        <v/>
      </c>
      <c r="AG780" s="333" t="str">
        <f>IF('Felling&amp;Restocking'!I780="","",VLOOKUP( 'Felling&amp;Restocking'!I780,SpeciesList[],4,FALSE))</f>
        <v/>
      </c>
      <c r="AH780" s="333" t="str">
        <f>IF('Felling&amp;Restocking'!J780="","",IFERROR("," &amp; VLOOKUP( 'Felling&amp;Restocking'!J780,SpeciesList[],2,FALSE),"," &amp; 'Felling&amp;Restocking'!J780))</f>
        <v/>
      </c>
      <c r="AI780" s="333" t="str">
        <f>IF('Felling&amp;Restocking'!J780="","",VLOOKUP( 'Felling&amp;Restocking'!J780,SpeciesList[],4,FALSE))</f>
        <v/>
      </c>
      <c r="AJ780" s="333" t="str">
        <f>IF('Felling&amp;Restocking'!K780="","",IFERROR("," &amp; VLOOKUP( 'Felling&amp;Restocking'!K780,SpeciesList[],2,FALSE),"," &amp; 'Felling&amp;Restocking'!K780))</f>
        <v/>
      </c>
      <c r="AK780" s="333" t="str">
        <f>IF('Felling&amp;Restocking'!K780="","",VLOOKUP( 'Felling&amp;Restocking'!K780,SpeciesList[],4,FALSE))</f>
        <v/>
      </c>
      <c r="AL780" s="333" t="str">
        <f>IF('Felling&amp;Restocking'!L780="","",IFERROR("," &amp; VLOOKUP( 'Felling&amp;Restocking'!L780,SpeciesList[],2,FALSE),"," &amp; 'Felling&amp;Restocking'!L780))</f>
        <v/>
      </c>
      <c r="AM780" s="333" t="str">
        <f>IF('Felling&amp;Restocking'!L780="","",VLOOKUP( 'Felling&amp;Restocking'!L780,SpeciesList[],4,FALSE))</f>
        <v/>
      </c>
      <c r="AN780" s="333" t="str">
        <f>IF('Felling&amp;Restocking'!M780="","",IFERROR("," &amp; VLOOKUP( 'Felling&amp;Restocking'!M780,SpeciesList[],2,FALSE),"," &amp; 'Felling&amp;Restocking'!M780))</f>
        <v/>
      </c>
      <c r="AO780" s="333" t="str">
        <f>IF('Felling&amp;Restocking'!M780="","",VLOOKUP( 'Felling&amp;Restocking'!M780,SpeciesList[],4,FALSE))</f>
        <v/>
      </c>
      <c r="AP780" s="333" t="str">
        <f>IF('Felling&amp;Restocking'!N780="","",IFERROR("," &amp; VLOOKUP( 'Felling&amp;Restocking'!N780,SpeciesList[],2,FALSE),"," &amp; 'Felling&amp;Restocking'!N780))</f>
        <v/>
      </c>
      <c r="AQ780" s="333" t="str">
        <f>IF('Felling&amp;Restocking'!N780="","",VLOOKUP( 'Felling&amp;Restocking'!N780,SpeciesList[],4,FALSE))</f>
        <v/>
      </c>
      <c r="AS780" s="346"/>
      <c r="AT780" s="333" t="str">
        <f>IF('Sub-Cpt Record'!A780&lt;&gt;"",CONCATENATE('Sub-Cpt Record'!A780,'Sub-Cpt Record'!B780,'Sub-Cpt Record'!C780),"")</f>
        <v/>
      </c>
      <c r="AU780" s="333">
        <f t="shared" ref="AU780:AU843" si="117">IF($AT780="",1,COUNTIFS($AT$11:$AT$1000, $AT780))</f>
        <v>1</v>
      </c>
      <c r="AV780" s="333">
        <f>IF(AT780&lt;&gt;"",'Sub-Cpt Record'!C780/CODE!AU780,0)</f>
        <v>0</v>
      </c>
    </row>
    <row r="781" spans="1:48" x14ac:dyDescent="0.25">
      <c r="A781" s="333" t="str">
        <f>IF('Sub-Cpt Record'!B781="",IF(OR('Sub-Cpt Record'!A781=0,'Sub-Cpt Record'!A781=""),"",'Sub-Cpt Record'!A781),CONCATENATE('Sub-Cpt Record'!A781&amp;'Sub-Cpt Record'!B781))</f>
        <v/>
      </c>
      <c r="B781" s="333">
        <f t="shared" si="109"/>
        <v>1</v>
      </c>
      <c r="C781" s="334" t="str">
        <f>IF('Sub-Cpt Record'!E781 = "","",'Sub-Cpt Record'!E781&amp;"  ")</f>
        <v/>
      </c>
      <c r="D781" s="333" t="str">
        <f>IF('Sub-Cpt Record'!F781 = "","",'Sub-Cpt Record'!F781&amp;"  ")</f>
        <v/>
      </c>
      <c r="E781" s="333" t="str">
        <f>IF('Sub-Cpt Record'!G781 = "","",'Sub-Cpt Record'!G781&amp;"  ")</f>
        <v/>
      </c>
      <c r="F781" s="333" t="str">
        <f>IF('Sub-Cpt Record'!H781 = "","",'Sub-Cpt Record'!H781&amp;"  ")</f>
        <v/>
      </c>
      <c r="G781" s="333" t="str">
        <f>IF('Sub-Cpt Record'!I781 = "","",'Sub-Cpt Record'!I781&amp;"  ")</f>
        <v/>
      </c>
      <c r="H781" s="333" t="str">
        <f>IF('Sub-Cpt Record'!J781 = "","",'Sub-Cpt Record'!J781&amp;"  ")</f>
        <v/>
      </c>
      <c r="I781" s="335" t="str">
        <f t="shared" si="110"/>
        <v/>
      </c>
      <c r="J781" s="333">
        <f>IF(A781&lt;&gt;"",'Sub-Cpt Record'!C781/CODE!B781,0)</f>
        <v>0</v>
      </c>
      <c r="L781" s="337" t="str">
        <f t="shared" si="111"/>
        <v/>
      </c>
      <c r="N781" s="338">
        <f>COUNTIFS('Felling&amp;Restocking'!$A$11:$A$1000, 'Felling&amp;Restocking'!$A781, 'Felling&amp;Restocking'!$B$11:$B$1000, 'Felling&amp;Restocking'!$B781, 'Felling&amp;Restocking'!$H$11:$H$1000, 'Felling&amp;Restocking'!$H781)</f>
        <v>0</v>
      </c>
      <c r="O781" s="338">
        <f>IF(OR('Felling&amp;Restocking'!H781=0,'Felling&amp;Restocking'!H781=""),0,1)</f>
        <v>0</v>
      </c>
      <c r="P781" s="339">
        <f>SUM('Felling&amp;Restocking'!O781+'Felling&amp;Restocking'!P781)</f>
        <v>0</v>
      </c>
      <c r="S781" s="341">
        <f>IF(AND(O781&lt;&gt;0,P781&lt;&gt;0,'Felling&amp;Restocking'!G781&lt;&gt;0,AA781="",AC781=""),1,0)</f>
        <v>0</v>
      </c>
      <c r="T781" s="342" t="str">
        <f>IF(OR('Felling&amp;Restocking'!G781=0,'Felling&amp;Restocking'!G781=""),"",SUM('Felling&amp;Restocking'!O781/P781)*'Felling&amp;Restocking'!G781)</f>
        <v/>
      </c>
      <c r="U781" s="343" t="str">
        <f>IF(OR('Felling&amp;Restocking'!G781=0,'Felling&amp;Restocking'!G781=""),"",SUM('Felling&amp;Restocking'!P781/P781)*'Felling&amp;Restocking'!G781)</f>
        <v/>
      </c>
      <c r="V781" s="344">
        <f>IF(CONCATENATE('Felling&amp;Restocking'!U781&amp;'Felling&amp;Restocking'!W781&amp;'Felling&amp;Restocking'!Y781&amp;'Felling&amp;Restocking'!AA781&amp;'Felling&amp;Restocking'!AC781)="",0,1)</f>
        <v>0</v>
      </c>
      <c r="W781" s="345">
        <f>IF(OR(OR(TRIM('Felling&amp;Restocking'!H781)="T",TRIM('Felling&amp;Restocking'!H781)="DF",TRIM('Felling&amp;Restocking'!H781)="OS"),O781=0),0,1)</f>
        <v>0</v>
      </c>
      <c r="X781" s="345">
        <f>IF(OR('Felling&amp;Restocking'!$S781="",OR('Felling&amp;Restocking'!$S781=0,'Felling&amp;Restocking'!$S781="N/A")),0,1)</f>
        <v>0</v>
      </c>
      <c r="Y781" s="333" t="str">
        <f t="shared" si="112"/>
        <v/>
      </c>
      <c r="Z781" s="333" t="str">
        <f t="shared" si="113"/>
        <v/>
      </c>
      <c r="AA781" s="334" t="str">
        <f t="shared" si="114"/>
        <v/>
      </c>
      <c r="AC781" s="333" t="str">
        <f t="shared" si="115"/>
        <v/>
      </c>
      <c r="AE781" s="333" t="str">
        <f t="shared" si="116"/>
        <v>1</v>
      </c>
      <c r="AF781" s="346" t="str">
        <f>IF('Felling&amp;Restocking'!I781="","",IFERROR(VLOOKUP( 'Felling&amp;Restocking'!I781,SpeciesList[],2,FALSE),"," &amp; 'Felling&amp;Restocking'!I781))</f>
        <v/>
      </c>
      <c r="AG781" s="333" t="str">
        <f>IF('Felling&amp;Restocking'!I781="","",VLOOKUP( 'Felling&amp;Restocking'!I781,SpeciesList[],4,FALSE))</f>
        <v/>
      </c>
      <c r="AH781" s="333" t="str">
        <f>IF('Felling&amp;Restocking'!J781="","",IFERROR("," &amp; VLOOKUP( 'Felling&amp;Restocking'!J781,SpeciesList[],2,FALSE),"," &amp; 'Felling&amp;Restocking'!J781))</f>
        <v/>
      </c>
      <c r="AI781" s="333" t="str">
        <f>IF('Felling&amp;Restocking'!J781="","",VLOOKUP( 'Felling&amp;Restocking'!J781,SpeciesList[],4,FALSE))</f>
        <v/>
      </c>
      <c r="AJ781" s="333" t="str">
        <f>IF('Felling&amp;Restocking'!K781="","",IFERROR("," &amp; VLOOKUP( 'Felling&amp;Restocking'!K781,SpeciesList[],2,FALSE),"," &amp; 'Felling&amp;Restocking'!K781))</f>
        <v/>
      </c>
      <c r="AK781" s="333" t="str">
        <f>IF('Felling&amp;Restocking'!K781="","",VLOOKUP( 'Felling&amp;Restocking'!K781,SpeciesList[],4,FALSE))</f>
        <v/>
      </c>
      <c r="AL781" s="333" t="str">
        <f>IF('Felling&amp;Restocking'!L781="","",IFERROR("," &amp; VLOOKUP( 'Felling&amp;Restocking'!L781,SpeciesList[],2,FALSE),"," &amp; 'Felling&amp;Restocking'!L781))</f>
        <v/>
      </c>
      <c r="AM781" s="333" t="str">
        <f>IF('Felling&amp;Restocking'!L781="","",VLOOKUP( 'Felling&amp;Restocking'!L781,SpeciesList[],4,FALSE))</f>
        <v/>
      </c>
      <c r="AN781" s="333" t="str">
        <f>IF('Felling&amp;Restocking'!M781="","",IFERROR("," &amp; VLOOKUP( 'Felling&amp;Restocking'!M781,SpeciesList[],2,FALSE),"," &amp; 'Felling&amp;Restocking'!M781))</f>
        <v/>
      </c>
      <c r="AO781" s="333" t="str">
        <f>IF('Felling&amp;Restocking'!M781="","",VLOOKUP( 'Felling&amp;Restocking'!M781,SpeciesList[],4,FALSE))</f>
        <v/>
      </c>
      <c r="AP781" s="333" t="str">
        <f>IF('Felling&amp;Restocking'!N781="","",IFERROR("," &amp; VLOOKUP( 'Felling&amp;Restocking'!N781,SpeciesList[],2,FALSE),"," &amp; 'Felling&amp;Restocking'!N781))</f>
        <v/>
      </c>
      <c r="AQ781" s="333" t="str">
        <f>IF('Felling&amp;Restocking'!N781="","",VLOOKUP( 'Felling&amp;Restocking'!N781,SpeciesList[],4,FALSE))</f>
        <v/>
      </c>
      <c r="AS781" s="346"/>
      <c r="AT781" s="333" t="str">
        <f>IF('Sub-Cpt Record'!A781&lt;&gt;"",CONCATENATE('Sub-Cpt Record'!A781,'Sub-Cpt Record'!B781,'Sub-Cpt Record'!C781),"")</f>
        <v/>
      </c>
      <c r="AU781" s="333">
        <f t="shared" si="117"/>
        <v>1</v>
      </c>
      <c r="AV781" s="333">
        <f>IF(AT781&lt;&gt;"",'Sub-Cpt Record'!C781/CODE!AU781,0)</f>
        <v>0</v>
      </c>
    </row>
    <row r="782" spans="1:48" x14ac:dyDescent="0.25">
      <c r="A782" s="333" t="str">
        <f>IF('Sub-Cpt Record'!B782="",IF(OR('Sub-Cpt Record'!A782=0,'Sub-Cpt Record'!A782=""),"",'Sub-Cpt Record'!A782),CONCATENATE('Sub-Cpt Record'!A782&amp;'Sub-Cpt Record'!B782))</f>
        <v/>
      </c>
      <c r="B782" s="333">
        <f t="shared" si="109"/>
        <v>1</v>
      </c>
      <c r="C782" s="334" t="str">
        <f>IF('Sub-Cpt Record'!E782 = "","",'Sub-Cpt Record'!E782&amp;"  ")</f>
        <v/>
      </c>
      <c r="D782" s="333" t="str">
        <f>IF('Sub-Cpt Record'!F782 = "","",'Sub-Cpt Record'!F782&amp;"  ")</f>
        <v/>
      </c>
      <c r="E782" s="333" t="str">
        <f>IF('Sub-Cpt Record'!G782 = "","",'Sub-Cpt Record'!G782&amp;"  ")</f>
        <v/>
      </c>
      <c r="F782" s="333" t="str">
        <f>IF('Sub-Cpt Record'!H782 = "","",'Sub-Cpt Record'!H782&amp;"  ")</f>
        <v/>
      </c>
      <c r="G782" s="333" t="str">
        <f>IF('Sub-Cpt Record'!I782 = "","",'Sub-Cpt Record'!I782&amp;"  ")</f>
        <v/>
      </c>
      <c r="H782" s="333" t="str">
        <f>IF('Sub-Cpt Record'!J782 = "","",'Sub-Cpt Record'!J782&amp;"  ")</f>
        <v/>
      </c>
      <c r="I782" s="335" t="str">
        <f t="shared" si="110"/>
        <v/>
      </c>
      <c r="J782" s="333">
        <f>IF(A782&lt;&gt;"",'Sub-Cpt Record'!C782/CODE!B782,0)</f>
        <v>0</v>
      </c>
      <c r="L782" s="337" t="str">
        <f t="shared" si="111"/>
        <v/>
      </c>
      <c r="N782" s="338">
        <f>COUNTIFS('Felling&amp;Restocking'!$A$11:$A$1000, 'Felling&amp;Restocking'!$A782, 'Felling&amp;Restocking'!$B$11:$B$1000, 'Felling&amp;Restocking'!$B782, 'Felling&amp;Restocking'!$H$11:$H$1000, 'Felling&amp;Restocking'!$H782)</f>
        <v>0</v>
      </c>
      <c r="O782" s="338">
        <f>IF(OR('Felling&amp;Restocking'!H782=0,'Felling&amp;Restocking'!H782=""),0,1)</f>
        <v>0</v>
      </c>
      <c r="P782" s="339">
        <f>SUM('Felling&amp;Restocking'!O782+'Felling&amp;Restocking'!P782)</f>
        <v>0</v>
      </c>
      <c r="S782" s="341">
        <f>IF(AND(O782&lt;&gt;0,P782&lt;&gt;0,'Felling&amp;Restocking'!G782&lt;&gt;0,AA782="",AC782=""),1,0)</f>
        <v>0</v>
      </c>
      <c r="T782" s="342" t="str">
        <f>IF(OR('Felling&amp;Restocking'!G782=0,'Felling&amp;Restocking'!G782=""),"",SUM('Felling&amp;Restocking'!O782/P782)*'Felling&amp;Restocking'!G782)</f>
        <v/>
      </c>
      <c r="U782" s="343" t="str">
        <f>IF(OR('Felling&amp;Restocking'!G782=0,'Felling&amp;Restocking'!G782=""),"",SUM('Felling&amp;Restocking'!P782/P782)*'Felling&amp;Restocking'!G782)</f>
        <v/>
      </c>
      <c r="V782" s="344">
        <f>IF(CONCATENATE('Felling&amp;Restocking'!U782&amp;'Felling&amp;Restocking'!W782&amp;'Felling&amp;Restocking'!Y782&amp;'Felling&amp;Restocking'!AA782&amp;'Felling&amp;Restocking'!AC782)="",0,1)</f>
        <v>0</v>
      </c>
      <c r="W782" s="345">
        <f>IF(OR(OR(TRIM('Felling&amp;Restocking'!H782)="T",TRIM('Felling&amp;Restocking'!H782)="DF",TRIM('Felling&amp;Restocking'!H782)="OS"),O782=0),0,1)</f>
        <v>0</v>
      </c>
      <c r="X782" s="345">
        <f>IF(OR('Felling&amp;Restocking'!$S782="",OR('Felling&amp;Restocking'!$S782=0,'Felling&amp;Restocking'!$S782="N/A")),0,1)</f>
        <v>0</v>
      </c>
      <c r="Y782" s="333" t="str">
        <f t="shared" si="112"/>
        <v/>
      </c>
      <c r="Z782" s="333" t="str">
        <f t="shared" si="113"/>
        <v/>
      </c>
      <c r="AA782" s="334" t="str">
        <f t="shared" si="114"/>
        <v/>
      </c>
      <c r="AC782" s="333" t="str">
        <f t="shared" si="115"/>
        <v/>
      </c>
      <c r="AE782" s="333" t="str">
        <f t="shared" si="116"/>
        <v>1</v>
      </c>
      <c r="AF782" s="346" t="str">
        <f>IF('Felling&amp;Restocking'!I782="","",IFERROR(VLOOKUP( 'Felling&amp;Restocking'!I782,SpeciesList[],2,FALSE),"," &amp; 'Felling&amp;Restocking'!I782))</f>
        <v/>
      </c>
      <c r="AG782" s="333" t="str">
        <f>IF('Felling&amp;Restocking'!I782="","",VLOOKUP( 'Felling&amp;Restocking'!I782,SpeciesList[],4,FALSE))</f>
        <v/>
      </c>
      <c r="AH782" s="333" t="str">
        <f>IF('Felling&amp;Restocking'!J782="","",IFERROR("," &amp; VLOOKUP( 'Felling&amp;Restocking'!J782,SpeciesList[],2,FALSE),"," &amp; 'Felling&amp;Restocking'!J782))</f>
        <v/>
      </c>
      <c r="AI782" s="333" t="str">
        <f>IF('Felling&amp;Restocking'!J782="","",VLOOKUP( 'Felling&amp;Restocking'!J782,SpeciesList[],4,FALSE))</f>
        <v/>
      </c>
      <c r="AJ782" s="333" t="str">
        <f>IF('Felling&amp;Restocking'!K782="","",IFERROR("," &amp; VLOOKUP( 'Felling&amp;Restocking'!K782,SpeciesList[],2,FALSE),"," &amp; 'Felling&amp;Restocking'!K782))</f>
        <v/>
      </c>
      <c r="AK782" s="333" t="str">
        <f>IF('Felling&amp;Restocking'!K782="","",VLOOKUP( 'Felling&amp;Restocking'!K782,SpeciesList[],4,FALSE))</f>
        <v/>
      </c>
      <c r="AL782" s="333" t="str">
        <f>IF('Felling&amp;Restocking'!L782="","",IFERROR("," &amp; VLOOKUP( 'Felling&amp;Restocking'!L782,SpeciesList[],2,FALSE),"," &amp; 'Felling&amp;Restocking'!L782))</f>
        <v/>
      </c>
      <c r="AM782" s="333" t="str">
        <f>IF('Felling&amp;Restocking'!L782="","",VLOOKUP( 'Felling&amp;Restocking'!L782,SpeciesList[],4,FALSE))</f>
        <v/>
      </c>
      <c r="AN782" s="333" t="str">
        <f>IF('Felling&amp;Restocking'!M782="","",IFERROR("," &amp; VLOOKUP( 'Felling&amp;Restocking'!M782,SpeciesList[],2,FALSE),"," &amp; 'Felling&amp;Restocking'!M782))</f>
        <v/>
      </c>
      <c r="AO782" s="333" t="str">
        <f>IF('Felling&amp;Restocking'!M782="","",VLOOKUP( 'Felling&amp;Restocking'!M782,SpeciesList[],4,FALSE))</f>
        <v/>
      </c>
      <c r="AP782" s="333" t="str">
        <f>IF('Felling&amp;Restocking'!N782="","",IFERROR("," &amp; VLOOKUP( 'Felling&amp;Restocking'!N782,SpeciesList[],2,FALSE),"," &amp; 'Felling&amp;Restocking'!N782))</f>
        <v/>
      </c>
      <c r="AQ782" s="333" t="str">
        <f>IF('Felling&amp;Restocking'!N782="","",VLOOKUP( 'Felling&amp;Restocking'!N782,SpeciesList[],4,FALSE))</f>
        <v/>
      </c>
      <c r="AS782" s="346"/>
      <c r="AT782" s="333" t="str">
        <f>IF('Sub-Cpt Record'!A782&lt;&gt;"",CONCATENATE('Sub-Cpt Record'!A782,'Sub-Cpt Record'!B782,'Sub-Cpt Record'!C782),"")</f>
        <v/>
      </c>
      <c r="AU782" s="333">
        <f t="shared" si="117"/>
        <v>1</v>
      </c>
      <c r="AV782" s="333">
        <f>IF(AT782&lt;&gt;"",'Sub-Cpt Record'!C782/CODE!AU782,0)</f>
        <v>0</v>
      </c>
    </row>
    <row r="783" spans="1:48" x14ac:dyDescent="0.25">
      <c r="A783" s="333" t="str">
        <f>IF('Sub-Cpt Record'!B783="",IF(OR('Sub-Cpt Record'!A783=0,'Sub-Cpt Record'!A783=""),"",'Sub-Cpt Record'!A783),CONCATENATE('Sub-Cpt Record'!A783&amp;'Sub-Cpt Record'!B783))</f>
        <v/>
      </c>
      <c r="B783" s="333">
        <f t="shared" si="109"/>
        <v>1</v>
      </c>
      <c r="C783" s="334" t="str">
        <f>IF('Sub-Cpt Record'!E783 = "","",'Sub-Cpt Record'!E783&amp;"  ")</f>
        <v/>
      </c>
      <c r="D783" s="333" t="str">
        <f>IF('Sub-Cpt Record'!F783 = "","",'Sub-Cpt Record'!F783&amp;"  ")</f>
        <v/>
      </c>
      <c r="E783" s="333" t="str">
        <f>IF('Sub-Cpt Record'!G783 = "","",'Sub-Cpt Record'!G783&amp;"  ")</f>
        <v/>
      </c>
      <c r="F783" s="333" t="str">
        <f>IF('Sub-Cpt Record'!H783 = "","",'Sub-Cpt Record'!H783&amp;"  ")</f>
        <v/>
      </c>
      <c r="G783" s="333" t="str">
        <f>IF('Sub-Cpt Record'!I783 = "","",'Sub-Cpt Record'!I783&amp;"  ")</f>
        <v/>
      </c>
      <c r="H783" s="333" t="str">
        <f>IF('Sub-Cpt Record'!J783 = "","",'Sub-Cpt Record'!J783&amp;"  ")</f>
        <v/>
      </c>
      <c r="I783" s="335" t="str">
        <f t="shared" si="110"/>
        <v/>
      </c>
      <c r="J783" s="333">
        <f>IF(A783&lt;&gt;"",'Sub-Cpt Record'!C783/CODE!B783,0)</f>
        <v>0</v>
      </c>
      <c r="L783" s="337" t="str">
        <f t="shared" si="111"/>
        <v/>
      </c>
      <c r="N783" s="338">
        <f>COUNTIFS('Felling&amp;Restocking'!$A$11:$A$1000, 'Felling&amp;Restocking'!$A783, 'Felling&amp;Restocking'!$B$11:$B$1000, 'Felling&amp;Restocking'!$B783, 'Felling&amp;Restocking'!$H$11:$H$1000, 'Felling&amp;Restocking'!$H783)</f>
        <v>0</v>
      </c>
      <c r="O783" s="338">
        <f>IF(OR('Felling&amp;Restocking'!H783=0,'Felling&amp;Restocking'!H783=""),0,1)</f>
        <v>0</v>
      </c>
      <c r="P783" s="339">
        <f>SUM('Felling&amp;Restocking'!O783+'Felling&amp;Restocking'!P783)</f>
        <v>0</v>
      </c>
      <c r="S783" s="341">
        <f>IF(AND(O783&lt;&gt;0,P783&lt;&gt;0,'Felling&amp;Restocking'!G783&lt;&gt;0,AA783="",AC783=""),1,0)</f>
        <v>0</v>
      </c>
      <c r="T783" s="342" t="str">
        <f>IF(OR('Felling&amp;Restocking'!G783=0,'Felling&amp;Restocking'!G783=""),"",SUM('Felling&amp;Restocking'!O783/P783)*'Felling&amp;Restocking'!G783)</f>
        <v/>
      </c>
      <c r="U783" s="343" t="str">
        <f>IF(OR('Felling&amp;Restocking'!G783=0,'Felling&amp;Restocking'!G783=""),"",SUM('Felling&amp;Restocking'!P783/P783)*'Felling&amp;Restocking'!G783)</f>
        <v/>
      </c>
      <c r="V783" s="344">
        <f>IF(CONCATENATE('Felling&amp;Restocking'!U783&amp;'Felling&amp;Restocking'!W783&amp;'Felling&amp;Restocking'!Y783&amp;'Felling&amp;Restocking'!AA783&amp;'Felling&amp;Restocking'!AC783)="",0,1)</f>
        <v>0</v>
      </c>
      <c r="W783" s="345">
        <f>IF(OR(OR(TRIM('Felling&amp;Restocking'!H783)="T",TRIM('Felling&amp;Restocking'!H783)="DF",TRIM('Felling&amp;Restocking'!H783)="OS"),O783=0),0,1)</f>
        <v>0</v>
      </c>
      <c r="X783" s="345">
        <f>IF(OR('Felling&amp;Restocking'!$S783="",OR('Felling&amp;Restocking'!$S783=0,'Felling&amp;Restocking'!$S783="N/A")),0,1)</f>
        <v>0</v>
      </c>
      <c r="Y783" s="333" t="str">
        <f t="shared" si="112"/>
        <v/>
      </c>
      <c r="Z783" s="333" t="str">
        <f t="shared" si="113"/>
        <v/>
      </c>
      <c r="AA783" s="334" t="str">
        <f t="shared" si="114"/>
        <v/>
      </c>
      <c r="AC783" s="333" t="str">
        <f t="shared" si="115"/>
        <v/>
      </c>
      <c r="AE783" s="333" t="str">
        <f t="shared" si="116"/>
        <v>1</v>
      </c>
      <c r="AF783" s="346" t="str">
        <f>IF('Felling&amp;Restocking'!I783="","",IFERROR(VLOOKUP( 'Felling&amp;Restocking'!I783,SpeciesList[],2,FALSE),"," &amp; 'Felling&amp;Restocking'!I783))</f>
        <v/>
      </c>
      <c r="AG783" s="333" t="str">
        <f>IF('Felling&amp;Restocking'!I783="","",VLOOKUP( 'Felling&amp;Restocking'!I783,SpeciesList[],4,FALSE))</f>
        <v/>
      </c>
      <c r="AH783" s="333" t="str">
        <f>IF('Felling&amp;Restocking'!J783="","",IFERROR("," &amp; VLOOKUP( 'Felling&amp;Restocking'!J783,SpeciesList[],2,FALSE),"," &amp; 'Felling&amp;Restocking'!J783))</f>
        <v/>
      </c>
      <c r="AI783" s="333" t="str">
        <f>IF('Felling&amp;Restocking'!J783="","",VLOOKUP( 'Felling&amp;Restocking'!J783,SpeciesList[],4,FALSE))</f>
        <v/>
      </c>
      <c r="AJ783" s="333" t="str">
        <f>IF('Felling&amp;Restocking'!K783="","",IFERROR("," &amp; VLOOKUP( 'Felling&amp;Restocking'!K783,SpeciesList[],2,FALSE),"," &amp; 'Felling&amp;Restocking'!K783))</f>
        <v/>
      </c>
      <c r="AK783" s="333" t="str">
        <f>IF('Felling&amp;Restocking'!K783="","",VLOOKUP( 'Felling&amp;Restocking'!K783,SpeciesList[],4,FALSE))</f>
        <v/>
      </c>
      <c r="AL783" s="333" t="str">
        <f>IF('Felling&amp;Restocking'!L783="","",IFERROR("," &amp; VLOOKUP( 'Felling&amp;Restocking'!L783,SpeciesList[],2,FALSE),"," &amp; 'Felling&amp;Restocking'!L783))</f>
        <v/>
      </c>
      <c r="AM783" s="333" t="str">
        <f>IF('Felling&amp;Restocking'!L783="","",VLOOKUP( 'Felling&amp;Restocking'!L783,SpeciesList[],4,FALSE))</f>
        <v/>
      </c>
      <c r="AN783" s="333" t="str">
        <f>IF('Felling&amp;Restocking'!M783="","",IFERROR("," &amp; VLOOKUP( 'Felling&amp;Restocking'!M783,SpeciesList[],2,FALSE),"," &amp; 'Felling&amp;Restocking'!M783))</f>
        <v/>
      </c>
      <c r="AO783" s="333" t="str">
        <f>IF('Felling&amp;Restocking'!M783="","",VLOOKUP( 'Felling&amp;Restocking'!M783,SpeciesList[],4,FALSE))</f>
        <v/>
      </c>
      <c r="AP783" s="333" t="str">
        <f>IF('Felling&amp;Restocking'!N783="","",IFERROR("," &amp; VLOOKUP( 'Felling&amp;Restocking'!N783,SpeciesList[],2,FALSE),"," &amp; 'Felling&amp;Restocking'!N783))</f>
        <v/>
      </c>
      <c r="AQ783" s="333" t="str">
        <f>IF('Felling&amp;Restocking'!N783="","",VLOOKUP( 'Felling&amp;Restocking'!N783,SpeciesList[],4,FALSE))</f>
        <v/>
      </c>
      <c r="AS783" s="346"/>
      <c r="AT783" s="333" t="str">
        <f>IF('Sub-Cpt Record'!A783&lt;&gt;"",CONCATENATE('Sub-Cpt Record'!A783,'Sub-Cpt Record'!B783,'Sub-Cpt Record'!C783),"")</f>
        <v/>
      </c>
      <c r="AU783" s="333">
        <f t="shared" si="117"/>
        <v>1</v>
      </c>
      <c r="AV783" s="333">
        <f>IF(AT783&lt;&gt;"",'Sub-Cpt Record'!C783/CODE!AU783,0)</f>
        <v>0</v>
      </c>
    </row>
    <row r="784" spans="1:48" x14ac:dyDescent="0.25">
      <c r="A784" s="333" t="str">
        <f>IF('Sub-Cpt Record'!B784="",IF(OR('Sub-Cpt Record'!A784=0,'Sub-Cpt Record'!A784=""),"",'Sub-Cpt Record'!A784),CONCATENATE('Sub-Cpt Record'!A784&amp;'Sub-Cpt Record'!B784))</f>
        <v/>
      </c>
      <c r="B784" s="333">
        <f t="shared" si="109"/>
        <v>1</v>
      </c>
      <c r="C784" s="334" t="str">
        <f>IF('Sub-Cpt Record'!E784 = "","",'Sub-Cpt Record'!E784&amp;"  ")</f>
        <v/>
      </c>
      <c r="D784" s="333" t="str">
        <f>IF('Sub-Cpt Record'!F784 = "","",'Sub-Cpt Record'!F784&amp;"  ")</f>
        <v/>
      </c>
      <c r="E784" s="333" t="str">
        <f>IF('Sub-Cpt Record'!G784 = "","",'Sub-Cpt Record'!G784&amp;"  ")</f>
        <v/>
      </c>
      <c r="F784" s="333" t="str">
        <f>IF('Sub-Cpt Record'!H784 = "","",'Sub-Cpt Record'!H784&amp;"  ")</f>
        <v/>
      </c>
      <c r="G784" s="333" t="str">
        <f>IF('Sub-Cpt Record'!I784 = "","",'Sub-Cpt Record'!I784&amp;"  ")</f>
        <v/>
      </c>
      <c r="H784" s="333" t="str">
        <f>IF('Sub-Cpt Record'!J784 = "","",'Sub-Cpt Record'!J784&amp;"  ")</f>
        <v/>
      </c>
      <c r="I784" s="335" t="str">
        <f t="shared" si="110"/>
        <v/>
      </c>
      <c r="J784" s="333">
        <f>IF(A784&lt;&gt;"",'Sub-Cpt Record'!C784/CODE!B784,0)</f>
        <v>0</v>
      </c>
      <c r="L784" s="337" t="str">
        <f t="shared" si="111"/>
        <v/>
      </c>
      <c r="N784" s="338">
        <f>COUNTIFS('Felling&amp;Restocking'!$A$11:$A$1000, 'Felling&amp;Restocking'!$A784, 'Felling&amp;Restocking'!$B$11:$B$1000, 'Felling&amp;Restocking'!$B784, 'Felling&amp;Restocking'!$H$11:$H$1000, 'Felling&amp;Restocking'!$H784)</f>
        <v>0</v>
      </c>
      <c r="O784" s="338">
        <f>IF(OR('Felling&amp;Restocking'!H784=0,'Felling&amp;Restocking'!H784=""),0,1)</f>
        <v>0</v>
      </c>
      <c r="P784" s="339">
        <f>SUM('Felling&amp;Restocking'!O784+'Felling&amp;Restocking'!P784)</f>
        <v>0</v>
      </c>
      <c r="S784" s="341">
        <f>IF(AND(O784&lt;&gt;0,P784&lt;&gt;0,'Felling&amp;Restocking'!G784&lt;&gt;0,AA784="",AC784=""),1,0)</f>
        <v>0</v>
      </c>
      <c r="T784" s="342" t="str">
        <f>IF(OR('Felling&amp;Restocking'!G784=0,'Felling&amp;Restocking'!G784=""),"",SUM('Felling&amp;Restocking'!O784/P784)*'Felling&amp;Restocking'!G784)</f>
        <v/>
      </c>
      <c r="U784" s="343" t="str">
        <f>IF(OR('Felling&amp;Restocking'!G784=0,'Felling&amp;Restocking'!G784=""),"",SUM('Felling&amp;Restocking'!P784/P784)*'Felling&amp;Restocking'!G784)</f>
        <v/>
      </c>
      <c r="V784" s="344">
        <f>IF(CONCATENATE('Felling&amp;Restocking'!U784&amp;'Felling&amp;Restocking'!W784&amp;'Felling&amp;Restocking'!Y784&amp;'Felling&amp;Restocking'!AA784&amp;'Felling&amp;Restocking'!AC784)="",0,1)</f>
        <v>0</v>
      </c>
      <c r="W784" s="345">
        <f>IF(OR(OR(TRIM('Felling&amp;Restocking'!H784)="T",TRIM('Felling&amp;Restocking'!H784)="DF",TRIM('Felling&amp;Restocking'!H784)="OS"),O784=0),0,1)</f>
        <v>0</v>
      </c>
      <c r="X784" s="345">
        <f>IF(OR('Felling&amp;Restocking'!$S784="",OR('Felling&amp;Restocking'!$S784=0,'Felling&amp;Restocking'!$S784="N/A")),0,1)</f>
        <v>0</v>
      </c>
      <c r="Y784" s="333" t="str">
        <f t="shared" si="112"/>
        <v/>
      </c>
      <c r="Z784" s="333" t="str">
        <f t="shared" si="113"/>
        <v/>
      </c>
      <c r="AA784" s="334" t="str">
        <f t="shared" si="114"/>
        <v/>
      </c>
      <c r="AC784" s="333" t="str">
        <f t="shared" si="115"/>
        <v/>
      </c>
      <c r="AE784" s="333" t="str">
        <f t="shared" si="116"/>
        <v>1</v>
      </c>
      <c r="AF784" s="346" t="str">
        <f>IF('Felling&amp;Restocking'!I784="","",IFERROR(VLOOKUP( 'Felling&amp;Restocking'!I784,SpeciesList[],2,FALSE),"," &amp; 'Felling&amp;Restocking'!I784))</f>
        <v/>
      </c>
      <c r="AG784" s="333" t="str">
        <f>IF('Felling&amp;Restocking'!I784="","",VLOOKUP( 'Felling&amp;Restocking'!I784,SpeciesList[],4,FALSE))</f>
        <v/>
      </c>
      <c r="AH784" s="333" t="str">
        <f>IF('Felling&amp;Restocking'!J784="","",IFERROR("," &amp; VLOOKUP( 'Felling&amp;Restocking'!J784,SpeciesList[],2,FALSE),"," &amp; 'Felling&amp;Restocking'!J784))</f>
        <v/>
      </c>
      <c r="AI784" s="333" t="str">
        <f>IF('Felling&amp;Restocking'!J784="","",VLOOKUP( 'Felling&amp;Restocking'!J784,SpeciesList[],4,FALSE))</f>
        <v/>
      </c>
      <c r="AJ784" s="333" t="str">
        <f>IF('Felling&amp;Restocking'!K784="","",IFERROR("," &amp; VLOOKUP( 'Felling&amp;Restocking'!K784,SpeciesList[],2,FALSE),"," &amp; 'Felling&amp;Restocking'!K784))</f>
        <v/>
      </c>
      <c r="AK784" s="333" t="str">
        <f>IF('Felling&amp;Restocking'!K784="","",VLOOKUP( 'Felling&amp;Restocking'!K784,SpeciesList[],4,FALSE))</f>
        <v/>
      </c>
      <c r="AL784" s="333" t="str">
        <f>IF('Felling&amp;Restocking'!L784="","",IFERROR("," &amp; VLOOKUP( 'Felling&amp;Restocking'!L784,SpeciesList[],2,FALSE),"," &amp; 'Felling&amp;Restocking'!L784))</f>
        <v/>
      </c>
      <c r="AM784" s="333" t="str">
        <f>IF('Felling&amp;Restocking'!L784="","",VLOOKUP( 'Felling&amp;Restocking'!L784,SpeciesList[],4,FALSE))</f>
        <v/>
      </c>
      <c r="AN784" s="333" t="str">
        <f>IF('Felling&amp;Restocking'!M784="","",IFERROR("," &amp; VLOOKUP( 'Felling&amp;Restocking'!M784,SpeciesList[],2,FALSE),"," &amp; 'Felling&amp;Restocking'!M784))</f>
        <v/>
      </c>
      <c r="AO784" s="333" t="str">
        <f>IF('Felling&amp;Restocking'!M784="","",VLOOKUP( 'Felling&amp;Restocking'!M784,SpeciesList[],4,FALSE))</f>
        <v/>
      </c>
      <c r="AP784" s="333" t="str">
        <f>IF('Felling&amp;Restocking'!N784="","",IFERROR("," &amp; VLOOKUP( 'Felling&amp;Restocking'!N784,SpeciesList[],2,FALSE),"," &amp; 'Felling&amp;Restocking'!N784))</f>
        <v/>
      </c>
      <c r="AQ784" s="333" t="str">
        <f>IF('Felling&amp;Restocking'!N784="","",VLOOKUP( 'Felling&amp;Restocking'!N784,SpeciesList[],4,FALSE))</f>
        <v/>
      </c>
      <c r="AS784" s="346"/>
      <c r="AT784" s="333" t="str">
        <f>IF('Sub-Cpt Record'!A784&lt;&gt;"",CONCATENATE('Sub-Cpt Record'!A784,'Sub-Cpt Record'!B784,'Sub-Cpt Record'!C784),"")</f>
        <v/>
      </c>
      <c r="AU784" s="333">
        <f t="shared" si="117"/>
        <v>1</v>
      </c>
      <c r="AV784" s="333">
        <f>IF(AT784&lt;&gt;"",'Sub-Cpt Record'!C784/CODE!AU784,0)</f>
        <v>0</v>
      </c>
    </row>
    <row r="785" spans="1:48" x14ac:dyDescent="0.25">
      <c r="A785" s="333" t="str">
        <f>IF('Sub-Cpt Record'!B785="",IF(OR('Sub-Cpt Record'!A785=0,'Sub-Cpt Record'!A785=""),"",'Sub-Cpt Record'!A785),CONCATENATE('Sub-Cpt Record'!A785&amp;'Sub-Cpt Record'!B785))</f>
        <v/>
      </c>
      <c r="B785" s="333">
        <f t="shared" si="109"/>
        <v>1</v>
      </c>
      <c r="C785" s="334" t="str">
        <f>IF('Sub-Cpt Record'!E785 = "","",'Sub-Cpt Record'!E785&amp;"  ")</f>
        <v/>
      </c>
      <c r="D785" s="333" t="str">
        <f>IF('Sub-Cpt Record'!F785 = "","",'Sub-Cpt Record'!F785&amp;"  ")</f>
        <v/>
      </c>
      <c r="E785" s="333" t="str">
        <f>IF('Sub-Cpt Record'!G785 = "","",'Sub-Cpt Record'!G785&amp;"  ")</f>
        <v/>
      </c>
      <c r="F785" s="333" t="str">
        <f>IF('Sub-Cpt Record'!H785 = "","",'Sub-Cpt Record'!H785&amp;"  ")</f>
        <v/>
      </c>
      <c r="G785" s="333" t="str">
        <f>IF('Sub-Cpt Record'!I785 = "","",'Sub-Cpt Record'!I785&amp;"  ")</f>
        <v/>
      </c>
      <c r="H785" s="333" t="str">
        <f>IF('Sub-Cpt Record'!J785 = "","",'Sub-Cpt Record'!J785&amp;"  ")</f>
        <v/>
      </c>
      <c r="I785" s="335" t="str">
        <f t="shared" si="110"/>
        <v/>
      </c>
      <c r="J785" s="333">
        <f>IF(A785&lt;&gt;"",'Sub-Cpt Record'!C785/CODE!B785,0)</f>
        <v>0</v>
      </c>
      <c r="L785" s="337" t="str">
        <f t="shared" si="111"/>
        <v/>
      </c>
      <c r="N785" s="338">
        <f>COUNTIFS('Felling&amp;Restocking'!$A$11:$A$1000, 'Felling&amp;Restocking'!$A785, 'Felling&amp;Restocking'!$B$11:$B$1000, 'Felling&amp;Restocking'!$B785, 'Felling&amp;Restocking'!$H$11:$H$1000, 'Felling&amp;Restocking'!$H785)</f>
        <v>0</v>
      </c>
      <c r="O785" s="338">
        <f>IF(OR('Felling&amp;Restocking'!H785=0,'Felling&amp;Restocking'!H785=""),0,1)</f>
        <v>0</v>
      </c>
      <c r="P785" s="339">
        <f>SUM('Felling&amp;Restocking'!O785+'Felling&amp;Restocking'!P785)</f>
        <v>0</v>
      </c>
      <c r="S785" s="341">
        <f>IF(AND(O785&lt;&gt;0,P785&lt;&gt;0,'Felling&amp;Restocking'!G785&lt;&gt;0,AA785="",AC785=""),1,0)</f>
        <v>0</v>
      </c>
      <c r="T785" s="342" t="str">
        <f>IF(OR('Felling&amp;Restocking'!G785=0,'Felling&amp;Restocking'!G785=""),"",SUM('Felling&amp;Restocking'!O785/P785)*'Felling&amp;Restocking'!G785)</f>
        <v/>
      </c>
      <c r="U785" s="343" t="str">
        <f>IF(OR('Felling&amp;Restocking'!G785=0,'Felling&amp;Restocking'!G785=""),"",SUM('Felling&amp;Restocking'!P785/P785)*'Felling&amp;Restocking'!G785)</f>
        <v/>
      </c>
      <c r="V785" s="344">
        <f>IF(CONCATENATE('Felling&amp;Restocking'!U785&amp;'Felling&amp;Restocking'!W785&amp;'Felling&amp;Restocking'!Y785&amp;'Felling&amp;Restocking'!AA785&amp;'Felling&amp;Restocking'!AC785)="",0,1)</f>
        <v>0</v>
      </c>
      <c r="W785" s="345">
        <f>IF(OR(OR(TRIM('Felling&amp;Restocking'!H785)="T",TRIM('Felling&amp;Restocking'!H785)="DF",TRIM('Felling&amp;Restocking'!H785)="OS"),O785=0),0,1)</f>
        <v>0</v>
      </c>
      <c r="X785" s="345">
        <f>IF(OR('Felling&amp;Restocking'!$S785="",OR('Felling&amp;Restocking'!$S785=0,'Felling&amp;Restocking'!$S785="N/A")),0,1)</f>
        <v>0</v>
      </c>
      <c r="Y785" s="333" t="str">
        <f t="shared" si="112"/>
        <v/>
      </c>
      <c r="Z785" s="333" t="str">
        <f t="shared" si="113"/>
        <v/>
      </c>
      <c r="AA785" s="334" t="str">
        <f t="shared" si="114"/>
        <v/>
      </c>
      <c r="AC785" s="333" t="str">
        <f t="shared" si="115"/>
        <v/>
      </c>
      <c r="AE785" s="333" t="str">
        <f t="shared" si="116"/>
        <v>1</v>
      </c>
      <c r="AF785" s="346" t="str">
        <f>IF('Felling&amp;Restocking'!I785="","",IFERROR(VLOOKUP( 'Felling&amp;Restocking'!I785,SpeciesList[],2,FALSE),"," &amp; 'Felling&amp;Restocking'!I785))</f>
        <v/>
      </c>
      <c r="AG785" s="333" t="str">
        <f>IF('Felling&amp;Restocking'!I785="","",VLOOKUP( 'Felling&amp;Restocking'!I785,SpeciesList[],4,FALSE))</f>
        <v/>
      </c>
      <c r="AH785" s="333" t="str">
        <f>IF('Felling&amp;Restocking'!J785="","",IFERROR("," &amp; VLOOKUP( 'Felling&amp;Restocking'!J785,SpeciesList[],2,FALSE),"," &amp; 'Felling&amp;Restocking'!J785))</f>
        <v/>
      </c>
      <c r="AI785" s="333" t="str">
        <f>IF('Felling&amp;Restocking'!J785="","",VLOOKUP( 'Felling&amp;Restocking'!J785,SpeciesList[],4,FALSE))</f>
        <v/>
      </c>
      <c r="AJ785" s="333" t="str">
        <f>IF('Felling&amp;Restocking'!K785="","",IFERROR("," &amp; VLOOKUP( 'Felling&amp;Restocking'!K785,SpeciesList[],2,FALSE),"," &amp; 'Felling&amp;Restocking'!K785))</f>
        <v/>
      </c>
      <c r="AK785" s="333" t="str">
        <f>IF('Felling&amp;Restocking'!K785="","",VLOOKUP( 'Felling&amp;Restocking'!K785,SpeciesList[],4,FALSE))</f>
        <v/>
      </c>
      <c r="AL785" s="333" t="str">
        <f>IF('Felling&amp;Restocking'!L785="","",IFERROR("," &amp; VLOOKUP( 'Felling&amp;Restocking'!L785,SpeciesList[],2,FALSE),"," &amp; 'Felling&amp;Restocking'!L785))</f>
        <v/>
      </c>
      <c r="AM785" s="333" t="str">
        <f>IF('Felling&amp;Restocking'!L785="","",VLOOKUP( 'Felling&amp;Restocking'!L785,SpeciesList[],4,FALSE))</f>
        <v/>
      </c>
      <c r="AN785" s="333" t="str">
        <f>IF('Felling&amp;Restocking'!M785="","",IFERROR("," &amp; VLOOKUP( 'Felling&amp;Restocking'!M785,SpeciesList[],2,FALSE),"," &amp; 'Felling&amp;Restocking'!M785))</f>
        <v/>
      </c>
      <c r="AO785" s="333" t="str">
        <f>IF('Felling&amp;Restocking'!M785="","",VLOOKUP( 'Felling&amp;Restocking'!M785,SpeciesList[],4,FALSE))</f>
        <v/>
      </c>
      <c r="AP785" s="333" t="str">
        <f>IF('Felling&amp;Restocking'!N785="","",IFERROR("," &amp; VLOOKUP( 'Felling&amp;Restocking'!N785,SpeciesList[],2,FALSE),"," &amp; 'Felling&amp;Restocking'!N785))</f>
        <v/>
      </c>
      <c r="AQ785" s="333" t="str">
        <f>IF('Felling&amp;Restocking'!N785="","",VLOOKUP( 'Felling&amp;Restocking'!N785,SpeciesList[],4,FALSE))</f>
        <v/>
      </c>
      <c r="AS785" s="346"/>
      <c r="AT785" s="333" t="str">
        <f>IF('Sub-Cpt Record'!A785&lt;&gt;"",CONCATENATE('Sub-Cpt Record'!A785,'Sub-Cpt Record'!B785,'Sub-Cpt Record'!C785),"")</f>
        <v/>
      </c>
      <c r="AU785" s="333">
        <f t="shared" si="117"/>
        <v>1</v>
      </c>
      <c r="AV785" s="333">
        <f>IF(AT785&lt;&gt;"",'Sub-Cpt Record'!C785/CODE!AU785,0)</f>
        <v>0</v>
      </c>
    </row>
    <row r="786" spans="1:48" x14ac:dyDescent="0.25">
      <c r="A786" s="333" t="str">
        <f>IF('Sub-Cpt Record'!B786="",IF(OR('Sub-Cpt Record'!A786=0,'Sub-Cpt Record'!A786=""),"",'Sub-Cpt Record'!A786),CONCATENATE('Sub-Cpt Record'!A786&amp;'Sub-Cpt Record'!B786))</f>
        <v/>
      </c>
      <c r="B786" s="333">
        <f t="shared" si="109"/>
        <v>1</v>
      </c>
      <c r="C786" s="334" t="str">
        <f>IF('Sub-Cpt Record'!E786 = "","",'Sub-Cpt Record'!E786&amp;"  ")</f>
        <v/>
      </c>
      <c r="D786" s="333" t="str">
        <f>IF('Sub-Cpt Record'!F786 = "","",'Sub-Cpt Record'!F786&amp;"  ")</f>
        <v/>
      </c>
      <c r="E786" s="333" t="str">
        <f>IF('Sub-Cpt Record'!G786 = "","",'Sub-Cpt Record'!G786&amp;"  ")</f>
        <v/>
      </c>
      <c r="F786" s="333" t="str">
        <f>IF('Sub-Cpt Record'!H786 = "","",'Sub-Cpt Record'!H786&amp;"  ")</f>
        <v/>
      </c>
      <c r="G786" s="333" t="str">
        <f>IF('Sub-Cpt Record'!I786 = "","",'Sub-Cpt Record'!I786&amp;"  ")</f>
        <v/>
      </c>
      <c r="H786" s="333" t="str">
        <f>IF('Sub-Cpt Record'!J786 = "","",'Sub-Cpt Record'!J786&amp;"  ")</f>
        <v/>
      </c>
      <c r="I786" s="335" t="str">
        <f t="shared" si="110"/>
        <v/>
      </c>
      <c r="J786" s="333">
        <f>IF(A786&lt;&gt;"",'Sub-Cpt Record'!C786/CODE!B786,0)</f>
        <v>0</v>
      </c>
      <c r="L786" s="337" t="str">
        <f t="shared" si="111"/>
        <v/>
      </c>
      <c r="N786" s="338">
        <f>COUNTIFS('Felling&amp;Restocking'!$A$11:$A$1000, 'Felling&amp;Restocking'!$A786, 'Felling&amp;Restocking'!$B$11:$B$1000, 'Felling&amp;Restocking'!$B786, 'Felling&amp;Restocking'!$H$11:$H$1000, 'Felling&amp;Restocking'!$H786)</f>
        <v>0</v>
      </c>
      <c r="O786" s="338">
        <f>IF(OR('Felling&amp;Restocking'!H786=0,'Felling&amp;Restocking'!H786=""),0,1)</f>
        <v>0</v>
      </c>
      <c r="P786" s="339">
        <f>SUM('Felling&amp;Restocking'!O786+'Felling&amp;Restocking'!P786)</f>
        <v>0</v>
      </c>
      <c r="S786" s="341">
        <f>IF(AND(O786&lt;&gt;0,P786&lt;&gt;0,'Felling&amp;Restocking'!G786&lt;&gt;0,AA786="",AC786=""),1,0)</f>
        <v>0</v>
      </c>
      <c r="T786" s="342" t="str">
        <f>IF(OR('Felling&amp;Restocking'!G786=0,'Felling&amp;Restocking'!G786=""),"",SUM('Felling&amp;Restocking'!O786/P786)*'Felling&amp;Restocking'!G786)</f>
        <v/>
      </c>
      <c r="U786" s="343" t="str">
        <f>IF(OR('Felling&amp;Restocking'!G786=0,'Felling&amp;Restocking'!G786=""),"",SUM('Felling&amp;Restocking'!P786/P786)*'Felling&amp;Restocking'!G786)</f>
        <v/>
      </c>
      <c r="V786" s="344">
        <f>IF(CONCATENATE('Felling&amp;Restocking'!U786&amp;'Felling&amp;Restocking'!W786&amp;'Felling&amp;Restocking'!Y786&amp;'Felling&amp;Restocking'!AA786&amp;'Felling&amp;Restocking'!AC786)="",0,1)</f>
        <v>0</v>
      </c>
      <c r="W786" s="345">
        <f>IF(OR(OR(TRIM('Felling&amp;Restocking'!H786)="T",TRIM('Felling&amp;Restocking'!H786)="DF",TRIM('Felling&amp;Restocking'!H786)="OS"),O786=0),0,1)</f>
        <v>0</v>
      </c>
      <c r="X786" s="345">
        <f>IF(OR('Felling&amp;Restocking'!$S786="",OR('Felling&amp;Restocking'!$S786=0,'Felling&amp;Restocking'!$S786="N/A")),0,1)</f>
        <v>0</v>
      </c>
      <c r="Y786" s="333" t="str">
        <f t="shared" si="112"/>
        <v/>
      </c>
      <c r="Z786" s="333" t="str">
        <f t="shared" si="113"/>
        <v/>
      </c>
      <c r="AA786" s="334" t="str">
        <f t="shared" si="114"/>
        <v/>
      </c>
      <c r="AC786" s="333" t="str">
        <f t="shared" si="115"/>
        <v/>
      </c>
      <c r="AE786" s="333" t="str">
        <f t="shared" si="116"/>
        <v>1</v>
      </c>
      <c r="AF786" s="346" t="str">
        <f>IF('Felling&amp;Restocking'!I786="","",IFERROR(VLOOKUP( 'Felling&amp;Restocking'!I786,SpeciesList[],2,FALSE),"," &amp; 'Felling&amp;Restocking'!I786))</f>
        <v/>
      </c>
      <c r="AG786" s="333" t="str">
        <f>IF('Felling&amp;Restocking'!I786="","",VLOOKUP( 'Felling&amp;Restocking'!I786,SpeciesList[],4,FALSE))</f>
        <v/>
      </c>
      <c r="AH786" s="333" t="str">
        <f>IF('Felling&amp;Restocking'!J786="","",IFERROR("," &amp; VLOOKUP( 'Felling&amp;Restocking'!J786,SpeciesList[],2,FALSE),"," &amp; 'Felling&amp;Restocking'!J786))</f>
        <v/>
      </c>
      <c r="AI786" s="333" t="str">
        <f>IF('Felling&amp;Restocking'!J786="","",VLOOKUP( 'Felling&amp;Restocking'!J786,SpeciesList[],4,FALSE))</f>
        <v/>
      </c>
      <c r="AJ786" s="333" t="str">
        <f>IF('Felling&amp;Restocking'!K786="","",IFERROR("," &amp; VLOOKUP( 'Felling&amp;Restocking'!K786,SpeciesList[],2,FALSE),"," &amp; 'Felling&amp;Restocking'!K786))</f>
        <v/>
      </c>
      <c r="AK786" s="333" t="str">
        <f>IF('Felling&amp;Restocking'!K786="","",VLOOKUP( 'Felling&amp;Restocking'!K786,SpeciesList[],4,FALSE))</f>
        <v/>
      </c>
      <c r="AL786" s="333" t="str">
        <f>IF('Felling&amp;Restocking'!L786="","",IFERROR("," &amp; VLOOKUP( 'Felling&amp;Restocking'!L786,SpeciesList[],2,FALSE),"," &amp; 'Felling&amp;Restocking'!L786))</f>
        <v/>
      </c>
      <c r="AM786" s="333" t="str">
        <f>IF('Felling&amp;Restocking'!L786="","",VLOOKUP( 'Felling&amp;Restocking'!L786,SpeciesList[],4,FALSE))</f>
        <v/>
      </c>
      <c r="AN786" s="333" t="str">
        <f>IF('Felling&amp;Restocking'!M786="","",IFERROR("," &amp; VLOOKUP( 'Felling&amp;Restocking'!M786,SpeciesList[],2,FALSE),"," &amp; 'Felling&amp;Restocking'!M786))</f>
        <v/>
      </c>
      <c r="AO786" s="333" t="str">
        <f>IF('Felling&amp;Restocking'!M786="","",VLOOKUP( 'Felling&amp;Restocking'!M786,SpeciesList[],4,FALSE))</f>
        <v/>
      </c>
      <c r="AP786" s="333" t="str">
        <f>IF('Felling&amp;Restocking'!N786="","",IFERROR("," &amp; VLOOKUP( 'Felling&amp;Restocking'!N786,SpeciesList[],2,FALSE),"," &amp; 'Felling&amp;Restocking'!N786))</f>
        <v/>
      </c>
      <c r="AQ786" s="333" t="str">
        <f>IF('Felling&amp;Restocking'!N786="","",VLOOKUP( 'Felling&amp;Restocking'!N786,SpeciesList[],4,FALSE))</f>
        <v/>
      </c>
      <c r="AS786" s="346"/>
      <c r="AT786" s="333" t="str">
        <f>IF('Sub-Cpt Record'!A786&lt;&gt;"",CONCATENATE('Sub-Cpt Record'!A786,'Sub-Cpt Record'!B786,'Sub-Cpt Record'!C786),"")</f>
        <v/>
      </c>
      <c r="AU786" s="333">
        <f t="shared" si="117"/>
        <v>1</v>
      </c>
      <c r="AV786" s="333">
        <f>IF(AT786&lt;&gt;"",'Sub-Cpt Record'!C786/CODE!AU786,0)</f>
        <v>0</v>
      </c>
    </row>
    <row r="787" spans="1:48" x14ac:dyDescent="0.25">
      <c r="A787" s="333" t="str">
        <f>IF('Sub-Cpt Record'!B787="",IF(OR('Sub-Cpt Record'!A787=0,'Sub-Cpt Record'!A787=""),"",'Sub-Cpt Record'!A787),CONCATENATE('Sub-Cpt Record'!A787&amp;'Sub-Cpt Record'!B787))</f>
        <v/>
      </c>
      <c r="B787" s="333">
        <f t="shared" si="109"/>
        <v>1</v>
      </c>
      <c r="C787" s="334" t="str">
        <f>IF('Sub-Cpt Record'!E787 = "","",'Sub-Cpt Record'!E787&amp;"  ")</f>
        <v/>
      </c>
      <c r="D787" s="333" t="str">
        <f>IF('Sub-Cpt Record'!F787 = "","",'Sub-Cpt Record'!F787&amp;"  ")</f>
        <v/>
      </c>
      <c r="E787" s="333" t="str">
        <f>IF('Sub-Cpt Record'!G787 = "","",'Sub-Cpt Record'!G787&amp;"  ")</f>
        <v/>
      </c>
      <c r="F787" s="333" t="str">
        <f>IF('Sub-Cpt Record'!H787 = "","",'Sub-Cpt Record'!H787&amp;"  ")</f>
        <v/>
      </c>
      <c r="G787" s="333" t="str">
        <f>IF('Sub-Cpt Record'!I787 = "","",'Sub-Cpt Record'!I787&amp;"  ")</f>
        <v/>
      </c>
      <c r="H787" s="333" t="str">
        <f>IF('Sub-Cpt Record'!J787 = "","",'Sub-Cpt Record'!J787&amp;"  ")</f>
        <v/>
      </c>
      <c r="I787" s="335" t="str">
        <f t="shared" si="110"/>
        <v/>
      </c>
      <c r="J787" s="333">
        <f>IF(A787&lt;&gt;"",'Sub-Cpt Record'!C787/CODE!B787,0)</f>
        <v>0</v>
      </c>
      <c r="L787" s="337" t="str">
        <f t="shared" si="111"/>
        <v/>
      </c>
      <c r="N787" s="338">
        <f>COUNTIFS('Felling&amp;Restocking'!$A$11:$A$1000, 'Felling&amp;Restocking'!$A787, 'Felling&amp;Restocking'!$B$11:$B$1000, 'Felling&amp;Restocking'!$B787, 'Felling&amp;Restocking'!$H$11:$H$1000, 'Felling&amp;Restocking'!$H787)</f>
        <v>0</v>
      </c>
      <c r="O787" s="338">
        <f>IF(OR('Felling&amp;Restocking'!H787=0,'Felling&amp;Restocking'!H787=""),0,1)</f>
        <v>0</v>
      </c>
      <c r="P787" s="339">
        <f>SUM('Felling&amp;Restocking'!O787+'Felling&amp;Restocking'!P787)</f>
        <v>0</v>
      </c>
      <c r="S787" s="341">
        <f>IF(AND(O787&lt;&gt;0,P787&lt;&gt;0,'Felling&amp;Restocking'!G787&lt;&gt;0,AA787="",AC787=""),1,0)</f>
        <v>0</v>
      </c>
      <c r="T787" s="342" t="str">
        <f>IF(OR('Felling&amp;Restocking'!G787=0,'Felling&amp;Restocking'!G787=""),"",SUM('Felling&amp;Restocking'!O787/P787)*'Felling&amp;Restocking'!G787)</f>
        <v/>
      </c>
      <c r="U787" s="343" t="str">
        <f>IF(OR('Felling&amp;Restocking'!G787=0,'Felling&amp;Restocking'!G787=""),"",SUM('Felling&amp;Restocking'!P787/P787)*'Felling&amp;Restocking'!G787)</f>
        <v/>
      </c>
      <c r="V787" s="344">
        <f>IF(CONCATENATE('Felling&amp;Restocking'!U787&amp;'Felling&amp;Restocking'!W787&amp;'Felling&amp;Restocking'!Y787&amp;'Felling&amp;Restocking'!AA787&amp;'Felling&amp;Restocking'!AC787)="",0,1)</f>
        <v>0</v>
      </c>
      <c r="W787" s="345">
        <f>IF(OR(OR(TRIM('Felling&amp;Restocking'!H787)="T",TRIM('Felling&amp;Restocking'!H787)="DF",TRIM('Felling&amp;Restocking'!H787)="OS"),O787=0),0,1)</f>
        <v>0</v>
      </c>
      <c r="X787" s="345">
        <f>IF(OR('Felling&amp;Restocking'!$S787="",OR('Felling&amp;Restocking'!$S787=0,'Felling&amp;Restocking'!$S787="N/A")),0,1)</f>
        <v>0</v>
      </c>
      <c r="Y787" s="333" t="str">
        <f t="shared" si="112"/>
        <v/>
      </c>
      <c r="Z787" s="333" t="str">
        <f t="shared" si="113"/>
        <v/>
      </c>
      <c r="AA787" s="334" t="str">
        <f t="shared" si="114"/>
        <v/>
      </c>
      <c r="AC787" s="333" t="str">
        <f t="shared" si="115"/>
        <v/>
      </c>
      <c r="AE787" s="333" t="str">
        <f t="shared" si="116"/>
        <v>1</v>
      </c>
      <c r="AF787" s="346" t="str">
        <f>IF('Felling&amp;Restocking'!I787="","",IFERROR(VLOOKUP( 'Felling&amp;Restocking'!I787,SpeciesList[],2,FALSE),"," &amp; 'Felling&amp;Restocking'!I787))</f>
        <v/>
      </c>
      <c r="AG787" s="333" t="str">
        <f>IF('Felling&amp;Restocking'!I787="","",VLOOKUP( 'Felling&amp;Restocking'!I787,SpeciesList[],4,FALSE))</f>
        <v/>
      </c>
      <c r="AH787" s="333" t="str">
        <f>IF('Felling&amp;Restocking'!J787="","",IFERROR("," &amp; VLOOKUP( 'Felling&amp;Restocking'!J787,SpeciesList[],2,FALSE),"," &amp; 'Felling&amp;Restocking'!J787))</f>
        <v/>
      </c>
      <c r="AI787" s="333" t="str">
        <f>IF('Felling&amp;Restocking'!J787="","",VLOOKUP( 'Felling&amp;Restocking'!J787,SpeciesList[],4,FALSE))</f>
        <v/>
      </c>
      <c r="AJ787" s="333" t="str">
        <f>IF('Felling&amp;Restocking'!K787="","",IFERROR("," &amp; VLOOKUP( 'Felling&amp;Restocking'!K787,SpeciesList[],2,FALSE),"," &amp; 'Felling&amp;Restocking'!K787))</f>
        <v/>
      </c>
      <c r="AK787" s="333" t="str">
        <f>IF('Felling&amp;Restocking'!K787="","",VLOOKUP( 'Felling&amp;Restocking'!K787,SpeciesList[],4,FALSE))</f>
        <v/>
      </c>
      <c r="AL787" s="333" t="str">
        <f>IF('Felling&amp;Restocking'!L787="","",IFERROR("," &amp; VLOOKUP( 'Felling&amp;Restocking'!L787,SpeciesList[],2,FALSE),"," &amp; 'Felling&amp;Restocking'!L787))</f>
        <v/>
      </c>
      <c r="AM787" s="333" t="str">
        <f>IF('Felling&amp;Restocking'!L787="","",VLOOKUP( 'Felling&amp;Restocking'!L787,SpeciesList[],4,FALSE))</f>
        <v/>
      </c>
      <c r="AN787" s="333" t="str">
        <f>IF('Felling&amp;Restocking'!M787="","",IFERROR("," &amp; VLOOKUP( 'Felling&amp;Restocking'!M787,SpeciesList[],2,FALSE),"," &amp; 'Felling&amp;Restocking'!M787))</f>
        <v/>
      </c>
      <c r="AO787" s="333" t="str">
        <f>IF('Felling&amp;Restocking'!M787="","",VLOOKUP( 'Felling&amp;Restocking'!M787,SpeciesList[],4,FALSE))</f>
        <v/>
      </c>
      <c r="AP787" s="333" t="str">
        <f>IF('Felling&amp;Restocking'!N787="","",IFERROR("," &amp; VLOOKUP( 'Felling&amp;Restocking'!N787,SpeciesList[],2,FALSE),"," &amp; 'Felling&amp;Restocking'!N787))</f>
        <v/>
      </c>
      <c r="AQ787" s="333" t="str">
        <f>IF('Felling&amp;Restocking'!N787="","",VLOOKUP( 'Felling&amp;Restocking'!N787,SpeciesList[],4,FALSE))</f>
        <v/>
      </c>
      <c r="AS787" s="346"/>
      <c r="AT787" s="333" t="str">
        <f>IF('Sub-Cpt Record'!A787&lt;&gt;"",CONCATENATE('Sub-Cpt Record'!A787,'Sub-Cpt Record'!B787,'Sub-Cpt Record'!C787),"")</f>
        <v/>
      </c>
      <c r="AU787" s="333">
        <f t="shared" si="117"/>
        <v>1</v>
      </c>
      <c r="AV787" s="333">
        <f>IF(AT787&lt;&gt;"",'Sub-Cpt Record'!C787/CODE!AU787,0)</f>
        <v>0</v>
      </c>
    </row>
    <row r="788" spans="1:48" x14ac:dyDescent="0.25">
      <c r="A788" s="333" t="str">
        <f>IF('Sub-Cpt Record'!B788="",IF(OR('Sub-Cpt Record'!A788=0,'Sub-Cpt Record'!A788=""),"",'Sub-Cpt Record'!A788),CONCATENATE('Sub-Cpt Record'!A788&amp;'Sub-Cpt Record'!B788))</f>
        <v/>
      </c>
      <c r="B788" s="333">
        <f t="shared" si="109"/>
        <v>1</v>
      </c>
      <c r="C788" s="334" t="str">
        <f>IF('Sub-Cpt Record'!E788 = "","",'Sub-Cpt Record'!E788&amp;"  ")</f>
        <v/>
      </c>
      <c r="D788" s="333" t="str">
        <f>IF('Sub-Cpt Record'!F788 = "","",'Sub-Cpt Record'!F788&amp;"  ")</f>
        <v/>
      </c>
      <c r="E788" s="333" t="str">
        <f>IF('Sub-Cpt Record'!G788 = "","",'Sub-Cpt Record'!G788&amp;"  ")</f>
        <v/>
      </c>
      <c r="F788" s="333" t="str">
        <f>IF('Sub-Cpt Record'!H788 = "","",'Sub-Cpt Record'!H788&amp;"  ")</f>
        <v/>
      </c>
      <c r="G788" s="333" t="str">
        <f>IF('Sub-Cpt Record'!I788 = "","",'Sub-Cpt Record'!I788&amp;"  ")</f>
        <v/>
      </c>
      <c r="H788" s="333" t="str">
        <f>IF('Sub-Cpt Record'!J788 = "","",'Sub-Cpt Record'!J788&amp;"  ")</f>
        <v/>
      </c>
      <c r="I788" s="335" t="str">
        <f t="shared" si="110"/>
        <v/>
      </c>
      <c r="J788" s="333">
        <f>IF(A788&lt;&gt;"",'Sub-Cpt Record'!C788/CODE!B788,0)</f>
        <v>0</v>
      </c>
      <c r="L788" s="337" t="str">
        <f t="shared" si="111"/>
        <v/>
      </c>
      <c r="N788" s="338">
        <f>COUNTIFS('Felling&amp;Restocking'!$A$11:$A$1000, 'Felling&amp;Restocking'!$A788, 'Felling&amp;Restocking'!$B$11:$B$1000, 'Felling&amp;Restocking'!$B788, 'Felling&amp;Restocking'!$H$11:$H$1000, 'Felling&amp;Restocking'!$H788)</f>
        <v>0</v>
      </c>
      <c r="O788" s="338">
        <f>IF(OR('Felling&amp;Restocking'!H788=0,'Felling&amp;Restocking'!H788=""),0,1)</f>
        <v>0</v>
      </c>
      <c r="P788" s="339">
        <f>SUM('Felling&amp;Restocking'!O788+'Felling&amp;Restocking'!P788)</f>
        <v>0</v>
      </c>
      <c r="S788" s="341">
        <f>IF(AND(O788&lt;&gt;0,P788&lt;&gt;0,'Felling&amp;Restocking'!G788&lt;&gt;0,AA788="",AC788=""),1,0)</f>
        <v>0</v>
      </c>
      <c r="T788" s="342" t="str">
        <f>IF(OR('Felling&amp;Restocking'!G788=0,'Felling&amp;Restocking'!G788=""),"",SUM('Felling&amp;Restocking'!O788/P788)*'Felling&amp;Restocking'!G788)</f>
        <v/>
      </c>
      <c r="U788" s="343" t="str">
        <f>IF(OR('Felling&amp;Restocking'!G788=0,'Felling&amp;Restocking'!G788=""),"",SUM('Felling&amp;Restocking'!P788/P788)*'Felling&amp;Restocking'!G788)</f>
        <v/>
      </c>
      <c r="V788" s="344">
        <f>IF(CONCATENATE('Felling&amp;Restocking'!U788&amp;'Felling&amp;Restocking'!W788&amp;'Felling&amp;Restocking'!Y788&amp;'Felling&amp;Restocking'!AA788&amp;'Felling&amp;Restocking'!AC788)="",0,1)</f>
        <v>0</v>
      </c>
      <c r="W788" s="345">
        <f>IF(OR(OR(TRIM('Felling&amp;Restocking'!H788)="T",TRIM('Felling&amp;Restocking'!H788)="DF",TRIM('Felling&amp;Restocking'!H788)="OS"),O788=0),0,1)</f>
        <v>0</v>
      </c>
      <c r="X788" s="345">
        <f>IF(OR('Felling&amp;Restocking'!$S788="",OR('Felling&amp;Restocking'!$S788=0,'Felling&amp;Restocking'!$S788="N/A")),0,1)</f>
        <v>0</v>
      </c>
      <c r="Y788" s="333" t="str">
        <f t="shared" si="112"/>
        <v/>
      </c>
      <c r="Z788" s="333" t="str">
        <f t="shared" si="113"/>
        <v/>
      </c>
      <c r="AA788" s="334" t="str">
        <f t="shared" si="114"/>
        <v/>
      </c>
      <c r="AC788" s="333" t="str">
        <f t="shared" si="115"/>
        <v/>
      </c>
      <c r="AE788" s="333" t="str">
        <f t="shared" si="116"/>
        <v>1</v>
      </c>
      <c r="AF788" s="346" t="str">
        <f>IF('Felling&amp;Restocking'!I788="","",IFERROR(VLOOKUP( 'Felling&amp;Restocking'!I788,SpeciesList[],2,FALSE),"," &amp; 'Felling&amp;Restocking'!I788))</f>
        <v/>
      </c>
      <c r="AG788" s="333" t="str">
        <f>IF('Felling&amp;Restocking'!I788="","",VLOOKUP( 'Felling&amp;Restocking'!I788,SpeciesList[],4,FALSE))</f>
        <v/>
      </c>
      <c r="AH788" s="333" t="str">
        <f>IF('Felling&amp;Restocking'!J788="","",IFERROR("," &amp; VLOOKUP( 'Felling&amp;Restocking'!J788,SpeciesList[],2,FALSE),"," &amp; 'Felling&amp;Restocking'!J788))</f>
        <v/>
      </c>
      <c r="AI788" s="333" t="str">
        <f>IF('Felling&amp;Restocking'!J788="","",VLOOKUP( 'Felling&amp;Restocking'!J788,SpeciesList[],4,FALSE))</f>
        <v/>
      </c>
      <c r="AJ788" s="333" t="str">
        <f>IF('Felling&amp;Restocking'!K788="","",IFERROR("," &amp; VLOOKUP( 'Felling&amp;Restocking'!K788,SpeciesList[],2,FALSE),"," &amp; 'Felling&amp;Restocking'!K788))</f>
        <v/>
      </c>
      <c r="AK788" s="333" t="str">
        <f>IF('Felling&amp;Restocking'!K788="","",VLOOKUP( 'Felling&amp;Restocking'!K788,SpeciesList[],4,FALSE))</f>
        <v/>
      </c>
      <c r="AL788" s="333" t="str">
        <f>IF('Felling&amp;Restocking'!L788="","",IFERROR("," &amp; VLOOKUP( 'Felling&amp;Restocking'!L788,SpeciesList[],2,FALSE),"," &amp; 'Felling&amp;Restocking'!L788))</f>
        <v/>
      </c>
      <c r="AM788" s="333" t="str">
        <f>IF('Felling&amp;Restocking'!L788="","",VLOOKUP( 'Felling&amp;Restocking'!L788,SpeciesList[],4,FALSE))</f>
        <v/>
      </c>
      <c r="AN788" s="333" t="str">
        <f>IF('Felling&amp;Restocking'!M788="","",IFERROR("," &amp; VLOOKUP( 'Felling&amp;Restocking'!M788,SpeciesList[],2,FALSE),"," &amp; 'Felling&amp;Restocking'!M788))</f>
        <v/>
      </c>
      <c r="AO788" s="333" t="str">
        <f>IF('Felling&amp;Restocking'!M788="","",VLOOKUP( 'Felling&amp;Restocking'!M788,SpeciesList[],4,FALSE))</f>
        <v/>
      </c>
      <c r="AP788" s="333" t="str">
        <f>IF('Felling&amp;Restocking'!N788="","",IFERROR("," &amp; VLOOKUP( 'Felling&amp;Restocking'!N788,SpeciesList[],2,FALSE),"," &amp; 'Felling&amp;Restocking'!N788))</f>
        <v/>
      </c>
      <c r="AQ788" s="333" t="str">
        <f>IF('Felling&amp;Restocking'!N788="","",VLOOKUP( 'Felling&amp;Restocking'!N788,SpeciesList[],4,FALSE))</f>
        <v/>
      </c>
      <c r="AS788" s="346"/>
      <c r="AT788" s="333" t="str">
        <f>IF('Sub-Cpt Record'!A788&lt;&gt;"",CONCATENATE('Sub-Cpt Record'!A788,'Sub-Cpt Record'!B788,'Sub-Cpt Record'!C788),"")</f>
        <v/>
      </c>
      <c r="AU788" s="333">
        <f t="shared" si="117"/>
        <v>1</v>
      </c>
      <c r="AV788" s="333">
        <f>IF(AT788&lt;&gt;"",'Sub-Cpt Record'!C788/CODE!AU788,0)</f>
        <v>0</v>
      </c>
    </row>
    <row r="789" spans="1:48" x14ac:dyDescent="0.25">
      <c r="A789" s="333" t="str">
        <f>IF('Sub-Cpt Record'!B789="",IF(OR('Sub-Cpt Record'!A789=0,'Sub-Cpt Record'!A789=""),"",'Sub-Cpt Record'!A789),CONCATENATE('Sub-Cpt Record'!A789&amp;'Sub-Cpt Record'!B789))</f>
        <v/>
      </c>
      <c r="B789" s="333">
        <f t="shared" si="109"/>
        <v>1</v>
      </c>
      <c r="C789" s="334" t="str">
        <f>IF('Sub-Cpt Record'!E789 = "","",'Sub-Cpt Record'!E789&amp;"  ")</f>
        <v/>
      </c>
      <c r="D789" s="333" t="str">
        <f>IF('Sub-Cpt Record'!F789 = "","",'Sub-Cpt Record'!F789&amp;"  ")</f>
        <v/>
      </c>
      <c r="E789" s="333" t="str">
        <f>IF('Sub-Cpt Record'!G789 = "","",'Sub-Cpt Record'!G789&amp;"  ")</f>
        <v/>
      </c>
      <c r="F789" s="333" t="str">
        <f>IF('Sub-Cpt Record'!H789 = "","",'Sub-Cpt Record'!H789&amp;"  ")</f>
        <v/>
      </c>
      <c r="G789" s="333" t="str">
        <f>IF('Sub-Cpt Record'!I789 = "","",'Sub-Cpt Record'!I789&amp;"  ")</f>
        <v/>
      </c>
      <c r="H789" s="333" t="str">
        <f>IF('Sub-Cpt Record'!J789 = "","",'Sub-Cpt Record'!J789&amp;"  ")</f>
        <v/>
      </c>
      <c r="I789" s="335" t="str">
        <f t="shared" si="110"/>
        <v/>
      </c>
      <c r="J789" s="333">
        <f>IF(A789&lt;&gt;"",'Sub-Cpt Record'!C789/CODE!B789,0)</f>
        <v>0</v>
      </c>
      <c r="L789" s="337" t="str">
        <f t="shared" si="111"/>
        <v/>
      </c>
      <c r="N789" s="338">
        <f>COUNTIFS('Felling&amp;Restocking'!$A$11:$A$1000, 'Felling&amp;Restocking'!$A789, 'Felling&amp;Restocking'!$B$11:$B$1000, 'Felling&amp;Restocking'!$B789, 'Felling&amp;Restocking'!$H$11:$H$1000, 'Felling&amp;Restocking'!$H789)</f>
        <v>0</v>
      </c>
      <c r="O789" s="338">
        <f>IF(OR('Felling&amp;Restocking'!H789=0,'Felling&amp;Restocking'!H789=""),0,1)</f>
        <v>0</v>
      </c>
      <c r="P789" s="339">
        <f>SUM('Felling&amp;Restocking'!O789+'Felling&amp;Restocking'!P789)</f>
        <v>0</v>
      </c>
      <c r="S789" s="341">
        <f>IF(AND(O789&lt;&gt;0,P789&lt;&gt;0,'Felling&amp;Restocking'!G789&lt;&gt;0,AA789="",AC789=""),1,0)</f>
        <v>0</v>
      </c>
      <c r="T789" s="342" t="str">
        <f>IF(OR('Felling&amp;Restocking'!G789=0,'Felling&amp;Restocking'!G789=""),"",SUM('Felling&amp;Restocking'!O789/P789)*'Felling&amp;Restocking'!G789)</f>
        <v/>
      </c>
      <c r="U789" s="343" t="str">
        <f>IF(OR('Felling&amp;Restocking'!G789=0,'Felling&amp;Restocking'!G789=""),"",SUM('Felling&amp;Restocking'!P789/P789)*'Felling&amp;Restocking'!G789)</f>
        <v/>
      </c>
      <c r="V789" s="344">
        <f>IF(CONCATENATE('Felling&amp;Restocking'!U789&amp;'Felling&amp;Restocking'!W789&amp;'Felling&amp;Restocking'!Y789&amp;'Felling&amp;Restocking'!AA789&amp;'Felling&amp;Restocking'!AC789)="",0,1)</f>
        <v>0</v>
      </c>
      <c r="W789" s="345">
        <f>IF(OR(OR(TRIM('Felling&amp;Restocking'!H789)="T",TRIM('Felling&amp;Restocking'!H789)="DF",TRIM('Felling&amp;Restocking'!H789)="OS"),O789=0),0,1)</f>
        <v>0</v>
      </c>
      <c r="X789" s="345">
        <f>IF(OR('Felling&amp;Restocking'!$S789="",OR('Felling&amp;Restocking'!$S789=0,'Felling&amp;Restocking'!$S789="N/A")),0,1)</f>
        <v>0</v>
      </c>
      <c r="Y789" s="333" t="str">
        <f t="shared" si="112"/>
        <v/>
      </c>
      <c r="Z789" s="333" t="str">
        <f t="shared" si="113"/>
        <v/>
      </c>
      <c r="AA789" s="334" t="str">
        <f t="shared" si="114"/>
        <v/>
      </c>
      <c r="AC789" s="333" t="str">
        <f t="shared" si="115"/>
        <v/>
      </c>
      <c r="AE789" s="333" t="str">
        <f t="shared" si="116"/>
        <v>1</v>
      </c>
      <c r="AF789" s="346" t="str">
        <f>IF('Felling&amp;Restocking'!I789="","",IFERROR(VLOOKUP( 'Felling&amp;Restocking'!I789,SpeciesList[],2,FALSE),"," &amp; 'Felling&amp;Restocking'!I789))</f>
        <v/>
      </c>
      <c r="AG789" s="333" t="str">
        <f>IF('Felling&amp;Restocking'!I789="","",VLOOKUP( 'Felling&amp;Restocking'!I789,SpeciesList[],4,FALSE))</f>
        <v/>
      </c>
      <c r="AH789" s="333" t="str">
        <f>IF('Felling&amp;Restocking'!J789="","",IFERROR("," &amp; VLOOKUP( 'Felling&amp;Restocking'!J789,SpeciesList[],2,FALSE),"," &amp; 'Felling&amp;Restocking'!J789))</f>
        <v/>
      </c>
      <c r="AI789" s="333" t="str">
        <f>IF('Felling&amp;Restocking'!J789="","",VLOOKUP( 'Felling&amp;Restocking'!J789,SpeciesList[],4,FALSE))</f>
        <v/>
      </c>
      <c r="AJ789" s="333" t="str">
        <f>IF('Felling&amp;Restocking'!K789="","",IFERROR("," &amp; VLOOKUP( 'Felling&amp;Restocking'!K789,SpeciesList[],2,FALSE),"," &amp; 'Felling&amp;Restocking'!K789))</f>
        <v/>
      </c>
      <c r="AK789" s="333" t="str">
        <f>IF('Felling&amp;Restocking'!K789="","",VLOOKUP( 'Felling&amp;Restocking'!K789,SpeciesList[],4,FALSE))</f>
        <v/>
      </c>
      <c r="AL789" s="333" t="str">
        <f>IF('Felling&amp;Restocking'!L789="","",IFERROR("," &amp; VLOOKUP( 'Felling&amp;Restocking'!L789,SpeciesList[],2,FALSE),"," &amp; 'Felling&amp;Restocking'!L789))</f>
        <v/>
      </c>
      <c r="AM789" s="333" t="str">
        <f>IF('Felling&amp;Restocking'!L789="","",VLOOKUP( 'Felling&amp;Restocking'!L789,SpeciesList[],4,FALSE))</f>
        <v/>
      </c>
      <c r="AN789" s="333" t="str">
        <f>IF('Felling&amp;Restocking'!M789="","",IFERROR("," &amp; VLOOKUP( 'Felling&amp;Restocking'!M789,SpeciesList[],2,FALSE),"," &amp; 'Felling&amp;Restocking'!M789))</f>
        <v/>
      </c>
      <c r="AO789" s="333" t="str">
        <f>IF('Felling&amp;Restocking'!M789="","",VLOOKUP( 'Felling&amp;Restocking'!M789,SpeciesList[],4,FALSE))</f>
        <v/>
      </c>
      <c r="AP789" s="333" t="str">
        <f>IF('Felling&amp;Restocking'!N789="","",IFERROR("," &amp; VLOOKUP( 'Felling&amp;Restocking'!N789,SpeciesList[],2,FALSE),"," &amp; 'Felling&amp;Restocking'!N789))</f>
        <v/>
      </c>
      <c r="AQ789" s="333" t="str">
        <f>IF('Felling&amp;Restocking'!N789="","",VLOOKUP( 'Felling&amp;Restocking'!N789,SpeciesList[],4,FALSE))</f>
        <v/>
      </c>
      <c r="AS789" s="346"/>
      <c r="AT789" s="333" t="str">
        <f>IF('Sub-Cpt Record'!A789&lt;&gt;"",CONCATENATE('Sub-Cpt Record'!A789,'Sub-Cpt Record'!B789,'Sub-Cpt Record'!C789),"")</f>
        <v/>
      </c>
      <c r="AU789" s="333">
        <f t="shared" si="117"/>
        <v>1</v>
      </c>
      <c r="AV789" s="333">
        <f>IF(AT789&lt;&gt;"",'Sub-Cpt Record'!C789/CODE!AU789,0)</f>
        <v>0</v>
      </c>
    </row>
    <row r="790" spans="1:48" x14ac:dyDescent="0.25">
      <c r="A790" s="333" t="str">
        <f>IF('Sub-Cpt Record'!B790="",IF(OR('Sub-Cpt Record'!A790=0,'Sub-Cpt Record'!A790=""),"",'Sub-Cpt Record'!A790),CONCATENATE('Sub-Cpt Record'!A790&amp;'Sub-Cpt Record'!B790))</f>
        <v/>
      </c>
      <c r="B790" s="333">
        <f t="shared" si="109"/>
        <v>1</v>
      </c>
      <c r="C790" s="334" t="str">
        <f>IF('Sub-Cpt Record'!E790 = "","",'Sub-Cpt Record'!E790&amp;"  ")</f>
        <v/>
      </c>
      <c r="D790" s="333" t="str">
        <f>IF('Sub-Cpt Record'!F790 = "","",'Sub-Cpt Record'!F790&amp;"  ")</f>
        <v/>
      </c>
      <c r="E790" s="333" t="str">
        <f>IF('Sub-Cpt Record'!G790 = "","",'Sub-Cpt Record'!G790&amp;"  ")</f>
        <v/>
      </c>
      <c r="F790" s="333" t="str">
        <f>IF('Sub-Cpt Record'!H790 = "","",'Sub-Cpt Record'!H790&amp;"  ")</f>
        <v/>
      </c>
      <c r="G790" s="333" t="str">
        <f>IF('Sub-Cpt Record'!I790 = "","",'Sub-Cpt Record'!I790&amp;"  ")</f>
        <v/>
      </c>
      <c r="H790" s="333" t="str">
        <f>IF('Sub-Cpt Record'!J790 = "","",'Sub-Cpt Record'!J790&amp;"  ")</f>
        <v/>
      </c>
      <c r="I790" s="335" t="str">
        <f t="shared" si="110"/>
        <v/>
      </c>
      <c r="J790" s="333">
        <f>IF(A790&lt;&gt;"",'Sub-Cpt Record'!C790/CODE!B790,0)</f>
        <v>0</v>
      </c>
      <c r="L790" s="337" t="str">
        <f t="shared" si="111"/>
        <v/>
      </c>
      <c r="N790" s="338">
        <f>COUNTIFS('Felling&amp;Restocking'!$A$11:$A$1000, 'Felling&amp;Restocking'!$A790, 'Felling&amp;Restocking'!$B$11:$B$1000, 'Felling&amp;Restocking'!$B790, 'Felling&amp;Restocking'!$H$11:$H$1000, 'Felling&amp;Restocking'!$H790)</f>
        <v>0</v>
      </c>
      <c r="O790" s="338">
        <f>IF(OR('Felling&amp;Restocking'!H790=0,'Felling&amp;Restocking'!H790=""),0,1)</f>
        <v>0</v>
      </c>
      <c r="P790" s="339">
        <f>SUM('Felling&amp;Restocking'!O790+'Felling&amp;Restocking'!P790)</f>
        <v>0</v>
      </c>
      <c r="S790" s="341">
        <f>IF(AND(O790&lt;&gt;0,P790&lt;&gt;0,'Felling&amp;Restocking'!G790&lt;&gt;0,AA790="",AC790=""),1,0)</f>
        <v>0</v>
      </c>
      <c r="T790" s="342" t="str">
        <f>IF(OR('Felling&amp;Restocking'!G790=0,'Felling&amp;Restocking'!G790=""),"",SUM('Felling&amp;Restocking'!O790/P790)*'Felling&amp;Restocking'!G790)</f>
        <v/>
      </c>
      <c r="U790" s="343" t="str">
        <f>IF(OR('Felling&amp;Restocking'!G790=0,'Felling&amp;Restocking'!G790=""),"",SUM('Felling&amp;Restocking'!P790/P790)*'Felling&amp;Restocking'!G790)</f>
        <v/>
      </c>
      <c r="V790" s="344">
        <f>IF(CONCATENATE('Felling&amp;Restocking'!U790&amp;'Felling&amp;Restocking'!W790&amp;'Felling&amp;Restocking'!Y790&amp;'Felling&amp;Restocking'!AA790&amp;'Felling&amp;Restocking'!AC790)="",0,1)</f>
        <v>0</v>
      </c>
      <c r="W790" s="345">
        <f>IF(OR(OR(TRIM('Felling&amp;Restocking'!H790)="T",TRIM('Felling&amp;Restocking'!H790)="DF",TRIM('Felling&amp;Restocking'!H790)="OS"),O790=0),0,1)</f>
        <v>0</v>
      </c>
      <c r="X790" s="345">
        <f>IF(OR('Felling&amp;Restocking'!$S790="",OR('Felling&amp;Restocking'!$S790=0,'Felling&amp;Restocking'!$S790="N/A")),0,1)</f>
        <v>0</v>
      </c>
      <c r="Y790" s="333" t="str">
        <f t="shared" si="112"/>
        <v/>
      </c>
      <c r="Z790" s="333" t="str">
        <f t="shared" si="113"/>
        <v/>
      </c>
      <c r="AA790" s="334" t="str">
        <f t="shared" si="114"/>
        <v/>
      </c>
      <c r="AC790" s="333" t="str">
        <f t="shared" si="115"/>
        <v/>
      </c>
      <c r="AE790" s="333" t="str">
        <f t="shared" si="116"/>
        <v>1</v>
      </c>
      <c r="AF790" s="346" t="str">
        <f>IF('Felling&amp;Restocking'!I790="","",IFERROR(VLOOKUP( 'Felling&amp;Restocking'!I790,SpeciesList[],2,FALSE),"," &amp; 'Felling&amp;Restocking'!I790))</f>
        <v/>
      </c>
      <c r="AG790" s="333" t="str">
        <f>IF('Felling&amp;Restocking'!I790="","",VLOOKUP( 'Felling&amp;Restocking'!I790,SpeciesList[],4,FALSE))</f>
        <v/>
      </c>
      <c r="AH790" s="333" t="str">
        <f>IF('Felling&amp;Restocking'!J790="","",IFERROR("," &amp; VLOOKUP( 'Felling&amp;Restocking'!J790,SpeciesList[],2,FALSE),"," &amp; 'Felling&amp;Restocking'!J790))</f>
        <v/>
      </c>
      <c r="AI790" s="333" t="str">
        <f>IF('Felling&amp;Restocking'!J790="","",VLOOKUP( 'Felling&amp;Restocking'!J790,SpeciesList[],4,FALSE))</f>
        <v/>
      </c>
      <c r="AJ790" s="333" t="str">
        <f>IF('Felling&amp;Restocking'!K790="","",IFERROR("," &amp; VLOOKUP( 'Felling&amp;Restocking'!K790,SpeciesList[],2,FALSE),"," &amp; 'Felling&amp;Restocking'!K790))</f>
        <v/>
      </c>
      <c r="AK790" s="333" t="str">
        <f>IF('Felling&amp;Restocking'!K790="","",VLOOKUP( 'Felling&amp;Restocking'!K790,SpeciesList[],4,FALSE))</f>
        <v/>
      </c>
      <c r="AL790" s="333" t="str">
        <f>IF('Felling&amp;Restocking'!L790="","",IFERROR("," &amp; VLOOKUP( 'Felling&amp;Restocking'!L790,SpeciesList[],2,FALSE),"," &amp; 'Felling&amp;Restocking'!L790))</f>
        <v/>
      </c>
      <c r="AM790" s="333" t="str">
        <f>IF('Felling&amp;Restocking'!L790="","",VLOOKUP( 'Felling&amp;Restocking'!L790,SpeciesList[],4,FALSE))</f>
        <v/>
      </c>
      <c r="AN790" s="333" t="str">
        <f>IF('Felling&amp;Restocking'!M790="","",IFERROR("," &amp; VLOOKUP( 'Felling&amp;Restocking'!M790,SpeciesList[],2,FALSE),"," &amp; 'Felling&amp;Restocking'!M790))</f>
        <v/>
      </c>
      <c r="AO790" s="333" t="str">
        <f>IF('Felling&amp;Restocking'!M790="","",VLOOKUP( 'Felling&amp;Restocking'!M790,SpeciesList[],4,FALSE))</f>
        <v/>
      </c>
      <c r="AP790" s="333" t="str">
        <f>IF('Felling&amp;Restocking'!N790="","",IFERROR("," &amp; VLOOKUP( 'Felling&amp;Restocking'!N790,SpeciesList[],2,FALSE),"," &amp; 'Felling&amp;Restocking'!N790))</f>
        <v/>
      </c>
      <c r="AQ790" s="333" t="str">
        <f>IF('Felling&amp;Restocking'!N790="","",VLOOKUP( 'Felling&amp;Restocking'!N790,SpeciesList[],4,FALSE))</f>
        <v/>
      </c>
      <c r="AS790" s="346"/>
      <c r="AT790" s="333" t="str">
        <f>IF('Sub-Cpt Record'!A790&lt;&gt;"",CONCATENATE('Sub-Cpt Record'!A790,'Sub-Cpt Record'!B790,'Sub-Cpt Record'!C790),"")</f>
        <v/>
      </c>
      <c r="AU790" s="333">
        <f t="shared" si="117"/>
        <v>1</v>
      </c>
      <c r="AV790" s="333">
        <f>IF(AT790&lt;&gt;"",'Sub-Cpt Record'!C790/CODE!AU790,0)</f>
        <v>0</v>
      </c>
    </row>
    <row r="791" spans="1:48" x14ac:dyDescent="0.25">
      <c r="A791" s="333" t="str">
        <f>IF('Sub-Cpt Record'!B791="",IF(OR('Sub-Cpt Record'!A791=0,'Sub-Cpt Record'!A791=""),"",'Sub-Cpt Record'!A791),CONCATENATE('Sub-Cpt Record'!A791&amp;'Sub-Cpt Record'!B791))</f>
        <v/>
      </c>
      <c r="B791" s="333">
        <f t="shared" si="109"/>
        <v>1</v>
      </c>
      <c r="C791" s="334" t="str">
        <f>IF('Sub-Cpt Record'!E791 = "","",'Sub-Cpt Record'!E791&amp;"  ")</f>
        <v/>
      </c>
      <c r="D791" s="333" t="str">
        <f>IF('Sub-Cpt Record'!F791 = "","",'Sub-Cpt Record'!F791&amp;"  ")</f>
        <v/>
      </c>
      <c r="E791" s="333" t="str">
        <f>IF('Sub-Cpt Record'!G791 = "","",'Sub-Cpt Record'!G791&amp;"  ")</f>
        <v/>
      </c>
      <c r="F791" s="333" t="str">
        <f>IF('Sub-Cpt Record'!H791 = "","",'Sub-Cpt Record'!H791&amp;"  ")</f>
        <v/>
      </c>
      <c r="G791" s="333" t="str">
        <f>IF('Sub-Cpt Record'!I791 = "","",'Sub-Cpt Record'!I791&amp;"  ")</f>
        <v/>
      </c>
      <c r="H791" s="333" t="str">
        <f>IF('Sub-Cpt Record'!J791 = "","",'Sub-Cpt Record'!J791&amp;"  ")</f>
        <v/>
      </c>
      <c r="I791" s="335" t="str">
        <f t="shared" si="110"/>
        <v/>
      </c>
      <c r="J791" s="333">
        <f>IF(A791&lt;&gt;"",'Sub-Cpt Record'!C791/CODE!B791,0)</f>
        <v>0</v>
      </c>
      <c r="L791" s="337" t="str">
        <f t="shared" si="111"/>
        <v/>
      </c>
      <c r="N791" s="338">
        <f>COUNTIFS('Felling&amp;Restocking'!$A$11:$A$1000, 'Felling&amp;Restocking'!$A791, 'Felling&amp;Restocking'!$B$11:$B$1000, 'Felling&amp;Restocking'!$B791, 'Felling&amp;Restocking'!$H$11:$H$1000, 'Felling&amp;Restocking'!$H791)</f>
        <v>0</v>
      </c>
      <c r="O791" s="338">
        <f>IF(OR('Felling&amp;Restocking'!H791=0,'Felling&amp;Restocking'!H791=""),0,1)</f>
        <v>0</v>
      </c>
      <c r="P791" s="339">
        <f>SUM('Felling&amp;Restocking'!O791+'Felling&amp;Restocking'!P791)</f>
        <v>0</v>
      </c>
      <c r="S791" s="341">
        <f>IF(AND(O791&lt;&gt;0,P791&lt;&gt;0,'Felling&amp;Restocking'!G791&lt;&gt;0,AA791="",AC791=""),1,0)</f>
        <v>0</v>
      </c>
      <c r="T791" s="342" t="str">
        <f>IF(OR('Felling&amp;Restocking'!G791=0,'Felling&amp;Restocking'!G791=""),"",SUM('Felling&amp;Restocking'!O791/P791)*'Felling&amp;Restocking'!G791)</f>
        <v/>
      </c>
      <c r="U791" s="343" t="str">
        <f>IF(OR('Felling&amp;Restocking'!G791=0,'Felling&amp;Restocking'!G791=""),"",SUM('Felling&amp;Restocking'!P791/P791)*'Felling&amp;Restocking'!G791)</f>
        <v/>
      </c>
      <c r="V791" s="344">
        <f>IF(CONCATENATE('Felling&amp;Restocking'!U791&amp;'Felling&amp;Restocking'!W791&amp;'Felling&amp;Restocking'!Y791&amp;'Felling&amp;Restocking'!AA791&amp;'Felling&amp;Restocking'!AC791)="",0,1)</f>
        <v>0</v>
      </c>
      <c r="W791" s="345">
        <f>IF(OR(OR(TRIM('Felling&amp;Restocking'!H791)="T",TRIM('Felling&amp;Restocking'!H791)="DF",TRIM('Felling&amp;Restocking'!H791)="OS"),O791=0),0,1)</f>
        <v>0</v>
      </c>
      <c r="X791" s="345">
        <f>IF(OR('Felling&amp;Restocking'!$S791="",OR('Felling&amp;Restocking'!$S791=0,'Felling&amp;Restocking'!$S791="N/A")),0,1)</f>
        <v>0</v>
      </c>
      <c r="Y791" s="333" t="str">
        <f t="shared" si="112"/>
        <v/>
      </c>
      <c r="Z791" s="333" t="str">
        <f t="shared" si="113"/>
        <v/>
      </c>
      <c r="AA791" s="334" t="str">
        <f t="shared" si="114"/>
        <v/>
      </c>
      <c r="AC791" s="333" t="str">
        <f t="shared" si="115"/>
        <v/>
      </c>
      <c r="AE791" s="333" t="str">
        <f t="shared" si="116"/>
        <v>1</v>
      </c>
      <c r="AF791" s="346" t="str">
        <f>IF('Felling&amp;Restocking'!I791="","",IFERROR(VLOOKUP( 'Felling&amp;Restocking'!I791,SpeciesList[],2,FALSE),"," &amp; 'Felling&amp;Restocking'!I791))</f>
        <v/>
      </c>
      <c r="AG791" s="333" t="str">
        <f>IF('Felling&amp;Restocking'!I791="","",VLOOKUP( 'Felling&amp;Restocking'!I791,SpeciesList[],4,FALSE))</f>
        <v/>
      </c>
      <c r="AH791" s="333" t="str">
        <f>IF('Felling&amp;Restocking'!J791="","",IFERROR("," &amp; VLOOKUP( 'Felling&amp;Restocking'!J791,SpeciesList[],2,FALSE),"," &amp; 'Felling&amp;Restocking'!J791))</f>
        <v/>
      </c>
      <c r="AI791" s="333" t="str">
        <f>IF('Felling&amp;Restocking'!J791="","",VLOOKUP( 'Felling&amp;Restocking'!J791,SpeciesList[],4,FALSE))</f>
        <v/>
      </c>
      <c r="AJ791" s="333" t="str">
        <f>IF('Felling&amp;Restocking'!K791="","",IFERROR("," &amp; VLOOKUP( 'Felling&amp;Restocking'!K791,SpeciesList[],2,FALSE),"," &amp; 'Felling&amp;Restocking'!K791))</f>
        <v/>
      </c>
      <c r="AK791" s="333" t="str">
        <f>IF('Felling&amp;Restocking'!K791="","",VLOOKUP( 'Felling&amp;Restocking'!K791,SpeciesList[],4,FALSE))</f>
        <v/>
      </c>
      <c r="AL791" s="333" t="str">
        <f>IF('Felling&amp;Restocking'!L791="","",IFERROR("," &amp; VLOOKUP( 'Felling&amp;Restocking'!L791,SpeciesList[],2,FALSE),"," &amp; 'Felling&amp;Restocking'!L791))</f>
        <v/>
      </c>
      <c r="AM791" s="333" t="str">
        <f>IF('Felling&amp;Restocking'!L791="","",VLOOKUP( 'Felling&amp;Restocking'!L791,SpeciesList[],4,FALSE))</f>
        <v/>
      </c>
      <c r="AN791" s="333" t="str">
        <f>IF('Felling&amp;Restocking'!M791="","",IFERROR("," &amp; VLOOKUP( 'Felling&amp;Restocking'!M791,SpeciesList[],2,FALSE),"," &amp; 'Felling&amp;Restocking'!M791))</f>
        <v/>
      </c>
      <c r="AO791" s="333" t="str">
        <f>IF('Felling&amp;Restocking'!M791="","",VLOOKUP( 'Felling&amp;Restocking'!M791,SpeciesList[],4,FALSE))</f>
        <v/>
      </c>
      <c r="AP791" s="333" t="str">
        <f>IF('Felling&amp;Restocking'!N791="","",IFERROR("," &amp; VLOOKUP( 'Felling&amp;Restocking'!N791,SpeciesList[],2,FALSE),"," &amp; 'Felling&amp;Restocking'!N791))</f>
        <v/>
      </c>
      <c r="AQ791" s="333" t="str">
        <f>IF('Felling&amp;Restocking'!N791="","",VLOOKUP( 'Felling&amp;Restocking'!N791,SpeciesList[],4,FALSE))</f>
        <v/>
      </c>
      <c r="AS791" s="346"/>
      <c r="AT791" s="333" t="str">
        <f>IF('Sub-Cpt Record'!A791&lt;&gt;"",CONCATENATE('Sub-Cpt Record'!A791,'Sub-Cpt Record'!B791,'Sub-Cpt Record'!C791),"")</f>
        <v/>
      </c>
      <c r="AU791" s="333">
        <f t="shared" si="117"/>
        <v>1</v>
      </c>
      <c r="AV791" s="333">
        <f>IF(AT791&lt;&gt;"",'Sub-Cpt Record'!C791/CODE!AU791,0)</f>
        <v>0</v>
      </c>
    </row>
    <row r="792" spans="1:48" x14ac:dyDescent="0.25">
      <c r="A792" s="333" t="str">
        <f>IF('Sub-Cpt Record'!B792="",IF(OR('Sub-Cpt Record'!A792=0,'Sub-Cpt Record'!A792=""),"",'Sub-Cpt Record'!A792),CONCATENATE('Sub-Cpt Record'!A792&amp;'Sub-Cpt Record'!B792))</f>
        <v/>
      </c>
      <c r="B792" s="333">
        <f t="shared" si="109"/>
        <v>1</v>
      </c>
      <c r="C792" s="334" t="str">
        <f>IF('Sub-Cpt Record'!E792 = "","",'Sub-Cpt Record'!E792&amp;"  ")</f>
        <v/>
      </c>
      <c r="D792" s="333" t="str">
        <f>IF('Sub-Cpt Record'!F792 = "","",'Sub-Cpt Record'!F792&amp;"  ")</f>
        <v/>
      </c>
      <c r="E792" s="333" t="str">
        <f>IF('Sub-Cpt Record'!G792 = "","",'Sub-Cpt Record'!G792&amp;"  ")</f>
        <v/>
      </c>
      <c r="F792" s="333" t="str">
        <f>IF('Sub-Cpt Record'!H792 = "","",'Sub-Cpt Record'!H792&amp;"  ")</f>
        <v/>
      </c>
      <c r="G792" s="333" t="str">
        <f>IF('Sub-Cpt Record'!I792 = "","",'Sub-Cpt Record'!I792&amp;"  ")</f>
        <v/>
      </c>
      <c r="H792" s="333" t="str">
        <f>IF('Sub-Cpt Record'!J792 = "","",'Sub-Cpt Record'!J792&amp;"  ")</f>
        <v/>
      </c>
      <c r="I792" s="335" t="str">
        <f t="shared" si="110"/>
        <v/>
      </c>
      <c r="J792" s="333">
        <f>IF(A792&lt;&gt;"",'Sub-Cpt Record'!C792/CODE!B792,0)</f>
        <v>0</v>
      </c>
      <c r="L792" s="337" t="str">
        <f t="shared" si="111"/>
        <v/>
      </c>
      <c r="N792" s="338">
        <f>COUNTIFS('Felling&amp;Restocking'!$A$11:$A$1000, 'Felling&amp;Restocking'!$A792, 'Felling&amp;Restocking'!$B$11:$B$1000, 'Felling&amp;Restocking'!$B792, 'Felling&amp;Restocking'!$H$11:$H$1000, 'Felling&amp;Restocking'!$H792)</f>
        <v>0</v>
      </c>
      <c r="O792" s="338">
        <f>IF(OR('Felling&amp;Restocking'!H792=0,'Felling&amp;Restocking'!H792=""),0,1)</f>
        <v>0</v>
      </c>
      <c r="P792" s="339">
        <f>SUM('Felling&amp;Restocking'!O792+'Felling&amp;Restocking'!P792)</f>
        <v>0</v>
      </c>
      <c r="S792" s="341">
        <f>IF(AND(O792&lt;&gt;0,P792&lt;&gt;0,'Felling&amp;Restocking'!G792&lt;&gt;0,AA792="",AC792=""),1,0)</f>
        <v>0</v>
      </c>
      <c r="T792" s="342" t="str">
        <f>IF(OR('Felling&amp;Restocking'!G792=0,'Felling&amp;Restocking'!G792=""),"",SUM('Felling&amp;Restocking'!O792/P792)*'Felling&amp;Restocking'!G792)</f>
        <v/>
      </c>
      <c r="U792" s="343" t="str">
        <f>IF(OR('Felling&amp;Restocking'!G792=0,'Felling&amp;Restocking'!G792=""),"",SUM('Felling&amp;Restocking'!P792/P792)*'Felling&amp;Restocking'!G792)</f>
        <v/>
      </c>
      <c r="V792" s="344">
        <f>IF(CONCATENATE('Felling&amp;Restocking'!U792&amp;'Felling&amp;Restocking'!W792&amp;'Felling&amp;Restocking'!Y792&amp;'Felling&amp;Restocking'!AA792&amp;'Felling&amp;Restocking'!AC792)="",0,1)</f>
        <v>0</v>
      </c>
      <c r="W792" s="345">
        <f>IF(OR(OR(TRIM('Felling&amp;Restocking'!H792)="T",TRIM('Felling&amp;Restocking'!H792)="DF",TRIM('Felling&amp;Restocking'!H792)="OS"),O792=0),0,1)</f>
        <v>0</v>
      </c>
      <c r="X792" s="345">
        <f>IF(OR('Felling&amp;Restocking'!$S792="",OR('Felling&amp;Restocking'!$S792=0,'Felling&amp;Restocking'!$S792="N/A")),0,1)</f>
        <v>0</v>
      </c>
      <c r="Y792" s="333" t="str">
        <f t="shared" si="112"/>
        <v/>
      </c>
      <c r="Z792" s="333" t="str">
        <f t="shared" si="113"/>
        <v/>
      </c>
      <c r="AA792" s="334" t="str">
        <f t="shared" si="114"/>
        <v/>
      </c>
      <c r="AC792" s="333" t="str">
        <f t="shared" si="115"/>
        <v/>
      </c>
      <c r="AE792" s="333" t="str">
        <f t="shared" si="116"/>
        <v>1</v>
      </c>
      <c r="AF792" s="346" t="str">
        <f>IF('Felling&amp;Restocking'!I792="","",IFERROR(VLOOKUP( 'Felling&amp;Restocking'!I792,SpeciesList[],2,FALSE),"," &amp; 'Felling&amp;Restocking'!I792))</f>
        <v/>
      </c>
      <c r="AG792" s="333" t="str">
        <f>IF('Felling&amp;Restocking'!I792="","",VLOOKUP( 'Felling&amp;Restocking'!I792,SpeciesList[],4,FALSE))</f>
        <v/>
      </c>
      <c r="AH792" s="333" t="str">
        <f>IF('Felling&amp;Restocking'!J792="","",IFERROR("," &amp; VLOOKUP( 'Felling&amp;Restocking'!J792,SpeciesList[],2,FALSE),"," &amp; 'Felling&amp;Restocking'!J792))</f>
        <v/>
      </c>
      <c r="AI792" s="333" t="str">
        <f>IF('Felling&amp;Restocking'!J792="","",VLOOKUP( 'Felling&amp;Restocking'!J792,SpeciesList[],4,FALSE))</f>
        <v/>
      </c>
      <c r="AJ792" s="333" t="str">
        <f>IF('Felling&amp;Restocking'!K792="","",IFERROR("," &amp; VLOOKUP( 'Felling&amp;Restocking'!K792,SpeciesList[],2,FALSE),"," &amp; 'Felling&amp;Restocking'!K792))</f>
        <v/>
      </c>
      <c r="AK792" s="333" t="str">
        <f>IF('Felling&amp;Restocking'!K792="","",VLOOKUP( 'Felling&amp;Restocking'!K792,SpeciesList[],4,FALSE))</f>
        <v/>
      </c>
      <c r="AL792" s="333" t="str">
        <f>IF('Felling&amp;Restocking'!L792="","",IFERROR("," &amp; VLOOKUP( 'Felling&amp;Restocking'!L792,SpeciesList[],2,FALSE),"," &amp; 'Felling&amp;Restocking'!L792))</f>
        <v/>
      </c>
      <c r="AM792" s="333" t="str">
        <f>IF('Felling&amp;Restocking'!L792="","",VLOOKUP( 'Felling&amp;Restocking'!L792,SpeciesList[],4,FALSE))</f>
        <v/>
      </c>
      <c r="AN792" s="333" t="str">
        <f>IF('Felling&amp;Restocking'!M792="","",IFERROR("," &amp; VLOOKUP( 'Felling&amp;Restocking'!M792,SpeciesList[],2,FALSE),"," &amp; 'Felling&amp;Restocking'!M792))</f>
        <v/>
      </c>
      <c r="AO792" s="333" t="str">
        <f>IF('Felling&amp;Restocking'!M792="","",VLOOKUP( 'Felling&amp;Restocking'!M792,SpeciesList[],4,FALSE))</f>
        <v/>
      </c>
      <c r="AP792" s="333" t="str">
        <f>IF('Felling&amp;Restocking'!N792="","",IFERROR("," &amp; VLOOKUP( 'Felling&amp;Restocking'!N792,SpeciesList[],2,FALSE),"," &amp; 'Felling&amp;Restocking'!N792))</f>
        <v/>
      </c>
      <c r="AQ792" s="333" t="str">
        <f>IF('Felling&amp;Restocking'!N792="","",VLOOKUP( 'Felling&amp;Restocking'!N792,SpeciesList[],4,FALSE))</f>
        <v/>
      </c>
      <c r="AS792" s="346"/>
      <c r="AT792" s="333" t="str">
        <f>IF('Sub-Cpt Record'!A792&lt;&gt;"",CONCATENATE('Sub-Cpt Record'!A792,'Sub-Cpt Record'!B792,'Sub-Cpt Record'!C792),"")</f>
        <v/>
      </c>
      <c r="AU792" s="333">
        <f t="shared" si="117"/>
        <v>1</v>
      </c>
      <c r="AV792" s="333">
        <f>IF(AT792&lt;&gt;"",'Sub-Cpt Record'!C792/CODE!AU792,0)</f>
        <v>0</v>
      </c>
    </row>
    <row r="793" spans="1:48" x14ac:dyDescent="0.25">
      <c r="A793" s="333" t="str">
        <f>IF('Sub-Cpt Record'!B793="",IF(OR('Sub-Cpt Record'!A793=0,'Sub-Cpt Record'!A793=""),"",'Sub-Cpt Record'!A793),CONCATENATE('Sub-Cpt Record'!A793&amp;'Sub-Cpt Record'!B793))</f>
        <v/>
      </c>
      <c r="B793" s="333">
        <f t="shared" si="109"/>
        <v>1</v>
      </c>
      <c r="C793" s="334" t="str">
        <f>IF('Sub-Cpt Record'!E793 = "","",'Sub-Cpt Record'!E793&amp;"  ")</f>
        <v/>
      </c>
      <c r="D793" s="333" t="str">
        <f>IF('Sub-Cpt Record'!F793 = "","",'Sub-Cpt Record'!F793&amp;"  ")</f>
        <v/>
      </c>
      <c r="E793" s="333" t="str">
        <f>IF('Sub-Cpt Record'!G793 = "","",'Sub-Cpt Record'!G793&amp;"  ")</f>
        <v/>
      </c>
      <c r="F793" s="333" t="str">
        <f>IF('Sub-Cpt Record'!H793 = "","",'Sub-Cpt Record'!H793&amp;"  ")</f>
        <v/>
      </c>
      <c r="G793" s="333" t="str">
        <f>IF('Sub-Cpt Record'!I793 = "","",'Sub-Cpt Record'!I793&amp;"  ")</f>
        <v/>
      </c>
      <c r="H793" s="333" t="str">
        <f>IF('Sub-Cpt Record'!J793 = "","",'Sub-Cpt Record'!J793&amp;"  ")</f>
        <v/>
      </c>
      <c r="I793" s="335" t="str">
        <f t="shared" si="110"/>
        <v/>
      </c>
      <c r="J793" s="333">
        <f>IF(A793&lt;&gt;"",'Sub-Cpt Record'!C793/CODE!B793,0)</f>
        <v>0</v>
      </c>
      <c r="L793" s="337" t="str">
        <f t="shared" si="111"/>
        <v/>
      </c>
      <c r="N793" s="338">
        <f>COUNTIFS('Felling&amp;Restocking'!$A$11:$A$1000, 'Felling&amp;Restocking'!$A793, 'Felling&amp;Restocking'!$B$11:$B$1000, 'Felling&amp;Restocking'!$B793, 'Felling&amp;Restocking'!$H$11:$H$1000, 'Felling&amp;Restocking'!$H793)</f>
        <v>0</v>
      </c>
      <c r="O793" s="338">
        <f>IF(OR('Felling&amp;Restocking'!H793=0,'Felling&amp;Restocking'!H793=""),0,1)</f>
        <v>0</v>
      </c>
      <c r="P793" s="339">
        <f>SUM('Felling&amp;Restocking'!O793+'Felling&amp;Restocking'!P793)</f>
        <v>0</v>
      </c>
      <c r="S793" s="341">
        <f>IF(AND(O793&lt;&gt;0,P793&lt;&gt;0,'Felling&amp;Restocking'!G793&lt;&gt;0,AA793="",AC793=""),1,0)</f>
        <v>0</v>
      </c>
      <c r="T793" s="342" t="str">
        <f>IF(OR('Felling&amp;Restocking'!G793=0,'Felling&amp;Restocking'!G793=""),"",SUM('Felling&amp;Restocking'!O793/P793)*'Felling&amp;Restocking'!G793)</f>
        <v/>
      </c>
      <c r="U793" s="343" t="str">
        <f>IF(OR('Felling&amp;Restocking'!G793=0,'Felling&amp;Restocking'!G793=""),"",SUM('Felling&amp;Restocking'!P793/P793)*'Felling&amp;Restocking'!G793)</f>
        <v/>
      </c>
      <c r="V793" s="344">
        <f>IF(CONCATENATE('Felling&amp;Restocking'!U793&amp;'Felling&amp;Restocking'!W793&amp;'Felling&amp;Restocking'!Y793&amp;'Felling&amp;Restocking'!AA793&amp;'Felling&amp;Restocking'!AC793)="",0,1)</f>
        <v>0</v>
      </c>
      <c r="W793" s="345">
        <f>IF(OR(OR(TRIM('Felling&amp;Restocking'!H793)="T",TRIM('Felling&amp;Restocking'!H793)="DF",TRIM('Felling&amp;Restocking'!H793)="OS"),O793=0),0,1)</f>
        <v>0</v>
      </c>
      <c r="X793" s="345">
        <f>IF(OR('Felling&amp;Restocking'!$S793="",OR('Felling&amp;Restocking'!$S793=0,'Felling&amp;Restocking'!$S793="N/A")),0,1)</f>
        <v>0</v>
      </c>
      <c r="Y793" s="333" t="str">
        <f t="shared" si="112"/>
        <v/>
      </c>
      <c r="Z793" s="333" t="str">
        <f t="shared" si="113"/>
        <v/>
      </c>
      <c r="AA793" s="334" t="str">
        <f t="shared" si="114"/>
        <v/>
      </c>
      <c r="AC793" s="333" t="str">
        <f t="shared" si="115"/>
        <v/>
      </c>
      <c r="AE793" s="333" t="str">
        <f t="shared" si="116"/>
        <v>1</v>
      </c>
      <c r="AF793" s="346" t="str">
        <f>IF('Felling&amp;Restocking'!I793="","",IFERROR(VLOOKUP( 'Felling&amp;Restocking'!I793,SpeciesList[],2,FALSE),"," &amp; 'Felling&amp;Restocking'!I793))</f>
        <v/>
      </c>
      <c r="AG793" s="333" t="str">
        <f>IF('Felling&amp;Restocking'!I793="","",VLOOKUP( 'Felling&amp;Restocking'!I793,SpeciesList[],4,FALSE))</f>
        <v/>
      </c>
      <c r="AH793" s="333" t="str">
        <f>IF('Felling&amp;Restocking'!J793="","",IFERROR("," &amp; VLOOKUP( 'Felling&amp;Restocking'!J793,SpeciesList[],2,FALSE),"," &amp; 'Felling&amp;Restocking'!J793))</f>
        <v/>
      </c>
      <c r="AI793" s="333" t="str">
        <f>IF('Felling&amp;Restocking'!J793="","",VLOOKUP( 'Felling&amp;Restocking'!J793,SpeciesList[],4,FALSE))</f>
        <v/>
      </c>
      <c r="AJ793" s="333" t="str">
        <f>IF('Felling&amp;Restocking'!K793="","",IFERROR("," &amp; VLOOKUP( 'Felling&amp;Restocking'!K793,SpeciesList[],2,FALSE),"," &amp; 'Felling&amp;Restocking'!K793))</f>
        <v/>
      </c>
      <c r="AK793" s="333" t="str">
        <f>IF('Felling&amp;Restocking'!K793="","",VLOOKUP( 'Felling&amp;Restocking'!K793,SpeciesList[],4,FALSE))</f>
        <v/>
      </c>
      <c r="AL793" s="333" t="str">
        <f>IF('Felling&amp;Restocking'!L793="","",IFERROR("," &amp; VLOOKUP( 'Felling&amp;Restocking'!L793,SpeciesList[],2,FALSE),"," &amp; 'Felling&amp;Restocking'!L793))</f>
        <v/>
      </c>
      <c r="AM793" s="333" t="str">
        <f>IF('Felling&amp;Restocking'!L793="","",VLOOKUP( 'Felling&amp;Restocking'!L793,SpeciesList[],4,FALSE))</f>
        <v/>
      </c>
      <c r="AN793" s="333" t="str">
        <f>IF('Felling&amp;Restocking'!M793="","",IFERROR("," &amp; VLOOKUP( 'Felling&amp;Restocking'!M793,SpeciesList[],2,FALSE),"," &amp; 'Felling&amp;Restocking'!M793))</f>
        <v/>
      </c>
      <c r="AO793" s="333" t="str">
        <f>IF('Felling&amp;Restocking'!M793="","",VLOOKUP( 'Felling&amp;Restocking'!M793,SpeciesList[],4,FALSE))</f>
        <v/>
      </c>
      <c r="AP793" s="333" t="str">
        <f>IF('Felling&amp;Restocking'!N793="","",IFERROR("," &amp; VLOOKUP( 'Felling&amp;Restocking'!N793,SpeciesList[],2,FALSE),"," &amp; 'Felling&amp;Restocking'!N793))</f>
        <v/>
      </c>
      <c r="AQ793" s="333" t="str">
        <f>IF('Felling&amp;Restocking'!N793="","",VLOOKUP( 'Felling&amp;Restocking'!N793,SpeciesList[],4,FALSE))</f>
        <v/>
      </c>
      <c r="AS793" s="346"/>
      <c r="AT793" s="333" t="str">
        <f>IF('Sub-Cpt Record'!A793&lt;&gt;"",CONCATENATE('Sub-Cpt Record'!A793,'Sub-Cpt Record'!B793,'Sub-Cpt Record'!C793),"")</f>
        <v/>
      </c>
      <c r="AU793" s="333">
        <f t="shared" si="117"/>
        <v>1</v>
      </c>
      <c r="AV793" s="333">
        <f>IF(AT793&lt;&gt;"",'Sub-Cpt Record'!C793/CODE!AU793,0)</f>
        <v>0</v>
      </c>
    </row>
    <row r="794" spans="1:48" x14ac:dyDescent="0.25">
      <c r="A794" s="333" t="str">
        <f>IF('Sub-Cpt Record'!B794="",IF(OR('Sub-Cpt Record'!A794=0,'Sub-Cpt Record'!A794=""),"",'Sub-Cpt Record'!A794),CONCATENATE('Sub-Cpt Record'!A794&amp;'Sub-Cpt Record'!B794))</f>
        <v/>
      </c>
      <c r="B794" s="333">
        <f t="shared" si="109"/>
        <v>1</v>
      </c>
      <c r="C794" s="334" t="str">
        <f>IF('Sub-Cpt Record'!E794 = "","",'Sub-Cpt Record'!E794&amp;"  ")</f>
        <v/>
      </c>
      <c r="D794" s="333" t="str">
        <f>IF('Sub-Cpt Record'!F794 = "","",'Sub-Cpt Record'!F794&amp;"  ")</f>
        <v/>
      </c>
      <c r="E794" s="333" t="str">
        <f>IF('Sub-Cpt Record'!G794 = "","",'Sub-Cpt Record'!G794&amp;"  ")</f>
        <v/>
      </c>
      <c r="F794" s="333" t="str">
        <f>IF('Sub-Cpt Record'!H794 = "","",'Sub-Cpt Record'!H794&amp;"  ")</f>
        <v/>
      </c>
      <c r="G794" s="333" t="str">
        <f>IF('Sub-Cpt Record'!I794 = "","",'Sub-Cpt Record'!I794&amp;"  ")</f>
        <v/>
      </c>
      <c r="H794" s="333" t="str">
        <f>IF('Sub-Cpt Record'!J794 = "","",'Sub-Cpt Record'!J794&amp;"  ")</f>
        <v/>
      </c>
      <c r="I794" s="335" t="str">
        <f t="shared" si="110"/>
        <v/>
      </c>
      <c r="J794" s="333">
        <f>IF(A794&lt;&gt;"",'Sub-Cpt Record'!C794/CODE!B794,0)</f>
        <v>0</v>
      </c>
      <c r="L794" s="337" t="str">
        <f t="shared" si="111"/>
        <v/>
      </c>
      <c r="N794" s="338">
        <f>COUNTIFS('Felling&amp;Restocking'!$A$11:$A$1000, 'Felling&amp;Restocking'!$A794, 'Felling&amp;Restocking'!$B$11:$B$1000, 'Felling&amp;Restocking'!$B794, 'Felling&amp;Restocking'!$H$11:$H$1000, 'Felling&amp;Restocking'!$H794)</f>
        <v>0</v>
      </c>
      <c r="O794" s="338">
        <f>IF(OR('Felling&amp;Restocking'!H794=0,'Felling&amp;Restocking'!H794=""),0,1)</f>
        <v>0</v>
      </c>
      <c r="P794" s="339">
        <f>SUM('Felling&amp;Restocking'!O794+'Felling&amp;Restocking'!P794)</f>
        <v>0</v>
      </c>
      <c r="S794" s="341">
        <f>IF(AND(O794&lt;&gt;0,P794&lt;&gt;0,'Felling&amp;Restocking'!G794&lt;&gt;0,AA794="",AC794=""),1,0)</f>
        <v>0</v>
      </c>
      <c r="T794" s="342" t="str">
        <f>IF(OR('Felling&amp;Restocking'!G794=0,'Felling&amp;Restocking'!G794=""),"",SUM('Felling&amp;Restocking'!O794/P794)*'Felling&amp;Restocking'!G794)</f>
        <v/>
      </c>
      <c r="U794" s="343" t="str">
        <f>IF(OR('Felling&amp;Restocking'!G794=0,'Felling&amp;Restocking'!G794=""),"",SUM('Felling&amp;Restocking'!P794/P794)*'Felling&amp;Restocking'!G794)</f>
        <v/>
      </c>
      <c r="V794" s="344">
        <f>IF(CONCATENATE('Felling&amp;Restocking'!U794&amp;'Felling&amp;Restocking'!W794&amp;'Felling&amp;Restocking'!Y794&amp;'Felling&amp;Restocking'!AA794&amp;'Felling&amp;Restocking'!AC794)="",0,1)</f>
        <v>0</v>
      </c>
      <c r="W794" s="345">
        <f>IF(OR(OR(TRIM('Felling&amp;Restocking'!H794)="T",TRIM('Felling&amp;Restocking'!H794)="DF",TRIM('Felling&amp;Restocking'!H794)="OS"),O794=0),0,1)</f>
        <v>0</v>
      </c>
      <c r="X794" s="345">
        <f>IF(OR('Felling&amp;Restocking'!$S794="",OR('Felling&amp;Restocking'!$S794=0,'Felling&amp;Restocking'!$S794="N/A")),0,1)</f>
        <v>0</v>
      </c>
      <c r="Y794" s="333" t="str">
        <f t="shared" si="112"/>
        <v/>
      </c>
      <c r="Z794" s="333" t="str">
        <f t="shared" si="113"/>
        <v/>
      </c>
      <c r="AA794" s="334" t="str">
        <f t="shared" si="114"/>
        <v/>
      </c>
      <c r="AC794" s="333" t="str">
        <f t="shared" si="115"/>
        <v/>
      </c>
      <c r="AE794" s="333" t="str">
        <f t="shared" si="116"/>
        <v>1</v>
      </c>
      <c r="AF794" s="346" t="str">
        <f>IF('Felling&amp;Restocking'!I794="","",IFERROR(VLOOKUP( 'Felling&amp;Restocking'!I794,SpeciesList[],2,FALSE),"," &amp; 'Felling&amp;Restocking'!I794))</f>
        <v/>
      </c>
      <c r="AG794" s="333" t="str">
        <f>IF('Felling&amp;Restocking'!I794="","",VLOOKUP( 'Felling&amp;Restocking'!I794,SpeciesList[],4,FALSE))</f>
        <v/>
      </c>
      <c r="AH794" s="333" t="str">
        <f>IF('Felling&amp;Restocking'!J794="","",IFERROR("," &amp; VLOOKUP( 'Felling&amp;Restocking'!J794,SpeciesList[],2,FALSE),"," &amp; 'Felling&amp;Restocking'!J794))</f>
        <v/>
      </c>
      <c r="AI794" s="333" t="str">
        <f>IF('Felling&amp;Restocking'!J794="","",VLOOKUP( 'Felling&amp;Restocking'!J794,SpeciesList[],4,FALSE))</f>
        <v/>
      </c>
      <c r="AJ794" s="333" t="str">
        <f>IF('Felling&amp;Restocking'!K794="","",IFERROR("," &amp; VLOOKUP( 'Felling&amp;Restocking'!K794,SpeciesList[],2,FALSE),"," &amp; 'Felling&amp;Restocking'!K794))</f>
        <v/>
      </c>
      <c r="AK794" s="333" t="str">
        <f>IF('Felling&amp;Restocking'!K794="","",VLOOKUP( 'Felling&amp;Restocking'!K794,SpeciesList[],4,FALSE))</f>
        <v/>
      </c>
      <c r="AL794" s="333" t="str">
        <f>IF('Felling&amp;Restocking'!L794="","",IFERROR("," &amp; VLOOKUP( 'Felling&amp;Restocking'!L794,SpeciesList[],2,FALSE),"," &amp; 'Felling&amp;Restocking'!L794))</f>
        <v/>
      </c>
      <c r="AM794" s="333" t="str">
        <f>IF('Felling&amp;Restocking'!L794="","",VLOOKUP( 'Felling&amp;Restocking'!L794,SpeciesList[],4,FALSE))</f>
        <v/>
      </c>
      <c r="AN794" s="333" t="str">
        <f>IF('Felling&amp;Restocking'!M794="","",IFERROR("," &amp; VLOOKUP( 'Felling&amp;Restocking'!M794,SpeciesList[],2,FALSE),"," &amp; 'Felling&amp;Restocking'!M794))</f>
        <v/>
      </c>
      <c r="AO794" s="333" t="str">
        <f>IF('Felling&amp;Restocking'!M794="","",VLOOKUP( 'Felling&amp;Restocking'!M794,SpeciesList[],4,FALSE))</f>
        <v/>
      </c>
      <c r="AP794" s="333" t="str">
        <f>IF('Felling&amp;Restocking'!N794="","",IFERROR("," &amp; VLOOKUP( 'Felling&amp;Restocking'!N794,SpeciesList[],2,FALSE),"," &amp; 'Felling&amp;Restocking'!N794))</f>
        <v/>
      </c>
      <c r="AQ794" s="333" t="str">
        <f>IF('Felling&amp;Restocking'!N794="","",VLOOKUP( 'Felling&amp;Restocking'!N794,SpeciesList[],4,FALSE))</f>
        <v/>
      </c>
      <c r="AS794" s="346"/>
      <c r="AT794" s="333" t="str">
        <f>IF('Sub-Cpt Record'!A794&lt;&gt;"",CONCATENATE('Sub-Cpt Record'!A794,'Sub-Cpt Record'!B794,'Sub-Cpt Record'!C794),"")</f>
        <v/>
      </c>
      <c r="AU794" s="333">
        <f t="shared" si="117"/>
        <v>1</v>
      </c>
      <c r="AV794" s="333">
        <f>IF(AT794&lt;&gt;"",'Sub-Cpt Record'!C794/CODE!AU794,0)</f>
        <v>0</v>
      </c>
    </row>
    <row r="795" spans="1:48" x14ac:dyDescent="0.25">
      <c r="A795" s="333" t="str">
        <f>IF('Sub-Cpt Record'!B795="",IF(OR('Sub-Cpt Record'!A795=0,'Sub-Cpt Record'!A795=""),"",'Sub-Cpt Record'!A795),CONCATENATE('Sub-Cpt Record'!A795&amp;'Sub-Cpt Record'!B795))</f>
        <v/>
      </c>
      <c r="B795" s="333">
        <f t="shared" si="109"/>
        <v>1</v>
      </c>
      <c r="C795" s="334" t="str">
        <f>IF('Sub-Cpt Record'!E795 = "","",'Sub-Cpt Record'!E795&amp;"  ")</f>
        <v/>
      </c>
      <c r="D795" s="333" t="str">
        <f>IF('Sub-Cpt Record'!F795 = "","",'Sub-Cpt Record'!F795&amp;"  ")</f>
        <v/>
      </c>
      <c r="E795" s="333" t="str">
        <f>IF('Sub-Cpt Record'!G795 = "","",'Sub-Cpt Record'!G795&amp;"  ")</f>
        <v/>
      </c>
      <c r="F795" s="333" t="str">
        <f>IF('Sub-Cpt Record'!H795 = "","",'Sub-Cpt Record'!H795&amp;"  ")</f>
        <v/>
      </c>
      <c r="G795" s="333" t="str">
        <f>IF('Sub-Cpt Record'!I795 = "","",'Sub-Cpt Record'!I795&amp;"  ")</f>
        <v/>
      </c>
      <c r="H795" s="333" t="str">
        <f>IF('Sub-Cpt Record'!J795 = "","",'Sub-Cpt Record'!J795&amp;"  ")</f>
        <v/>
      </c>
      <c r="I795" s="335" t="str">
        <f t="shared" si="110"/>
        <v/>
      </c>
      <c r="J795" s="333">
        <f>IF(A795&lt;&gt;"",'Sub-Cpt Record'!C795/CODE!B795,0)</f>
        <v>0</v>
      </c>
      <c r="L795" s="337" t="str">
        <f t="shared" si="111"/>
        <v/>
      </c>
      <c r="N795" s="338">
        <f>COUNTIFS('Felling&amp;Restocking'!$A$11:$A$1000, 'Felling&amp;Restocking'!$A795, 'Felling&amp;Restocking'!$B$11:$B$1000, 'Felling&amp;Restocking'!$B795, 'Felling&amp;Restocking'!$H$11:$H$1000, 'Felling&amp;Restocking'!$H795)</f>
        <v>0</v>
      </c>
      <c r="O795" s="338">
        <f>IF(OR('Felling&amp;Restocking'!H795=0,'Felling&amp;Restocking'!H795=""),0,1)</f>
        <v>0</v>
      </c>
      <c r="P795" s="339">
        <f>SUM('Felling&amp;Restocking'!O795+'Felling&amp;Restocking'!P795)</f>
        <v>0</v>
      </c>
      <c r="S795" s="341">
        <f>IF(AND(O795&lt;&gt;0,P795&lt;&gt;0,'Felling&amp;Restocking'!G795&lt;&gt;0,AA795="",AC795=""),1,0)</f>
        <v>0</v>
      </c>
      <c r="T795" s="342" t="str">
        <f>IF(OR('Felling&amp;Restocking'!G795=0,'Felling&amp;Restocking'!G795=""),"",SUM('Felling&amp;Restocking'!O795/P795)*'Felling&amp;Restocking'!G795)</f>
        <v/>
      </c>
      <c r="U795" s="343" t="str">
        <f>IF(OR('Felling&amp;Restocking'!G795=0,'Felling&amp;Restocking'!G795=""),"",SUM('Felling&amp;Restocking'!P795/P795)*'Felling&amp;Restocking'!G795)</f>
        <v/>
      </c>
      <c r="V795" s="344">
        <f>IF(CONCATENATE('Felling&amp;Restocking'!U795&amp;'Felling&amp;Restocking'!W795&amp;'Felling&amp;Restocking'!Y795&amp;'Felling&amp;Restocking'!AA795&amp;'Felling&amp;Restocking'!AC795)="",0,1)</f>
        <v>0</v>
      </c>
      <c r="W795" s="345">
        <f>IF(OR(OR(TRIM('Felling&amp;Restocking'!H795)="T",TRIM('Felling&amp;Restocking'!H795)="DF",TRIM('Felling&amp;Restocking'!H795)="OS"),O795=0),0,1)</f>
        <v>0</v>
      </c>
      <c r="X795" s="345">
        <f>IF(OR('Felling&amp;Restocking'!$S795="",OR('Felling&amp;Restocking'!$S795=0,'Felling&amp;Restocking'!$S795="N/A")),0,1)</f>
        <v>0</v>
      </c>
      <c r="Y795" s="333" t="str">
        <f t="shared" si="112"/>
        <v/>
      </c>
      <c r="Z795" s="333" t="str">
        <f t="shared" si="113"/>
        <v/>
      </c>
      <c r="AA795" s="334" t="str">
        <f t="shared" si="114"/>
        <v/>
      </c>
      <c r="AC795" s="333" t="str">
        <f t="shared" si="115"/>
        <v/>
      </c>
      <c r="AE795" s="333" t="str">
        <f t="shared" si="116"/>
        <v>1</v>
      </c>
      <c r="AF795" s="346" t="str">
        <f>IF('Felling&amp;Restocking'!I795="","",IFERROR(VLOOKUP( 'Felling&amp;Restocking'!I795,SpeciesList[],2,FALSE),"," &amp; 'Felling&amp;Restocking'!I795))</f>
        <v/>
      </c>
      <c r="AG795" s="333" t="str">
        <f>IF('Felling&amp;Restocking'!I795="","",VLOOKUP( 'Felling&amp;Restocking'!I795,SpeciesList[],4,FALSE))</f>
        <v/>
      </c>
      <c r="AH795" s="333" t="str">
        <f>IF('Felling&amp;Restocking'!J795="","",IFERROR("," &amp; VLOOKUP( 'Felling&amp;Restocking'!J795,SpeciesList[],2,FALSE),"," &amp; 'Felling&amp;Restocking'!J795))</f>
        <v/>
      </c>
      <c r="AI795" s="333" t="str">
        <f>IF('Felling&amp;Restocking'!J795="","",VLOOKUP( 'Felling&amp;Restocking'!J795,SpeciesList[],4,FALSE))</f>
        <v/>
      </c>
      <c r="AJ795" s="333" t="str">
        <f>IF('Felling&amp;Restocking'!K795="","",IFERROR("," &amp; VLOOKUP( 'Felling&amp;Restocking'!K795,SpeciesList[],2,FALSE),"," &amp; 'Felling&amp;Restocking'!K795))</f>
        <v/>
      </c>
      <c r="AK795" s="333" t="str">
        <f>IF('Felling&amp;Restocking'!K795="","",VLOOKUP( 'Felling&amp;Restocking'!K795,SpeciesList[],4,FALSE))</f>
        <v/>
      </c>
      <c r="AL795" s="333" t="str">
        <f>IF('Felling&amp;Restocking'!L795="","",IFERROR("," &amp; VLOOKUP( 'Felling&amp;Restocking'!L795,SpeciesList[],2,FALSE),"," &amp; 'Felling&amp;Restocking'!L795))</f>
        <v/>
      </c>
      <c r="AM795" s="333" t="str">
        <f>IF('Felling&amp;Restocking'!L795="","",VLOOKUP( 'Felling&amp;Restocking'!L795,SpeciesList[],4,FALSE))</f>
        <v/>
      </c>
      <c r="AN795" s="333" t="str">
        <f>IF('Felling&amp;Restocking'!M795="","",IFERROR("," &amp; VLOOKUP( 'Felling&amp;Restocking'!M795,SpeciesList[],2,FALSE),"," &amp; 'Felling&amp;Restocking'!M795))</f>
        <v/>
      </c>
      <c r="AO795" s="333" t="str">
        <f>IF('Felling&amp;Restocking'!M795="","",VLOOKUP( 'Felling&amp;Restocking'!M795,SpeciesList[],4,FALSE))</f>
        <v/>
      </c>
      <c r="AP795" s="333" t="str">
        <f>IF('Felling&amp;Restocking'!N795="","",IFERROR("," &amp; VLOOKUP( 'Felling&amp;Restocking'!N795,SpeciesList[],2,FALSE),"," &amp; 'Felling&amp;Restocking'!N795))</f>
        <v/>
      </c>
      <c r="AQ795" s="333" t="str">
        <f>IF('Felling&amp;Restocking'!N795="","",VLOOKUP( 'Felling&amp;Restocking'!N795,SpeciesList[],4,FALSE))</f>
        <v/>
      </c>
      <c r="AS795" s="346"/>
      <c r="AT795" s="333" t="str">
        <f>IF('Sub-Cpt Record'!A795&lt;&gt;"",CONCATENATE('Sub-Cpt Record'!A795,'Sub-Cpt Record'!B795,'Sub-Cpt Record'!C795),"")</f>
        <v/>
      </c>
      <c r="AU795" s="333">
        <f t="shared" si="117"/>
        <v>1</v>
      </c>
      <c r="AV795" s="333">
        <f>IF(AT795&lt;&gt;"",'Sub-Cpt Record'!C795/CODE!AU795,0)</f>
        <v>0</v>
      </c>
    </row>
    <row r="796" spans="1:48" x14ac:dyDescent="0.25">
      <c r="A796" s="333" t="str">
        <f>IF('Sub-Cpt Record'!B796="",IF(OR('Sub-Cpt Record'!A796=0,'Sub-Cpt Record'!A796=""),"",'Sub-Cpt Record'!A796),CONCATENATE('Sub-Cpt Record'!A796&amp;'Sub-Cpt Record'!B796))</f>
        <v/>
      </c>
      <c r="B796" s="333">
        <f t="shared" si="109"/>
        <v>1</v>
      </c>
      <c r="C796" s="334" t="str">
        <f>IF('Sub-Cpt Record'!E796 = "","",'Sub-Cpt Record'!E796&amp;"  ")</f>
        <v/>
      </c>
      <c r="D796" s="333" t="str">
        <f>IF('Sub-Cpt Record'!F796 = "","",'Sub-Cpt Record'!F796&amp;"  ")</f>
        <v/>
      </c>
      <c r="E796" s="333" t="str">
        <f>IF('Sub-Cpt Record'!G796 = "","",'Sub-Cpt Record'!G796&amp;"  ")</f>
        <v/>
      </c>
      <c r="F796" s="333" t="str">
        <f>IF('Sub-Cpt Record'!H796 = "","",'Sub-Cpt Record'!H796&amp;"  ")</f>
        <v/>
      </c>
      <c r="G796" s="333" t="str">
        <f>IF('Sub-Cpt Record'!I796 = "","",'Sub-Cpt Record'!I796&amp;"  ")</f>
        <v/>
      </c>
      <c r="H796" s="333" t="str">
        <f>IF('Sub-Cpt Record'!J796 = "","",'Sub-Cpt Record'!J796&amp;"  ")</f>
        <v/>
      </c>
      <c r="I796" s="335" t="str">
        <f t="shared" si="110"/>
        <v/>
      </c>
      <c r="J796" s="333">
        <f>IF(A796&lt;&gt;"",'Sub-Cpt Record'!C796/CODE!B796,0)</f>
        <v>0</v>
      </c>
      <c r="L796" s="337" t="str">
        <f t="shared" si="111"/>
        <v/>
      </c>
      <c r="N796" s="338">
        <f>COUNTIFS('Felling&amp;Restocking'!$A$11:$A$1000, 'Felling&amp;Restocking'!$A796, 'Felling&amp;Restocking'!$B$11:$B$1000, 'Felling&amp;Restocking'!$B796, 'Felling&amp;Restocking'!$H$11:$H$1000, 'Felling&amp;Restocking'!$H796)</f>
        <v>0</v>
      </c>
      <c r="O796" s="338">
        <f>IF(OR('Felling&amp;Restocking'!H796=0,'Felling&amp;Restocking'!H796=""),0,1)</f>
        <v>0</v>
      </c>
      <c r="P796" s="339">
        <f>SUM('Felling&amp;Restocking'!O796+'Felling&amp;Restocking'!P796)</f>
        <v>0</v>
      </c>
      <c r="S796" s="341">
        <f>IF(AND(O796&lt;&gt;0,P796&lt;&gt;0,'Felling&amp;Restocking'!G796&lt;&gt;0,AA796="",AC796=""),1,0)</f>
        <v>0</v>
      </c>
      <c r="T796" s="342" t="str">
        <f>IF(OR('Felling&amp;Restocking'!G796=0,'Felling&amp;Restocking'!G796=""),"",SUM('Felling&amp;Restocking'!O796/P796)*'Felling&amp;Restocking'!G796)</f>
        <v/>
      </c>
      <c r="U796" s="343" t="str">
        <f>IF(OR('Felling&amp;Restocking'!G796=0,'Felling&amp;Restocking'!G796=""),"",SUM('Felling&amp;Restocking'!P796/P796)*'Felling&amp;Restocking'!G796)</f>
        <v/>
      </c>
      <c r="V796" s="344">
        <f>IF(CONCATENATE('Felling&amp;Restocking'!U796&amp;'Felling&amp;Restocking'!W796&amp;'Felling&amp;Restocking'!Y796&amp;'Felling&amp;Restocking'!AA796&amp;'Felling&amp;Restocking'!AC796)="",0,1)</f>
        <v>0</v>
      </c>
      <c r="W796" s="345">
        <f>IF(OR(OR(TRIM('Felling&amp;Restocking'!H796)="T",TRIM('Felling&amp;Restocking'!H796)="DF",TRIM('Felling&amp;Restocking'!H796)="OS"),O796=0),0,1)</f>
        <v>0</v>
      </c>
      <c r="X796" s="345">
        <f>IF(OR('Felling&amp;Restocking'!$S796="",OR('Felling&amp;Restocking'!$S796=0,'Felling&amp;Restocking'!$S796="N/A")),0,1)</f>
        <v>0</v>
      </c>
      <c r="Y796" s="333" t="str">
        <f t="shared" si="112"/>
        <v/>
      </c>
      <c r="Z796" s="333" t="str">
        <f t="shared" si="113"/>
        <v/>
      </c>
      <c r="AA796" s="334" t="str">
        <f t="shared" si="114"/>
        <v/>
      </c>
      <c r="AC796" s="333" t="str">
        <f t="shared" si="115"/>
        <v/>
      </c>
      <c r="AE796" s="333" t="str">
        <f t="shared" si="116"/>
        <v>1</v>
      </c>
      <c r="AF796" s="346" t="str">
        <f>IF('Felling&amp;Restocking'!I796="","",IFERROR(VLOOKUP( 'Felling&amp;Restocking'!I796,SpeciesList[],2,FALSE),"," &amp; 'Felling&amp;Restocking'!I796))</f>
        <v/>
      </c>
      <c r="AG796" s="333" t="str">
        <f>IF('Felling&amp;Restocking'!I796="","",VLOOKUP( 'Felling&amp;Restocking'!I796,SpeciesList[],4,FALSE))</f>
        <v/>
      </c>
      <c r="AH796" s="333" t="str">
        <f>IF('Felling&amp;Restocking'!J796="","",IFERROR("," &amp; VLOOKUP( 'Felling&amp;Restocking'!J796,SpeciesList[],2,FALSE),"," &amp; 'Felling&amp;Restocking'!J796))</f>
        <v/>
      </c>
      <c r="AI796" s="333" t="str">
        <f>IF('Felling&amp;Restocking'!J796="","",VLOOKUP( 'Felling&amp;Restocking'!J796,SpeciesList[],4,FALSE))</f>
        <v/>
      </c>
      <c r="AJ796" s="333" t="str">
        <f>IF('Felling&amp;Restocking'!K796="","",IFERROR("," &amp; VLOOKUP( 'Felling&amp;Restocking'!K796,SpeciesList[],2,FALSE),"," &amp; 'Felling&amp;Restocking'!K796))</f>
        <v/>
      </c>
      <c r="AK796" s="333" t="str">
        <f>IF('Felling&amp;Restocking'!K796="","",VLOOKUP( 'Felling&amp;Restocking'!K796,SpeciesList[],4,FALSE))</f>
        <v/>
      </c>
      <c r="AL796" s="333" t="str">
        <f>IF('Felling&amp;Restocking'!L796="","",IFERROR("," &amp; VLOOKUP( 'Felling&amp;Restocking'!L796,SpeciesList[],2,FALSE),"," &amp; 'Felling&amp;Restocking'!L796))</f>
        <v/>
      </c>
      <c r="AM796" s="333" t="str">
        <f>IF('Felling&amp;Restocking'!L796="","",VLOOKUP( 'Felling&amp;Restocking'!L796,SpeciesList[],4,FALSE))</f>
        <v/>
      </c>
      <c r="AN796" s="333" t="str">
        <f>IF('Felling&amp;Restocking'!M796="","",IFERROR("," &amp; VLOOKUP( 'Felling&amp;Restocking'!M796,SpeciesList[],2,FALSE),"," &amp; 'Felling&amp;Restocking'!M796))</f>
        <v/>
      </c>
      <c r="AO796" s="333" t="str">
        <f>IF('Felling&amp;Restocking'!M796="","",VLOOKUP( 'Felling&amp;Restocking'!M796,SpeciesList[],4,FALSE))</f>
        <v/>
      </c>
      <c r="AP796" s="333" t="str">
        <f>IF('Felling&amp;Restocking'!N796="","",IFERROR("," &amp; VLOOKUP( 'Felling&amp;Restocking'!N796,SpeciesList[],2,FALSE),"," &amp; 'Felling&amp;Restocking'!N796))</f>
        <v/>
      </c>
      <c r="AQ796" s="333" t="str">
        <f>IF('Felling&amp;Restocking'!N796="","",VLOOKUP( 'Felling&amp;Restocking'!N796,SpeciesList[],4,FALSE))</f>
        <v/>
      </c>
      <c r="AS796" s="346"/>
      <c r="AT796" s="333" t="str">
        <f>IF('Sub-Cpt Record'!A796&lt;&gt;"",CONCATENATE('Sub-Cpt Record'!A796,'Sub-Cpt Record'!B796,'Sub-Cpt Record'!C796),"")</f>
        <v/>
      </c>
      <c r="AU796" s="333">
        <f t="shared" si="117"/>
        <v>1</v>
      </c>
      <c r="AV796" s="333">
        <f>IF(AT796&lt;&gt;"",'Sub-Cpt Record'!C796/CODE!AU796,0)</f>
        <v>0</v>
      </c>
    </row>
    <row r="797" spans="1:48" x14ac:dyDescent="0.25">
      <c r="A797" s="333" t="str">
        <f>IF('Sub-Cpt Record'!B797="",IF(OR('Sub-Cpt Record'!A797=0,'Sub-Cpt Record'!A797=""),"",'Sub-Cpt Record'!A797),CONCATENATE('Sub-Cpt Record'!A797&amp;'Sub-Cpt Record'!B797))</f>
        <v/>
      </c>
      <c r="B797" s="333">
        <f t="shared" si="109"/>
        <v>1</v>
      </c>
      <c r="C797" s="334" t="str">
        <f>IF('Sub-Cpt Record'!E797 = "","",'Sub-Cpt Record'!E797&amp;"  ")</f>
        <v/>
      </c>
      <c r="D797" s="333" t="str">
        <f>IF('Sub-Cpt Record'!F797 = "","",'Sub-Cpt Record'!F797&amp;"  ")</f>
        <v/>
      </c>
      <c r="E797" s="333" t="str">
        <f>IF('Sub-Cpt Record'!G797 = "","",'Sub-Cpt Record'!G797&amp;"  ")</f>
        <v/>
      </c>
      <c r="F797" s="333" t="str">
        <f>IF('Sub-Cpt Record'!H797 = "","",'Sub-Cpt Record'!H797&amp;"  ")</f>
        <v/>
      </c>
      <c r="G797" s="333" t="str">
        <f>IF('Sub-Cpt Record'!I797 = "","",'Sub-Cpt Record'!I797&amp;"  ")</f>
        <v/>
      </c>
      <c r="H797" s="333" t="str">
        <f>IF('Sub-Cpt Record'!J797 = "","",'Sub-Cpt Record'!J797&amp;"  ")</f>
        <v/>
      </c>
      <c r="I797" s="335" t="str">
        <f t="shared" si="110"/>
        <v/>
      </c>
      <c r="J797" s="333">
        <f>IF(A797&lt;&gt;"",'Sub-Cpt Record'!C797/CODE!B797,0)</f>
        <v>0</v>
      </c>
      <c r="L797" s="337" t="str">
        <f t="shared" si="111"/>
        <v/>
      </c>
      <c r="N797" s="338">
        <f>COUNTIFS('Felling&amp;Restocking'!$A$11:$A$1000, 'Felling&amp;Restocking'!$A797, 'Felling&amp;Restocking'!$B$11:$B$1000, 'Felling&amp;Restocking'!$B797, 'Felling&amp;Restocking'!$H$11:$H$1000, 'Felling&amp;Restocking'!$H797)</f>
        <v>0</v>
      </c>
      <c r="O797" s="338">
        <f>IF(OR('Felling&amp;Restocking'!H797=0,'Felling&amp;Restocking'!H797=""),0,1)</f>
        <v>0</v>
      </c>
      <c r="P797" s="339">
        <f>SUM('Felling&amp;Restocking'!O797+'Felling&amp;Restocking'!P797)</f>
        <v>0</v>
      </c>
      <c r="S797" s="341">
        <f>IF(AND(O797&lt;&gt;0,P797&lt;&gt;0,'Felling&amp;Restocking'!G797&lt;&gt;0,AA797="",AC797=""),1,0)</f>
        <v>0</v>
      </c>
      <c r="T797" s="342" t="str">
        <f>IF(OR('Felling&amp;Restocking'!G797=0,'Felling&amp;Restocking'!G797=""),"",SUM('Felling&amp;Restocking'!O797/P797)*'Felling&amp;Restocking'!G797)</f>
        <v/>
      </c>
      <c r="U797" s="343" t="str">
        <f>IF(OR('Felling&amp;Restocking'!G797=0,'Felling&amp;Restocking'!G797=""),"",SUM('Felling&amp;Restocking'!P797/P797)*'Felling&amp;Restocking'!G797)</f>
        <v/>
      </c>
      <c r="V797" s="344">
        <f>IF(CONCATENATE('Felling&amp;Restocking'!U797&amp;'Felling&amp;Restocking'!W797&amp;'Felling&amp;Restocking'!Y797&amp;'Felling&amp;Restocking'!AA797&amp;'Felling&amp;Restocking'!AC797)="",0,1)</f>
        <v>0</v>
      </c>
      <c r="W797" s="345">
        <f>IF(OR(OR(TRIM('Felling&amp;Restocking'!H797)="T",TRIM('Felling&amp;Restocking'!H797)="DF",TRIM('Felling&amp;Restocking'!H797)="OS"),O797=0),0,1)</f>
        <v>0</v>
      </c>
      <c r="X797" s="345">
        <f>IF(OR('Felling&amp;Restocking'!$S797="",OR('Felling&amp;Restocking'!$S797=0,'Felling&amp;Restocking'!$S797="N/A")),0,1)</f>
        <v>0</v>
      </c>
      <c r="Y797" s="333" t="str">
        <f t="shared" si="112"/>
        <v/>
      </c>
      <c r="Z797" s="333" t="str">
        <f t="shared" si="113"/>
        <v/>
      </c>
      <c r="AA797" s="334" t="str">
        <f t="shared" si="114"/>
        <v/>
      </c>
      <c r="AC797" s="333" t="str">
        <f t="shared" si="115"/>
        <v/>
      </c>
      <c r="AE797" s="333" t="str">
        <f t="shared" si="116"/>
        <v>1</v>
      </c>
      <c r="AF797" s="346" t="str">
        <f>IF('Felling&amp;Restocking'!I797="","",IFERROR(VLOOKUP( 'Felling&amp;Restocking'!I797,SpeciesList[],2,FALSE),"," &amp; 'Felling&amp;Restocking'!I797))</f>
        <v/>
      </c>
      <c r="AG797" s="333" t="str">
        <f>IF('Felling&amp;Restocking'!I797="","",VLOOKUP( 'Felling&amp;Restocking'!I797,SpeciesList[],4,FALSE))</f>
        <v/>
      </c>
      <c r="AH797" s="333" t="str">
        <f>IF('Felling&amp;Restocking'!J797="","",IFERROR("," &amp; VLOOKUP( 'Felling&amp;Restocking'!J797,SpeciesList[],2,FALSE),"," &amp; 'Felling&amp;Restocking'!J797))</f>
        <v/>
      </c>
      <c r="AI797" s="333" t="str">
        <f>IF('Felling&amp;Restocking'!J797="","",VLOOKUP( 'Felling&amp;Restocking'!J797,SpeciesList[],4,FALSE))</f>
        <v/>
      </c>
      <c r="AJ797" s="333" t="str">
        <f>IF('Felling&amp;Restocking'!K797="","",IFERROR("," &amp; VLOOKUP( 'Felling&amp;Restocking'!K797,SpeciesList[],2,FALSE),"," &amp; 'Felling&amp;Restocking'!K797))</f>
        <v/>
      </c>
      <c r="AK797" s="333" t="str">
        <f>IF('Felling&amp;Restocking'!K797="","",VLOOKUP( 'Felling&amp;Restocking'!K797,SpeciesList[],4,FALSE))</f>
        <v/>
      </c>
      <c r="AL797" s="333" t="str">
        <f>IF('Felling&amp;Restocking'!L797="","",IFERROR("," &amp; VLOOKUP( 'Felling&amp;Restocking'!L797,SpeciesList[],2,FALSE),"," &amp; 'Felling&amp;Restocking'!L797))</f>
        <v/>
      </c>
      <c r="AM797" s="333" t="str">
        <f>IF('Felling&amp;Restocking'!L797="","",VLOOKUP( 'Felling&amp;Restocking'!L797,SpeciesList[],4,FALSE))</f>
        <v/>
      </c>
      <c r="AN797" s="333" t="str">
        <f>IF('Felling&amp;Restocking'!M797="","",IFERROR("," &amp; VLOOKUP( 'Felling&amp;Restocking'!M797,SpeciesList[],2,FALSE),"," &amp; 'Felling&amp;Restocking'!M797))</f>
        <v/>
      </c>
      <c r="AO797" s="333" t="str">
        <f>IF('Felling&amp;Restocking'!M797="","",VLOOKUP( 'Felling&amp;Restocking'!M797,SpeciesList[],4,FALSE))</f>
        <v/>
      </c>
      <c r="AP797" s="333" t="str">
        <f>IF('Felling&amp;Restocking'!N797="","",IFERROR("," &amp; VLOOKUP( 'Felling&amp;Restocking'!N797,SpeciesList[],2,FALSE),"," &amp; 'Felling&amp;Restocking'!N797))</f>
        <v/>
      </c>
      <c r="AQ797" s="333" t="str">
        <f>IF('Felling&amp;Restocking'!N797="","",VLOOKUP( 'Felling&amp;Restocking'!N797,SpeciesList[],4,FALSE))</f>
        <v/>
      </c>
      <c r="AS797" s="346"/>
      <c r="AT797" s="333" t="str">
        <f>IF('Sub-Cpt Record'!A797&lt;&gt;"",CONCATENATE('Sub-Cpt Record'!A797,'Sub-Cpt Record'!B797,'Sub-Cpt Record'!C797),"")</f>
        <v/>
      </c>
      <c r="AU797" s="333">
        <f t="shared" si="117"/>
        <v>1</v>
      </c>
      <c r="AV797" s="333">
        <f>IF(AT797&lt;&gt;"",'Sub-Cpt Record'!C797/CODE!AU797,0)</f>
        <v>0</v>
      </c>
    </row>
    <row r="798" spans="1:48" x14ac:dyDescent="0.25">
      <c r="A798" s="333" t="str">
        <f>IF('Sub-Cpt Record'!B798="",IF(OR('Sub-Cpt Record'!A798=0,'Sub-Cpt Record'!A798=""),"",'Sub-Cpt Record'!A798),CONCATENATE('Sub-Cpt Record'!A798&amp;'Sub-Cpt Record'!B798))</f>
        <v/>
      </c>
      <c r="B798" s="333">
        <f t="shared" si="109"/>
        <v>1</v>
      </c>
      <c r="C798" s="334" t="str">
        <f>IF('Sub-Cpt Record'!E798 = "","",'Sub-Cpt Record'!E798&amp;"  ")</f>
        <v/>
      </c>
      <c r="D798" s="333" t="str">
        <f>IF('Sub-Cpt Record'!F798 = "","",'Sub-Cpt Record'!F798&amp;"  ")</f>
        <v/>
      </c>
      <c r="E798" s="333" t="str">
        <f>IF('Sub-Cpt Record'!G798 = "","",'Sub-Cpt Record'!G798&amp;"  ")</f>
        <v/>
      </c>
      <c r="F798" s="333" t="str">
        <f>IF('Sub-Cpt Record'!H798 = "","",'Sub-Cpt Record'!H798&amp;"  ")</f>
        <v/>
      </c>
      <c r="G798" s="333" t="str">
        <f>IF('Sub-Cpt Record'!I798 = "","",'Sub-Cpt Record'!I798&amp;"  ")</f>
        <v/>
      </c>
      <c r="H798" s="333" t="str">
        <f>IF('Sub-Cpt Record'!J798 = "","",'Sub-Cpt Record'!J798&amp;"  ")</f>
        <v/>
      </c>
      <c r="I798" s="335" t="str">
        <f t="shared" si="110"/>
        <v/>
      </c>
      <c r="J798" s="333">
        <f>IF(A798&lt;&gt;"",'Sub-Cpt Record'!C798/CODE!B798,0)</f>
        <v>0</v>
      </c>
      <c r="L798" s="337" t="str">
        <f t="shared" si="111"/>
        <v/>
      </c>
      <c r="N798" s="338">
        <f>COUNTIFS('Felling&amp;Restocking'!$A$11:$A$1000, 'Felling&amp;Restocking'!$A798, 'Felling&amp;Restocking'!$B$11:$B$1000, 'Felling&amp;Restocking'!$B798, 'Felling&amp;Restocking'!$H$11:$H$1000, 'Felling&amp;Restocking'!$H798)</f>
        <v>0</v>
      </c>
      <c r="O798" s="338">
        <f>IF(OR('Felling&amp;Restocking'!H798=0,'Felling&amp;Restocking'!H798=""),0,1)</f>
        <v>0</v>
      </c>
      <c r="P798" s="339">
        <f>SUM('Felling&amp;Restocking'!O798+'Felling&amp;Restocking'!P798)</f>
        <v>0</v>
      </c>
      <c r="S798" s="341">
        <f>IF(AND(O798&lt;&gt;0,P798&lt;&gt;0,'Felling&amp;Restocking'!G798&lt;&gt;0,AA798="",AC798=""),1,0)</f>
        <v>0</v>
      </c>
      <c r="T798" s="342" t="str">
        <f>IF(OR('Felling&amp;Restocking'!G798=0,'Felling&amp;Restocking'!G798=""),"",SUM('Felling&amp;Restocking'!O798/P798)*'Felling&amp;Restocking'!G798)</f>
        <v/>
      </c>
      <c r="U798" s="343" t="str">
        <f>IF(OR('Felling&amp;Restocking'!G798=0,'Felling&amp;Restocking'!G798=""),"",SUM('Felling&amp;Restocking'!P798/P798)*'Felling&amp;Restocking'!G798)</f>
        <v/>
      </c>
      <c r="V798" s="344">
        <f>IF(CONCATENATE('Felling&amp;Restocking'!U798&amp;'Felling&amp;Restocking'!W798&amp;'Felling&amp;Restocking'!Y798&amp;'Felling&amp;Restocking'!AA798&amp;'Felling&amp;Restocking'!AC798)="",0,1)</f>
        <v>0</v>
      </c>
      <c r="W798" s="345">
        <f>IF(OR(OR(TRIM('Felling&amp;Restocking'!H798)="T",TRIM('Felling&amp;Restocking'!H798)="DF",TRIM('Felling&amp;Restocking'!H798)="OS"),O798=0),0,1)</f>
        <v>0</v>
      </c>
      <c r="X798" s="345">
        <f>IF(OR('Felling&amp;Restocking'!$S798="",OR('Felling&amp;Restocking'!$S798=0,'Felling&amp;Restocking'!$S798="N/A")),0,1)</f>
        <v>0</v>
      </c>
      <c r="Y798" s="333" t="str">
        <f t="shared" si="112"/>
        <v/>
      </c>
      <c r="Z798" s="333" t="str">
        <f t="shared" si="113"/>
        <v/>
      </c>
      <c r="AA798" s="334" t="str">
        <f t="shared" si="114"/>
        <v/>
      </c>
      <c r="AC798" s="333" t="str">
        <f t="shared" si="115"/>
        <v/>
      </c>
      <c r="AE798" s="333" t="str">
        <f t="shared" si="116"/>
        <v>1</v>
      </c>
      <c r="AF798" s="346" t="str">
        <f>IF('Felling&amp;Restocking'!I798="","",IFERROR(VLOOKUP( 'Felling&amp;Restocking'!I798,SpeciesList[],2,FALSE),"," &amp; 'Felling&amp;Restocking'!I798))</f>
        <v/>
      </c>
      <c r="AG798" s="333" t="str">
        <f>IF('Felling&amp;Restocking'!I798="","",VLOOKUP( 'Felling&amp;Restocking'!I798,SpeciesList[],4,FALSE))</f>
        <v/>
      </c>
      <c r="AH798" s="333" t="str">
        <f>IF('Felling&amp;Restocking'!J798="","",IFERROR("," &amp; VLOOKUP( 'Felling&amp;Restocking'!J798,SpeciesList[],2,FALSE),"," &amp; 'Felling&amp;Restocking'!J798))</f>
        <v/>
      </c>
      <c r="AI798" s="333" t="str">
        <f>IF('Felling&amp;Restocking'!J798="","",VLOOKUP( 'Felling&amp;Restocking'!J798,SpeciesList[],4,FALSE))</f>
        <v/>
      </c>
      <c r="AJ798" s="333" t="str">
        <f>IF('Felling&amp;Restocking'!K798="","",IFERROR("," &amp; VLOOKUP( 'Felling&amp;Restocking'!K798,SpeciesList[],2,FALSE),"," &amp; 'Felling&amp;Restocking'!K798))</f>
        <v/>
      </c>
      <c r="AK798" s="333" t="str">
        <f>IF('Felling&amp;Restocking'!K798="","",VLOOKUP( 'Felling&amp;Restocking'!K798,SpeciesList[],4,FALSE))</f>
        <v/>
      </c>
      <c r="AL798" s="333" t="str">
        <f>IF('Felling&amp;Restocking'!L798="","",IFERROR("," &amp; VLOOKUP( 'Felling&amp;Restocking'!L798,SpeciesList[],2,FALSE),"," &amp; 'Felling&amp;Restocking'!L798))</f>
        <v/>
      </c>
      <c r="AM798" s="333" t="str">
        <f>IF('Felling&amp;Restocking'!L798="","",VLOOKUP( 'Felling&amp;Restocking'!L798,SpeciesList[],4,FALSE))</f>
        <v/>
      </c>
      <c r="AN798" s="333" t="str">
        <f>IF('Felling&amp;Restocking'!M798="","",IFERROR("," &amp; VLOOKUP( 'Felling&amp;Restocking'!M798,SpeciesList[],2,FALSE),"," &amp; 'Felling&amp;Restocking'!M798))</f>
        <v/>
      </c>
      <c r="AO798" s="333" t="str">
        <f>IF('Felling&amp;Restocking'!M798="","",VLOOKUP( 'Felling&amp;Restocking'!M798,SpeciesList[],4,FALSE))</f>
        <v/>
      </c>
      <c r="AP798" s="333" t="str">
        <f>IF('Felling&amp;Restocking'!N798="","",IFERROR("," &amp; VLOOKUP( 'Felling&amp;Restocking'!N798,SpeciesList[],2,FALSE),"," &amp; 'Felling&amp;Restocking'!N798))</f>
        <v/>
      </c>
      <c r="AQ798" s="333" t="str">
        <f>IF('Felling&amp;Restocking'!N798="","",VLOOKUP( 'Felling&amp;Restocking'!N798,SpeciesList[],4,FALSE))</f>
        <v/>
      </c>
      <c r="AS798" s="346"/>
      <c r="AT798" s="333" t="str">
        <f>IF('Sub-Cpt Record'!A798&lt;&gt;"",CONCATENATE('Sub-Cpt Record'!A798,'Sub-Cpt Record'!B798,'Sub-Cpt Record'!C798),"")</f>
        <v/>
      </c>
      <c r="AU798" s="333">
        <f t="shared" si="117"/>
        <v>1</v>
      </c>
      <c r="AV798" s="333">
        <f>IF(AT798&lt;&gt;"",'Sub-Cpt Record'!C798/CODE!AU798,0)</f>
        <v>0</v>
      </c>
    </row>
    <row r="799" spans="1:48" x14ac:dyDescent="0.25">
      <c r="A799" s="333" t="str">
        <f>IF('Sub-Cpt Record'!B799="",IF(OR('Sub-Cpt Record'!A799=0,'Sub-Cpt Record'!A799=""),"",'Sub-Cpt Record'!A799),CONCATENATE('Sub-Cpt Record'!A799&amp;'Sub-Cpt Record'!B799))</f>
        <v/>
      </c>
      <c r="B799" s="333">
        <f t="shared" si="109"/>
        <v>1</v>
      </c>
      <c r="C799" s="334" t="str">
        <f>IF('Sub-Cpt Record'!E799 = "","",'Sub-Cpt Record'!E799&amp;"  ")</f>
        <v/>
      </c>
      <c r="D799" s="333" t="str">
        <f>IF('Sub-Cpt Record'!F799 = "","",'Sub-Cpt Record'!F799&amp;"  ")</f>
        <v/>
      </c>
      <c r="E799" s="333" t="str">
        <f>IF('Sub-Cpt Record'!G799 = "","",'Sub-Cpt Record'!G799&amp;"  ")</f>
        <v/>
      </c>
      <c r="F799" s="333" t="str">
        <f>IF('Sub-Cpt Record'!H799 = "","",'Sub-Cpt Record'!H799&amp;"  ")</f>
        <v/>
      </c>
      <c r="G799" s="333" t="str">
        <f>IF('Sub-Cpt Record'!I799 = "","",'Sub-Cpt Record'!I799&amp;"  ")</f>
        <v/>
      </c>
      <c r="H799" s="333" t="str">
        <f>IF('Sub-Cpt Record'!J799 = "","",'Sub-Cpt Record'!J799&amp;"  ")</f>
        <v/>
      </c>
      <c r="I799" s="335" t="str">
        <f t="shared" si="110"/>
        <v/>
      </c>
      <c r="J799" s="333">
        <f>IF(A799&lt;&gt;"",'Sub-Cpt Record'!C799/CODE!B799,0)</f>
        <v>0</v>
      </c>
      <c r="L799" s="337" t="str">
        <f t="shared" si="111"/>
        <v/>
      </c>
      <c r="N799" s="338">
        <f>COUNTIFS('Felling&amp;Restocking'!$A$11:$A$1000, 'Felling&amp;Restocking'!$A799, 'Felling&amp;Restocking'!$B$11:$B$1000, 'Felling&amp;Restocking'!$B799, 'Felling&amp;Restocking'!$H$11:$H$1000, 'Felling&amp;Restocking'!$H799)</f>
        <v>0</v>
      </c>
      <c r="O799" s="338">
        <f>IF(OR('Felling&amp;Restocking'!H799=0,'Felling&amp;Restocking'!H799=""),0,1)</f>
        <v>0</v>
      </c>
      <c r="P799" s="339">
        <f>SUM('Felling&amp;Restocking'!O799+'Felling&amp;Restocking'!P799)</f>
        <v>0</v>
      </c>
      <c r="S799" s="341">
        <f>IF(AND(O799&lt;&gt;0,P799&lt;&gt;0,'Felling&amp;Restocking'!G799&lt;&gt;0,AA799="",AC799=""),1,0)</f>
        <v>0</v>
      </c>
      <c r="T799" s="342" t="str">
        <f>IF(OR('Felling&amp;Restocking'!G799=0,'Felling&amp;Restocking'!G799=""),"",SUM('Felling&amp;Restocking'!O799/P799)*'Felling&amp;Restocking'!G799)</f>
        <v/>
      </c>
      <c r="U799" s="343" t="str">
        <f>IF(OR('Felling&amp;Restocking'!G799=0,'Felling&amp;Restocking'!G799=""),"",SUM('Felling&amp;Restocking'!P799/P799)*'Felling&amp;Restocking'!G799)</f>
        <v/>
      </c>
      <c r="V799" s="344">
        <f>IF(CONCATENATE('Felling&amp;Restocking'!U799&amp;'Felling&amp;Restocking'!W799&amp;'Felling&amp;Restocking'!Y799&amp;'Felling&amp;Restocking'!AA799&amp;'Felling&amp;Restocking'!AC799)="",0,1)</f>
        <v>0</v>
      </c>
      <c r="W799" s="345">
        <f>IF(OR(OR(TRIM('Felling&amp;Restocking'!H799)="T",TRIM('Felling&amp;Restocking'!H799)="DF",TRIM('Felling&amp;Restocking'!H799)="OS"),O799=0),0,1)</f>
        <v>0</v>
      </c>
      <c r="X799" s="345">
        <f>IF(OR('Felling&amp;Restocking'!$S799="",OR('Felling&amp;Restocking'!$S799=0,'Felling&amp;Restocking'!$S799="N/A")),0,1)</f>
        <v>0</v>
      </c>
      <c r="Y799" s="333" t="str">
        <f t="shared" si="112"/>
        <v/>
      </c>
      <c r="Z799" s="333" t="str">
        <f t="shared" si="113"/>
        <v/>
      </c>
      <c r="AA799" s="334" t="str">
        <f t="shared" si="114"/>
        <v/>
      </c>
      <c r="AC799" s="333" t="str">
        <f t="shared" si="115"/>
        <v/>
      </c>
      <c r="AE799" s="333" t="str">
        <f t="shared" si="116"/>
        <v>1</v>
      </c>
      <c r="AF799" s="346" t="str">
        <f>IF('Felling&amp;Restocking'!I799="","",IFERROR(VLOOKUP( 'Felling&amp;Restocking'!I799,SpeciesList[],2,FALSE),"," &amp; 'Felling&amp;Restocking'!I799))</f>
        <v/>
      </c>
      <c r="AG799" s="333" t="str">
        <f>IF('Felling&amp;Restocking'!I799="","",VLOOKUP( 'Felling&amp;Restocking'!I799,SpeciesList[],4,FALSE))</f>
        <v/>
      </c>
      <c r="AH799" s="333" t="str">
        <f>IF('Felling&amp;Restocking'!J799="","",IFERROR("," &amp; VLOOKUP( 'Felling&amp;Restocking'!J799,SpeciesList[],2,FALSE),"," &amp; 'Felling&amp;Restocking'!J799))</f>
        <v/>
      </c>
      <c r="AI799" s="333" t="str">
        <f>IF('Felling&amp;Restocking'!J799="","",VLOOKUP( 'Felling&amp;Restocking'!J799,SpeciesList[],4,FALSE))</f>
        <v/>
      </c>
      <c r="AJ799" s="333" t="str">
        <f>IF('Felling&amp;Restocking'!K799="","",IFERROR("," &amp; VLOOKUP( 'Felling&amp;Restocking'!K799,SpeciesList[],2,FALSE),"," &amp; 'Felling&amp;Restocking'!K799))</f>
        <v/>
      </c>
      <c r="AK799" s="333" t="str">
        <f>IF('Felling&amp;Restocking'!K799="","",VLOOKUP( 'Felling&amp;Restocking'!K799,SpeciesList[],4,FALSE))</f>
        <v/>
      </c>
      <c r="AL799" s="333" t="str">
        <f>IF('Felling&amp;Restocking'!L799="","",IFERROR("," &amp; VLOOKUP( 'Felling&amp;Restocking'!L799,SpeciesList[],2,FALSE),"," &amp; 'Felling&amp;Restocking'!L799))</f>
        <v/>
      </c>
      <c r="AM799" s="333" t="str">
        <f>IF('Felling&amp;Restocking'!L799="","",VLOOKUP( 'Felling&amp;Restocking'!L799,SpeciesList[],4,FALSE))</f>
        <v/>
      </c>
      <c r="AN799" s="333" t="str">
        <f>IF('Felling&amp;Restocking'!M799="","",IFERROR("," &amp; VLOOKUP( 'Felling&amp;Restocking'!M799,SpeciesList[],2,FALSE),"," &amp; 'Felling&amp;Restocking'!M799))</f>
        <v/>
      </c>
      <c r="AO799" s="333" t="str">
        <f>IF('Felling&amp;Restocking'!M799="","",VLOOKUP( 'Felling&amp;Restocking'!M799,SpeciesList[],4,FALSE))</f>
        <v/>
      </c>
      <c r="AP799" s="333" t="str">
        <f>IF('Felling&amp;Restocking'!N799="","",IFERROR("," &amp; VLOOKUP( 'Felling&amp;Restocking'!N799,SpeciesList[],2,FALSE),"," &amp; 'Felling&amp;Restocking'!N799))</f>
        <v/>
      </c>
      <c r="AQ799" s="333" t="str">
        <f>IF('Felling&amp;Restocking'!N799="","",VLOOKUP( 'Felling&amp;Restocking'!N799,SpeciesList[],4,FALSE))</f>
        <v/>
      </c>
      <c r="AS799" s="346"/>
      <c r="AT799" s="333" t="str">
        <f>IF('Sub-Cpt Record'!A799&lt;&gt;"",CONCATENATE('Sub-Cpt Record'!A799,'Sub-Cpt Record'!B799,'Sub-Cpt Record'!C799),"")</f>
        <v/>
      </c>
      <c r="AU799" s="333">
        <f t="shared" si="117"/>
        <v>1</v>
      </c>
      <c r="AV799" s="333">
        <f>IF(AT799&lt;&gt;"",'Sub-Cpt Record'!C799/CODE!AU799,0)</f>
        <v>0</v>
      </c>
    </row>
    <row r="800" spans="1:48" x14ac:dyDescent="0.25">
      <c r="A800" s="333" t="str">
        <f>IF('Sub-Cpt Record'!B800="",IF(OR('Sub-Cpt Record'!A800=0,'Sub-Cpt Record'!A800=""),"",'Sub-Cpt Record'!A800),CONCATENATE('Sub-Cpt Record'!A800&amp;'Sub-Cpt Record'!B800))</f>
        <v/>
      </c>
      <c r="B800" s="333">
        <f t="shared" si="109"/>
        <v>1</v>
      </c>
      <c r="C800" s="334" t="str">
        <f>IF('Sub-Cpt Record'!E800 = "","",'Sub-Cpt Record'!E800&amp;"  ")</f>
        <v/>
      </c>
      <c r="D800" s="333" t="str">
        <f>IF('Sub-Cpt Record'!F800 = "","",'Sub-Cpt Record'!F800&amp;"  ")</f>
        <v/>
      </c>
      <c r="E800" s="333" t="str">
        <f>IF('Sub-Cpt Record'!G800 = "","",'Sub-Cpt Record'!G800&amp;"  ")</f>
        <v/>
      </c>
      <c r="F800" s="333" t="str">
        <f>IF('Sub-Cpt Record'!H800 = "","",'Sub-Cpt Record'!H800&amp;"  ")</f>
        <v/>
      </c>
      <c r="G800" s="333" t="str">
        <f>IF('Sub-Cpt Record'!I800 = "","",'Sub-Cpt Record'!I800&amp;"  ")</f>
        <v/>
      </c>
      <c r="H800" s="333" t="str">
        <f>IF('Sub-Cpt Record'!J800 = "","",'Sub-Cpt Record'!J800&amp;"  ")</f>
        <v/>
      </c>
      <c r="I800" s="335" t="str">
        <f t="shared" si="110"/>
        <v/>
      </c>
      <c r="J800" s="333">
        <f>IF(A800&lt;&gt;"",'Sub-Cpt Record'!C800/CODE!B800,0)</f>
        <v>0</v>
      </c>
      <c r="L800" s="337" t="str">
        <f t="shared" si="111"/>
        <v/>
      </c>
      <c r="N800" s="338">
        <f>COUNTIFS('Felling&amp;Restocking'!$A$11:$A$1000, 'Felling&amp;Restocking'!$A800, 'Felling&amp;Restocking'!$B$11:$B$1000, 'Felling&amp;Restocking'!$B800, 'Felling&amp;Restocking'!$H$11:$H$1000, 'Felling&amp;Restocking'!$H800)</f>
        <v>0</v>
      </c>
      <c r="O800" s="338">
        <f>IF(OR('Felling&amp;Restocking'!H800=0,'Felling&amp;Restocking'!H800=""),0,1)</f>
        <v>0</v>
      </c>
      <c r="P800" s="339">
        <f>SUM('Felling&amp;Restocking'!O800+'Felling&amp;Restocking'!P800)</f>
        <v>0</v>
      </c>
      <c r="S800" s="341">
        <f>IF(AND(O800&lt;&gt;0,P800&lt;&gt;0,'Felling&amp;Restocking'!G800&lt;&gt;0,AA800="",AC800=""),1,0)</f>
        <v>0</v>
      </c>
      <c r="T800" s="342" t="str">
        <f>IF(OR('Felling&amp;Restocking'!G800=0,'Felling&amp;Restocking'!G800=""),"",SUM('Felling&amp;Restocking'!O800/P800)*'Felling&amp;Restocking'!G800)</f>
        <v/>
      </c>
      <c r="U800" s="343" t="str">
        <f>IF(OR('Felling&amp;Restocking'!G800=0,'Felling&amp;Restocking'!G800=""),"",SUM('Felling&amp;Restocking'!P800/P800)*'Felling&amp;Restocking'!G800)</f>
        <v/>
      </c>
      <c r="V800" s="344">
        <f>IF(CONCATENATE('Felling&amp;Restocking'!U800&amp;'Felling&amp;Restocking'!W800&amp;'Felling&amp;Restocking'!Y800&amp;'Felling&amp;Restocking'!AA800&amp;'Felling&amp;Restocking'!AC800)="",0,1)</f>
        <v>0</v>
      </c>
      <c r="W800" s="345">
        <f>IF(OR(OR(TRIM('Felling&amp;Restocking'!H800)="T",TRIM('Felling&amp;Restocking'!H800)="DF",TRIM('Felling&amp;Restocking'!H800)="OS"),O800=0),0,1)</f>
        <v>0</v>
      </c>
      <c r="X800" s="345">
        <f>IF(OR('Felling&amp;Restocking'!$S800="",OR('Felling&amp;Restocking'!$S800=0,'Felling&amp;Restocking'!$S800="N/A")),0,1)</f>
        <v>0</v>
      </c>
      <c r="Y800" s="333" t="str">
        <f t="shared" si="112"/>
        <v/>
      </c>
      <c r="Z800" s="333" t="str">
        <f t="shared" si="113"/>
        <v/>
      </c>
      <c r="AA800" s="334" t="str">
        <f t="shared" si="114"/>
        <v/>
      </c>
      <c r="AC800" s="333" t="str">
        <f t="shared" si="115"/>
        <v/>
      </c>
      <c r="AE800" s="333" t="str">
        <f t="shared" si="116"/>
        <v>1</v>
      </c>
      <c r="AF800" s="346" t="str">
        <f>IF('Felling&amp;Restocking'!I800="","",IFERROR(VLOOKUP( 'Felling&amp;Restocking'!I800,SpeciesList[],2,FALSE),"," &amp; 'Felling&amp;Restocking'!I800))</f>
        <v/>
      </c>
      <c r="AG800" s="333" t="str">
        <f>IF('Felling&amp;Restocking'!I800="","",VLOOKUP( 'Felling&amp;Restocking'!I800,SpeciesList[],4,FALSE))</f>
        <v/>
      </c>
      <c r="AH800" s="333" t="str">
        <f>IF('Felling&amp;Restocking'!J800="","",IFERROR("," &amp; VLOOKUP( 'Felling&amp;Restocking'!J800,SpeciesList[],2,FALSE),"," &amp; 'Felling&amp;Restocking'!J800))</f>
        <v/>
      </c>
      <c r="AI800" s="333" t="str">
        <f>IF('Felling&amp;Restocking'!J800="","",VLOOKUP( 'Felling&amp;Restocking'!J800,SpeciesList[],4,FALSE))</f>
        <v/>
      </c>
      <c r="AJ800" s="333" t="str">
        <f>IF('Felling&amp;Restocking'!K800="","",IFERROR("," &amp; VLOOKUP( 'Felling&amp;Restocking'!K800,SpeciesList[],2,FALSE),"," &amp; 'Felling&amp;Restocking'!K800))</f>
        <v/>
      </c>
      <c r="AK800" s="333" t="str">
        <f>IF('Felling&amp;Restocking'!K800="","",VLOOKUP( 'Felling&amp;Restocking'!K800,SpeciesList[],4,FALSE))</f>
        <v/>
      </c>
      <c r="AL800" s="333" t="str">
        <f>IF('Felling&amp;Restocking'!L800="","",IFERROR("," &amp; VLOOKUP( 'Felling&amp;Restocking'!L800,SpeciesList[],2,FALSE),"," &amp; 'Felling&amp;Restocking'!L800))</f>
        <v/>
      </c>
      <c r="AM800" s="333" t="str">
        <f>IF('Felling&amp;Restocking'!L800="","",VLOOKUP( 'Felling&amp;Restocking'!L800,SpeciesList[],4,FALSE))</f>
        <v/>
      </c>
      <c r="AN800" s="333" t="str">
        <f>IF('Felling&amp;Restocking'!M800="","",IFERROR("," &amp; VLOOKUP( 'Felling&amp;Restocking'!M800,SpeciesList[],2,FALSE),"," &amp; 'Felling&amp;Restocking'!M800))</f>
        <v/>
      </c>
      <c r="AO800" s="333" t="str">
        <f>IF('Felling&amp;Restocking'!M800="","",VLOOKUP( 'Felling&amp;Restocking'!M800,SpeciesList[],4,FALSE))</f>
        <v/>
      </c>
      <c r="AP800" s="333" t="str">
        <f>IF('Felling&amp;Restocking'!N800="","",IFERROR("," &amp; VLOOKUP( 'Felling&amp;Restocking'!N800,SpeciesList[],2,FALSE),"," &amp; 'Felling&amp;Restocking'!N800))</f>
        <v/>
      </c>
      <c r="AQ800" s="333" t="str">
        <f>IF('Felling&amp;Restocking'!N800="","",VLOOKUP( 'Felling&amp;Restocking'!N800,SpeciesList[],4,FALSE))</f>
        <v/>
      </c>
      <c r="AS800" s="346"/>
      <c r="AT800" s="333" t="str">
        <f>IF('Sub-Cpt Record'!A800&lt;&gt;"",CONCATENATE('Sub-Cpt Record'!A800,'Sub-Cpt Record'!B800,'Sub-Cpt Record'!C800),"")</f>
        <v/>
      </c>
      <c r="AU800" s="333">
        <f t="shared" si="117"/>
        <v>1</v>
      </c>
      <c r="AV800" s="333">
        <f>IF(AT800&lt;&gt;"",'Sub-Cpt Record'!C800/CODE!AU800,0)</f>
        <v>0</v>
      </c>
    </row>
    <row r="801" spans="1:48" x14ac:dyDescent="0.25">
      <c r="A801" s="333" t="str">
        <f>IF('Sub-Cpt Record'!B801="",IF(OR('Sub-Cpt Record'!A801=0,'Sub-Cpt Record'!A801=""),"",'Sub-Cpt Record'!A801),CONCATENATE('Sub-Cpt Record'!A801&amp;'Sub-Cpt Record'!B801))</f>
        <v/>
      </c>
      <c r="B801" s="333">
        <f t="shared" si="109"/>
        <v>1</v>
      </c>
      <c r="C801" s="334" t="str">
        <f>IF('Sub-Cpt Record'!E801 = "","",'Sub-Cpt Record'!E801&amp;"  ")</f>
        <v/>
      </c>
      <c r="D801" s="333" t="str">
        <f>IF('Sub-Cpt Record'!F801 = "","",'Sub-Cpt Record'!F801&amp;"  ")</f>
        <v/>
      </c>
      <c r="E801" s="333" t="str">
        <f>IF('Sub-Cpt Record'!G801 = "","",'Sub-Cpt Record'!G801&amp;"  ")</f>
        <v/>
      </c>
      <c r="F801" s="333" t="str">
        <f>IF('Sub-Cpt Record'!H801 = "","",'Sub-Cpt Record'!H801&amp;"  ")</f>
        <v/>
      </c>
      <c r="G801" s="333" t="str">
        <f>IF('Sub-Cpt Record'!I801 = "","",'Sub-Cpt Record'!I801&amp;"  ")</f>
        <v/>
      </c>
      <c r="H801" s="333" t="str">
        <f>IF('Sub-Cpt Record'!J801 = "","",'Sub-Cpt Record'!J801&amp;"  ")</f>
        <v/>
      </c>
      <c r="I801" s="335" t="str">
        <f t="shared" si="110"/>
        <v/>
      </c>
      <c r="J801" s="333">
        <f>IF(A801&lt;&gt;"",'Sub-Cpt Record'!C801/CODE!B801,0)</f>
        <v>0</v>
      </c>
      <c r="L801" s="337" t="str">
        <f t="shared" si="111"/>
        <v/>
      </c>
      <c r="N801" s="338">
        <f>COUNTIFS('Felling&amp;Restocking'!$A$11:$A$1000, 'Felling&amp;Restocking'!$A801, 'Felling&amp;Restocking'!$B$11:$B$1000, 'Felling&amp;Restocking'!$B801, 'Felling&amp;Restocking'!$H$11:$H$1000, 'Felling&amp;Restocking'!$H801)</f>
        <v>0</v>
      </c>
      <c r="O801" s="338">
        <f>IF(OR('Felling&amp;Restocking'!H801=0,'Felling&amp;Restocking'!H801=""),0,1)</f>
        <v>0</v>
      </c>
      <c r="P801" s="339">
        <f>SUM('Felling&amp;Restocking'!O801+'Felling&amp;Restocking'!P801)</f>
        <v>0</v>
      </c>
      <c r="S801" s="341">
        <f>IF(AND(O801&lt;&gt;0,P801&lt;&gt;0,'Felling&amp;Restocking'!G801&lt;&gt;0,AA801="",AC801=""),1,0)</f>
        <v>0</v>
      </c>
      <c r="T801" s="342" t="str">
        <f>IF(OR('Felling&amp;Restocking'!G801=0,'Felling&amp;Restocking'!G801=""),"",SUM('Felling&amp;Restocking'!O801/P801)*'Felling&amp;Restocking'!G801)</f>
        <v/>
      </c>
      <c r="U801" s="343" t="str">
        <f>IF(OR('Felling&amp;Restocking'!G801=0,'Felling&amp;Restocking'!G801=""),"",SUM('Felling&amp;Restocking'!P801/P801)*'Felling&amp;Restocking'!G801)</f>
        <v/>
      </c>
      <c r="V801" s="344">
        <f>IF(CONCATENATE('Felling&amp;Restocking'!U801&amp;'Felling&amp;Restocking'!W801&amp;'Felling&amp;Restocking'!Y801&amp;'Felling&amp;Restocking'!AA801&amp;'Felling&amp;Restocking'!AC801)="",0,1)</f>
        <v>0</v>
      </c>
      <c r="W801" s="345">
        <f>IF(OR(OR(TRIM('Felling&amp;Restocking'!H801)="T",TRIM('Felling&amp;Restocking'!H801)="DF",TRIM('Felling&amp;Restocking'!H801)="OS"),O801=0),0,1)</f>
        <v>0</v>
      </c>
      <c r="X801" s="345">
        <f>IF(OR('Felling&amp;Restocking'!$S801="",OR('Felling&amp;Restocking'!$S801=0,'Felling&amp;Restocking'!$S801="N/A")),0,1)</f>
        <v>0</v>
      </c>
      <c r="Y801" s="333" t="str">
        <f t="shared" si="112"/>
        <v/>
      </c>
      <c r="Z801" s="333" t="str">
        <f t="shared" si="113"/>
        <v/>
      </c>
      <c r="AA801" s="334" t="str">
        <f t="shared" si="114"/>
        <v/>
      </c>
      <c r="AC801" s="333" t="str">
        <f t="shared" si="115"/>
        <v/>
      </c>
      <c r="AE801" s="333" t="str">
        <f t="shared" si="116"/>
        <v>1</v>
      </c>
      <c r="AF801" s="346" t="str">
        <f>IF('Felling&amp;Restocking'!I801="","",IFERROR(VLOOKUP( 'Felling&amp;Restocking'!I801,SpeciesList[],2,FALSE),"," &amp; 'Felling&amp;Restocking'!I801))</f>
        <v/>
      </c>
      <c r="AG801" s="333" t="str">
        <f>IF('Felling&amp;Restocking'!I801="","",VLOOKUP( 'Felling&amp;Restocking'!I801,SpeciesList[],4,FALSE))</f>
        <v/>
      </c>
      <c r="AH801" s="333" t="str">
        <f>IF('Felling&amp;Restocking'!J801="","",IFERROR("," &amp; VLOOKUP( 'Felling&amp;Restocking'!J801,SpeciesList[],2,FALSE),"," &amp; 'Felling&amp;Restocking'!J801))</f>
        <v/>
      </c>
      <c r="AI801" s="333" t="str">
        <f>IF('Felling&amp;Restocking'!J801="","",VLOOKUP( 'Felling&amp;Restocking'!J801,SpeciesList[],4,FALSE))</f>
        <v/>
      </c>
      <c r="AJ801" s="333" t="str">
        <f>IF('Felling&amp;Restocking'!K801="","",IFERROR("," &amp; VLOOKUP( 'Felling&amp;Restocking'!K801,SpeciesList[],2,FALSE),"," &amp; 'Felling&amp;Restocking'!K801))</f>
        <v/>
      </c>
      <c r="AK801" s="333" t="str">
        <f>IF('Felling&amp;Restocking'!K801="","",VLOOKUP( 'Felling&amp;Restocking'!K801,SpeciesList[],4,FALSE))</f>
        <v/>
      </c>
      <c r="AL801" s="333" t="str">
        <f>IF('Felling&amp;Restocking'!L801="","",IFERROR("," &amp; VLOOKUP( 'Felling&amp;Restocking'!L801,SpeciesList[],2,FALSE),"," &amp; 'Felling&amp;Restocking'!L801))</f>
        <v/>
      </c>
      <c r="AM801" s="333" t="str">
        <f>IF('Felling&amp;Restocking'!L801="","",VLOOKUP( 'Felling&amp;Restocking'!L801,SpeciesList[],4,FALSE))</f>
        <v/>
      </c>
      <c r="AN801" s="333" t="str">
        <f>IF('Felling&amp;Restocking'!M801="","",IFERROR("," &amp; VLOOKUP( 'Felling&amp;Restocking'!M801,SpeciesList[],2,FALSE),"," &amp; 'Felling&amp;Restocking'!M801))</f>
        <v/>
      </c>
      <c r="AO801" s="333" t="str">
        <f>IF('Felling&amp;Restocking'!M801="","",VLOOKUP( 'Felling&amp;Restocking'!M801,SpeciesList[],4,FALSE))</f>
        <v/>
      </c>
      <c r="AP801" s="333" t="str">
        <f>IF('Felling&amp;Restocking'!N801="","",IFERROR("," &amp; VLOOKUP( 'Felling&amp;Restocking'!N801,SpeciesList[],2,FALSE),"," &amp; 'Felling&amp;Restocking'!N801))</f>
        <v/>
      </c>
      <c r="AQ801" s="333" t="str">
        <f>IF('Felling&amp;Restocking'!N801="","",VLOOKUP( 'Felling&amp;Restocking'!N801,SpeciesList[],4,FALSE))</f>
        <v/>
      </c>
      <c r="AS801" s="346"/>
      <c r="AT801" s="333" t="str">
        <f>IF('Sub-Cpt Record'!A801&lt;&gt;"",CONCATENATE('Sub-Cpt Record'!A801,'Sub-Cpt Record'!B801,'Sub-Cpt Record'!C801),"")</f>
        <v/>
      </c>
      <c r="AU801" s="333">
        <f t="shared" si="117"/>
        <v>1</v>
      </c>
      <c r="AV801" s="333">
        <f>IF(AT801&lt;&gt;"",'Sub-Cpt Record'!C801/CODE!AU801,0)</f>
        <v>0</v>
      </c>
    </row>
    <row r="802" spans="1:48" x14ac:dyDescent="0.25">
      <c r="A802" s="333" t="str">
        <f>IF('Sub-Cpt Record'!B802="",IF(OR('Sub-Cpt Record'!A802=0,'Sub-Cpt Record'!A802=""),"",'Sub-Cpt Record'!A802),CONCATENATE('Sub-Cpt Record'!A802&amp;'Sub-Cpt Record'!B802))</f>
        <v/>
      </c>
      <c r="B802" s="333">
        <f t="shared" si="109"/>
        <v>1</v>
      </c>
      <c r="C802" s="334" t="str">
        <f>IF('Sub-Cpt Record'!E802 = "","",'Sub-Cpt Record'!E802&amp;"  ")</f>
        <v/>
      </c>
      <c r="D802" s="333" t="str">
        <f>IF('Sub-Cpt Record'!F802 = "","",'Sub-Cpt Record'!F802&amp;"  ")</f>
        <v/>
      </c>
      <c r="E802" s="333" t="str">
        <f>IF('Sub-Cpt Record'!G802 = "","",'Sub-Cpt Record'!G802&amp;"  ")</f>
        <v/>
      </c>
      <c r="F802" s="333" t="str">
        <f>IF('Sub-Cpt Record'!H802 = "","",'Sub-Cpt Record'!H802&amp;"  ")</f>
        <v/>
      </c>
      <c r="G802" s="333" t="str">
        <f>IF('Sub-Cpt Record'!I802 = "","",'Sub-Cpt Record'!I802&amp;"  ")</f>
        <v/>
      </c>
      <c r="H802" s="333" t="str">
        <f>IF('Sub-Cpt Record'!J802 = "","",'Sub-Cpt Record'!J802&amp;"  ")</f>
        <v/>
      </c>
      <c r="I802" s="335" t="str">
        <f t="shared" si="110"/>
        <v/>
      </c>
      <c r="J802" s="333">
        <f>IF(A802&lt;&gt;"",'Sub-Cpt Record'!C802/CODE!B802,0)</f>
        <v>0</v>
      </c>
      <c r="L802" s="337" t="str">
        <f t="shared" si="111"/>
        <v/>
      </c>
      <c r="N802" s="338">
        <f>COUNTIFS('Felling&amp;Restocking'!$A$11:$A$1000, 'Felling&amp;Restocking'!$A802, 'Felling&amp;Restocking'!$B$11:$B$1000, 'Felling&amp;Restocking'!$B802, 'Felling&amp;Restocking'!$H$11:$H$1000, 'Felling&amp;Restocking'!$H802)</f>
        <v>0</v>
      </c>
      <c r="O802" s="338">
        <f>IF(OR('Felling&amp;Restocking'!H802=0,'Felling&amp;Restocking'!H802=""),0,1)</f>
        <v>0</v>
      </c>
      <c r="P802" s="339">
        <f>SUM('Felling&amp;Restocking'!O802+'Felling&amp;Restocking'!P802)</f>
        <v>0</v>
      </c>
      <c r="S802" s="341">
        <f>IF(AND(O802&lt;&gt;0,P802&lt;&gt;0,'Felling&amp;Restocking'!G802&lt;&gt;0,AA802="",AC802=""),1,0)</f>
        <v>0</v>
      </c>
      <c r="T802" s="342" t="str">
        <f>IF(OR('Felling&amp;Restocking'!G802=0,'Felling&amp;Restocking'!G802=""),"",SUM('Felling&amp;Restocking'!O802/P802)*'Felling&amp;Restocking'!G802)</f>
        <v/>
      </c>
      <c r="U802" s="343" t="str">
        <f>IF(OR('Felling&amp;Restocking'!G802=0,'Felling&amp;Restocking'!G802=""),"",SUM('Felling&amp;Restocking'!P802/P802)*'Felling&amp;Restocking'!G802)</f>
        <v/>
      </c>
      <c r="V802" s="344">
        <f>IF(CONCATENATE('Felling&amp;Restocking'!U802&amp;'Felling&amp;Restocking'!W802&amp;'Felling&amp;Restocking'!Y802&amp;'Felling&amp;Restocking'!AA802&amp;'Felling&amp;Restocking'!AC802)="",0,1)</f>
        <v>0</v>
      </c>
      <c r="W802" s="345">
        <f>IF(OR(OR(TRIM('Felling&amp;Restocking'!H802)="T",TRIM('Felling&amp;Restocking'!H802)="DF",TRIM('Felling&amp;Restocking'!H802)="OS"),O802=0),0,1)</f>
        <v>0</v>
      </c>
      <c r="X802" s="345">
        <f>IF(OR('Felling&amp;Restocking'!$S802="",OR('Felling&amp;Restocking'!$S802=0,'Felling&amp;Restocking'!$S802="N/A")),0,1)</f>
        <v>0</v>
      </c>
      <c r="Y802" s="333" t="str">
        <f t="shared" si="112"/>
        <v/>
      </c>
      <c r="Z802" s="333" t="str">
        <f t="shared" si="113"/>
        <v/>
      </c>
      <c r="AA802" s="334" t="str">
        <f t="shared" si="114"/>
        <v/>
      </c>
      <c r="AC802" s="333" t="str">
        <f t="shared" si="115"/>
        <v/>
      </c>
      <c r="AE802" s="333" t="str">
        <f t="shared" si="116"/>
        <v>1</v>
      </c>
      <c r="AF802" s="346" t="str">
        <f>IF('Felling&amp;Restocking'!I802="","",IFERROR(VLOOKUP( 'Felling&amp;Restocking'!I802,SpeciesList[],2,FALSE),"," &amp; 'Felling&amp;Restocking'!I802))</f>
        <v/>
      </c>
      <c r="AG802" s="333" t="str">
        <f>IF('Felling&amp;Restocking'!I802="","",VLOOKUP( 'Felling&amp;Restocking'!I802,SpeciesList[],4,FALSE))</f>
        <v/>
      </c>
      <c r="AH802" s="333" t="str">
        <f>IF('Felling&amp;Restocking'!J802="","",IFERROR("," &amp; VLOOKUP( 'Felling&amp;Restocking'!J802,SpeciesList[],2,FALSE),"," &amp; 'Felling&amp;Restocking'!J802))</f>
        <v/>
      </c>
      <c r="AI802" s="333" t="str">
        <f>IF('Felling&amp;Restocking'!J802="","",VLOOKUP( 'Felling&amp;Restocking'!J802,SpeciesList[],4,FALSE))</f>
        <v/>
      </c>
      <c r="AJ802" s="333" t="str">
        <f>IF('Felling&amp;Restocking'!K802="","",IFERROR("," &amp; VLOOKUP( 'Felling&amp;Restocking'!K802,SpeciesList[],2,FALSE),"," &amp; 'Felling&amp;Restocking'!K802))</f>
        <v/>
      </c>
      <c r="AK802" s="333" t="str">
        <f>IF('Felling&amp;Restocking'!K802="","",VLOOKUP( 'Felling&amp;Restocking'!K802,SpeciesList[],4,FALSE))</f>
        <v/>
      </c>
      <c r="AL802" s="333" t="str">
        <f>IF('Felling&amp;Restocking'!L802="","",IFERROR("," &amp; VLOOKUP( 'Felling&amp;Restocking'!L802,SpeciesList[],2,FALSE),"," &amp; 'Felling&amp;Restocking'!L802))</f>
        <v/>
      </c>
      <c r="AM802" s="333" t="str">
        <f>IF('Felling&amp;Restocking'!L802="","",VLOOKUP( 'Felling&amp;Restocking'!L802,SpeciesList[],4,FALSE))</f>
        <v/>
      </c>
      <c r="AN802" s="333" t="str">
        <f>IF('Felling&amp;Restocking'!M802="","",IFERROR("," &amp; VLOOKUP( 'Felling&amp;Restocking'!M802,SpeciesList[],2,FALSE),"," &amp; 'Felling&amp;Restocking'!M802))</f>
        <v/>
      </c>
      <c r="AO802" s="333" t="str">
        <f>IF('Felling&amp;Restocking'!M802="","",VLOOKUP( 'Felling&amp;Restocking'!M802,SpeciesList[],4,FALSE))</f>
        <v/>
      </c>
      <c r="AP802" s="333" t="str">
        <f>IF('Felling&amp;Restocking'!N802="","",IFERROR("," &amp; VLOOKUP( 'Felling&amp;Restocking'!N802,SpeciesList[],2,FALSE),"," &amp; 'Felling&amp;Restocking'!N802))</f>
        <v/>
      </c>
      <c r="AQ802" s="333" t="str">
        <f>IF('Felling&amp;Restocking'!N802="","",VLOOKUP( 'Felling&amp;Restocking'!N802,SpeciesList[],4,FALSE))</f>
        <v/>
      </c>
      <c r="AS802" s="346"/>
      <c r="AT802" s="333" t="str">
        <f>IF('Sub-Cpt Record'!A802&lt;&gt;"",CONCATENATE('Sub-Cpt Record'!A802,'Sub-Cpt Record'!B802,'Sub-Cpt Record'!C802),"")</f>
        <v/>
      </c>
      <c r="AU802" s="333">
        <f t="shared" si="117"/>
        <v>1</v>
      </c>
      <c r="AV802" s="333">
        <f>IF(AT802&lt;&gt;"",'Sub-Cpt Record'!C802/CODE!AU802,0)</f>
        <v>0</v>
      </c>
    </row>
    <row r="803" spans="1:48" x14ac:dyDescent="0.25">
      <c r="A803" s="333" t="str">
        <f>IF('Sub-Cpt Record'!B803="",IF(OR('Sub-Cpt Record'!A803=0,'Sub-Cpt Record'!A803=""),"",'Sub-Cpt Record'!A803),CONCATENATE('Sub-Cpt Record'!A803&amp;'Sub-Cpt Record'!B803))</f>
        <v/>
      </c>
      <c r="B803" s="333">
        <f t="shared" si="109"/>
        <v>1</v>
      </c>
      <c r="C803" s="334" t="str">
        <f>IF('Sub-Cpt Record'!E803 = "","",'Sub-Cpt Record'!E803&amp;"  ")</f>
        <v/>
      </c>
      <c r="D803" s="333" t="str">
        <f>IF('Sub-Cpt Record'!F803 = "","",'Sub-Cpt Record'!F803&amp;"  ")</f>
        <v/>
      </c>
      <c r="E803" s="333" t="str">
        <f>IF('Sub-Cpt Record'!G803 = "","",'Sub-Cpt Record'!G803&amp;"  ")</f>
        <v/>
      </c>
      <c r="F803" s="333" t="str">
        <f>IF('Sub-Cpt Record'!H803 = "","",'Sub-Cpt Record'!H803&amp;"  ")</f>
        <v/>
      </c>
      <c r="G803" s="333" t="str">
        <f>IF('Sub-Cpt Record'!I803 = "","",'Sub-Cpt Record'!I803&amp;"  ")</f>
        <v/>
      </c>
      <c r="H803" s="333" t="str">
        <f>IF('Sub-Cpt Record'!J803 = "","",'Sub-Cpt Record'!J803&amp;"  ")</f>
        <v/>
      </c>
      <c r="I803" s="335" t="str">
        <f t="shared" si="110"/>
        <v/>
      </c>
      <c r="J803" s="333">
        <f>IF(A803&lt;&gt;"",'Sub-Cpt Record'!C803/CODE!B803,0)</f>
        <v>0</v>
      </c>
      <c r="L803" s="337" t="str">
        <f t="shared" si="111"/>
        <v/>
      </c>
      <c r="N803" s="338">
        <f>COUNTIFS('Felling&amp;Restocking'!$A$11:$A$1000, 'Felling&amp;Restocking'!$A803, 'Felling&amp;Restocking'!$B$11:$B$1000, 'Felling&amp;Restocking'!$B803, 'Felling&amp;Restocking'!$H$11:$H$1000, 'Felling&amp;Restocking'!$H803)</f>
        <v>0</v>
      </c>
      <c r="O803" s="338">
        <f>IF(OR('Felling&amp;Restocking'!H803=0,'Felling&amp;Restocking'!H803=""),0,1)</f>
        <v>0</v>
      </c>
      <c r="P803" s="339">
        <f>SUM('Felling&amp;Restocking'!O803+'Felling&amp;Restocking'!P803)</f>
        <v>0</v>
      </c>
      <c r="S803" s="341">
        <f>IF(AND(O803&lt;&gt;0,P803&lt;&gt;0,'Felling&amp;Restocking'!G803&lt;&gt;0,AA803="",AC803=""),1,0)</f>
        <v>0</v>
      </c>
      <c r="T803" s="342" t="str">
        <f>IF(OR('Felling&amp;Restocking'!G803=0,'Felling&amp;Restocking'!G803=""),"",SUM('Felling&amp;Restocking'!O803/P803)*'Felling&amp;Restocking'!G803)</f>
        <v/>
      </c>
      <c r="U803" s="343" t="str">
        <f>IF(OR('Felling&amp;Restocking'!G803=0,'Felling&amp;Restocking'!G803=""),"",SUM('Felling&amp;Restocking'!P803/P803)*'Felling&amp;Restocking'!G803)</f>
        <v/>
      </c>
      <c r="V803" s="344">
        <f>IF(CONCATENATE('Felling&amp;Restocking'!U803&amp;'Felling&amp;Restocking'!W803&amp;'Felling&amp;Restocking'!Y803&amp;'Felling&amp;Restocking'!AA803&amp;'Felling&amp;Restocking'!AC803)="",0,1)</f>
        <v>0</v>
      </c>
      <c r="W803" s="345">
        <f>IF(OR(OR(TRIM('Felling&amp;Restocking'!H803)="T",TRIM('Felling&amp;Restocking'!H803)="DF",TRIM('Felling&amp;Restocking'!H803)="OS"),O803=0),0,1)</f>
        <v>0</v>
      </c>
      <c r="X803" s="345">
        <f>IF(OR('Felling&amp;Restocking'!$S803="",OR('Felling&amp;Restocking'!$S803=0,'Felling&amp;Restocking'!$S803="N/A")),0,1)</f>
        <v>0</v>
      </c>
      <c r="Y803" s="333" t="str">
        <f t="shared" si="112"/>
        <v/>
      </c>
      <c r="Z803" s="333" t="str">
        <f t="shared" si="113"/>
        <v/>
      </c>
      <c r="AA803" s="334" t="str">
        <f t="shared" si="114"/>
        <v/>
      </c>
      <c r="AC803" s="333" t="str">
        <f t="shared" si="115"/>
        <v/>
      </c>
      <c r="AE803" s="333" t="str">
        <f t="shared" si="116"/>
        <v>1</v>
      </c>
      <c r="AF803" s="346" t="str">
        <f>IF('Felling&amp;Restocking'!I803="","",IFERROR(VLOOKUP( 'Felling&amp;Restocking'!I803,SpeciesList[],2,FALSE),"," &amp; 'Felling&amp;Restocking'!I803))</f>
        <v/>
      </c>
      <c r="AG803" s="333" t="str">
        <f>IF('Felling&amp;Restocking'!I803="","",VLOOKUP( 'Felling&amp;Restocking'!I803,SpeciesList[],4,FALSE))</f>
        <v/>
      </c>
      <c r="AH803" s="333" t="str">
        <f>IF('Felling&amp;Restocking'!J803="","",IFERROR("," &amp; VLOOKUP( 'Felling&amp;Restocking'!J803,SpeciesList[],2,FALSE),"," &amp; 'Felling&amp;Restocking'!J803))</f>
        <v/>
      </c>
      <c r="AI803" s="333" t="str">
        <f>IF('Felling&amp;Restocking'!J803="","",VLOOKUP( 'Felling&amp;Restocking'!J803,SpeciesList[],4,FALSE))</f>
        <v/>
      </c>
      <c r="AJ803" s="333" t="str">
        <f>IF('Felling&amp;Restocking'!K803="","",IFERROR("," &amp; VLOOKUP( 'Felling&amp;Restocking'!K803,SpeciesList[],2,FALSE),"," &amp; 'Felling&amp;Restocking'!K803))</f>
        <v/>
      </c>
      <c r="AK803" s="333" t="str">
        <f>IF('Felling&amp;Restocking'!K803="","",VLOOKUP( 'Felling&amp;Restocking'!K803,SpeciesList[],4,FALSE))</f>
        <v/>
      </c>
      <c r="AL803" s="333" t="str">
        <f>IF('Felling&amp;Restocking'!L803="","",IFERROR("," &amp; VLOOKUP( 'Felling&amp;Restocking'!L803,SpeciesList[],2,FALSE),"," &amp; 'Felling&amp;Restocking'!L803))</f>
        <v/>
      </c>
      <c r="AM803" s="333" t="str">
        <f>IF('Felling&amp;Restocking'!L803="","",VLOOKUP( 'Felling&amp;Restocking'!L803,SpeciesList[],4,FALSE))</f>
        <v/>
      </c>
      <c r="AN803" s="333" t="str">
        <f>IF('Felling&amp;Restocking'!M803="","",IFERROR("," &amp; VLOOKUP( 'Felling&amp;Restocking'!M803,SpeciesList[],2,FALSE),"," &amp; 'Felling&amp;Restocking'!M803))</f>
        <v/>
      </c>
      <c r="AO803" s="333" t="str">
        <f>IF('Felling&amp;Restocking'!M803="","",VLOOKUP( 'Felling&amp;Restocking'!M803,SpeciesList[],4,FALSE))</f>
        <v/>
      </c>
      <c r="AP803" s="333" t="str">
        <f>IF('Felling&amp;Restocking'!N803="","",IFERROR("," &amp; VLOOKUP( 'Felling&amp;Restocking'!N803,SpeciesList[],2,FALSE),"," &amp; 'Felling&amp;Restocking'!N803))</f>
        <v/>
      </c>
      <c r="AQ803" s="333" t="str">
        <f>IF('Felling&amp;Restocking'!N803="","",VLOOKUP( 'Felling&amp;Restocking'!N803,SpeciesList[],4,FALSE))</f>
        <v/>
      </c>
      <c r="AS803" s="346"/>
      <c r="AT803" s="333" t="str">
        <f>IF('Sub-Cpt Record'!A803&lt;&gt;"",CONCATENATE('Sub-Cpt Record'!A803,'Sub-Cpt Record'!B803,'Sub-Cpt Record'!C803),"")</f>
        <v/>
      </c>
      <c r="AU803" s="333">
        <f t="shared" si="117"/>
        <v>1</v>
      </c>
      <c r="AV803" s="333">
        <f>IF(AT803&lt;&gt;"",'Sub-Cpt Record'!C803/CODE!AU803,0)</f>
        <v>0</v>
      </c>
    </row>
    <row r="804" spans="1:48" x14ac:dyDescent="0.25">
      <c r="A804" s="333" t="str">
        <f>IF('Sub-Cpt Record'!B804="",IF(OR('Sub-Cpt Record'!A804=0,'Sub-Cpt Record'!A804=""),"",'Sub-Cpt Record'!A804),CONCATENATE('Sub-Cpt Record'!A804&amp;'Sub-Cpt Record'!B804))</f>
        <v/>
      </c>
      <c r="B804" s="333">
        <f t="shared" si="109"/>
        <v>1</v>
      </c>
      <c r="C804" s="334" t="str">
        <f>IF('Sub-Cpt Record'!E804 = "","",'Sub-Cpt Record'!E804&amp;"  ")</f>
        <v/>
      </c>
      <c r="D804" s="333" t="str">
        <f>IF('Sub-Cpt Record'!F804 = "","",'Sub-Cpt Record'!F804&amp;"  ")</f>
        <v/>
      </c>
      <c r="E804" s="333" t="str">
        <f>IF('Sub-Cpt Record'!G804 = "","",'Sub-Cpt Record'!G804&amp;"  ")</f>
        <v/>
      </c>
      <c r="F804" s="333" t="str">
        <f>IF('Sub-Cpt Record'!H804 = "","",'Sub-Cpt Record'!H804&amp;"  ")</f>
        <v/>
      </c>
      <c r="G804" s="333" t="str">
        <f>IF('Sub-Cpt Record'!I804 = "","",'Sub-Cpt Record'!I804&amp;"  ")</f>
        <v/>
      </c>
      <c r="H804" s="333" t="str">
        <f>IF('Sub-Cpt Record'!J804 = "","",'Sub-Cpt Record'!J804&amp;"  ")</f>
        <v/>
      </c>
      <c r="I804" s="335" t="str">
        <f t="shared" si="110"/>
        <v/>
      </c>
      <c r="J804" s="333">
        <f>IF(A804&lt;&gt;"",'Sub-Cpt Record'!C804/CODE!B804,0)</f>
        <v>0</v>
      </c>
      <c r="L804" s="337" t="str">
        <f t="shared" si="111"/>
        <v/>
      </c>
      <c r="N804" s="338">
        <f>COUNTIFS('Felling&amp;Restocking'!$A$11:$A$1000, 'Felling&amp;Restocking'!$A804, 'Felling&amp;Restocking'!$B$11:$B$1000, 'Felling&amp;Restocking'!$B804, 'Felling&amp;Restocking'!$H$11:$H$1000, 'Felling&amp;Restocking'!$H804)</f>
        <v>0</v>
      </c>
      <c r="O804" s="338">
        <f>IF(OR('Felling&amp;Restocking'!H804=0,'Felling&amp;Restocking'!H804=""),0,1)</f>
        <v>0</v>
      </c>
      <c r="P804" s="339">
        <f>SUM('Felling&amp;Restocking'!O804+'Felling&amp;Restocking'!P804)</f>
        <v>0</v>
      </c>
      <c r="S804" s="341">
        <f>IF(AND(O804&lt;&gt;0,P804&lt;&gt;0,'Felling&amp;Restocking'!G804&lt;&gt;0,AA804="",AC804=""),1,0)</f>
        <v>0</v>
      </c>
      <c r="T804" s="342" t="str">
        <f>IF(OR('Felling&amp;Restocking'!G804=0,'Felling&amp;Restocking'!G804=""),"",SUM('Felling&amp;Restocking'!O804/P804)*'Felling&amp;Restocking'!G804)</f>
        <v/>
      </c>
      <c r="U804" s="343" t="str">
        <f>IF(OR('Felling&amp;Restocking'!G804=0,'Felling&amp;Restocking'!G804=""),"",SUM('Felling&amp;Restocking'!P804/P804)*'Felling&amp;Restocking'!G804)</f>
        <v/>
      </c>
      <c r="V804" s="344">
        <f>IF(CONCATENATE('Felling&amp;Restocking'!U804&amp;'Felling&amp;Restocking'!W804&amp;'Felling&amp;Restocking'!Y804&amp;'Felling&amp;Restocking'!AA804&amp;'Felling&amp;Restocking'!AC804)="",0,1)</f>
        <v>0</v>
      </c>
      <c r="W804" s="345">
        <f>IF(OR(OR(TRIM('Felling&amp;Restocking'!H804)="T",TRIM('Felling&amp;Restocking'!H804)="DF",TRIM('Felling&amp;Restocking'!H804)="OS"),O804=0),0,1)</f>
        <v>0</v>
      </c>
      <c r="X804" s="345">
        <f>IF(OR('Felling&amp;Restocking'!$S804="",OR('Felling&amp;Restocking'!$S804=0,'Felling&amp;Restocking'!$S804="N/A")),0,1)</f>
        <v>0</v>
      </c>
      <c r="Y804" s="333" t="str">
        <f t="shared" si="112"/>
        <v/>
      </c>
      <c r="Z804" s="333" t="str">
        <f t="shared" si="113"/>
        <v/>
      </c>
      <c r="AA804" s="334" t="str">
        <f t="shared" si="114"/>
        <v/>
      </c>
      <c r="AC804" s="333" t="str">
        <f t="shared" si="115"/>
        <v/>
      </c>
      <c r="AE804" s="333" t="str">
        <f t="shared" si="116"/>
        <v>1</v>
      </c>
      <c r="AF804" s="346" t="str">
        <f>IF('Felling&amp;Restocking'!I804="","",IFERROR(VLOOKUP( 'Felling&amp;Restocking'!I804,SpeciesList[],2,FALSE),"," &amp; 'Felling&amp;Restocking'!I804))</f>
        <v/>
      </c>
      <c r="AG804" s="333" t="str">
        <f>IF('Felling&amp;Restocking'!I804="","",VLOOKUP( 'Felling&amp;Restocking'!I804,SpeciesList[],4,FALSE))</f>
        <v/>
      </c>
      <c r="AH804" s="333" t="str">
        <f>IF('Felling&amp;Restocking'!J804="","",IFERROR("," &amp; VLOOKUP( 'Felling&amp;Restocking'!J804,SpeciesList[],2,FALSE),"," &amp; 'Felling&amp;Restocking'!J804))</f>
        <v/>
      </c>
      <c r="AI804" s="333" t="str">
        <f>IF('Felling&amp;Restocking'!J804="","",VLOOKUP( 'Felling&amp;Restocking'!J804,SpeciesList[],4,FALSE))</f>
        <v/>
      </c>
      <c r="AJ804" s="333" t="str">
        <f>IF('Felling&amp;Restocking'!K804="","",IFERROR("," &amp; VLOOKUP( 'Felling&amp;Restocking'!K804,SpeciesList[],2,FALSE),"," &amp; 'Felling&amp;Restocking'!K804))</f>
        <v/>
      </c>
      <c r="AK804" s="333" t="str">
        <f>IF('Felling&amp;Restocking'!K804="","",VLOOKUP( 'Felling&amp;Restocking'!K804,SpeciesList[],4,FALSE))</f>
        <v/>
      </c>
      <c r="AL804" s="333" t="str">
        <f>IF('Felling&amp;Restocking'!L804="","",IFERROR("," &amp; VLOOKUP( 'Felling&amp;Restocking'!L804,SpeciesList[],2,FALSE),"," &amp; 'Felling&amp;Restocking'!L804))</f>
        <v/>
      </c>
      <c r="AM804" s="333" t="str">
        <f>IF('Felling&amp;Restocking'!L804="","",VLOOKUP( 'Felling&amp;Restocking'!L804,SpeciesList[],4,FALSE))</f>
        <v/>
      </c>
      <c r="AN804" s="333" t="str">
        <f>IF('Felling&amp;Restocking'!M804="","",IFERROR("," &amp; VLOOKUP( 'Felling&amp;Restocking'!M804,SpeciesList[],2,FALSE),"," &amp; 'Felling&amp;Restocking'!M804))</f>
        <v/>
      </c>
      <c r="AO804" s="333" t="str">
        <f>IF('Felling&amp;Restocking'!M804="","",VLOOKUP( 'Felling&amp;Restocking'!M804,SpeciesList[],4,FALSE))</f>
        <v/>
      </c>
      <c r="AP804" s="333" t="str">
        <f>IF('Felling&amp;Restocking'!N804="","",IFERROR("," &amp; VLOOKUP( 'Felling&amp;Restocking'!N804,SpeciesList[],2,FALSE),"," &amp; 'Felling&amp;Restocking'!N804))</f>
        <v/>
      </c>
      <c r="AQ804" s="333" t="str">
        <f>IF('Felling&amp;Restocking'!N804="","",VLOOKUP( 'Felling&amp;Restocking'!N804,SpeciesList[],4,FALSE))</f>
        <v/>
      </c>
      <c r="AS804" s="346"/>
      <c r="AT804" s="333" t="str">
        <f>IF('Sub-Cpt Record'!A804&lt;&gt;"",CONCATENATE('Sub-Cpt Record'!A804,'Sub-Cpt Record'!B804,'Sub-Cpt Record'!C804),"")</f>
        <v/>
      </c>
      <c r="AU804" s="333">
        <f t="shared" si="117"/>
        <v>1</v>
      </c>
      <c r="AV804" s="333">
        <f>IF(AT804&lt;&gt;"",'Sub-Cpt Record'!C804/CODE!AU804,0)</f>
        <v>0</v>
      </c>
    </row>
    <row r="805" spans="1:48" x14ac:dyDescent="0.25">
      <c r="A805" s="333" t="str">
        <f>IF('Sub-Cpt Record'!B805="",IF(OR('Sub-Cpt Record'!A805=0,'Sub-Cpt Record'!A805=""),"",'Sub-Cpt Record'!A805),CONCATENATE('Sub-Cpt Record'!A805&amp;'Sub-Cpt Record'!B805))</f>
        <v/>
      </c>
      <c r="B805" s="333">
        <f t="shared" si="109"/>
        <v>1</v>
      </c>
      <c r="C805" s="334" t="str">
        <f>IF('Sub-Cpt Record'!E805 = "","",'Sub-Cpt Record'!E805&amp;"  ")</f>
        <v/>
      </c>
      <c r="D805" s="333" t="str">
        <f>IF('Sub-Cpt Record'!F805 = "","",'Sub-Cpt Record'!F805&amp;"  ")</f>
        <v/>
      </c>
      <c r="E805" s="333" t="str">
        <f>IF('Sub-Cpt Record'!G805 = "","",'Sub-Cpt Record'!G805&amp;"  ")</f>
        <v/>
      </c>
      <c r="F805" s="333" t="str">
        <f>IF('Sub-Cpt Record'!H805 = "","",'Sub-Cpt Record'!H805&amp;"  ")</f>
        <v/>
      </c>
      <c r="G805" s="333" t="str">
        <f>IF('Sub-Cpt Record'!I805 = "","",'Sub-Cpt Record'!I805&amp;"  ")</f>
        <v/>
      </c>
      <c r="H805" s="333" t="str">
        <f>IF('Sub-Cpt Record'!J805 = "","",'Sub-Cpt Record'!J805&amp;"  ")</f>
        <v/>
      </c>
      <c r="I805" s="335" t="str">
        <f t="shared" si="110"/>
        <v/>
      </c>
      <c r="J805" s="333">
        <f>IF(A805&lt;&gt;"",'Sub-Cpt Record'!C805/CODE!B805,0)</f>
        <v>0</v>
      </c>
      <c r="L805" s="337" t="str">
        <f t="shared" si="111"/>
        <v/>
      </c>
      <c r="N805" s="338">
        <f>COUNTIFS('Felling&amp;Restocking'!$A$11:$A$1000, 'Felling&amp;Restocking'!$A805, 'Felling&amp;Restocking'!$B$11:$B$1000, 'Felling&amp;Restocking'!$B805, 'Felling&amp;Restocking'!$H$11:$H$1000, 'Felling&amp;Restocking'!$H805)</f>
        <v>0</v>
      </c>
      <c r="O805" s="338">
        <f>IF(OR('Felling&amp;Restocking'!H805=0,'Felling&amp;Restocking'!H805=""),0,1)</f>
        <v>0</v>
      </c>
      <c r="P805" s="339">
        <f>SUM('Felling&amp;Restocking'!O805+'Felling&amp;Restocking'!P805)</f>
        <v>0</v>
      </c>
      <c r="S805" s="341">
        <f>IF(AND(O805&lt;&gt;0,P805&lt;&gt;0,'Felling&amp;Restocking'!G805&lt;&gt;0,AA805="",AC805=""),1,0)</f>
        <v>0</v>
      </c>
      <c r="T805" s="342" t="str">
        <f>IF(OR('Felling&amp;Restocking'!G805=0,'Felling&amp;Restocking'!G805=""),"",SUM('Felling&amp;Restocking'!O805/P805)*'Felling&amp;Restocking'!G805)</f>
        <v/>
      </c>
      <c r="U805" s="343" t="str">
        <f>IF(OR('Felling&amp;Restocking'!G805=0,'Felling&amp;Restocking'!G805=""),"",SUM('Felling&amp;Restocking'!P805/P805)*'Felling&amp;Restocking'!G805)</f>
        <v/>
      </c>
      <c r="V805" s="344">
        <f>IF(CONCATENATE('Felling&amp;Restocking'!U805&amp;'Felling&amp;Restocking'!W805&amp;'Felling&amp;Restocking'!Y805&amp;'Felling&amp;Restocking'!AA805&amp;'Felling&amp;Restocking'!AC805)="",0,1)</f>
        <v>0</v>
      </c>
      <c r="W805" s="345">
        <f>IF(OR(OR(TRIM('Felling&amp;Restocking'!H805)="T",TRIM('Felling&amp;Restocking'!H805)="DF",TRIM('Felling&amp;Restocking'!H805)="OS"),O805=0),0,1)</f>
        <v>0</v>
      </c>
      <c r="X805" s="345">
        <f>IF(OR('Felling&amp;Restocking'!$S805="",OR('Felling&amp;Restocking'!$S805=0,'Felling&amp;Restocking'!$S805="N/A")),0,1)</f>
        <v>0</v>
      </c>
      <c r="Y805" s="333" t="str">
        <f t="shared" si="112"/>
        <v/>
      </c>
      <c r="Z805" s="333" t="str">
        <f t="shared" si="113"/>
        <v/>
      </c>
      <c r="AA805" s="334" t="str">
        <f t="shared" si="114"/>
        <v/>
      </c>
      <c r="AC805" s="333" t="str">
        <f t="shared" si="115"/>
        <v/>
      </c>
      <c r="AE805" s="333" t="str">
        <f t="shared" si="116"/>
        <v>1</v>
      </c>
      <c r="AF805" s="346" t="str">
        <f>IF('Felling&amp;Restocking'!I805="","",IFERROR(VLOOKUP( 'Felling&amp;Restocking'!I805,SpeciesList[],2,FALSE),"," &amp; 'Felling&amp;Restocking'!I805))</f>
        <v/>
      </c>
      <c r="AG805" s="333" t="str">
        <f>IF('Felling&amp;Restocking'!I805="","",VLOOKUP( 'Felling&amp;Restocking'!I805,SpeciesList[],4,FALSE))</f>
        <v/>
      </c>
      <c r="AH805" s="333" t="str">
        <f>IF('Felling&amp;Restocking'!J805="","",IFERROR("," &amp; VLOOKUP( 'Felling&amp;Restocking'!J805,SpeciesList[],2,FALSE),"," &amp; 'Felling&amp;Restocking'!J805))</f>
        <v/>
      </c>
      <c r="AI805" s="333" t="str">
        <f>IF('Felling&amp;Restocking'!J805="","",VLOOKUP( 'Felling&amp;Restocking'!J805,SpeciesList[],4,FALSE))</f>
        <v/>
      </c>
      <c r="AJ805" s="333" t="str">
        <f>IF('Felling&amp;Restocking'!K805="","",IFERROR("," &amp; VLOOKUP( 'Felling&amp;Restocking'!K805,SpeciesList[],2,FALSE),"," &amp; 'Felling&amp;Restocking'!K805))</f>
        <v/>
      </c>
      <c r="AK805" s="333" t="str">
        <f>IF('Felling&amp;Restocking'!K805="","",VLOOKUP( 'Felling&amp;Restocking'!K805,SpeciesList[],4,FALSE))</f>
        <v/>
      </c>
      <c r="AL805" s="333" t="str">
        <f>IF('Felling&amp;Restocking'!L805="","",IFERROR("," &amp; VLOOKUP( 'Felling&amp;Restocking'!L805,SpeciesList[],2,FALSE),"," &amp; 'Felling&amp;Restocking'!L805))</f>
        <v/>
      </c>
      <c r="AM805" s="333" t="str">
        <f>IF('Felling&amp;Restocking'!L805="","",VLOOKUP( 'Felling&amp;Restocking'!L805,SpeciesList[],4,FALSE))</f>
        <v/>
      </c>
      <c r="AN805" s="333" t="str">
        <f>IF('Felling&amp;Restocking'!M805="","",IFERROR("," &amp; VLOOKUP( 'Felling&amp;Restocking'!M805,SpeciesList[],2,FALSE),"," &amp; 'Felling&amp;Restocking'!M805))</f>
        <v/>
      </c>
      <c r="AO805" s="333" t="str">
        <f>IF('Felling&amp;Restocking'!M805="","",VLOOKUP( 'Felling&amp;Restocking'!M805,SpeciesList[],4,FALSE))</f>
        <v/>
      </c>
      <c r="AP805" s="333" t="str">
        <f>IF('Felling&amp;Restocking'!N805="","",IFERROR("," &amp; VLOOKUP( 'Felling&amp;Restocking'!N805,SpeciesList[],2,FALSE),"," &amp; 'Felling&amp;Restocking'!N805))</f>
        <v/>
      </c>
      <c r="AQ805" s="333" t="str">
        <f>IF('Felling&amp;Restocking'!N805="","",VLOOKUP( 'Felling&amp;Restocking'!N805,SpeciesList[],4,FALSE))</f>
        <v/>
      </c>
      <c r="AS805" s="346"/>
      <c r="AT805" s="333" t="str">
        <f>IF('Sub-Cpt Record'!A805&lt;&gt;"",CONCATENATE('Sub-Cpt Record'!A805,'Sub-Cpt Record'!B805,'Sub-Cpt Record'!C805),"")</f>
        <v/>
      </c>
      <c r="AU805" s="333">
        <f t="shared" si="117"/>
        <v>1</v>
      </c>
      <c r="AV805" s="333">
        <f>IF(AT805&lt;&gt;"",'Sub-Cpt Record'!C805/CODE!AU805,0)</f>
        <v>0</v>
      </c>
    </row>
    <row r="806" spans="1:48" x14ac:dyDescent="0.25">
      <c r="A806" s="333" t="str">
        <f>IF('Sub-Cpt Record'!B806="",IF(OR('Sub-Cpt Record'!A806=0,'Sub-Cpt Record'!A806=""),"",'Sub-Cpt Record'!A806),CONCATENATE('Sub-Cpt Record'!A806&amp;'Sub-Cpt Record'!B806))</f>
        <v/>
      </c>
      <c r="B806" s="333">
        <f t="shared" si="109"/>
        <v>1</v>
      </c>
      <c r="C806" s="334" t="str">
        <f>IF('Sub-Cpt Record'!E806 = "","",'Sub-Cpt Record'!E806&amp;"  ")</f>
        <v/>
      </c>
      <c r="D806" s="333" t="str">
        <f>IF('Sub-Cpt Record'!F806 = "","",'Sub-Cpt Record'!F806&amp;"  ")</f>
        <v/>
      </c>
      <c r="E806" s="333" t="str">
        <f>IF('Sub-Cpt Record'!G806 = "","",'Sub-Cpt Record'!G806&amp;"  ")</f>
        <v/>
      </c>
      <c r="F806" s="333" t="str">
        <f>IF('Sub-Cpt Record'!H806 = "","",'Sub-Cpt Record'!H806&amp;"  ")</f>
        <v/>
      </c>
      <c r="G806" s="333" t="str">
        <f>IF('Sub-Cpt Record'!I806 = "","",'Sub-Cpt Record'!I806&amp;"  ")</f>
        <v/>
      </c>
      <c r="H806" s="333" t="str">
        <f>IF('Sub-Cpt Record'!J806 = "","",'Sub-Cpt Record'!J806&amp;"  ")</f>
        <v/>
      </c>
      <c r="I806" s="335" t="str">
        <f t="shared" si="110"/>
        <v/>
      </c>
      <c r="J806" s="333">
        <f>IF(A806&lt;&gt;"",'Sub-Cpt Record'!C806/CODE!B806,0)</f>
        <v>0</v>
      </c>
      <c r="L806" s="337" t="str">
        <f t="shared" si="111"/>
        <v/>
      </c>
      <c r="N806" s="338">
        <f>COUNTIFS('Felling&amp;Restocking'!$A$11:$A$1000, 'Felling&amp;Restocking'!$A806, 'Felling&amp;Restocking'!$B$11:$B$1000, 'Felling&amp;Restocking'!$B806, 'Felling&amp;Restocking'!$H$11:$H$1000, 'Felling&amp;Restocking'!$H806)</f>
        <v>0</v>
      </c>
      <c r="O806" s="338">
        <f>IF(OR('Felling&amp;Restocking'!H806=0,'Felling&amp;Restocking'!H806=""),0,1)</f>
        <v>0</v>
      </c>
      <c r="P806" s="339">
        <f>SUM('Felling&amp;Restocking'!O806+'Felling&amp;Restocking'!P806)</f>
        <v>0</v>
      </c>
      <c r="S806" s="341">
        <f>IF(AND(O806&lt;&gt;0,P806&lt;&gt;0,'Felling&amp;Restocking'!G806&lt;&gt;0,AA806="",AC806=""),1,0)</f>
        <v>0</v>
      </c>
      <c r="T806" s="342" t="str">
        <f>IF(OR('Felling&amp;Restocking'!G806=0,'Felling&amp;Restocking'!G806=""),"",SUM('Felling&amp;Restocking'!O806/P806)*'Felling&amp;Restocking'!G806)</f>
        <v/>
      </c>
      <c r="U806" s="343" t="str">
        <f>IF(OR('Felling&amp;Restocking'!G806=0,'Felling&amp;Restocking'!G806=""),"",SUM('Felling&amp;Restocking'!P806/P806)*'Felling&amp;Restocking'!G806)</f>
        <v/>
      </c>
      <c r="V806" s="344">
        <f>IF(CONCATENATE('Felling&amp;Restocking'!U806&amp;'Felling&amp;Restocking'!W806&amp;'Felling&amp;Restocking'!Y806&amp;'Felling&amp;Restocking'!AA806&amp;'Felling&amp;Restocking'!AC806)="",0,1)</f>
        <v>0</v>
      </c>
      <c r="W806" s="345">
        <f>IF(OR(OR(TRIM('Felling&amp;Restocking'!H806)="T",TRIM('Felling&amp;Restocking'!H806)="DF",TRIM('Felling&amp;Restocking'!H806)="OS"),O806=0),0,1)</f>
        <v>0</v>
      </c>
      <c r="X806" s="345">
        <f>IF(OR('Felling&amp;Restocking'!$S806="",OR('Felling&amp;Restocking'!$S806=0,'Felling&amp;Restocking'!$S806="N/A")),0,1)</f>
        <v>0</v>
      </c>
      <c r="Y806" s="333" t="str">
        <f t="shared" si="112"/>
        <v/>
      </c>
      <c r="Z806" s="333" t="str">
        <f t="shared" si="113"/>
        <v/>
      </c>
      <c r="AA806" s="334" t="str">
        <f t="shared" si="114"/>
        <v/>
      </c>
      <c r="AC806" s="333" t="str">
        <f t="shared" si="115"/>
        <v/>
      </c>
      <c r="AE806" s="333" t="str">
        <f t="shared" si="116"/>
        <v>1</v>
      </c>
      <c r="AF806" s="346" t="str">
        <f>IF('Felling&amp;Restocking'!I806="","",IFERROR(VLOOKUP( 'Felling&amp;Restocking'!I806,SpeciesList[],2,FALSE),"," &amp; 'Felling&amp;Restocking'!I806))</f>
        <v/>
      </c>
      <c r="AG806" s="333" t="str">
        <f>IF('Felling&amp;Restocking'!I806="","",VLOOKUP( 'Felling&amp;Restocking'!I806,SpeciesList[],4,FALSE))</f>
        <v/>
      </c>
      <c r="AH806" s="333" t="str">
        <f>IF('Felling&amp;Restocking'!J806="","",IFERROR("," &amp; VLOOKUP( 'Felling&amp;Restocking'!J806,SpeciesList[],2,FALSE),"," &amp; 'Felling&amp;Restocking'!J806))</f>
        <v/>
      </c>
      <c r="AI806" s="333" t="str">
        <f>IF('Felling&amp;Restocking'!J806="","",VLOOKUP( 'Felling&amp;Restocking'!J806,SpeciesList[],4,FALSE))</f>
        <v/>
      </c>
      <c r="AJ806" s="333" t="str">
        <f>IF('Felling&amp;Restocking'!K806="","",IFERROR("," &amp; VLOOKUP( 'Felling&amp;Restocking'!K806,SpeciesList[],2,FALSE),"," &amp; 'Felling&amp;Restocking'!K806))</f>
        <v/>
      </c>
      <c r="AK806" s="333" t="str">
        <f>IF('Felling&amp;Restocking'!K806="","",VLOOKUP( 'Felling&amp;Restocking'!K806,SpeciesList[],4,FALSE))</f>
        <v/>
      </c>
      <c r="AL806" s="333" t="str">
        <f>IF('Felling&amp;Restocking'!L806="","",IFERROR("," &amp; VLOOKUP( 'Felling&amp;Restocking'!L806,SpeciesList[],2,FALSE),"," &amp; 'Felling&amp;Restocking'!L806))</f>
        <v/>
      </c>
      <c r="AM806" s="333" t="str">
        <f>IF('Felling&amp;Restocking'!L806="","",VLOOKUP( 'Felling&amp;Restocking'!L806,SpeciesList[],4,FALSE))</f>
        <v/>
      </c>
      <c r="AN806" s="333" t="str">
        <f>IF('Felling&amp;Restocking'!M806="","",IFERROR("," &amp; VLOOKUP( 'Felling&amp;Restocking'!M806,SpeciesList[],2,FALSE),"," &amp; 'Felling&amp;Restocking'!M806))</f>
        <v/>
      </c>
      <c r="AO806" s="333" t="str">
        <f>IF('Felling&amp;Restocking'!M806="","",VLOOKUP( 'Felling&amp;Restocking'!M806,SpeciesList[],4,FALSE))</f>
        <v/>
      </c>
      <c r="AP806" s="333" t="str">
        <f>IF('Felling&amp;Restocking'!N806="","",IFERROR("," &amp; VLOOKUP( 'Felling&amp;Restocking'!N806,SpeciesList[],2,FALSE),"," &amp; 'Felling&amp;Restocking'!N806))</f>
        <v/>
      </c>
      <c r="AQ806" s="333" t="str">
        <f>IF('Felling&amp;Restocking'!N806="","",VLOOKUP( 'Felling&amp;Restocking'!N806,SpeciesList[],4,FALSE))</f>
        <v/>
      </c>
      <c r="AS806" s="346"/>
      <c r="AT806" s="333" t="str">
        <f>IF('Sub-Cpt Record'!A806&lt;&gt;"",CONCATENATE('Sub-Cpt Record'!A806,'Sub-Cpt Record'!B806,'Sub-Cpt Record'!C806),"")</f>
        <v/>
      </c>
      <c r="AU806" s="333">
        <f t="shared" si="117"/>
        <v>1</v>
      </c>
      <c r="AV806" s="333">
        <f>IF(AT806&lt;&gt;"",'Sub-Cpt Record'!C806/CODE!AU806,0)</f>
        <v>0</v>
      </c>
    </row>
    <row r="807" spans="1:48" x14ac:dyDescent="0.25">
      <c r="A807" s="333" t="str">
        <f>IF('Sub-Cpt Record'!B807="",IF(OR('Sub-Cpt Record'!A807=0,'Sub-Cpt Record'!A807=""),"",'Sub-Cpt Record'!A807),CONCATENATE('Sub-Cpt Record'!A807&amp;'Sub-Cpt Record'!B807))</f>
        <v/>
      </c>
      <c r="B807" s="333">
        <f t="shared" si="109"/>
        <v>1</v>
      </c>
      <c r="C807" s="334" t="str">
        <f>IF('Sub-Cpt Record'!E807 = "","",'Sub-Cpt Record'!E807&amp;"  ")</f>
        <v/>
      </c>
      <c r="D807" s="333" t="str">
        <f>IF('Sub-Cpt Record'!F807 = "","",'Sub-Cpt Record'!F807&amp;"  ")</f>
        <v/>
      </c>
      <c r="E807" s="333" t="str">
        <f>IF('Sub-Cpt Record'!G807 = "","",'Sub-Cpt Record'!G807&amp;"  ")</f>
        <v/>
      </c>
      <c r="F807" s="333" t="str">
        <f>IF('Sub-Cpt Record'!H807 = "","",'Sub-Cpt Record'!H807&amp;"  ")</f>
        <v/>
      </c>
      <c r="G807" s="333" t="str">
        <f>IF('Sub-Cpt Record'!I807 = "","",'Sub-Cpt Record'!I807&amp;"  ")</f>
        <v/>
      </c>
      <c r="H807" s="333" t="str">
        <f>IF('Sub-Cpt Record'!J807 = "","",'Sub-Cpt Record'!J807&amp;"  ")</f>
        <v/>
      </c>
      <c r="I807" s="335" t="str">
        <f t="shared" si="110"/>
        <v/>
      </c>
      <c r="J807" s="333">
        <f>IF(A807&lt;&gt;"",'Sub-Cpt Record'!C807/CODE!B807,0)</f>
        <v>0</v>
      </c>
      <c r="L807" s="337" t="str">
        <f t="shared" si="111"/>
        <v/>
      </c>
      <c r="N807" s="338">
        <f>COUNTIFS('Felling&amp;Restocking'!$A$11:$A$1000, 'Felling&amp;Restocking'!$A807, 'Felling&amp;Restocking'!$B$11:$B$1000, 'Felling&amp;Restocking'!$B807, 'Felling&amp;Restocking'!$H$11:$H$1000, 'Felling&amp;Restocking'!$H807)</f>
        <v>0</v>
      </c>
      <c r="O807" s="338">
        <f>IF(OR('Felling&amp;Restocking'!H807=0,'Felling&amp;Restocking'!H807=""),0,1)</f>
        <v>0</v>
      </c>
      <c r="P807" s="339">
        <f>SUM('Felling&amp;Restocking'!O807+'Felling&amp;Restocking'!P807)</f>
        <v>0</v>
      </c>
      <c r="S807" s="341">
        <f>IF(AND(O807&lt;&gt;0,P807&lt;&gt;0,'Felling&amp;Restocking'!G807&lt;&gt;0,AA807="",AC807=""),1,0)</f>
        <v>0</v>
      </c>
      <c r="T807" s="342" t="str">
        <f>IF(OR('Felling&amp;Restocking'!G807=0,'Felling&amp;Restocking'!G807=""),"",SUM('Felling&amp;Restocking'!O807/P807)*'Felling&amp;Restocking'!G807)</f>
        <v/>
      </c>
      <c r="U807" s="343" t="str">
        <f>IF(OR('Felling&amp;Restocking'!G807=0,'Felling&amp;Restocking'!G807=""),"",SUM('Felling&amp;Restocking'!P807/P807)*'Felling&amp;Restocking'!G807)</f>
        <v/>
      </c>
      <c r="V807" s="344">
        <f>IF(CONCATENATE('Felling&amp;Restocking'!U807&amp;'Felling&amp;Restocking'!W807&amp;'Felling&amp;Restocking'!Y807&amp;'Felling&amp;Restocking'!AA807&amp;'Felling&amp;Restocking'!AC807)="",0,1)</f>
        <v>0</v>
      </c>
      <c r="W807" s="345">
        <f>IF(OR(OR(TRIM('Felling&amp;Restocking'!H807)="T",TRIM('Felling&amp;Restocking'!H807)="DF",TRIM('Felling&amp;Restocking'!H807)="OS"),O807=0),0,1)</f>
        <v>0</v>
      </c>
      <c r="X807" s="345">
        <f>IF(OR('Felling&amp;Restocking'!$S807="",OR('Felling&amp;Restocking'!$S807=0,'Felling&amp;Restocking'!$S807="N/A")),0,1)</f>
        <v>0</v>
      </c>
      <c r="Y807" s="333" t="str">
        <f t="shared" si="112"/>
        <v/>
      </c>
      <c r="Z807" s="333" t="str">
        <f t="shared" si="113"/>
        <v/>
      </c>
      <c r="AA807" s="334" t="str">
        <f t="shared" si="114"/>
        <v/>
      </c>
      <c r="AC807" s="333" t="str">
        <f t="shared" si="115"/>
        <v/>
      </c>
      <c r="AE807" s="333" t="str">
        <f t="shared" si="116"/>
        <v>1</v>
      </c>
      <c r="AF807" s="346" t="str">
        <f>IF('Felling&amp;Restocking'!I807="","",IFERROR(VLOOKUP( 'Felling&amp;Restocking'!I807,SpeciesList[],2,FALSE),"," &amp; 'Felling&amp;Restocking'!I807))</f>
        <v/>
      </c>
      <c r="AG807" s="333" t="str">
        <f>IF('Felling&amp;Restocking'!I807="","",VLOOKUP( 'Felling&amp;Restocking'!I807,SpeciesList[],4,FALSE))</f>
        <v/>
      </c>
      <c r="AH807" s="333" t="str">
        <f>IF('Felling&amp;Restocking'!J807="","",IFERROR("," &amp; VLOOKUP( 'Felling&amp;Restocking'!J807,SpeciesList[],2,FALSE),"," &amp; 'Felling&amp;Restocking'!J807))</f>
        <v/>
      </c>
      <c r="AI807" s="333" t="str">
        <f>IF('Felling&amp;Restocking'!J807="","",VLOOKUP( 'Felling&amp;Restocking'!J807,SpeciesList[],4,FALSE))</f>
        <v/>
      </c>
      <c r="AJ807" s="333" t="str">
        <f>IF('Felling&amp;Restocking'!K807="","",IFERROR("," &amp; VLOOKUP( 'Felling&amp;Restocking'!K807,SpeciesList[],2,FALSE),"," &amp; 'Felling&amp;Restocking'!K807))</f>
        <v/>
      </c>
      <c r="AK807" s="333" t="str">
        <f>IF('Felling&amp;Restocking'!K807="","",VLOOKUP( 'Felling&amp;Restocking'!K807,SpeciesList[],4,FALSE))</f>
        <v/>
      </c>
      <c r="AL807" s="333" t="str">
        <f>IF('Felling&amp;Restocking'!L807="","",IFERROR("," &amp; VLOOKUP( 'Felling&amp;Restocking'!L807,SpeciesList[],2,FALSE),"," &amp; 'Felling&amp;Restocking'!L807))</f>
        <v/>
      </c>
      <c r="AM807" s="333" t="str">
        <f>IF('Felling&amp;Restocking'!L807="","",VLOOKUP( 'Felling&amp;Restocking'!L807,SpeciesList[],4,FALSE))</f>
        <v/>
      </c>
      <c r="AN807" s="333" t="str">
        <f>IF('Felling&amp;Restocking'!M807="","",IFERROR("," &amp; VLOOKUP( 'Felling&amp;Restocking'!M807,SpeciesList[],2,FALSE),"," &amp; 'Felling&amp;Restocking'!M807))</f>
        <v/>
      </c>
      <c r="AO807" s="333" t="str">
        <f>IF('Felling&amp;Restocking'!M807="","",VLOOKUP( 'Felling&amp;Restocking'!M807,SpeciesList[],4,FALSE))</f>
        <v/>
      </c>
      <c r="AP807" s="333" t="str">
        <f>IF('Felling&amp;Restocking'!N807="","",IFERROR("," &amp; VLOOKUP( 'Felling&amp;Restocking'!N807,SpeciesList[],2,FALSE),"," &amp; 'Felling&amp;Restocking'!N807))</f>
        <v/>
      </c>
      <c r="AQ807" s="333" t="str">
        <f>IF('Felling&amp;Restocking'!N807="","",VLOOKUP( 'Felling&amp;Restocking'!N807,SpeciesList[],4,FALSE))</f>
        <v/>
      </c>
      <c r="AS807" s="346"/>
      <c r="AT807" s="333" t="str">
        <f>IF('Sub-Cpt Record'!A807&lt;&gt;"",CONCATENATE('Sub-Cpt Record'!A807,'Sub-Cpt Record'!B807,'Sub-Cpt Record'!C807),"")</f>
        <v/>
      </c>
      <c r="AU807" s="333">
        <f t="shared" si="117"/>
        <v>1</v>
      </c>
      <c r="AV807" s="333">
        <f>IF(AT807&lt;&gt;"",'Sub-Cpt Record'!C807/CODE!AU807,0)</f>
        <v>0</v>
      </c>
    </row>
    <row r="808" spans="1:48" x14ac:dyDescent="0.25">
      <c r="A808" s="333" t="str">
        <f>IF('Sub-Cpt Record'!B808="",IF(OR('Sub-Cpt Record'!A808=0,'Sub-Cpt Record'!A808=""),"",'Sub-Cpt Record'!A808),CONCATENATE('Sub-Cpt Record'!A808&amp;'Sub-Cpt Record'!B808))</f>
        <v/>
      </c>
      <c r="B808" s="333">
        <f t="shared" si="109"/>
        <v>1</v>
      </c>
      <c r="C808" s="334" t="str">
        <f>IF('Sub-Cpt Record'!E808 = "","",'Sub-Cpt Record'!E808&amp;"  ")</f>
        <v/>
      </c>
      <c r="D808" s="333" t="str">
        <f>IF('Sub-Cpt Record'!F808 = "","",'Sub-Cpt Record'!F808&amp;"  ")</f>
        <v/>
      </c>
      <c r="E808" s="333" t="str">
        <f>IF('Sub-Cpt Record'!G808 = "","",'Sub-Cpt Record'!G808&amp;"  ")</f>
        <v/>
      </c>
      <c r="F808" s="333" t="str">
        <f>IF('Sub-Cpt Record'!H808 = "","",'Sub-Cpt Record'!H808&amp;"  ")</f>
        <v/>
      </c>
      <c r="G808" s="333" t="str">
        <f>IF('Sub-Cpt Record'!I808 = "","",'Sub-Cpt Record'!I808&amp;"  ")</f>
        <v/>
      </c>
      <c r="H808" s="333" t="str">
        <f>IF('Sub-Cpt Record'!J808 = "","",'Sub-Cpt Record'!J808&amp;"  ")</f>
        <v/>
      </c>
      <c r="I808" s="335" t="str">
        <f t="shared" si="110"/>
        <v/>
      </c>
      <c r="J808" s="333">
        <f>IF(A808&lt;&gt;"",'Sub-Cpt Record'!C808/CODE!B808,0)</f>
        <v>0</v>
      </c>
      <c r="L808" s="337" t="str">
        <f t="shared" si="111"/>
        <v/>
      </c>
      <c r="N808" s="338">
        <f>COUNTIFS('Felling&amp;Restocking'!$A$11:$A$1000, 'Felling&amp;Restocking'!$A808, 'Felling&amp;Restocking'!$B$11:$B$1000, 'Felling&amp;Restocking'!$B808, 'Felling&amp;Restocking'!$H$11:$H$1000, 'Felling&amp;Restocking'!$H808)</f>
        <v>0</v>
      </c>
      <c r="O808" s="338">
        <f>IF(OR('Felling&amp;Restocking'!H808=0,'Felling&amp;Restocking'!H808=""),0,1)</f>
        <v>0</v>
      </c>
      <c r="P808" s="339">
        <f>SUM('Felling&amp;Restocking'!O808+'Felling&amp;Restocking'!P808)</f>
        <v>0</v>
      </c>
      <c r="S808" s="341">
        <f>IF(AND(O808&lt;&gt;0,P808&lt;&gt;0,'Felling&amp;Restocking'!G808&lt;&gt;0,AA808="",AC808=""),1,0)</f>
        <v>0</v>
      </c>
      <c r="T808" s="342" t="str">
        <f>IF(OR('Felling&amp;Restocking'!G808=0,'Felling&amp;Restocking'!G808=""),"",SUM('Felling&amp;Restocking'!O808/P808)*'Felling&amp;Restocking'!G808)</f>
        <v/>
      </c>
      <c r="U808" s="343" t="str">
        <f>IF(OR('Felling&amp;Restocking'!G808=0,'Felling&amp;Restocking'!G808=""),"",SUM('Felling&amp;Restocking'!P808/P808)*'Felling&amp;Restocking'!G808)</f>
        <v/>
      </c>
      <c r="V808" s="344">
        <f>IF(CONCATENATE('Felling&amp;Restocking'!U808&amp;'Felling&amp;Restocking'!W808&amp;'Felling&amp;Restocking'!Y808&amp;'Felling&amp;Restocking'!AA808&amp;'Felling&amp;Restocking'!AC808)="",0,1)</f>
        <v>0</v>
      </c>
      <c r="W808" s="345">
        <f>IF(OR(OR(TRIM('Felling&amp;Restocking'!H808)="T",TRIM('Felling&amp;Restocking'!H808)="DF",TRIM('Felling&amp;Restocking'!H808)="OS"),O808=0),0,1)</f>
        <v>0</v>
      </c>
      <c r="X808" s="345">
        <f>IF(OR('Felling&amp;Restocking'!$S808="",OR('Felling&amp;Restocking'!$S808=0,'Felling&amp;Restocking'!$S808="N/A")),0,1)</f>
        <v>0</v>
      </c>
      <c r="Y808" s="333" t="str">
        <f t="shared" si="112"/>
        <v/>
      </c>
      <c r="Z808" s="333" t="str">
        <f t="shared" si="113"/>
        <v/>
      </c>
      <c r="AA808" s="334" t="str">
        <f t="shared" si="114"/>
        <v/>
      </c>
      <c r="AC808" s="333" t="str">
        <f t="shared" si="115"/>
        <v/>
      </c>
      <c r="AE808" s="333" t="str">
        <f t="shared" si="116"/>
        <v>1</v>
      </c>
      <c r="AF808" s="346" t="str">
        <f>IF('Felling&amp;Restocking'!I808="","",IFERROR(VLOOKUP( 'Felling&amp;Restocking'!I808,SpeciesList[],2,FALSE),"," &amp; 'Felling&amp;Restocking'!I808))</f>
        <v/>
      </c>
      <c r="AG808" s="333" t="str">
        <f>IF('Felling&amp;Restocking'!I808="","",VLOOKUP( 'Felling&amp;Restocking'!I808,SpeciesList[],4,FALSE))</f>
        <v/>
      </c>
      <c r="AH808" s="333" t="str">
        <f>IF('Felling&amp;Restocking'!J808="","",IFERROR("," &amp; VLOOKUP( 'Felling&amp;Restocking'!J808,SpeciesList[],2,FALSE),"," &amp; 'Felling&amp;Restocking'!J808))</f>
        <v/>
      </c>
      <c r="AI808" s="333" t="str">
        <f>IF('Felling&amp;Restocking'!J808="","",VLOOKUP( 'Felling&amp;Restocking'!J808,SpeciesList[],4,FALSE))</f>
        <v/>
      </c>
      <c r="AJ808" s="333" t="str">
        <f>IF('Felling&amp;Restocking'!K808="","",IFERROR("," &amp; VLOOKUP( 'Felling&amp;Restocking'!K808,SpeciesList[],2,FALSE),"," &amp; 'Felling&amp;Restocking'!K808))</f>
        <v/>
      </c>
      <c r="AK808" s="333" t="str">
        <f>IF('Felling&amp;Restocking'!K808="","",VLOOKUP( 'Felling&amp;Restocking'!K808,SpeciesList[],4,FALSE))</f>
        <v/>
      </c>
      <c r="AL808" s="333" t="str">
        <f>IF('Felling&amp;Restocking'!L808="","",IFERROR("," &amp; VLOOKUP( 'Felling&amp;Restocking'!L808,SpeciesList[],2,FALSE),"," &amp; 'Felling&amp;Restocking'!L808))</f>
        <v/>
      </c>
      <c r="AM808" s="333" t="str">
        <f>IF('Felling&amp;Restocking'!L808="","",VLOOKUP( 'Felling&amp;Restocking'!L808,SpeciesList[],4,FALSE))</f>
        <v/>
      </c>
      <c r="AN808" s="333" t="str">
        <f>IF('Felling&amp;Restocking'!M808="","",IFERROR("," &amp; VLOOKUP( 'Felling&amp;Restocking'!M808,SpeciesList[],2,FALSE),"," &amp; 'Felling&amp;Restocking'!M808))</f>
        <v/>
      </c>
      <c r="AO808" s="333" t="str">
        <f>IF('Felling&amp;Restocking'!M808="","",VLOOKUP( 'Felling&amp;Restocking'!M808,SpeciesList[],4,FALSE))</f>
        <v/>
      </c>
      <c r="AP808" s="333" t="str">
        <f>IF('Felling&amp;Restocking'!N808="","",IFERROR("," &amp; VLOOKUP( 'Felling&amp;Restocking'!N808,SpeciesList[],2,FALSE),"," &amp; 'Felling&amp;Restocking'!N808))</f>
        <v/>
      </c>
      <c r="AQ808" s="333" t="str">
        <f>IF('Felling&amp;Restocking'!N808="","",VLOOKUP( 'Felling&amp;Restocking'!N808,SpeciesList[],4,FALSE))</f>
        <v/>
      </c>
      <c r="AS808" s="346"/>
      <c r="AT808" s="333" t="str">
        <f>IF('Sub-Cpt Record'!A808&lt;&gt;"",CONCATENATE('Sub-Cpt Record'!A808,'Sub-Cpt Record'!B808,'Sub-Cpt Record'!C808),"")</f>
        <v/>
      </c>
      <c r="AU808" s="333">
        <f t="shared" si="117"/>
        <v>1</v>
      </c>
      <c r="AV808" s="333">
        <f>IF(AT808&lt;&gt;"",'Sub-Cpt Record'!C808/CODE!AU808,0)</f>
        <v>0</v>
      </c>
    </row>
    <row r="809" spans="1:48" x14ac:dyDescent="0.25">
      <c r="A809" s="333" t="str">
        <f>IF('Sub-Cpt Record'!B809="",IF(OR('Sub-Cpt Record'!A809=0,'Sub-Cpt Record'!A809=""),"",'Sub-Cpt Record'!A809),CONCATENATE('Sub-Cpt Record'!A809&amp;'Sub-Cpt Record'!B809))</f>
        <v/>
      </c>
      <c r="B809" s="333">
        <f t="shared" si="109"/>
        <v>1</v>
      </c>
      <c r="C809" s="334" t="str">
        <f>IF('Sub-Cpt Record'!E809 = "","",'Sub-Cpt Record'!E809&amp;"  ")</f>
        <v/>
      </c>
      <c r="D809" s="333" t="str">
        <f>IF('Sub-Cpt Record'!F809 = "","",'Sub-Cpt Record'!F809&amp;"  ")</f>
        <v/>
      </c>
      <c r="E809" s="333" t="str">
        <f>IF('Sub-Cpt Record'!G809 = "","",'Sub-Cpt Record'!G809&amp;"  ")</f>
        <v/>
      </c>
      <c r="F809" s="333" t="str">
        <f>IF('Sub-Cpt Record'!H809 = "","",'Sub-Cpt Record'!H809&amp;"  ")</f>
        <v/>
      </c>
      <c r="G809" s="333" t="str">
        <f>IF('Sub-Cpt Record'!I809 = "","",'Sub-Cpt Record'!I809&amp;"  ")</f>
        <v/>
      </c>
      <c r="H809" s="333" t="str">
        <f>IF('Sub-Cpt Record'!J809 = "","",'Sub-Cpt Record'!J809&amp;"  ")</f>
        <v/>
      </c>
      <c r="I809" s="335" t="str">
        <f t="shared" si="110"/>
        <v/>
      </c>
      <c r="J809" s="333">
        <f>IF(A809&lt;&gt;"",'Sub-Cpt Record'!C809/CODE!B809,0)</f>
        <v>0</v>
      </c>
      <c r="L809" s="337" t="str">
        <f t="shared" si="111"/>
        <v/>
      </c>
      <c r="N809" s="338">
        <f>COUNTIFS('Felling&amp;Restocking'!$A$11:$A$1000, 'Felling&amp;Restocking'!$A809, 'Felling&amp;Restocking'!$B$11:$B$1000, 'Felling&amp;Restocking'!$B809, 'Felling&amp;Restocking'!$H$11:$H$1000, 'Felling&amp;Restocking'!$H809)</f>
        <v>0</v>
      </c>
      <c r="O809" s="338">
        <f>IF(OR('Felling&amp;Restocking'!H809=0,'Felling&amp;Restocking'!H809=""),0,1)</f>
        <v>0</v>
      </c>
      <c r="P809" s="339">
        <f>SUM('Felling&amp;Restocking'!O809+'Felling&amp;Restocking'!P809)</f>
        <v>0</v>
      </c>
      <c r="S809" s="341">
        <f>IF(AND(O809&lt;&gt;0,P809&lt;&gt;0,'Felling&amp;Restocking'!G809&lt;&gt;0,AA809="",AC809=""),1,0)</f>
        <v>0</v>
      </c>
      <c r="T809" s="342" t="str">
        <f>IF(OR('Felling&amp;Restocking'!G809=0,'Felling&amp;Restocking'!G809=""),"",SUM('Felling&amp;Restocking'!O809/P809)*'Felling&amp;Restocking'!G809)</f>
        <v/>
      </c>
      <c r="U809" s="343" t="str">
        <f>IF(OR('Felling&amp;Restocking'!G809=0,'Felling&amp;Restocking'!G809=""),"",SUM('Felling&amp;Restocking'!P809/P809)*'Felling&amp;Restocking'!G809)</f>
        <v/>
      </c>
      <c r="V809" s="344">
        <f>IF(CONCATENATE('Felling&amp;Restocking'!U809&amp;'Felling&amp;Restocking'!W809&amp;'Felling&amp;Restocking'!Y809&amp;'Felling&amp;Restocking'!AA809&amp;'Felling&amp;Restocking'!AC809)="",0,1)</f>
        <v>0</v>
      </c>
      <c r="W809" s="345">
        <f>IF(OR(OR(TRIM('Felling&amp;Restocking'!H809)="T",TRIM('Felling&amp;Restocking'!H809)="DF",TRIM('Felling&amp;Restocking'!H809)="OS"),O809=0),0,1)</f>
        <v>0</v>
      </c>
      <c r="X809" s="345">
        <f>IF(OR('Felling&amp;Restocking'!$S809="",OR('Felling&amp;Restocking'!$S809=0,'Felling&amp;Restocking'!$S809="N/A")),0,1)</f>
        <v>0</v>
      </c>
      <c r="Y809" s="333" t="str">
        <f t="shared" si="112"/>
        <v/>
      </c>
      <c r="Z809" s="333" t="str">
        <f t="shared" si="113"/>
        <v/>
      </c>
      <c r="AA809" s="334" t="str">
        <f t="shared" si="114"/>
        <v/>
      </c>
      <c r="AC809" s="333" t="str">
        <f t="shared" si="115"/>
        <v/>
      </c>
      <c r="AE809" s="333" t="str">
        <f t="shared" si="116"/>
        <v>1</v>
      </c>
      <c r="AF809" s="346" t="str">
        <f>IF('Felling&amp;Restocking'!I809="","",IFERROR(VLOOKUP( 'Felling&amp;Restocking'!I809,SpeciesList[],2,FALSE),"," &amp; 'Felling&amp;Restocking'!I809))</f>
        <v/>
      </c>
      <c r="AG809" s="333" t="str">
        <f>IF('Felling&amp;Restocking'!I809="","",VLOOKUP( 'Felling&amp;Restocking'!I809,SpeciesList[],4,FALSE))</f>
        <v/>
      </c>
      <c r="AH809" s="333" t="str">
        <f>IF('Felling&amp;Restocking'!J809="","",IFERROR("," &amp; VLOOKUP( 'Felling&amp;Restocking'!J809,SpeciesList[],2,FALSE),"," &amp; 'Felling&amp;Restocking'!J809))</f>
        <v/>
      </c>
      <c r="AI809" s="333" t="str">
        <f>IF('Felling&amp;Restocking'!J809="","",VLOOKUP( 'Felling&amp;Restocking'!J809,SpeciesList[],4,FALSE))</f>
        <v/>
      </c>
      <c r="AJ809" s="333" t="str">
        <f>IF('Felling&amp;Restocking'!K809="","",IFERROR("," &amp; VLOOKUP( 'Felling&amp;Restocking'!K809,SpeciesList[],2,FALSE),"," &amp; 'Felling&amp;Restocking'!K809))</f>
        <v/>
      </c>
      <c r="AK809" s="333" t="str">
        <f>IF('Felling&amp;Restocking'!K809="","",VLOOKUP( 'Felling&amp;Restocking'!K809,SpeciesList[],4,FALSE))</f>
        <v/>
      </c>
      <c r="AL809" s="333" t="str">
        <f>IF('Felling&amp;Restocking'!L809="","",IFERROR("," &amp; VLOOKUP( 'Felling&amp;Restocking'!L809,SpeciesList[],2,FALSE),"," &amp; 'Felling&amp;Restocking'!L809))</f>
        <v/>
      </c>
      <c r="AM809" s="333" t="str">
        <f>IF('Felling&amp;Restocking'!L809="","",VLOOKUP( 'Felling&amp;Restocking'!L809,SpeciesList[],4,FALSE))</f>
        <v/>
      </c>
      <c r="AN809" s="333" t="str">
        <f>IF('Felling&amp;Restocking'!M809="","",IFERROR("," &amp; VLOOKUP( 'Felling&amp;Restocking'!M809,SpeciesList[],2,FALSE),"," &amp; 'Felling&amp;Restocking'!M809))</f>
        <v/>
      </c>
      <c r="AO809" s="333" t="str">
        <f>IF('Felling&amp;Restocking'!M809="","",VLOOKUP( 'Felling&amp;Restocking'!M809,SpeciesList[],4,FALSE))</f>
        <v/>
      </c>
      <c r="AP809" s="333" t="str">
        <f>IF('Felling&amp;Restocking'!N809="","",IFERROR("," &amp; VLOOKUP( 'Felling&amp;Restocking'!N809,SpeciesList[],2,FALSE),"," &amp; 'Felling&amp;Restocking'!N809))</f>
        <v/>
      </c>
      <c r="AQ809" s="333" t="str">
        <f>IF('Felling&amp;Restocking'!N809="","",VLOOKUP( 'Felling&amp;Restocking'!N809,SpeciesList[],4,FALSE))</f>
        <v/>
      </c>
      <c r="AS809" s="346"/>
      <c r="AT809" s="333" t="str">
        <f>IF('Sub-Cpt Record'!A809&lt;&gt;"",CONCATENATE('Sub-Cpt Record'!A809,'Sub-Cpt Record'!B809,'Sub-Cpt Record'!C809),"")</f>
        <v/>
      </c>
      <c r="AU809" s="333">
        <f t="shared" si="117"/>
        <v>1</v>
      </c>
      <c r="AV809" s="333">
        <f>IF(AT809&lt;&gt;"",'Sub-Cpt Record'!C809/CODE!AU809,0)</f>
        <v>0</v>
      </c>
    </row>
    <row r="810" spans="1:48" x14ac:dyDescent="0.25">
      <c r="A810" s="333" t="str">
        <f>IF('Sub-Cpt Record'!B810="",IF(OR('Sub-Cpt Record'!A810=0,'Sub-Cpt Record'!A810=""),"",'Sub-Cpt Record'!A810),CONCATENATE('Sub-Cpt Record'!A810&amp;'Sub-Cpt Record'!B810))</f>
        <v/>
      </c>
      <c r="B810" s="333">
        <f t="shared" si="109"/>
        <v>1</v>
      </c>
      <c r="C810" s="334" t="str">
        <f>IF('Sub-Cpt Record'!E810 = "","",'Sub-Cpt Record'!E810&amp;"  ")</f>
        <v/>
      </c>
      <c r="D810" s="333" t="str">
        <f>IF('Sub-Cpt Record'!F810 = "","",'Sub-Cpt Record'!F810&amp;"  ")</f>
        <v/>
      </c>
      <c r="E810" s="333" t="str">
        <f>IF('Sub-Cpt Record'!G810 = "","",'Sub-Cpt Record'!G810&amp;"  ")</f>
        <v/>
      </c>
      <c r="F810" s="333" t="str">
        <f>IF('Sub-Cpt Record'!H810 = "","",'Sub-Cpt Record'!H810&amp;"  ")</f>
        <v/>
      </c>
      <c r="G810" s="333" t="str">
        <f>IF('Sub-Cpt Record'!I810 = "","",'Sub-Cpt Record'!I810&amp;"  ")</f>
        <v/>
      </c>
      <c r="H810" s="333" t="str">
        <f>IF('Sub-Cpt Record'!J810 = "","",'Sub-Cpt Record'!J810&amp;"  ")</f>
        <v/>
      </c>
      <c r="I810" s="335" t="str">
        <f t="shared" si="110"/>
        <v/>
      </c>
      <c r="J810" s="333">
        <f>IF(A810&lt;&gt;"",'Sub-Cpt Record'!C810/CODE!B810,0)</f>
        <v>0</v>
      </c>
      <c r="L810" s="337" t="str">
        <f t="shared" si="111"/>
        <v/>
      </c>
      <c r="N810" s="338">
        <f>COUNTIFS('Felling&amp;Restocking'!$A$11:$A$1000, 'Felling&amp;Restocking'!$A810, 'Felling&amp;Restocking'!$B$11:$B$1000, 'Felling&amp;Restocking'!$B810, 'Felling&amp;Restocking'!$H$11:$H$1000, 'Felling&amp;Restocking'!$H810)</f>
        <v>0</v>
      </c>
      <c r="O810" s="338">
        <f>IF(OR('Felling&amp;Restocking'!H810=0,'Felling&amp;Restocking'!H810=""),0,1)</f>
        <v>0</v>
      </c>
      <c r="P810" s="339">
        <f>SUM('Felling&amp;Restocking'!O810+'Felling&amp;Restocking'!P810)</f>
        <v>0</v>
      </c>
      <c r="S810" s="341">
        <f>IF(AND(O810&lt;&gt;0,P810&lt;&gt;0,'Felling&amp;Restocking'!G810&lt;&gt;0,AA810="",AC810=""),1,0)</f>
        <v>0</v>
      </c>
      <c r="T810" s="342" t="str">
        <f>IF(OR('Felling&amp;Restocking'!G810=0,'Felling&amp;Restocking'!G810=""),"",SUM('Felling&amp;Restocking'!O810/P810)*'Felling&amp;Restocking'!G810)</f>
        <v/>
      </c>
      <c r="U810" s="343" t="str">
        <f>IF(OR('Felling&amp;Restocking'!G810=0,'Felling&amp;Restocking'!G810=""),"",SUM('Felling&amp;Restocking'!P810/P810)*'Felling&amp;Restocking'!G810)</f>
        <v/>
      </c>
      <c r="V810" s="344">
        <f>IF(CONCATENATE('Felling&amp;Restocking'!U810&amp;'Felling&amp;Restocking'!W810&amp;'Felling&amp;Restocking'!Y810&amp;'Felling&amp;Restocking'!AA810&amp;'Felling&amp;Restocking'!AC810)="",0,1)</f>
        <v>0</v>
      </c>
      <c r="W810" s="345">
        <f>IF(OR(OR(TRIM('Felling&amp;Restocking'!H810)="T",TRIM('Felling&amp;Restocking'!H810)="DF",TRIM('Felling&amp;Restocking'!H810)="OS"),O810=0),0,1)</f>
        <v>0</v>
      </c>
      <c r="X810" s="345">
        <f>IF(OR('Felling&amp;Restocking'!$S810="",OR('Felling&amp;Restocking'!$S810=0,'Felling&amp;Restocking'!$S810="N/A")),0,1)</f>
        <v>0</v>
      </c>
      <c r="Y810" s="333" t="str">
        <f t="shared" si="112"/>
        <v/>
      </c>
      <c r="Z810" s="333" t="str">
        <f t="shared" si="113"/>
        <v/>
      </c>
      <c r="AA810" s="334" t="str">
        <f t="shared" si="114"/>
        <v/>
      </c>
      <c r="AC810" s="333" t="str">
        <f t="shared" si="115"/>
        <v/>
      </c>
      <c r="AE810" s="333" t="str">
        <f t="shared" si="116"/>
        <v>1</v>
      </c>
      <c r="AF810" s="346" t="str">
        <f>IF('Felling&amp;Restocking'!I810="","",IFERROR(VLOOKUP( 'Felling&amp;Restocking'!I810,SpeciesList[],2,FALSE),"," &amp; 'Felling&amp;Restocking'!I810))</f>
        <v/>
      </c>
      <c r="AG810" s="333" t="str">
        <f>IF('Felling&amp;Restocking'!I810="","",VLOOKUP( 'Felling&amp;Restocking'!I810,SpeciesList[],4,FALSE))</f>
        <v/>
      </c>
      <c r="AH810" s="333" t="str">
        <f>IF('Felling&amp;Restocking'!J810="","",IFERROR("," &amp; VLOOKUP( 'Felling&amp;Restocking'!J810,SpeciesList[],2,FALSE),"," &amp; 'Felling&amp;Restocking'!J810))</f>
        <v/>
      </c>
      <c r="AI810" s="333" t="str">
        <f>IF('Felling&amp;Restocking'!J810="","",VLOOKUP( 'Felling&amp;Restocking'!J810,SpeciesList[],4,FALSE))</f>
        <v/>
      </c>
      <c r="AJ810" s="333" t="str">
        <f>IF('Felling&amp;Restocking'!K810="","",IFERROR("," &amp; VLOOKUP( 'Felling&amp;Restocking'!K810,SpeciesList[],2,FALSE),"," &amp; 'Felling&amp;Restocking'!K810))</f>
        <v/>
      </c>
      <c r="AK810" s="333" t="str">
        <f>IF('Felling&amp;Restocking'!K810="","",VLOOKUP( 'Felling&amp;Restocking'!K810,SpeciesList[],4,FALSE))</f>
        <v/>
      </c>
      <c r="AL810" s="333" t="str">
        <f>IF('Felling&amp;Restocking'!L810="","",IFERROR("," &amp; VLOOKUP( 'Felling&amp;Restocking'!L810,SpeciesList[],2,FALSE),"," &amp; 'Felling&amp;Restocking'!L810))</f>
        <v/>
      </c>
      <c r="AM810" s="333" t="str">
        <f>IF('Felling&amp;Restocking'!L810="","",VLOOKUP( 'Felling&amp;Restocking'!L810,SpeciesList[],4,FALSE))</f>
        <v/>
      </c>
      <c r="AN810" s="333" t="str">
        <f>IF('Felling&amp;Restocking'!M810="","",IFERROR("," &amp; VLOOKUP( 'Felling&amp;Restocking'!M810,SpeciesList[],2,FALSE),"," &amp; 'Felling&amp;Restocking'!M810))</f>
        <v/>
      </c>
      <c r="AO810" s="333" t="str">
        <f>IF('Felling&amp;Restocking'!M810="","",VLOOKUP( 'Felling&amp;Restocking'!M810,SpeciesList[],4,FALSE))</f>
        <v/>
      </c>
      <c r="AP810" s="333" t="str">
        <f>IF('Felling&amp;Restocking'!N810="","",IFERROR("," &amp; VLOOKUP( 'Felling&amp;Restocking'!N810,SpeciesList[],2,FALSE),"," &amp; 'Felling&amp;Restocking'!N810))</f>
        <v/>
      </c>
      <c r="AQ810" s="333" t="str">
        <f>IF('Felling&amp;Restocking'!N810="","",VLOOKUP( 'Felling&amp;Restocking'!N810,SpeciesList[],4,FALSE))</f>
        <v/>
      </c>
      <c r="AS810" s="346"/>
      <c r="AT810" s="333" t="str">
        <f>IF('Sub-Cpt Record'!A810&lt;&gt;"",CONCATENATE('Sub-Cpt Record'!A810,'Sub-Cpt Record'!B810,'Sub-Cpt Record'!C810),"")</f>
        <v/>
      </c>
      <c r="AU810" s="333">
        <f t="shared" si="117"/>
        <v>1</v>
      </c>
      <c r="AV810" s="333">
        <f>IF(AT810&lt;&gt;"",'Sub-Cpt Record'!C810/CODE!AU810,0)</f>
        <v>0</v>
      </c>
    </row>
    <row r="811" spans="1:48" x14ac:dyDescent="0.25">
      <c r="A811" s="333" t="str">
        <f>IF('Sub-Cpt Record'!B811="",IF(OR('Sub-Cpt Record'!A811=0,'Sub-Cpt Record'!A811=""),"",'Sub-Cpt Record'!A811),CONCATENATE('Sub-Cpt Record'!A811&amp;'Sub-Cpt Record'!B811))</f>
        <v/>
      </c>
      <c r="B811" s="333">
        <f t="shared" si="109"/>
        <v>1</v>
      </c>
      <c r="C811" s="334" t="str">
        <f>IF('Sub-Cpt Record'!E811 = "","",'Sub-Cpt Record'!E811&amp;"  ")</f>
        <v/>
      </c>
      <c r="D811" s="333" t="str">
        <f>IF('Sub-Cpt Record'!F811 = "","",'Sub-Cpt Record'!F811&amp;"  ")</f>
        <v/>
      </c>
      <c r="E811" s="333" t="str">
        <f>IF('Sub-Cpt Record'!G811 = "","",'Sub-Cpt Record'!G811&amp;"  ")</f>
        <v/>
      </c>
      <c r="F811" s="333" t="str">
        <f>IF('Sub-Cpt Record'!H811 = "","",'Sub-Cpt Record'!H811&amp;"  ")</f>
        <v/>
      </c>
      <c r="G811" s="333" t="str">
        <f>IF('Sub-Cpt Record'!I811 = "","",'Sub-Cpt Record'!I811&amp;"  ")</f>
        <v/>
      </c>
      <c r="H811" s="333" t="str">
        <f>IF('Sub-Cpt Record'!J811 = "","",'Sub-Cpt Record'!J811&amp;"  ")</f>
        <v/>
      </c>
      <c r="I811" s="335" t="str">
        <f t="shared" si="110"/>
        <v/>
      </c>
      <c r="J811" s="333">
        <f>IF(A811&lt;&gt;"",'Sub-Cpt Record'!C811/CODE!B811,0)</f>
        <v>0</v>
      </c>
      <c r="L811" s="337" t="str">
        <f t="shared" si="111"/>
        <v/>
      </c>
      <c r="N811" s="338">
        <f>COUNTIFS('Felling&amp;Restocking'!$A$11:$A$1000, 'Felling&amp;Restocking'!$A811, 'Felling&amp;Restocking'!$B$11:$B$1000, 'Felling&amp;Restocking'!$B811, 'Felling&amp;Restocking'!$H$11:$H$1000, 'Felling&amp;Restocking'!$H811)</f>
        <v>0</v>
      </c>
      <c r="O811" s="338">
        <f>IF(OR('Felling&amp;Restocking'!H811=0,'Felling&amp;Restocking'!H811=""),0,1)</f>
        <v>0</v>
      </c>
      <c r="P811" s="339">
        <f>SUM('Felling&amp;Restocking'!O811+'Felling&amp;Restocking'!P811)</f>
        <v>0</v>
      </c>
      <c r="S811" s="341">
        <f>IF(AND(O811&lt;&gt;0,P811&lt;&gt;0,'Felling&amp;Restocking'!G811&lt;&gt;0,AA811="",AC811=""),1,0)</f>
        <v>0</v>
      </c>
      <c r="T811" s="342" t="str">
        <f>IF(OR('Felling&amp;Restocking'!G811=0,'Felling&amp;Restocking'!G811=""),"",SUM('Felling&amp;Restocking'!O811/P811)*'Felling&amp;Restocking'!G811)</f>
        <v/>
      </c>
      <c r="U811" s="343" t="str">
        <f>IF(OR('Felling&amp;Restocking'!G811=0,'Felling&amp;Restocking'!G811=""),"",SUM('Felling&amp;Restocking'!P811/P811)*'Felling&amp;Restocking'!G811)</f>
        <v/>
      </c>
      <c r="V811" s="344">
        <f>IF(CONCATENATE('Felling&amp;Restocking'!U811&amp;'Felling&amp;Restocking'!W811&amp;'Felling&amp;Restocking'!Y811&amp;'Felling&amp;Restocking'!AA811&amp;'Felling&amp;Restocking'!AC811)="",0,1)</f>
        <v>0</v>
      </c>
      <c r="W811" s="345">
        <f>IF(OR(OR(TRIM('Felling&amp;Restocking'!H811)="T",TRIM('Felling&amp;Restocking'!H811)="DF",TRIM('Felling&amp;Restocking'!H811)="OS"),O811=0),0,1)</f>
        <v>0</v>
      </c>
      <c r="X811" s="345">
        <f>IF(OR('Felling&amp;Restocking'!$S811="",OR('Felling&amp;Restocking'!$S811=0,'Felling&amp;Restocking'!$S811="N/A")),0,1)</f>
        <v>0</v>
      </c>
      <c r="Y811" s="333" t="str">
        <f t="shared" si="112"/>
        <v/>
      </c>
      <c r="Z811" s="333" t="str">
        <f t="shared" si="113"/>
        <v/>
      </c>
      <c r="AA811" s="334" t="str">
        <f t="shared" si="114"/>
        <v/>
      </c>
      <c r="AC811" s="333" t="str">
        <f t="shared" si="115"/>
        <v/>
      </c>
      <c r="AE811" s="333" t="str">
        <f t="shared" si="116"/>
        <v>1</v>
      </c>
      <c r="AF811" s="346" t="str">
        <f>IF('Felling&amp;Restocking'!I811="","",IFERROR(VLOOKUP( 'Felling&amp;Restocking'!I811,SpeciesList[],2,FALSE),"," &amp; 'Felling&amp;Restocking'!I811))</f>
        <v/>
      </c>
      <c r="AG811" s="333" t="str">
        <f>IF('Felling&amp;Restocking'!I811="","",VLOOKUP( 'Felling&amp;Restocking'!I811,SpeciesList[],4,FALSE))</f>
        <v/>
      </c>
      <c r="AH811" s="333" t="str">
        <f>IF('Felling&amp;Restocking'!J811="","",IFERROR("," &amp; VLOOKUP( 'Felling&amp;Restocking'!J811,SpeciesList[],2,FALSE),"," &amp; 'Felling&amp;Restocking'!J811))</f>
        <v/>
      </c>
      <c r="AI811" s="333" t="str">
        <f>IF('Felling&amp;Restocking'!J811="","",VLOOKUP( 'Felling&amp;Restocking'!J811,SpeciesList[],4,FALSE))</f>
        <v/>
      </c>
      <c r="AJ811" s="333" t="str">
        <f>IF('Felling&amp;Restocking'!K811="","",IFERROR("," &amp; VLOOKUP( 'Felling&amp;Restocking'!K811,SpeciesList[],2,FALSE),"," &amp; 'Felling&amp;Restocking'!K811))</f>
        <v/>
      </c>
      <c r="AK811" s="333" t="str">
        <f>IF('Felling&amp;Restocking'!K811="","",VLOOKUP( 'Felling&amp;Restocking'!K811,SpeciesList[],4,FALSE))</f>
        <v/>
      </c>
      <c r="AL811" s="333" t="str">
        <f>IF('Felling&amp;Restocking'!L811="","",IFERROR("," &amp; VLOOKUP( 'Felling&amp;Restocking'!L811,SpeciesList[],2,FALSE),"," &amp; 'Felling&amp;Restocking'!L811))</f>
        <v/>
      </c>
      <c r="AM811" s="333" t="str">
        <f>IF('Felling&amp;Restocking'!L811="","",VLOOKUP( 'Felling&amp;Restocking'!L811,SpeciesList[],4,FALSE))</f>
        <v/>
      </c>
      <c r="AN811" s="333" t="str">
        <f>IF('Felling&amp;Restocking'!M811="","",IFERROR("," &amp; VLOOKUP( 'Felling&amp;Restocking'!M811,SpeciesList[],2,FALSE),"," &amp; 'Felling&amp;Restocking'!M811))</f>
        <v/>
      </c>
      <c r="AO811" s="333" t="str">
        <f>IF('Felling&amp;Restocking'!M811="","",VLOOKUP( 'Felling&amp;Restocking'!M811,SpeciesList[],4,FALSE))</f>
        <v/>
      </c>
      <c r="AP811" s="333" t="str">
        <f>IF('Felling&amp;Restocking'!N811="","",IFERROR("," &amp; VLOOKUP( 'Felling&amp;Restocking'!N811,SpeciesList[],2,FALSE),"," &amp; 'Felling&amp;Restocking'!N811))</f>
        <v/>
      </c>
      <c r="AQ811" s="333" t="str">
        <f>IF('Felling&amp;Restocking'!N811="","",VLOOKUP( 'Felling&amp;Restocking'!N811,SpeciesList[],4,FALSE))</f>
        <v/>
      </c>
      <c r="AS811" s="346"/>
      <c r="AT811" s="333" t="str">
        <f>IF('Sub-Cpt Record'!A811&lt;&gt;"",CONCATENATE('Sub-Cpt Record'!A811,'Sub-Cpt Record'!B811,'Sub-Cpt Record'!C811),"")</f>
        <v/>
      </c>
      <c r="AU811" s="333">
        <f t="shared" si="117"/>
        <v>1</v>
      </c>
      <c r="AV811" s="333">
        <f>IF(AT811&lt;&gt;"",'Sub-Cpt Record'!C811/CODE!AU811,0)</f>
        <v>0</v>
      </c>
    </row>
    <row r="812" spans="1:48" x14ac:dyDescent="0.25">
      <c r="A812" s="333" t="str">
        <f>IF('Sub-Cpt Record'!B812="",IF(OR('Sub-Cpt Record'!A812=0,'Sub-Cpt Record'!A812=""),"",'Sub-Cpt Record'!A812),CONCATENATE('Sub-Cpt Record'!A812&amp;'Sub-Cpt Record'!B812))</f>
        <v/>
      </c>
      <c r="B812" s="333">
        <f t="shared" si="109"/>
        <v>1</v>
      </c>
      <c r="C812" s="334" t="str">
        <f>IF('Sub-Cpt Record'!E812 = "","",'Sub-Cpt Record'!E812&amp;"  ")</f>
        <v/>
      </c>
      <c r="D812" s="333" t="str">
        <f>IF('Sub-Cpt Record'!F812 = "","",'Sub-Cpt Record'!F812&amp;"  ")</f>
        <v/>
      </c>
      <c r="E812" s="333" t="str">
        <f>IF('Sub-Cpt Record'!G812 = "","",'Sub-Cpt Record'!G812&amp;"  ")</f>
        <v/>
      </c>
      <c r="F812" s="333" t="str">
        <f>IF('Sub-Cpt Record'!H812 = "","",'Sub-Cpt Record'!H812&amp;"  ")</f>
        <v/>
      </c>
      <c r="G812" s="333" t="str">
        <f>IF('Sub-Cpt Record'!I812 = "","",'Sub-Cpt Record'!I812&amp;"  ")</f>
        <v/>
      </c>
      <c r="H812" s="333" t="str">
        <f>IF('Sub-Cpt Record'!J812 = "","",'Sub-Cpt Record'!J812&amp;"  ")</f>
        <v/>
      </c>
      <c r="I812" s="335" t="str">
        <f t="shared" si="110"/>
        <v/>
      </c>
      <c r="J812" s="333">
        <f>IF(A812&lt;&gt;"",'Sub-Cpt Record'!C812/CODE!B812,0)</f>
        <v>0</v>
      </c>
      <c r="L812" s="337" t="str">
        <f t="shared" si="111"/>
        <v/>
      </c>
      <c r="N812" s="338">
        <f>COUNTIFS('Felling&amp;Restocking'!$A$11:$A$1000, 'Felling&amp;Restocking'!$A812, 'Felling&amp;Restocking'!$B$11:$B$1000, 'Felling&amp;Restocking'!$B812, 'Felling&amp;Restocking'!$H$11:$H$1000, 'Felling&amp;Restocking'!$H812)</f>
        <v>0</v>
      </c>
      <c r="O812" s="338">
        <f>IF(OR('Felling&amp;Restocking'!H812=0,'Felling&amp;Restocking'!H812=""),0,1)</f>
        <v>0</v>
      </c>
      <c r="P812" s="339">
        <f>SUM('Felling&amp;Restocking'!O812+'Felling&amp;Restocking'!P812)</f>
        <v>0</v>
      </c>
      <c r="S812" s="341">
        <f>IF(AND(O812&lt;&gt;0,P812&lt;&gt;0,'Felling&amp;Restocking'!G812&lt;&gt;0,AA812="",AC812=""),1,0)</f>
        <v>0</v>
      </c>
      <c r="T812" s="342" t="str">
        <f>IF(OR('Felling&amp;Restocking'!G812=0,'Felling&amp;Restocking'!G812=""),"",SUM('Felling&amp;Restocking'!O812/P812)*'Felling&amp;Restocking'!G812)</f>
        <v/>
      </c>
      <c r="U812" s="343" t="str">
        <f>IF(OR('Felling&amp;Restocking'!G812=0,'Felling&amp;Restocking'!G812=""),"",SUM('Felling&amp;Restocking'!P812/P812)*'Felling&amp;Restocking'!G812)</f>
        <v/>
      </c>
      <c r="V812" s="344">
        <f>IF(CONCATENATE('Felling&amp;Restocking'!U812&amp;'Felling&amp;Restocking'!W812&amp;'Felling&amp;Restocking'!Y812&amp;'Felling&amp;Restocking'!AA812&amp;'Felling&amp;Restocking'!AC812)="",0,1)</f>
        <v>0</v>
      </c>
      <c r="W812" s="345">
        <f>IF(OR(OR(TRIM('Felling&amp;Restocking'!H812)="T",TRIM('Felling&amp;Restocking'!H812)="DF",TRIM('Felling&amp;Restocking'!H812)="OS"),O812=0),0,1)</f>
        <v>0</v>
      </c>
      <c r="X812" s="345">
        <f>IF(OR('Felling&amp;Restocking'!$S812="",OR('Felling&amp;Restocking'!$S812=0,'Felling&amp;Restocking'!$S812="N/A")),0,1)</f>
        <v>0</v>
      </c>
      <c r="Y812" s="333" t="str">
        <f t="shared" si="112"/>
        <v/>
      </c>
      <c r="Z812" s="333" t="str">
        <f t="shared" si="113"/>
        <v/>
      </c>
      <c r="AA812" s="334" t="str">
        <f t="shared" si="114"/>
        <v/>
      </c>
      <c r="AC812" s="333" t="str">
        <f t="shared" si="115"/>
        <v/>
      </c>
      <c r="AE812" s="333" t="str">
        <f t="shared" si="116"/>
        <v>1</v>
      </c>
      <c r="AF812" s="346" t="str">
        <f>IF('Felling&amp;Restocking'!I812="","",IFERROR(VLOOKUP( 'Felling&amp;Restocking'!I812,SpeciesList[],2,FALSE),"," &amp; 'Felling&amp;Restocking'!I812))</f>
        <v/>
      </c>
      <c r="AG812" s="333" t="str">
        <f>IF('Felling&amp;Restocking'!I812="","",VLOOKUP( 'Felling&amp;Restocking'!I812,SpeciesList[],4,FALSE))</f>
        <v/>
      </c>
      <c r="AH812" s="333" t="str">
        <f>IF('Felling&amp;Restocking'!J812="","",IFERROR("," &amp; VLOOKUP( 'Felling&amp;Restocking'!J812,SpeciesList[],2,FALSE),"," &amp; 'Felling&amp;Restocking'!J812))</f>
        <v/>
      </c>
      <c r="AI812" s="333" t="str">
        <f>IF('Felling&amp;Restocking'!J812="","",VLOOKUP( 'Felling&amp;Restocking'!J812,SpeciesList[],4,FALSE))</f>
        <v/>
      </c>
      <c r="AJ812" s="333" t="str">
        <f>IF('Felling&amp;Restocking'!K812="","",IFERROR("," &amp; VLOOKUP( 'Felling&amp;Restocking'!K812,SpeciesList[],2,FALSE),"," &amp; 'Felling&amp;Restocking'!K812))</f>
        <v/>
      </c>
      <c r="AK812" s="333" t="str">
        <f>IF('Felling&amp;Restocking'!K812="","",VLOOKUP( 'Felling&amp;Restocking'!K812,SpeciesList[],4,FALSE))</f>
        <v/>
      </c>
      <c r="AL812" s="333" t="str">
        <f>IF('Felling&amp;Restocking'!L812="","",IFERROR("," &amp; VLOOKUP( 'Felling&amp;Restocking'!L812,SpeciesList[],2,FALSE),"," &amp; 'Felling&amp;Restocking'!L812))</f>
        <v/>
      </c>
      <c r="AM812" s="333" t="str">
        <f>IF('Felling&amp;Restocking'!L812="","",VLOOKUP( 'Felling&amp;Restocking'!L812,SpeciesList[],4,FALSE))</f>
        <v/>
      </c>
      <c r="AN812" s="333" t="str">
        <f>IF('Felling&amp;Restocking'!M812="","",IFERROR("," &amp; VLOOKUP( 'Felling&amp;Restocking'!M812,SpeciesList[],2,FALSE),"," &amp; 'Felling&amp;Restocking'!M812))</f>
        <v/>
      </c>
      <c r="AO812" s="333" t="str">
        <f>IF('Felling&amp;Restocking'!M812="","",VLOOKUP( 'Felling&amp;Restocking'!M812,SpeciesList[],4,FALSE))</f>
        <v/>
      </c>
      <c r="AP812" s="333" t="str">
        <f>IF('Felling&amp;Restocking'!N812="","",IFERROR("," &amp; VLOOKUP( 'Felling&amp;Restocking'!N812,SpeciesList[],2,FALSE),"," &amp; 'Felling&amp;Restocking'!N812))</f>
        <v/>
      </c>
      <c r="AQ812" s="333" t="str">
        <f>IF('Felling&amp;Restocking'!N812="","",VLOOKUP( 'Felling&amp;Restocking'!N812,SpeciesList[],4,FALSE))</f>
        <v/>
      </c>
      <c r="AS812" s="346"/>
      <c r="AT812" s="333" t="str">
        <f>IF('Sub-Cpt Record'!A812&lt;&gt;"",CONCATENATE('Sub-Cpt Record'!A812,'Sub-Cpt Record'!B812,'Sub-Cpt Record'!C812),"")</f>
        <v/>
      </c>
      <c r="AU812" s="333">
        <f t="shared" si="117"/>
        <v>1</v>
      </c>
      <c r="AV812" s="333">
        <f>IF(AT812&lt;&gt;"",'Sub-Cpt Record'!C812/CODE!AU812,0)</f>
        <v>0</v>
      </c>
    </row>
    <row r="813" spans="1:48" x14ac:dyDescent="0.25">
      <c r="A813" s="333" t="str">
        <f>IF('Sub-Cpt Record'!B813="",IF(OR('Sub-Cpt Record'!A813=0,'Sub-Cpt Record'!A813=""),"",'Sub-Cpt Record'!A813),CONCATENATE('Sub-Cpt Record'!A813&amp;'Sub-Cpt Record'!B813))</f>
        <v/>
      </c>
      <c r="B813" s="333">
        <f t="shared" si="109"/>
        <v>1</v>
      </c>
      <c r="C813" s="334" t="str">
        <f>IF('Sub-Cpt Record'!E813 = "","",'Sub-Cpt Record'!E813&amp;"  ")</f>
        <v/>
      </c>
      <c r="D813" s="333" t="str">
        <f>IF('Sub-Cpt Record'!F813 = "","",'Sub-Cpt Record'!F813&amp;"  ")</f>
        <v/>
      </c>
      <c r="E813" s="333" t="str">
        <f>IF('Sub-Cpt Record'!G813 = "","",'Sub-Cpt Record'!G813&amp;"  ")</f>
        <v/>
      </c>
      <c r="F813" s="333" t="str">
        <f>IF('Sub-Cpt Record'!H813 = "","",'Sub-Cpt Record'!H813&amp;"  ")</f>
        <v/>
      </c>
      <c r="G813" s="333" t="str">
        <f>IF('Sub-Cpt Record'!I813 = "","",'Sub-Cpt Record'!I813&amp;"  ")</f>
        <v/>
      </c>
      <c r="H813" s="333" t="str">
        <f>IF('Sub-Cpt Record'!J813 = "","",'Sub-Cpt Record'!J813&amp;"  ")</f>
        <v/>
      </c>
      <c r="I813" s="335" t="str">
        <f t="shared" si="110"/>
        <v/>
      </c>
      <c r="J813" s="333">
        <f>IF(A813&lt;&gt;"",'Sub-Cpt Record'!C813/CODE!B813,0)</f>
        <v>0</v>
      </c>
      <c r="L813" s="337" t="str">
        <f t="shared" si="111"/>
        <v/>
      </c>
      <c r="N813" s="338">
        <f>COUNTIFS('Felling&amp;Restocking'!$A$11:$A$1000, 'Felling&amp;Restocking'!$A813, 'Felling&amp;Restocking'!$B$11:$B$1000, 'Felling&amp;Restocking'!$B813, 'Felling&amp;Restocking'!$H$11:$H$1000, 'Felling&amp;Restocking'!$H813)</f>
        <v>0</v>
      </c>
      <c r="O813" s="338">
        <f>IF(OR('Felling&amp;Restocking'!H813=0,'Felling&amp;Restocking'!H813=""),0,1)</f>
        <v>0</v>
      </c>
      <c r="P813" s="339">
        <f>SUM('Felling&amp;Restocking'!O813+'Felling&amp;Restocking'!P813)</f>
        <v>0</v>
      </c>
      <c r="S813" s="341">
        <f>IF(AND(O813&lt;&gt;0,P813&lt;&gt;0,'Felling&amp;Restocking'!G813&lt;&gt;0,AA813="",AC813=""),1,0)</f>
        <v>0</v>
      </c>
      <c r="T813" s="342" t="str">
        <f>IF(OR('Felling&amp;Restocking'!G813=0,'Felling&amp;Restocking'!G813=""),"",SUM('Felling&amp;Restocking'!O813/P813)*'Felling&amp;Restocking'!G813)</f>
        <v/>
      </c>
      <c r="U813" s="343" t="str">
        <f>IF(OR('Felling&amp;Restocking'!G813=0,'Felling&amp;Restocking'!G813=""),"",SUM('Felling&amp;Restocking'!P813/P813)*'Felling&amp;Restocking'!G813)</f>
        <v/>
      </c>
      <c r="V813" s="344">
        <f>IF(CONCATENATE('Felling&amp;Restocking'!U813&amp;'Felling&amp;Restocking'!W813&amp;'Felling&amp;Restocking'!Y813&amp;'Felling&amp;Restocking'!AA813&amp;'Felling&amp;Restocking'!AC813)="",0,1)</f>
        <v>0</v>
      </c>
      <c r="W813" s="345">
        <f>IF(OR(OR(TRIM('Felling&amp;Restocking'!H813)="T",TRIM('Felling&amp;Restocking'!H813)="DF",TRIM('Felling&amp;Restocking'!H813)="OS"),O813=0),0,1)</f>
        <v>0</v>
      </c>
      <c r="X813" s="345">
        <f>IF(OR('Felling&amp;Restocking'!$S813="",OR('Felling&amp;Restocking'!$S813=0,'Felling&amp;Restocking'!$S813="N/A")),0,1)</f>
        <v>0</v>
      </c>
      <c r="Y813" s="333" t="str">
        <f t="shared" si="112"/>
        <v/>
      </c>
      <c r="Z813" s="333" t="str">
        <f t="shared" si="113"/>
        <v/>
      </c>
      <c r="AA813" s="334" t="str">
        <f t="shared" si="114"/>
        <v/>
      </c>
      <c r="AC813" s="333" t="str">
        <f t="shared" si="115"/>
        <v/>
      </c>
      <c r="AE813" s="333" t="str">
        <f t="shared" si="116"/>
        <v>1</v>
      </c>
      <c r="AF813" s="346" t="str">
        <f>IF('Felling&amp;Restocking'!I813="","",IFERROR(VLOOKUP( 'Felling&amp;Restocking'!I813,SpeciesList[],2,FALSE),"," &amp; 'Felling&amp;Restocking'!I813))</f>
        <v/>
      </c>
      <c r="AG813" s="333" t="str">
        <f>IF('Felling&amp;Restocking'!I813="","",VLOOKUP( 'Felling&amp;Restocking'!I813,SpeciesList[],4,FALSE))</f>
        <v/>
      </c>
      <c r="AH813" s="333" t="str">
        <f>IF('Felling&amp;Restocking'!J813="","",IFERROR("," &amp; VLOOKUP( 'Felling&amp;Restocking'!J813,SpeciesList[],2,FALSE),"," &amp; 'Felling&amp;Restocking'!J813))</f>
        <v/>
      </c>
      <c r="AI813" s="333" t="str">
        <f>IF('Felling&amp;Restocking'!J813="","",VLOOKUP( 'Felling&amp;Restocking'!J813,SpeciesList[],4,FALSE))</f>
        <v/>
      </c>
      <c r="AJ813" s="333" t="str">
        <f>IF('Felling&amp;Restocking'!K813="","",IFERROR("," &amp; VLOOKUP( 'Felling&amp;Restocking'!K813,SpeciesList[],2,FALSE),"," &amp; 'Felling&amp;Restocking'!K813))</f>
        <v/>
      </c>
      <c r="AK813" s="333" t="str">
        <f>IF('Felling&amp;Restocking'!K813="","",VLOOKUP( 'Felling&amp;Restocking'!K813,SpeciesList[],4,FALSE))</f>
        <v/>
      </c>
      <c r="AL813" s="333" t="str">
        <f>IF('Felling&amp;Restocking'!L813="","",IFERROR("," &amp; VLOOKUP( 'Felling&amp;Restocking'!L813,SpeciesList[],2,FALSE),"," &amp; 'Felling&amp;Restocking'!L813))</f>
        <v/>
      </c>
      <c r="AM813" s="333" t="str">
        <f>IF('Felling&amp;Restocking'!L813="","",VLOOKUP( 'Felling&amp;Restocking'!L813,SpeciesList[],4,FALSE))</f>
        <v/>
      </c>
      <c r="AN813" s="333" t="str">
        <f>IF('Felling&amp;Restocking'!M813="","",IFERROR("," &amp; VLOOKUP( 'Felling&amp;Restocking'!M813,SpeciesList[],2,FALSE),"," &amp; 'Felling&amp;Restocking'!M813))</f>
        <v/>
      </c>
      <c r="AO813" s="333" t="str">
        <f>IF('Felling&amp;Restocking'!M813="","",VLOOKUP( 'Felling&amp;Restocking'!M813,SpeciesList[],4,FALSE))</f>
        <v/>
      </c>
      <c r="AP813" s="333" t="str">
        <f>IF('Felling&amp;Restocking'!N813="","",IFERROR("," &amp; VLOOKUP( 'Felling&amp;Restocking'!N813,SpeciesList[],2,FALSE),"," &amp; 'Felling&amp;Restocking'!N813))</f>
        <v/>
      </c>
      <c r="AQ813" s="333" t="str">
        <f>IF('Felling&amp;Restocking'!N813="","",VLOOKUP( 'Felling&amp;Restocking'!N813,SpeciesList[],4,FALSE))</f>
        <v/>
      </c>
      <c r="AS813" s="346"/>
      <c r="AT813" s="333" t="str">
        <f>IF('Sub-Cpt Record'!A813&lt;&gt;"",CONCATENATE('Sub-Cpt Record'!A813,'Sub-Cpt Record'!B813,'Sub-Cpt Record'!C813),"")</f>
        <v/>
      </c>
      <c r="AU813" s="333">
        <f t="shared" si="117"/>
        <v>1</v>
      </c>
      <c r="AV813" s="333">
        <f>IF(AT813&lt;&gt;"",'Sub-Cpt Record'!C813/CODE!AU813,0)</f>
        <v>0</v>
      </c>
    </row>
    <row r="814" spans="1:48" x14ac:dyDescent="0.25">
      <c r="A814" s="333" t="str">
        <f>IF('Sub-Cpt Record'!B814="",IF(OR('Sub-Cpt Record'!A814=0,'Sub-Cpt Record'!A814=""),"",'Sub-Cpt Record'!A814),CONCATENATE('Sub-Cpt Record'!A814&amp;'Sub-Cpt Record'!B814))</f>
        <v/>
      </c>
      <c r="B814" s="333">
        <f t="shared" si="109"/>
        <v>1</v>
      </c>
      <c r="C814" s="334" t="str">
        <f>IF('Sub-Cpt Record'!E814 = "","",'Sub-Cpt Record'!E814&amp;"  ")</f>
        <v/>
      </c>
      <c r="D814" s="333" t="str">
        <f>IF('Sub-Cpt Record'!F814 = "","",'Sub-Cpt Record'!F814&amp;"  ")</f>
        <v/>
      </c>
      <c r="E814" s="333" t="str">
        <f>IF('Sub-Cpt Record'!G814 = "","",'Sub-Cpt Record'!G814&amp;"  ")</f>
        <v/>
      </c>
      <c r="F814" s="333" t="str">
        <f>IF('Sub-Cpt Record'!H814 = "","",'Sub-Cpt Record'!H814&amp;"  ")</f>
        <v/>
      </c>
      <c r="G814" s="333" t="str">
        <f>IF('Sub-Cpt Record'!I814 = "","",'Sub-Cpt Record'!I814&amp;"  ")</f>
        <v/>
      </c>
      <c r="H814" s="333" t="str">
        <f>IF('Sub-Cpt Record'!J814 = "","",'Sub-Cpt Record'!J814&amp;"  ")</f>
        <v/>
      </c>
      <c r="I814" s="335" t="str">
        <f t="shared" si="110"/>
        <v/>
      </c>
      <c r="J814" s="333">
        <f>IF(A814&lt;&gt;"",'Sub-Cpt Record'!C814/CODE!B814,0)</f>
        <v>0</v>
      </c>
      <c r="L814" s="337" t="str">
        <f t="shared" si="111"/>
        <v/>
      </c>
      <c r="N814" s="338">
        <f>COUNTIFS('Felling&amp;Restocking'!$A$11:$A$1000, 'Felling&amp;Restocking'!$A814, 'Felling&amp;Restocking'!$B$11:$B$1000, 'Felling&amp;Restocking'!$B814, 'Felling&amp;Restocking'!$H$11:$H$1000, 'Felling&amp;Restocking'!$H814)</f>
        <v>0</v>
      </c>
      <c r="O814" s="338">
        <f>IF(OR('Felling&amp;Restocking'!H814=0,'Felling&amp;Restocking'!H814=""),0,1)</f>
        <v>0</v>
      </c>
      <c r="P814" s="339">
        <f>SUM('Felling&amp;Restocking'!O814+'Felling&amp;Restocking'!P814)</f>
        <v>0</v>
      </c>
      <c r="S814" s="341">
        <f>IF(AND(O814&lt;&gt;0,P814&lt;&gt;0,'Felling&amp;Restocking'!G814&lt;&gt;0,AA814="",AC814=""),1,0)</f>
        <v>0</v>
      </c>
      <c r="T814" s="342" t="str">
        <f>IF(OR('Felling&amp;Restocking'!G814=0,'Felling&amp;Restocking'!G814=""),"",SUM('Felling&amp;Restocking'!O814/P814)*'Felling&amp;Restocking'!G814)</f>
        <v/>
      </c>
      <c r="U814" s="343" t="str">
        <f>IF(OR('Felling&amp;Restocking'!G814=0,'Felling&amp;Restocking'!G814=""),"",SUM('Felling&amp;Restocking'!P814/P814)*'Felling&amp;Restocking'!G814)</f>
        <v/>
      </c>
      <c r="V814" s="344">
        <f>IF(CONCATENATE('Felling&amp;Restocking'!U814&amp;'Felling&amp;Restocking'!W814&amp;'Felling&amp;Restocking'!Y814&amp;'Felling&amp;Restocking'!AA814&amp;'Felling&amp;Restocking'!AC814)="",0,1)</f>
        <v>0</v>
      </c>
      <c r="W814" s="345">
        <f>IF(OR(OR(TRIM('Felling&amp;Restocking'!H814)="T",TRIM('Felling&amp;Restocking'!H814)="DF",TRIM('Felling&amp;Restocking'!H814)="OS"),O814=0),0,1)</f>
        <v>0</v>
      </c>
      <c r="X814" s="345">
        <f>IF(OR('Felling&amp;Restocking'!$S814="",OR('Felling&amp;Restocking'!$S814=0,'Felling&amp;Restocking'!$S814="N/A")),0,1)</f>
        <v>0</v>
      </c>
      <c r="Y814" s="333" t="str">
        <f t="shared" si="112"/>
        <v/>
      </c>
      <c r="Z814" s="333" t="str">
        <f t="shared" si="113"/>
        <v/>
      </c>
      <c r="AA814" s="334" t="str">
        <f t="shared" si="114"/>
        <v/>
      </c>
      <c r="AC814" s="333" t="str">
        <f t="shared" si="115"/>
        <v/>
      </c>
      <c r="AE814" s="333" t="str">
        <f t="shared" si="116"/>
        <v>1</v>
      </c>
      <c r="AF814" s="346" t="str">
        <f>IF('Felling&amp;Restocking'!I814="","",IFERROR(VLOOKUP( 'Felling&amp;Restocking'!I814,SpeciesList[],2,FALSE),"," &amp; 'Felling&amp;Restocking'!I814))</f>
        <v/>
      </c>
      <c r="AG814" s="333" t="str">
        <f>IF('Felling&amp;Restocking'!I814="","",VLOOKUP( 'Felling&amp;Restocking'!I814,SpeciesList[],4,FALSE))</f>
        <v/>
      </c>
      <c r="AH814" s="333" t="str">
        <f>IF('Felling&amp;Restocking'!J814="","",IFERROR("," &amp; VLOOKUP( 'Felling&amp;Restocking'!J814,SpeciesList[],2,FALSE),"," &amp; 'Felling&amp;Restocking'!J814))</f>
        <v/>
      </c>
      <c r="AI814" s="333" t="str">
        <f>IF('Felling&amp;Restocking'!J814="","",VLOOKUP( 'Felling&amp;Restocking'!J814,SpeciesList[],4,FALSE))</f>
        <v/>
      </c>
      <c r="AJ814" s="333" t="str">
        <f>IF('Felling&amp;Restocking'!K814="","",IFERROR("," &amp; VLOOKUP( 'Felling&amp;Restocking'!K814,SpeciesList[],2,FALSE),"," &amp; 'Felling&amp;Restocking'!K814))</f>
        <v/>
      </c>
      <c r="AK814" s="333" t="str">
        <f>IF('Felling&amp;Restocking'!K814="","",VLOOKUP( 'Felling&amp;Restocking'!K814,SpeciesList[],4,FALSE))</f>
        <v/>
      </c>
      <c r="AL814" s="333" t="str">
        <f>IF('Felling&amp;Restocking'!L814="","",IFERROR("," &amp; VLOOKUP( 'Felling&amp;Restocking'!L814,SpeciesList[],2,FALSE),"," &amp; 'Felling&amp;Restocking'!L814))</f>
        <v/>
      </c>
      <c r="AM814" s="333" t="str">
        <f>IF('Felling&amp;Restocking'!L814="","",VLOOKUP( 'Felling&amp;Restocking'!L814,SpeciesList[],4,FALSE))</f>
        <v/>
      </c>
      <c r="AN814" s="333" t="str">
        <f>IF('Felling&amp;Restocking'!M814="","",IFERROR("," &amp; VLOOKUP( 'Felling&amp;Restocking'!M814,SpeciesList[],2,FALSE),"," &amp; 'Felling&amp;Restocking'!M814))</f>
        <v/>
      </c>
      <c r="AO814" s="333" t="str">
        <f>IF('Felling&amp;Restocking'!M814="","",VLOOKUP( 'Felling&amp;Restocking'!M814,SpeciesList[],4,FALSE))</f>
        <v/>
      </c>
      <c r="AP814" s="333" t="str">
        <f>IF('Felling&amp;Restocking'!N814="","",IFERROR("," &amp; VLOOKUP( 'Felling&amp;Restocking'!N814,SpeciesList[],2,FALSE),"," &amp; 'Felling&amp;Restocking'!N814))</f>
        <v/>
      </c>
      <c r="AQ814" s="333" t="str">
        <f>IF('Felling&amp;Restocking'!N814="","",VLOOKUP( 'Felling&amp;Restocking'!N814,SpeciesList[],4,FALSE))</f>
        <v/>
      </c>
      <c r="AS814" s="346"/>
      <c r="AT814" s="333" t="str">
        <f>IF('Sub-Cpt Record'!A814&lt;&gt;"",CONCATENATE('Sub-Cpt Record'!A814,'Sub-Cpt Record'!B814,'Sub-Cpt Record'!C814),"")</f>
        <v/>
      </c>
      <c r="AU814" s="333">
        <f t="shared" si="117"/>
        <v>1</v>
      </c>
      <c r="AV814" s="333">
        <f>IF(AT814&lt;&gt;"",'Sub-Cpt Record'!C814/CODE!AU814,0)</f>
        <v>0</v>
      </c>
    </row>
    <row r="815" spans="1:48" x14ac:dyDescent="0.25">
      <c r="A815" s="333" t="str">
        <f>IF('Sub-Cpt Record'!B815="",IF(OR('Sub-Cpt Record'!A815=0,'Sub-Cpt Record'!A815=""),"",'Sub-Cpt Record'!A815),CONCATENATE('Sub-Cpt Record'!A815&amp;'Sub-Cpt Record'!B815))</f>
        <v/>
      </c>
      <c r="B815" s="333">
        <f t="shared" si="109"/>
        <v>1</v>
      </c>
      <c r="C815" s="334" t="str">
        <f>IF('Sub-Cpt Record'!E815 = "","",'Sub-Cpt Record'!E815&amp;"  ")</f>
        <v/>
      </c>
      <c r="D815" s="333" t="str">
        <f>IF('Sub-Cpt Record'!F815 = "","",'Sub-Cpt Record'!F815&amp;"  ")</f>
        <v/>
      </c>
      <c r="E815" s="333" t="str">
        <f>IF('Sub-Cpt Record'!G815 = "","",'Sub-Cpt Record'!G815&amp;"  ")</f>
        <v/>
      </c>
      <c r="F815" s="333" t="str">
        <f>IF('Sub-Cpt Record'!H815 = "","",'Sub-Cpt Record'!H815&amp;"  ")</f>
        <v/>
      </c>
      <c r="G815" s="333" t="str">
        <f>IF('Sub-Cpt Record'!I815 = "","",'Sub-Cpt Record'!I815&amp;"  ")</f>
        <v/>
      </c>
      <c r="H815" s="333" t="str">
        <f>IF('Sub-Cpt Record'!J815 = "","",'Sub-Cpt Record'!J815&amp;"  ")</f>
        <v/>
      </c>
      <c r="I815" s="335" t="str">
        <f t="shared" si="110"/>
        <v/>
      </c>
      <c r="J815" s="333">
        <f>IF(A815&lt;&gt;"",'Sub-Cpt Record'!C815/CODE!B815,0)</f>
        <v>0</v>
      </c>
      <c r="L815" s="337" t="str">
        <f t="shared" si="111"/>
        <v/>
      </c>
      <c r="N815" s="338">
        <f>COUNTIFS('Felling&amp;Restocking'!$A$11:$A$1000, 'Felling&amp;Restocking'!$A815, 'Felling&amp;Restocking'!$B$11:$B$1000, 'Felling&amp;Restocking'!$B815, 'Felling&amp;Restocking'!$H$11:$H$1000, 'Felling&amp;Restocking'!$H815)</f>
        <v>0</v>
      </c>
      <c r="O815" s="338">
        <f>IF(OR('Felling&amp;Restocking'!H815=0,'Felling&amp;Restocking'!H815=""),0,1)</f>
        <v>0</v>
      </c>
      <c r="P815" s="339">
        <f>SUM('Felling&amp;Restocking'!O815+'Felling&amp;Restocking'!P815)</f>
        <v>0</v>
      </c>
      <c r="S815" s="341">
        <f>IF(AND(O815&lt;&gt;0,P815&lt;&gt;0,'Felling&amp;Restocking'!G815&lt;&gt;0,AA815="",AC815=""),1,0)</f>
        <v>0</v>
      </c>
      <c r="T815" s="342" t="str">
        <f>IF(OR('Felling&amp;Restocking'!G815=0,'Felling&amp;Restocking'!G815=""),"",SUM('Felling&amp;Restocking'!O815/P815)*'Felling&amp;Restocking'!G815)</f>
        <v/>
      </c>
      <c r="U815" s="343" t="str">
        <f>IF(OR('Felling&amp;Restocking'!G815=0,'Felling&amp;Restocking'!G815=""),"",SUM('Felling&amp;Restocking'!P815/P815)*'Felling&amp;Restocking'!G815)</f>
        <v/>
      </c>
      <c r="V815" s="344">
        <f>IF(CONCATENATE('Felling&amp;Restocking'!U815&amp;'Felling&amp;Restocking'!W815&amp;'Felling&amp;Restocking'!Y815&amp;'Felling&amp;Restocking'!AA815&amp;'Felling&amp;Restocking'!AC815)="",0,1)</f>
        <v>0</v>
      </c>
      <c r="W815" s="345">
        <f>IF(OR(OR(TRIM('Felling&amp;Restocking'!H815)="T",TRIM('Felling&amp;Restocking'!H815)="DF",TRIM('Felling&amp;Restocking'!H815)="OS"),O815=0),0,1)</f>
        <v>0</v>
      </c>
      <c r="X815" s="345">
        <f>IF(OR('Felling&amp;Restocking'!$S815="",OR('Felling&amp;Restocking'!$S815=0,'Felling&amp;Restocking'!$S815="N/A")),0,1)</f>
        <v>0</v>
      </c>
      <c r="Y815" s="333" t="str">
        <f t="shared" si="112"/>
        <v/>
      </c>
      <c r="Z815" s="333" t="str">
        <f t="shared" si="113"/>
        <v/>
      </c>
      <c r="AA815" s="334" t="str">
        <f t="shared" si="114"/>
        <v/>
      </c>
      <c r="AC815" s="333" t="str">
        <f t="shared" si="115"/>
        <v/>
      </c>
      <c r="AE815" s="333" t="str">
        <f t="shared" si="116"/>
        <v>1</v>
      </c>
      <c r="AF815" s="346" t="str">
        <f>IF('Felling&amp;Restocking'!I815="","",IFERROR(VLOOKUP( 'Felling&amp;Restocking'!I815,SpeciesList[],2,FALSE),"," &amp; 'Felling&amp;Restocking'!I815))</f>
        <v/>
      </c>
      <c r="AG815" s="333" t="str">
        <f>IF('Felling&amp;Restocking'!I815="","",VLOOKUP( 'Felling&amp;Restocking'!I815,SpeciesList[],4,FALSE))</f>
        <v/>
      </c>
      <c r="AH815" s="333" t="str">
        <f>IF('Felling&amp;Restocking'!J815="","",IFERROR("," &amp; VLOOKUP( 'Felling&amp;Restocking'!J815,SpeciesList[],2,FALSE),"," &amp; 'Felling&amp;Restocking'!J815))</f>
        <v/>
      </c>
      <c r="AI815" s="333" t="str">
        <f>IF('Felling&amp;Restocking'!J815="","",VLOOKUP( 'Felling&amp;Restocking'!J815,SpeciesList[],4,FALSE))</f>
        <v/>
      </c>
      <c r="AJ815" s="333" t="str">
        <f>IF('Felling&amp;Restocking'!K815="","",IFERROR("," &amp; VLOOKUP( 'Felling&amp;Restocking'!K815,SpeciesList[],2,FALSE),"," &amp; 'Felling&amp;Restocking'!K815))</f>
        <v/>
      </c>
      <c r="AK815" s="333" t="str">
        <f>IF('Felling&amp;Restocking'!K815="","",VLOOKUP( 'Felling&amp;Restocking'!K815,SpeciesList[],4,FALSE))</f>
        <v/>
      </c>
      <c r="AL815" s="333" t="str">
        <f>IF('Felling&amp;Restocking'!L815="","",IFERROR("," &amp; VLOOKUP( 'Felling&amp;Restocking'!L815,SpeciesList[],2,FALSE),"," &amp; 'Felling&amp;Restocking'!L815))</f>
        <v/>
      </c>
      <c r="AM815" s="333" t="str">
        <f>IF('Felling&amp;Restocking'!L815="","",VLOOKUP( 'Felling&amp;Restocking'!L815,SpeciesList[],4,FALSE))</f>
        <v/>
      </c>
      <c r="AN815" s="333" t="str">
        <f>IF('Felling&amp;Restocking'!M815="","",IFERROR("," &amp; VLOOKUP( 'Felling&amp;Restocking'!M815,SpeciesList[],2,FALSE),"," &amp; 'Felling&amp;Restocking'!M815))</f>
        <v/>
      </c>
      <c r="AO815" s="333" t="str">
        <f>IF('Felling&amp;Restocking'!M815="","",VLOOKUP( 'Felling&amp;Restocking'!M815,SpeciesList[],4,FALSE))</f>
        <v/>
      </c>
      <c r="AP815" s="333" t="str">
        <f>IF('Felling&amp;Restocking'!N815="","",IFERROR("," &amp; VLOOKUP( 'Felling&amp;Restocking'!N815,SpeciesList[],2,FALSE),"," &amp; 'Felling&amp;Restocking'!N815))</f>
        <v/>
      </c>
      <c r="AQ815" s="333" t="str">
        <f>IF('Felling&amp;Restocking'!N815="","",VLOOKUP( 'Felling&amp;Restocking'!N815,SpeciesList[],4,FALSE))</f>
        <v/>
      </c>
      <c r="AS815" s="346"/>
      <c r="AT815" s="333" t="str">
        <f>IF('Sub-Cpt Record'!A815&lt;&gt;"",CONCATENATE('Sub-Cpt Record'!A815,'Sub-Cpt Record'!B815,'Sub-Cpt Record'!C815),"")</f>
        <v/>
      </c>
      <c r="AU815" s="333">
        <f t="shared" si="117"/>
        <v>1</v>
      </c>
      <c r="AV815" s="333">
        <f>IF(AT815&lt;&gt;"",'Sub-Cpt Record'!C815/CODE!AU815,0)</f>
        <v>0</v>
      </c>
    </row>
    <row r="816" spans="1:48" x14ac:dyDescent="0.25">
      <c r="A816" s="333" t="str">
        <f>IF('Sub-Cpt Record'!B816="",IF(OR('Sub-Cpt Record'!A816=0,'Sub-Cpt Record'!A816=""),"",'Sub-Cpt Record'!A816),CONCATENATE('Sub-Cpt Record'!A816&amp;'Sub-Cpt Record'!B816))</f>
        <v/>
      </c>
      <c r="B816" s="333">
        <f t="shared" si="109"/>
        <v>1</v>
      </c>
      <c r="C816" s="334" t="str">
        <f>IF('Sub-Cpt Record'!E816 = "","",'Sub-Cpt Record'!E816&amp;"  ")</f>
        <v/>
      </c>
      <c r="D816" s="333" t="str">
        <f>IF('Sub-Cpt Record'!F816 = "","",'Sub-Cpt Record'!F816&amp;"  ")</f>
        <v/>
      </c>
      <c r="E816" s="333" t="str">
        <f>IF('Sub-Cpt Record'!G816 = "","",'Sub-Cpt Record'!G816&amp;"  ")</f>
        <v/>
      </c>
      <c r="F816" s="333" t="str">
        <f>IF('Sub-Cpt Record'!H816 = "","",'Sub-Cpt Record'!H816&amp;"  ")</f>
        <v/>
      </c>
      <c r="G816" s="333" t="str">
        <f>IF('Sub-Cpt Record'!I816 = "","",'Sub-Cpt Record'!I816&amp;"  ")</f>
        <v/>
      </c>
      <c r="H816" s="333" t="str">
        <f>IF('Sub-Cpt Record'!J816 = "","",'Sub-Cpt Record'!J816&amp;"  ")</f>
        <v/>
      </c>
      <c r="I816" s="335" t="str">
        <f t="shared" si="110"/>
        <v/>
      </c>
      <c r="J816" s="333">
        <f>IF(A816&lt;&gt;"",'Sub-Cpt Record'!C816/CODE!B816,0)</f>
        <v>0</v>
      </c>
      <c r="L816" s="337" t="str">
        <f t="shared" si="111"/>
        <v/>
      </c>
      <c r="N816" s="338">
        <f>COUNTIFS('Felling&amp;Restocking'!$A$11:$A$1000, 'Felling&amp;Restocking'!$A816, 'Felling&amp;Restocking'!$B$11:$B$1000, 'Felling&amp;Restocking'!$B816, 'Felling&amp;Restocking'!$H$11:$H$1000, 'Felling&amp;Restocking'!$H816)</f>
        <v>0</v>
      </c>
      <c r="O816" s="338">
        <f>IF(OR('Felling&amp;Restocking'!H816=0,'Felling&amp;Restocking'!H816=""),0,1)</f>
        <v>0</v>
      </c>
      <c r="P816" s="339">
        <f>SUM('Felling&amp;Restocking'!O816+'Felling&amp;Restocking'!P816)</f>
        <v>0</v>
      </c>
      <c r="S816" s="341">
        <f>IF(AND(O816&lt;&gt;0,P816&lt;&gt;0,'Felling&amp;Restocking'!G816&lt;&gt;0,AA816="",AC816=""),1,0)</f>
        <v>0</v>
      </c>
      <c r="T816" s="342" t="str">
        <f>IF(OR('Felling&amp;Restocking'!G816=0,'Felling&amp;Restocking'!G816=""),"",SUM('Felling&amp;Restocking'!O816/P816)*'Felling&amp;Restocking'!G816)</f>
        <v/>
      </c>
      <c r="U816" s="343" t="str">
        <f>IF(OR('Felling&amp;Restocking'!G816=0,'Felling&amp;Restocking'!G816=""),"",SUM('Felling&amp;Restocking'!P816/P816)*'Felling&amp;Restocking'!G816)</f>
        <v/>
      </c>
      <c r="V816" s="344">
        <f>IF(CONCATENATE('Felling&amp;Restocking'!U816&amp;'Felling&amp;Restocking'!W816&amp;'Felling&amp;Restocking'!Y816&amp;'Felling&amp;Restocking'!AA816&amp;'Felling&amp;Restocking'!AC816)="",0,1)</f>
        <v>0</v>
      </c>
      <c r="W816" s="345">
        <f>IF(OR(OR(TRIM('Felling&amp;Restocking'!H816)="T",TRIM('Felling&amp;Restocking'!H816)="DF",TRIM('Felling&amp;Restocking'!H816)="OS"),O816=0),0,1)</f>
        <v>0</v>
      </c>
      <c r="X816" s="345">
        <f>IF(OR('Felling&amp;Restocking'!$S816="",OR('Felling&amp;Restocking'!$S816=0,'Felling&amp;Restocking'!$S816="N/A")),0,1)</f>
        <v>0</v>
      </c>
      <c r="Y816" s="333" t="str">
        <f t="shared" si="112"/>
        <v/>
      </c>
      <c r="Z816" s="333" t="str">
        <f t="shared" si="113"/>
        <v/>
      </c>
      <c r="AA816" s="334" t="str">
        <f t="shared" si="114"/>
        <v/>
      </c>
      <c r="AC816" s="333" t="str">
        <f t="shared" si="115"/>
        <v/>
      </c>
      <c r="AE816" s="333" t="str">
        <f t="shared" si="116"/>
        <v>1</v>
      </c>
      <c r="AF816" s="346" t="str">
        <f>IF('Felling&amp;Restocking'!I816="","",IFERROR(VLOOKUP( 'Felling&amp;Restocking'!I816,SpeciesList[],2,FALSE),"," &amp; 'Felling&amp;Restocking'!I816))</f>
        <v/>
      </c>
      <c r="AG816" s="333" t="str">
        <f>IF('Felling&amp;Restocking'!I816="","",VLOOKUP( 'Felling&amp;Restocking'!I816,SpeciesList[],4,FALSE))</f>
        <v/>
      </c>
      <c r="AH816" s="333" t="str">
        <f>IF('Felling&amp;Restocking'!J816="","",IFERROR("," &amp; VLOOKUP( 'Felling&amp;Restocking'!J816,SpeciesList[],2,FALSE),"," &amp; 'Felling&amp;Restocking'!J816))</f>
        <v/>
      </c>
      <c r="AI816" s="333" t="str">
        <f>IF('Felling&amp;Restocking'!J816="","",VLOOKUP( 'Felling&amp;Restocking'!J816,SpeciesList[],4,FALSE))</f>
        <v/>
      </c>
      <c r="AJ816" s="333" t="str">
        <f>IF('Felling&amp;Restocking'!K816="","",IFERROR("," &amp; VLOOKUP( 'Felling&amp;Restocking'!K816,SpeciesList[],2,FALSE),"," &amp; 'Felling&amp;Restocking'!K816))</f>
        <v/>
      </c>
      <c r="AK816" s="333" t="str">
        <f>IF('Felling&amp;Restocking'!K816="","",VLOOKUP( 'Felling&amp;Restocking'!K816,SpeciesList[],4,FALSE))</f>
        <v/>
      </c>
      <c r="AL816" s="333" t="str">
        <f>IF('Felling&amp;Restocking'!L816="","",IFERROR("," &amp; VLOOKUP( 'Felling&amp;Restocking'!L816,SpeciesList[],2,FALSE),"," &amp; 'Felling&amp;Restocking'!L816))</f>
        <v/>
      </c>
      <c r="AM816" s="333" t="str">
        <f>IF('Felling&amp;Restocking'!L816="","",VLOOKUP( 'Felling&amp;Restocking'!L816,SpeciesList[],4,FALSE))</f>
        <v/>
      </c>
      <c r="AN816" s="333" t="str">
        <f>IF('Felling&amp;Restocking'!M816="","",IFERROR("," &amp; VLOOKUP( 'Felling&amp;Restocking'!M816,SpeciesList[],2,FALSE),"," &amp; 'Felling&amp;Restocking'!M816))</f>
        <v/>
      </c>
      <c r="AO816" s="333" t="str">
        <f>IF('Felling&amp;Restocking'!M816="","",VLOOKUP( 'Felling&amp;Restocking'!M816,SpeciesList[],4,FALSE))</f>
        <v/>
      </c>
      <c r="AP816" s="333" t="str">
        <f>IF('Felling&amp;Restocking'!N816="","",IFERROR("," &amp; VLOOKUP( 'Felling&amp;Restocking'!N816,SpeciesList[],2,FALSE),"," &amp; 'Felling&amp;Restocking'!N816))</f>
        <v/>
      </c>
      <c r="AQ816" s="333" t="str">
        <f>IF('Felling&amp;Restocking'!N816="","",VLOOKUP( 'Felling&amp;Restocking'!N816,SpeciesList[],4,FALSE))</f>
        <v/>
      </c>
      <c r="AS816" s="346"/>
      <c r="AT816" s="333" t="str">
        <f>IF('Sub-Cpt Record'!A816&lt;&gt;"",CONCATENATE('Sub-Cpt Record'!A816,'Sub-Cpt Record'!B816,'Sub-Cpt Record'!C816),"")</f>
        <v/>
      </c>
      <c r="AU816" s="333">
        <f t="shared" si="117"/>
        <v>1</v>
      </c>
      <c r="AV816" s="333">
        <f>IF(AT816&lt;&gt;"",'Sub-Cpt Record'!C816/CODE!AU816,0)</f>
        <v>0</v>
      </c>
    </row>
    <row r="817" spans="1:48" x14ac:dyDescent="0.25">
      <c r="A817" s="333" t="str">
        <f>IF('Sub-Cpt Record'!B817="",IF(OR('Sub-Cpt Record'!A817=0,'Sub-Cpt Record'!A817=""),"",'Sub-Cpt Record'!A817),CONCATENATE('Sub-Cpt Record'!A817&amp;'Sub-Cpt Record'!B817))</f>
        <v/>
      </c>
      <c r="B817" s="333">
        <f t="shared" si="109"/>
        <v>1</v>
      </c>
      <c r="C817" s="334" t="str">
        <f>IF('Sub-Cpt Record'!E817 = "","",'Sub-Cpt Record'!E817&amp;"  ")</f>
        <v/>
      </c>
      <c r="D817" s="333" t="str">
        <f>IF('Sub-Cpt Record'!F817 = "","",'Sub-Cpt Record'!F817&amp;"  ")</f>
        <v/>
      </c>
      <c r="E817" s="333" t="str">
        <f>IF('Sub-Cpt Record'!G817 = "","",'Sub-Cpt Record'!G817&amp;"  ")</f>
        <v/>
      </c>
      <c r="F817" s="333" t="str">
        <f>IF('Sub-Cpt Record'!H817 = "","",'Sub-Cpt Record'!H817&amp;"  ")</f>
        <v/>
      </c>
      <c r="G817" s="333" t="str">
        <f>IF('Sub-Cpt Record'!I817 = "","",'Sub-Cpt Record'!I817&amp;"  ")</f>
        <v/>
      </c>
      <c r="H817" s="333" t="str">
        <f>IF('Sub-Cpt Record'!J817 = "","",'Sub-Cpt Record'!J817&amp;"  ")</f>
        <v/>
      </c>
      <c r="I817" s="335" t="str">
        <f t="shared" si="110"/>
        <v/>
      </c>
      <c r="J817" s="333">
        <f>IF(A817&lt;&gt;"",'Sub-Cpt Record'!C817/CODE!B817,0)</f>
        <v>0</v>
      </c>
      <c r="L817" s="337" t="str">
        <f t="shared" si="111"/>
        <v/>
      </c>
      <c r="N817" s="338">
        <f>COUNTIFS('Felling&amp;Restocking'!$A$11:$A$1000, 'Felling&amp;Restocking'!$A817, 'Felling&amp;Restocking'!$B$11:$B$1000, 'Felling&amp;Restocking'!$B817, 'Felling&amp;Restocking'!$H$11:$H$1000, 'Felling&amp;Restocking'!$H817)</f>
        <v>0</v>
      </c>
      <c r="O817" s="338">
        <f>IF(OR('Felling&amp;Restocking'!H817=0,'Felling&amp;Restocking'!H817=""),0,1)</f>
        <v>0</v>
      </c>
      <c r="P817" s="339">
        <f>SUM('Felling&amp;Restocking'!O817+'Felling&amp;Restocking'!P817)</f>
        <v>0</v>
      </c>
      <c r="S817" s="341">
        <f>IF(AND(O817&lt;&gt;0,P817&lt;&gt;0,'Felling&amp;Restocking'!G817&lt;&gt;0,AA817="",AC817=""),1,0)</f>
        <v>0</v>
      </c>
      <c r="T817" s="342" t="str">
        <f>IF(OR('Felling&amp;Restocking'!G817=0,'Felling&amp;Restocking'!G817=""),"",SUM('Felling&amp;Restocking'!O817/P817)*'Felling&amp;Restocking'!G817)</f>
        <v/>
      </c>
      <c r="U817" s="343" t="str">
        <f>IF(OR('Felling&amp;Restocking'!G817=0,'Felling&amp;Restocking'!G817=""),"",SUM('Felling&amp;Restocking'!P817/P817)*'Felling&amp;Restocking'!G817)</f>
        <v/>
      </c>
      <c r="V817" s="344">
        <f>IF(CONCATENATE('Felling&amp;Restocking'!U817&amp;'Felling&amp;Restocking'!W817&amp;'Felling&amp;Restocking'!Y817&amp;'Felling&amp;Restocking'!AA817&amp;'Felling&amp;Restocking'!AC817)="",0,1)</f>
        <v>0</v>
      </c>
      <c r="W817" s="345">
        <f>IF(OR(OR(TRIM('Felling&amp;Restocking'!H817)="T",TRIM('Felling&amp;Restocking'!H817)="DF",TRIM('Felling&amp;Restocking'!H817)="OS"),O817=0),0,1)</f>
        <v>0</v>
      </c>
      <c r="X817" s="345">
        <f>IF(OR('Felling&amp;Restocking'!$S817="",OR('Felling&amp;Restocking'!$S817=0,'Felling&amp;Restocking'!$S817="N/A")),0,1)</f>
        <v>0</v>
      </c>
      <c r="Y817" s="333" t="str">
        <f t="shared" si="112"/>
        <v/>
      </c>
      <c r="Z817" s="333" t="str">
        <f t="shared" si="113"/>
        <v/>
      </c>
      <c r="AA817" s="334" t="str">
        <f t="shared" si="114"/>
        <v/>
      </c>
      <c r="AC817" s="333" t="str">
        <f t="shared" si="115"/>
        <v/>
      </c>
      <c r="AE817" s="333" t="str">
        <f t="shared" si="116"/>
        <v>1</v>
      </c>
      <c r="AF817" s="346" t="str">
        <f>IF('Felling&amp;Restocking'!I817="","",IFERROR(VLOOKUP( 'Felling&amp;Restocking'!I817,SpeciesList[],2,FALSE),"," &amp; 'Felling&amp;Restocking'!I817))</f>
        <v/>
      </c>
      <c r="AG817" s="333" t="str">
        <f>IF('Felling&amp;Restocking'!I817="","",VLOOKUP( 'Felling&amp;Restocking'!I817,SpeciesList[],4,FALSE))</f>
        <v/>
      </c>
      <c r="AH817" s="333" t="str">
        <f>IF('Felling&amp;Restocking'!J817="","",IFERROR("," &amp; VLOOKUP( 'Felling&amp;Restocking'!J817,SpeciesList[],2,FALSE),"," &amp; 'Felling&amp;Restocking'!J817))</f>
        <v/>
      </c>
      <c r="AI817" s="333" t="str">
        <f>IF('Felling&amp;Restocking'!J817="","",VLOOKUP( 'Felling&amp;Restocking'!J817,SpeciesList[],4,FALSE))</f>
        <v/>
      </c>
      <c r="AJ817" s="333" t="str">
        <f>IF('Felling&amp;Restocking'!K817="","",IFERROR("," &amp; VLOOKUP( 'Felling&amp;Restocking'!K817,SpeciesList[],2,FALSE),"," &amp; 'Felling&amp;Restocking'!K817))</f>
        <v/>
      </c>
      <c r="AK817" s="333" t="str">
        <f>IF('Felling&amp;Restocking'!K817="","",VLOOKUP( 'Felling&amp;Restocking'!K817,SpeciesList[],4,FALSE))</f>
        <v/>
      </c>
      <c r="AL817" s="333" t="str">
        <f>IF('Felling&amp;Restocking'!L817="","",IFERROR("," &amp; VLOOKUP( 'Felling&amp;Restocking'!L817,SpeciesList[],2,FALSE),"," &amp; 'Felling&amp;Restocking'!L817))</f>
        <v/>
      </c>
      <c r="AM817" s="333" t="str">
        <f>IF('Felling&amp;Restocking'!L817="","",VLOOKUP( 'Felling&amp;Restocking'!L817,SpeciesList[],4,FALSE))</f>
        <v/>
      </c>
      <c r="AN817" s="333" t="str">
        <f>IF('Felling&amp;Restocking'!M817="","",IFERROR("," &amp; VLOOKUP( 'Felling&amp;Restocking'!M817,SpeciesList[],2,FALSE),"," &amp; 'Felling&amp;Restocking'!M817))</f>
        <v/>
      </c>
      <c r="AO817" s="333" t="str">
        <f>IF('Felling&amp;Restocking'!M817="","",VLOOKUP( 'Felling&amp;Restocking'!M817,SpeciesList[],4,FALSE))</f>
        <v/>
      </c>
      <c r="AP817" s="333" t="str">
        <f>IF('Felling&amp;Restocking'!N817="","",IFERROR("," &amp; VLOOKUP( 'Felling&amp;Restocking'!N817,SpeciesList[],2,FALSE),"," &amp; 'Felling&amp;Restocking'!N817))</f>
        <v/>
      </c>
      <c r="AQ817" s="333" t="str">
        <f>IF('Felling&amp;Restocking'!N817="","",VLOOKUP( 'Felling&amp;Restocking'!N817,SpeciesList[],4,FALSE))</f>
        <v/>
      </c>
      <c r="AS817" s="346"/>
      <c r="AT817" s="333" t="str">
        <f>IF('Sub-Cpt Record'!A817&lt;&gt;"",CONCATENATE('Sub-Cpt Record'!A817,'Sub-Cpt Record'!B817,'Sub-Cpt Record'!C817),"")</f>
        <v/>
      </c>
      <c r="AU817" s="333">
        <f t="shared" si="117"/>
        <v>1</v>
      </c>
      <c r="AV817" s="333">
        <f>IF(AT817&lt;&gt;"",'Sub-Cpt Record'!C817/CODE!AU817,0)</f>
        <v>0</v>
      </c>
    </row>
    <row r="818" spans="1:48" x14ac:dyDescent="0.25">
      <c r="A818" s="333" t="str">
        <f>IF('Sub-Cpt Record'!B818="",IF(OR('Sub-Cpt Record'!A818=0,'Sub-Cpt Record'!A818=""),"",'Sub-Cpt Record'!A818),CONCATENATE('Sub-Cpt Record'!A818&amp;'Sub-Cpt Record'!B818))</f>
        <v/>
      </c>
      <c r="B818" s="333">
        <f t="shared" si="109"/>
        <v>1</v>
      </c>
      <c r="C818" s="334" t="str">
        <f>IF('Sub-Cpt Record'!E818 = "","",'Sub-Cpt Record'!E818&amp;"  ")</f>
        <v/>
      </c>
      <c r="D818" s="333" t="str">
        <f>IF('Sub-Cpt Record'!F818 = "","",'Sub-Cpt Record'!F818&amp;"  ")</f>
        <v/>
      </c>
      <c r="E818" s="333" t="str">
        <f>IF('Sub-Cpt Record'!G818 = "","",'Sub-Cpt Record'!G818&amp;"  ")</f>
        <v/>
      </c>
      <c r="F818" s="333" t="str">
        <f>IF('Sub-Cpt Record'!H818 = "","",'Sub-Cpt Record'!H818&amp;"  ")</f>
        <v/>
      </c>
      <c r="G818" s="333" t="str">
        <f>IF('Sub-Cpt Record'!I818 = "","",'Sub-Cpt Record'!I818&amp;"  ")</f>
        <v/>
      </c>
      <c r="H818" s="333" t="str">
        <f>IF('Sub-Cpt Record'!J818 = "","",'Sub-Cpt Record'!J818&amp;"  ")</f>
        <v/>
      </c>
      <c r="I818" s="335" t="str">
        <f t="shared" si="110"/>
        <v/>
      </c>
      <c r="J818" s="333">
        <f>IF(A818&lt;&gt;"",'Sub-Cpt Record'!C818/CODE!B818,0)</f>
        <v>0</v>
      </c>
      <c r="L818" s="337" t="str">
        <f t="shared" si="111"/>
        <v/>
      </c>
      <c r="N818" s="338">
        <f>COUNTIFS('Felling&amp;Restocking'!$A$11:$A$1000, 'Felling&amp;Restocking'!$A818, 'Felling&amp;Restocking'!$B$11:$B$1000, 'Felling&amp;Restocking'!$B818, 'Felling&amp;Restocking'!$H$11:$H$1000, 'Felling&amp;Restocking'!$H818)</f>
        <v>0</v>
      </c>
      <c r="O818" s="338">
        <f>IF(OR('Felling&amp;Restocking'!H818=0,'Felling&amp;Restocking'!H818=""),0,1)</f>
        <v>0</v>
      </c>
      <c r="P818" s="339">
        <f>SUM('Felling&amp;Restocking'!O818+'Felling&amp;Restocking'!P818)</f>
        <v>0</v>
      </c>
      <c r="S818" s="341">
        <f>IF(AND(O818&lt;&gt;0,P818&lt;&gt;0,'Felling&amp;Restocking'!G818&lt;&gt;0,AA818="",AC818=""),1,0)</f>
        <v>0</v>
      </c>
      <c r="T818" s="342" t="str">
        <f>IF(OR('Felling&amp;Restocking'!G818=0,'Felling&amp;Restocking'!G818=""),"",SUM('Felling&amp;Restocking'!O818/P818)*'Felling&amp;Restocking'!G818)</f>
        <v/>
      </c>
      <c r="U818" s="343" t="str">
        <f>IF(OR('Felling&amp;Restocking'!G818=0,'Felling&amp;Restocking'!G818=""),"",SUM('Felling&amp;Restocking'!P818/P818)*'Felling&amp;Restocking'!G818)</f>
        <v/>
      </c>
      <c r="V818" s="344">
        <f>IF(CONCATENATE('Felling&amp;Restocking'!U818&amp;'Felling&amp;Restocking'!W818&amp;'Felling&amp;Restocking'!Y818&amp;'Felling&amp;Restocking'!AA818&amp;'Felling&amp;Restocking'!AC818)="",0,1)</f>
        <v>0</v>
      </c>
      <c r="W818" s="345">
        <f>IF(OR(OR(TRIM('Felling&amp;Restocking'!H818)="T",TRIM('Felling&amp;Restocking'!H818)="DF",TRIM('Felling&amp;Restocking'!H818)="OS"),O818=0),0,1)</f>
        <v>0</v>
      </c>
      <c r="X818" s="345">
        <f>IF(OR('Felling&amp;Restocking'!$S818="",OR('Felling&amp;Restocking'!$S818=0,'Felling&amp;Restocking'!$S818="N/A")),0,1)</f>
        <v>0</v>
      </c>
      <c r="Y818" s="333" t="str">
        <f t="shared" si="112"/>
        <v/>
      </c>
      <c r="Z818" s="333" t="str">
        <f t="shared" si="113"/>
        <v/>
      </c>
      <c r="AA818" s="334" t="str">
        <f t="shared" si="114"/>
        <v/>
      </c>
      <c r="AC818" s="333" t="str">
        <f t="shared" si="115"/>
        <v/>
      </c>
      <c r="AE818" s="333" t="str">
        <f t="shared" si="116"/>
        <v>1</v>
      </c>
      <c r="AF818" s="346" t="str">
        <f>IF('Felling&amp;Restocking'!I818="","",IFERROR(VLOOKUP( 'Felling&amp;Restocking'!I818,SpeciesList[],2,FALSE),"," &amp; 'Felling&amp;Restocking'!I818))</f>
        <v/>
      </c>
      <c r="AG818" s="333" t="str">
        <f>IF('Felling&amp;Restocking'!I818="","",VLOOKUP( 'Felling&amp;Restocking'!I818,SpeciesList[],4,FALSE))</f>
        <v/>
      </c>
      <c r="AH818" s="333" t="str">
        <f>IF('Felling&amp;Restocking'!J818="","",IFERROR("," &amp; VLOOKUP( 'Felling&amp;Restocking'!J818,SpeciesList[],2,FALSE),"," &amp; 'Felling&amp;Restocking'!J818))</f>
        <v/>
      </c>
      <c r="AI818" s="333" t="str">
        <f>IF('Felling&amp;Restocking'!J818="","",VLOOKUP( 'Felling&amp;Restocking'!J818,SpeciesList[],4,FALSE))</f>
        <v/>
      </c>
      <c r="AJ818" s="333" t="str">
        <f>IF('Felling&amp;Restocking'!K818="","",IFERROR("," &amp; VLOOKUP( 'Felling&amp;Restocking'!K818,SpeciesList[],2,FALSE),"," &amp; 'Felling&amp;Restocking'!K818))</f>
        <v/>
      </c>
      <c r="AK818" s="333" t="str">
        <f>IF('Felling&amp;Restocking'!K818="","",VLOOKUP( 'Felling&amp;Restocking'!K818,SpeciesList[],4,FALSE))</f>
        <v/>
      </c>
      <c r="AL818" s="333" t="str">
        <f>IF('Felling&amp;Restocking'!L818="","",IFERROR("," &amp; VLOOKUP( 'Felling&amp;Restocking'!L818,SpeciesList[],2,FALSE),"," &amp; 'Felling&amp;Restocking'!L818))</f>
        <v/>
      </c>
      <c r="AM818" s="333" t="str">
        <f>IF('Felling&amp;Restocking'!L818="","",VLOOKUP( 'Felling&amp;Restocking'!L818,SpeciesList[],4,FALSE))</f>
        <v/>
      </c>
      <c r="AN818" s="333" t="str">
        <f>IF('Felling&amp;Restocking'!M818="","",IFERROR("," &amp; VLOOKUP( 'Felling&amp;Restocking'!M818,SpeciesList[],2,FALSE),"," &amp; 'Felling&amp;Restocking'!M818))</f>
        <v/>
      </c>
      <c r="AO818" s="333" t="str">
        <f>IF('Felling&amp;Restocking'!M818="","",VLOOKUP( 'Felling&amp;Restocking'!M818,SpeciesList[],4,FALSE))</f>
        <v/>
      </c>
      <c r="AP818" s="333" t="str">
        <f>IF('Felling&amp;Restocking'!N818="","",IFERROR("," &amp; VLOOKUP( 'Felling&amp;Restocking'!N818,SpeciesList[],2,FALSE),"," &amp; 'Felling&amp;Restocking'!N818))</f>
        <v/>
      </c>
      <c r="AQ818" s="333" t="str">
        <f>IF('Felling&amp;Restocking'!N818="","",VLOOKUP( 'Felling&amp;Restocking'!N818,SpeciesList[],4,FALSE))</f>
        <v/>
      </c>
      <c r="AS818" s="346"/>
      <c r="AT818" s="333" t="str">
        <f>IF('Sub-Cpt Record'!A818&lt;&gt;"",CONCATENATE('Sub-Cpt Record'!A818,'Sub-Cpt Record'!B818,'Sub-Cpt Record'!C818),"")</f>
        <v/>
      </c>
      <c r="AU818" s="333">
        <f t="shared" si="117"/>
        <v>1</v>
      </c>
      <c r="AV818" s="333">
        <f>IF(AT818&lt;&gt;"",'Sub-Cpt Record'!C818/CODE!AU818,0)</f>
        <v>0</v>
      </c>
    </row>
    <row r="819" spans="1:48" x14ac:dyDescent="0.25">
      <c r="A819" s="333" t="str">
        <f>IF('Sub-Cpt Record'!B819="",IF(OR('Sub-Cpt Record'!A819=0,'Sub-Cpt Record'!A819=""),"",'Sub-Cpt Record'!A819),CONCATENATE('Sub-Cpt Record'!A819&amp;'Sub-Cpt Record'!B819))</f>
        <v/>
      </c>
      <c r="B819" s="333">
        <f t="shared" si="109"/>
        <v>1</v>
      </c>
      <c r="C819" s="334" t="str">
        <f>IF('Sub-Cpt Record'!E819 = "","",'Sub-Cpt Record'!E819&amp;"  ")</f>
        <v/>
      </c>
      <c r="D819" s="333" t="str">
        <f>IF('Sub-Cpt Record'!F819 = "","",'Sub-Cpt Record'!F819&amp;"  ")</f>
        <v/>
      </c>
      <c r="E819" s="333" t="str">
        <f>IF('Sub-Cpt Record'!G819 = "","",'Sub-Cpt Record'!G819&amp;"  ")</f>
        <v/>
      </c>
      <c r="F819" s="333" t="str">
        <f>IF('Sub-Cpt Record'!H819 = "","",'Sub-Cpt Record'!H819&amp;"  ")</f>
        <v/>
      </c>
      <c r="G819" s="333" t="str">
        <f>IF('Sub-Cpt Record'!I819 = "","",'Sub-Cpt Record'!I819&amp;"  ")</f>
        <v/>
      </c>
      <c r="H819" s="333" t="str">
        <f>IF('Sub-Cpt Record'!J819 = "","",'Sub-Cpt Record'!J819&amp;"  ")</f>
        <v/>
      </c>
      <c r="I819" s="335" t="str">
        <f t="shared" si="110"/>
        <v/>
      </c>
      <c r="J819" s="333">
        <f>IF(A819&lt;&gt;"",'Sub-Cpt Record'!C819/CODE!B819,0)</f>
        <v>0</v>
      </c>
      <c r="L819" s="337" t="str">
        <f t="shared" si="111"/>
        <v/>
      </c>
      <c r="N819" s="338">
        <f>COUNTIFS('Felling&amp;Restocking'!$A$11:$A$1000, 'Felling&amp;Restocking'!$A819, 'Felling&amp;Restocking'!$B$11:$B$1000, 'Felling&amp;Restocking'!$B819, 'Felling&amp;Restocking'!$H$11:$H$1000, 'Felling&amp;Restocking'!$H819)</f>
        <v>0</v>
      </c>
      <c r="O819" s="338">
        <f>IF(OR('Felling&amp;Restocking'!H819=0,'Felling&amp;Restocking'!H819=""),0,1)</f>
        <v>0</v>
      </c>
      <c r="P819" s="339">
        <f>SUM('Felling&amp;Restocking'!O819+'Felling&amp;Restocking'!P819)</f>
        <v>0</v>
      </c>
      <c r="S819" s="341">
        <f>IF(AND(O819&lt;&gt;0,P819&lt;&gt;0,'Felling&amp;Restocking'!G819&lt;&gt;0,AA819="",AC819=""),1,0)</f>
        <v>0</v>
      </c>
      <c r="T819" s="342" t="str">
        <f>IF(OR('Felling&amp;Restocking'!G819=0,'Felling&amp;Restocking'!G819=""),"",SUM('Felling&amp;Restocking'!O819/P819)*'Felling&amp;Restocking'!G819)</f>
        <v/>
      </c>
      <c r="U819" s="343" t="str">
        <f>IF(OR('Felling&amp;Restocking'!G819=0,'Felling&amp;Restocking'!G819=""),"",SUM('Felling&amp;Restocking'!P819/P819)*'Felling&amp;Restocking'!G819)</f>
        <v/>
      </c>
      <c r="V819" s="344">
        <f>IF(CONCATENATE('Felling&amp;Restocking'!U819&amp;'Felling&amp;Restocking'!W819&amp;'Felling&amp;Restocking'!Y819&amp;'Felling&amp;Restocking'!AA819&amp;'Felling&amp;Restocking'!AC819)="",0,1)</f>
        <v>0</v>
      </c>
      <c r="W819" s="345">
        <f>IF(OR(OR(TRIM('Felling&amp;Restocking'!H819)="T",TRIM('Felling&amp;Restocking'!H819)="DF",TRIM('Felling&amp;Restocking'!H819)="OS"),O819=0),0,1)</f>
        <v>0</v>
      </c>
      <c r="X819" s="345">
        <f>IF(OR('Felling&amp;Restocking'!$S819="",OR('Felling&amp;Restocking'!$S819=0,'Felling&amp;Restocking'!$S819="N/A")),0,1)</f>
        <v>0</v>
      </c>
      <c r="Y819" s="333" t="str">
        <f t="shared" si="112"/>
        <v/>
      </c>
      <c r="Z819" s="333" t="str">
        <f t="shared" si="113"/>
        <v/>
      </c>
      <c r="AA819" s="334" t="str">
        <f t="shared" si="114"/>
        <v/>
      </c>
      <c r="AC819" s="333" t="str">
        <f t="shared" si="115"/>
        <v/>
      </c>
      <c r="AE819" s="333" t="str">
        <f t="shared" si="116"/>
        <v>1</v>
      </c>
      <c r="AF819" s="346" t="str">
        <f>IF('Felling&amp;Restocking'!I819="","",IFERROR(VLOOKUP( 'Felling&amp;Restocking'!I819,SpeciesList[],2,FALSE),"," &amp; 'Felling&amp;Restocking'!I819))</f>
        <v/>
      </c>
      <c r="AG819" s="333" t="str">
        <f>IF('Felling&amp;Restocking'!I819="","",VLOOKUP( 'Felling&amp;Restocking'!I819,SpeciesList[],4,FALSE))</f>
        <v/>
      </c>
      <c r="AH819" s="333" t="str">
        <f>IF('Felling&amp;Restocking'!J819="","",IFERROR("," &amp; VLOOKUP( 'Felling&amp;Restocking'!J819,SpeciesList[],2,FALSE),"," &amp; 'Felling&amp;Restocking'!J819))</f>
        <v/>
      </c>
      <c r="AI819" s="333" t="str">
        <f>IF('Felling&amp;Restocking'!J819="","",VLOOKUP( 'Felling&amp;Restocking'!J819,SpeciesList[],4,FALSE))</f>
        <v/>
      </c>
      <c r="AJ819" s="333" t="str">
        <f>IF('Felling&amp;Restocking'!K819="","",IFERROR("," &amp; VLOOKUP( 'Felling&amp;Restocking'!K819,SpeciesList[],2,FALSE),"," &amp; 'Felling&amp;Restocking'!K819))</f>
        <v/>
      </c>
      <c r="AK819" s="333" t="str">
        <f>IF('Felling&amp;Restocking'!K819="","",VLOOKUP( 'Felling&amp;Restocking'!K819,SpeciesList[],4,FALSE))</f>
        <v/>
      </c>
      <c r="AL819" s="333" t="str">
        <f>IF('Felling&amp;Restocking'!L819="","",IFERROR("," &amp; VLOOKUP( 'Felling&amp;Restocking'!L819,SpeciesList[],2,FALSE),"," &amp; 'Felling&amp;Restocking'!L819))</f>
        <v/>
      </c>
      <c r="AM819" s="333" t="str">
        <f>IF('Felling&amp;Restocking'!L819="","",VLOOKUP( 'Felling&amp;Restocking'!L819,SpeciesList[],4,FALSE))</f>
        <v/>
      </c>
      <c r="AN819" s="333" t="str">
        <f>IF('Felling&amp;Restocking'!M819="","",IFERROR("," &amp; VLOOKUP( 'Felling&amp;Restocking'!M819,SpeciesList[],2,FALSE),"," &amp; 'Felling&amp;Restocking'!M819))</f>
        <v/>
      </c>
      <c r="AO819" s="333" t="str">
        <f>IF('Felling&amp;Restocking'!M819="","",VLOOKUP( 'Felling&amp;Restocking'!M819,SpeciesList[],4,FALSE))</f>
        <v/>
      </c>
      <c r="AP819" s="333" t="str">
        <f>IF('Felling&amp;Restocking'!N819="","",IFERROR("," &amp; VLOOKUP( 'Felling&amp;Restocking'!N819,SpeciesList[],2,FALSE),"," &amp; 'Felling&amp;Restocking'!N819))</f>
        <v/>
      </c>
      <c r="AQ819" s="333" t="str">
        <f>IF('Felling&amp;Restocking'!N819="","",VLOOKUP( 'Felling&amp;Restocking'!N819,SpeciesList[],4,FALSE))</f>
        <v/>
      </c>
      <c r="AS819" s="346"/>
      <c r="AT819" s="333" t="str">
        <f>IF('Sub-Cpt Record'!A819&lt;&gt;"",CONCATENATE('Sub-Cpt Record'!A819,'Sub-Cpt Record'!B819,'Sub-Cpt Record'!C819),"")</f>
        <v/>
      </c>
      <c r="AU819" s="333">
        <f t="shared" si="117"/>
        <v>1</v>
      </c>
      <c r="AV819" s="333">
        <f>IF(AT819&lt;&gt;"",'Sub-Cpt Record'!C819/CODE!AU819,0)</f>
        <v>0</v>
      </c>
    </row>
    <row r="820" spans="1:48" x14ac:dyDescent="0.25">
      <c r="A820" s="333" t="str">
        <f>IF('Sub-Cpt Record'!B820="",IF(OR('Sub-Cpt Record'!A820=0,'Sub-Cpt Record'!A820=""),"",'Sub-Cpt Record'!A820),CONCATENATE('Sub-Cpt Record'!A820&amp;'Sub-Cpt Record'!B820))</f>
        <v/>
      </c>
      <c r="B820" s="333">
        <f t="shared" si="109"/>
        <v>1</v>
      </c>
      <c r="C820" s="334" t="str">
        <f>IF('Sub-Cpt Record'!E820 = "","",'Sub-Cpt Record'!E820&amp;"  ")</f>
        <v/>
      </c>
      <c r="D820" s="333" t="str">
        <f>IF('Sub-Cpt Record'!F820 = "","",'Sub-Cpt Record'!F820&amp;"  ")</f>
        <v/>
      </c>
      <c r="E820" s="333" t="str">
        <f>IF('Sub-Cpt Record'!G820 = "","",'Sub-Cpt Record'!G820&amp;"  ")</f>
        <v/>
      </c>
      <c r="F820" s="333" t="str">
        <f>IF('Sub-Cpt Record'!H820 = "","",'Sub-Cpt Record'!H820&amp;"  ")</f>
        <v/>
      </c>
      <c r="G820" s="333" t="str">
        <f>IF('Sub-Cpt Record'!I820 = "","",'Sub-Cpt Record'!I820&amp;"  ")</f>
        <v/>
      </c>
      <c r="H820" s="333" t="str">
        <f>IF('Sub-Cpt Record'!J820 = "","",'Sub-Cpt Record'!J820&amp;"  ")</f>
        <v/>
      </c>
      <c r="I820" s="335" t="str">
        <f t="shared" si="110"/>
        <v/>
      </c>
      <c r="J820" s="333">
        <f>IF(A820&lt;&gt;"",'Sub-Cpt Record'!C820/CODE!B820,0)</f>
        <v>0</v>
      </c>
      <c r="L820" s="337" t="str">
        <f t="shared" si="111"/>
        <v/>
      </c>
      <c r="N820" s="338">
        <f>COUNTIFS('Felling&amp;Restocking'!$A$11:$A$1000, 'Felling&amp;Restocking'!$A820, 'Felling&amp;Restocking'!$B$11:$B$1000, 'Felling&amp;Restocking'!$B820, 'Felling&amp;Restocking'!$H$11:$H$1000, 'Felling&amp;Restocking'!$H820)</f>
        <v>0</v>
      </c>
      <c r="O820" s="338">
        <f>IF(OR('Felling&amp;Restocking'!H820=0,'Felling&amp;Restocking'!H820=""),0,1)</f>
        <v>0</v>
      </c>
      <c r="P820" s="339">
        <f>SUM('Felling&amp;Restocking'!O820+'Felling&amp;Restocking'!P820)</f>
        <v>0</v>
      </c>
      <c r="S820" s="341">
        <f>IF(AND(O820&lt;&gt;0,P820&lt;&gt;0,'Felling&amp;Restocking'!G820&lt;&gt;0,AA820="",AC820=""),1,0)</f>
        <v>0</v>
      </c>
      <c r="T820" s="342" t="str">
        <f>IF(OR('Felling&amp;Restocking'!G820=0,'Felling&amp;Restocking'!G820=""),"",SUM('Felling&amp;Restocking'!O820/P820)*'Felling&amp;Restocking'!G820)</f>
        <v/>
      </c>
      <c r="U820" s="343" t="str">
        <f>IF(OR('Felling&amp;Restocking'!G820=0,'Felling&amp;Restocking'!G820=""),"",SUM('Felling&amp;Restocking'!P820/P820)*'Felling&amp;Restocking'!G820)</f>
        <v/>
      </c>
      <c r="V820" s="344">
        <f>IF(CONCATENATE('Felling&amp;Restocking'!U820&amp;'Felling&amp;Restocking'!W820&amp;'Felling&amp;Restocking'!Y820&amp;'Felling&amp;Restocking'!AA820&amp;'Felling&amp;Restocking'!AC820)="",0,1)</f>
        <v>0</v>
      </c>
      <c r="W820" s="345">
        <f>IF(OR(OR(TRIM('Felling&amp;Restocking'!H820)="T",TRIM('Felling&amp;Restocking'!H820)="DF",TRIM('Felling&amp;Restocking'!H820)="OS"),O820=0),0,1)</f>
        <v>0</v>
      </c>
      <c r="X820" s="345">
        <f>IF(OR('Felling&amp;Restocking'!$S820="",OR('Felling&amp;Restocking'!$S820=0,'Felling&amp;Restocking'!$S820="N/A")),0,1)</f>
        <v>0</v>
      </c>
      <c r="Y820" s="333" t="str">
        <f t="shared" si="112"/>
        <v/>
      </c>
      <c r="Z820" s="333" t="str">
        <f t="shared" si="113"/>
        <v/>
      </c>
      <c r="AA820" s="334" t="str">
        <f t="shared" si="114"/>
        <v/>
      </c>
      <c r="AC820" s="333" t="str">
        <f t="shared" si="115"/>
        <v/>
      </c>
      <c r="AE820" s="333" t="str">
        <f t="shared" si="116"/>
        <v>1</v>
      </c>
      <c r="AF820" s="346" t="str">
        <f>IF('Felling&amp;Restocking'!I820="","",IFERROR(VLOOKUP( 'Felling&amp;Restocking'!I820,SpeciesList[],2,FALSE),"," &amp; 'Felling&amp;Restocking'!I820))</f>
        <v/>
      </c>
      <c r="AG820" s="333" t="str">
        <f>IF('Felling&amp;Restocking'!I820="","",VLOOKUP( 'Felling&amp;Restocking'!I820,SpeciesList[],4,FALSE))</f>
        <v/>
      </c>
      <c r="AH820" s="333" t="str">
        <f>IF('Felling&amp;Restocking'!J820="","",IFERROR("," &amp; VLOOKUP( 'Felling&amp;Restocking'!J820,SpeciesList[],2,FALSE),"," &amp; 'Felling&amp;Restocking'!J820))</f>
        <v/>
      </c>
      <c r="AI820" s="333" t="str">
        <f>IF('Felling&amp;Restocking'!J820="","",VLOOKUP( 'Felling&amp;Restocking'!J820,SpeciesList[],4,FALSE))</f>
        <v/>
      </c>
      <c r="AJ820" s="333" t="str">
        <f>IF('Felling&amp;Restocking'!K820="","",IFERROR("," &amp; VLOOKUP( 'Felling&amp;Restocking'!K820,SpeciesList[],2,FALSE),"," &amp; 'Felling&amp;Restocking'!K820))</f>
        <v/>
      </c>
      <c r="AK820" s="333" t="str">
        <f>IF('Felling&amp;Restocking'!K820="","",VLOOKUP( 'Felling&amp;Restocking'!K820,SpeciesList[],4,FALSE))</f>
        <v/>
      </c>
      <c r="AL820" s="333" t="str">
        <f>IF('Felling&amp;Restocking'!L820="","",IFERROR("," &amp; VLOOKUP( 'Felling&amp;Restocking'!L820,SpeciesList[],2,FALSE),"," &amp; 'Felling&amp;Restocking'!L820))</f>
        <v/>
      </c>
      <c r="AM820" s="333" t="str">
        <f>IF('Felling&amp;Restocking'!L820="","",VLOOKUP( 'Felling&amp;Restocking'!L820,SpeciesList[],4,FALSE))</f>
        <v/>
      </c>
      <c r="AN820" s="333" t="str">
        <f>IF('Felling&amp;Restocking'!M820="","",IFERROR("," &amp; VLOOKUP( 'Felling&amp;Restocking'!M820,SpeciesList[],2,FALSE),"," &amp; 'Felling&amp;Restocking'!M820))</f>
        <v/>
      </c>
      <c r="AO820" s="333" t="str">
        <f>IF('Felling&amp;Restocking'!M820="","",VLOOKUP( 'Felling&amp;Restocking'!M820,SpeciesList[],4,FALSE))</f>
        <v/>
      </c>
      <c r="AP820" s="333" t="str">
        <f>IF('Felling&amp;Restocking'!N820="","",IFERROR("," &amp; VLOOKUP( 'Felling&amp;Restocking'!N820,SpeciesList[],2,FALSE),"," &amp; 'Felling&amp;Restocking'!N820))</f>
        <v/>
      </c>
      <c r="AQ820" s="333" t="str">
        <f>IF('Felling&amp;Restocking'!N820="","",VLOOKUP( 'Felling&amp;Restocking'!N820,SpeciesList[],4,FALSE))</f>
        <v/>
      </c>
      <c r="AS820" s="346"/>
      <c r="AT820" s="333" t="str">
        <f>IF('Sub-Cpt Record'!A820&lt;&gt;"",CONCATENATE('Sub-Cpt Record'!A820,'Sub-Cpt Record'!B820,'Sub-Cpt Record'!C820),"")</f>
        <v/>
      </c>
      <c r="AU820" s="333">
        <f t="shared" si="117"/>
        <v>1</v>
      </c>
      <c r="AV820" s="333">
        <f>IF(AT820&lt;&gt;"",'Sub-Cpt Record'!C820/CODE!AU820,0)</f>
        <v>0</v>
      </c>
    </row>
    <row r="821" spans="1:48" x14ac:dyDescent="0.25">
      <c r="A821" s="333" t="str">
        <f>IF('Sub-Cpt Record'!B821="",IF(OR('Sub-Cpt Record'!A821=0,'Sub-Cpt Record'!A821=""),"",'Sub-Cpt Record'!A821),CONCATENATE('Sub-Cpt Record'!A821&amp;'Sub-Cpt Record'!B821))</f>
        <v/>
      </c>
      <c r="B821" s="333">
        <f t="shared" si="109"/>
        <v>1</v>
      </c>
      <c r="C821" s="334" t="str">
        <f>IF('Sub-Cpt Record'!E821 = "","",'Sub-Cpt Record'!E821&amp;"  ")</f>
        <v/>
      </c>
      <c r="D821" s="333" t="str">
        <f>IF('Sub-Cpt Record'!F821 = "","",'Sub-Cpt Record'!F821&amp;"  ")</f>
        <v/>
      </c>
      <c r="E821" s="333" t="str">
        <f>IF('Sub-Cpt Record'!G821 = "","",'Sub-Cpt Record'!G821&amp;"  ")</f>
        <v/>
      </c>
      <c r="F821" s="333" t="str">
        <f>IF('Sub-Cpt Record'!H821 = "","",'Sub-Cpt Record'!H821&amp;"  ")</f>
        <v/>
      </c>
      <c r="G821" s="333" t="str">
        <f>IF('Sub-Cpt Record'!I821 = "","",'Sub-Cpt Record'!I821&amp;"  ")</f>
        <v/>
      </c>
      <c r="H821" s="333" t="str">
        <f>IF('Sub-Cpt Record'!J821 = "","",'Sub-Cpt Record'!J821&amp;"  ")</f>
        <v/>
      </c>
      <c r="I821" s="335" t="str">
        <f t="shared" si="110"/>
        <v/>
      </c>
      <c r="J821" s="333">
        <f>IF(A821&lt;&gt;"",'Sub-Cpt Record'!C821/CODE!B821,0)</f>
        <v>0</v>
      </c>
      <c r="L821" s="337" t="str">
        <f t="shared" si="111"/>
        <v/>
      </c>
      <c r="N821" s="338">
        <f>COUNTIFS('Felling&amp;Restocking'!$A$11:$A$1000, 'Felling&amp;Restocking'!$A821, 'Felling&amp;Restocking'!$B$11:$B$1000, 'Felling&amp;Restocking'!$B821, 'Felling&amp;Restocking'!$H$11:$H$1000, 'Felling&amp;Restocking'!$H821)</f>
        <v>0</v>
      </c>
      <c r="O821" s="338">
        <f>IF(OR('Felling&amp;Restocking'!H821=0,'Felling&amp;Restocking'!H821=""),0,1)</f>
        <v>0</v>
      </c>
      <c r="P821" s="339">
        <f>SUM('Felling&amp;Restocking'!O821+'Felling&amp;Restocking'!P821)</f>
        <v>0</v>
      </c>
      <c r="S821" s="341">
        <f>IF(AND(O821&lt;&gt;0,P821&lt;&gt;0,'Felling&amp;Restocking'!G821&lt;&gt;0,AA821="",AC821=""),1,0)</f>
        <v>0</v>
      </c>
      <c r="T821" s="342" t="str">
        <f>IF(OR('Felling&amp;Restocking'!G821=0,'Felling&amp;Restocking'!G821=""),"",SUM('Felling&amp;Restocking'!O821/P821)*'Felling&amp;Restocking'!G821)</f>
        <v/>
      </c>
      <c r="U821" s="343" t="str">
        <f>IF(OR('Felling&amp;Restocking'!G821=0,'Felling&amp;Restocking'!G821=""),"",SUM('Felling&amp;Restocking'!P821/P821)*'Felling&amp;Restocking'!G821)</f>
        <v/>
      </c>
      <c r="V821" s="344">
        <f>IF(CONCATENATE('Felling&amp;Restocking'!U821&amp;'Felling&amp;Restocking'!W821&amp;'Felling&amp;Restocking'!Y821&amp;'Felling&amp;Restocking'!AA821&amp;'Felling&amp;Restocking'!AC821)="",0,1)</f>
        <v>0</v>
      </c>
      <c r="W821" s="345">
        <f>IF(OR(OR(TRIM('Felling&amp;Restocking'!H821)="T",TRIM('Felling&amp;Restocking'!H821)="DF",TRIM('Felling&amp;Restocking'!H821)="OS"),O821=0),0,1)</f>
        <v>0</v>
      </c>
      <c r="X821" s="345">
        <f>IF(OR('Felling&amp;Restocking'!$S821="",OR('Felling&amp;Restocking'!$S821=0,'Felling&amp;Restocking'!$S821="N/A")),0,1)</f>
        <v>0</v>
      </c>
      <c r="Y821" s="333" t="str">
        <f t="shared" si="112"/>
        <v/>
      </c>
      <c r="Z821" s="333" t="str">
        <f t="shared" si="113"/>
        <v/>
      </c>
      <c r="AA821" s="334" t="str">
        <f t="shared" si="114"/>
        <v/>
      </c>
      <c r="AC821" s="333" t="str">
        <f t="shared" si="115"/>
        <v/>
      </c>
      <c r="AE821" s="333" t="str">
        <f t="shared" si="116"/>
        <v>1</v>
      </c>
      <c r="AF821" s="346" t="str">
        <f>IF('Felling&amp;Restocking'!I821="","",IFERROR(VLOOKUP( 'Felling&amp;Restocking'!I821,SpeciesList[],2,FALSE),"," &amp; 'Felling&amp;Restocking'!I821))</f>
        <v/>
      </c>
      <c r="AG821" s="333" t="str">
        <f>IF('Felling&amp;Restocking'!I821="","",VLOOKUP( 'Felling&amp;Restocking'!I821,SpeciesList[],4,FALSE))</f>
        <v/>
      </c>
      <c r="AH821" s="333" t="str">
        <f>IF('Felling&amp;Restocking'!J821="","",IFERROR("," &amp; VLOOKUP( 'Felling&amp;Restocking'!J821,SpeciesList[],2,FALSE),"," &amp; 'Felling&amp;Restocking'!J821))</f>
        <v/>
      </c>
      <c r="AI821" s="333" t="str">
        <f>IF('Felling&amp;Restocking'!J821="","",VLOOKUP( 'Felling&amp;Restocking'!J821,SpeciesList[],4,FALSE))</f>
        <v/>
      </c>
      <c r="AJ821" s="333" t="str">
        <f>IF('Felling&amp;Restocking'!K821="","",IFERROR("," &amp; VLOOKUP( 'Felling&amp;Restocking'!K821,SpeciesList[],2,FALSE),"," &amp; 'Felling&amp;Restocking'!K821))</f>
        <v/>
      </c>
      <c r="AK821" s="333" t="str">
        <f>IF('Felling&amp;Restocking'!K821="","",VLOOKUP( 'Felling&amp;Restocking'!K821,SpeciesList[],4,FALSE))</f>
        <v/>
      </c>
      <c r="AL821" s="333" t="str">
        <f>IF('Felling&amp;Restocking'!L821="","",IFERROR("," &amp; VLOOKUP( 'Felling&amp;Restocking'!L821,SpeciesList[],2,FALSE),"," &amp; 'Felling&amp;Restocking'!L821))</f>
        <v/>
      </c>
      <c r="AM821" s="333" t="str">
        <f>IF('Felling&amp;Restocking'!L821="","",VLOOKUP( 'Felling&amp;Restocking'!L821,SpeciesList[],4,FALSE))</f>
        <v/>
      </c>
      <c r="AN821" s="333" t="str">
        <f>IF('Felling&amp;Restocking'!M821="","",IFERROR("," &amp; VLOOKUP( 'Felling&amp;Restocking'!M821,SpeciesList[],2,FALSE),"," &amp; 'Felling&amp;Restocking'!M821))</f>
        <v/>
      </c>
      <c r="AO821" s="333" t="str">
        <f>IF('Felling&amp;Restocking'!M821="","",VLOOKUP( 'Felling&amp;Restocking'!M821,SpeciesList[],4,FALSE))</f>
        <v/>
      </c>
      <c r="AP821" s="333" t="str">
        <f>IF('Felling&amp;Restocking'!N821="","",IFERROR("," &amp; VLOOKUP( 'Felling&amp;Restocking'!N821,SpeciesList[],2,FALSE),"," &amp; 'Felling&amp;Restocking'!N821))</f>
        <v/>
      </c>
      <c r="AQ821" s="333" t="str">
        <f>IF('Felling&amp;Restocking'!N821="","",VLOOKUP( 'Felling&amp;Restocking'!N821,SpeciesList[],4,FALSE))</f>
        <v/>
      </c>
      <c r="AS821" s="346"/>
      <c r="AT821" s="333" t="str">
        <f>IF('Sub-Cpt Record'!A821&lt;&gt;"",CONCATENATE('Sub-Cpt Record'!A821,'Sub-Cpt Record'!B821,'Sub-Cpt Record'!C821),"")</f>
        <v/>
      </c>
      <c r="AU821" s="333">
        <f t="shared" si="117"/>
        <v>1</v>
      </c>
      <c r="AV821" s="333">
        <f>IF(AT821&lt;&gt;"",'Sub-Cpt Record'!C821/CODE!AU821,0)</f>
        <v>0</v>
      </c>
    </row>
    <row r="822" spans="1:48" x14ac:dyDescent="0.25">
      <c r="A822" s="333" t="str">
        <f>IF('Sub-Cpt Record'!B822="",IF(OR('Sub-Cpt Record'!A822=0,'Sub-Cpt Record'!A822=""),"",'Sub-Cpt Record'!A822),CONCATENATE('Sub-Cpt Record'!A822&amp;'Sub-Cpt Record'!B822))</f>
        <v/>
      </c>
      <c r="B822" s="333">
        <f t="shared" si="109"/>
        <v>1</v>
      </c>
      <c r="C822" s="334" t="str">
        <f>IF('Sub-Cpt Record'!E822 = "","",'Sub-Cpt Record'!E822&amp;"  ")</f>
        <v/>
      </c>
      <c r="D822" s="333" t="str">
        <f>IF('Sub-Cpt Record'!F822 = "","",'Sub-Cpt Record'!F822&amp;"  ")</f>
        <v/>
      </c>
      <c r="E822" s="333" t="str">
        <f>IF('Sub-Cpt Record'!G822 = "","",'Sub-Cpt Record'!G822&amp;"  ")</f>
        <v/>
      </c>
      <c r="F822" s="333" t="str">
        <f>IF('Sub-Cpt Record'!H822 = "","",'Sub-Cpt Record'!H822&amp;"  ")</f>
        <v/>
      </c>
      <c r="G822" s="333" t="str">
        <f>IF('Sub-Cpt Record'!I822 = "","",'Sub-Cpt Record'!I822&amp;"  ")</f>
        <v/>
      </c>
      <c r="H822" s="333" t="str">
        <f>IF('Sub-Cpt Record'!J822 = "","",'Sub-Cpt Record'!J822&amp;"  ")</f>
        <v/>
      </c>
      <c r="I822" s="335" t="str">
        <f t="shared" si="110"/>
        <v/>
      </c>
      <c r="J822" s="333">
        <f>IF(A822&lt;&gt;"",'Sub-Cpt Record'!C822/CODE!B822,0)</f>
        <v>0</v>
      </c>
      <c r="L822" s="337" t="str">
        <f t="shared" si="111"/>
        <v/>
      </c>
      <c r="N822" s="338">
        <f>COUNTIFS('Felling&amp;Restocking'!$A$11:$A$1000, 'Felling&amp;Restocking'!$A822, 'Felling&amp;Restocking'!$B$11:$B$1000, 'Felling&amp;Restocking'!$B822, 'Felling&amp;Restocking'!$H$11:$H$1000, 'Felling&amp;Restocking'!$H822)</f>
        <v>0</v>
      </c>
      <c r="O822" s="338">
        <f>IF(OR('Felling&amp;Restocking'!H822=0,'Felling&amp;Restocking'!H822=""),0,1)</f>
        <v>0</v>
      </c>
      <c r="P822" s="339">
        <f>SUM('Felling&amp;Restocking'!O822+'Felling&amp;Restocking'!P822)</f>
        <v>0</v>
      </c>
      <c r="S822" s="341">
        <f>IF(AND(O822&lt;&gt;0,P822&lt;&gt;0,'Felling&amp;Restocking'!G822&lt;&gt;0,AA822="",AC822=""),1,0)</f>
        <v>0</v>
      </c>
      <c r="T822" s="342" t="str">
        <f>IF(OR('Felling&amp;Restocking'!G822=0,'Felling&amp;Restocking'!G822=""),"",SUM('Felling&amp;Restocking'!O822/P822)*'Felling&amp;Restocking'!G822)</f>
        <v/>
      </c>
      <c r="U822" s="343" t="str">
        <f>IF(OR('Felling&amp;Restocking'!G822=0,'Felling&amp;Restocking'!G822=""),"",SUM('Felling&amp;Restocking'!P822/P822)*'Felling&amp;Restocking'!G822)</f>
        <v/>
      </c>
      <c r="V822" s="344">
        <f>IF(CONCATENATE('Felling&amp;Restocking'!U822&amp;'Felling&amp;Restocking'!W822&amp;'Felling&amp;Restocking'!Y822&amp;'Felling&amp;Restocking'!AA822&amp;'Felling&amp;Restocking'!AC822)="",0,1)</f>
        <v>0</v>
      </c>
      <c r="W822" s="345">
        <f>IF(OR(OR(TRIM('Felling&amp;Restocking'!H822)="T",TRIM('Felling&amp;Restocking'!H822)="DF",TRIM('Felling&amp;Restocking'!H822)="OS"),O822=0),0,1)</f>
        <v>0</v>
      </c>
      <c r="X822" s="345">
        <f>IF(OR('Felling&amp;Restocking'!$S822="",OR('Felling&amp;Restocking'!$S822=0,'Felling&amp;Restocking'!$S822="N/A")),0,1)</f>
        <v>0</v>
      </c>
      <c r="Y822" s="333" t="str">
        <f t="shared" si="112"/>
        <v/>
      </c>
      <c r="Z822" s="333" t="str">
        <f t="shared" si="113"/>
        <v/>
      </c>
      <c r="AA822" s="334" t="str">
        <f t="shared" si="114"/>
        <v/>
      </c>
      <c r="AC822" s="333" t="str">
        <f t="shared" si="115"/>
        <v/>
      </c>
      <c r="AE822" s="333" t="str">
        <f t="shared" si="116"/>
        <v>1</v>
      </c>
      <c r="AF822" s="346" t="str">
        <f>IF('Felling&amp;Restocking'!I822="","",IFERROR(VLOOKUP( 'Felling&amp;Restocking'!I822,SpeciesList[],2,FALSE),"," &amp; 'Felling&amp;Restocking'!I822))</f>
        <v/>
      </c>
      <c r="AG822" s="333" t="str">
        <f>IF('Felling&amp;Restocking'!I822="","",VLOOKUP( 'Felling&amp;Restocking'!I822,SpeciesList[],4,FALSE))</f>
        <v/>
      </c>
      <c r="AH822" s="333" t="str">
        <f>IF('Felling&amp;Restocking'!J822="","",IFERROR("," &amp; VLOOKUP( 'Felling&amp;Restocking'!J822,SpeciesList[],2,FALSE),"," &amp; 'Felling&amp;Restocking'!J822))</f>
        <v/>
      </c>
      <c r="AI822" s="333" t="str">
        <f>IF('Felling&amp;Restocking'!J822="","",VLOOKUP( 'Felling&amp;Restocking'!J822,SpeciesList[],4,FALSE))</f>
        <v/>
      </c>
      <c r="AJ822" s="333" t="str">
        <f>IF('Felling&amp;Restocking'!K822="","",IFERROR("," &amp; VLOOKUP( 'Felling&amp;Restocking'!K822,SpeciesList[],2,FALSE),"," &amp; 'Felling&amp;Restocking'!K822))</f>
        <v/>
      </c>
      <c r="AK822" s="333" t="str">
        <f>IF('Felling&amp;Restocking'!K822="","",VLOOKUP( 'Felling&amp;Restocking'!K822,SpeciesList[],4,FALSE))</f>
        <v/>
      </c>
      <c r="AL822" s="333" t="str">
        <f>IF('Felling&amp;Restocking'!L822="","",IFERROR("," &amp; VLOOKUP( 'Felling&amp;Restocking'!L822,SpeciesList[],2,FALSE),"," &amp; 'Felling&amp;Restocking'!L822))</f>
        <v/>
      </c>
      <c r="AM822" s="333" t="str">
        <f>IF('Felling&amp;Restocking'!L822="","",VLOOKUP( 'Felling&amp;Restocking'!L822,SpeciesList[],4,FALSE))</f>
        <v/>
      </c>
      <c r="AN822" s="333" t="str">
        <f>IF('Felling&amp;Restocking'!M822="","",IFERROR("," &amp; VLOOKUP( 'Felling&amp;Restocking'!M822,SpeciesList[],2,FALSE),"," &amp; 'Felling&amp;Restocking'!M822))</f>
        <v/>
      </c>
      <c r="AO822" s="333" t="str">
        <f>IF('Felling&amp;Restocking'!M822="","",VLOOKUP( 'Felling&amp;Restocking'!M822,SpeciesList[],4,FALSE))</f>
        <v/>
      </c>
      <c r="AP822" s="333" t="str">
        <f>IF('Felling&amp;Restocking'!N822="","",IFERROR("," &amp; VLOOKUP( 'Felling&amp;Restocking'!N822,SpeciesList[],2,FALSE),"," &amp; 'Felling&amp;Restocking'!N822))</f>
        <v/>
      </c>
      <c r="AQ822" s="333" t="str">
        <f>IF('Felling&amp;Restocking'!N822="","",VLOOKUP( 'Felling&amp;Restocking'!N822,SpeciesList[],4,FALSE))</f>
        <v/>
      </c>
      <c r="AS822" s="346"/>
      <c r="AT822" s="333" t="str">
        <f>IF('Sub-Cpt Record'!A822&lt;&gt;"",CONCATENATE('Sub-Cpt Record'!A822,'Sub-Cpt Record'!B822,'Sub-Cpt Record'!C822),"")</f>
        <v/>
      </c>
      <c r="AU822" s="333">
        <f t="shared" si="117"/>
        <v>1</v>
      </c>
      <c r="AV822" s="333">
        <f>IF(AT822&lt;&gt;"",'Sub-Cpt Record'!C822/CODE!AU822,0)</f>
        <v>0</v>
      </c>
    </row>
    <row r="823" spans="1:48" x14ac:dyDescent="0.25">
      <c r="A823" s="333" t="str">
        <f>IF('Sub-Cpt Record'!B823="",IF(OR('Sub-Cpt Record'!A823=0,'Sub-Cpt Record'!A823=""),"",'Sub-Cpt Record'!A823),CONCATENATE('Sub-Cpt Record'!A823&amp;'Sub-Cpt Record'!B823))</f>
        <v/>
      </c>
      <c r="B823" s="333">
        <f t="shared" si="109"/>
        <v>1</v>
      </c>
      <c r="C823" s="334" t="str">
        <f>IF('Sub-Cpt Record'!E823 = "","",'Sub-Cpt Record'!E823&amp;"  ")</f>
        <v/>
      </c>
      <c r="D823" s="333" t="str">
        <f>IF('Sub-Cpt Record'!F823 = "","",'Sub-Cpt Record'!F823&amp;"  ")</f>
        <v/>
      </c>
      <c r="E823" s="333" t="str">
        <f>IF('Sub-Cpt Record'!G823 = "","",'Sub-Cpt Record'!G823&amp;"  ")</f>
        <v/>
      </c>
      <c r="F823" s="333" t="str">
        <f>IF('Sub-Cpt Record'!H823 = "","",'Sub-Cpt Record'!H823&amp;"  ")</f>
        <v/>
      </c>
      <c r="G823" s="333" t="str">
        <f>IF('Sub-Cpt Record'!I823 = "","",'Sub-Cpt Record'!I823&amp;"  ")</f>
        <v/>
      </c>
      <c r="H823" s="333" t="str">
        <f>IF('Sub-Cpt Record'!J823 = "","",'Sub-Cpt Record'!J823&amp;"  ")</f>
        <v/>
      </c>
      <c r="I823" s="335" t="str">
        <f t="shared" si="110"/>
        <v/>
      </c>
      <c r="J823" s="333">
        <f>IF(A823&lt;&gt;"",'Sub-Cpt Record'!C823/CODE!B823,0)</f>
        <v>0</v>
      </c>
      <c r="L823" s="337" t="str">
        <f t="shared" si="111"/>
        <v/>
      </c>
      <c r="N823" s="338">
        <f>COUNTIFS('Felling&amp;Restocking'!$A$11:$A$1000, 'Felling&amp;Restocking'!$A823, 'Felling&amp;Restocking'!$B$11:$B$1000, 'Felling&amp;Restocking'!$B823, 'Felling&amp;Restocking'!$H$11:$H$1000, 'Felling&amp;Restocking'!$H823)</f>
        <v>0</v>
      </c>
      <c r="O823" s="338">
        <f>IF(OR('Felling&amp;Restocking'!H823=0,'Felling&amp;Restocking'!H823=""),0,1)</f>
        <v>0</v>
      </c>
      <c r="P823" s="339">
        <f>SUM('Felling&amp;Restocking'!O823+'Felling&amp;Restocking'!P823)</f>
        <v>0</v>
      </c>
      <c r="S823" s="341">
        <f>IF(AND(O823&lt;&gt;0,P823&lt;&gt;0,'Felling&amp;Restocking'!G823&lt;&gt;0,AA823="",AC823=""),1,0)</f>
        <v>0</v>
      </c>
      <c r="T823" s="342" t="str">
        <f>IF(OR('Felling&amp;Restocking'!G823=0,'Felling&amp;Restocking'!G823=""),"",SUM('Felling&amp;Restocking'!O823/P823)*'Felling&amp;Restocking'!G823)</f>
        <v/>
      </c>
      <c r="U823" s="343" t="str">
        <f>IF(OR('Felling&amp;Restocking'!G823=0,'Felling&amp;Restocking'!G823=""),"",SUM('Felling&amp;Restocking'!P823/P823)*'Felling&amp;Restocking'!G823)</f>
        <v/>
      </c>
      <c r="V823" s="344">
        <f>IF(CONCATENATE('Felling&amp;Restocking'!U823&amp;'Felling&amp;Restocking'!W823&amp;'Felling&amp;Restocking'!Y823&amp;'Felling&amp;Restocking'!AA823&amp;'Felling&amp;Restocking'!AC823)="",0,1)</f>
        <v>0</v>
      </c>
      <c r="W823" s="345">
        <f>IF(OR(OR(TRIM('Felling&amp;Restocking'!H823)="T",TRIM('Felling&amp;Restocking'!H823)="DF",TRIM('Felling&amp;Restocking'!H823)="OS"),O823=0),0,1)</f>
        <v>0</v>
      </c>
      <c r="X823" s="345">
        <f>IF(OR('Felling&amp;Restocking'!$S823="",OR('Felling&amp;Restocking'!$S823=0,'Felling&amp;Restocking'!$S823="N/A")),0,1)</f>
        <v>0</v>
      </c>
      <c r="Y823" s="333" t="str">
        <f t="shared" si="112"/>
        <v/>
      </c>
      <c r="Z823" s="333" t="str">
        <f t="shared" si="113"/>
        <v/>
      </c>
      <c r="AA823" s="334" t="str">
        <f t="shared" si="114"/>
        <v/>
      </c>
      <c r="AC823" s="333" t="str">
        <f t="shared" si="115"/>
        <v/>
      </c>
      <c r="AE823" s="333" t="str">
        <f t="shared" si="116"/>
        <v>1</v>
      </c>
      <c r="AF823" s="346" t="str">
        <f>IF('Felling&amp;Restocking'!I823="","",IFERROR(VLOOKUP( 'Felling&amp;Restocking'!I823,SpeciesList[],2,FALSE),"," &amp; 'Felling&amp;Restocking'!I823))</f>
        <v/>
      </c>
      <c r="AG823" s="333" t="str">
        <f>IF('Felling&amp;Restocking'!I823="","",VLOOKUP( 'Felling&amp;Restocking'!I823,SpeciesList[],4,FALSE))</f>
        <v/>
      </c>
      <c r="AH823" s="333" t="str">
        <f>IF('Felling&amp;Restocking'!J823="","",IFERROR("," &amp; VLOOKUP( 'Felling&amp;Restocking'!J823,SpeciesList[],2,FALSE),"," &amp; 'Felling&amp;Restocking'!J823))</f>
        <v/>
      </c>
      <c r="AI823" s="333" t="str">
        <f>IF('Felling&amp;Restocking'!J823="","",VLOOKUP( 'Felling&amp;Restocking'!J823,SpeciesList[],4,FALSE))</f>
        <v/>
      </c>
      <c r="AJ823" s="333" t="str">
        <f>IF('Felling&amp;Restocking'!K823="","",IFERROR("," &amp; VLOOKUP( 'Felling&amp;Restocking'!K823,SpeciesList[],2,FALSE),"," &amp; 'Felling&amp;Restocking'!K823))</f>
        <v/>
      </c>
      <c r="AK823" s="333" t="str">
        <f>IF('Felling&amp;Restocking'!K823="","",VLOOKUP( 'Felling&amp;Restocking'!K823,SpeciesList[],4,FALSE))</f>
        <v/>
      </c>
      <c r="AL823" s="333" t="str">
        <f>IF('Felling&amp;Restocking'!L823="","",IFERROR("," &amp; VLOOKUP( 'Felling&amp;Restocking'!L823,SpeciesList[],2,FALSE),"," &amp; 'Felling&amp;Restocking'!L823))</f>
        <v/>
      </c>
      <c r="AM823" s="333" t="str">
        <f>IF('Felling&amp;Restocking'!L823="","",VLOOKUP( 'Felling&amp;Restocking'!L823,SpeciesList[],4,FALSE))</f>
        <v/>
      </c>
      <c r="AN823" s="333" t="str">
        <f>IF('Felling&amp;Restocking'!M823="","",IFERROR("," &amp; VLOOKUP( 'Felling&amp;Restocking'!M823,SpeciesList[],2,FALSE),"," &amp; 'Felling&amp;Restocking'!M823))</f>
        <v/>
      </c>
      <c r="AO823" s="333" t="str">
        <f>IF('Felling&amp;Restocking'!M823="","",VLOOKUP( 'Felling&amp;Restocking'!M823,SpeciesList[],4,FALSE))</f>
        <v/>
      </c>
      <c r="AP823" s="333" t="str">
        <f>IF('Felling&amp;Restocking'!N823="","",IFERROR("," &amp; VLOOKUP( 'Felling&amp;Restocking'!N823,SpeciesList[],2,FALSE),"," &amp; 'Felling&amp;Restocking'!N823))</f>
        <v/>
      </c>
      <c r="AQ823" s="333" t="str">
        <f>IF('Felling&amp;Restocking'!N823="","",VLOOKUP( 'Felling&amp;Restocking'!N823,SpeciesList[],4,FALSE))</f>
        <v/>
      </c>
      <c r="AS823" s="346"/>
      <c r="AT823" s="333" t="str">
        <f>IF('Sub-Cpt Record'!A823&lt;&gt;"",CONCATENATE('Sub-Cpt Record'!A823,'Sub-Cpt Record'!B823,'Sub-Cpt Record'!C823),"")</f>
        <v/>
      </c>
      <c r="AU823" s="333">
        <f t="shared" si="117"/>
        <v>1</v>
      </c>
      <c r="AV823" s="333">
        <f>IF(AT823&lt;&gt;"",'Sub-Cpt Record'!C823/CODE!AU823,0)</f>
        <v>0</v>
      </c>
    </row>
    <row r="824" spans="1:48" x14ac:dyDescent="0.25">
      <c r="A824" s="333" t="str">
        <f>IF('Sub-Cpt Record'!B824="",IF(OR('Sub-Cpt Record'!A824=0,'Sub-Cpt Record'!A824=""),"",'Sub-Cpt Record'!A824),CONCATENATE('Sub-Cpt Record'!A824&amp;'Sub-Cpt Record'!B824))</f>
        <v/>
      </c>
      <c r="B824" s="333">
        <f t="shared" si="109"/>
        <v>1</v>
      </c>
      <c r="C824" s="334" t="str">
        <f>IF('Sub-Cpt Record'!E824 = "","",'Sub-Cpt Record'!E824&amp;"  ")</f>
        <v/>
      </c>
      <c r="D824" s="333" t="str">
        <f>IF('Sub-Cpt Record'!F824 = "","",'Sub-Cpt Record'!F824&amp;"  ")</f>
        <v/>
      </c>
      <c r="E824" s="333" t="str">
        <f>IF('Sub-Cpt Record'!G824 = "","",'Sub-Cpt Record'!G824&amp;"  ")</f>
        <v/>
      </c>
      <c r="F824" s="333" t="str">
        <f>IF('Sub-Cpt Record'!H824 = "","",'Sub-Cpt Record'!H824&amp;"  ")</f>
        <v/>
      </c>
      <c r="G824" s="333" t="str">
        <f>IF('Sub-Cpt Record'!I824 = "","",'Sub-Cpt Record'!I824&amp;"  ")</f>
        <v/>
      </c>
      <c r="H824" s="333" t="str">
        <f>IF('Sub-Cpt Record'!J824 = "","",'Sub-Cpt Record'!J824&amp;"  ")</f>
        <v/>
      </c>
      <c r="I824" s="335" t="str">
        <f t="shared" si="110"/>
        <v/>
      </c>
      <c r="J824" s="333">
        <f>IF(A824&lt;&gt;"",'Sub-Cpt Record'!C824/CODE!B824,0)</f>
        <v>0</v>
      </c>
      <c r="L824" s="337" t="str">
        <f t="shared" si="111"/>
        <v/>
      </c>
      <c r="N824" s="338">
        <f>COUNTIFS('Felling&amp;Restocking'!$A$11:$A$1000, 'Felling&amp;Restocking'!$A824, 'Felling&amp;Restocking'!$B$11:$B$1000, 'Felling&amp;Restocking'!$B824, 'Felling&amp;Restocking'!$H$11:$H$1000, 'Felling&amp;Restocking'!$H824)</f>
        <v>0</v>
      </c>
      <c r="O824" s="338">
        <f>IF(OR('Felling&amp;Restocking'!H824=0,'Felling&amp;Restocking'!H824=""),0,1)</f>
        <v>0</v>
      </c>
      <c r="P824" s="339">
        <f>SUM('Felling&amp;Restocking'!O824+'Felling&amp;Restocking'!P824)</f>
        <v>0</v>
      </c>
      <c r="S824" s="341">
        <f>IF(AND(O824&lt;&gt;0,P824&lt;&gt;0,'Felling&amp;Restocking'!G824&lt;&gt;0,AA824="",AC824=""),1,0)</f>
        <v>0</v>
      </c>
      <c r="T824" s="342" t="str">
        <f>IF(OR('Felling&amp;Restocking'!G824=0,'Felling&amp;Restocking'!G824=""),"",SUM('Felling&amp;Restocking'!O824/P824)*'Felling&amp;Restocking'!G824)</f>
        <v/>
      </c>
      <c r="U824" s="343" t="str">
        <f>IF(OR('Felling&amp;Restocking'!G824=0,'Felling&amp;Restocking'!G824=""),"",SUM('Felling&amp;Restocking'!P824/P824)*'Felling&amp;Restocking'!G824)</f>
        <v/>
      </c>
      <c r="V824" s="344">
        <f>IF(CONCATENATE('Felling&amp;Restocking'!U824&amp;'Felling&amp;Restocking'!W824&amp;'Felling&amp;Restocking'!Y824&amp;'Felling&amp;Restocking'!AA824&amp;'Felling&amp;Restocking'!AC824)="",0,1)</f>
        <v>0</v>
      </c>
      <c r="W824" s="345">
        <f>IF(OR(OR(TRIM('Felling&amp;Restocking'!H824)="T",TRIM('Felling&amp;Restocking'!H824)="DF",TRIM('Felling&amp;Restocking'!H824)="OS"),O824=0),0,1)</f>
        <v>0</v>
      </c>
      <c r="X824" s="345">
        <f>IF(OR('Felling&amp;Restocking'!$S824="",OR('Felling&amp;Restocking'!$S824=0,'Felling&amp;Restocking'!$S824="N/A")),0,1)</f>
        <v>0</v>
      </c>
      <c r="Y824" s="333" t="str">
        <f t="shared" si="112"/>
        <v/>
      </c>
      <c r="Z824" s="333" t="str">
        <f t="shared" si="113"/>
        <v/>
      </c>
      <c r="AA824" s="334" t="str">
        <f t="shared" si="114"/>
        <v/>
      </c>
      <c r="AC824" s="333" t="str">
        <f t="shared" si="115"/>
        <v/>
      </c>
      <c r="AE824" s="333" t="str">
        <f t="shared" si="116"/>
        <v>1</v>
      </c>
      <c r="AF824" s="346" t="str">
        <f>IF('Felling&amp;Restocking'!I824="","",IFERROR(VLOOKUP( 'Felling&amp;Restocking'!I824,SpeciesList[],2,FALSE),"," &amp; 'Felling&amp;Restocking'!I824))</f>
        <v/>
      </c>
      <c r="AG824" s="333" t="str">
        <f>IF('Felling&amp;Restocking'!I824="","",VLOOKUP( 'Felling&amp;Restocking'!I824,SpeciesList[],4,FALSE))</f>
        <v/>
      </c>
      <c r="AH824" s="333" t="str">
        <f>IF('Felling&amp;Restocking'!J824="","",IFERROR("," &amp; VLOOKUP( 'Felling&amp;Restocking'!J824,SpeciesList[],2,FALSE),"," &amp; 'Felling&amp;Restocking'!J824))</f>
        <v/>
      </c>
      <c r="AI824" s="333" t="str">
        <f>IF('Felling&amp;Restocking'!J824="","",VLOOKUP( 'Felling&amp;Restocking'!J824,SpeciesList[],4,FALSE))</f>
        <v/>
      </c>
      <c r="AJ824" s="333" t="str">
        <f>IF('Felling&amp;Restocking'!K824="","",IFERROR("," &amp; VLOOKUP( 'Felling&amp;Restocking'!K824,SpeciesList[],2,FALSE),"," &amp; 'Felling&amp;Restocking'!K824))</f>
        <v/>
      </c>
      <c r="AK824" s="333" t="str">
        <f>IF('Felling&amp;Restocking'!K824="","",VLOOKUP( 'Felling&amp;Restocking'!K824,SpeciesList[],4,FALSE))</f>
        <v/>
      </c>
      <c r="AL824" s="333" t="str">
        <f>IF('Felling&amp;Restocking'!L824="","",IFERROR("," &amp; VLOOKUP( 'Felling&amp;Restocking'!L824,SpeciesList[],2,FALSE),"," &amp; 'Felling&amp;Restocking'!L824))</f>
        <v/>
      </c>
      <c r="AM824" s="333" t="str">
        <f>IF('Felling&amp;Restocking'!L824="","",VLOOKUP( 'Felling&amp;Restocking'!L824,SpeciesList[],4,FALSE))</f>
        <v/>
      </c>
      <c r="AN824" s="333" t="str">
        <f>IF('Felling&amp;Restocking'!M824="","",IFERROR("," &amp; VLOOKUP( 'Felling&amp;Restocking'!M824,SpeciesList[],2,FALSE),"," &amp; 'Felling&amp;Restocking'!M824))</f>
        <v/>
      </c>
      <c r="AO824" s="333" t="str">
        <f>IF('Felling&amp;Restocking'!M824="","",VLOOKUP( 'Felling&amp;Restocking'!M824,SpeciesList[],4,FALSE))</f>
        <v/>
      </c>
      <c r="AP824" s="333" t="str">
        <f>IF('Felling&amp;Restocking'!N824="","",IFERROR("," &amp; VLOOKUP( 'Felling&amp;Restocking'!N824,SpeciesList[],2,FALSE),"," &amp; 'Felling&amp;Restocking'!N824))</f>
        <v/>
      </c>
      <c r="AQ824" s="333" t="str">
        <f>IF('Felling&amp;Restocking'!N824="","",VLOOKUP( 'Felling&amp;Restocking'!N824,SpeciesList[],4,FALSE))</f>
        <v/>
      </c>
      <c r="AS824" s="346"/>
      <c r="AT824" s="333" t="str">
        <f>IF('Sub-Cpt Record'!A824&lt;&gt;"",CONCATENATE('Sub-Cpt Record'!A824,'Sub-Cpt Record'!B824,'Sub-Cpt Record'!C824),"")</f>
        <v/>
      </c>
      <c r="AU824" s="333">
        <f t="shared" si="117"/>
        <v>1</v>
      </c>
      <c r="AV824" s="333">
        <f>IF(AT824&lt;&gt;"",'Sub-Cpt Record'!C824/CODE!AU824,0)</f>
        <v>0</v>
      </c>
    </row>
    <row r="825" spans="1:48" x14ac:dyDescent="0.25">
      <c r="A825" s="333" t="str">
        <f>IF('Sub-Cpt Record'!B825="",IF(OR('Sub-Cpt Record'!A825=0,'Sub-Cpt Record'!A825=""),"",'Sub-Cpt Record'!A825),CONCATENATE('Sub-Cpt Record'!A825&amp;'Sub-Cpt Record'!B825))</f>
        <v/>
      </c>
      <c r="B825" s="333">
        <f t="shared" si="109"/>
        <v>1</v>
      </c>
      <c r="C825" s="334" t="str">
        <f>IF('Sub-Cpt Record'!E825 = "","",'Sub-Cpt Record'!E825&amp;"  ")</f>
        <v/>
      </c>
      <c r="D825" s="333" t="str">
        <f>IF('Sub-Cpt Record'!F825 = "","",'Sub-Cpt Record'!F825&amp;"  ")</f>
        <v/>
      </c>
      <c r="E825" s="333" t="str">
        <f>IF('Sub-Cpt Record'!G825 = "","",'Sub-Cpt Record'!G825&amp;"  ")</f>
        <v/>
      </c>
      <c r="F825" s="333" t="str">
        <f>IF('Sub-Cpt Record'!H825 = "","",'Sub-Cpt Record'!H825&amp;"  ")</f>
        <v/>
      </c>
      <c r="G825" s="333" t="str">
        <f>IF('Sub-Cpt Record'!I825 = "","",'Sub-Cpt Record'!I825&amp;"  ")</f>
        <v/>
      </c>
      <c r="H825" s="333" t="str">
        <f>IF('Sub-Cpt Record'!J825 = "","",'Sub-Cpt Record'!J825&amp;"  ")</f>
        <v/>
      </c>
      <c r="I825" s="335" t="str">
        <f t="shared" si="110"/>
        <v/>
      </c>
      <c r="J825" s="333">
        <f>IF(A825&lt;&gt;"",'Sub-Cpt Record'!C825/CODE!B825,0)</f>
        <v>0</v>
      </c>
      <c r="L825" s="337" t="str">
        <f t="shared" si="111"/>
        <v/>
      </c>
      <c r="N825" s="338">
        <f>COUNTIFS('Felling&amp;Restocking'!$A$11:$A$1000, 'Felling&amp;Restocking'!$A825, 'Felling&amp;Restocking'!$B$11:$B$1000, 'Felling&amp;Restocking'!$B825, 'Felling&amp;Restocking'!$H$11:$H$1000, 'Felling&amp;Restocking'!$H825)</f>
        <v>0</v>
      </c>
      <c r="O825" s="338">
        <f>IF(OR('Felling&amp;Restocking'!H825=0,'Felling&amp;Restocking'!H825=""),0,1)</f>
        <v>0</v>
      </c>
      <c r="P825" s="339">
        <f>SUM('Felling&amp;Restocking'!O825+'Felling&amp;Restocking'!P825)</f>
        <v>0</v>
      </c>
      <c r="S825" s="341">
        <f>IF(AND(O825&lt;&gt;0,P825&lt;&gt;0,'Felling&amp;Restocking'!G825&lt;&gt;0,AA825="",AC825=""),1,0)</f>
        <v>0</v>
      </c>
      <c r="T825" s="342" t="str">
        <f>IF(OR('Felling&amp;Restocking'!G825=0,'Felling&amp;Restocking'!G825=""),"",SUM('Felling&amp;Restocking'!O825/P825)*'Felling&amp;Restocking'!G825)</f>
        <v/>
      </c>
      <c r="U825" s="343" t="str">
        <f>IF(OR('Felling&amp;Restocking'!G825=0,'Felling&amp;Restocking'!G825=""),"",SUM('Felling&amp;Restocking'!P825/P825)*'Felling&amp;Restocking'!G825)</f>
        <v/>
      </c>
      <c r="V825" s="344">
        <f>IF(CONCATENATE('Felling&amp;Restocking'!U825&amp;'Felling&amp;Restocking'!W825&amp;'Felling&amp;Restocking'!Y825&amp;'Felling&amp;Restocking'!AA825&amp;'Felling&amp;Restocking'!AC825)="",0,1)</f>
        <v>0</v>
      </c>
      <c r="W825" s="345">
        <f>IF(OR(OR(TRIM('Felling&amp;Restocking'!H825)="T",TRIM('Felling&amp;Restocking'!H825)="DF",TRIM('Felling&amp;Restocking'!H825)="OS"),O825=0),0,1)</f>
        <v>0</v>
      </c>
      <c r="X825" s="345">
        <f>IF(OR('Felling&amp;Restocking'!$S825="",OR('Felling&amp;Restocking'!$S825=0,'Felling&amp;Restocking'!$S825="N/A")),0,1)</f>
        <v>0</v>
      </c>
      <c r="Y825" s="333" t="str">
        <f t="shared" si="112"/>
        <v/>
      </c>
      <c r="Z825" s="333" t="str">
        <f t="shared" si="113"/>
        <v/>
      </c>
      <c r="AA825" s="334" t="str">
        <f t="shared" si="114"/>
        <v/>
      </c>
      <c r="AC825" s="333" t="str">
        <f t="shared" si="115"/>
        <v/>
      </c>
      <c r="AE825" s="333" t="str">
        <f t="shared" si="116"/>
        <v>1</v>
      </c>
      <c r="AF825" s="346" t="str">
        <f>IF('Felling&amp;Restocking'!I825="","",IFERROR(VLOOKUP( 'Felling&amp;Restocking'!I825,SpeciesList[],2,FALSE),"," &amp; 'Felling&amp;Restocking'!I825))</f>
        <v/>
      </c>
      <c r="AG825" s="333" t="str">
        <f>IF('Felling&amp;Restocking'!I825="","",VLOOKUP( 'Felling&amp;Restocking'!I825,SpeciesList[],4,FALSE))</f>
        <v/>
      </c>
      <c r="AH825" s="333" t="str">
        <f>IF('Felling&amp;Restocking'!J825="","",IFERROR("," &amp; VLOOKUP( 'Felling&amp;Restocking'!J825,SpeciesList[],2,FALSE),"," &amp; 'Felling&amp;Restocking'!J825))</f>
        <v/>
      </c>
      <c r="AI825" s="333" t="str">
        <f>IF('Felling&amp;Restocking'!J825="","",VLOOKUP( 'Felling&amp;Restocking'!J825,SpeciesList[],4,FALSE))</f>
        <v/>
      </c>
      <c r="AJ825" s="333" t="str">
        <f>IF('Felling&amp;Restocking'!K825="","",IFERROR("," &amp; VLOOKUP( 'Felling&amp;Restocking'!K825,SpeciesList[],2,FALSE),"," &amp; 'Felling&amp;Restocking'!K825))</f>
        <v/>
      </c>
      <c r="AK825" s="333" t="str">
        <f>IF('Felling&amp;Restocking'!K825="","",VLOOKUP( 'Felling&amp;Restocking'!K825,SpeciesList[],4,FALSE))</f>
        <v/>
      </c>
      <c r="AL825" s="333" t="str">
        <f>IF('Felling&amp;Restocking'!L825="","",IFERROR("," &amp; VLOOKUP( 'Felling&amp;Restocking'!L825,SpeciesList[],2,FALSE),"," &amp; 'Felling&amp;Restocking'!L825))</f>
        <v/>
      </c>
      <c r="AM825" s="333" t="str">
        <f>IF('Felling&amp;Restocking'!L825="","",VLOOKUP( 'Felling&amp;Restocking'!L825,SpeciesList[],4,FALSE))</f>
        <v/>
      </c>
      <c r="AN825" s="333" t="str">
        <f>IF('Felling&amp;Restocking'!M825="","",IFERROR("," &amp; VLOOKUP( 'Felling&amp;Restocking'!M825,SpeciesList[],2,FALSE),"," &amp; 'Felling&amp;Restocking'!M825))</f>
        <v/>
      </c>
      <c r="AO825" s="333" t="str">
        <f>IF('Felling&amp;Restocking'!M825="","",VLOOKUP( 'Felling&amp;Restocking'!M825,SpeciesList[],4,FALSE))</f>
        <v/>
      </c>
      <c r="AP825" s="333" t="str">
        <f>IF('Felling&amp;Restocking'!N825="","",IFERROR("," &amp; VLOOKUP( 'Felling&amp;Restocking'!N825,SpeciesList[],2,FALSE),"," &amp; 'Felling&amp;Restocking'!N825))</f>
        <v/>
      </c>
      <c r="AQ825" s="333" t="str">
        <f>IF('Felling&amp;Restocking'!N825="","",VLOOKUP( 'Felling&amp;Restocking'!N825,SpeciesList[],4,FALSE))</f>
        <v/>
      </c>
      <c r="AS825" s="346"/>
      <c r="AT825" s="333" t="str">
        <f>IF('Sub-Cpt Record'!A825&lt;&gt;"",CONCATENATE('Sub-Cpt Record'!A825,'Sub-Cpt Record'!B825,'Sub-Cpt Record'!C825),"")</f>
        <v/>
      </c>
      <c r="AU825" s="333">
        <f t="shared" si="117"/>
        <v>1</v>
      </c>
      <c r="AV825" s="333">
        <f>IF(AT825&lt;&gt;"",'Sub-Cpt Record'!C825/CODE!AU825,0)</f>
        <v>0</v>
      </c>
    </row>
    <row r="826" spans="1:48" x14ac:dyDescent="0.25">
      <c r="A826" s="333" t="str">
        <f>IF('Sub-Cpt Record'!B826="",IF(OR('Sub-Cpt Record'!A826=0,'Sub-Cpt Record'!A826=""),"",'Sub-Cpt Record'!A826),CONCATENATE('Sub-Cpt Record'!A826&amp;'Sub-Cpt Record'!B826))</f>
        <v/>
      </c>
      <c r="B826" s="333">
        <f t="shared" si="109"/>
        <v>1</v>
      </c>
      <c r="C826" s="334" t="str">
        <f>IF('Sub-Cpt Record'!E826 = "","",'Sub-Cpt Record'!E826&amp;"  ")</f>
        <v/>
      </c>
      <c r="D826" s="333" t="str">
        <f>IF('Sub-Cpt Record'!F826 = "","",'Sub-Cpt Record'!F826&amp;"  ")</f>
        <v/>
      </c>
      <c r="E826" s="333" t="str">
        <f>IF('Sub-Cpt Record'!G826 = "","",'Sub-Cpt Record'!G826&amp;"  ")</f>
        <v/>
      </c>
      <c r="F826" s="333" t="str">
        <f>IF('Sub-Cpt Record'!H826 = "","",'Sub-Cpt Record'!H826&amp;"  ")</f>
        <v/>
      </c>
      <c r="G826" s="333" t="str">
        <f>IF('Sub-Cpt Record'!I826 = "","",'Sub-Cpt Record'!I826&amp;"  ")</f>
        <v/>
      </c>
      <c r="H826" s="333" t="str">
        <f>IF('Sub-Cpt Record'!J826 = "","",'Sub-Cpt Record'!J826&amp;"  ")</f>
        <v/>
      </c>
      <c r="I826" s="335" t="str">
        <f t="shared" si="110"/>
        <v/>
      </c>
      <c r="J826" s="333">
        <f>IF(A826&lt;&gt;"",'Sub-Cpt Record'!C826/CODE!B826,0)</f>
        <v>0</v>
      </c>
      <c r="L826" s="337" t="str">
        <f t="shared" si="111"/>
        <v/>
      </c>
      <c r="N826" s="338">
        <f>COUNTIFS('Felling&amp;Restocking'!$A$11:$A$1000, 'Felling&amp;Restocking'!$A826, 'Felling&amp;Restocking'!$B$11:$B$1000, 'Felling&amp;Restocking'!$B826, 'Felling&amp;Restocking'!$H$11:$H$1000, 'Felling&amp;Restocking'!$H826)</f>
        <v>0</v>
      </c>
      <c r="O826" s="338">
        <f>IF(OR('Felling&amp;Restocking'!H826=0,'Felling&amp;Restocking'!H826=""),0,1)</f>
        <v>0</v>
      </c>
      <c r="P826" s="339">
        <f>SUM('Felling&amp;Restocking'!O826+'Felling&amp;Restocking'!P826)</f>
        <v>0</v>
      </c>
      <c r="S826" s="341">
        <f>IF(AND(O826&lt;&gt;0,P826&lt;&gt;0,'Felling&amp;Restocking'!G826&lt;&gt;0,AA826="",AC826=""),1,0)</f>
        <v>0</v>
      </c>
      <c r="T826" s="342" t="str">
        <f>IF(OR('Felling&amp;Restocking'!G826=0,'Felling&amp;Restocking'!G826=""),"",SUM('Felling&amp;Restocking'!O826/P826)*'Felling&amp;Restocking'!G826)</f>
        <v/>
      </c>
      <c r="U826" s="343" t="str">
        <f>IF(OR('Felling&amp;Restocking'!G826=0,'Felling&amp;Restocking'!G826=""),"",SUM('Felling&amp;Restocking'!P826/P826)*'Felling&amp;Restocking'!G826)</f>
        <v/>
      </c>
      <c r="V826" s="344">
        <f>IF(CONCATENATE('Felling&amp;Restocking'!U826&amp;'Felling&amp;Restocking'!W826&amp;'Felling&amp;Restocking'!Y826&amp;'Felling&amp;Restocking'!AA826&amp;'Felling&amp;Restocking'!AC826)="",0,1)</f>
        <v>0</v>
      </c>
      <c r="W826" s="345">
        <f>IF(OR(OR(TRIM('Felling&amp;Restocking'!H826)="T",TRIM('Felling&amp;Restocking'!H826)="DF",TRIM('Felling&amp;Restocking'!H826)="OS"),O826=0),0,1)</f>
        <v>0</v>
      </c>
      <c r="X826" s="345">
        <f>IF(OR('Felling&amp;Restocking'!$S826="",OR('Felling&amp;Restocking'!$S826=0,'Felling&amp;Restocking'!$S826="N/A")),0,1)</f>
        <v>0</v>
      </c>
      <c r="Y826" s="333" t="str">
        <f t="shared" si="112"/>
        <v/>
      </c>
      <c r="Z826" s="333" t="str">
        <f t="shared" si="113"/>
        <v/>
      </c>
      <c r="AA826" s="334" t="str">
        <f t="shared" si="114"/>
        <v/>
      </c>
      <c r="AC826" s="333" t="str">
        <f t="shared" si="115"/>
        <v/>
      </c>
      <c r="AE826" s="333" t="str">
        <f t="shared" si="116"/>
        <v>1</v>
      </c>
      <c r="AF826" s="346" t="str">
        <f>IF('Felling&amp;Restocking'!I826="","",IFERROR(VLOOKUP( 'Felling&amp;Restocking'!I826,SpeciesList[],2,FALSE),"," &amp; 'Felling&amp;Restocking'!I826))</f>
        <v/>
      </c>
      <c r="AG826" s="333" t="str">
        <f>IF('Felling&amp;Restocking'!I826="","",VLOOKUP( 'Felling&amp;Restocking'!I826,SpeciesList[],4,FALSE))</f>
        <v/>
      </c>
      <c r="AH826" s="333" t="str">
        <f>IF('Felling&amp;Restocking'!J826="","",IFERROR("," &amp; VLOOKUP( 'Felling&amp;Restocking'!J826,SpeciesList[],2,FALSE),"," &amp; 'Felling&amp;Restocking'!J826))</f>
        <v/>
      </c>
      <c r="AI826" s="333" t="str">
        <f>IF('Felling&amp;Restocking'!J826="","",VLOOKUP( 'Felling&amp;Restocking'!J826,SpeciesList[],4,FALSE))</f>
        <v/>
      </c>
      <c r="AJ826" s="333" t="str">
        <f>IF('Felling&amp;Restocking'!K826="","",IFERROR("," &amp; VLOOKUP( 'Felling&amp;Restocking'!K826,SpeciesList[],2,FALSE),"," &amp; 'Felling&amp;Restocking'!K826))</f>
        <v/>
      </c>
      <c r="AK826" s="333" t="str">
        <f>IF('Felling&amp;Restocking'!K826="","",VLOOKUP( 'Felling&amp;Restocking'!K826,SpeciesList[],4,FALSE))</f>
        <v/>
      </c>
      <c r="AL826" s="333" t="str">
        <f>IF('Felling&amp;Restocking'!L826="","",IFERROR("," &amp; VLOOKUP( 'Felling&amp;Restocking'!L826,SpeciesList[],2,FALSE),"," &amp; 'Felling&amp;Restocking'!L826))</f>
        <v/>
      </c>
      <c r="AM826" s="333" t="str">
        <f>IF('Felling&amp;Restocking'!L826="","",VLOOKUP( 'Felling&amp;Restocking'!L826,SpeciesList[],4,FALSE))</f>
        <v/>
      </c>
      <c r="AN826" s="333" t="str">
        <f>IF('Felling&amp;Restocking'!M826="","",IFERROR("," &amp; VLOOKUP( 'Felling&amp;Restocking'!M826,SpeciesList[],2,FALSE),"," &amp; 'Felling&amp;Restocking'!M826))</f>
        <v/>
      </c>
      <c r="AO826" s="333" t="str">
        <f>IF('Felling&amp;Restocking'!M826="","",VLOOKUP( 'Felling&amp;Restocking'!M826,SpeciesList[],4,FALSE))</f>
        <v/>
      </c>
      <c r="AP826" s="333" t="str">
        <f>IF('Felling&amp;Restocking'!N826="","",IFERROR("," &amp; VLOOKUP( 'Felling&amp;Restocking'!N826,SpeciesList[],2,FALSE),"," &amp; 'Felling&amp;Restocking'!N826))</f>
        <v/>
      </c>
      <c r="AQ826" s="333" t="str">
        <f>IF('Felling&amp;Restocking'!N826="","",VLOOKUP( 'Felling&amp;Restocking'!N826,SpeciesList[],4,FALSE))</f>
        <v/>
      </c>
      <c r="AS826" s="346"/>
      <c r="AT826" s="333" t="str">
        <f>IF('Sub-Cpt Record'!A826&lt;&gt;"",CONCATENATE('Sub-Cpt Record'!A826,'Sub-Cpt Record'!B826,'Sub-Cpt Record'!C826),"")</f>
        <v/>
      </c>
      <c r="AU826" s="333">
        <f t="shared" si="117"/>
        <v>1</v>
      </c>
      <c r="AV826" s="333">
        <f>IF(AT826&lt;&gt;"",'Sub-Cpt Record'!C826/CODE!AU826,0)</f>
        <v>0</v>
      </c>
    </row>
    <row r="827" spans="1:48" x14ac:dyDescent="0.25">
      <c r="A827" s="333" t="str">
        <f>IF('Sub-Cpt Record'!B827="",IF(OR('Sub-Cpt Record'!A827=0,'Sub-Cpt Record'!A827=""),"",'Sub-Cpt Record'!A827),CONCATENATE('Sub-Cpt Record'!A827&amp;'Sub-Cpt Record'!B827))</f>
        <v/>
      </c>
      <c r="B827" s="333">
        <f t="shared" si="109"/>
        <v>1</v>
      </c>
      <c r="C827" s="334" t="str">
        <f>IF('Sub-Cpt Record'!E827 = "","",'Sub-Cpt Record'!E827&amp;"  ")</f>
        <v/>
      </c>
      <c r="D827" s="333" t="str">
        <f>IF('Sub-Cpt Record'!F827 = "","",'Sub-Cpt Record'!F827&amp;"  ")</f>
        <v/>
      </c>
      <c r="E827" s="333" t="str">
        <f>IF('Sub-Cpt Record'!G827 = "","",'Sub-Cpt Record'!G827&amp;"  ")</f>
        <v/>
      </c>
      <c r="F827" s="333" t="str">
        <f>IF('Sub-Cpt Record'!H827 = "","",'Sub-Cpt Record'!H827&amp;"  ")</f>
        <v/>
      </c>
      <c r="G827" s="333" t="str">
        <f>IF('Sub-Cpt Record'!I827 = "","",'Sub-Cpt Record'!I827&amp;"  ")</f>
        <v/>
      </c>
      <c r="H827" s="333" t="str">
        <f>IF('Sub-Cpt Record'!J827 = "","",'Sub-Cpt Record'!J827&amp;"  ")</f>
        <v/>
      </c>
      <c r="I827" s="335" t="str">
        <f t="shared" si="110"/>
        <v/>
      </c>
      <c r="J827" s="333">
        <f>IF(A827&lt;&gt;"",'Sub-Cpt Record'!C827/CODE!B827,0)</f>
        <v>0</v>
      </c>
      <c r="L827" s="337" t="str">
        <f t="shared" si="111"/>
        <v/>
      </c>
      <c r="N827" s="338">
        <f>COUNTIFS('Felling&amp;Restocking'!$A$11:$A$1000, 'Felling&amp;Restocking'!$A827, 'Felling&amp;Restocking'!$B$11:$B$1000, 'Felling&amp;Restocking'!$B827, 'Felling&amp;Restocking'!$H$11:$H$1000, 'Felling&amp;Restocking'!$H827)</f>
        <v>0</v>
      </c>
      <c r="O827" s="338">
        <f>IF(OR('Felling&amp;Restocking'!H827=0,'Felling&amp;Restocking'!H827=""),0,1)</f>
        <v>0</v>
      </c>
      <c r="P827" s="339">
        <f>SUM('Felling&amp;Restocking'!O827+'Felling&amp;Restocking'!P827)</f>
        <v>0</v>
      </c>
      <c r="S827" s="341">
        <f>IF(AND(O827&lt;&gt;0,P827&lt;&gt;0,'Felling&amp;Restocking'!G827&lt;&gt;0,AA827="",AC827=""),1,0)</f>
        <v>0</v>
      </c>
      <c r="T827" s="342" t="str">
        <f>IF(OR('Felling&amp;Restocking'!G827=0,'Felling&amp;Restocking'!G827=""),"",SUM('Felling&amp;Restocking'!O827/P827)*'Felling&amp;Restocking'!G827)</f>
        <v/>
      </c>
      <c r="U827" s="343" t="str">
        <f>IF(OR('Felling&amp;Restocking'!G827=0,'Felling&amp;Restocking'!G827=""),"",SUM('Felling&amp;Restocking'!P827/P827)*'Felling&amp;Restocking'!G827)</f>
        <v/>
      </c>
      <c r="V827" s="344">
        <f>IF(CONCATENATE('Felling&amp;Restocking'!U827&amp;'Felling&amp;Restocking'!W827&amp;'Felling&amp;Restocking'!Y827&amp;'Felling&amp;Restocking'!AA827&amp;'Felling&amp;Restocking'!AC827)="",0,1)</f>
        <v>0</v>
      </c>
      <c r="W827" s="345">
        <f>IF(OR(OR(TRIM('Felling&amp;Restocking'!H827)="T",TRIM('Felling&amp;Restocking'!H827)="DF",TRIM('Felling&amp;Restocking'!H827)="OS"),O827=0),0,1)</f>
        <v>0</v>
      </c>
      <c r="X827" s="345">
        <f>IF(OR('Felling&amp;Restocking'!$S827="",OR('Felling&amp;Restocking'!$S827=0,'Felling&amp;Restocking'!$S827="N/A")),0,1)</f>
        <v>0</v>
      </c>
      <c r="Y827" s="333" t="str">
        <f t="shared" si="112"/>
        <v/>
      </c>
      <c r="Z827" s="333" t="str">
        <f t="shared" si="113"/>
        <v/>
      </c>
      <c r="AA827" s="334" t="str">
        <f t="shared" si="114"/>
        <v/>
      </c>
      <c r="AC827" s="333" t="str">
        <f t="shared" si="115"/>
        <v/>
      </c>
      <c r="AE827" s="333" t="str">
        <f t="shared" si="116"/>
        <v>1</v>
      </c>
      <c r="AF827" s="346" t="str">
        <f>IF('Felling&amp;Restocking'!I827="","",IFERROR(VLOOKUP( 'Felling&amp;Restocking'!I827,SpeciesList[],2,FALSE),"," &amp; 'Felling&amp;Restocking'!I827))</f>
        <v/>
      </c>
      <c r="AG827" s="333" t="str">
        <f>IF('Felling&amp;Restocking'!I827="","",VLOOKUP( 'Felling&amp;Restocking'!I827,SpeciesList[],4,FALSE))</f>
        <v/>
      </c>
      <c r="AH827" s="333" t="str">
        <f>IF('Felling&amp;Restocking'!J827="","",IFERROR("," &amp; VLOOKUP( 'Felling&amp;Restocking'!J827,SpeciesList[],2,FALSE),"," &amp; 'Felling&amp;Restocking'!J827))</f>
        <v/>
      </c>
      <c r="AI827" s="333" t="str">
        <f>IF('Felling&amp;Restocking'!J827="","",VLOOKUP( 'Felling&amp;Restocking'!J827,SpeciesList[],4,FALSE))</f>
        <v/>
      </c>
      <c r="AJ827" s="333" t="str">
        <f>IF('Felling&amp;Restocking'!K827="","",IFERROR("," &amp; VLOOKUP( 'Felling&amp;Restocking'!K827,SpeciesList[],2,FALSE),"," &amp; 'Felling&amp;Restocking'!K827))</f>
        <v/>
      </c>
      <c r="AK827" s="333" t="str">
        <f>IF('Felling&amp;Restocking'!K827="","",VLOOKUP( 'Felling&amp;Restocking'!K827,SpeciesList[],4,FALSE))</f>
        <v/>
      </c>
      <c r="AL827" s="333" t="str">
        <f>IF('Felling&amp;Restocking'!L827="","",IFERROR("," &amp; VLOOKUP( 'Felling&amp;Restocking'!L827,SpeciesList[],2,FALSE),"," &amp; 'Felling&amp;Restocking'!L827))</f>
        <v/>
      </c>
      <c r="AM827" s="333" t="str">
        <f>IF('Felling&amp;Restocking'!L827="","",VLOOKUP( 'Felling&amp;Restocking'!L827,SpeciesList[],4,FALSE))</f>
        <v/>
      </c>
      <c r="AN827" s="333" t="str">
        <f>IF('Felling&amp;Restocking'!M827="","",IFERROR("," &amp; VLOOKUP( 'Felling&amp;Restocking'!M827,SpeciesList[],2,FALSE),"," &amp; 'Felling&amp;Restocking'!M827))</f>
        <v/>
      </c>
      <c r="AO827" s="333" t="str">
        <f>IF('Felling&amp;Restocking'!M827="","",VLOOKUP( 'Felling&amp;Restocking'!M827,SpeciesList[],4,FALSE))</f>
        <v/>
      </c>
      <c r="AP827" s="333" t="str">
        <f>IF('Felling&amp;Restocking'!N827="","",IFERROR("," &amp; VLOOKUP( 'Felling&amp;Restocking'!N827,SpeciesList[],2,FALSE),"," &amp; 'Felling&amp;Restocking'!N827))</f>
        <v/>
      </c>
      <c r="AQ827" s="333" t="str">
        <f>IF('Felling&amp;Restocking'!N827="","",VLOOKUP( 'Felling&amp;Restocking'!N827,SpeciesList[],4,FALSE))</f>
        <v/>
      </c>
      <c r="AS827" s="346"/>
      <c r="AT827" s="333" t="str">
        <f>IF('Sub-Cpt Record'!A827&lt;&gt;"",CONCATENATE('Sub-Cpt Record'!A827,'Sub-Cpt Record'!B827,'Sub-Cpt Record'!C827),"")</f>
        <v/>
      </c>
      <c r="AU827" s="333">
        <f t="shared" si="117"/>
        <v>1</v>
      </c>
      <c r="AV827" s="333">
        <f>IF(AT827&lt;&gt;"",'Sub-Cpt Record'!C827/CODE!AU827,0)</f>
        <v>0</v>
      </c>
    </row>
    <row r="828" spans="1:48" x14ac:dyDescent="0.25">
      <c r="A828" s="333" t="str">
        <f>IF('Sub-Cpt Record'!B828="",IF(OR('Sub-Cpt Record'!A828=0,'Sub-Cpt Record'!A828=""),"",'Sub-Cpt Record'!A828),CONCATENATE('Sub-Cpt Record'!A828&amp;'Sub-Cpt Record'!B828))</f>
        <v/>
      </c>
      <c r="B828" s="333">
        <f t="shared" si="109"/>
        <v>1</v>
      </c>
      <c r="C828" s="334" t="str">
        <f>IF('Sub-Cpt Record'!E828 = "","",'Sub-Cpt Record'!E828&amp;"  ")</f>
        <v/>
      </c>
      <c r="D828" s="333" t="str">
        <f>IF('Sub-Cpt Record'!F828 = "","",'Sub-Cpt Record'!F828&amp;"  ")</f>
        <v/>
      </c>
      <c r="E828" s="333" t="str">
        <f>IF('Sub-Cpt Record'!G828 = "","",'Sub-Cpt Record'!G828&amp;"  ")</f>
        <v/>
      </c>
      <c r="F828" s="333" t="str">
        <f>IF('Sub-Cpt Record'!H828 = "","",'Sub-Cpt Record'!H828&amp;"  ")</f>
        <v/>
      </c>
      <c r="G828" s="333" t="str">
        <f>IF('Sub-Cpt Record'!I828 = "","",'Sub-Cpt Record'!I828&amp;"  ")</f>
        <v/>
      </c>
      <c r="H828" s="333" t="str">
        <f>IF('Sub-Cpt Record'!J828 = "","",'Sub-Cpt Record'!J828&amp;"  ")</f>
        <v/>
      </c>
      <c r="I828" s="335" t="str">
        <f t="shared" si="110"/>
        <v/>
      </c>
      <c r="J828" s="333">
        <f>IF(A828&lt;&gt;"",'Sub-Cpt Record'!C828/CODE!B828,0)</f>
        <v>0</v>
      </c>
      <c r="L828" s="337" t="str">
        <f t="shared" si="111"/>
        <v/>
      </c>
      <c r="N828" s="338">
        <f>COUNTIFS('Felling&amp;Restocking'!$A$11:$A$1000, 'Felling&amp;Restocking'!$A828, 'Felling&amp;Restocking'!$B$11:$B$1000, 'Felling&amp;Restocking'!$B828, 'Felling&amp;Restocking'!$H$11:$H$1000, 'Felling&amp;Restocking'!$H828)</f>
        <v>0</v>
      </c>
      <c r="O828" s="338">
        <f>IF(OR('Felling&amp;Restocking'!H828=0,'Felling&amp;Restocking'!H828=""),0,1)</f>
        <v>0</v>
      </c>
      <c r="P828" s="339">
        <f>SUM('Felling&amp;Restocking'!O828+'Felling&amp;Restocking'!P828)</f>
        <v>0</v>
      </c>
      <c r="S828" s="341">
        <f>IF(AND(O828&lt;&gt;0,P828&lt;&gt;0,'Felling&amp;Restocking'!G828&lt;&gt;0,AA828="",AC828=""),1,0)</f>
        <v>0</v>
      </c>
      <c r="T828" s="342" t="str">
        <f>IF(OR('Felling&amp;Restocking'!G828=0,'Felling&amp;Restocking'!G828=""),"",SUM('Felling&amp;Restocking'!O828/P828)*'Felling&amp;Restocking'!G828)</f>
        <v/>
      </c>
      <c r="U828" s="343" t="str">
        <f>IF(OR('Felling&amp;Restocking'!G828=0,'Felling&amp;Restocking'!G828=""),"",SUM('Felling&amp;Restocking'!P828/P828)*'Felling&amp;Restocking'!G828)</f>
        <v/>
      </c>
      <c r="V828" s="344">
        <f>IF(CONCATENATE('Felling&amp;Restocking'!U828&amp;'Felling&amp;Restocking'!W828&amp;'Felling&amp;Restocking'!Y828&amp;'Felling&amp;Restocking'!AA828&amp;'Felling&amp;Restocking'!AC828)="",0,1)</f>
        <v>0</v>
      </c>
      <c r="W828" s="345">
        <f>IF(OR(OR(TRIM('Felling&amp;Restocking'!H828)="T",TRIM('Felling&amp;Restocking'!H828)="DF",TRIM('Felling&amp;Restocking'!H828)="OS"),O828=0),0,1)</f>
        <v>0</v>
      </c>
      <c r="X828" s="345">
        <f>IF(OR('Felling&amp;Restocking'!$S828="",OR('Felling&amp;Restocking'!$S828=0,'Felling&amp;Restocking'!$S828="N/A")),0,1)</f>
        <v>0</v>
      </c>
      <c r="Y828" s="333" t="str">
        <f t="shared" si="112"/>
        <v/>
      </c>
      <c r="Z828" s="333" t="str">
        <f t="shared" si="113"/>
        <v/>
      </c>
      <c r="AA828" s="334" t="str">
        <f t="shared" si="114"/>
        <v/>
      </c>
      <c r="AC828" s="333" t="str">
        <f t="shared" si="115"/>
        <v/>
      </c>
      <c r="AE828" s="333" t="str">
        <f t="shared" si="116"/>
        <v>1</v>
      </c>
      <c r="AF828" s="346" t="str">
        <f>IF('Felling&amp;Restocking'!I828="","",IFERROR(VLOOKUP( 'Felling&amp;Restocking'!I828,SpeciesList[],2,FALSE),"," &amp; 'Felling&amp;Restocking'!I828))</f>
        <v/>
      </c>
      <c r="AG828" s="333" t="str">
        <f>IF('Felling&amp;Restocking'!I828="","",VLOOKUP( 'Felling&amp;Restocking'!I828,SpeciesList[],4,FALSE))</f>
        <v/>
      </c>
      <c r="AH828" s="333" t="str">
        <f>IF('Felling&amp;Restocking'!J828="","",IFERROR("," &amp; VLOOKUP( 'Felling&amp;Restocking'!J828,SpeciesList[],2,FALSE),"," &amp; 'Felling&amp;Restocking'!J828))</f>
        <v/>
      </c>
      <c r="AI828" s="333" t="str">
        <f>IF('Felling&amp;Restocking'!J828="","",VLOOKUP( 'Felling&amp;Restocking'!J828,SpeciesList[],4,FALSE))</f>
        <v/>
      </c>
      <c r="AJ828" s="333" t="str">
        <f>IF('Felling&amp;Restocking'!K828="","",IFERROR("," &amp; VLOOKUP( 'Felling&amp;Restocking'!K828,SpeciesList[],2,FALSE),"," &amp; 'Felling&amp;Restocking'!K828))</f>
        <v/>
      </c>
      <c r="AK828" s="333" t="str">
        <f>IF('Felling&amp;Restocking'!K828="","",VLOOKUP( 'Felling&amp;Restocking'!K828,SpeciesList[],4,FALSE))</f>
        <v/>
      </c>
      <c r="AL828" s="333" t="str">
        <f>IF('Felling&amp;Restocking'!L828="","",IFERROR("," &amp; VLOOKUP( 'Felling&amp;Restocking'!L828,SpeciesList[],2,FALSE),"," &amp; 'Felling&amp;Restocking'!L828))</f>
        <v/>
      </c>
      <c r="AM828" s="333" t="str">
        <f>IF('Felling&amp;Restocking'!L828="","",VLOOKUP( 'Felling&amp;Restocking'!L828,SpeciesList[],4,FALSE))</f>
        <v/>
      </c>
      <c r="AN828" s="333" t="str">
        <f>IF('Felling&amp;Restocking'!M828="","",IFERROR("," &amp; VLOOKUP( 'Felling&amp;Restocking'!M828,SpeciesList[],2,FALSE),"," &amp; 'Felling&amp;Restocking'!M828))</f>
        <v/>
      </c>
      <c r="AO828" s="333" t="str">
        <f>IF('Felling&amp;Restocking'!M828="","",VLOOKUP( 'Felling&amp;Restocking'!M828,SpeciesList[],4,FALSE))</f>
        <v/>
      </c>
      <c r="AP828" s="333" t="str">
        <f>IF('Felling&amp;Restocking'!N828="","",IFERROR("," &amp; VLOOKUP( 'Felling&amp;Restocking'!N828,SpeciesList[],2,FALSE),"," &amp; 'Felling&amp;Restocking'!N828))</f>
        <v/>
      </c>
      <c r="AQ828" s="333" t="str">
        <f>IF('Felling&amp;Restocking'!N828="","",VLOOKUP( 'Felling&amp;Restocking'!N828,SpeciesList[],4,FALSE))</f>
        <v/>
      </c>
      <c r="AS828" s="346"/>
      <c r="AT828" s="333" t="str">
        <f>IF('Sub-Cpt Record'!A828&lt;&gt;"",CONCATENATE('Sub-Cpt Record'!A828,'Sub-Cpt Record'!B828,'Sub-Cpt Record'!C828),"")</f>
        <v/>
      </c>
      <c r="AU828" s="333">
        <f t="shared" si="117"/>
        <v>1</v>
      </c>
      <c r="AV828" s="333">
        <f>IF(AT828&lt;&gt;"",'Sub-Cpt Record'!C828/CODE!AU828,0)</f>
        <v>0</v>
      </c>
    </row>
    <row r="829" spans="1:48" x14ac:dyDescent="0.25">
      <c r="A829" s="333" t="str">
        <f>IF('Sub-Cpt Record'!B829="",IF(OR('Sub-Cpt Record'!A829=0,'Sub-Cpt Record'!A829=""),"",'Sub-Cpt Record'!A829),CONCATENATE('Sub-Cpt Record'!A829&amp;'Sub-Cpt Record'!B829))</f>
        <v/>
      </c>
      <c r="B829" s="333">
        <f t="shared" si="109"/>
        <v>1</v>
      </c>
      <c r="C829" s="334" t="str">
        <f>IF('Sub-Cpt Record'!E829 = "","",'Sub-Cpt Record'!E829&amp;"  ")</f>
        <v/>
      </c>
      <c r="D829" s="333" t="str">
        <f>IF('Sub-Cpt Record'!F829 = "","",'Sub-Cpt Record'!F829&amp;"  ")</f>
        <v/>
      </c>
      <c r="E829" s="333" t="str">
        <f>IF('Sub-Cpt Record'!G829 = "","",'Sub-Cpt Record'!G829&amp;"  ")</f>
        <v/>
      </c>
      <c r="F829" s="333" t="str">
        <f>IF('Sub-Cpt Record'!H829 = "","",'Sub-Cpt Record'!H829&amp;"  ")</f>
        <v/>
      </c>
      <c r="G829" s="333" t="str">
        <f>IF('Sub-Cpt Record'!I829 = "","",'Sub-Cpt Record'!I829&amp;"  ")</f>
        <v/>
      </c>
      <c r="H829" s="333" t="str">
        <f>IF('Sub-Cpt Record'!J829 = "","",'Sub-Cpt Record'!J829&amp;"  ")</f>
        <v/>
      </c>
      <c r="I829" s="335" t="str">
        <f t="shared" si="110"/>
        <v/>
      </c>
      <c r="J829" s="333">
        <f>IF(A829&lt;&gt;"",'Sub-Cpt Record'!C829/CODE!B829,0)</f>
        <v>0</v>
      </c>
      <c r="L829" s="337" t="str">
        <f t="shared" si="111"/>
        <v/>
      </c>
      <c r="N829" s="338">
        <f>COUNTIFS('Felling&amp;Restocking'!$A$11:$A$1000, 'Felling&amp;Restocking'!$A829, 'Felling&amp;Restocking'!$B$11:$B$1000, 'Felling&amp;Restocking'!$B829, 'Felling&amp;Restocking'!$H$11:$H$1000, 'Felling&amp;Restocking'!$H829)</f>
        <v>0</v>
      </c>
      <c r="O829" s="338">
        <f>IF(OR('Felling&amp;Restocking'!H829=0,'Felling&amp;Restocking'!H829=""),0,1)</f>
        <v>0</v>
      </c>
      <c r="P829" s="339">
        <f>SUM('Felling&amp;Restocking'!O829+'Felling&amp;Restocking'!P829)</f>
        <v>0</v>
      </c>
      <c r="S829" s="341">
        <f>IF(AND(O829&lt;&gt;0,P829&lt;&gt;0,'Felling&amp;Restocking'!G829&lt;&gt;0,AA829="",AC829=""),1,0)</f>
        <v>0</v>
      </c>
      <c r="T829" s="342" t="str">
        <f>IF(OR('Felling&amp;Restocking'!G829=0,'Felling&amp;Restocking'!G829=""),"",SUM('Felling&amp;Restocking'!O829/P829)*'Felling&amp;Restocking'!G829)</f>
        <v/>
      </c>
      <c r="U829" s="343" t="str">
        <f>IF(OR('Felling&amp;Restocking'!G829=0,'Felling&amp;Restocking'!G829=""),"",SUM('Felling&amp;Restocking'!P829/P829)*'Felling&amp;Restocking'!G829)</f>
        <v/>
      </c>
      <c r="V829" s="344">
        <f>IF(CONCATENATE('Felling&amp;Restocking'!U829&amp;'Felling&amp;Restocking'!W829&amp;'Felling&amp;Restocking'!Y829&amp;'Felling&amp;Restocking'!AA829&amp;'Felling&amp;Restocking'!AC829)="",0,1)</f>
        <v>0</v>
      </c>
      <c r="W829" s="345">
        <f>IF(OR(OR(TRIM('Felling&amp;Restocking'!H829)="T",TRIM('Felling&amp;Restocking'!H829)="DF",TRIM('Felling&amp;Restocking'!H829)="OS"),O829=0),0,1)</f>
        <v>0</v>
      </c>
      <c r="X829" s="345">
        <f>IF(OR('Felling&amp;Restocking'!$S829="",OR('Felling&amp;Restocking'!$S829=0,'Felling&amp;Restocking'!$S829="N/A")),0,1)</f>
        <v>0</v>
      </c>
      <c r="Y829" s="333" t="str">
        <f t="shared" si="112"/>
        <v/>
      </c>
      <c r="Z829" s="333" t="str">
        <f t="shared" si="113"/>
        <v/>
      </c>
      <c r="AA829" s="334" t="str">
        <f t="shared" si="114"/>
        <v/>
      </c>
      <c r="AC829" s="333" t="str">
        <f t="shared" si="115"/>
        <v/>
      </c>
      <c r="AE829" s="333" t="str">
        <f t="shared" si="116"/>
        <v>1</v>
      </c>
      <c r="AF829" s="346" t="str">
        <f>IF('Felling&amp;Restocking'!I829="","",IFERROR(VLOOKUP( 'Felling&amp;Restocking'!I829,SpeciesList[],2,FALSE),"," &amp; 'Felling&amp;Restocking'!I829))</f>
        <v/>
      </c>
      <c r="AG829" s="333" t="str">
        <f>IF('Felling&amp;Restocking'!I829="","",VLOOKUP( 'Felling&amp;Restocking'!I829,SpeciesList[],4,FALSE))</f>
        <v/>
      </c>
      <c r="AH829" s="333" t="str">
        <f>IF('Felling&amp;Restocking'!J829="","",IFERROR("," &amp; VLOOKUP( 'Felling&amp;Restocking'!J829,SpeciesList[],2,FALSE),"," &amp; 'Felling&amp;Restocking'!J829))</f>
        <v/>
      </c>
      <c r="AI829" s="333" t="str">
        <f>IF('Felling&amp;Restocking'!J829="","",VLOOKUP( 'Felling&amp;Restocking'!J829,SpeciesList[],4,FALSE))</f>
        <v/>
      </c>
      <c r="AJ829" s="333" t="str">
        <f>IF('Felling&amp;Restocking'!K829="","",IFERROR("," &amp; VLOOKUP( 'Felling&amp;Restocking'!K829,SpeciesList[],2,FALSE),"," &amp; 'Felling&amp;Restocking'!K829))</f>
        <v/>
      </c>
      <c r="AK829" s="333" t="str">
        <f>IF('Felling&amp;Restocking'!K829="","",VLOOKUP( 'Felling&amp;Restocking'!K829,SpeciesList[],4,FALSE))</f>
        <v/>
      </c>
      <c r="AL829" s="333" t="str">
        <f>IF('Felling&amp;Restocking'!L829="","",IFERROR("," &amp; VLOOKUP( 'Felling&amp;Restocking'!L829,SpeciesList[],2,FALSE),"," &amp; 'Felling&amp;Restocking'!L829))</f>
        <v/>
      </c>
      <c r="AM829" s="333" t="str">
        <f>IF('Felling&amp;Restocking'!L829="","",VLOOKUP( 'Felling&amp;Restocking'!L829,SpeciesList[],4,FALSE))</f>
        <v/>
      </c>
      <c r="AN829" s="333" t="str">
        <f>IF('Felling&amp;Restocking'!M829="","",IFERROR("," &amp; VLOOKUP( 'Felling&amp;Restocking'!M829,SpeciesList[],2,FALSE),"," &amp; 'Felling&amp;Restocking'!M829))</f>
        <v/>
      </c>
      <c r="AO829" s="333" t="str">
        <f>IF('Felling&amp;Restocking'!M829="","",VLOOKUP( 'Felling&amp;Restocking'!M829,SpeciesList[],4,FALSE))</f>
        <v/>
      </c>
      <c r="AP829" s="333" t="str">
        <f>IF('Felling&amp;Restocking'!N829="","",IFERROR("," &amp; VLOOKUP( 'Felling&amp;Restocking'!N829,SpeciesList[],2,FALSE),"," &amp; 'Felling&amp;Restocking'!N829))</f>
        <v/>
      </c>
      <c r="AQ829" s="333" t="str">
        <f>IF('Felling&amp;Restocking'!N829="","",VLOOKUP( 'Felling&amp;Restocking'!N829,SpeciesList[],4,FALSE))</f>
        <v/>
      </c>
      <c r="AS829" s="346"/>
      <c r="AT829" s="333" t="str">
        <f>IF('Sub-Cpt Record'!A829&lt;&gt;"",CONCATENATE('Sub-Cpt Record'!A829,'Sub-Cpt Record'!B829,'Sub-Cpt Record'!C829),"")</f>
        <v/>
      </c>
      <c r="AU829" s="333">
        <f t="shared" si="117"/>
        <v>1</v>
      </c>
      <c r="AV829" s="333">
        <f>IF(AT829&lt;&gt;"",'Sub-Cpt Record'!C829/CODE!AU829,0)</f>
        <v>0</v>
      </c>
    </row>
    <row r="830" spans="1:48" x14ac:dyDescent="0.25">
      <c r="A830" s="333" t="str">
        <f>IF('Sub-Cpt Record'!B830="",IF(OR('Sub-Cpt Record'!A830=0,'Sub-Cpt Record'!A830=""),"",'Sub-Cpt Record'!A830),CONCATENATE('Sub-Cpt Record'!A830&amp;'Sub-Cpt Record'!B830))</f>
        <v/>
      </c>
      <c r="B830" s="333">
        <f t="shared" si="109"/>
        <v>1</v>
      </c>
      <c r="C830" s="334" t="str">
        <f>IF('Sub-Cpt Record'!E830 = "","",'Sub-Cpt Record'!E830&amp;"  ")</f>
        <v/>
      </c>
      <c r="D830" s="333" t="str">
        <f>IF('Sub-Cpt Record'!F830 = "","",'Sub-Cpt Record'!F830&amp;"  ")</f>
        <v/>
      </c>
      <c r="E830" s="333" t="str">
        <f>IF('Sub-Cpt Record'!G830 = "","",'Sub-Cpt Record'!G830&amp;"  ")</f>
        <v/>
      </c>
      <c r="F830" s="333" t="str">
        <f>IF('Sub-Cpt Record'!H830 = "","",'Sub-Cpt Record'!H830&amp;"  ")</f>
        <v/>
      </c>
      <c r="G830" s="333" t="str">
        <f>IF('Sub-Cpt Record'!I830 = "","",'Sub-Cpt Record'!I830&amp;"  ")</f>
        <v/>
      </c>
      <c r="H830" s="333" t="str">
        <f>IF('Sub-Cpt Record'!J830 = "","",'Sub-Cpt Record'!J830&amp;"  ")</f>
        <v/>
      </c>
      <c r="I830" s="335" t="str">
        <f t="shared" si="110"/>
        <v/>
      </c>
      <c r="J830" s="333">
        <f>IF(A830&lt;&gt;"",'Sub-Cpt Record'!C830/CODE!B830,0)</f>
        <v>0</v>
      </c>
      <c r="L830" s="337" t="str">
        <f t="shared" si="111"/>
        <v/>
      </c>
      <c r="N830" s="338">
        <f>COUNTIFS('Felling&amp;Restocking'!$A$11:$A$1000, 'Felling&amp;Restocking'!$A830, 'Felling&amp;Restocking'!$B$11:$B$1000, 'Felling&amp;Restocking'!$B830, 'Felling&amp;Restocking'!$H$11:$H$1000, 'Felling&amp;Restocking'!$H830)</f>
        <v>0</v>
      </c>
      <c r="O830" s="338">
        <f>IF(OR('Felling&amp;Restocking'!H830=0,'Felling&amp;Restocking'!H830=""),0,1)</f>
        <v>0</v>
      </c>
      <c r="P830" s="339">
        <f>SUM('Felling&amp;Restocking'!O830+'Felling&amp;Restocking'!P830)</f>
        <v>0</v>
      </c>
      <c r="S830" s="341">
        <f>IF(AND(O830&lt;&gt;0,P830&lt;&gt;0,'Felling&amp;Restocking'!G830&lt;&gt;0,AA830="",AC830=""),1,0)</f>
        <v>0</v>
      </c>
      <c r="T830" s="342" t="str">
        <f>IF(OR('Felling&amp;Restocking'!G830=0,'Felling&amp;Restocking'!G830=""),"",SUM('Felling&amp;Restocking'!O830/P830)*'Felling&amp;Restocking'!G830)</f>
        <v/>
      </c>
      <c r="U830" s="343" t="str">
        <f>IF(OR('Felling&amp;Restocking'!G830=0,'Felling&amp;Restocking'!G830=""),"",SUM('Felling&amp;Restocking'!P830/P830)*'Felling&amp;Restocking'!G830)</f>
        <v/>
      </c>
      <c r="V830" s="344">
        <f>IF(CONCATENATE('Felling&amp;Restocking'!U830&amp;'Felling&amp;Restocking'!W830&amp;'Felling&amp;Restocking'!Y830&amp;'Felling&amp;Restocking'!AA830&amp;'Felling&amp;Restocking'!AC830)="",0,1)</f>
        <v>0</v>
      </c>
      <c r="W830" s="345">
        <f>IF(OR(OR(TRIM('Felling&amp;Restocking'!H830)="T",TRIM('Felling&amp;Restocking'!H830)="DF",TRIM('Felling&amp;Restocking'!H830)="OS"),O830=0),0,1)</f>
        <v>0</v>
      </c>
      <c r="X830" s="345">
        <f>IF(OR('Felling&amp;Restocking'!$S830="",OR('Felling&amp;Restocking'!$S830=0,'Felling&amp;Restocking'!$S830="N/A")),0,1)</f>
        <v>0</v>
      </c>
      <c r="Y830" s="333" t="str">
        <f t="shared" si="112"/>
        <v/>
      </c>
      <c r="Z830" s="333" t="str">
        <f t="shared" si="113"/>
        <v/>
      </c>
      <c r="AA830" s="334" t="str">
        <f t="shared" si="114"/>
        <v/>
      </c>
      <c r="AC830" s="333" t="str">
        <f t="shared" si="115"/>
        <v/>
      </c>
      <c r="AE830" s="333" t="str">
        <f t="shared" si="116"/>
        <v>1</v>
      </c>
      <c r="AF830" s="346" t="str">
        <f>IF('Felling&amp;Restocking'!I830="","",IFERROR(VLOOKUP( 'Felling&amp;Restocking'!I830,SpeciesList[],2,FALSE),"," &amp; 'Felling&amp;Restocking'!I830))</f>
        <v/>
      </c>
      <c r="AG830" s="333" t="str">
        <f>IF('Felling&amp;Restocking'!I830="","",VLOOKUP( 'Felling&amp;Restocking'!I830,SpeciesList[],4,FALSE))</f>
        <v/>
      </c>
      <c r="AH830" s="333" t="str">
        <f>IF('Felling&amp;Restocking'!J830="","",IFERROR("," &amp; VLOOKUP( 'Felling&amp;Restocking'!J830,SpeciesList[],2,FALSE),"," &amp; 'Felling&amp;Restocking'!J830))</f>
        <v/>
      </c>
      <c r="AI830" s="333" t="str">
        <f>IF('Felling&amp;Restocking'!J830="","",VLOOKUP( 'Felling&amp;Restocking'!J830,SpeciesList[],4,FALSE))</f>
        <v/>
      </c>
      <c r="AJ830" s="333" t="str">
        <f>IF('Felling&amp;Restocking'!K830="","",IFERROR("," &amp; VLOOKUP( 'Felling&amp;Restocking'!K830,SpeciesList[],2,FALSE),"," &amp; 'Felling&amp;Restocking'!K830))</f>
        <v/>
      </c>
      <c r="AK830" s="333" t="str">
        <f>IF('Felling&amp;Restocking'!K830="","",VLOOKUP( 'Felling&amp;Restocking'!K830,SpeciesList[],4,FALSE))</f>
        <v/>
      </c>
      <c r="AL830" s="333" t="str">
        <f>IF('Felling&amp;Restocking'!L830="","",IFERROR("," &amp; VLOOKUP( 'Felling&amp;Restocking'!L830,SpeciesList[],2,FALSE),"," &amp; 'Felling&amp;Restocking'!L830))</f>
        <v/>
      </c>
      <c r="AM830" s="333" t="str">
        <f>IF('Felling&amp;Restocking'!L830="","",VLOOKUP( 'Felling&amp;Restocking'!L830,SpeciesList[],4,FALSE))</f>
        <v/>
      </c>
      <c r="AN830" s="333" t="str">
        <f>IF('Felling&amp;Restocking'!M830="","",IFERROR("," &amp; VLOOKUP( 'Felling&amp;Restocking'!M830,SpeciesList[],2,FALSE),"," &amp; 'Felling&amp;Restocking'!M830))</f>
        <v/>
      </c>
      <c r="AO830" s="333" t="str">
        <f>IF('Felling&amp;Restocking'!M830="","",VLOOKUP( 'Felling&amp;Restocking'!M830,SpeciesList[],4,FALSE))</f>
        <v/>
      </c>
      <c r="AP830" s="333" t="str">
        <f>IF('Felling&amp;Restocking'!N830="","",IFERROR("," &amp; VLOOKUP( 'Felling&amp;Restocking'!N830,SpeciesList[],2,FALSE),"," &amp; 'Felling&amp;Restocking'!N830))</f>
        <v/>
      </c>
      <c r="AQ830" s="333" t="str">
        <f>IF('Felling&amp;Restocking'!N830="","",VLOOKUP( 'Felling&amp;Restocking'!N830,SpeciesList[],4,FALSE))</f>
        <v/>
      </c>
      <c r="AS830" s="346"/>
      <c r="AT830" s="333" t="str">
        <f>IF('Sub-Cpt Record'!A830&lt;&gt;"",CONCATENATE('Sub-Cpt Record'!A830,'Sub-Cpt Record'!B830,'Sub-Cpt Record'!C830),"")</f>
        <v/>
      </c>
      <c r="AU830" s="333">
        <f t="shared" si="117"/>
        <v>1</v>
      </c>
      <c r="AV830" s="333">
        <f>IF(AT830&lt;&gt;"",'Sub-Cpt Record'!C830/CODE!AU830,0)</f>
        <v>0</v>
      </c>
    </row>
    <row r="831" spans="1:48" x14ac:dyDescent="0.25">
      <c r="A831" s="333" t="str">
        <f>IF('Sub-Cpt Record'!B831="",IF(OR('Sub-Cpt Record'!A831=0,'Sub-Cpt Record'!A831=""),"",'Sub-Cpt Record'!A831),CONCATENATE('Sub-Cpt Record'!A831&amp;'Sub-Cpt Record'!B831))</f>
        <v/>
      </c>
      <c r="B831" s="333">
        <f t="shared" si="109"/>
        <v>1</v>
      </c>
      <c r="C831" s="334" t="str">
        <f>IF('Sub-Cpt Record'!E831 = "","",'Sub-Cpt Record'!E831&amp;"  ")</f>
        <v/>
      </c>
      <c r="D831" s="333" t="str">
        <f>IF('Sub-Cpt Record'!F831 = "","",'Sub-Cpt Record'!F831&amp;"  ")</f>
        <v/>
      </c>
      <c r="E831" s="333" t="str">
        <f>IF('Sub-Cpt Record'!G831 = "","",'Sub-Cpt Record'!G831&amp;"  ")</f>
        <v/>
      </c>
      <c r="F831" s="333" t="str">
        <f>IF('Sub-Cpt Record'!H831 = "","",'Sub-Cpt Record'!H831&amp;"  ")</f>
        <v/>
      </c>
      <c r="G831" s="333" t="str">
        <f>IF('Sub-Cpt Record'!I831 = "","",'Sub-Cpt Record'!I831&amp;"  ")</f>
        <v/>
      </c>
      <c r="H831" s="333" t="str">
        <f>IF('Sub-Cpt Record'!J831 = "","",'Sub-Cpt Record'!J831&amp;"  ")</f>
        <v/>
      </c>
      <c r="I831" s="335" t="str">
        <f t="shared" si="110"/>
        <v/>
      </c>
      <c r="J831" s="333">
        <f>IF(A831&lt;&gt;"",'Sub-Cpt Record'!C831/CODE!B831,0)</f>
        <v>0</v>
      </c>
      <c r="L831" s="337" t="str">
        <f t="shared" si="111"/>
        <v/>
      </c>
      <c r="N831" s="338">
        <f>COUNTIFS('Felling&amp;Restocking'!$A$11:$A$1000, 'Felling&amp;Restocking'!$A831, 'Felling&amp;Restocking'!$B$11:$B$1000, 'Felling&amp;Restocking'!$B831, 'Felling&amp;Restocking'!$H$11:$H$1000, 'Felling&amp;Restocking'!$H831)</f>
        <v>0</v>
      </c>
      <c r="O831" s="338">
        <f>IF(OR('Felling&amp;Restocking'!H831=0,'Felling&amp;Restocking'!H831=""),0,1)</f>
        <v>0</v>
      </c>
      <c r="P831" s="339">
        <f>SUM('Felling&amp;Restocking'!O831+'Felling&amp;Restocking'!P831)</f>
        <v>0</v>
      </c>
      <c r="S831" s="341">
        <f>IF(AND(O831&lt;&gt;0,P831&lt;&gt;0,'Felling&amp;Restocking'!G831&lt;&gt;0,AA831="",AC831=""),1,0)</f>
        <v>0</v>
      </c>
      <c r="T831" s="342" t="str">
        <f>IF(OR('Felling&amp;Restocking'!G831=0,'Felling&amp;Restocking'!G831=""),"",SUM('Felling&amp;Restocking'!O831/P831)*'Felling&amp;Restocking'!G831)</f>
        <v/>
      </c>
      <c r="U831" s="343" t="str">
        <f>IF(OR('Felling&amp;Restocking'!G831=0,'Felling&amp;Restocking'!G831=""),"",SUM('Felling&amp;Restocking'!P831/P831)*'Felling&amp;Restocking'!G831)</f>
        <v/>
      </c>
      <c r="V831" s="344">
        <f>IF(CONCATENATE('Felling&amp;Restocking'!U831&amp;'Felling&amp;Restocking'!W831&amp;'Felling&amp;Restocking'!Y831&amp;'Felling&amp;Restocking'!AA831&amp;'Felling&amp;Restocking'!AC831)="",0,1)</f>
        <v>0</v>
      </c>
      <c r="W831" s="345">
        <f>IF(OR(OR(TRIM('Felling&amp;Restocking'!H831)="T",TRIM('Felling&amp;Restocking'!H831)="DF",TRIM('Felling&amp;Restocking'!H831)="OS"),O831=0),0,1)</f>
        <v>0</v>
      </c>
      <c r="X831" s="345">
        <f>IF(OR('Felling&amp;Restocking'!$S831="",OR('Felling&amp;Restocking'!$S831=0,'Felling&amp;Restocking'!$S831="N/A")),0,1)</f>
        <v>0</v>
      </c>
      <c r="Y831" s="333" t="str">
        <f t="shared" si="112"/>
        <v/>
      </c>
      <c r="Z831" s="333" t="str">
        <f t="shared" si="113"/>
        <v/>
      </c>
      <c r="AA831" s="334" t="str">
        <f t="shared" si="114"/>
        <v/>
      </c>
      <c r="AC831" s="333" t="str">
        <f t="shared" si="115"/>
        <v/>
      </c>
      <c r="AE831" s="333" t="str">
        <f t="shared" si="116"/>
        <v>1</v>
      </c>
      <c r="AF831" s="346" t="str">
        <f>IF('Felling&amp;Restocking'!I831="","",IFERROR(VLOOKUP( 'Felling&amp;Restocking'!I831,SpeciesList[],2,FALSE),"," &amp; 'Felling&amp;Restocking'!I831))</f>
        <v/>
      </c>
      <c r="AG831" s="333" t="str">
        <f>IF('Felling&amp;Restocking'!I831="","",VLOOKUP( 'Felling&amp;Restocking'!I831,SpeciesList[],4,FALSE))</f>
        <v/>
      </c>
      <c r="AH831" s="333" t="str">
        <f>IF('Felling&amp;Restocking'!J831="","",IFERROR("," &amp; VLOOKUP( 'Felling&amp;Restocking'!J831,SpeciesList[],2,FALSE),"," &amp; 'Felling&amp;Restocking'!J831))</f>
        <v/>
      </c>
      <c r="AI831" s="333" t="str">
        <f>IF('Felling&amp;Restocking'!J831="","",VLOOKUP( 'Felling&amp;Restocking'!J831,SpeciesList[],4,FALSE))</f>
        <v/>
      </c>
      <c r="AJ831" s="333" t="str">
        <f>IF('Felling&amp;Restocking'!K831="","",IFERROR("," &amp; VLOOKUP( 'Felling&amp;Restocking'!K831,SpeciesList[],2,FALSE),"," &amp; 'Felling&amp;Restocking'!K831))</f>
        <v/>
      </c>
      <c r="AK831" s="333" t="str">
        <f>IF('Felling&amp;Restocking'!K831="","",VLOOKUP( 'Felling&amp;Restocking'!K831,SpeciesList[],4,FALSE))</f>
        <v/>
      </c>
      <c r="AL831" s="333" t="str">
        <f>IF('Felling&amp;Restocking'!L831="","",IFERROR("," &amp; VLOOKUP( 'Felling&amp;Restocking'!L831,SpeciesList[],2,FALSE),"," &amp; 'Felling&amp;Restocking'!L831))</f>
        <v/>
      </c>
      <c r="AM831" s="333" t="str">
        <f>IF('Felling&amp;Restocking'!L831="","",VLOOKUP( 'Felling&amp;Restocking'!L831,SpeciesList[],4,FALSE))</f>
        <v/>
      </c>
      <c r="AN831" s="333" t="str">
        <f>IF('Felling&amp;Restocking'!M831="","",IFERROR("," &amp; VLOOKUP( 'Felling&amp;Restocking'!M831,SpeciesList[],2,FALSE),"," &amp; 'Felling&amp;Restocking'!M831))</f>
        <v/>
      </c>
      <c r="AO831" s="333" t="str">
        <f>IF('Felling&amp;Restocking'!M831="","",VLOOKUP( 'Felling&amp;Restocking'!M831,SpeciesList[],4,FALSE))</f>
        <v/>
      </c>
      <c r="AP831" s="333" t="str">
        <f>IF('Felling&amp;Restocking'!N831="","",IFERROR("," &amp; VLOOKUP( 'Felling&amp;Restocking'!N831,SpeciesList[],2,FALSE),"," &amp; 'Felling&amp;Restocking'!N831))</f>
        <v/>
      </c>
      <c r="AQ831" s="333" t="str">
        <f>IF('Felling&amp;Restocking'!N831="","",VLOOKUP( 'Felling&amp;Restocking'!N831,SpeciesList[],4,FALSE))</f>
        <v/>
      </c>
      <c r="AS831" s="346"/>
      <c r="AT831" s="333" t="str">
        <f>IF('Sub-Cpt Record'!A831&lt;&gt;"",CONCATENATE('Sub-Cpt Record'!A831,'Sub-Cpt Record'!B831,'Sub-Cpt Record'!C831),"")</f>
        <v/>
      </c>
      <c r="AU831" s="333">
        <f t="shared" si="117"/>
        <v>1</v>
      </c>
      <c r="AV831" s="333">
        <f>IF(AT831&lt;&gt;"",'Sub-Cpt Record'!C831/CODE!AU831,0)</f>
        <v>0</v>
      </c>
    </row>
    <row r="832" spans="1:48" x14ac:dyDescent="0.25">
      <c r="A832" s="333" t="str">
        <f>IF('Sub-Cpt Record'!B832="",IF(OR('Sub-Cpt Record'!A832=0,'Sub-Cpt Record'!A832=""),"",'Sub-Cpt Record'!A832),CONCATENATE('Sub-Cpt Record'!A832&amp;'Sub-Cpt Record'!B832))</f>
        <v/>
      </c>
      <c r="B832" s="333">
        <f t="shared" si="109"/>
        <v>1</v>
      </c>
      <c r="C832" s="334" t="str">
        <f>IF('Sub-Cpt Record'!E832 = "","",'Sub-Cpt Record'!E832&amp;"  ")</f>
        <v/>
      </c>
      <c r="D832" s="333" t="str">
        <f>IF('Sub-Cpt Record'!F832 = "","",'Sub-Cpt Record'!F832&amp;"  ")</f>
        <v/>
      </c>
      <c r="E832" s="333" t="str">
        <f>IF('Sub-Cpt Record'!G832 = "","",'Sub-Cpt Record'!G832&amp;"  ")</f>
        <v/>
      </c>
      <c r="F832" s="333" t="str">
        <f>IF('Sub-Cpt Record'!H832 = "","",'Sub-Cpt Record'!H832&amp;"  ")</f>
        <v/>
      </c>
      <c r="G832" s="333" t="str">
        <f>IF('Sub-Cpt Record'!I832 = "","",'Sub-Cpt Record'!I832&amp;"  ")</f>
        <v/>
      </c>
      <c r="H832" s="333" t="str">
        <f>IF('Sub-Cpt Record'!J832 = "","",'Sub-Cpt Record'!J832&amp;"  ")</f>
        <v/>
      </c>
      <c r="I832" s="335" t="str">
        <f t="shared" si="110"/>
        <v/>
      </c>
      <c r="J832" s="333">
        <f>IF(A832&lt;&gt;"",'Sub-Cpt Record'!C832/CODE!B832,0)</f>
        <v>0</v>
      </c>
      <c r="L832" s="337" t="str">
        <f t="shared" si="111"/>
        <v/>
      </c>
      <c r="N832" s="338">
        <f>COUNTIFS('Felling&amp;Restocking'!$A$11:$A$1000, 'Felling&amp;Restocking'!$A832, 'Felling&amp;Restocking'!$B$11:$B$1000, 'Felling&amp;Restocking'!$B832, 'Felling&amp;Restocking'!$H$11:$H$1000, 'Felling&amp;Restocking'!$H832)</f>
        <v>0</v>
      </c>
      <c r="O832" s="338">
        <f>IF(OR('Felling&amp;Restocking'!H832=0,'Felling&amp;Restocking'!H832=""),0,1)</f>
        <v>0</v>
      </c>
      <c r="P832" s="339">
        <f>SUM('Felling&amp;Restocking'!O832+'Felling&amp;Restocking'!P832)</f>
        <v>0</v>
      </c>
      <c r="S832" s="341">
        <f>IF(AND(O832&lt;&gt;0,P832&lt;&gt;0,'Felling&amp;Restocking'!G832&lt;&gt;0,AA832="",AC832=""),1,0)</f>
        <v>0</v>
      </c>
      <c r="T832" s="342" t="str">
        <f>IF(OR('Felling&amp;Restocking'!G832=0,'Felling&amp;Restocking'!G832=""),"",SUM('Felling&amp;Restocking'!O832/P832)*'Felling&amp;Restocking'!G832)</f>
        <v/>
      </c>
      <c r="U832" s="343" t="str">
        <f>IF(OR('Felling&amp;Restocking'!G832=0,'Felling&amp;Restocking'!G832=""),"",SUM('Felling&amp;Restocking'!P832/P832)*'Felling&amp;Restocking'!G832)</f>
        <v/>
      </c>
      <c r="V832" s="344">
        <f>IF(CONCATENATE('Felling&amp;Restocking'!U832&amp;'Felling&amp;Restocking'!W832&amp;'Felling&amp;Restocking'!Y832&amp;'Felling&amp;Restocking'!AA832&amp;'Felling&amp;Restocking'!AC832)="",0,1)</f>
        <v>0</v>
      </c>
      <c r="W832" s="345">
        <f>IF(OR(OR(TRIM('Felling&amp;Restocking'!H832)="T",TRIM('Felling&amp;Restocking'!H832)="DF",TRIM('Felling&amp;Restocking'!H832)="OS"),O832=0),0,1)</f>
        <v>0</v>
      </c>
      <c r="X832" s="345">
        <f>IF(OR('Felling&amp;Restocking'!$S832="",OR('Felling&amp;Restocking'!$S832=0,'Felling&amp;Restocking'!$S832="N/A")),0,1)</f>
        <v>0</v>
      </c>
      <c r="Y832" s="333" t="str">
        <f t="shared" si="112"/>
        <v/>
      </c>
      <c r="Z832" s="333" t="str">
        <f t="shared" si="113"/>
        <v/>
      </c>
      <c r="AA832" s="334" t="str">
        <f t="shared" si="114"/>
        <v/>
      </c>
      <c r="AC832" s="333" t="str">
        <f t="shared" si="115"/>
        <v/>
      </c>
      <c r="AE832" s="333" t="str">
        <f t="shared" si="116"/>
        <v>1</v>
      </c>
      <c r="AF832" s="346" t="str">
        <f>IF('Felling&amp;Restocking'!I832="","",IFERROR(VLOOKUP( 'Felling&amp;Restocking'!I832,SpeciesList[],2,FALSE),"," &amp; 'Felling&amp;Restocking'!I832))</f>
        <v/>
      </c>
      <c r="AG832" s="333" t="str">
        <f>IF('Felling&amp;Restocking'!I832="","",VLOOKUP( 'Felling&amp;Restocking'!I832,SpeciesList[],4,FALSE))</f>
        <v/>
      </c>
      <c r="AH832" s="333" t="str">
        <f>IF('Felling&amp;Restocking'!J832="","",IFERROR("," &amp; VLOOKUP( 'Felling&amp;Restocking'!J832,SpeciesList[],2,FALSE),"," &amp; 'Felling&amp;Restocking'!J832))</f>
        <v/>
      </c>
      <c r="AI832" s="333" t="str">
        <f>IF('Felling&amp;Restocking'!J832="","",VLOOKUP( 'Felling&amp;Restocking'!J832,SpeciesList[],4,FALSE))</f>
        <v/>
      </c>
      <c r="AJ832" s="333" t="str">
        <f>IF('Felling&amp;Restocking'!K832="","",IFERROR("," &amp; VLOOKUP( 'Felling&amp;Restocking'!K832,SpeciesList[],2,FALSE),"," &amp; 'Felling&amp;Restocking'!K832))</f>
        <v/>
      </c>
      <c r="AK832" s="333" t="str">
        <f>IF('Felling&amp;Restocking'!K832="","",VLOOKUP( 'Felling&amp;Restocking'!K832,SpeciesList[],4,FALSE))</f>
        <v/>
      </c>
      <c r="AL832" s="333" t="str">
        <f>IF('Felling&amp;Restocking'!L832="","",IFERROR("," &amp; VLOOKUP( 'Felling&amp;Restocking'!L832,SpeciesList[],2,FALSE),"," &amp; 'Felling&amp;Restocking'!L832))</f>
        <v/>
      </c>
      <c r="AM832" s="333" t="str">
        <f>IF('Felling&amp;Restocking'!L832="","",VLOOKUP( 'Felling&amp;Restocking'!L832,SpeciesList[],4,FALSE))</f>
        <v/>
      </c>
      <c r="AN832" s="333" t="str">
        <f>IF('Felling&amp;Restocking'!M832="","",IFERROR("," &amp; VLOOKUP( 'Felling&amp;Restocking'!M832,SpeciesList[],2,FALSE),"," &amp; 'Felling&amp;Restocking'!M832))</f>
        <v/>
      </c>
      <c r="AO832" s="333" t="str">
        <f>IF('Felling&amp;Restocking'!M832="","",VLOOKUP( 'Felling&amp;Restocking'!M832,SpeciesList[],4,FALSE))</f>
        <v/>
      </c>
      <c r="AP832" s="333" t="str">
        <f>IF('Felling&amp;Restocking'!N832="","",IFERROR("," &amp; VLOOKUP( 'Felling&amp;Restocking'!N832,SpeciesList[],2,FALSE),"," &amp; 'Felling&amp;Restocking'!N832))</f>
        <v/>
      </c>
      <c r="AQ832" s="333" t="str">
        <f>IF('Felling&amp;Restocking'!N832="","",VLOOKUP( 'Felling&amp;Restocking'!N832,SpeciesList[],4,FALSE))</f>
        <v/>
      </c>
      <c r="AS832" s="346"/>
      <c r="AT832" s="333" t="str">
        <f>IF('Sub-Cpt Record'!A832&lt;&gt;"",CONCATENATE('Sub-Cpt Record'!A832,'Sub-Cpt Record'!B832,'Sub-Cpt Record'!C832),"")</f>
        <v/>
      </c>
      <c r="AU832" s="333">
        <f t="shared" si="117"/>
        <v>1</v>
      </c>
      <c r="AV832" s="333">
        <f>IF(AT832&lt;&gt;"",'Sub-Cpt Record'!C832/CODE!AU832,0)</f>
        <v>0</v>
      </c>
    </row>
    <row r="833" spans="1:48" x14ac:dyDescent="0.25">
      <c r="A833" s="333" t="str">
        <f>IF('Sub-Cpt Record'!B833="",IF(OR('Sub-Cpt Record'!A833=0,'Sub-Cpt Record'!A833=""),"",'Sub-Cpt Record'!A833),CONCATENATE('Sub-Cpt Record'!A833&amp;'Sub-Cpt Record'!B833))</f>
        <v/>
      </c>
      <c r="B833" s="333">
        <f t="shared" si="109"/>
        <v>1</v>
      </c>
      <c r="C833" s="334" t="str">
        <f>IF('Sub-Cpt Record'!E833 = "","",'Sub-Cpt Record'!E833&amp;"  ")</f>
        <v/>
      </c>
      <c r="D833" s="333" t="str">
        <f>IF('Sub-Cpt Record'!F833 = "","",'Sub-Cpt Record'!F833&amp;"  ")</f>
        <v/>
      </c>
      <c r="E833" s="333" t="str">
        <f>IF('Sub-Cpt Record'!G833 = "","",'Sub-Cpt Record'!G833&amp;"  ")</f>
        <v/>
      </c>
      <c r="F833" s="333" t="str">
        <f>IF('Sub-Cpt Record'!H833 = "","",'Sub-Cpt Record'!H833&amp;"  ")</f>
        <v/>
      </c>
      <c r="G833" s="333" t="str">
        <f>IF('Sub-Cpt Record'!I833 = "","",'Sub-Cpt Record'!I833&amp;"  ")</f>
        <v/>
      </c>
      <c r="H833" s="333" t="str">
        <f>IF('Sub-Cpt Record'!J833 = "","",'Sub-Cpt Record'!J833&amp;"  ")</f>
        <v/>
      </c>
      <c r="I833" s="335" t="str">
        <f t="shared" si="110"/>
        <v/>
      </c>
      <c r="J833" s="333">
        <f>IF(A833&lt;&gt;"",'Sub-Cpt Record'!C833/CODE!B833,0)</f>
        <v>0</v>
      </c>
      <c r="L833" s="337" t="str">
        <f t="shared" si="111"/>
        <v/>
      </c>
      <c r="N833" s="338">
        <f>COUNTIFS('Felling&amp;Restocking'!$A$11:$A$1000, 'Felling&amp;Restocking'!$A833, 'Felling&amp;Restocking'!$B$11:$B$1000, 'Felling&amp;Restocking'!$B833, 'Felling&amp;Restocking'!$H$11:$H$1000, 'Felling&amp;Restocking'!$H833)</f>
        <v>0</v>
      </c>
      <c r="O833" s="338">
        <f>IF(OR('Felling&amp;Restocking'!H833=0,'Felling&amp;Restocking'!H833=""),0,1)</f>
        <v>0</v>
      </c>
      <c r="P833" s="339">
        <f>SUM('Felling&amp;Restocking'!O833+'Felling&amp;Restocking'!P833)</f>
        <v>0</v>
      </c>
      <c r="S833" s="341">
        <f>IF(AND(O833&lt;&gt;0,P833&lt;&gt;0,'Felling&amp;Restocking'!G833&lt;&gt;0,AA833="",AC833=""),1,0)</f>
        <v>0</v>
      </c>
      <c r="T833" s="342" t="str">
        <f>IF(OR('Felling&amp;Restocking'!G833=0,'Felling&amp;Restocking'!G833=""),"",SUM('Felling&amp;Restocking'!O833/P833)*'Felling&amp;Restocking'!G833)</f>
        <v/>
      </c>
      <c r="U833" s="343" t="str">
        <f>IF(OR('Felling&amp;Restocking'!G833=0,'Felling&amp;Restocking'!G833=""),"",SUM('Felling&amp;Restocking'!P833/P833)*'Felling&amp;Restocking'!G833)</f>
        <v/>
      </c>
      <c r="V833" s="344">
        <f>IF(CONCATENATE('Felling&amp;Restocking'!U833&amp;'Felling&amp;Restocking'!W833&amp;'Felling&amp;Restocking'!Y833&amp;'Felling&amp;Restocking'!AA833&amp;'Felling&amp;Restocking'!AC833)="",0,1)</f>
        <v>0</v>
      </c>
      <c r="W833" s="345">
        <f>IF(OR(OR(TRIM('Felling&amp;Restocking'!H833)="T",TRIM('Felling&amp;Restocking'!H833)="DF",TRIM('Felling&amp;Restocking'!H833)="OS"),O833=0),0,1)</f>
        <v>0</v>
      </c>
      <c r="X833" s="345">
        <f>IF(OR('Felling&amp;Restocking'!$S833="",OR('Felling&amp;Restocking'!$S833=0,'Felling&amp;Restocking'!$S833="N/A")),0,1)</f>
        <v>0</v>
      </c>
      <c r="Y833" s="333" t="str">
        <f t="shared" si="112"/>
        <v/>
      </c>
      <c r="Z833" s="333" t="str">
        <f t="shared" si="113"/>
        <v/>
      </c>
      <c r="AA833" s="334" t="str">
        <f t="shared" si="114"/>
        <v/>
      </c>
      <c r="AC833" s="333" t="str">
        <f t="shared" si="115"/>
        <v/>
      </c>
      <c r="AE833" s="333" t="str">
        <f t="shared" si="116"/>
        <v>1</v>
      </c>
      <c r="AF833" s="346" t="str">
        <f>IF('Felling&amp;Restocking'!I833="","",IFERROR(VLOOKUP( 'Felling&amp;Restocking'!I833,SpeciesList[],2,FALSE),"," &amp; 'Felling&amp;Restocking'!I833))</f>
        <v/>
      </c>
      <c r="AG833" s="333" t="str">
        <f>IF('Felling&amp;Restocking'!I833="","",VLOOKUP( 'Felling&amp;Restocking'!I833,SpeciesList[],4,FALSE))</f>
        <v/>
      </c>
      <c r="AH833" s="333" t="str">
        <f>IF('Felling&amp;Restocking'!J833="","",IFERROR("," &amp; VLOOKUP( 'Felling&amp;Restocking'!J833,SpeciesList[],2,FALSE),"," &amp; 'Felling&amp;Restocking'!J833))</f>
        <v/>
      </c>
      <c r="AI833" s="333" t="str">
        <f>IF('Felling&amp;Restocking'!J833="","",VLOOKUP( 'Felling&amp;Restocking'!J833,SpeciesList[],4,FALSE))</f>
        <v/>
      </c>
      <c r="AJ833" s="333" t="str">
        <f>IF('Felling&amp;Restocking'!K833="","",IFERROR("," &amp; VLOOKUP( 'Felling&amp;Restocking'!K833,SpeciesList[],2,FALSE),"," &amp; 'Felling&amp;Restocking'!K833))</f>
        <v/>
      </c>
      <c r="AK833" s="333" t="str">
        <f>IF('Felling&amp;Restocking'!K833="","",VLOOKUP( 'Felling&amp;Restocking'!K833,SpeciesList[],4,FALSE))</f>
        <v/>
      </c>
      <c r="AL833" s="333" t="str">
        <f>IF('Felling&amp;Restocking'!L833="","",IFERROR("," &amp; VLOOKUP( 'Felling&amp;Restocking'!L833,SpeciesList[],2,FALSE),"," &amp; 'Felling&amp;Restocking'!L833))</f>
        <v/>
      </c>
      <c r="AM833" s="333" t="str">
        <f>IF('Felling&amp;Restocking'!L833="","",VLOOKUP( 'Felling&amp;Restocking'!L833,SpeciesList[],4,FALSE))</f>
        <v/>
      </c>
      <c r="AN833" s="333" t="str">
        <f>IF('Felling&amp;Restocking'!M833="","",IFERROR("," &amp; VLOOKUP( 'Felling&amp;Restocking'!M833,SpeciesList[],2,FALSE),"," &amp; 'Felling&amp;Restocking'!M833))</f>
        <v/>
      </c>
      <c r="AO833" s="333" t="str">
        <f>IF('Felling&amp;Restocking'!M833="","",VLOOKUP( 'Felling&amp;Restocking'!M833,SpeciesList[],4,FALSE))</f>
        <v/>
      </c>
      <c r="AP833" s="333" t="str">
        <f>IF('Felling&amp;Restocking'!N833="","",IFERROR("," &amp; VLOOKUP( 'Felling&amp;Restocking'!N833,SpeciesList[],2,FALSE),"," &amp; 'Felling&amp;Restocking'!N833))</f>
        <v/>
      </c>
      <c r="AQ833" s="333" t="str">
        <f>IF('Felling&amp;Restocking'!N833="","",VLOOKUP( 'Felling&amp;Restocking'!N833,SpeciesList[],4,FALSE))</f>
        <v/>
      </c>
      <c r="AS833" s="346"/>
      <c r="AT833" s="333" t="str">
        <f>IF('Sub-Cpt Record'!A833&lt;&gt;"",CONCATENATE('Sub-Cpt Record'!A833,'Sub-Cpt Record'!B833,'Sub-Cpt Record'!C833),"")</f>
        <v/>
      </c>
      <c r="AU833" s="333">
        <f t="shared" si="117"/>
        <v>1</v>
      </c>
      <c r="AV833" s="333">
        <f>IF(AT833&lt;&gt;"",'Sub-Cpt Record'!C833/CODE!AU833,0)</f>
        <v>0</v>
      </c>
    </row>
    <row r="834" spans="1:48" x14ac:dyDescent="0.25">
      <c r="A834" s="333" t="str">
        <f>IF('Sub-Cpt Record'!B834="",IF(OR('Sub-Cpt Record'!A834=0,'Sub-Cpt Record'!A834=""),"",'Sub-Cpt Record'!A834),CONCATENATE('Sub-Cpt Record'!A834&amp;'Sub-Cpt Record'!B834))</f>
        <v/>
      </c>
      <c r="B834" s="333">
        <f t="shared" si="109"/>
        <v>1</v>
      </c>
      <c r="C834" s="334" t="str">
        <f>IF('Sub-Cpt Record'!E834 = "","",'Sub-Cpt Record'!E834&amp;"  ")</f>
        <v/>
      </c>
      <c r="D834" s="333" t="str">
        <f>IF('Sub-Cpt Record'!F834 = "","",'Sub-Cpt Record'!F834&amp;"  ")</f>
        <v/>
      </c>
      <c r="E834" s="333" t="str">
        <f>IF('Sub-Cpt Record'!G834 = "","",'Sub-Cpt Record'!G834&amp;"  ")</f>
        <v/>
      </c>
      <c r="F834" s="333" t="str">
        <f>IF('Sub-Cpt Record'!H834 = "","",'Sub-Cpt Record'!H834&amp;"  ")</f>
        <v/>
      </c>
      <c r="G834" s="333" t="str">
        <f>IF('Sub-Cpt Record'!I834 = "","",'Sub-Cpt Record'!I834&amp;"  ")</f>
        <v/>
      </c>
      <c r="H834" s="333" t="str">
        <f>IF('Sub-Cpt Record'!J834 = "","",'Sub-Cpt Record'!J834&amp;"  ")</f>
        <v/>
      </c>
      <c r="I834" s="335" t="str">
        <f t="shared" si="110"/>
        <v/>
      </c>
      <c r="J834" s="333">
        <f>IF(A834&lt;&gt;"",'Sub-Cpt Record'!C834/CODE!B834,0)</f>
        <v>0</v>
      </c>
      <c r="L834" s="337" t="str">
        <f t="shared" si="111"/>
        <v/>
      </c>
      <c r="N834" s="338">
        <f>COUNTIFS('Felling&amp;Restocking'!$A$11:$A$1000, 'Felling&amp;Restocking'!$A834, 'Felling&amp;Restocking'!$B$11:$B$1000, 'Felling&amp;Restocking'!$B834, 'Felling&amp;Restocking'!$H$11:$H$1000, 'Felling&amp;Restocking'!$H834)</f>
        <v>0</v>
      </c>
      <c r="O834" s="338">
        <f>IF(OR('Felling&amp;Restocking'!H834=0,'Felling&amp;Restocking'!H834=""),0,1)</f>
        <v>0</v>
      </c>
      <c r="P834" s="339">
        <f>SUM('Felling&amp;Restocking'!O834+'Felling&amp;Restocking'!P834)</f>
        <v>0</v>
      </c>
      <c r="S834" s="341">
        <f>IF(AND(O834&lt;&gt;0,P834&lt;&gt;0,'Felling&amp;Restocking'!G834&lt;&gt;0,AA834="",AC834=""),1,0)</f>
        <v>0</v>
      </c>
      <c r="T834" s="342" t="str">
        <f>IF(OR('Felling&amp;Restocking'!G834=0,'Felling&amp;Restocking'!G834=""),"",SUM('Felling&amp;Restocking'!O834/P834)*'Felling&amp;Restocking'!G834)</f>
        <v/>
      </c>
      <c r="U834" s="343" t="str">
        <f>IF(OR('Felling&amp;Restocking'!G834=0,'Felling&amp;Restocking'!G834=""),"",SUM('Felling&amp;Restocking'!P834/P834)*'Felling&amp;Restocking'!G834)</f>
        <v/>
      </c>
      <c r="V834" s="344">
        <f>IF(CONCATENATE('Felling&amp;Restocking'!U834&amp;'Felling&amp;Restocking'!W834&amp;'Felling&amp;Restocking'!Y834&amp;'Felling&amp;Restocking'!AA834&amp;'Felling&amp;Restocking'!AC834)="",0,1)</f>
        <v>0</v>
      </c>
      <c r="W834" s="345">
        <f>IF(OR(OR(TRIM('Felling&amp;Restocking'!H834)="T",TRIM('Felling&amp;Restocking'!H834)="DF",TRIM('Felling&amp;Restocking'!H834)="OS"),O834=0),0,1)</f>
        <v>0</v>
      </c>
      <c r="X834" s="345">
        <f>IF(OR('Felling&amp;Restocking'!$S834="",OR('Felling&amp;Restocking'!$S834=0,'Felling&amp;Restocking'!$S834="N/A")),0,1)</f>
        <v>0</v>
      </c>
      <c r="Y834" s="333" t="str">
        <f t="shared" si="112"/>
        <v/>
      </c>
      <c r="Z834" s="333" t="str">
        <f t="shared" si="113"/>
        <v/>
      </c>
      <c r="AA834" s="334" t="str">
        <f t="shared" si="114"/>
        <v/>
      </c>
      <c r="AC834" s="333" t="str">
        <f t="shared" si="115"/>
        <v/>
      </c>
      <c r="AE834" s="333" t="str">
        <f t="shared" si="116"/>
        <v>1</v>
      </c>
      <c r="AF834" s="346" t="str">
        <f>IF('Felling&amp;Restocking'!I834="","",IFERROR(VLOOKUP( 'Felling&amp;Restocking'!I834,SpeciesList[],2,FALSE),"," &amp; 'Felling&amp;Restocking'!I834))</f>
        <v/>
      </c>
      <c r="AG834" s="333" t="str">
        <f>IF('Felling&amp;Restocking'!I834="","",VLOOKUP( 'Felling&amp;Restocking'!I834,SpeciesList[],4,FALSE))</f>
        <v/>
      </c>
      <c r="AH834" s="333" t="str">
        <f>IF('Felling&amp;Restocking'!J834="","",IFERROR("," &amp; VLOOKUP( 'Felling&amp;Restocking'!J834,SpeciesList[],2,FALSE),"," &amp; 'Felling&amp;Restocking'!J834))</f>
        <v/>
      </c>
      <c r="AI834" s="333" t="str">
        <f>IF('Felling&amp;Restocking'!J834="","",VLOOKUP( 'Felling&amp;Restocking'!J834,SpeciesList[],4,FALSE))</f>
        <v/>
      </c>
      <c r="AJ834" s="333" t="str">
        <f>IF('Felling&amp;Restocking'!K834="","",IFERROR("," &amp; VLOOKUP( 'Felling&amp;Restocking'!K834,SpeciesList[],2,FALSE),"," &amp; 'Felling&amp;Restocking'!K834))</f>
        <v/>
      </c>
      <c r="AK834" s="333" t="str">
        <f>IF('Felling&amp;Restocking'!K834="","",VLOOKUP( 'Felling&amp;Restocking'!K834,SpeciesList[],4,FALSE))</f>
        <v/>
      </c>
      <c r="AL834" s="333" t="str">
        <f>IF('Felling&amp;Restocking'!L834="","",IFERROR("," &amp; VLOOKUP( 'Felling&amp;Restocking'!L834,SpeciesList[],2,FALSE),"," &amp; 'Felling&amp;Restocking'!L834))</f>
        <v/>
      </c>
      <c r="AM834" s="333" t="str">
        <f>IF('Felling&amp;Restocking'!L834="","",VLOOKUP( 'Felling&amp;Restocking'!L834,SpeciesList[],4,FALSE))</f>
        <v/>
      </c>
      <c r="AN834" s="333" t="str">
        <f>IF('Felling&amp;Restocking'!M834="","",IFERROR("," &amp; VLOOKUP( 'Felling&amp;Restocking'!M834,SpeciesList[],2,FALSE),"," &amp; 'Felling&amp;Restocking'!M834))</f>
        <v/>
      </c>
      <c r="AO834" s="333" t="str">
        <f>IF('Felling&amp;Restocking'!M834="","",VLOOKUP( 'Felling&amp;Restocking'!M834,SpeciesList[],4,FALSE))</f>
        <v/>
      </c>
      <c r="AP834" s="333" t="str">
        <f>IF('Felling&amp;Restocking'!N834="","",IFERROR("," &amp; VLOOKUP( 'Felling&amp;Restocking'!N834,SpeciesList[],2,FALSE),"," &amp; 'Felling&amp;Restocking'!N834))</f>
        <v/>
      </c>
      <c r="AQ834" s="333" t="str">
        <f>IF('Felling&amp;Restocking'!N834="","",VLOOKUP( 'Felling&amp;Restocking'!N834,SpeciesList[],4,FALSE))</f>
        <v/>
      </c>
      <c r="AS834" s="346"/>
      <c r="AT834" s="333" t="str">
        <f>IF('Sub-Cpt Record'!A834&lt;&gt;"",CONCATENATE('Sub-Cpt Record'!A834,'Sub-Cpt Record'!B834,'Sub-Cpt Record'!C834),"")</f>
        <v/>
      </c>
      <c r="AU834" s="333">
        <f t="shared" si="117"/>
        <v>1</v>
      </c>
      <c r="AV834" s="333">
        <f>IF(AT834&lt;&gt;"",'Sub-Cpt Record'!C834/CODE!AU834,0)</f>
        <v>0</v>
      </c>
    </row>
    <row r="835" spans="1:48" x14ac:dyDescent="0.25">
      <c r="A835" s="333" t="str">
        <f>IF('Sub-Cpt Record'!B835="",IF(OR('Sub-Cpt Record'!A835=0,'Sub-Cpt Record'!A835=""),"",'Sub-Cpt Record'!A835),CONCATENATE('Sub-Cpt Record'!A835&amp;'Sub-Cpt Record'!B835))</f>
        <v/>
      </c>
      <c r="B835" s="333">
        <f t="shared" si="109"/>
        <v>1</v>
      </c>
      <c r="C835" s="334" t="str">
        <f>IF('Sub-Cpt Record'!E835 = "","",'Sub-Cpt Record'!E835&amp;"  ")</f>
        <v/>
      </c>
      <c r="D835" s="333" t="str">
        <f>IF('Sub-Cpt Record'!F835 = "","",'Sub-Cpt Record'!F835&amp;"  ")</f>
        <v/>
      </c>
      <c r="E835" s="333" t="str">
        <f>IF('Sub-Cpt Record'!G835 = "","",'Sub-Cpt Record'!G835&amp;"  ")</f>
        <v/>
      </c>
      <c r="F835" s="333" t="str">
        <f>IF('Sub-Cpt Record'!H835 = "","",'Sub-Cpt Record'!H835&amp;"  ")</f>
        <v/>
      </c>
      <c r="G835" s="333" t="str">
        <f>IF('Sub-Cpt Record'!I835 = "","",'Sub-Cpt Record'!I835&amp;"  ")</f>
        <v/>
      </c>
      <c r="H835" s="333" t="str">
        <f>IF('Sub-Cpt Record'!J835 = "","",'Sub-Cpt Record'!J835&amp;"  ")</f>
        <v/>
      </c>
      <c r="I835" s="335" t="str">
        <f t="shared" si="110"/>
        <v/>
      </c>
      <c r="J835" s="333">
        <f>IF(A835&lt;&gt;"",'Sub-Cpt Record'!C835/CODE!B835,0)</f>
        <v>0</v>
      </c>
      <c r="L835" s="337" t="str">
        <f t="shared" si="111"/>
        <v/>
      </c>
      <c r="N835" s="338">
        <f>COUNTIFS('Felling&amp;Restocking'!$A$11:$A$1000, 'Felling&amp;Restocking'!$A835, 'Felling&amp;Restocking'!$B$11:$B$1000, 'Felling&amp;Restocking'!$B835, 'Felling&amp;Restocking'!$H$11:$H$1000, 'Felling&amp;Restocking'!$H835)</f>
        <v>0</v>
      </c>
      <c r="O835" s="338">
        <f>IF(OR('Felling&amp;Restocking'!H835=0,'Felling&amp;Restocking'!H835=""),0,1)</f>
        <v>0</v>
      </c>
      <c r="P835" s="339">
        <f>SUM('Felling&amp;Restocking'!O835+'Felling&amp;Restocking'!P835)</f>
        <v>0</v>
      </c>
      <c r="S835" s="341">
        <f>IF(AND(O835&lt;&gt;0,P835&lt;&gt;0,'Felling&amp;Restocking'!G835&lt;&gt;0,AA835="",AC835=""),1,0)</f>
        <v>0</v>
      </c>
      <c r="T835" s="342" t="str">
        <f>IF(OR('Felling&amp;Restocking'!G835=0,'Felling&amp;Restocking'!G835=""),"",SUM('Felling&amp;Restocking'!O835/P835)*'Felling&amp;Restocking'!G835)</f>
        <v/>
      </c>
      <c r="U835" s="343" t="str">
        <f>IF(OR('Felling&amp;Restocking'!G835=0,'Felling&amp;Restocking'!G835=""),"",SUM('Felling&amp;Restocking'!P835/P835)*'Felling&amp;Restocking'!G835)</f>
        <v/>
      </c>
      <c r="V835" s="344">
        <f>IF(CONCATENATE('Felling&amp;Restocking'!U835&amp;'Felling&amp;Restocking'!W835&amp;'Felling&amp;Restocking'!Y835&amp;'Felling&amp;Restocking'!AA835&amp;'Felling&amp;Restocking'!AC835)="",0,1)</f>
        <v>0</v>
      </c>
      <c r="W835" s="345">
        <f>IF(OR(OR(TRIM('Felling&amp;Restocking'!H835)="T",TRIM('Felling&amp;Restocking'!H835)="DF",TRIM('Felling&amp;Restocking'!H835)="OS"),O835=0),0,1)</f>
        <v>0</v>
      </c>
      <c r="X835" s="345">
        <f>IF(OR('Felling&amp;Restocking'!$S835="",OR('Felling&amp;Restocking'!$S835=0,'Felling&amp;Restocking'!$S835="N/A")),0,1)</f>
        <v>0</v>
      </c>
      <c r="Y835" s="333" t="str">
        <f t="shared" si="112"/>
        <v/>
      </c>
      <c r="Z835" s="333" t="str">
        <f t="shared" si="113"/>
        <v/>
      </c>
      <c r="AA835" s="334" t="str">
        <f t="shared" si="114"/>
        <v/>
      </c>
      <c r="AC835" s="333" t="str">
        <f t="shared" si="115"/>
        <v/>
      </c>
      <c r="AE835" s="333" t="str">
        <f t="shared" si="116"/>
        <v>1</v>
      </c>
      <c r="AF835" s="346" t="str">
        <f>IF('Felling&amp;Restocking'!I835="","",IFERROR(VLOOKUP( 'Felling&amp;Restocking'!I835,SpeciesList[],2,FALSE),"," &amp; 'Felling&amp;Restocking'!I835))</f>
        <v/>
      </c>
      <c r="AG835" s="333" t="str">
        <f>IF('Felling&amp;Restocking'!I835="","",VLOOKUP( 'Felling&amp;Restocking'!I835,SpeciesList[],4,FALSE))</f>
        <v/>
      </c>
      <c r="AH835" s="333" t="str">
        <f>IF('Felling&amp;Restocking'!J835="","",IFERROR("," &amp; VLOOKUP( 'Felling&amp;Restocking'!J835,SpeciesList[],2,FALSE),"," &amp; 'Felling&amp;Restocking'!J835))</f>
        <v/>
      </c>
      <c r="AI835" s="333" t="str">
        <f>IF('Felling&amp;Restocking'!J835="","",VLOOKUP( 'Felling&amp;Restocking'!J835,SpeciesList[],4,FALSE))</f>
        <v/>
      </c>
      <c r="AJ835" s="333" t="str">
        <f>IF('Felling&amp;Restocking'!K835="","",IFERROR("," &amp; VLOOKUP( 'Felling&amp;Restocking'!K835,SpeciesList[],2,FALSE),"," &amp; 'Felling&amp;Restocking'!K835))</f>
        <v/>
      </c>
      <c r="AK835" s="333" t="str">
        <f>IF('Felling&amp;Restocking'!K835="","",VLOOKUP( 'Felling&amp;Restocking'!K835,SpeciesList[],4,FALSE))</f>
        <v/>
      </c>
      <c r="AL835" s="333" t="str">
        <f>IF('Felling&amp;Restocking'!L835="","",IFERROR("," &amp; VLOOKUP( 'Felling&amp;Restocking'!L835,SpeciesList[],2,FALSE),"," &amp; 'Felling&amp;Restocking'!L835))</f>
        <v/>
      </c>
      <c r="AM835" s="333" t="str">
        <f>IF('Felling&amp;Restocking'!L835="","",VLOOKUP( 'Felling&amp;Restocking'!L835,SpeciesList[],4,FALSE))</f>
        <v/>
      </c>
      <c r="AN835" s="333" t="str">
        <f>IF('Felling&amp;Restocking'!M835="","",IFERROR("," &amp; VLOOKUP( 'Felling&amp;Restocking'!M835,SpeciesList[],2,FALSE),"," &amp; 'Felling&amp;Restocking'!M835))</f>
        <v/>
      </c>
      <c r="AO835" s="333" t="str">
        <f>IF('Felling&amp;Restocking'!M835="","",VLOOKUP( 'Felling&amp;Restocking'!M835,SpeciesList[],4,FALSE))</f>
        <v/>
      </c>
      <c r="AP835" s="333" t="str">
        <f>IF('Felling&amp;Restocking'!N835="","",IFERROR("," &amp; VLOOKUP( 'Felling&amp;Restocking'!N835,SpeciesList[],2,FALSE),"," &amp; 'Felling&amp;Restocking'!N835))</f>
        <v/>
      </c>
      <c r="AQ835" s="333" t="str">
        <f>IF('Felling&amp;Restocking'!N835="","",VLOOKUP( 'Felling&amp;Restocking'!N835,SpeciesList[],4,FALSE))</f>
        <v/>
      </c>
      <c r="AS835" s="346"/>
      <c r="AT835" s="333" t="str">
        <f>IF('Sub-Cpt Record'!A835&lt;&gt;"",CONCATENATE('Sub-Cpt Record'!A835,'Sub-Cpt Record'!B835,'Sub-Cpt Record'!C835),"")</f>
        <v/>
      </c>
      <c r="AU835" s="333">
        <f t="shared" si="117"/>
        <v>1</v>
      </c>
      <c r="AV835" s="333">
        <f>IF(AT835&lt;&gt;"",'Sub-Cpt Record'!C835/CODE!AU835,0)</f>
        <v>0</v>
      </c>
    </row>
    <row r="836" spans="1:48" x14ac:dyDescent="0.25">
      <c r="A836" s="333" t="str">
        <f>IF('Sub-Cpt Record'!B836="",IF(OR('Sub-Cpt Record'!A836=0,'Sub-Cpt Record'!A836=""),"",'Sub-Cpt Record'!A836),CONCATENATE('Sub-Cpt Record'!A836&amp;'Sub-Cpt Record'!B836))</f>
        <v/>
      </c>
      <c r="B836" s="333">
        <f t="shared" si="109"/>
        <v>1</v>
      </c>
      <c r="C836" s="334" t="str">
        <f>IF('Sub-Cpt Record'!E836 = "","",'Sub-Cpt Record'!E836&amp;"  ")</f>
        <v/>
      </c>
      <c r="D836" s="333" t="str">
        <f>IF('Sub-Cpt Record'!F836 = "","",'Sub-Cpt Record'!F836&amp;"  ")</f>
        <v/>
      </c>
      <c r="E836" s="333" t="str">
        <f>IF('Sub-Cpt Record'!G836 = "","",'Sub-Cpt Record'!G836&amp;"  ")</f>
        <v/>
      </c>
      <c r="F836" s="333" t="str">
        <f>IF('Sub-Cpt Record'!H836 = "","",'Sub-Cpt Record'!H836&amp;"  ")</f>
        <v/>
      </c>
      <c r="G836" s="333" t="str">
        <f>IF('Sub-Cpt Record'!I836 = "","",'Sub-Cpt Record'!I836&amp;"  ")</f>
        <v/>
      </c>
      <c r="H836" s="333" t="str">
        <f>IF('Sub-Cpt Record'!J836 = "","",'Sub-Cpt Record'!J836&amp;"  ")</f>
        <v/>
      </c>
      <c r="I836" s="335" t="str">
        <f t="shared" si="110"/>
        <v/>
      </c>
      <c r="J836" s="333">
        <f>IF(A836&lt;&gt;"",'Sub-Cpt Record'!C836/CODE!B836,0)</f>
        <v>0</v>
      </c>
      <c r="L836" s="337" t="str">
        <f t="shared" si="111"/>
        <v/>
      </c>
      <c r="N836" s="338">
        <f>COUNTIFS('Felling&amp;Restocking'!$A$11:$A$1000, 'Felling&amp;Restocking'!$A836, 'Felling&amp;Restocking'!$B$11:$B$1000, 'Felling&amp;Restocking'!$B836, 'Felling&amp;Restocking'!$H$11:$H$1000, 'Felling&amp;Restocking'!$H836)</f>
        <v>0</v>
      </c>
      <c r="O836" s="338">
        <f>IF(OR('Felling&amp;Restocking'!H836=0,'Felling&amp;Restocking'!H836=""),0,1)</f>
        <v>0</v>
      </c>
      <c r="P836" s="339">
        <f>SUM('Felling&amp;Restocking'!O836+'Felling&amp;Restocking'!P836)</f>
        <v>0</v>
      </c>
      <c r="S836" s="341">
        <f>IF(AND(O836&lt;&gt;0,P836&lt;&gt;0,'Felling&amp;Restocking'!G836&lt;&gt;0,AA836="",AC836=""),1,0)</f>
        <v>0</v>
      </c>
      <c r="T836" s="342" t="str">
        <f>IF(OR('Felling&amp;Restocking'!G836=0,'Felling&amp;Restocking'!G836=""),"",SUM('Felling&amp;Restocking'!O836/P836)*'Felling&amp;Restocking'!G836)</f>
        <v/>
      </c>
      <c r="U836" s="343" t="str">
        <f>IF(OR('Felling&amp;Restocking'!G836=0,'Felling&amp;Restocking'!G836=""),"",SUM('Felling&amp;Restocking'!P836/P836)*'Felling&amp;Restocking'!G836)</f>
        <v/>
      </c>
      <c r="V836" s="344">
        <f>IF(CONCATENATE('Felling&amp;Restocking'!U836&amp;'Felling&amp;Restocking'!W836&amp;'Felling&amp;Restocking'!Y836&amp;'Felling&amp;Restocking'!AA836&amp;'Felling&amp;Restocking'!AC836)="",0,1)</f>
        <v>0</v>
      </c>
      <c r="W836" s="345">
        <f>IF(OR(OR(TRIM('Felling&amp;Restocking'!H836)="T",TRIM('Felling&amp;Restocking'!H836)="DF",TRIM('Felling&amp;Restocking'!H836)="OS"),O836=0),0,1)</f>
        <v>0</v>
      </c>
      <c r="X836" s="345">
        <f>IF(OR('Felling&amp;Restocking'!$S836="",OR('Felling&amp;Restocking'!$S836=0,'Felling&amp;Restocking'!$S836="N/A")),0,1)</f>
        <v>0</v>
      </c>
      <c r="Y836" s="333" t="str">
        <f t="shared" si="112"/>
        <v/>
      </c>
      <c r="Z836" s="333" t="str">
        <f t="shared" si="113"/>
        <v/>
      </c>
      <c r="AA836" s="334" t="str">
        <f t="shared" si="114"/>
        <v/>
      </c>
      <c r="AC836" s="333" t="str">
        <f t="shared" si="115"/>
        <v/>
      </c>
      <c r="AE836" s="333" t="str">
        <f t="shared" si="116"/>
        <v>1</v>
      </c>
      <c r="AF836" s="346" t="str">
        <f>IF('Felling&amp;Restocking'!I836="","",IFERROR(VLOOKUP( 'Felling&amp;Restocking'!I836,SpeciesList[],2,FALSE),"," &amp; 'Felling&amp;Restocking'!I836))</f>
        <v/>
      </c>
      <c r="AG836" s="333" t="str">
        <f>IF('Felling&amp;Restocking'!I836="","",VLOOKUP( 'Felling&amp;Restocking'!I836,SpeciesList[],4,FALSE))</f>
        <v/>
      </c>
      <c r="AH836" s="333" t="str">
        <f>IF('Felling&amp;Restocking'!J836="","",IFERROR("," &amp; VLOOKUP( 'Felling&amp;Restocking'!J836,SpeciesList[],2,FALSE),"," &amp; 'Felling&amp;Restocking'!J836))</f>
        <v/>
      </c>
      <c r="AI836" s="333" t="str">
        <f>IF('Felling&amp;Restocking'!J836="","",VLOOKUP( 'Felling&amp;Restocking'!J836,SpeciesList[],4,FALSE))</f>
        <v/>
      </c>
      <c r="AJ836" s="333" t="str">
        <f>IF('Felling&amp;Restocking'!K836="","",IFERROR("," &amp; VLOOKUP( 'Felling&amp;Restocking'!K836,SpeciesList[],2,FALSE),"," &amp; 'Felling&amp;Restocking'!K836))</f>
        <v/>
      </c>
      <c r="AK836" s="333" t="str">
        <f>IF('Felling&amp;Restocking'!K836="","",VLOOKUP( 'Felling&amp;Restocking'!K836,SpeciesList[],4,FALSE))</f>
        <v/>
      </c>
      <c r="AL836" s="333" t="str">
        <f>IF('Felling&amp;Restocking'!L836="","",IFERROR("," &amp; VLOOKUP( 'Felling&amp;Restocking'!L836,SpeciesList[],2,FALSE),"," &amp; 'Felling&amp;Restocking'!L836))</f>
        <v/>
      </c>
      <c r="AM836" s="333" t="str">
        <f>IF('Felling&amp;Restocking'!L836="","",VLOOKUP( 'Felling&amp;Restocking'!L836,SpeciesList[],4,FALSE))</f>
        <v/>
      </c>
      <c r="AN836" s="333" t="str">
        <f>IF('Felling&amp;Restocking'!M836="","",IFERROR("," &amp; VLOOKUP( 'Felling&amp;Restocking'!M836,SpeciesList[],2,FALSE),"," &amp; 'Felling&amp;Restocking'!M836))</f>
        <v/>
      </c>
      <c r="AO836" s="333" t="str">
        <f>IF('Felling&amp;Restocking'!M836="","",VLOOKUP( 'Felling&amp;Restocking'!M836,SpeciesList[],4,FALSE))</f>
        <v/>
      </c>
      <c r="AP836" s="333" t="str">
        <f>IF('Felling&amp;Restocking'!N836="","",IFERROR("," &amp; VLOOKUP( 'Felling&amp;Restocking'!N836,SpeciesList[],2,FALSE),"," &amp; 'Felling&amp;Restocking'!N836))</f>
        <v/>
      </c>
      <c r="AQ836" s="333" t="str">
        <f>IF('Felling&amp;Restocking'!N836="","",VLOOKUP( 'Felling&amp;Restocking'!N836,SpeciesList[],4,FALSE))</f>
        <v/>
      </c>
      <c r="AS836" s="346"/>
      <c r="AT836" s="333" t="str">
        <f>IF('Sub-Cpt Record'!A836&lt;&gt;"",CONCATENATE('Sub-Cpt Record'!A836,'Sub-Cpt Record'!B836,'Sub-Cpt Record'!C836),"")</f>
        <v/>
      </c>
      <c r="AU836" s="333">
        <f t="shared" si="117"/>
        <v>1</v>
      </c>
      <c r="AV836" s="333">
        <f>IF(AT836&lt;&gt;"",'Sub-Cpt Record'!C836/CODE!AU836,0)</f>
        <v>0</v>
      </c>
    </row>
    <row r="837" spans="1:48" x14ac:dyDescent="0.25">
      <c r="A837" s="333" t="str">
        <f>IF('Sub-Cpt Record'!B837="",IF(OR('Sub-Cpt Record'!A837=0,'Sub-Cpt Record'!A837=""),"",'Sub-Cpt Record'!A837),CONCATENATE('Sub-Cpt Record'!A837&amp;'Sub-Cpt Record'!B837))</f>
        <v/>
      </c>
      <c r="B837" s="333">
        <f t="shared" si="109"/>
        <v>1</v>
      </c>
      <c r="C837" s="334" t="str">
        <f>IF('Sub-Cpt Record'!E837 = "","",'Sub-Cpt Record'!E837&amp;"  ")</f>
        <v/>
      </c>
      <c r="D837" s="333" t="str">
        <f>IF('Sub-Cpt Record'!F837 = "","",'Sub-Cpt Record'!F837&amp;"  ")</f>
        <v/>
      </c>
      <c r="E837" s="333" t="str">
        <f>IF('Sub-Cpt Record'!G837 = "","",'Sub-Cpt Record'!G837&amp;"  ")</f>
        <v/>
      </c>
      <c r="F837" s="333" t="str">
        <f>IF('Sub-Cpt Record'!H837 = "","",'Sub-Cpt Record'!H837&amp;"  ")</f>
        <v/>
      </c>
      <c r="G837" s="333" t="str">
        <f>IF('Sub-Cpt Record'!I837 = "","",'Sub-Cpt Record'!I837&amp;"  ")</f>
        <v/>
      </c>
      <c r="H837" s="333" t="str">
        <f>IF('Sub-Cpt Record'!J837 = "","",'Sub-Cpt Record'!J837&amp;"  ")</f>
        <v/>
      </c>
      <c r="I837" s="335" t="str">
        <f t="shared" si="110"/>
        <v/>
      </c>
      <c r="J837" s="333">
        <f>IF(A837&lt;&gt;"",'Sub-Cpt Record'!C837/CODE!B837,0)</f>
        <v>0</v>
      </c>
      <c r="L837" s="337" t="str">
        <f t="shared" si="111"/>
        <v/>
      </c>
      <c r="N837" s="338">
        <f>COUNTIFS('Felling&amp;Restocking'!$A$11:$A$1000, 'Felling&amp;Restocking'!$A837, 'Felling&amp;Restocking'!$B$11:$B$1000, 'Felling&amp;Restocking'!$B837, 'Felling&amp;Restocking'!$H$11:$H$1000, 'Felling&amp;Restocking'!$H837)</f>
        <v>0</v>
      </c>
      <c r="O837" s="338">
        <f>IF(OR('Felling&amp;Restocking'!H837=0,'Felling&amp;Restocking'!H837=""),0,1)</f>
        <v>0</v>
      </c>
      <c r="P837" s="339">
        <f>SUM('Felling&amp;Restocking'!O837+'Felling&amp;Restocking'!P837)</f>
        <v>0</v>
      </c>
      <c r="S837" s="341">
        <f>IF(AND(O837&lt;&gt;0,P837&lt;&gt;0,'Felling&amp;Restocking'!G837&lt;&gt;0,AA837="",AC837=""),1,0)</f>
        <v>0</v>
      </c>
      <c r="T837" s="342" t="str">
        <f>IF(OR('Felling&amp;Restocking'!G837=0,'Felling&amp;Restocking'!G837=""),"",SUM('Felling&amp;Restocking'!O837/P837)*'Felling&amp;Restocking'!G837)</f>
        <v/>
      </c>
      <c r="U837" s="343" t="str">
        <f>IF(OR('Felling&amp;Restocking'!G837=0,'Felling&amp;Restocking'!G837=""),"",SUM('Felling&amp;Restocking'!P837/P837)*'Felling&amp;Restocking'!G837)</f>
        <v/>
      </c>
      <c r="V837" s="344">
        <f>IF(CONCATENATE('Felling&amp;Restocking'!U837&amp;'Felling&amp;Restocking'!W837&amp;'Felling&amp;Restocking'!Y837&amp;'Felling&amp;Restocking'!AA837&amp;'Felling&amp;Restocking'!AC837)="",0,1)</f>
        <v>0</v>
      </c>
      <c r="W837" s="345">
        <f>IF(OR(OR(TRIM('Felling&amp;Restocking'!H837)="T",TRIM('Felling&amp;Restocking'!H837)="DF",TRIM('Felling&amp;Restocking'!H837)="OS"),O837=0),0,1)</f>
        <v>0</v>
      </c>
      <c r="X837" s="345">
        <f>IF(OR('Felling&amp;Restocking'!$S837="",OR('Felling&amp;Restocking'!$S837=0,'Felling&amp;Restocking'!$S837="N/A")),0,1)</f>
        <v>0</v>
      </c>
      <c r="Y837" s="333" t="str">
        <f t="shared" si="112"/>
        <v/>
      </c>
      <c r="Z837" s="333" t="str">
        <f t="shared" si="113"/>
        <v/>
      </c>
      <c r="AA837" s="334" t="str">
        <f t="shared" si="114"/>
        <v/>
      </c>
      <c r="AC837" s="333" t="str">
        <f t="shared" si="115"/>
        <v/>
      </c>
      <c r="AE837" s="333" t="str">
        <f t="shared" si="116"/>
        <v>1</v>
      </c>
      <c r="AF837" s="346" t="str">
        <f>IF('Felling&amp;Restocking'!I837="","",IFERROR(VLOOKUP( 'Felling&amp;Restocking'!I837,SpeciesList[],2,FALSE),"," &amp; 'Felling&amp;Restocking'!I837))</f>
        <v/>
      </c>
      <c r="AG837" s="333" t="str">
        <f>IF('Felling&amp;Restocking'!I837="","",VLOOKUP( 'Felling&amp;Restocking'!I837,SpeciesList[],4,FALSE))</f>
        <v/>
      </c>
      <c r="AH837" s="333" t="str">
        <f>IF('Felling&amp;Restocking'!J837="","",IFERROR("," &amp; VLOOKUP( 'Felling&amp;Restocking'!J837,SpeciesList[],2,FALSE),"," &amp; 'Felling&amp;Restocking'!J837))</f>
        <v/>
      </c>
      <c r="AI837" s="333" t="str">
        <f>IF('Felling&amp;Restocking'!J837="","",VLOOKUP( 'Felling&amp;Restocking'!J837,SpeciesList[],4,FALSE))</f>
        <v/>
      </c>
      <c r="AJ837" s="333" t="str">
        <f>IF('Felling&amp;Restocking'!K837="","",IFERROR("," &amp; VLOOKUP( 'Felling&amp;Restocking'!K837,SpeciesList[],2,FALSE),"," &amp; 'Felling&amp;Restocking'!K837))</f>
        <v/>
      </c>
      <c r="AK837" s="333" t="str">
        <f>IF('Felling&amp;Restocking'!K837="","",VLOOKUP( 'Felling&amp;Restocking'!K837,SpeciesList[],4,FALSE))</f>
        <v/>
      </c>
      <c r="AL837" s="333" t="str">
        <f>IF('Felling&amp;Restocking'!L837="","",IFERROR("," &amp; VLOOKUP( 'Felling&amp;Restocking'!L837,SpeciesList[],2,FALSE),"," &amp; 'Felling&amp;Restocking'!L837))</f>
        <v/>
      </c>
      <c r="AM837" s="333" t="str">
        <f>IF('Felling&amp;Restocking'!L837="","",VLOOKUP( 'Felling&amp;Restocking'!L837,SpeciesList[],4,FALSE))</f>
        <v/>
      </c>
      <c r="AN837" s="333" t="str">
        <f>IF('Felling&amp;Restocking'!M837="","",IFERROR("," &amp; VLOOKUP( 'Felling&amp;Restocking'!M837,SpeciesList[],2,FALSE),"," &amp; 'Felling&amp;Restocking'!M837))</f>
        <v/>
      </c>
      <c r="AO837" s="333" t="str">
        <f>IF('Felling&amp;Restocking'!M837="","",VLOOKUP( 'Felling&amp;Restocking'!M837,SpeciesList[],4,FALSE))</f>
        <v/>
      </c>
      <c r="AP837" s="333" t="str">
        <f>IF('Felling&amp;Restocking'!N837="","",IFERROR("," &amp; VLOOKUP( 'Felling&amp;Restocking'!N837,SpeciesList[],2,FALSE),"," &amp; 'Felling&amp;Restocking'!N837))</f>
        <v/>
      </c>
      <c r="AQ837" s="333" t="str">
        <f>IF('Felling&amp;Restocking'!N837="","",VLOOKUP( 'Felling&amp;Restocking'!N837,SpeciesList[],4,FALSE))</f>
        <v/>
      </c>
      <c r="AS837" s="346"/>
      <c r="AT837" s="333" t="str">
        <f>IF('Sub-Cpt Record'!A837&lt;&gt;"",CONCATENATE('Sub-Cpt Record'!A837,'Sub-Cpt Record'!B837,'Sub-Cpt Record'!C837),"")</f>
        <v/>
      </c>
      <c r="AU837" s="333">
        <f t="shared" si="117"/>
        <v>1</v>
      </c>
      <c r="AV837" s="333">
        <f>IF(AT837&lt;&gt;"",'Sub-Cpt Record'!C837/CODE!AU837,0)</f>
        <v>0</v>
      </c>
    </row>
    <row r="838" spans="1:48" x14ac:dyDescent="0.25">
      <c r="A838" s="333" t="str">
        <f>IF('Sub-Cpt Record'!B838="",IF(OR('Sub-Cpt Record'!A838=0,'Sub-Cpt Record'!A838=""),"",'Sub-Cpt Record'!A838),CONCATENATE('Sub-Cpt Record'!A838&amp;'Sub-Cpt Record'!B838))</f>
        <v/>
      </c>
      <c r="B838" s="333">
        <f t="shared" si="109"/>
        <v>1</v>
      </c>
      <c r="C838" s="334" t="str">
        <f>IF('Sub-Cpt Record'!E838 = "","",'Sub-Cpt Record'!E838&amp;"  ")</f>
        <v/>
      </c>
      <c r="D838" s="333" t="str">
        <f>IF('Sub-Cpt Record'!F838 = "","",'Sub-Cpt Record'!F838&amp;"  ")</f>
        <v/>
      </c>
      <c r="E838" s="333" t="str">
        <f>IF('Sub-Cpt Record'!G838 = "","",'Sub-Cpt Record'!G838&amp;"  ")</f>
        <v/>
      </c>
      <c r="F838" s="333" t="str">
        <f>IF('Sub-Cpt Record'!H838 = "","",'Sub-Cpt Record'!H838&amp;"  ")</f>
        <v/>
      </c>
      <c r="G838" s="333" t="str">
        <f>IF('Sub-Cpt Record'!I838 = "","",'Sub-Cpt Record'!I838&amp;"  ")</f>
        <v/>
      </c>
      <c r="H838" s="333" t="str">
        <f>IF('Sub-Cpt Record'!J838 = "","",'Sub-Cpt Record'!J838&amp;"  ")</f>
        <v/>
      </c>
      <c r="I838" s="335" t="str">
        <f t="shared" si="110"/>
        <v/>
      </c>
      <c r="J838" s="333">
        <f>IF(A838&lt;&gt;"",'Sub-Cpt Record'!C838/CODE!B838,0)</f>
        <v>0</v>
      </c>
      <c r="L838" s="337" t="str">
        <f t="shared" si="111"/>
        <v/>
      </c>
      <c r="N838" s="338">
        <f>COUNTIFS('Felling&amp;Restocking'!$A$11:$A$1000, 'Felling&amp;Restocking'!$A838, 'Felling&amp;Restocking'!$B$11:$B$1000, 'Felling&amp;Restocking'!$B838, 'Felling&amp;Restocking'!$H$11:$H$1000, 'Felling&amp;Restocking'!$H838)</f>
        <v>0</v>
      </c>
      <c r="O838" s="338">
        <f>IF(OR('Felling&amp;Restocking'!H838=0,'Felling&amp;Restocking'!H838=""),0,1)</f>
        <v>0</v>
      </c>
      <c r="P838" s="339">
        <f>SUM('Felling&amp;Restocking'!O838+'Felling&amp;Restocking'!P838)</f>
        <v>0</v>
      </c>
      <c r="S838" s="341">
        <f>IF(AND(O838&lt;&gt;0,P838&lt;&gt;0,'Felling&amp;Restocking'!G838&lt;&gt;0,AA838="",AC838=""),1,0)</f>
        <v>0</v>
      </c>
      <c r="T838" s="342" t="str">
        <f>IF(OR('Felling&amp;Restocking'!G838=0,'Felling&amp;Restocking'!G838=""),"",SUM('Felling&amp;Restocking'!O838/P838)*'Felling&amp;Restocking'!G838)</f>
        <v/>
      </c>
      <c r="U838" s="343" t="str">
        <f>IF(OR('Felling&amp;Restocking'!G838=0,'Felling&amp;Restocking'!G838=""),"",SUM('Felling&amp;Restocking'!P838/P838)*'Felling&amp;Restocking'!G838)</f>
        <v/>
      </c>
      <c r="V838" s="344">
        <f>IF(CONCATENATE('Felling&amp;Restocking'!U838&amp;'Felling&amp;Restocking'!W838&amp;'Felling&amp;Restocking'!Y838&amp;'Felling&amp;Restocking'!AA838&amp;'Felling&amp;Restocking'!AC838)="",0,1)</f>
        <v>0</v>
      </c>
      <c r="W838" s="345">
        <f>IF(OR(OR(TRIM('Felling&amp;Restocking'!H838)="T",TRIM('Felling&amp;Restocking'!H838)="DF",TRIM('Felling&amp;Restocking'!H838)="OS"),O838=0),0,1)</f>
        <v>0</v>
      </c>
      <c r="X838" s="345">
        <f>IF(OR('Felling&amp;Restocking'!$S838="",OR('Felling&amp;Restocking'!$S838=0,'Felling&amp;Restocking'!$S838="N/A")),0,1)</f>
        <v>0</v>
      </c>
      <c r="Y838" s="333" t="str">
        <f t="shared" si="112"/>
        <v/>
      </c>
      <c r="Z838" s="333" t="str">
        <f t="shared" si="113"/>
        <v/>
      </c>
      <c r="AA838" s="334" t="str">
        <f t="shared" si="114"/>
        <v/>
      </c>
      <c r="AC838" s="333" t="str">
        <f t="shared" si="115"/>
        <v/>
      </c>
      <c r="AE838" s="333" t="str">
        <f t="shared" si="116"/>
        <v>1</v>
      </c>
      <c r="AF838" s="346" t="str">
        <f>IF('Felling&amp;Restocking'!I838="","",IFERROR(VLOOKUP( 'Felling&amp;Restocking'!I838,SpeciesList[],2,FALSE),"," &amp; 'Felling&amp;Restocking'!I838))</f>
        <v/>
      </c>
      <c r="AG838" s="333" t="str">
        <f>IF('Felling&amp;Restocking'!I838="","",VLOOKUP( 'Felling&amp;Restocking'!I838,SpeciesList[],4,FALSE))</f>
        <v/>
      </c>
      <c r="AH838" s="333" t="str">
        <f>IF('Felling&amp;Restocking'!J838="","",IFERROR("," &amp; VLOOKUP( 'Felling&amp;Restocking'!J838,SpeciesList[],2,FALSE),"," &amp; 'Felling&amp;Restocking'!J838))</f>
        <v/>
      </c>
      <c r="AI838" s="333" t="str">
        <f>IF('Felling&amp;Restocking'!J838="","",VLOOKUP( 'Felling&amp;Restocking'!J838,SpeciesList[],4,FALSE))</f>
        <v/>
      </c>
      <c r="AJ838" s="333" t="str">
        <f>IF('Felling&amp;Restocking'!K838="","",IFERROR("," &amp; VLOOKUP( 'Felling&amp;Restocking'!K838,SpeciesList[],2,FALSE),"," &amp; 'Felling&amp;Restocking'!K838))</f>
        <v/>
      </c>
      <c r="AK838" s="333" t="str">
        <f>IF('Felling&amp;Restocking'!K838="","",VLOOKUP( 'Felling&amp;Restocking'!K838,SpeciesList[],4,FALSE))</f>
        <v/>
      </c>
      <c r="AL838" s="333" t="str">
        <f>IF('Felling&amp;Restocking'!L838="","",IFERROR("," &amp; VLOOKUP( 'Felling&amp;Restocking'!L838,SpeciesList[],2,FALSE),"," &amp; 'Felling&amp;Restocking'!L838))</f>
        <v/>
      </c>
      <c r="AM838" s="333" t="str">
        <f>IF('Felling&amp;Restocking'!L838="","",VLOOKUP( 'Felling&amp;Restocking'!L838,SpeciesList[],4,FALSE))</f>
        <v/>
      </c>
      <c r="AN838" s="333" t="str">
        <f>IF('Felling&amp;Restocking'!M838="","",IFERROR("," &amp; VLOOKUP( 'Felling&amp;Restocking'!M838,SpeciesList[],2,FALSE),"," &amp; 'Felling&amp;Restocking'!M838))</f>
        <v/>
      </c>
      <c r="AO838" s="333" t="str">
        <f>IF('Felling&amp;Restocking'!M838="","",VLOOKUP( 'Felling&amp;Restocking'!M838,SpeciesList[],4,FALSE))</f>
        <v/>
      </c>
      <c r="AP838" s="333" t="str">
        <f>IF('Felling&amp;Restocking'!N838="","",IFERROR("," &amp; VLOOKUP( 'Felling&amp;Restocking'!N838,SpeciesList[],2,FALSE),"," &amp; 'Felling&amp;Restocking'!N838))</f>
        <v/>
      </c>
      <c r="AQ838" s="333" t="str">
        <f>IF('Felling&amp;Restocking'!N838="","",VLOOKUP( 'Felling&amp;Restocking'!N838,SpeciesList[],4,FALSE))</f>
        <v/>
      </c>
      <c r="AS838" s="346"/>
      <c r="AT838" s="333" t="str">
        <f>IF('Sub-Cpt Record'!A838&lt;&gt;"",CONCATENATE('Sub-Cpt Record'!A838,'Sub-Cpt Record'!B838,'Sub-Cpt Record'!C838),"")</f>
        <v/>
      </c>
      <c r="AU838" s="333">
        <f t="shared" si="117"/>
        <v>1</v>
      </c>
      <c r="AV838" s="333">
        <f>IF(AT838&lt;&gt;"",'Sub-Cpt Record'!C838/CODE!AU838,0)</f>
        <v>0</v>
      </c>
    </row>
    <row r="839" spans="1:48" x14ac:dyDescent="0.25">
      <c r="A839" s="333" t="str">
        <f>IF('Sub-Cpt Record'!B839="",IF(OR('Sub-Cpt Record'!A839=0,'Sub-Cpt Record'!A839=""),"",'Sub-Cpt Record'!A839),CONCATENATE('Sub-Cpt Record'!A839&amp;'Sub-Cpt Record'!B839))</f>
        <v/>
      </c>
      <c r="B839" s="333">
        <f t="shared" si="109"/>
        <v>1</v>
      </c>
      <c r="C839" s="334" t="str">
        <f>IF('Sub-Cpt Record'!E839 = "","",'Sub-Cpt Record'!E839&amp;"  ")</f>
        <v/>
      </c>
      <c r="D839" s="333" t="str">
        <f>IF('Sub-Cpt Record'!F839 = "","",'Sub-Cpt Record'!F839&amp;"  ")</f>
        <v/>
      </c>
      <c r="E839" s="333" t="str">
        <f>IF('Sub-Cpt Record'!G839 = "","",'Sub-Cpt Record'!G839&amp;"  ")</f>
        <v/>
      </c>
      <c r="F839" s="333" t="str">
        <f>IF('Sub-Cpt Record'!H839 = "","",'Sub-Cpt Record'!H839&amp;"  ")</f>
        <v/>
      </c>
      <c r="G839" s="333" t="str">
        <f>IF('Sub-Cpt Record'!I839 = "","",'Sub-Cpt Record'!I839&amp;"  ")</f>
        <v/>
      </c>
      <c r="H839" s="333" t="str">
        <f>IF('Sub-Cpt Record'!J839 = "","",'Sub-Cpt Record'!J839&amp;"  ")</f>
        <v/>
      </c>
      <c r="I839" s="335" t="str">
        <f t="shared" si="110"/>
        <v/>
      </c>
      <c r="J839" s="333">
        <f>IF(A839&lt;&gt;"",'Sub-Cpt Record'!C839/CODE!B839,0)</f>
        <v>0</v>
      </c>
      <c r="L839" s="337" t="str">
        <f t="shared" si="111"/>
        <v/>
      </c>
      <c r="N839" s="338">
        <f>COUNTIFS('Felling&amp;Restocking'!$A$11:$A$1000, 'Felling&amp;Restocking'!$A839, 'Felling&amp;Restocking'!$B$11:$B$1000, 'Felling&amp;Restocking'!$B839, 'Felling&amp;Restocking'!$H$11:$H$1000, 'Felling&amp;Restocking'!$H839)</f>
        <v>0</v>
      </c>
      <c r="O839" s="338">
        <f>IF(OR('Felling&amp;Restocking'!H839=0,'Felling&amp;Restocking'!H839=""),0,1)</f>
        <v>0</v>
      </c>
      <c r="P839" s="339">
        <f>SUM('Felling&amp;Restocking'!O839+'Felling&amp;Restocking'!P839)</f>
        <v>0</v>
      </c>
      <c r="S839" s="341">
        <f>IF(AND(O839&lt;&gt;0,P839&lt;&gt;0,'Felling&amp;Restocking'!G839&lt;&gt;0,AA839="",AC839=""),1,0)</f>
        <v>0</v>
      </c>
      <c r="T839" s="342" t="str">
        <f>IF(OR('Felling&amp;Restocking'!G839=0,'Felling&amp;Restocking'!G839=""),"",SUM('Felling&amp;Restocking'!O839/P839)*'Felling&amp;Restocking'!G839)</f>
        <v/>
      </c>
      <c r="U839" s="343" t="str">
        <f>IF(OR('Felling&amp;Restocking'!G839=0,'Felling&amp;Restocking'!G839=""),"",SUM('Felling&amp;Restocking'!P839/P839)*'Felling&amp;Restocking'!G839)</f>
        <v/>
      </c>
      <c r="V839" s="344">
        <f>IF(CONCATENATE('Felling&amp;Restocking'!U839&amp;'Felling&amp;Restocking'!W839&amp;'Felling&amp;Restocking'!Y839&amp;'Felling&amp;Restocking'!AA839&amp;'Felling&amp;Restocking'!AC839)="",0,1)</f>
        <v>0</v>
      </c>
      <c r="W839" s="345">
        <f>IF(OR(OR(TRIM('Felling&amp;Restocking'!H839)="T",TRIM('Felling&amp;Restocking'!H839)="DF",TRIM('Felling&amp;Restocking'!H839)="OS"),O839=0),0,1)</f>
        <v>0</v>
      </c>
      <c r="X839" s="345">
        <f>IF(OR('Felling&amp;Restocking'!$S839="",OR('Felling&amp;Restocking'!$S839=0,'Felling&amp;Restocking'!$S839="N/A")),0,1)</f>
        <v>0</v>
      </c>
      <c r="Y839" s="333" t="str">
        <f t="shared" si="112"/>
        <v/>
      </c>
      <c r="Z839" s="333" t="str">
        <f t="shared" si="113"/>
        <v/>
      </c>
      <c r="AA839" s="334" t="str">
        <f t="shared" si="114"/>
        <v/>
      </c>
      <c r="AC839" s="333" t="str">
        <f t="shared" si="115"/>
        <v/>
      </c>
      <c r="AE839" s="333" t="str">
        <f t="shared" si="116"/>
        <v>1</v>
      </c>
      <c r="AF839" s="346" t="str">
        <f>IF('Felling&amp;Restocking'!I839="","",IFERROR(VLOOKUP( 'Felling&amp;Restocking'!I839,SpeciesList[],2,FALSE),"," &amp; 'Felling&amp;Restocking'!I839))</f>
        <v/>
      </c>
      <c r="AG839" s="333" t="str">
        <f>IF('Felling&amp;Restocking'!I839="","",VLOOKUP( 'Felling&amp;Restocking'!I839,SpeciesList[],4,FALSE))</f>
        <v/>
      </c>
      <c r="AH839" s="333" t="str">
        <f>IF('Felling&amp;Restocking'!J839="","",IFERROR("," &amp; VLOOKUP( 'Felling&amp;Restocking'!J839,SpeciesList[],2,FALSE),"," &amp; 'Felling&amp;Restocking'!J839))</f>
        <v/>
      </c>
      <c r="AI839" s="333" t="str">
        <f>IF('Felling&amp;Restocking'!J839="","",VLOOKUP( 'Felling&amp;Restocking'!J839,SpeciesList[],4,FALSE))</f>
        <v/>
      </c>
      <c r="AJ839" s="333" t="str">
        <f>IF('Felling&amp;Restocking'!K839="","",IFERROR("," &amp; VLOOKUP( 'Felling&amp;Restocking'!K839,SpeciesList[],2,FALSE),"," &amp; 'Felling&amp;Restocking'!K839))</f>
        <v/>
      </c>
      <c r="AK839" s="333" t="str">
        <f>IF('Felling&amp;Restocking'!K839="","",VLOOKUP( 'Felling&amp;Restocking'!K839,SpeciesList[],4,FALSE))</f>
        <v/>
      </c>
      <c r="AL839" s="333" t="str">
        <f>IF('Felling&amp;Restocking'!L839="","",IFERROR("," &amp; VLOOKUP( 'Felling&amp;Restocking'!L839,SpeciesList[],2,FALSE),"," &amp; 'Felling&amp;Restocking'!L839))</f>
        <v/>
      </c>
      <c r="AM839" s="333" t="str">
        <f>IF('Felling&amp;Restocking'!L839="","",VLOOKUP( 'Felling&amp;Restocking'!L839,SpeciesList[],4,FALSE))</f>
        <v/>
      </c>
      <c r="AN839" s="333" t="str">
        <f>IF('Felling&amp;Restocking'!M839="","",IFERROR("," &amp; VLOOKUP( 'Felling&amp;Restocking'!M839,SpeciesList[],2,FALSE),"," &amp; 'Felling&amp;Restocking'!M839))</f>
        <v/>
      </c>
      <c r="AO839" s="333" t="str">
        <f>IF('Felling&amp;Restocking'!M839="","",VLOOKUP( 'Felling&amp;Restocking'!M839,SpeciesList[],4,FALSE))</f>
        <v/>
      </c>
      <c r="AP839" s="333" t="str">
        <f>IF('Felling&amp;Restocking'!N839="","",IFERROR("," &amp; VLOOKUP( 'Felling&amp;Restocking'!N839,SpeciesList[],2,FALSE),"," &amp; 'Felling&amp;Restocking'!N839))</f>
        <v/>
      </c>
      <c r="AQ839" s="333" t="str">
        <f>IF('Felling&amp;Restocking'!N839="","",VLOOKUP( 'Felling&amp;Restocking'!N839,SpeciesList[],4,FALSE))</f>
        <v/>
      </c>
      <c r="AS839" s="346"/>
      <c r="AT839" s="333" t="str">
        <f>IF('Sub-Cpt Record'!A839&lt;&gt;"",CONCATENATE('Sub-Cpt Record'!A839,'Sub-Cpt Record'!B839,'Sub-Cpt Record'!C839),"")</f>
        <v/>
      </c>
      <c r="AU839" s="333">
        <f t="shared" si="117"/>
        <v>1</v>
      </c>
      <c r="AV839" s="333">
        <f>IF(AT839&lt;&gt;"",'Sub-Cpt Record'!C839/CODE!AU839,0)</f>
        <v>0</v>
      </c>
    </row>
    <row r="840" spans="1:48" x14ac:dyDescent="0.25">
      <c r="A840" s="333" t="str">
        <f>IF('Sub-Cpt Record'!B840="",IF(OR('Sub-Cpt Record'!A840=0,'Sub-Cpt Record'!A840=""),"",'Sub-Cpt Record'!A840),CONCATENATE('Sub-Cpt Record'!A840&amp;'Sub-Cpt Record'!B840))</f>
        <v/>
      </c>
      <c r="B840" s="333">
        <f t="shared" si="109"/>
        <v>1</v>
      </c>
      <c r="C840" s="334" t="str">
        <f>IF('Sub-Cpt Record'!E840 = "","",'Sub-Cpt Record'!E840&amp;"  ")</f>
        <v/>
      </c>
      <c r="D840" s="333" t="str">
        <f>IF('Sub-Cpt Record'!F840 = "","",'Sub-Cpt Record'!F840&amp;"  ")</f>
        <v/>
      </c>
      <c r="E840" s="333" t="str">
        <f>IF('Sub-Cpt Record'!G840 = "","",'Sub-Cpt Record'!G840&amp;"  ")</f>
        <v/>
      </c>
      <c r="F840" s="333" t="str">
        <f>IF('Sub-Cpt Record'!H840 = "","",'Sub-Cpt Record'!H840&amp;"  ")</f>
        <v/>
      </c>
      <c r="G840" s="333" t="str">
        <f>IF('Sub-Cpt Record'!I840 = "","",'Sub-Cpt Record'!I840&amp;"  ")</f>
        <v/>
      </c>
      <c r="H840" s="333" t="str">
        <f>IF('Sub-Cpt Record'!J840 = "","",'Sub-Cpt Record'!J840&amp;"  ")</f>
        <v/>
      </c>
      <c r="I840" s="335" t="str">
        <f t="shared" si="110"/>
        <v/>
      </c>
      <c r="J840" s="333">
        <f>IF(A840&lt;&gt;"",'Sub-Cpt Record'!C840/CODE!B840,0)</f>
        <v>0</v>
      </c>
      <c r="L840" s="337" t="str">
        <f t="shared" si="111"/>
        <v/>
      </c>
      <c r="N840" s="338">
        <f>COUNTIFS('Felling&amp;Restocking'!$A$11:$A$1000, 'Felling&amp;Restocking'!$A840, 'Felling&amp;Restocking'!$B$11:$B$1000, 'Felling&amp;Restocking'!$B840, 'Felling&amp;Restocking'!$H$11:$H$1000, 'Felling&amp;Restocking'!$H840)</f>
        <v>0</v>
      </c>
      <c r="O840" s="338">
        <f>IF(OR('Felling&amp;Restocking'!H840=0,'Felling&amp;Restocking'!H840=""),0,1)</f>
        <v>0</v>
      </c>
      <c r="P840" s="339">
        <f>SUM('Felling&amp;Restocking'!O840+'Felling&amp;Restocking'!P840)</f>
        <v>0</v>
      </c>
      <c r="S840" s="341">
        <f>IF(AND(O840&lt;&gt;0,P840&lt;&gt;0,'Felling&amp;Restocking'!G840&lt;&gt;0,AA840="",AC840=""),1,0)</f>
        <v>0</v>
      </c>
      <c r="T840" s="342" t="str">
        <f>IF(OR('Felling&amp;Restocking'!G840=0,'Felling&amp;Restocking'!G840=""),"",SUM('Felling&amp;Restocking'!O840/P840)*'Felling&amp;Restocking'!G840)</f>
        <v/>
      </c>
      <c r="U840" s="343" t="str">
        <f>IF(OR('Felling&amp;Restocking'!G840=0,'Felling&amp;Restocking'!G840=""),"",SUM('Felling&amp;Restocking'!P840/P840)*'Felling&amp;Restocking'!G840)</f>
        <v/>
      </c>
      <c r="V840" s="344">
        <f>IF(CONCATENATE('Felling&amp;Restocking'!U840&amp;'Felling&amp;Restocking'!W840&amp;'Felling&amp;Restocking'!Y840&amp;'Felling&amp;Restocking'!AA840&amp;'Felling&amp;Restocking'!AC840)="",0,1)</f>
        <v>0</v>
      </c>
      <c r="W840" s="345">
        <f>IF(OR(OR(TRIM('Felling&amp;Restocking'!H840)="T",TRIM('Felling&amp;Restocking'!H840)="DF",TRIM('Felling&amp;Restocking'!H840)="OS"),O840=0),0,1)</f>
        <v>0</v>
      </c>
      <c r="X840" s="345">
        <f>IF(OR('Felling&amp;Restocking'!$S840="",OR('Felling&amp;Restocking'!$S840=0,'Felling&amp;Restocking'!$S840="N/A")),0,1)</f>
        <v>0</v>
      </c>
      <c r="Y840" s="333" t="str">
        <f t="shared" si="112"/>
        <v/>
      </c>
      <c r="Z840" s="333" t="str">
        <f t="shared" si="113"/>
        <v/>
      </c>
      <c r="AA840" s="334" t="str">
        <f t="shared" si="114"/>
        <v/>
      </c>
      <c r="AC840" s="333" t="str">
        <f t="shared" si="115"/>
        <v/>
      </c>
      <c r="AE840" s="333" t="str">
        <f t="shared" si="116"/>
        <v>1</v>
      </c>
      <c r="AF840" s="346" t="str">
        <f>IF('Felling&amp;Restocking'!I840="","",IFERROR(VLOOKUP( 'Felling&amp;Restocking'!I840,SpeciesList[],2,FALSE),"," &amp; 'Felling&amp;Restocking'!I840))</f>
        <v/>
      </c>
      <c r="AG840" s="333" t="str">
        <f>IF('Felling&amp;Restocking'!I840="","",VLOOKUP( 'Felling&amp;Restocking'!I840,SpeciesList[],4,FALSE))</f>
        <v/>
      </c>
      <c r="AH840" s="333" t="str">
        <f>IF('Felling&amp;Restocking'!J840="","",IFERROR("," &amp; VLOOKUP( 'Felling&amp;Restocking'!J840,SpeciesList[],2,FALSE),"," &amp; 'Felling&amp;Restocking'!J840))</f>
        <v/>
      </c>
      <c r="AI840" s="333" t="str">
        <f>IF('Felling&amp;Restocking'!J840="","",VLOOKUP( 'Felling&amp;Restocking'!J840,SpeciesList[],4,FALSE))</f>
        <v/>
      </c>
      <c r="AJ840" s="333" t="str">
        <f>IF('Felling&amp;Restocking'!K840="","",IFERROR("," &amp; VLOOKUP( 'Felling&amp;Restocking'!K840,SpeciesList[],2,FALSE),"," &amp; 'Felling&amp;Restocking'!K840))</f>
        <v/>
      </c>
      <c r="AK840" s="333" t="str">
        <f>IF('Felling&amp;Restocking'!K840="","",VLOOKUP( 'Felling&amp;Restocking'!K840,SpeciesList[],4,FALSE))</f>
        <v/>
      </c>
      <c r="AL840" s="333" t="str">
        <f>IF('Felling&amp;Restocking'!L840="","",IFERROR("," &amp; VLOOKUP( 'Felling&amp;Restocking'!L840,SpeciesList[],2,FALSE),"," &amp; 'Felling&amp;Restocking'!L840))</f>
        <v/>
      </c>
      <c r="AM840" s="333" t="str">
        <f>IF('Felling&amp;Restocking'!L840="","",VLOOKUP( 'Felling&amp;Restocking'!L840,SpeciesList[],4,FALSE))</f>
        <v/>
      </c>
      <c r="AN840" s="333" t="str">
        <f>IF('Felling&amp;Restocking'!M840="","",IFERROR("," &amp; VLOOKUP( 'Felling&amp;Restocking'!M840,SpeciesList[],2,FALSE),"," &amp; 'Felling&amp;Restocking'!M840))</f>
        <v/>
      </c>
      <c r="AO840" s="333" t="str">
        <f>IF('Felling&amp;Restocking'!M840="","",VLOOKUP( 'Felling&amp;Restocking'!M840,SpeciesList[],4,FALSE))</f>
        <v/>
      </c>
      <c r="AP840" s="333" t="str">
        <f>IF('Felling&amp;Restocking'!N840="","",IFERROR("," &amp; VLOOKUP( 'Felling&amp;Restocking'!N840,SpeciesList[],2,FALSE),"," &amp; 'Felling&amp;Restocking'!N840))</f>
        <v/>
      </c>
      <c r="AQ840" s="333" t="str">
        <f>IF('Felling&amp;Restocking'!N840="","",VLOOKUP( 'Felling&amp;Restocking'!N840,SpeciesList[],4,FALSE))</f>
        <v/>
      </c>
      <c r="AS840" s="346"/>
      <c r="AT840" s="333" t="str">
        <f>IF('Sub-Cpt Record'!A840&lt;&gt;"",CONCATENATE('Sub-Cpt Record'!A840,'Sub-Cpt Record'!B840,'Sub-Cpt Record'!C840),"")</f>
        <v/>
      </c>
      <c r="AU840" s="333">
        <f t="shared" si="117"/>
        <v>1</v>
      </c>
      <c r="AV840" s="333">
        <f>IF(AT840&lt;&gt;"",'Sub-Cpt Record'!C840/CODE!AU840,0)</f>
        <v>0</v>
      </c>
    </row>
    <row r="841" spans="1:48" x14ac:dyDescent="0.25">
      <c r="A841" s="333" t="str">
        <f>IF('Sub-Cpt Record'!B841="",IF(OR('Sub-Cpt Record'!A841=0,'Sub-Cpt Record'!A841=""),"",'Sub-Cpt Record'!A841),CONCATENATE('Sub-Cpt Record'!A841&amp;'Sub-Cpt Record'!B841))</f>
        <v/>
      </c>
      <c r="B841" s="333">
        <f t="shared" si="109"/>
        <v>1</v>
      </c>
      <c r="C841" s="334" t="str">
        <f>IF('Sub-Cpt Record'!E841 = "","",'Sub-Cpt Record'!E841&amp;"  ")</f>
        <v/>
      </c>
      <c r="D841" s="333" t="str">
        <f>IF('Sub-Cpt Record'!F841 = "","",'Sub-Cpt Record'!F841&amp;"  ")</f>
        <v/>
      </c>
      <c r="E841" s="333" t="str">
        <f>IF('Sub-Cpt Record'!G841 = "","",'Sub-Cpt Record'!G841&amp;"  ")</f>
        <v/>
      </c>
      <c r="F841" s="333" t="str">
        <f>IF('Sub-Cpt Record'!H841 = "","",'Sub-Cpt Record'!H841&amp;"  ")</f>
        <v/>
      </c>
      <c r="G841" s="333" t="str">
        <f>IF('Sub-Cpt Record'!I841 = "","",'Sub-Cpt Record'!I841&amp;"  ")</f>
        <v/>
      </c>
      <c r="H841" s="333" t="str">
        <f>IF('Sub-Cpt Record'!J841 = "","",'Sub-Cpt Record'!J841&amp;"  ")</f>
        <v/>
      </c>
      <c r="I841" s="335" t="str">
        <f t="shared" si="110"/>
        <v/>
      </c>
      <c r="J841" s="333">
        <f>IF(A841&lt;&gt;"",'Sub-Cpt Record'!C841/CODE!B841,0)</f>
        <v>0</v>
      </c>
      <c r="L841" s="337" t="str">
        <f t="shared" si="111"/>
        <v/>
      </c>
      <c r="N841" s="338">
        <f>COUNTIFS('Felling&amp;Restocking'!$A$11:$A$1000, 'Felling&amp;Restocking'!$A841, 'Felling&amp;Restocking'!$B$11:$B$1000, 'Felling&amp;Restocking'!$B841, 'Felling&amp;Restocking'!$H$11:$H$1000, 'Felling&amp;Restocking'!$H841)</f>
        <v>0</v>
      </c>
      <c r="O841" s="338">
        <f>IF(OR('Felling&amp;Restocking'!H841=0,'Felling&amp;Restocking'!H841=""),0,1)</f>
        <v>0</v>
      </c>
      <c r="P841" s="339">
        <f>SUM('Felling&amp;Restocking'!O841+'Felling&amp;Restocking'!P841)</f>
        <v>0</v>
      </c>
      <c r="S841" s="341">
        <f>IF(AND(O841&lt;&gt;0,P841&lt;&gt;0,'Felling&amp;Restocking'!G841&lt;&gt;0,AA841="",AC841=""),1,0)</f>
        <v>0</v>
      </c>
      <c r="T841" s="342" t="str">
        <f>IF(OR('Felling&amp;Restocking'!G841=0,'Felling&amp;Restocking'!G841=""),"",SUM('Felling&amp;Restocking'!O841/P841)*'Felling&amp;Restocking'!G841)</f>
        <v/>
      </c>
      <c r="U841" s="343" t="str">
        <f>IF(OR('Felling&amp;Restocking'!G841=0,'Felling&amp;Restocking'!G841=""),"",SUM('Felling&amp;Restocking'!P841/P841)*'Felling&amp;Restocking'!G841)</f>
        <v/>
      </c>
      <c r="V841" s="344">
        <f>IF(CONCATENATE('Felling&amp;Restocking'!U841&amp;'Felling&amp;Restocking'!W841&amp;'Felling&amp;Restocking'!Y841&amp;'Felling&amp;Restocking'!AA841&amp;'Felling&amp;Restocking'!AC841)="",0,1)</f>
        <v>0</v>
      </c>
      <c r="W841" s="345">
        <f>IF(OR(OR(TRIM('Felling&amp;Restocking'!H841)="T",TRIM('Felling&amp;Restocking'!H841)="DF",TRIM('Felling&amp;Restocking'!H841)="OS"),O841=0),0,1)</f>
        <v>0</v>
      </c>
      <c r="X841" s="345">
        <f>IF(OR('Felling&amp;Restocking'!$S841="",OR('Felling&amp;Restocking'!$S841=0,'Felling&amp;Restocking'!$S841="N/A")),0,1)</f>
        <v>0</v>
      </c>
      <c r="Y841" s="333" t="str">
        <f t="shared" si="112"/>
        <v/>
      </c>
      <c r="Z841" s="333" t="str">
        <f t="shared" si="113"/>
        <v/>
      </c>
      <c r="AA841" s="334" t="str">
        <f t="shared" si="114"/>
        <v/>
      </c>
      <c r="AC841" s="333" t="str">
        <f t="shared" si="115"/>
        <v/>
      </c>
      <c r="AE841" s="333" t="str">
        <f t="shared" si="116"/>
        <v>1</v>
      </c>
      <c r="AF841" s="346" t="str">
        <f>IF('Felling&amp;Restocking'!I841="","",IFERROR(VLOOKUP( 'Felling&amp;Restocking'!I841,SpeciesList[],2,FALSE),"," &amp; 'Felling&amp;Restocking'!I841))</f>
        <v/>
      </c>
      <c r="AG841" s="333" t="str">
        <f>IF('Felling&amp;Restocking'!I841="","",VLOOKUP( 'Felling&amp;Restocking'!I841,SpeciesList[],4,FALSE))</f>
        <v/>
      </c>
      <c r="AH841" s="333" t="str">
        <f>IF('Felling&amp;Restocking'!J841="","",IFERROR("," &amp; VLOOKUP( 'Felling&amp;Restocking'!J841,SpeciesList[],2,FALSE),"," &amp; 'Felling&amp;Restocking'!J841))</f>
        <v/>
      </c>
      <c r="AI841" s="333" t="str">
        <f>IF('Felling&amp;Restocking'!J841="","",VLOOKUP( 'Felling&amp;Restocking'!J841,SpeciesList[],4,FALSE))</f>
        <v/>
      </c>
      <c r="AJ841" s="333" t="str">
        <f>IF('Felling&amp;Restocking'!K841="","",IFERROR("," &amp; VLOOKUP( 'Felling&amp;Restocking'!K841,SpeciesList[],2,FALSE),"," &amp; 'Felling&amp;Restocking'!K841))</f>
        <v/>
      </c>
      <c r="AK841" s="333" t="str">
        <f>IF('Felling&amp;Restocking'!K841="","",VLOOKUP( 'Felling&amp;Restocking'!K841,SpeciesList[],4,FALSE))</f>
        <v/>
      </c>
      <c r="AL841" s="333" t="str">
        <f>IF('Felling&amp;Restocking'!L841="","",IFERROR("," &amp; VLOOKUP( 'Felling&amp;Restocking'!L841,SpeciesList[],2,FALSE),"," &amp; 'Felling&amp;Restocking'!L841))</f>
        <v/>
      </c>
      <c r="AM841" s="333" t="str">
        <f>IF('Felling&amp;Restocking'!L841="","",VLOOKUP( 'Felling&amp;Restocking'!L841,SpeciesList[],4,FALSE))</f>
        <v/>
      </c>
      <c r="AN841" s="333" t="str">
        <f>IF('Felling&amp;Restocking'!M841="","",IFERROR("," &amp; VLOOKUP( 'Felling&amp;Restocking'!M841,SpeciesList[],2,FALSE),"," &amp; 'Felling&amp;Restocking'!M841))</f>
        <v/>
      </c>
      <c r="AO841" s="333" t="str">
        <f>IF('Felling&amp;Restocking'!M841="","",VLOOKUP( 'Felling&amp;Restocking'!M841,SpeciesList[],4,FALSE))</f>
        <v/>
      </c>
      <c r="AP841" s="333" t="str">
        <f>IF('Felling&amp;Restocking'!N841="","",IFERROR("," &amp; VLOOKUP( 'Felling&amp;Restocking'!N841,SpeciesList[],2,FALSE),"," &amp; 'Felling&amp;Restocking'!N841))</f>
        <v/>
      </c>
      <c r="AQ841" s="333" t="str">
        <f>IF('Felling&amp;Restocking'!N841="","",VLOOKUP( 'Felling&amp;Restocking'!N841,SpeciesList[],4,FALSE))</f>
        <v/>
      </c>
      <c r="AS841" s="346"/>
      <c r="AT841" s="333" t="str">
        <f>IF('Sub-Cpt Record'!A841&lt;&gt;"",CONCATENATE('Sub-Cpt Record'!A841,'Sub-Cpt Record'!B841,'Sub-Cpt Record'!C841),"")</f>
        <v/>
      </c>
      <c r="AU841" s="333">
        <f t="shared" si="117"/>
        <v>1</v>
      </c>
      <c r="AV841" s="333">
        <f>IF(AT841&lt;&gt;"",'Sub-Cpt Record'!C841/CODE!AU841,0)</f>
        <v>0</v>
      </c>
    </row>
    <row r="842" spans="1:48" x14ac:dyDescent="0.25">
      <c r="A842" s="333" t="str">
        <f>IF('Sub-Cpt Record'!B842="",IF(OR('Sub-Cpt Record'!A842=0,'Sub-Cpt Record'!A842=""),"",'Sub-Cpt Record'!A842),CONCATENATE('Sub-Cpt Record'!A842&amp;'Sub-Cpt Record'!B842))</f>
        <v/>
      </c>
      <c r="B842" s="333">
        <f t="shared" si="109"/>
        <v>1</v>
      </c>
      <c r="C842" s="334" t="str">
        <f>IF('Sub-Cpt Record'!E842 = "","",'Sub-Cpt Record'!E842&amp;"  ")</f>
        <v/>
      </c>
      <c r="D842" s="333" t="str">
        <f>IF('Sub-Cpt Record'!F842 = "","",'Sub-Cpt Record'!F842&amp;"  ")</f>
        <v/>
      </c>
      <c r="E842" s="333" t="str">
        <f>IF('Sub-Cpt Record'!G842 = "","",'Sub-Cpt Record'!G842&amp;"  ")</f>
        <v/>
      </c>
      <c r="F842" s="333" t="str">
        <f>IF('Sub-Cpt Record'!H842 = "","",'Sub-Cpt Record'!H842&amp;"  ")</f>
        <v/>
      </c>
      <c r="G842" s="333" t="str">
        <f>IF('Sub-Cpt Record'!I842 = "","",'Sub-Cpt Record'!I842&amp;"  ")</f>
        <v/>
      </c>
      <c r="H842" s="333" t="str">
        <f>IF('Sub-Cpt Record'!J842 = "","",'Sub-Cpt Record'!J842&amp;"  ")</f>
        <v/>
      </c>
      <c r="I842" s="335" t="str">
        <f t="shared" si="110"/>
        <v/>
      </c>
      <c r="J842" s="333">
        <f>IF(A842&lt;&gt;"",'Sub-Cpt Record'!C842/CODE!B842,0)</f>
        <v>0</v>
      </c>
      <c r="L842" s="337" t="str">
        <f t="shared" si="111"/>
        <v/>
      </c>
      <c r="N842" s="338">
        <f>COUNTIFS('Felling&amp;Restocking'!$A$11:$A$1000, 'Felling&amp;Restocking'!$A842, 'Felling&amp;Restocking'!$B$11:$B$1000, 'Felling&amp;Restocking'!$B842, 'Felling&amp;Restocking'!$H$11:$H$1000, 'Felling&amp;Restocking'!$H842)</f>
        <v>0</v>
      </c>
      <c r="O842" s="338">
        <f>IF(OR('Felling&amp;Restocking'!H842=0,'Felling&amp;Restocking'!H842=""),0,1)</f>
        <v>0</v>
      </c>
      <c r="P842" s="339">
        <f>SUM('Felling&amp;Restocking'!O842+'Felling&amp;Restocking'!P842)</f>
        <v>0</v>
      </c>
      <c r="S842" s="341">
        <f>IF(AND(O842&lt;&gt;0,P842&lt;&gt;0,'Felling&amp;Restocking'!G842&lt;&gt;0,AA842="",AC842=""),1,0)</f>
        <v>0</v>
      </c>
      <c r="T842" s="342" t="str">
        <f>IF(OR('Felling&amp;Restocking'!G842=0,'Felling&amp;Restocking'!G842=""),"",SUM('Felling&amp;Restocking'!O842/P842)*'Felling&amp;Restocking'!G842)</f>
        <v/>
      </c>
      <c r="U842" s="343" t="str">
        <f>IF(OR('Felling&amp;Restocking'!G842=0,'Felling&amp;Restocking'!G842=""),"",SUM('Felling&amp;Restocking'!P842/P842)*'Felling&amp;Restocking'!G842)</f>
        <v/>
      </c>
      <c r="V842" s="344">
        <f>IF(CONCATENATE('Felling&amp;Restocking'!U842&amp;'Felling&amp;Restocking'!W842&amp;'Felling&amp;Restocking'!Y842&amp;'Felling&amp;Restocking'!AA842&amp;'Felling&amp;Restocking'!AC842)="",0,1)</f>
        <v>0</v>
      </c>
      <c r="W842" s="345">
        <f>IF(OR(OR(TRIM('Felling&amp;Restocking'!H842)="T",TRIM('Felling&amp;Restocking'!H842)="DF",TRIM('Felling&amp;Restocking'!H842)="OS"),O842=0),0,1)</f>
        <v>0</v>
      </c>
      <c r="X842" s="345">
        <f>IF(OR('Felling&amp;Restocking'!$S842="",OR('Felling&amp;Restocking'!$S842=0,'Felling&amp;Restocking'!$S842="N/A")),0,1)</f>
        <v>0</v>
      </c>
      <c r="Y842" s="333" t="str">
        <f t="shared" si="112"/>
        <v/>
      </c>
      <c r="Z842" s="333" t="str">
        <f t="shared" si="113"/>
        <v/>
      </c>
      <c r="AA842" s="334" t="str">
        <f t="shared" si="114"/>
        <v/>
      </c>
      <c r="AC842" s="333" t="str">
        <f t="shared" si="115"/>
        <v/>
      </c>
      <c r="AE842" s="333" t="str">
        <f t="shared" si="116"/>
        <v>1</v>
      </c>
      <c r="AF842" s="346" t="str">
        <f>IF('Felling&amp;Restocking'!I842="","",IFERROR(VLOOKUP( 'Felling&amp;Restocking'!I842,SpeciesList[],2,FALSE),"," &amp; 'Felling&amp;Restocking'!I842))</f>
        <v/>
      </c>
      <c r="AG842" s="333" t="str">
        <f>IF('Felling&amp;Restocking'!I842="","",VLOOKUP( 'Felling&amp;Restocking'!I842,SpeciesList[],4,FALSE))</f>
        <v/>
      </c>
      <c r="AH842" s="333" t="str">
        <f>IF('Felling&amp;Restocking'!J842="","",IFERROR("," &amp; VLOOKUP( 'Felling&amp;Restocking'!J842,SpeciesList[],2,FALSE),"," &amp; 'Felling&amp;Restocking'!J842))</f>
        <v/>
      </c>
      <c r="AI842" s="333" t="str">
        <f>IF('Felling&amp;Restocking'!J842="","",VLOOKUP( 'Felling&amp;Restocking'!J842,SpeciesList[],4,FALSE))</f>
        <v/>
      </c>
      <c r="AJ842" s="333" t="str">
        <f>IF('Felling&amp;Restocking'!K842="","",IFERROR("," &amp; VLOOKUP( 'Felling&amp;Restocking'!K842,SpeciesList[],2,FALSE),"," &amp; 'Felling&amp;Restocking'!K842))</f>
        <v/>
      </c>
      <c r="AK842" s="333" t="str">
        <f>IF('Felling&amp;Restocking'!K842="","",VLOOKUP( 'Felling&amp;Restocking'!K842,SpeciesList[],4,FALSE))</f>
        <v/>
      </c>
      <c r="AL842" s="333" t="str">
        <f>IF('Felling&amp;Restocking'!L842="","",IFERROR("," &amp; VLOOKUP( 'Felling&amp;Restocking'!L842,SpeciesList[],2,FALSE),"," &amp; 'Felling&amp;Restocking'!L842))</f>
        <v/>
      </c>
      <c r="AM842" s="333" t="str">
        <f>IF('Felling&amp;Restocking'!L842="","",VLOOKUP( 'Felling&amp;Restocking'!L842,SpeciesList[],4,FALSE))</f>
        <v/>
      </c>
      <c r="AN842" s="333" t="str">
        <f>IF('Felling&amp;Restocking'!M842="","",IFERROR("," &amp; VLOOKUP( 'Felling&amp;Restocking'!M842,SpeciesList[],2,FALSE),"," &amp; 'Felling&amp;Restocking'!M842))</f>
        <v/>
      </c>
      <c r="AO842" s="333" t="str">
        <f>IF('Felling&amp;Restocking'!M842="","",VLOOKUP( 'Felling&amp;Restocking'!M842,SpeciesList[],4,FALSE))</f>
        <v/>
      </c>
      <c r="AP842" s="333" t="str">
        <f>IF('Felling&amp;Restocking'!N842="","",IFERROR("," &amp; VLOOKUP( 'Felling&amp;Restocking'!N842,SpeciesList[],2,FALSE),"," &amp; 'Felling&amp;Restocking'!N842))</f>
        <v/>
      </c>
      <c r="AQ842" s="333" t="str">
        <f>IF('Felling&amp;Restocking'!N842="","",VLOOKUP( 'Felling&amp;Restocking'!N842,SpeciesList[],4,FALSE))</f>
        <v/>
      </c>
      <c r="AS842" s="346"/>
      <c r="AT842" s="333" t="str">
        <f>IF('Sub-Cpt Record'!A842&lt;&gt;"",CONCATENATE('Sub-Cpt Record'!A842,'Sub-Cpt Record'!B842,'Sub-Cpt Record'!C842),"")</f>
        <v/>
      </c>
      <c r="AU842" s="333">
        <f t="shared" si="117"/>
        <v>1</v>
      </c>
      <c r="AV842" s="333">
        <f>IF(AT842&lt;&gt;"",'Sub-Cpt Record'!C842/CODE!AU842,0)</f>
        <v>0</v>
      </c>
    </row>
    <row r="843" spans="1:48" x14ac:dyDescent="0.25">
      <c r="A843" s="333" t="str">
        <f>IF('Sub-Cpt Record'!B843="",IF(OR('Sub-Cpt Record'!A843=0,'Sub-Cpt Record'!A843=""),"",'Sub-Cpt Record'!A843),CONCATENATE('Sub-Cpt Record'!A843&amp;'Sub-Cpt Record'!B843))</f>
        <v/>
      </c>
      <c r="B843" s="333">
        <f t="shared" si="109"/>
        <v>1</v>
      </c>
      <c r="C843" s="334" t="str">
        <f>IF('Sub-Cpt Record'!E843 = "","",'Sub-Cpt Record'!E843&amp;"  ")</f>
        <v/>
      </c>
      <c r="D843" s="333" t="str">
        <f>IF('Sub-Cpt Record'!F843 = "","",'Sub-Cpt Record'!F843&amp;"  ")</f>
        <v/>
      </c>
      <c r="E843" s="333" t="str">
        <f>IF('Sub-Cpt Record'!G843 = "","",'Sub-Cpt Record'!G843&amp;"  ")</f>
        <v/>
      </c>
      <c r="F843" s="333" t="str">
        <f>IF('Sub-Cpt Record'!H843 = "","",'Sub-Cpt Record'!H843&amp;"  ")</f>
        <v/>
      </c>
      <c r="G843" s="333" t="str">
        <f>IF('Sub-Cpt Record'!I843 = "","",'Sub-Cpt Record'!I843&amp;"  ")</f>
        <v/>
      </c>
      <c r="H843" s="333" t="str">
        <f>IF('Sub-Cpt Record'!J843 = "","",'Sub-Cpt Record'!J843&amp;"  ")</f>
        <v/>
      </c>
      <c r="I843" s="335" t="str">
        <f t="shared" si="110"/>
        <v/>
      </c>
      <c r="J843" s="333">
        <f>IF(A843&lt;&gt;"",'Sub-Cpt Record'!C843/CODE!B843,0)</f>
        <v>0</v>
      </c>
      <c r="L843" s="337" t="str">
        <f t="shared" si="111"/>
        <v/>
      </c>
      <c r="N843" s="338">
        <f>COUNTIFS('Felling&amp;Restocking'!$A$11:$A$1000, 'Felling&amp;Restocking'!$A843, 'Felling&amp;Restocking'!$B$11:$B$1000, 'Felling&amp;Restocking'!$B843, 'Felling&amp;Restocking'!$H$11:$H$1000, 'Felling&amp;Restocking'!$H843)</f>
        <v>0</v>
      </c>
      <c r="O843" s="338">
        <f>IF(OR('Felling&amp;Restocking'!H843=0,'Felling&amp;Restocking'!H843=""),0,1)</f>
        <v>0</v>
      </c>
      <c r="P843" s="339">
        <f>SUM('Felling&amp;Restocking'!O843+'Felling&amp;Restocking'!P843)</f>
        <v>0</v>
      </c>
      <c r="S843" s="341">
        <f>IF(AND(O843&lt;&gt;0,P843&lt;&gt;0,'Felling&amp;Restocking'!G843&lt;&gt;0,AA843="",AC843=""),1,0)</f>
        <v>0</v>
      </c>
      <c r="T843" s="342" t="str">
        <f>IF(OR('Felling&amp;Restocking'!G843=0,'Felling&amp;Restocking'!G843=""),"",SUM('Felling&amp;Restocking'!O843/P843)*'Felling&amp;Restocking'!G843)</f>
        <v/>
      </c>
      <c r="U843" s="343" t="str">
        <f>IF(OR('Felling&amp;Restocking'!G843=0,'Felling&amp;Restocking'!G843=""),"",SUM('Felling&amp;Restocking'!P843/P843)*'Felling&amp;Restocking'!G843)</f>
        <v/>
      </c>
      <c r="V843" s="344">
        <f>IF(CONCATENATE('Felling&amp;Restocking'!U843&amp;'Felling&amp;Restocking'!W843&amp;'Felling&amp;Restocking'!Y843&amp;'Felling&amp;Restocking'!AA843&amp;'Felling&amp;Restocking'!AC843)="",0,1)</f>
        <v>0</v>
      </c>
      <c r="W843" s="345">
        <f>IF(OR(OR(TRIM('Felling&amp;Restocking'!H843)="T",TRIM('Felling&amp;Restocking'!H843)="DF",TRIM('Felling&amp;Restocking'!H843)="OS"),O843=0),0,1)</f>
        <v>0</v>
      </c>
      <c r="X843" s="345">
        <f>IF(OR('Felling&amp;Restocking'!$S843="",OR('Felling&amp;Restocking'!$S843=0,'Felling&amp;Restocking'!$S843="N/A")),0,1)</f>
        <v>0</v>
      </c>
      <c r="Y843" s="333" t="str">
        <f t="shared" si="112"/>
        <v/>
      </c>
      <c r="Z843" s="333" t="str">
        <f t="shared" si="113"/>
        <v/>
      </c>
      <c r="AA843" s="334" t="str">
        <f t="shared" si="114"/>
        <v/>
      </c>
      <c r="AC843" s="333" t="str">
        <f t="shared" si="115"/>
        <v/>
      </c>
      <c r="AE843" s="333" t="str">
        <f t="shared" si="116"/>
        <v>1</v>
      </c>
      <c r="AF843" s="346" t="str">
        <f>IF('Felling&amp;Restocking'!I843="","",IFERROR(VLOOKUP( 'Felling&amp;Restocking'!I843,SpeciesList[],2,FALSE),"," &amp; 'Felling&amp;Restocking'!I843))</f>
        <v/>
      </c>
      <c r="AG843" s="333" t="str">
        <f>IF('Felling&amp;Restocking'!I843="","",VLOOKUP( 'Felling&amp;Restocking'!I843,SpeciesList[],4,FALSE))</f>
        <v/>
      </c>
      <c r="AH843" s="333" t="str">
        <f>IF('Felling&amp;Restocking'!J843="","",IFERROR("," &amp; VLOOKUP( 'Felling&amp;Restocking'!J843,SpeciesList[],2,FALSE),"," &amp; 'Felling&amp;Restocking'!J843))</f>
        <v/>
      </c>
      <c r="AI843" s="333" t="str">
        <f>IF('Felling&amp;Restocking'!J843="","",VLOOKUP( 'Felling&amp;Restocking'!J843,SpeciesList[],4,FALSE))</f>
        <v/>
      </c>
      <c r="AJ843" s="333" t="str">
        <f>IF('Felling&amp;Restocking'!K843="","",IFERROR("," &amp; VLOOKUP( 'Felling&amp;Restocking'!K843,SpeciesList[],2,FALSE),"," &amp; 'Felling&amp;Restocking'!K843))</f>
        <v/>
      </c>
      <c r="AK843" s="333" t="str">
        <f>IF('Felling&amp;Restocking'!K843="","",VLOOKUP( 'Felling&amp;Restocking'!K843,SpeciesList[],4,FALSE))</f>
        <v/>
      </c>
      <c r="AL843" s="333" t="str">
        <f>IF('Felling&amp;Restocking'!L843="","",IFERROR("," &amp; VLOOKUP( 'Felling&amp;Restocking'!L843,SpeciesList[],2,FALSE),"," &amp; 'Felling&amp;Restocking'!L843))</f>
        <v/>
      </c>
      <c r="AM843" s="333" t="str">
        <f>IF('Felling&amp;Restocking'!L843="","",VLOOKUP( 'Felling&amp;Restocking'!L843,SpeciesList[],4,FALSE))</f>
        <v/>
      </c>
      <c r="AN843" s="333" t="str">
        <f>IF('Felling&amp;Restocking'!M843="","",IFERROR("," &amp; VLOOKUP( 'Felling&amp;Restocking'!M843,SpeciesList[],2,FALSE),"," &amp; 'Felling&amp;Restocking'!M843))</f>
        <v/>
      </c>
      <c r="AO843" s="333" t="str">
        <f>IF('Felling&amp;Restocking'!M843="","",VLOOKUP( 'Felling&amp;Restocking'!M843,SpeciesList[],4,FALSE))</f>
        <v/>
      </c>
      <c r="AP843" s="333" t="str">
        <f>IF('Felling&amp;Restocking'!N843="","",IFERROR("," &amp; VLOOKUP( 'Felling&amp;Restocking'!N843,SpeciesList[],2,FALSE),"," &amp; 'Felling&amp;Restocking'!N843))</f>
        <v/>
      </c>
      <c r="AQ843" s="333" t="str">
        <f>IF('Felling&amp;Restocking'!N843="","",VLOOKUP( 'Felling&amp;Restocking'!N843,SpeciesList[],4,FALSE))</f>
        <v/>
      </c>
      <c r="AS843" s="346"/>
      <c r="AT843" s="333" t="str">
        <f>IF('Sub-Cpt Record'!A843&lt;&gt;"",CONCATENATE('Sub-Cpt Record'!A843,'Sub-Cpt Record'!B843,'Sub-Cpt Record'!C843),"")</f>
        <v/>
      </c>
      <c r="AU843" s="333">
        <f t="shared" si="117"/>
        <v>1</v>
      </c>
      <c r="AV843" s="333">
        <f>IF(AT843&lt;&gt;"",'Sub-Cpt Record'!C843/CODE!AU843,0)</f>
        <v>0</v>
      </c>
    </row>
    <row r="844" spans="1:48" x14ac:dyDescent="0.25">
      <c r="A844" s="333" t="str">
        <f>IF('Sub-Cpt Record'!B844="",IF(OR('Sub-Cpt Record'!A844=0,'Sub-Cpt Record'!A844=""),"",'Sub-Cpt Record'!A844),CONCATENATE('Sub-Cpt Record'!A844&amp;'Sub-Cpt Record'!B844))</f>
        <v/>
      </c>
      <c r="B844" s="333">
        <f t="shared" ref="B844:B907" si="118">IF($A844="",1,COUNTIFS($A$11:$A$1000, $A844))</f>
        <v>1</v>
      </c>
      <c r="C844" s="334" t="str">
        <f>IF('Sub-Cpt Record'!E844 = "","",'Sub-Cpt Record'!E844&amp;"  ")</f>
        <v/>
      </c>
      <c r="D844" s="333" t="str">
        <f>IF('Sub-Cpt Record'!F844 = "","",'Sub-Cpt Record'!F844&amp;"  ")</f>
        <v/>
      </c>
      <c r="E844" s="333" t="str">
        <f>IF('Sub-Cpt Record'!G844 = "","",'Sub-Cpt Record'!G844&amp;"  ")</f>
        <v/>
      </c>
      <c r="F844" s="333" t="str">
        <f>IF('Sub-Cpt Record'!H844 = "","",'Sub-Cpt Record'!H844&amp;"  ")</f>
        <v/>
      </c>
      <c r="G844" s="333" t="str">
        <f>IF('Sub-Cpt Record'!I844 = "","",'Sub-Cpt Record'!I844&amp;"  ")</f>
        <v/>
      </c>
      <c r="H844" s="333" t="str">
        <f>IF('Sub-Cpt Record'!J844 = "","",'Sub-Cpt Record'!J844&amp;"  ")</f>
        <v/>
      </c>
      <c r="I844" s="335" t="str">
        <f t="shared" ref="I844:I907" si="119">CONCATENATE(C844&amp;D844&amp;E844&amp;F844&amp;G844&amp;H844)</f>
        <v/>
      </c>
      <c r="J844" s="333">
        <f>IF(A844&lt;&gt;"",'Sub-Cpt Record'!C844/CODE!B844,0)</f>
        <v>0</v>
      </c>
      <c r="L844" s="337" t="str">
        <f t="shared" ref="L844:L907" si="120">IF(A844="",IF(L845=1,1,""),1)</f>
        <v/>
      </c>
      <c r="N844" s="338">
        <f>COUNTIFS('Felling&amp;Restocking'!$A$11:$A$1000, 'Felling&amp;Restocking'!$A844, 'Felling&amp;Restocking'!$B$11:$B$1000, 'Felling&amp;Restocking'!$B844, 'Felling&amp;Restocking'!$H$11:$H$1000, 'Felling&amp;Restocking'!$H844)</f>
        <v>0</v>
      </c>
      <c r="O844" s="338">
        <f>IF(OR('Felling&amp;Restocking'!H844=0,'Felling&amp;Restocking'!H844=""),0,1)</f>
        <v>0</v>
      </c>
      <c r="P844" s="339">
        <f>SUM('Felling&amp;Restocking'!O844+'Felling&amp;Restocking'!P844)</f>
        <v>0</v>
      </c>
      <c r="S844" s="341">
        <f>IF(AND(O844&lt;&gt;0,P844&lt;&gt;0,'Felling&amp;Restocking'!G844&lt;&gt;0,AA844="",AC844=""),1,0)</f>
        <v>0</v>
      </c>
      <c r="T844" s="342" t="str">
        <f>IF(OR('Felling&amp;Restocking'!G844=0,'Felling&amp;Restocking'!G844=""),"",SUM('Felling&amp;Restocking'!O844/P844)*'Felling&amp;Restocking'!G844)</f>
        <v/>
      </c>
      <c r="U844" s="343" t="str">
        <f>IF(OR('Felling&amp;Restocking'!G844=0,'Felling&amp;Restocking'!G844=""),"",SUM('Felling&amp;Restocking'!P844/P844)*'Felling&amp;Restocking'!G844)</f>
        <v/>
      </c>
      <c r="V844" s="344">
        <f>IF(CONCATENATE('Felling&amp;Restocking'!U844&amp;'Felling&amp;Restocking'!W844&amp;'Felling&amp;Restocking'!Y844&amp;'Felling&amp;Restocking'!AA844&amp;'Felling&amp;Restocking'!AC844)="",0,1)</f>
        <v>0</v>
      </c>
      <c r="W844" s="345">
        <f>IF(OR(OR(TRIM('Felling&amp;Restocking'!H844)="T",TRIM('Felling&amp;Restocking'!H844)="DF",TRIM('Felling&amp;Restocking'!H844)="OS"),O844=0),0,1)</f>
        <v>0</v>
      </c>
      <c r="X844" s="345">
        <f>IF(OR('Felling&amp;Restocking'!$S844="",OR('Felling&amp;Restocking'!$S844=0,'Felling&amp;Restocking'!$S844="N/A")),0,1)</f>
        <v>0</v>
      </c>
      <c r="Y844" s="333" t="str">
        <f t="shared" ref="Y844:Y907" si="121">IF(W844=1,T844,"")</f>
        <v/>
      </c>
      <c r="Z844" s="333" t="str">
        <f t="shared" ref="Z844:Z907" si="122">IF(W844=1,U844,"")</f>
        <v/>
      </c>
      <c r="AA844" s="334" t="str">
        <f t="shared" ref="AA844:AA907" si="123">CONCATENATE(IF(AND(AG844="B",AF844&lt;&gt;""),AF844,""),IF(AND(AI844="B",AH844&lt;&gt;""),AH844,""),IF(AND(AK844="B",AJ844&lt;&gt;""),AJ844,""),IF(AND(AM844="B",AL844&lt;&gt;""),AL844,""),IF(AND(AO844="B",AN844&lt;&gt;""),AN844,""),IF(AND(AQ844="B",AP844&lt;&gt;""),AP844,""))</f>
        <v/>
      </c>
      <c r="AC844" s="333" t="str">
        <f t="shared" ref="AC844:AC907" si="124">CONCATENATE(IF(AND(AG844="C",AF844&lt;&gt;""),AF844,""),IF(AND(AI844="C",AH844&lt;&gt;""),AH844,""),IF(AND(AK844="C",AJ844&lt;&gt;""),AJ844,""),IF(AND(AM844="C",AL844&lt;&gt;""),AL844,""),IF(AND(AO844="C",AN844&lt;&gt;""),AN844,""),IF(AND(AQ844="C",AP844&lt;&gt;""),AP844,""))</f>
        <v/>
      </c>
      <c r="AE844" s="333" t="str">
        <f t="shared" ref="AE844:AE907" si="125">CONCATENATE(IF(AS844="","",AS844),IF(AU844="","",AU844),IF(AW844="","",AW844),IF(AY844="","",AY844),IF(BA844="","",BA844),IF(BC844="","",BC844))</f>
        <v>1</v>
      </c>
      <c r="AF844" s="346" t="str">
        <f>IF('Felling&amp;Restocking'!I844="","",IFERROR(VLOOKUP( 'Felling&amp;Restocking'!I844,SpeciesList[],2,FALSE),"," &amp; 'Felling&amp;Restocking'!I844))</f>
        <v/>
      </c>
      <c r="AG844" s="333" t="str">
        <f>IF('Felling&amp;Restocking'!I844="","",VLOOKUP( 'Felling&amp;Restocking'!I844,SpeciesList[],4,FALSE))</f>
        <v/>
      </c>
      <c r="AH844" s="333" t="str">
        <f>IF('Felling&amp;Restocking'!J844="","",IFERROR("," &amp; VLOOKUP( 'Felling&amp;Restocking'!J844,SpeciesList[],2,FALSE),"," &amp; 'Felling&amp;Restocking'!J844))</f>
        <v/>
      </c>
      <c r="AI844" s="333" t="str">
        <f>IF('Felling&amp;Restocking'!J844="","",VLOOKUP( 'Felling&amp;Restocking'!J844,SpeciesList[],4,FALSE))</f>
        <v/>
      </c>
      <c r="AJ844" s="333" t="str">
        <f>IF('Felling&amp;Restocking'!K844="","",IFERROR("," &amp; VLOOKUP( 'Felling&amp;Restocking'!K844,SpeciesList[],2,FALSE),"," &amp; 'Felling&amp;Restocking'!K844))</f>
        <v/>
      </c>
      <c r="AK844" s="333" t="str">
        <f>IF('Felling&amp;Restocking'!K844="","",VLOOKUP( 'Felling&amp;Restocking'!K844,SpeciesList[],4,FALSE))</f>
        <v/>
      </c>
      <c r="AL844" s="333" t="str">
        <f>IF('Felling&amp;Restocking'!L844="","",IFERROR("," &amp; VLOOKUP( 'Felling&amp;Restocking'!L844,SpeciesList[],2,FALSE),"," &amp; 'Felling&amp;Restocking'!L844))</f>
        <v/>
      </c>
      <c r="AM844" s="333" t="str">
        <f>IF('Felling&amp;Restocking'!L844="","",VLOOKUP( 'Felling&amp;Restocking'!L844,SpeciesList[],4,FALSE))</f>
        <v/>
      </c>
      <c r="AN844" s="333" t="str">
        <f>IF('Felling&amp;Restocking'!M844="","",IFERROR("," &amp; VLOOKUP( 'Felling&amp;Restocking'!M844,SpeciesList[],2,FALSE),"," &amp; 'Felling&amp;Restocking'!M844))</f>
        <v/>
      </c>
      <c r="AO844" s="333" t="str">
        <f>IF('Felling&amp;Restocking'!M844="","",VLOOKUP( 'Felling&amp;Restocking'!M844,SpeciesList[],4,FALSE))</f>
        <v/>
      </c>
      <c r="AP844" s="333" t="str">
        <f>IF('Felling&amp;Restocking'!N844="","",IFERROR("," &amp; VLOOKUP( 'Felling&amp;Restocking'!N844,SpeciesList[],2,FALSE),"," &amp; 'Felling&amp;Restocking'!N844))</f>
        <v/>
      </c>
      <c r="AQ844" s="333" t="str">
        <f>IF('Felling&amp;Restocking'!N844="","",VLOOKUP( 'Felling&amp;Restocking'!N844,SpeciesList[],4,FALSE))</f>
        <v/>
      </c>
      <c r="AS844" s="346"/>
      <c r="AT844" s="333" t="str">
        <f>IF('Sub-Cpt Record'!A844&lt;&gt;"",CONCATENATE('Sub-Cpt Record'!A844,'Sub-Cpt Record'!B844,'Sub-Cpt Record'!C844),"")</f>
        <v/>
      </c>
      <c r="AU844" s="333">
        <f t="shared" ref="AU844:AU907" si="126">IF($AT844="",1,COUNTIFS($AT$11:$AT$1000, $AT844))</f>
        <v>1</v>
      </c>
      <c r="AV844" s="333">
        <f>IF(AT844&lt;&gt;"",'Sub-Cpt Record'!C844/CODE!AU844,0)</f>
        <v>0</v>
      </c>
    </row>
    <row r="845" spans="1:48" x14ac:dyDescent="0.25">
      <c r="A845" s="333" t="str">
        <f>IF('Sub-Cpt Record'!B845="",IF(OR('Sub-Cpt Record'!A845=0,'Sub-Cpt Record'!A845=""),"",'Sub-Cpt Record'!A845),CONCATENATE('Sub-Cpt Record'!A845&amp;'Sub-Cpt Record'!B845))</f>
        <v/>
      </c>
      <c r="B845" s="333">
        <f t="shared" si="118"/>
        <v>1</v>
      </c>
      <c r="C845" s="334" t="str">
        <f>IF('Sub-Cpt Record'!E845 = "","",'Sub-Cpt Record'!E845&amp;"  ")</f>
        <v/>
      </c>
      <c r="D845" s="333" t="str">
        <f>IF('Sub-Cpt Record'!F845 = "","",'Sub-Cpt Record'!F845&amp;"  ")</f>
        <v/>
      </c>
      <c r="E845" s="333" t="str">
        <f>IF('Sub-Cpt Record'!G845 = "","",'Sub-Cpt Record'!G845&amp;"  ")</f>
        <v/>
      </c>
      <c r="F845" s="333" t="str">
        <f>IF('Sub-Cpt Record'!H845 = "","",'Sub-Cpt Record'!H845&amp;"  ")</f>
        <v/>
      </c>
      <c r="G845" s="333" t="str">
        <f>IF('Sub-Cpt Record'!I845 = "","",'Sub-Cpt Record'!I845&amp;"  ")</f>
        <v/>
      </c>
      <c r="H845" s="333" t="str">
        <f>IF('Sub-Cpt Record'!J845 = "","",'Sub-Cpt Record'!J845&amp;"  ")</f>
        <v/>
      </c>
      <c r="I845" s="335" t="str">
        <f t="shared" si="119"/>
        <v/>
      </c>
      <c r="J845" s="333">
        <f>IF(A845&lt;&gt;"",'Sub-Cpt Record'!C845/CODE!B845,0)</f>
        <v>0</v>
      </c>
      <c r="L845" s="337" t="str">
        <f t="shared" si="120"/>
        <v/>
      </c>
      <c r="N845" s="338">
        <f>COUNTIFS('Felling&amp;Restocking'!$A$11:$A$1000, 'Felling&amp;Restocking'!$A845, 'Felling&amp;Restocking'!$B$11:$B$1000, 'Felling&amp;Restocking'!$B845, 'Felling&amp;Restocking'!$H$11:$H$1000, 'Felling&amp;Restocking'!$H845)</f>
        <v>0</v>
      </c>
      <c r="O845" s="338">
        <f>IF(OR('Felling&amp;Restocking'!H845=0,'Felling&amp;Restocking'!H845=""),0,1)</f>
        <v>0</v>
      </c>
      <c r="P845" s="339">
        <f>SUM('Felling&amp;Restocking'!O845+'Felling&amp;Restocking'!P845)</f>
        <v>0</v>
      </c>
      <c r="S845" s="341">
        <f>IF(AND(O845&lt;&gt;0,P845&lt;&gt;0,'Felling&amp;Restocking'!G845&lt;&gt;0,AA845="",AC845=""),1,0)</f>
        <v>0</v>
      </c>
      <c r="T845" s="342" t="str">
        <f>IF(OR('Felling&amp;Restocking'!G845=0,'Felling&amp;Restocking'!G845=""),"",SUM('Felling&amp;Restocking'!O845/P845)*'Felling&amp;Restocking'!G845)</f>
        <v/>
      </c>
      <c r="U845" s="343" t="str">
        <f>IF(OR('Felling&amp;Restocking'!G845=0,'Felling&amp;Restocking'!G845=""),"",SUM('Felling&amp;Restocking'!P845/P845)*'Felling&amp;Restocking'!G845)</f>
        <v/>
      </c>
      <c r="V845" s="344">
        <f>IF(CONCATENATE('Felling&amp;Restocking'!U845&amp;'Felling&amp;Restocking'!W845&amp;'Felling&amp;Restocking'!Y845&amp;'Felling&amp;Restocking'!AA845&amp;'Felling&amp;Restocking'!AC845)="",0,1)</f>
        <v>0</v>
      </c>
      <c r="W845" s="345">
        <f>IF(OR(OR(TRIM('Felling&amp;Restocking'!H845)="T",TRIM('Felling&amp;Restocking'!H845)="DF",TRIM('Felling&amp;Restocking'!H845)="OS"),O845=0),0,1)</f>
        <v>0</v>
      </c>
      <c r="X845" s="345">
        <f>IF(OR('Felling&amp;Restocking'!$S845="",OR('Felling&amp;Restocking'!$S845=0,'Felling&amp;Restocking'!$S845="N/A")),0,1)</f>
        <v>0</v>
      </c>
      <c r="Y845" s="333" t="str">
        <f t="shared" si="121"/>
        <v/>
      </c>
      <c r="Z845" s="333" t="str">
        <f t="shared" si="122"/>
        <v/>
      </c>
      <c r="AA845" s="334" t="str">
        <f t="shared" si="123"/>
        <v/>
      </c>
      <c r="AC845" s="333" t="str">
        <f t="shared" si="124"/>
        <v/>
      </c>
      <c r="AE845" s="333" t="str">
        <f t="shared" si="125"/>
        <v>1</v>
      </c>
      <c r="AF845" s="346" t="str">
        <f>IF('Felling&amp;Restocking'!I845="","",IFERROR(VLOOKUP( 'Felling&amp;Restocking'!I845,SpeciesList[],2,FALSE),"," &amp; 'Felling&amp;Restocking'!I845))</f>
        <v/>
      </c>
      <c r="AG845" s="333" t="str">
        <f>IF('Felling&amp;Restocking'!I845="","",VLOOKUP( 'Felling&amp;Restocking'!I845,SpeciesList[],4,FALSE))</f>
        <v/>
      </c>
      <c r="AH845" s="333" t="str">
        <f>IF('Felling&amp;Restocking'!J845="","",IFERROR("," &amp; VLOOKUP( 'Felling&amp;Restocking'!J845,SpeciesList[],2,FALSE),"," &amp; 'Felling&amp;Restocking'!J845))</f>
        <v/>
      </c>
      <c r="AI845" s="333" t="str">
        <f>IF('Felling&amp;Restocking'!J845="","",VLOOKUP( 'Felling&amp;Restocking'!J845,SpeciesList[],4,FALSE))</f>
        <v/>
      </c>
      <c r="AJ845" s="333" t="str">
        <f>IF('Felling&amp;Restocking'!K845="","",IFERROR("," &amp; VLOOKUP( 'Felling&amp;Restocking'!K845,SpeciesList[],2,FALSE),"," &amp; 'Felling&amp;Restocking'!K845))</f>
        <v/>
      </c>
      <c r="AK845" s="333" t="str">
        <f>IF('Felling&amp;Restocking'!K845="","",VLOOKUP( 'Felling&amp;Restocking'!K845,SpeciesList[],4,FALSE))</f>
        <v/>
      </c>
      <c r="AL845" s="333" t="str">
        <f>IF('Felling&amp;Restocking'!L845="","",IFERROR("," &amp; VLOOKUP( 'Felling&amp;Restocking'!L845,SpeciesList[],2,FALSE),"," &amp; 'Felling&amp;Restocking'!L845))</f>
        <v/>
      </c>
      <c r="AM845" s="333" t="str">
        <f>IF('Felling&amp;Restocking'!L845="","",VLOOKUP( 'Felling&amp;Restocking'!L845,SpeciesList[],4,FALSE))</f>
        <v/>
      </c>
      <c r="AN845" s="333" t="str">
        <f>IF('Felling&amp;Restocking'!M845="","",IFERROR("," &amp; VLOOKUP( 'Felling&amp;Restocking'!M845,SpeciesList[],2,FALSE),"," &amp; 'Felling&amp;Restocking'!M845))</f>
        <v/>
      </c>
      <c r="AO845" s="333" t="str">
        <f>IF('Felling&amp;Restocking'!M845="","",VLOOKUP( 'Felling&amp;Restocking'!M845,SpeciesList[],4,FALSE))</f>
        <v/>
      </c>
      <c r="AP845" s="333" t="str">
        <f>IF('Felling&amp;Restocking'!N845="","",IFERROR("," &amp; VLOOKUP( 'Felling&amp;Restocking'!N845,SpeciesList[],2,FALSE),"," &amp; 'Felling&amp;Restocking'!N845))</f>
        <v/>
      </c>
      <c r="AQ845" s="333" t="str">
        <f>IF('Felling&amp;Restocking'!N845="","",VLOOKUP( 'Felling&amp;Restocking'!N845,SpeciesList[],4,FALSE))</f>
        <v/>
      </c>
      <c r="AS845" s="346"/>
      <c r="AT845" s="333" t="str">
        <f>IF('Sub-Cpt Record'!A845&lt;&gt;"",CONCATENATE('Sub-Cpt Record'!A845,'Sub-Cpt Record'!B845,'Sub-Cpt Record'!C845),"")</f>
        <v/>
      </c>
      <c r="AU845" s="333">
        <f t="shared" si="126"/>
        <v>1</v>
      </c>
      <c r="AV845" s="333">
        <f>IF(AT845&lt;&gt;"",'Sub-Cpt Record'!C845/CODE!AU845,0)</f>
        <v>0</v>
      </c>
    </row>
    <row r="846" spans="1:48" x14ac:dyDescent="0.25">
      <c r="A846" s="333" t="str">
        <f>IF('Sub-Cpt Record'!B846="",IF(OR('Sub-Cpt Record'!A846=0,'Sub-Cpt Record'!A846=""),"",'Sub-Cpt Record'!A846),CONCATENATE('Sub-Cpt Record'!A846&amp;'Sub-Cpt Record'!B846))</f>
        <v/>
      </c>
      <c r="B846" s="333">
        <f t="shared" si="118"/>
        <v>1</v>
      </c>
      <c r="C846" s="334" t="str">
        <f>IF('Sub-Cpt Record'!E846 = "","",'Sub-Cpt Record'!E846&amp;"  ")</f>
        <v/>
      </c>
      <c r="D846" s="333" t="str">
        <f>IF('Sub-Cpt Record'!F846 = "","",'Sub-Cpt Record'!F846&amp;"  ")</f>
        <v/>
      </c>
      <c r="E846" s="333" t="str">
        <f>IF('Sub-Cpt Record'!G846 = "","",'Sub-Cpt Record'!G846&amp;"  ")</f>
        <v/>
      </c>
      <c r="F846" s="333" t="str">
        <f>IF('Sub-Cpt Record'!H846 = "","",'Sub-Cpt Record'!H846&amp;"  ")</f>
        <v/>
      </c>
      <c r="G846" s="333" t="str">
        <f>IF('Sub-Cpt Record'!I846 = "","",'Sub-Cpt Record'!I846&amp;"  ")</f>
        <v/>
      </c>
      <c r="H846" s="333" t="str">
        <f>IF('Sub-Cpt Record'!J846 = "","",'Sub-Cpt Record'!J846&amp;"  ")</f>
        <v/>
      </c>
      <c r="I846" s="335" t="str">
        <f t="shared" si="119"/>
        <v/>
      </c>
      <c r="J846" s="333">
        <f>IF(A846&lt;&gt;"",'Sub-Cpt Record'!C846/CODE!B846,0)</f>
        <v>0</v>
      </c>
      <c r="L846" s="337" t="str">
        <f t="shared" si="120"/>
        <v/>
      </c>
      <c r="N846" s="338">
        <f>COUNTIFS('Felling&amp;Restocking'!$A$11:$A$1000, 'Felling&amp;Restocking'!$A846, 'Felling&amp;Restocking'!$B$11:$B$1000, 'Felling&amp;Restocking'!$B846, 'Felling&amp;Restocking'!$H$11:$H$1000, 'Felling&amp;Restocking'!$H846)</f>
        <v>0</v>
      </c>
      <c r="O846" s="338">
        <f>IF(OR('Felling&amp;Restocking'!H846=0,'Felling&amp;Restocking'!H846=""),0,1)</f>
        <v>0</v>
      </c>
      <c r="P846" s="339">
        <f>SUM('Felling&amp;Restocking'!O846+'Felling&amp;Restocking'!P846)</f>
        <v>0</v>
      </c>
      <c r="S846" s="341">
        <f>IF(AND(O846&lt;&gt;0,P846&lt;&gt;0,'Felling&amp;Restocking'!G846&lt;&gt;0,AA846="",AC846=""),1,0)</f>
        <v>0</v>
      </c>
      <c r="T846" s="342" t="str">
        <f>IF(OR('Felling&amp;Restocking'!G846=0,'Felling&amp;Restocking'!G846=""),"",SUM('Felling&amp;Restocking'!O846/P846)*'Felling&amp;Restocking'!G846)</f>
        <v/>
      </c>
      <c r="U846" s="343" t="str">
        <f>IF(OR('Felling&amp;Restocking'!G846=0,'Felling&amp;Restocking'!G846=""),"",SUM('Felling&amp;Restocking'!P846/P846)*'Felling&amp;Restocking'!G846)</f>
        <v/>
      </c>
      <c r="V846" s="344">
        <f>IF(CONCATENATE('Felling&amp;Restocking'!U846&amp;'Felling&amp;Restocking'!W846&amp;'Felling&amp;Restocking'!Y846&amp;'Felling&amp;Restocking'!AA846&amp;'Felling&amp;Restocking'!AC846)="",0,1)</f>
        <v>0</v>
      </c>
      <c r="W846" s="345">
        <f>IF(OR(OR(TRIM('Felling&amp;Restocking'!H846)="T",TRIM('Felling&amp;Restocking'!H846)="DF",TRIM('Felling&amp;Restocking'!H846)="OS"),O846=0),0,1)</f>
        <v>0</v>
      </c>
      <c r="X846" s="345">
        <f>IF(OR('Felling&amp;Restocking'!$S846="",OR('Felling&amp;Restocking'!$S846=0,'Felling&amp;Restocking'!$S846="N/A")),0,1)</f>
        <v>0</v>
      </c>
      <c r="Y846" s="333" t="str">
        <f t="shared" si="121"/>
        <v/>
      </c>
      <c r="Z846" s="333" t="str">
        <f t="shared" si="122"/>
        <v/>
      </c>
      <c r="AA846" s="334" t="str">
        <f t="shared" si="123"/>
        <v/>
      </c>
      <c r="AC846" s="333" t="str">
        <f t="shared" si="124"/>
        <v/>
      </c>
      <c r="AE846" s="333" t="str">
        <f t="shared" si="125"/>
        <v>1</v>
      </c>
      <c r="AF846" s="346" t="str">
        <f>IF('Felling&amp;Restocking'!I846="","",IFERROR(VLOOKUP( 'Felling&amp;Restocking'!I846,SpeciesList[],2,FALSE),"," &amp; 'Felling&amp;Restocking'!I846))</f>
        <v/>
      </c>
      <c r="AG846" s="333" t="str">
        <f>IF('Felling&amp;Restocking'!I846="","",VLOOKUP( 'Felling&amp;Restocking'!I846,SpeciesList[],4,FALSE))</f>
        <v/>
      </c>
      <c r="AH846" s="333" t="str">
        <f>IF('Felling&amp;Restocking'!J846="","",IFERROR("," &amp; VLOOKUP( 'Felling&amp;Restocking'!J846,SpeciesList[],2,FALSE),"," &amp; 'Felling&amp;Restocking'!J846))</f>
        <v/>
      </c>
      <c r="AI846" s="333" t="str">
        <f>IF('Felling&amp;Restocking'!J846="","",VLOOKUP( 'Felling&amp;Restocking'!J846,SpeciesList[],4,FALSE))</f>
        <v/>
      </c>
      <c r="AJ846" s="333" t="str">
        <f>IF('Felling&amp;Restocking'!K846="","",IFERROR("," &amp; VLOOKUP( 'Felling&amp;Restocking'!K846,SpeciesList[],2,FALSE),"," &amp; 'Felling&amp;Restocking'!K846))</f>
        <v/>
      </c>
      <c r="AK846" s="333" t="str">
        <f>IF('Felling&amp;Restocking'!K846="","",VLOOKUP( 'Felling&amp;Restocking'!K846,SpeciesList[],4,FALSE))</f>
        <v/>
      </c>
      <c r="AL846" s="333" t="str">
        <f>IF('Felling&amp;Restocking'!L846="","",IFERROR("," &amp; VLOOKUP( 'Felling&amp;Restocking'!L846,SpeciesList[],2,FALSE),"," &amp; 'Felling&amp;Restocking'!L846))</f>
        <v/>
      </c>
      <c r="AM846" s="333" t="str">
        <f>IF('Felling&amp;Restocking'!L846="","",VLOOKUP( 'Felling&amp;Restocking'!L846,SpeciesList[],4,FALSE))</f>
        <v/>
      </c>
      <c r="AN846" s="333" t="str">
        <f>IF('Felling&amp;Restocking'!M846="","",IFERROR("," &amp; VLOOKUP( 'Felling&amp;Restocking'!M846,SpeciesList[],2,FALSE),"," &amp; 'Felling&amp;Restocking'!M846))</f>
        <v/>
      </c>
      <c r="AO846" s="333" t="str">
        <f>IF('Felling&amp;Restocking'!M846="","",VLOOKUP( 'Felling&amp;Restocking'!M846,SpeciesList[],4,FALSE))</f>
        <v/>
      </c>
      <c r="AP846" s="333" t="str">
        <f>IF('Felling&amp;Restocking'!N846="","",IFERROR("," &amp; VLOOKUP( 'Felling&amp;Restocking'!N846,SpeciesList[],2,FALSE),"," &amp; 'Felling&amp;Restocking'!N846))</f>
        <v/>
      </c>
      <c r="AQ846" s="333" t="str">
        <f>IF('Felling&amp;Restocking'!N846="","",VLOOKUP( 'Felling&amp;Restocking'!N846,SpeciesList[],4,FALSE))</f>
        <v/>
      </c>
      <c r="AS846" s="346"/>
      <c r="AT846" s="333" t="str">
        <f>IF('Sub-Cpt Record'!A846&lt;&gt;"",CONCATENATE('Sub-Cpt Record'!A846,'Sub-Cpt Record'!B846,'Sub-Cpt Record'!C846),"")</f>
        <v/>
      </c>
      <c r="AU846" s="333">
        <f t="shared" si="126"/>
        <v>1</v>
      </c>
      <c r="AV846" s="333">
        <f>IF(AT846&lt;&gt;"",'Sub-Cpt Record'!C846/CODE!AU846,0)</f>
        <v>0</v>
      </c>
    </row>
    <row r="847" spans="1:48" x14ac:dyDescent="0.25">
      <c r="A847" s="333" t="str">
        <f>IF('Sub-Cpt Record'!B847="",IF(OR('Sub-Cpt Record'!A847=0,'Sub-Cpt Record'!A847=""),"",'Sub-Cpt Record'!A847),CONCATENATE('Sub-Cpt Record'!A847&amp;'Sub-Cpt Record'!B847))</f>
        <v/>
      </c>
      <c r="B847" s="333">
        <f t="shared" si="118"/>
        <v>1</v>
      </c>
      <c r="C847" s="334" t="str">
        <f>IF('Sub-Cpt Record'!E847 = "","",'Sub-Cpt Record'!E847&amp;"  ")</f>
        <v/>
      </c>
      <c r="D847" s="333" t="str">
        <f>IF('Sub-Cpt Record'!F847 = "","",'Sub-Cpt Record'!F847&amp;"  ")</f>
        <v/>
      </c>
      <c r="E847" s="333" t="str">
        <f>IF('Sub-Cpt Record'!G847 = "","",'Sub-Cpt Record'!G847&amp;"  ")</f>
        <v/>
      </c>
      <c r="F847" s="333" t="str">
        <f>IF('Sub-Cpt Record'!H847 = "","",'Sub-Cpt Record'!H847&amp;"  ")</f>
        <v/>
      </c>
      <c r="G847" s="333" t="str">
        <f>IF('Sub-Cpt Record'!I847 = "","",'Sub-Cpt Record'!I847&amp;"  ")</f>
        <v/>
      </c>
      <c r="H847" s="333" t="str">
        <f>IF('Sub-Cpt Record'!J847 = "","",'Sub-Cpt Record'!J847&amp;"  ")</f>
        <v/>
      </c>
      <c r="I847" s="335" t="str">
        <f t="shared" si="119"/>
        <v/>
      </c>
      <c r="J847" s="333">
        <f>IF(A847&lt;&gt;"",'Sub-Cpt Record'!C847/CODE!B847,0)</f>
        <v>0</v>
      </c>
      <c r="L847" s="337" t="str">
        <f t="shared" si="120"/>
        <v/>
      </c>
      <c r="N847" s="338">
        <f>COUNTIFS('Felling&amp;Restocking'!$A$11:$A$1000, 'Felling&amp;Restocking'!$A847, 'Felling&amp;Restocking'!$B$11:$B$1000, 'Felling&amp;Restocking'!$B847, 'Felling&amp;Restocking'!$H$11:$H$1000, 'Felling&amp;Restocking'!$H847)</f>
        <v>0</v>
      </c>
      <c r="O847" s="338">
        <f>IF(OR('Felling&amp;Restocking'!H847=0,'Felling&amp;Restocking'!H847=""),0,1)</f>
        <v>0</v>
      </c>
      <c r="P847" s="339">
        <f>SUM('Felling&amp;Restocking'!O847+'Felling&amp;Restocking'!P847)</f>
        <v>0</v>
      </c>
      <c r="S847" s="341">
        <f>IF(AND(O847&lt;&gt;0,P847&lt;&gt;0,'Felling&amp;Restocking'!G847&lt;&gt;0,AA847="",AC847=""),1,0)</f>
        <v>0</v>
      </c>
      <c r="T847" s="342" t="str">
        <f>IF(OR('Felling&amp;Restocking'!G847=0,'Felling&amp;Restocking'!G847=""),"",SUM('Felling&amp;Restocking'!O847/P847)*'Felling&amp;Restocking'!G847)</f>
        <v/>
      </c>
      <c r="U847" s="343" t="str">
        <f>IF(OR('Felling&amp;Restocking'!G847=0,'Felling&amp;Restocking'!G847=""),"",SUM('Felling&amp;Restocking'!P847/P847)*'Felling&amp;Restocking'!G847)</f>
        <v/>
      </c>
      <c r="V847" s="344">
        <f>IF(CONCATENATE('Felling&amp;Restocking'!U847&amp;'Felling&amp;Restocking'!W847&amp;'Felling&amp;Restocking'!Y847&amp;'Felling&amp;Restocking'!AA847&amp;'Felling&amp;Restocking'!AC847)="",0,1)</f>
        <v>0</v>
      </c>
      <c r="W847" s="345">
        <f>IF(OR(OR(TRIM('Felling&amp;Restocking'!H847)="T",TRIM('Felling&amp;Restocking'!H847)="DF",TRIM('Felling&amp;Restocking'!H847)="OS"),O847=0),0,1)</f>
        <v>0</v>
      </c>
      <c r="X847" s="345">
        <f>IF(OR('Felling&amp;Restocking'!$S847="",OR('Felling&amp;Restocking'!$S847=0,'Felling&amp;Restocking'!$S847="N/A")),0,1)</f>
        <v>0</v>
      </c>
      <c r="Y847" s="333" t="str">
        <f t="shared" si="121"/>
        <v/>
      </c>
      <c r="Z847" s="333" t="str">
        <f t="shared" si="122"/>
        <v/>
      </c>
      <c r="AA847" s="334" t="str">
        <f t="shared" si="123"/>
        <v/>
      </c>
      <c r="AC847" s="333" t="str">
        <f t="shared" si="124"/>
        <v/>
      </c>
      <c r="AE847" s="333" t="str">
        <f t="shared" si="125"/>
        <v>1</v>
      </c>
      <c r="AF847" s="346" t="str">
        <f>IF('Felling&amp;Restocking'!I847="","",IFERROR(VLOOKUP( 'Felling&amp;Restocking'!I847,SpeciesList[],2,FALSE),"," &amp; 'Felling&amp;Restocking'!I847))</f>
        <v/>
      </c>
      <c r="AG847" s="333" t="str">
        <f>IF('Felling&amp;Restocking'!I847="","",VLOOKUP( 'Felling&amp;Restocking'!I847,SpeciesList[],4,FALSE))</f>
        <v/>
      </c>
      <c r="AH847" s="333" t="str">
        <f>IF('Felling&amp;Restocking'!J847="","",IFERROR("," &amp; VLOOKUP( 'Felling&amp;Restocking'!J847,SpeciesList[],2,FALSE),"," &amp; 'Felling&amp;Restocking'!J847))</f>
        <v/>
      </c>
      <c r="AI847" s="333" t="str">
        <f>IF('Felling&amp;Restocking'!J847="","",VLOOKUP( 'Felling&amp;Restocking'!J847,SpeciesList[],4,FALSE))</f>
        <v/>
      </c>
      <c r="AJ847" s="333" t="str">
        <f>IF('Felling&amp;Restocking'!K847="","",IFERROR("," &amp; VLOOKUP( 'Felling&amp;Restocking'!K847,SpeciesList[],2,FALSE),"," &amp; 'Felling&amp;Restocking'!K847))</f>
        <v/>
      </c>
      <c r="AK847" s="333" t="str">
        <f>IF('Felling&amp;Restocking'!K847="","",VLOOKUP( 'Felling&amp;Restocking'!K847,SpeciesList[],4,FALSE))</f>
        <v/>
      </c>
      <c r="AL847" s="333" t="str">
        <f>IF('Felling&amp;Restocking'!L847="","",IFERROR("," &amp; VLOOKUP( 'Felling&amp;Restocking'!L847,SpeciesList[],2,FALSE),"," &amp; 'Felling&amp;Restocking'!L847))</f>
        <v/>
      </c>
      <c r="AM847" s="333" t="str">
        <f>IF('Felling&amp;Restocking'!L847="","",VLOOKUP( 'Felling&amp;Restocking'!L847,SpeciesList[],4,FALSE))</f>
        <v/>
      </c>
      <c r="AN847" s="333" t="str">
        <f>IF('Felling&amp;Restocking'!M847="","",IFERROR("," &amp; VLOOKUP( 'Felling&amp;Restocking'!M847,SpeciesList[],2,FALSE),"," &amp; 'Felling&amp;Restocking'!M847))</f>
        <v/>
      </c>
      <c r="AO847" s="333" t="str">
        <f>IF('Felling&amp;Restocking'!M847="","",VLOOKUP( 'Felling&amp;Restocking'!M847,SpeciesList[],4,FALSE))</f>
        <v/>
      </c>
      <c r="AP847" s="333" t="str">
        <f>IF('Felling&amp;Restocking'!N847="","",IFERROR("," &amp; VLOOKUP( 'Felling&amp;Restocking'!N847,SpeciesList[],2,FALSE),"," &amp; 'Felling&amp;Restocking'!N847))</f>
        <v/>
      </c>
      <c r="AQ847" s="333" t="str">
        <f>IF('Felling&amp;Restocking'!N847="","",VLOOKUP( 'Felling&amp;Restocking'!N847,SpeciesList[],4,FALSE))</f>
        <v/>
      </c>
      <c r="AS847" s="346"/>
      <c r="AT847" s="333" t="str">
        <f>IF('Sub-Cpt Record'!A847&lt;&gt;"",CONCATENATE('Sub-Cpt Record'!A847,'Sub-Cpt Record'!B847,'Sub-Cpt Record'!C847),"")</f>
        <v/>
      </c>
      <c r="AU847" s="333">
        <f t="shared" si="126"/>
        <v>1</v>
      </c>
      <c r="AV847" s="333">
        <f>IF(AT847&lt;&gt;"",'Sub-Cpt Record'!C847/CODE!AU847,0)</f>
        <v>0</v>
      </c>
    </row>
    <row r="848" spans="1:48" x14ac:dyDescent="0.25">
      <c r="A848" s="333" t="str">
        <f>IF('Sub-Cpt Record'!B848="",IF(OR('Sub-Cpt Record'!A848=0,'Sub-Cpt Record'!A848=""),"",'Sub-Cpt Record'!A848),CONCATENATE('Sub-Cpt Record'!A848&amp;'Sub-Cpt Record'!B848))</f>
        <v/>
      </c>
      <c r="B848" s="333">
        <f t="shared" si="118"/>
        <v>1</v>
      </c>
      <c r="C848" s="334" t="str">
        <f>IF('Sub-Cpt Record'!E848 = "","",'Sub-Cpt Record'!E848&amp;"  ")</f>
        <v/>
      </c>
      <c r="D848" s="333" t="str">
        <f>IF('Sub-Cpt Record'!F848 = "","",'Sub-Cpt Record'!F848&amp;"  ")</f>
        <v/>
      </c>
      <c r="E848" s="333" t="str">
        <f>IF('Sub-Cpt Record'!G848 = "","",'Sub-Cpt Record'!G848&amp;"  ")</f>
        <v/>
      </c>
      <c r="F848" s="333" t="str">
        <f>IF('Sub-Cpt Record'!H848 = "","",'Sub-Cpt Record'!H848&amp;"  ")</f>
        <v/>
      </c>
      <c r="G848" s="333" t="str">
        <f>IF('Sub-Cpt Record'!I848 = "","",'Sub-Cpt Record'!I848&amp;"  ")</f>
        <v/>
      </c>
      <c r="H848" s="333" t="str">
        <f>IF('Sub-Cpt Record'!J848 = "","",'Sub-Cpt Record'!J848&amp;"  ")</f>
        <v/>
      </c>
      <c r="I848" s="335" t="str">
        <f t="shared" si="119"/>
        <v/>
      </c>
      <c r="J848" s="333">
        <f>IF(A848&lt;&gt;"",'Sub-Cpt Record'!C848/CODE!B848,0)</f>
        <v>0</v>
      </c>
      <c r="L848" s="337" t="str">
        <f t="shared" si="120"/>
        <v/>
      </c>
      <c r="N848" s="338">
        <f>COUNTIFS('Felling&amp;Restocking'!$A$11:$A$1000, 'Felling&amp;Restocking'!$A848, 'Felling&amp;Restocking'!$B$11:$B$1000, 'Felling&amp;Restocking'!$B848, 'Felling&amp;Restocking'!$H$11:$H$1000, 'Felling&amp;Restocking'!$H848)</f>
        <v>0</v>
      </c>
      <c r="O848" s="338">
        <f>IF(OR('Felling&amp;Restocking'!H848=0,'Felling&amp;Restocking'!H848=""),0,1)</f>
        <v>0</v>
      </c>
      <c r="P848" s="339">
        <f>SUM('Felling&amp;Restocking'!O848+'Felling&amp;Restocking'!P848)</f>
        <v>0</v>
      </c>
      <c r="S848" s="341">
        <f>IF(AND(O848&lt;&gt;0,P848&lt;&gt;0,'Felling&amp;Restocking'!G848&lt;&gt;0,AA848="",AC848=""),1,0)</f>
        <v>0</v>
      </c>
      <c r="T848" s="342" t="str">
        <f>IF(OR('Felling&amp;Restocking'!G848=0,'Felling&amp;Restocking'!G848=""),"",SUM('Felling&amp;Restocking'!O848/P848)*'Felling&amp;Restocking'!G848)</f>
        <v/>
      </c>
      <c r="U848" s="343" t="str">
        <f>IF(OR('Felling&amp;Restocking'!G848=0,'Felling&amp;Restocking'!G848=""),"",SUM('Felling&amp;Restocking'!P848/P848)*'Felling&amp;Restocking'!G848)</f>
        <v/>
      </c>
      <c r="V848" s="344">
        <f>IF(CONCATENATE('Felling&amp;Restocking'!U848&amp;'Felling&amp;Restocking'!W848&amp;'Felling&amp;Restocking'!Y848&amp;'Felling&amp;Restocking'!AA848&amp;'Felling&amp;Restocking'!AC848)="",0,1)</f>
        <v>0</v>
      </c>
      <c r="W848" s="345">
        <f>IF(OR(OR(TRIM('Felling&amp;Restocking'!H848)="T",TRIM('Felling&amp;Restocking'!H848)="DF",TRIM('Felling&amp;Restocking'!H848)="OS"),O848=0),0,1)</f>
        <v>0</v>
      </c>
      <c r="X848" s="345">
        <f>IF(OR('Felling&amp;Restocking'!$S848="",OR('Felling&amp;Restocking'!$S848=0,'Felling&amp;Restocking'!$S848="N/A")),0,1)</f>
        <v>0</v>
      </c>
      <c r="Y848" s="333" t="str">
        <f t="shared" si="121"/>
        <v/>
      </c>
      <c r="Z848" s="333" t="str">
        <f t="shared" si="122"/>
        <v/>
      </c>
      <c r="AA848" s="334" t="str">
        <f t="shared" si="123"/>
        <v/>
      </c>
      <c r="AC848" s="333" t="str">
        <f t="shared" si="124"/>
        <v/>
      </c>
      <c r="AE848" s="333" t="str">
        <f t="shared" si="125"/>
        <v>1</v>
      </c>
      <c r="AF848" s="346" t="str">
        <f>IF('Felling&amp;Restocking'!I848="","",IFERROR(VLOOKUP( 'Felling&amp;Restocking'!I848,SpeciesList[],2,FALSE),"," &amp; 'Felling&amp;Restocking'!I848))</f>
        <v/>
      </c>
      <c r="AG848" s="333" t="str">
        <f>IF('Felling&amp;Restocking'!I848="","",VLOOKUP( 'Felling&amp;Restocking'!I848,SpeciesList[],4,FALSE))</f>
        <v/>
      </c>
      <c r="AH848" s="333" t="str">
        <f>IF('Felling&amp;Restocking'!J848="","",IFERROR("," &amp; VLOOKUP( 'Felling&amp;Restocking'!J848,SpeciesList[],2,FALSE),"," &amp; 'Felling&amp;Restocking'!J848))</f>
        <v/>
      </c>
      <c r="AI848" s="333" t="str">
        <f>IF('Felling&amp;Restocking'!J848="","",VLOOKUP( 'Felling&amp;Restocking'!J848,SpeciesList[],4,FALSE))</f>
        <v/>
      </c>
      <c r="AJ848" s="333" t="str">
        <f>IF('Felling&amp;Restocking'!K848="","",IFERROR("," &amp; VLOOKUP( 'Felling&amp;Restocking'!K848,SpeciesList[],2,FALSE),"," &amp; 'Felling&amp;Restocking'!K848))</f>
        <v/>
      </c>
      <c r="AK848" s="333" t="str">
        <f>IF('Felling&amp;Restocking'!K848="","",VLOOKUP( 'Felling&amp;Restocking'!K848,SpeciesList[],4,FALSE))</f>
        <v/>
      </c>
      <c r="AL848" s="333" t="str">
        <f>IF('Felling&amp;Restocking'!L848="","",IFERROR("," &amp; VLOOKUP( 'Felling&amp;Restocking'!L848,SpeciesList[],2,FALSE),"," &amp; 'Felling&amp;Restocking'!L848))</f>
        <v/>
      </c>
      <c r="AM848" s="333" t="str">
        <f>IF('Felling&amp;Restocking'!L848="","",VLOOKUP( 'Felling&amp;Restocking'!L848,SpeciesList[],4,FALSE))</f>
        <v/>
      </c>
      <c r="AN848" s="333" t="str">
        <f>IF('Felling&amp;Restocking'!M848="","",IFERROR("," &amp; VLOOKUP( 'Felling&amp;Restocking'!M848,SpeciesList[],2,FALSE),"," &amp; 'Felling&amp;Restocking'!M848))</f>
        <v/>
      </c>
      <c r="AO848" s="333" t="str">
        <f>IF('Felling&amp;Restocking'!M848="","",VLOOKUP( 'Felling&amp;Restocking'!M848,SpeciesList[],4,FALSE))</f>
        <v/>
      </c>
      <c r="AP848" s="333" t="str">
        <f>IF('Felling&amp;Restocking'!N848="","",IFERROR("," &amp; VLOOKUP( 'Felling&amp;Restocking'!N848,SpeciesList[],2,FALSE),"," &amp; 'Felling&amp;Restocking'!N848))</f>
        <v/>
      </c>
      <c r="AQ848" s="333" t="str">
        <f>IF('Felling&amp;Restocking'!N848="","",VLOOKUP( 'Felling&amp;Restocking'!N848,SpeciesList[],4,FALSE))</f>
        <v/>
      </c>
      <c r="AS848" s="346"/>
      <c r="AT848" s="333" t="str">
        <f>IF('Sub-Cpt Record'!A848&lt;&gt;"",CONCATENATE('Sub-Cpt Record'!A848,'Sub-Cpt Record'!B848,'Sub-Cpt Record'!C848),"")</f>
        <v/>
      </c>
      <c r="AU848" s="333">
        <f t="shared" si="126"/>
        <v>1</v>
      </c>
      <c r="AV848" s="333">
        <f>IF(AT848&lt;&gt;"",'Sub-Cpt Record'!C848/CODE!AU848,0)</f>
        <v>0</v>
      </c>
    </row>
    <row r="849" spans="1:48" x14ac:dyDescent="0.25">
      <c r="A849" s="333" t="str">
        <f>IF('Sub-Cpt Record'!B849="",IF(OR('Sub-Cpt Record'!A849=0,'Sub-Cpt Record'!A849=""),"",'Sub-Cpt Record'!A849),CONCATENATE('Sub-Cpt Record'!A849&amp;'Sub-Cpt Record'!B849))</f>
        <v/>
      </c>
      <c r="B849" s="333">
        <f t="shared" si="118"/>
        <v>1</v>
      </c>
      <c r="C849" s="334" t="str">
        <f>IF('Sub-Cpt Record'!E849 = "","",'Sub-Cpt Record'!E849&amp;"  ")</f>
        <v/>
      </c>
      <c r="D849" s="333" t="str">
        <f>IF('Sub-Cpt Record'!F849 = "","",'Sub-Cpt Record'!F849&amp;"  ")</f>
        <v/>
      </c>
      <c r="E849" s="333" t="str">
        <f>IF('Sub-Cpt Record'!G849 = "","",'Sub-Cpt Record'!G849&amp;"  ")</f>
        <v/>
      </c>
      <c r="F849" s="333" t="str">
        <f>IF('Sub-Cpt Record'!H849 = "","",'Sub-Cpt Record'!H849&amp;"  ")</f>
        <v/>
      </c>
      <c r="G849" s="333" t="str">
        <f>IF('Sub-Cpt Record'!I849 = "","",'Sub-Cpt Record'!I849&amp;"  ")</f>
        <v/>
      </c>
      <c r="H849" s="333" t="str">
        <f>IF('Sub-Cpt Record'!J849 = "","",'Sub-Cpt Record'!J849&amp;"  ")</f>
        <v/>
      </c>
      <c r="I849" s="335" t="str">
        <f t="shared" si="119"/>
        <v/>
      </c>
      <c r="J849" s="333">
        <f>IF(A849&lt;&gt;"",'Sub-Cpt Record'!C849/CODE!B849,0)</f>
        <v>0</v>
      </c>
      <c r="L849" s="337" t="str">
        <f t="shared" si="120"/>
        <v/>
      </c>
      <c r="N849" s="338">
        <f>COUNTIFS('Felling&amp;Restocking'!$A$11:$A$1000, 'Felling&amp;Restocking'!$A849, 'Felling&amp;Restocking'!$B$11:$B$1000, 'Felling&amp;Restocking'!$B849, 'Felling&amp;Restocking'!$H$11:$H$1000, 'Felling&amp;Restocking'!$H849)</f>
        <v>0</v>
      </c>
      <c r="O849" s="338">
        <f>IF(OR('Felling&amp;Restocking'!H849=0,'Felling&amp;Restocking'!H849=""),0,1)</f>
        <v>0</v>
      </c>
      <c r="P849" s="339">
        <f>SUM('Felling&amp;Restocking'!O849+'Felling&amp;Restocking'!P849)</f>
        <v>0</v>
      </c>
      <c r="S849" s="341">
        <f>IF(AND(O849&lt;&gt;0,P849&lt;&gt;0,'Felling&amp;Restocking'!G849&lt;&gt;0,AA849="",AC849=""),1,0)</f>
        <v>0</v>
      </c>
      <c r="T849" s="342" t="str">
        <f>IF(OR('Felling&amp;Restocking'!G849=0,'Felling&amp;Restocking'!G849=""),"",SUM('Felling&amp;Restocking'!O849/P849)*'Felling&amp;Restocking'!G849)</f>
        <v/>
      </c>
      <c r="U849" s="343" t="str">
        <f>IF(OR('Felling&amp;Restocking'!G849=0,'Felling&amp;Restocking'!G849=""),"",SUM('Felling&amp;Restocking'!P849/P849)*'Felling&amp;Restocking'!G849)</f>
        <v/>
      </c>
      <c r="V849" s="344">
        <f>IF(CONCATENATE('Felling&amp;Restocking'!U849&amp;'Felling&amp;Restocking'!W849&amp;'Felling&amp;Restocking'!Y849&amp;'Felling&amp;Restocking'!AA849&amp;'Felling&amp;Restocking'!AC849)="",0,1)</f>
        <v>0</v>
      </c>
      <c r="W849" s="345">
        <f>IF(OR(OR(TRIM('Felling&amp;Restocking'!H849)="T",TRIM('Felling&amp;Restocking'!H849)="DF",TRIM('Felling&amp;Restocking'!H849)="OS"),O849=0),0,1)</f>
        <v>0</v>
      </c>
      <c r="X849" s="345">
        <f>IF(OR('Felling&amp;Restocking'!$S849="",OR('Felling&amp;Restocking'!$S849=0,'Felling&amp;Restocking'!$S849="N/A")),0,1)</f>
        <v>0</v>
      </c>
      <c r="Y849" s="333" t="str">
        <f t="shared" si="121"/>
        <v/>
      </c>
      <c r="Z849" s="333" t="str">
        <f t="shared" si="122"/>
        <v/>
      </c>
      <c r="AA849" s="334" t="str">
        <f t="shared" si="123"/>
        <v/>
      </c>
      <c r="AC849" s="333" t="str">
        <f t="shared" si="124"/>
        <v/>
      </c>
      <c r="AE849" s="333" t="str">
        <f t="shared" si="125"/>
        <v>1</v>
      </c>
      <c r="AF849" s="346" t="str">
        <f>IF('Felling&amp;Restocking'!I849="","",IFERROR(VLOOKUP( 'Felling&amp;Restocking'!I849,SpeciesList[],2,FALSE),"," &amp; 'Felling&amp;Restocking'!I849))</f>
        <v/>
      </c>
      <c r="AG849" s="333" t="str">
        <f>IF('Felling&amp;Restocking'!I849="","",VLOOKUP( 'Felling&amp;Restocking'!I849,SpeciesList[],4,FALSE))</f>
        <v/>
      </c>
      <c r="AH849" s="333" t="str">
        <f>IF('Felling&amp;Restocking'!J849="","",IFERROR("," &amp; VLOOKUP( 'Felling&amp;Restocking'!J849,SpeciesList[],2,FALSE),"," &amp; 'Felling&amp;Restocking'!J849))</f>
        <v/>
      </c>
      <c r="AI849" s="333" t="str">
        <f>IF('Felling&amp;Restocking'!J849="","",VLOOKUP( 'Felling&amp;Restocking'!J849,SpeciesList[],4,FALSE))</f>
        <v/>
      </c>
      <c r="AJ849" s="333" t="str">
        <f>IF('Felling&amp;Restocking'!K849="","",IFERROR("," &amp; VLOOKUP( 'Felling&amp;Restocking'!K849,SpeciesList[],2,FALSE),"," &amp; 'Felling&amp;Restocking'!K849))</f>
        <v/>
      </c>
      <c r="AK849" s="333" t="str">
        <f>IF('Felling&amp;Restocking'!K849="","",VLOOKUP( 'Felling&amp;Restocking'!K849,SpeciesList[],4,FALSE))</f>
        <v/>
      </c>
      <c r="AL849" s="333" t="str">
        <f>IF('Felling&amp;Restocking'!L849="","",IFERROR("," &amp; VLOOKUP( 'Felling&amp;Restocking'!L849,SpeciesList[],2,FALSE),"," &amp; 'Felling&amp;Restocking'!L849))</f>
        <v/>
      </c>
      <c r="AM849" s="333" t="str">
        <f>IF('Felling&amp;Restocking'!L849="","",VLOOKUP( 'Felling&amp;Restocking'!L849,SpeciesList[],4,FALSE))</f>
        <v/>
      </c>
      <c r="AN849" s="333" t="str">
        <f>IF('Felling&amp;Restocking'!M849="","",IFERROR("," &amp; VLOOKUP( 'Felling&amp;Restocking'!M849,SpeciesList[],2,FALSE),"," &amp; 'Felling&amp;Restocking'!M849))</f>
        <v/>
      </c>
      <c r="AO849" s="333" t="str">
        <f>IF('Felling&amp;Restocking'!M849="","",VLOOKUP( 'Felling&amp;Restocking'!M849,SpeciesList[],4,FALSE))</f>
        <v/>
      </c>
      <c r="AP849" s="333" t="str">
        <f>IF('Felling&amp;Restocking'!N849="","",IFERROR("," &amp; VLOOKUP( 'Felling&amp;Restocking'!N849,SpeciesList[],2,FALSE),"," &amp; 'Felling&amp;Restocking'!N849))</f>
        <v/>
      </c>
      <c r="AQ849" s="333" t="str">
        <f>IF('Felling&amp;Restocking'!N849="","",VLOOKUP( 'Felling&amp;Restocking'!N849,SpeciesList[],4,FALSE))</f>
        <v/>
      </c>
      <c r="AS849" s="346"/>
      <c r="AT849" s="333" t="str">
        <f>IF('Sub-Cpt Record'!A849&lt;&gt;"",CONCATENATE('Sub-Cpt Record'!A849,'Sub-Cpt Record'!B849,'Sub-Cpt Record'!C849),"")</f>
        <v/>
      </c>
      <c r="AU849" s="333">
        <f t="shared" si="126"/>
        <v>1</v>
      </c>
      <c r="AV849" s="333">
        <f>IF(AT849&lt;&gt;"",'Sub-Cpt Record'!C849/CODE!AU849,0)</f>
        <v>0</v>
      </c>
    </row>
    <row r="850" spans="1:48" x14ac:dyDescent="0.25">
      <c r="A850" s="333" t="str">
        <f>IF('Sub-Cpt Record'!B850="",IF(OR('Sub-Cpt Record'!A850=0,'Sub-Cpt Record'!A850=""),"",'Sub-Cpt Record'!A850),CONCATENATE('Sub-Cpt Record'!A850&amp;'Sub-Cpt Record'!B850))</f>
        <v/>
      </c>
      <c r="B850" s="333">
        <f t="shared" si="118"/>
        <v>1</v>
      </c>
      <c r="C850" s="334" t="str">
        <f>IF('Sub-Cpt Record'!E850 = "","",'Sub-Cpt Record'!E850&amp;"  ")</f>
        <v/>
      </c>
      <c r="D850" s="333" t="str">
        <f>IF('Sub-Cpt Record'!F850 = "","",'Sub-Cpt Record'!F850&amp;"  ")</f>
        <v/>
      </c>
      <c r="E850" s="333" t="str">
        <f>IF('Sub-Cpt Record'!G850 = "","",'Sub-Cpt Record'!G850&amp;"  ")</f>
        <v/>
      </c>
      <c r="F850" s="333" t="str">
        <f>IF('Sub-Cpt Record'!H850 = "","",'Sub-Cpt Record'!H850&amp;"  ")</f>
        <v/>
      </c>
      <c r="G850" s="333" t="str">
        <f>IF('Sub-Cpt Record'!I850 = "","",'Sub-Cpt Record'!I850&amp;"  ")</f>
        <v/>
      </c>
      <c r="H850" s="333" t="str">
        <f>IF('Sub-Cpt Record'!J850 = "","",'Sub-Cpt Record'!J850&amp;"  ")</f>
        <v/>
      </c>
      <c r="I850" s="335" t="str">
        <f t="shared" si="119"/>
        <v/>
      </c>
      <c r="J850" s="333">
        <f>IF(A850&lt;&gt;"",'Sub-Cpt Record'!C850/CODE!B850,0)</f>
        <v>0</v>
      </c>
      <c r="L850" s="337" t="str">
        <f t="shared" si="120"/>
        <v/>
      </c>
      <c r="N850" s="338">
        <f>COUNTIFS('Felling&amp;Restocking'!$A$11:$A$1000, 'Felling&amp;Restocking'!$A850, 'Felling&amp;Restocking'!$B$11:$B$1000, 'Felling&amp;Restocking'!$B850, 'Felling&amp;Restocking'!$H$11:$H$1000, 'Felling&amp;Restocking'!$H850)</f>
        <v>0</v>
      </c>
      <c r="O850" s="338">
        <f>IF(OR('Felling&amp;Restocking'!H850=0,'Felling&amp;Restocking'!H850=""),0,1)</f>
        <v>0</v>
      </c>
      <c r="P850" s="339">
        <f>SUM('Felling&amp;Restocking'!O850+'Felling&amp;Restocking'!P850)</f>
        <v>0</v>
      </c>
      <c r="S850" s="341">
        <f>IF(AND(O850&lt;&gt;0,P850&lt;&gt;0,'Felling&amp;Restocking'!G850&lt;&gt;0,AA850="",AC850=""),1,0)</f>
        <v>0</v>
      </c>
      <c r="T850" s="342" t="str">
        <f>IF(OR('Felling&amp;Restocking'!G850=0,'Felling&amp;Restocking'!G850=""),"",SUM('Felling&amp;Restocking'!O850/P850)*'Felling&amp;Restocking'!G850)</f>
        <v/>
      </c>
      <c r="U850" s="343" t="str">
        <f>IF(OR('Felling&amp;Restocking'!G850=0,'Felling&amp;Restocking'!G850=""),"",SUM('Felling&amp;Restocking'!P850/P850)*'Felling&amp;Restocking'!G850)</f>
        <v/>
      </c>
      <c r="V850" s="344">
        <f>IF(CONCATENATE('Felling&amp;Restocking'!U850&amp;'Felling&amp;Restocking'!W850&amp;'Felling&amp;Restocking'!Y850&amp;'Felling&amp;Restocking'!AA850&amp;'Felling&amp;Restocking'!AC850)="",0,1)</f>
        <v>0</v>
      </c>
      <c r="W850" s="345">
        <f>IF(OR(OR(TRIM('Felling&amp;Restocking'!H850)="T",TRIM('Felling&amp;Restocking'!H850)="DF",TRIM('Felling&amp;Restocking'!H850)="OS"),O850=0),0,1)</f>
        <v>0</v>
      </c>
      <c r="X850" s="345">
        <f>IF(OR('Felling&amp;Restocking'!$S850="",OR('Felling&amp;Restocking'!$S850=0,'Felling&amp;Restocking'!$S850="N/A")),0,1)</f>
        <v>0</v>
      </c>
      <c r="Y850" s="333" t="str">
        <f t="shared" si="121"/>
        <v/>
      </c>
      <c r="Z850" s="333" t="str">
        <f t="shared" si="122"/>
        <v/>
      </c>
      <c r="AA850" s="334" t="str">
        <f t="shared" si="123"/>
        <v/>
      </c>
      <c r="AC850" s="333" t="str">
        <f t="shared" si="124"/>
        <v/>
      </c>
      <c r="AE850" s="333" t="str">
        <f t="shared" si="125"/>
        <v>1</v>
      </c>
      <c r="AF850" s="346" t="str">
        <f>IF('Felling&amp;Restocking'!I850="","",IFERROR(VLOOKUP( 'Felling&amp;Restocking'!I850,SpeciesList[],2,FALSE),"," &amp; 'Felling&amp;Restocking'!I850))</f>
        <v/>
      </c>
      <c r="AG850" s="333" t="str">
        <f>IF('Felling&amp;Restocking'!I850="","",VLOOKUP( 'Felling&amp;Restocking'!I850,SpeciesList[],4,FALSE))</f>
        <v/>
      </c>
      <c r="AH850" s="333" t="str">
        <f>IF('Felling&amp;Restocking'!J850="","",IFERROR("," &amp; VLOOKUP( 'Felling&amp;Restocking'!J850,SpeciesList[],2,FALSE),"," &amp; 'Felling&amp;Restocking'!J850))</f>
        <v/>
      </c>
      <c r="AI850" s="333" t="str">
        <f>IF('Felling&amp;Restocking'!J850="","",VLOOKUP( 'Felling&amp;Restocking'!J850,SpeciesList[],4,FALSE))</f>
        <v/>
      </c>
      <c r="AJ850" s="333" t="str">
        <f>IF('Felling&amp;Restocking'!K850="","",IFERROR("," &amp; VLOOKUP( 'Felling&amp;Restocking'!K850,SpeciesList[],2,FALSE),"," &amp; 'Felling&amp;Restocking'!K850))</f>
        <v/>
      </c>
      <c r="AK850" s="333" t="str">
        <f>IF('Felling&amp;Restocking'!K850="","",VLOOKUP( 'Felling&amp;Restocking'!K850,SpeciesList[],4,FALSE))</f>
        <v/>
      </c>
      <c r="AL850" s="333" t="str">
        <f>IF('Felling&amp;Restocking'!L850="","",IFERROR("," &amp; VLOOKUP( 'Felling&amp;Restocking'!L850,SpeciesList[],2,FALSE),"," &amp; 'Felling&amp;Restocking'!L850))</f>
        <v/>
      </c>
      <c r="AM850" s="333" t="str">
        <f>IF('Felling&amp;Restocking'!L850="","",VLOOKUP( 'Felling&amp;Restocking'!L850,SpeciesList[],4,FALSE))</f>
        <v/>
      </c>
      <c r="AN850" s="333" t="str">
        <f>IF('Felling&amp;Restocking'!M850="","",IFERROR("," &amp; VLOOKUP( 'Felling&amp;Restocking'!M850,SpeciesList[],2,FALSE),"," &amp; 'Felling&amp;Restocking'!M850))</f>
        <v/>
      </c>
      <c r="AO850" s="333" t="str">
        <f>IF('Felling&amp;Restocking'!M850="","",VLOOKUP( 'Felling&amp;Restocking'!M850,SpeciesList[],4,FALSE))</f>
        <v/>
      </c>
      <c r="AP850" s="333" t="str">
        <f>IF('Felling&amp;Restocking'!N850="","",IFERROR("," &amp; VLOOKUP( 'Felling&amp;Restocking'!N850,SpeciesList[],2,FALSE),"," &amp; 'Felling&amp;Restocking'!N850))</f>
        <v/>
      </c>
      <c r="AQ850" s="333" t="str">
        <f>IF('Felling&amp;Restocking'!N850="","",VLOOKUP( 'Felling&amp;Restocking'!N850,SpeciesList[],4,FALSE))</f>
        <v/>
      </c>
      <c r="AS850" s="346"/>
      <c r="AT850" s="333" t="str">
        <f>IF('Sub-Cpt Record'!A850&lt;&gt;"",CONCATENATE('Sub-Cpt Record'!A850,'Sub-Cpt Record'!B850,'Sub-Cpt Record'!C850),"")</f>
        <v/>
      </c>
      <c r="AU850" s="333">
        <f t="shared" si="126"/>
        <v>1</v>
      </c>
      <c r="AV850" s="333">
        <f>IF(AT850&lt;&gt;"",'Sub-Cpt Record'!C850/CODE!AU850,0)</f>
        <v>0</v>
      </c>
    </row>
    <row r="851" spans="1:48" x14ac:dyDescent="0.25">
      <c r="A851" s="333" t="str">
        <f>IF('Sub-Cpt Record'!B851="",IF(OR('Sub-Cpt Record'!A851=0,'Sub-Cpt Record'!A851=""),"",'Sub-Cpt Record'!A851),CONCATENATE('Sub-Cpt Record'!A851&amp;'Sub-Cpt Record'!B851))</f>
        <v/>
      </c>
      <c r="B851" s="333">
        <f t="shared" si="118"/>
        <v>1</v>
      </c>
      <c r="C851" s="334" t="str">
        <f>IF('Sub-Cpt Record'!E851 = "","",'Sub-Cpt Record'!E851&amp;"  ")</f>
        <v/>
      </c>
      <c r="D851" s="333" t="str">
        <f>IF('Sub-Cpt Record'!F851 = "","",'Sub-Cpt Record'!F851&amp;"  ")</f>
        <v/>
      </c>
      <c r="E851" s="333" t="str">
        <f>IF('Sub-Cpt Record'!G851 = "","",'Sub-Cpt Record'!G851&amp;"  ")</f>
        <v/>
      </c>
      <c r="F851" s="333" t="str">
        <f>IF('Sub-Cpt Record'!H851 = "","",'Sub-Cpt Record'!H851&amp;"  ")</f>
        <v/>
      </c>
      <c r="G851" s="333" t="str">
        <f>IF('Sub-Cpt Record'!I851 = "","",'Sub-Cpt Record'!I851&amp;"  ")</f>
        <v/>
      </c>
      <c r="H851" s="333" t="str">
        <f>IF('Sub-Cpt Record'!J851 = "","",'Sub-Cpt Record'!J851&amp;"  ")</f>
        <v/>
      </c>
      <c r="I851" s="335" t="str">
        <f t="shared" si="119"/>
        <v/>
      </c>
      <c r="J851" s="333">
        <f>IF(A851&lt;&gt;"",'Sub-Cpt Record'!C851/CODE!B851,0)</f>
        <v>0</v>
      </c>
      <c r="L851" s="337" t="str">
        <f t="shared" si="120"/>
        <v/>
      </c>
      <c r="N851" s="338">
        <f>COUNTIFS('Felling&amp;Restocking'!$A$11:$A$1000, 'Felling&amp;Restocking'!$A851, 'Felling&amp;Restocking'!$B$11:$B$1000, 'Felling&amp;Restocking'!$B851, 'Felling&amp;Restocking'!$H$11:$H$1000, 'Felling&amp;Restocking'!$H851)</f>
        <v>0</v>
      </c>
      <c r="O851" s="338">
        <f>IF(OR('Felling&amp;Restocking'!H851=0,'Felling&amp;Restocking'!H851=""),0,1)</f>
        <v>0</v>
      </c>
      <c r="P851" s="339">
        <f>SUM('Felling&amp;Restocking'!O851+'Felling&amp;Restocking'!P851)</f>
        <v>0</v>
      </c>
      <c r="S851" s="341">
        <f>IF(AND(O851&lt;&gt;0,P851&lt;&gt;0,'Felling&amp;Restocking'!G851&lt;&gt;0,AA851="",AC851=""),1,0)</f>
        <v>0</v>
      </c>
      <c r="T851" s="342" t="str">
        <f>IF(OR('Felling&amp;Restocking'!G851=0,'Felling&amp;Restocking'!G851=""),"",SUM('Felling&amp;Restocking'!O851/P851)*'Felling&amp;Restocking'!G851)</f>
        <v/>
      </c>
      <c r="U851" s="343" t="str">
        <f>IF(OR('Felling&amp;Restocking'!G851=0,'Felling&amp;Restocking'!G851=""),"",SUM('Felling&amp;Restocking'!P851/P851)*'Felling&amp;Restocking'!G851)</f>
        <v/>
      </c>
      <c r="V851" s="344">
        <f>IF(CONCATENATE('Felling&amp;Restocking'!U851&amp;'Felling&amp;Restocking'!W851&amp;'Felling&amp;Restocking'!Y851&amp;'Felling&amp;Restocking'!AA851&amp;'Felling&amp;Restocking'!AC851)="",0,1)</f>
        <v>0</v>
      </c>
      <c r="W851" s="345">
        <f>IF(OR(OR(TRIM('Felling&amp;Restocking'!H851)="T",TRIM('Felling&amp;Restocking'!H851)="DF",TRIM('Felling&amp;Restocking'!H851)="OS"),O851=0),0,1)</f>
        <v>0</v>
      </c>
      <c r="X851" s="345">
        <f>IF(OR('Felling&amp;Restocking'!$S851="",OR('Felling&amp;Restocking'!$S851=0,'Felling&amp;Restocking'!$S851="N/A")),0,1)</f>
        <v>0</v>
      </c>
      <c r="Y851" s="333" t="str">
        <f t="shared" si="121"/>
        <v/>
      </c>
      <c r="Z851" s="333" t="str">
        <f t="shared" si="122"/>
        <v/>
      </c>
      <c r="AA851" s="334" t="str">
        <f t="shared" si="123"/>
        <v/>
      </c>
      <c r="AC851" s="333" t="str">
        <f t="shared" si="124"/>
        <v/>
      </c>
      <c r="AE851" s="333" t="str">
        <f t="shared" si="125"/>
        <v>1</v>
      </c>
      <c r="AF851" s="346" t="str">
        <f>IF('Felling&amp;Restocking'!I851="","",IFERROR(VLOOKUP( 'Felling&amp;Restocking'!I851,SpeciesList[],2,FALSE),"," &amp; 'Felling&amp;Restocking'!I851))</f>
        <v/>
      </c>
      <c r="AG851" s="333" t="str">
        <f>IF('Felling&amp;Restocking'!I851="","",VLOOKUP( 'Felling&amp;Restocking'!I851,SpeciesList[],4,FALSE))</f>
        <v/>
      </c>
      <c r="AH851" s="333" t="str">
        <f>IF('Felling&amp;Restocking'!J851="","",IFERROR("," &amp; VLOOKUP( 'Felling&amp;Restocking'!J851,SpeciesList[],2,FALSE),"," &amp; 'Felling&amp;Restocking'!J851))</f>
        <v/>
      </c>
      <c r="AI851" s="333" t="str">
        <f>IF('Felling&amp;Restocking'!J851="","",VLOOKUP( 'Felling&amp;Restocking'!J851,SpeciesList[],4,FALSE))</f>
        <v/>
      </c>
      <c r="AJ851" s="333" t="str">
        <f>IF('Felling&amp;Restocking'!K851="","",IFERROR("," &amp; VLOOKUP( 'Felling&amp;Restocking'!K851,SpeciesList[],2,FALSE),"," &amp; 'Felling&amp;Restocking'!K851))</f>
        <v/>
      </c>
      <c r="AK851" s="333" t="str">
        <f>IF('Felling&amp;Restocking'!K851="","",VLOOKUP( 'Felling&amp;Restocking'!K851,SpeciesList[],4,FALSE))</f>
        <v/>
      </c>
      <c r="AL851" s="333" t="str">
        <f>IF('Felling&amp;Restocking'!L851="","",IFERROR("," &amp; VLOOKUP( 'Felling&amp;Restocking'!L851,SpeciesList[],2,FALSE),"," &amp; 'Felling&amp;Restocking'!L851))</f>
        <v/>
      </c>
      <c r="AM851" s="333" t="str">
        <f>IF('Felling&amp;Restocking'!L851="","",VLOOKUP( 'Felling&amp;Restocking'!L851,SpeciesList[],4,FALSE))</f>
        <v/>
      </c>
      <c r="AN851" s="333" t="str">
        <f>IF('Felling&amp;Restocking'!M851="","",IFERROR("," &amp; VLOOKUP( 'Felling&amp;Restocking'!M851,SpeciesList[],2,FALSE),"," &amp; 'Felling&amp;Restocking'!M851))</f>
        <v/>
      </c>
      <c r="AO851" s="333" t="str">
        <f>IF('Felling&amp;Restocking'!M851="","",VLOOKUP( 'Felling&amp;Restocking'!M851,SpeciesList[],4,FALSE))</f>
        <v/>
      </c>
      <c r="AP851" s="333" t="str">
        <f>IF('Felling&amp;Restocking'!N851="","",IFERROR("," &amp; VLOOKUP( 'Felling&amp;Restocking'!N851,SpeciesList[],2,FALSE),"," &amp; 'Felling&amp;Restocking'!N851))</f>
        <v/>
      </c>
      <c r="AQ851" s="333" t="str">
        <f>IF('Felling&amp;Restocking'!N851="","",VLOOKUP( 'Felling&amp;Restocking'!N851,SpeciesList[],4,FALSE))</f>
        <v/>
      </c>
      <c r="AS851" s="346"/>
      <c r="AT851" s="333" t="str">
        <f>IF('Sub-Cpt Record'!A851&lt;&gt;"",CONCATENATE('Sub-Cpt Record'!A851,'Sub-Cpt Record'!B851,'Sub-Cpt Record'!C851),"")</f>
        <v/>
      </c>
      <c r="AU851" s="333">
        <f t="shared" si="126"/>
        <v>1</v>
      </c>
      <c r="AV851" s="333">
        <f>IF(AT851&lt;&gt;"",'Sub-Cpt Record'!C851/CODE!AU851,0)</f>
        <v>0</v>
      </c>
    </row>
    <row r="852" spans="1:48" x14ac:dyDescent="0.25">
      <c r="A852" s="333" t="str">
        <f>IF('Sub-Cpt Record'!B852="",IF(OR('Sub-Cpt Record'!A852=0,'Sub-Cpt Record'!A852=""),"",'Sub-Cpt Record'!A852),CONCATENATE('Sub-Cpt Record'!A852&amp;'Sub-Cpt Record'!B852))</f>
        <v/>
      </c>
      <c r="B852" s="333">
        <f t="shared" si="118"/>
        <v>1</v>
      </c>
      <c r="C852" s="334" t="str">
        <f>IF('Sub-Cpt Record'!E852 = "","",'Sub-Cpt Record'!E852&amp;"  ")</f>
        <v/>
      </c>
      <c r="D852" s="333" t="str">
        <f>IF('Sub-Cpt Record'!F852 = "","",'Sub-Cpt Record'!F852&amp;"  ")</f>
        <v/>
      </c>
      <c r="E852" s="333" t="str">
        <f>IF('Sub-Cpt Record'!G852 = "","",'Sub-Cpt Record'!G852&amp;"  ")</f>
        <v/>
      </c>
      <c r="F852" s="333" t="str">
        <f>IF('Sub-Cpt Record'!H852 = "","",'Sub-Cpt Record'!H852&amp;"  ")</f>
        <v/>
      </c>
      <c r="G852" s="333" t="str">
        <f>IF('Sub-Cpt Record'!I852 = "","",'Sub-Cpt Record'!I852&amp;"  ")</f>
        <v/>
      </c>
      <c r="H852" s="333" t="str">
        <f>IF('Sub-Cpt Record'!J852 = "","",'Sub-Cpt Record'!J852&amp;"  ")</f>
        <v/>
      </c>
      <c r="I852" s="335" t="str">
        <f t="shared" si="119"/>
        <v/>
      </c>
      <c r="J852" s="333">
        <f>IF(A852&lt;&gt;"",'Sub-Cpt Record'!C852/CODE!B852,0)</f>
        <v>0</v>
      </c>
      <c r="L852" s="337" t="str">
        <f t="shared" si="120"/>
        <v/>
      </c>
      <c r="N852" s="338">
        <f>COUNTIFS('Felling&amp;Restocking'!$A$11:$A$1000, 'Felling&amp;Restocking'!$A852, 'Felling&amp;Restocking'!$B$11:$B$1000, 'Felling&amp;Restocking'!$B852, 'Felling&amp;Restocking'!$H$11:$H$1000, 'Felling&amp;Restocking'!$H852)</f>
        <v>0</v>
      </c>
      <c r="O852" s="338">
        <f>IF(OR('Felling&amp;Restocking'!H852=0,'Felling&amp;Restocking'!H852=""),0,1)</f>
        <v>0</v>
      </c>
      <c r="P852" s="339">
        <f>SUM('Felling&amp;Restocking'!O852+'Felling&amp;Restocking'!P852)</f>
        <v>0</v>
      </c>
      <c r="S852" s="341">
        <f>IF(AND(O852&lt;&gt;0,P852&lt;&gt;0,'Felling&amp;Restocking'!G852&lt;&gt;0,AA852="",AC852=""),1,0)</f>
        <v>0</v>
      </c>
      <c r="T852" s="342" t="str">
        <f>IF(OR('Felling&amp;Restocking'!G852=0,'Felling&amp;Restocking'!G852=""),"",SUM('Felling&amp;Restocking'!O852/P852)*'Felling&amp;Restocking'!G852)</f>
        <v/>
      </c>
      <c r="U852" s="343" t="str">
        <f>IF(OR('Felling&amp;Restocking'!G852=0,'Felling&amp;Restocking'!G852=""),"",SUM('Felling&amp;Restocking'!P852/P852)*'Felling&amp;Restocking'!G852)</f>
        <v/>
      </c>
      <c r="V852" s="344">
        <f>IF(CONCATENATE('Felling&amp;Restocking'!U852&amp;'Felling&amp;Restocking'!W852&amp;'Felling&amp;Restocking'!Y852&amp;'Felling&amp;Restocking'!AA852&amp;'Felling&amp;Restocking'!AC852)="",0,1)</f>
        <v>0</v>
      </c>
      <c r="W852" s="345">
        <f>IF(OR(OR(TRIM('Felling&amp;Restocking'!H852)="T",TRIM('Felling&amp;Restocking'!H852)="DF",TRIM('Felling&amp;Restocking'!H852)="OS"),O852=0),0,1)</f>
        <v>0</v>
      </c>
      <c r="X852" s="345">
        <f>IF(OR('Felling&amp;Restocking'!$S852="",OR('Felling&amp;Restocking'!$S852=0,'Felling&amp;Restocking'!$S852="N/A")),0,1)</f>
        <v>0</v>
      </c>
      <c r="Y852" s="333" t="str">
        <f t="shared" si="121"/>
        <v/>
      </c>
      <c r="Z852" s="333" t="str">
        <f t="shared" si="122"/>
        <v/>
      </c>
      <c r="AA852" s="334" t="str">
        <f t="shared" si="123"/>
        <v/>
      </c>
      <c r="AC852" s="333" t="str">
        <f t="shared" si="124"/>
        <v/>
      </c>
      <c r="AE852" s="333" t="str">
        <f t="shared" si="125"/>
        <v>1</v>
      </c>
      <c r="AF852" s="346" t="str">
        <f>IF('Felling&amp;Restocking'!I852="","",IFERROR(VLOOKUP( 'Felling&amp;Restocking'!I852,SpeciesList[],2,FALSE),"," &amp; 'Felling&amp;Restocking'!I852))</f>
        <v/>
      </c>
      <c r="AG852" s="333" t="str">
        <f>IF('Felling&amp;Restocking'!I852="","",VLOOKUP( 'Felling&amp;Restocking'!I852,SpeciesList[],4,FALSE))</f>
        <v/>
      </c>
      <c r="AH852" s="333" t="str">
        <f>IF('Felling&amp;Restocking'!J852="","",IFERROR("," &amp; VLOOKUP( 'Felling&amp;Restocking'!J852,SpeciesList[],2,FALSE),"," &amp; 'Felling&amp;Restocking'!J852))</f>
        <v/>
      </c>
      <c r="AI852" s="333" t="str">
        <f>IF('Felling&amp;Restocking'!J852="","",VLOOKUP( 'Felling&amp;Restocking'!J852,SpeciesList[],4,FALSE))</f>
        <v/>
      </c>
      <c r="AJ852" s="333" t="str">
        <f>IF('Felling&amp;Restocking'!K852="","",IFERROR("," &amp; VLOOKUP( 'Felling&amp;Restocking'!K852,SpeciesList[],2,FALSE),"," &amp; 'Felling&amp;Restocking'!K852))</f>
        <v/>
      </c>
      <c r="AK852" s="333" t="str">
        <f>IF('Felling&amp;Restocking'!K852="","",VLOOKUP( 'Felling&amp;Restocking'!K852,SpeciesList[],4,FALSE))</f>
        <v/>
      </c>
      <c r="AL852" s="333" t="str">
        <f>IF('Felling&amp;Restocking'!L852="","",IFERROR("," &amp; VLOOKUP( 'Felling&amp;Restocking'!L852,SpeciesList[],2,FALSE),"," &amp; 'Felling&amp;Restocking'!L852))</f>
        <v/>
      </c>
      <c r="AM852" s="333" t="str">
        <f>IF('Felling&amp;Restocking'!L852="","",VLOOKUP( 'Felling&amp;Restocking'!L852,SpeciesList[],4,FALSE))</f>
        <v/>
      </c>
      <c r="AN852" s="333" t="str">
        <f>IF('Felling&amp;Restocking'!M852="","",IFERROR("," &amp; VLOOKUP( 'Felling&amp;Restocking'!M852,SpeciesList[],2,FALSE),"," &amp; 'Felling&amp;Restocking'!M852))</f>
        <v/>
      </c>
      <c r="AO852" s="333" t="str">
        <f>IF('Felling&amp;Restocking'!M852="","",VLOOKUP( 'Felling&amp;Restocking'!M852,SpeciesList[],4,FALSE))</f>
        <v/>
      </c>
      <c r="AP852" s="333" t="str">
        <f>IF('Felling&amp;Restocking'!N852="","",IFERROR("," &amp; VLOOKUP( 'Felling&amp;Restocking'!N852,SpeciesList[],2,FALSE),"," &amp; 'Felling&amp;Restocking'!N852))</f>
        <v/>
      </c>
      <c r="AQ852" s="333" t="str">
        <f>IF('Felling&amp;Restocking'!N852="","",VLOOKUP( 'Felling&amp;Restocking'!N852,SpeciesList[],4,FALSE))</f>
        <v/>
      </c>
      <c r="AS852" s="346"/>
      <c r="AT852" s="333" t="str">
        <f>IF('Sub-Cpt Record'!A852&lt;&gt;"",CONCATENATE('Sub-Cpt Record'!A852,'Sub-Cpt Record'!B852,'Sub-Cpt Record'!C852),"")</f>
        <v/>
      </c>
      <c r="AU852" s="333">
        <f t="shared" si="126"/>
        <v>1</v>
      </c>
      <c r="AV852" s="333">
        <f>IF(AT852&lt;&gt;"",'Sub-Cpt Record'!C852/CODE!AU852,0)</f>
        <v>0</v>
      </c>
    </row>
    <row r="853" spans="1:48" x14ac:dyDescent="0.25">
      <c r="A853" s="333" t="str">
        <f>IF('Sub-Cpt Record'!B853="",IF(OR('Sub-Cpt Record'!A853=0,'Sub-Cpt Record'!A853=""),"",'Sub-Cpt Record'!A853),CONCATENATE('Sub-Cpt Record'!A853&amp;'Sub-Cpt Record'!B853))</f>
        <v/>
      </c>
      <c r="B853" s="333">
        <f t="shared" si="118"/>
        <v>1</v>
      </c>
      <c r="C853" s="334" t="str">
        <f>IF('Sub-Cpt Record'!E853 = "","",'Sub-Cpt Record'!E853&amp;"  ")</f>
        <v/>
      </c>
      <c r="D853" s="333" t="str">
        <f>IF('Sub-Cpt Record'!F853 = "","",'Sub-Cpt Record'!F853&amp;"  ")</f>
        <v/>
      </c>
      <c r="E853" s="333" t="str">
        <f>IF('Sub-Cpt Record'!G853 = "","",'Sub-Cpt Record'!G853&amp;"  ")</f>
        <v/>
      </c>
      <c r="F853" s="333" t="str">
        <f>IF('Sub-Cpt Record'!H853 = "","",'Sub-Cpt Record'!H853&amp;"  ")</f>
        <v/>
      </c>
      <c r="G853" s="333" t="str">
        <f>IF('Sub-Cpt Record'!I853 = "","",'Sub-Cpt Record'!I853&amp;"  ")</f>
        <v/>
      </c>
      <c r="H853" s="333" t="str">
        <f>IF('Sub-Cpt Record'!J853 = "","",'Sub-Cpt Record'!J853&amp;"  ")</f>
        <v/>
      </c>
      <c r="I853" s="335" t="str">
        <f t="shared" si="119"/>
        <v/>
      </c>
      <c r="J853" s="333">
        <f>IF(A853&lt;&gt;"",'Sub-Cpt Record'!C853/CODE!B853,0)</f>
        <v>0</v>
      </c>
      <c r="L853" s="337" t="str">
        <f t="shared" si="120"/>
        <v/>
      </c>
      <c r="N853" s="338">
        <f>COUNTIFS('Felling&amp;Restocking'!$A$11:$A$1000, 'Felling&amp;Restocking'!$A853, 'Felling&amp;Restocking'!$B$11:$B$1000, 'Felling&amp;Restocking'!$B853, 'Felling&amp;Restocking'!$H$11:$H$1000, 'Felling&amp;Restocking'!$H853)</f>
        <v>0</v>
      </c>
      <c r="O853" s="338">
        <f>IF(OR('Felling&amp;Restocking'!H853=0,'Felling&amp;Restocking'!H853=""),0,1)</f>
        <v>0</v>
      </c>
      <c r="P853" s="339">
        <f>SUM('Felling&amp;Restocking'!O853+'Felling&amp;Restocking'!P853)</f>
        <v>0</v>
      </c>
      <c r="S853" s="341">
        <f>IF(AND(O853&lt;&gt;0,P853&lt;&gt;0,'Felling&amp;Restocking'!G853&lt;&gt;0,AA853="",AC853=""),1,0)</f>
        <v>0</v>
      </c>
      <c r="T853" s="342" t="str">
        <f>IF(OR('Felling&amp;Restocking'!G853=0,'Felling&amp;Restocking'!G853=""),"",SUM('Felling&amp;Restocking'!O853/P853)*'Felling&amp;Restocking'!G853)</f>
        <v/>
      </c>
      <c r="U853" s="343" t="str">
        <f>IF(OR('Felling&amp;Restocking'!G853=0,'Felling&amp;Restocking'!G853=""),"",SUM('Felling&amp;Restocking'!P853/P853)*'Felling&amp;Restocking'!G853)</f>
        <v/>
      </c>
      <c r="V853" s="344">
        <f>IF(CONCATENATE('Felling&amp;Restocking'!U853&amp;'Felling&amp;Restocking'!W853&amp;'Felling&amp;Restocking'!Y853&amp;'Felling&amp;Restocking'!AA853&amp;'Felling&amp;Restocking'!AC853)="",0,1)</f>
        <v>0</v>
      </c>
      <c r="W853" s="345">
        <f>IF(OR(OR(TRIM('Felling&amp;Restocking'!H853)="T",TRIM('Felling&amp;Restocking'!H853)="DF",TRIM('Felling&amp;Restocking'!H853)="OS"),O853=0),0,1)</f>
        <v>0</v>
      </c>
      <c r="X853" s="345">
        <f>IF(OR('Felling&amp;Restocking'!$S853="",OR('Felling&amp;Restocking'!$S853=0,'Felling&amp;Restocking'!$S853="N/A")),0,1)</f>
        <v>0</v>
      </c>
      <c r="Y853" s="333" t="str">
        <f t="shared" si="121"/>
        <v/>
      </c>
      <c r="Z853" s="333" t="str">
        <f t="shared" si="122"/>
        <v/>
      </c>
      <c r="AA853" s="334" t="str">
        <f t="shared" si="123"/>
        <v/>
      </c>
      <c r="AC853" s="333" t="str">
        <f t="shared" si="124"/>
        <v/>
      </c>
      <c r="AE853" s="333" t="str">
        <f t="shared" si="125"/>
        <v>1</v>
      </c>
      <c r="AF853" s="346" t="str">
        <f>IF('Felling&amp;Restocking'!I853="","",IFERROR(VLOOKUP( 'Felling&amp;Restocking'!I853,SpeciesList[],2,FALSE),"," &amp; 'Felling&amp;Restocking'!I853))</f>
        <v/>
      </c>
      <c r="AG853" s="333" t="str">
        <f>IF('Felling&amp;Restocking'!I853="","",VLOOKUP( 'Felling&amp;Restocking'!I853,SpeciesList[],4,FALSE))</f>
        <v/>
      </c>
      <c r="AH853" s="333" t="str">
        <f>IF('Felling&amp;Restocking'!J853="","",IFERROR("," &amp; VLOOKUP( 'Felling&amp;Restocking'!J853,SpeciesList[],2,FALSE),"," &amp; 'Felling&amp;Restocking'!J853))</f>
        <v/>
      </c>
      <c r="AI853" s="333" t="str">
        <f>IF('Felling&amp;Restocking'!J853="","",VLOOKUP( 'Felling&amp;Restocking'!J853,SpeciesList[],4,FALSE))</f>
        <v/>
      </c>
      <c r="AJ853" s="333" t="str">
        <f>IF('Felling&amp;Restocking'!K853="","",IFERROR("," &amp; VLOOKUP( 'Felling&amp;Restocking'!K853,SpeciesList[],2,FALSE),"," &amp; 'Felling&amp;Restocking'!K853))</f>
        <v/>
      </c>
      <c r="AK853" s="333" t="str">
        <f>IF('Felling&amp;Restocking'!K853="","",VLOOKUP( 'Felling&amp;Restocking'!K853,SpeciesList[],4,FALSE))</f>
        <v/>
      </c>
      <c r="AL853" s="333" t="str">
        <f>IF('Felling&amp;Restocking'!L853="","",IFERROR("," &amp; VLOOKUP( 'Felling&amp;Restocking'!L853,SpeciesList[],2,FALSE),"," &amp; 'Felling&amp;Restocking'!L853))</f>
        <v/>
      </c>
      <c r="AM853" s="333" t="str">
        <f>IF('Felling&amp;Restocking'!L853="","",VLOOKUP( 'Felling&amp;Restocking'!L853,SpeciesList[],4,FALSE))</f>
        <v/>
      </c>
      <c r="AN853" s="333" t="str">
        <f>IF('Felling&amp;Restocking'!M853="","",IFERROR("," &amp; VLOOKUP( 'Felling&amp;Restocking'!M853,SpeciesList[],2,FALSE),"," &amp; 'Felling&amp;Restocking'!M853))</f>
        <v/>
      </c>
      <c r="AO853" s="333" t="str">
        <f>IF('Felling&amp;Restocking'!M853="","",VLOOKUP( 'Felling&amp;Restocking'!M853,SpeciesList[],4,FALSE))</f>
        <v/>
      </c>
      <c r="AP853" s="333" t="str">
        <f>IF('Felling&amp;Restocking'!N853="","",IFERROR("," &amp; VLOOKUP( 'Felling&amp;Restocking'!N853,SpeciesList[],2,FALSE),"," &amp; 'Felling&amp;Restocking'!N853))</f>
        <v/>
      </c>
      <c r="AQ853" s="333" t="str">
        <f>IF('Felling&amp;Restocking'!N853="","",VLOOKUP( 'Felling&amp;Restocking'!N853,SpeciesList[],4,FALSE))</f>
        <v/>
      </c>
      <c r="AS853" s="346"/>
      <c r="AT853" s="333" t="str">
        <f>IF('Sub-Cpt Record'!A853&lt;&gt;"",CONCATENATE('Sub-Cpt Record'!A853,'Sub-Cpt Record'!B853,'Sub-Cpt Record'!C853),"")</f>
        <v/>
      </c>
      <c r="AU853" s="333">
        <f t="shared" si="126"/>
        <v>1</v>
      </c>
      <c r="AV853" s="333">
        <f>IF(AT853&lt;&gt;"",'Sub-Cpt Record'!C853/CODE!AU853,0)</f>
        <v>0</v>
      </c>
    </row>
    <row r="854" spans="1:48" x14ac:dyDescent="0.25">
      <c r="A854" s="333" t="str">
        <f>IF('Sub-Cpt Record'!B854="",IF(OR('Sub-Cpt Record'!A854=0,'Sub-Cpt Record'!A854=""),"",'Sub-Cpt Record'!A854),CONCATENATE('Sub-Cpt Record'!A854&amp;'Sub-Cpt Record'!B854))</f>
        <v/>
      </c>
      <c r="B854" s="333">
        <f t="shared" si="118"/>
        <v>1</v>
      </c>
      <c r="C854" s="334" t="str">
        <f>IF('Sub-Cpt Record'!E854 = "","",'Sub-Cpt Record'!E854&amp;"  ")</f>
        <v/>
      </c>
      <c r="D854" s="333" t="str">
        <f>IF('Sub-Cpt Record'!F854 = "","",'Sub-Cpt Record'!F854&amp;"  ")</f>
        <v/>
      </c>
      <c r="E854" s="333" t="str">
        <f>IF('Sub-Cpt Record'!G854 = "","",'Sub-Cpt Record'!G854&amp;"  ")</f>
        <v/>
      </c>
      <c r="F854" s="333" t="str">
        <f>IF('Sub-Cpt Record'!H854 = "","",'Sub-Cpt Record'!H854&amp;"  ")</f>
        <v/>
      </c>
      <c r="G854" s="333" t="str">
        <f>IF('Sub-Cpt Record'!I854 = "","",'Sub-Cpt Record'!I854&amp;"  ")</f>
        <v/>
      </c>
      <c r="H854" s="333" t="str">
        <f>IF('Sub-Cpt Record'!J854 = "","",'Sub-Cpt Record'!J854&amp;"  ")</f>
        <v/>
      </c>
      <c r="I854" s="335" t="str">
        <f t="shared" si="119"/>
        <v/>
      </c>
      <c r="J854" s="333">
        <f>IF(A854&lt;&gt;"",'Sub-Cpt Record'!C854/CODE!B854,0)</f>
        <v>0</v>
      </c>
      <c r="L854" s="337" t="str">
        <f t="shared" si="120"/>
        <v/>
      </c>
      <c r="N854" s="338">
        <f>COUNTIFS('Felling&amp;Restocking'!$A$11:$A$1000, 'Felling&amp;Restocking'!$A854, 'Felling&amp;Restocking'!$B$11:$B$1000, 'Felling&amp;Restocking'!$B854, 'Felling&amp;Restocking'!$H$11:$H$1000, 'Felling&amp;Restocking'!$H854)</f>
        <v>0</v>
      </c>
      <c r="O854" s="338">
        <f>IF(OR('Felling&amp;Restocking'!H854=0,'Felling&amp;Restocking'!H854=""),0,1)</f>
        <v>0</v>
      </c>
      <c r="P854" s="339">
        <f>SUM('Felling&amp;Restocking'!O854+'Felling&amp;Restocking'!P854)</f>
        <v>0</v>
      </c>
      <c r="S854" s="341">
        <f>IF(AND(O854&lt;&gt;0,P854&lt;&gt;0,'Felling&amp;Restocking'!G854&lt;&gt;0,AA854="",AC854=""),1,0)</f>
        <v>0</v>
      </c>
      <c r="T854" s="342" t="str">
        <f>IF(OR('Felling&amp;Restocking'!G854=0,'Felling&amp;Restocking'!G854=""),"",SUM('Felling&amp;Restocking'!O854/P854)*'Felling&amp;Restocking'!G854)</f>
        <v/>
      </c>
      <c r="U854" s="343" t="str">
        <f>IF(OR('Felling&amp;Restocking'!G854=0,'Felling&amp;Restocking'!G854=""),"",SUM('Felling&amp;Restocking'!P854/P854)*'Felling&amp;Restocking'!G854)</f>
        <v/>
      </c>
      <c r="V854" s="344">
        <f>IF(CONCATENATE('Felling&amp;Restocking'!U854&amp;'Felling&amp;Restocking'!W854&amp;'Felling&amp;Restocking'!Y854&amp;'Felling&amp;Restocking'!AA854&amp;'Felling&amp;Restocking'!AC854)="",0,1)</f>
        <v>0</v>
      </c>
      <c r="W854" s="345">
        <f>IF(OR(OR(TRIM('Felling&amp;Restocking'!H854)="T",TRIM('Felling&amp;Restocking'!H854)="DF",TRIM('Felling&amp;Restocking'!H854)="OS"),O854=0),0,1)</f>
        <v>0</v>
      </c>
      <c r="X854" s="345">
        <f>IF(OR('Felling&amp;Restocking'!$S854="",OR('Felling&amp;Restocking'!$S854=0,'Felling&amp;Restocking'!$S854="N/A")),0,1)</f>
        <v>0</v>
      </c>
      <c r="Y854" s="333" t="str">
        <f t="shared" si="121"/>
        <v/>
      </c>
      <c r="Z854" s="333" t="str">
        <f t="shared" si="122"/>
        <v/>
      </c>
      <c r="AA854" s="334" t="str">
        <f t="shared" si="123"/>
        <v/>
      </c>
      <c r="AC854" s="333" t="str">
        <f t="shared" si="124"/>
        <v/>
      </c>
      <c r="AE854" s="333" t="str">
        <f t="shared" si="125"/>
        <v>1</v>
      </c>
      <c r="AF854" s="346" t="str">
        <f>IF('Felling&amp;Restocking'!I854="","",IFERROR(VLOOKUP( 'Felling&amp;Restocking'!I854,SpeciesList[],2,FALSE),"," &amp; 'Felling&amp;Restocking'!I854))</f>
        <v/>
      </c>
      <c r="AG854" s="333" t="str">
        <f>IF('Felling&amp;Restocking'!I854="","",VLOOKUP( 'Felling&amp;Restocking'!I854,SpeciesList[],4,FALSE))</f>
        <v/>
      </c>
      <c r="AH854" s="333" t="str">
        <f>IF('Felling&amp;Restocking'!J854="","",IFERROR("," &amp; VLOOKUP( 'Felling&amp;Restocking'!J854,SpeciesList[],2,FALSE),"," &amp; 'Felling&amp;Restocking'!J854))</f>
        <v/>
      </c>
      <c r="AI854" s="333" t="str">
        <f>IF('Felling&amp;Restocking'!J854="","",VLOOKUP( 'Felling&amp;Restocking'!J854,SpeciesList[],4,FALSE))</f>
        <v/>
      </c>
      <c r="AJ854" s="333" t="str">
        <f>IF('Felling&amp;Restocking'!K854="","",IFERROR("," &amp; VLOOKUP( 'Felling&amp;Restocking'!K854,SpeciesList[],2,FALSE),"," &amp; 'Felling&amp;Restocking'!K854))</f>
        <v/>
      </c>
      <c r="AK854" s="333" t="str">
        <f>IF('Felling&amp;Restocking'!K854="","",VLOOKUP( 'Felling&amp;Restocking'!K854,SpeciesList[],4,FALSE))</f>
        <v/>
      </c>
      <c r="AL854" s="333" t="str">
        <f>IF('Felling&amp;Restocking'!L854="","",IFERROR("," &amp; VLOOKUP( 'Felling&amp;Restocking'!L854,SpeciesList[],2,FALSE),"," &amp; 'Felling&amp;Restocking'!L854))</f>
        <v/>
      </c>
      <c r="AM854" s="333" t="str">
        <f>IF('Felling&amp;Restocking'!L854="","",VLOOKUP( 'Felling&amp;Restocking'!L854,SpeciesList[],4,FALSE))</f>
        <v/>
      </c>
      <c r="AN854" s="333" t="str">
        <f>IF('Felling&amp;Restocking'!M854="","",IFERROR("," &amp; VLOOKUP( 'Felling&amp;Restocking'!M854,SpeciesList[],2,FALSE),"," &amp; 'Felling&amp;Restocking'!M854))</f>
        <v/>
      </c>
      <c r="AO854" s="333" t="str">
        <f>IF('Felling&amp;Restocking'!M854="","",VLOOKUP( 'Felling&amp;Restocking'!M854,SpeciesList[],4,FALSE))</f>
        <v/>
      </c>
      <c r="AP854" s="333" t="str">
        <f>IF('Felling&amp;Restocking'!N854="","",IFERROR("," &amp; VLOOKUP( 'Felling&amp;Restocking'!N854,SpeciesList[],2,FALSE),"," &amp; 'Felling&amp;Restocking'!N854))</f>
        <v/>
      </c>
      <c r="AQ854" s="333" t="str">
        <f>IF('Felling&amp;Restocking'!N854="","",VLOOKUP( 'Felling&amp;Restocking'!N854,SpeciesList[],4,FALSE))</f>
        <v/>
      </c>
      <c r="AS854" s="346"/>
      <c r="AT854" s="333" t="str">
        <f>IF('Sub-Cpt Record'!A854&lt;&gt;"",CONCATENATE('Sub-Cpt Record'!A854,'Sub-Cpt Record'!B854,'Sub-Cpt Record'!C854),"")</f>
        <v/>
      </c>
      <c r="AU854" s="333">
        <f t="shared" si="126"/>
        <v>1</v>
      </c>
      <c r="AV854" s="333">
        <f>IF(AT854&lt;&gt;"",'Sub-Cpt Record'!C854/CODE!AU854,0)</f>
        <v>0</v>
      </c>
    </row>
    <row r="855" spans="1:48" x14ac:dyDescent="0.25">
      <c r="A855" s="333" t="str">
        <f>IF('Sub-Cpt Record'!B855="",IF(OR('Sub-Cpt Record'!A855=0,'Sub-Cpt Record'!A855=""),"",'Sub-Cpt Record'!A855),CONCATENATE('Sub-Cpt Record'!A855&amp;'Sub-Cpt Record'!B855))</f>
        <v/>
      </c>
      <c r="B855" s="333">
        <f t="shared" si="118"/>
        <v>1</v>
      </c>
      <c r="C855" s="334" t="str">
        <f>IF('Sub-Cpt Record'!E855 = "","",'Sub-Cpt Record'!E855&amp;"  ")</f>
        <v/>
      </c>
      <c r="D855" s="333" t="str">
        <f>IF('Sub-Cpt Record'!F855 = "","",'Sub-Cpt Record'!F855&amp;"  ")</f>
        <v/>
      </c>
      <c r="E855" s="333" t="str">
        <f>IF('Sub-Cpt Record'!G855 = "","",'Sub-Cpt Record'!G855&amp;"  ")</f>
        <v/>
      </c>
      <c r="F855" s="333" t="str">
        <f>IF('Sub-Cpt Record'!H855 = "","",'Sub-Cpt Record'!H855&amp;"  ")</f>
        <v/>
      </c>
      <c r="G855" s="333" t="str">
        <f>IF('Sub-Cpt Record'!I855 = "","",'Sub-Cpt Record'!I855&amp;"  ")</f>
        <v/>
      </c>
      <c r="H855" s="333" t="str">
        <f>IF('Sub-Cpt Record'!J855 = "","",'Sub-Cpt Record'!J855&amp;"  ")</f>
        <v/>
      </c>
      <c r="I855" s="335" t="str">
        <f t="shared" si="119"/>
        <v/>
      </c>
      <c r="J855" s="333">
        <f>IF(A855&lt;&gt;"",'Sub-Cpt Record'!C855/CODE!B855,0)</f>
        <v>0</v>
      </c>
      <c r="L855" s="337" t="str">
        <f t="shared" si="120"/>
        <v/>
      </c>
      <c r="N855" s="338">
        <f>COUNTIFS('Felling&amp;Restocking'!$A$11:$A$1000, 'Felling&amp;Restocking'!$A855, 'Felling&amp;Restocking'!$B$11:$B$1000, 'Felling&amp;Restocking'!$B855, 'Felling&amp;Restocking'!$H$11:$H$1000, 'Felling&amp;Restocking'!$H855)</f>
        <v>0</v>
      </c>
      <c r="O855" s="338">
        <f>IF(OR('Felling&amp;Restocking'!H855=0,'Felling&amp;Restocking'!H855=""),0,1)</f>
        <v>0</v>
      </c>
      <c r="P855" s="339">
        <f>SUM('Felling&amp;Restocking'!O855+'Felling&amp;Restocking'!P855)</f>
        <v>0</v>
      </c>
      <c r="S855" s="341">
        <f>IF(AND(O855&lt;&gt;0,P855&lt;&gt;0,'Felling&amp;Restocking'!G855&lt;&gt;0,AA855="",AC855=""),1,0)</f>
        <v>0</v>
      </c>
      <c r="T855" s="342" t="str">
        <f>IF(OR('Felling&amp;Restocking'!G855=0,'Felling&amp;Restocking'!G855=""),"",SUM('Felling&amp;Restocking'!O855/P855)*'Felling&amp;Restocking'!G855)</f>
        <v/>
      </c>
      <c r="U855" s="343" t="str">
        <f>IF(OR('Felling&amp;Restocking'!G855=0,'Felling&amp;Restocking'!G855=""),"",SUM('Felling&amp;Restocking'!P855/P855)*'Felling&amp;Restocking'!G855)</f>
        <v/>
      </c>
      <c r="V855" s="344">
        <f>IF(CONCATENATE('Felling&amp;Restocking'!U855&amp;'Felling&amp;Restocking'!W855&amp;'Felling&amp;Restocking'!Y855&amp;'Felling&amp;Restocking'!AA855&amp;'Felling&amp;Restocking'!AC855)="",0,1)</f>
        <v>0</v>
      </c>
      <c r="W855" s="345">
        <f>IF(OR(OR(TRIM('Felling&amp;Restocking'!H855)="T",TRIM('Felling&amp;Restocking'!H855)="DF",TRIM('Felling&amp;Restocking'!H855)="OS"),O855=0),0,1)</f>
        <v>0</v>
      </c>
      <c r="X855" s="345">
        <f>IF(OR('Felling&amp;Restocking'!$S855="",OR('Felling&amp;Restocking'!$S855=0,'Felling&amp;Restocking'!$S855="N/A")),0,1)</f>
        <v>0</v>
      </c>
      <c r="Y855" s="333" t="str">
        <f t="shared" si="121"/>
        <v/>
      </c>
      <c r="Z855" s="333" t="str">
        <f t="shared" si="122"/>
        <v/>
      </c>
      <c r="AA855" s="334" t="str">
        <f t="shared" si="123"/>
        <v/>
      </c>
      <c r="AC855" s="333" t="str">
        <f t="shared" si="124"/>
        <v/>
      </c>
      <c r="AE855" s="333" t="str">
        <f t="shared" si="125"/>
        <v>1</v>
      </c>
      <c r="AF855" s="346" t="str">
        <f>IF('Felling&amp;Restocking'!I855="","",IFERROR(VLOOKUP( 'Felling&amp;Restocking'!I855,SpeciesList[],2,FALSE),"," &amp; 'Felling&amp;Restocking'!I855))</f>
        <v/>
      </c>
      <c r="AG855" s="333" t="str">
        <f>IF('Felling&amp;Restocking'!I855="","",VLOOKUP( 'Felling&amp;Restocking'!I855,SpeciesList[],4,FALSE))</f>
        <v/>
      </c>
      <c r="AH855" s="333" t="str">
        <f>IF('Felling&amp;Restocking'!J855="","",IFERROR("," &amp; VLOOKUP( 'Felling&amp;Restocking'!J855,SpeciesList[],2,FALSE),"," &amp; 'Felling&amp;Restocking'!J855))</f>
        <v/>
      </c>
      <c r="AI855" s="333" t="str">
        <f>IF('Felling&amp;Restocking'!J855="","",VLOOKUP( 'Felling&amp;Restocking'!J855,SpeciesList[],4,FALSE))</f>
        <v/>
      </c>
      <c r="AJ855" s="333" t="str">
        <f>IF('Felling&amp;Restocking'!K855="","",IFERROR("," &amp; VLOOKUP( 'Felling&amp;Restocking'!K855,SpeciesList[],2,FALSE),"," &amp; 'Felling&amp;Restocking'!K855))</f>
        <v/>
      </c>
      <c r="AK855" s="333" t="str">
        <f>IF('Felling&amp;Restocking'!K855="","",VLOOKUP( 'Felling&amp;Restocking'!K855,SpeciesList[],4,FALSE))</f>
        <v/>
      </c>
      <c r="AL855" s="333" t="str">
        <f>IF('Felling&amp;Restocking'!L855="","",IFERROR("," &amp; VLOOKUP( 'Felling&amp;Restocking'!L855,SpeciesList[],2,FALSE),"," &amp; 'Felling&amp;Restocking'!L855))</f>
        <v/>
      </c>
      <c r="AM855" s="333" t="str">
        <f>IF('Felling&amp;Restocking'!L855="","",VLOOKUP( 'Felling&amp;Restocking'!L855,SpeciesList[],4,FALSE))</f>
        <v/>
      </c>
      <c r="AN855" s="333" t="str">
        <f>IF('Felling&amp;Restocking'!M855="","",IFERROR("," &amp; VLOOKUP( 'Felling&amp;Restocking'!M855,SpeciesList[],2,FALSE),"," &amp; 'Felling&amp;Restocking'!M855))</f>
        <v/>
      </c>
      <c r="AO855" s="333" t="str">
        <f>IF('Felling&amp;Restocking'!M855="","",VLOOKUP( 'Felling&amp;Restocking'!M855,SpeciesList[],4,FALSE))</f>
        <v/>
      </c>
      <c r="AP855" s="333" t="str">
        <f>IF('Felling&amp;Restocking'!N855="","",IFERROR("," &amp; VLOOKUP( 'Felling&amp;Restocking'!N855,SpeciesList[],2,FALSE),"," &amp; 'Felling&amp;Restocking'!N855))</f>
        <v/>
      </c>
      <c r="AQ855" s="333" t="str">
        <f>IF('Felling&amp;Restocking'!N855="","",VLOOKUP( 'Felling&amp;Restocking'!N855,SpeciesList[],4,FALSE))</f>
        <v/>
      </c>
      <c r="AS855" s="346"/>
      <c r="AT855" s="333" t="str">
        <f>IF('Sub-Cpt Record'!A855&lt;&gt;"",CONCATENATE('Sub-Cpt Record'!A855,'Sub-Cpt Record'!B855,'Sub-Cpt Record'!C855),"")</f>
        <v/>
      </c>
      <c r="AU855" s="333">
        <f t="shared" si="126"/>
        <v>1</v>
      </c>
      <c r="AV855" s="333">
        <f>IF(AT855&lt;&gt;"",'Sub-Cpt Record'!C855/CODE!AU855,0)</f>
        <v>0</v>
      </c>
    </row>
    <row r="856" spans="1:48" x14ac:dyDescent="0.25">
      <c r="A856" s="333" t="str">
        <f>IF('Sub-Cpt Record'!B856="",IF(OR('Sub-Cpt Record'!A856=0,'Sub-Cpt Record'!A856=""),"",'Sub-Cpt Record'!A856),CONCATENATE('Sub-Cpt Record'!A856&amp;'Sub-Cpt Record'!B856))</f>
        <v/>
      </c>
      <c r="B856" s="333">
        <f t="shared" si="118"/>
        <v>1</v>
      </c>
      <c r="C856" s="334" t="str">
        <f>IF('Sub-Cpt Record'!E856 = "","",'Sub-Cpt Record'!E856&amp;"  ")</f>
        <v/>
      </c>
      <c r="D856" s="333" t="str">
        <f>IF('Sub-Cpt Record'!F856 = "","",'Sub-Cpt Record'!F856&amp;"  ")</f>
        <v/>
      </c>
      <c r="E856" s="333" t="str">
        <f>IF('Sub-Cpt Record'!G856 = "","",'Sub-Cpt Record'!G856&amp;"  ")</f>
        <v/>
      </c>
      <c r="F856" s="333" t="str">
        <f>IF('Sub-Cpt Record'!H856 = "","",'Sub-Cpt Record'!H856&amp;"  ")</f>
        <v/>
      </c>
      <c r="G856" s="333" t="str">
        <f>IF('Sub-Cpt Record'!I856 = "","",'Sub-Cpt Record'!I856&amp;"  ")</f>
        <v/>
      </c>
      <c r="H856" s="333" t="str">
        <f>IF('Sub-Cpt Record'!J856 = "","",'Sub-Cpt Record'!J856&amp;"  ")</f>
        <v/>
      </c>
      <c r="I856" s="335" t="str">
        <f t="shared" si="119"/>
        <v/>
      </c>
      <c r="J856" s="333">
        <f>IF(A856&lt;&gt;"",'Sub-Cpt Record'!C856/CODE!B856,0)</f>
        <v>0</v>
      </c>
      <c r="L856" s="337" t="str">
        <f t="shared" si="120"/>
        <v/>
      </c>
      <c r="N856" s="338">
        <f>COUNTIFS('Felling&amp;Restocking'!$A$11:$A$1000, 'Felling&amp;Restocking'!$A856, 'Felling&amp;Restocking'!$B$11:$B$1000, 'Felling&amp;Restocking'!$B856, 'Felling&amp;Restocking'!$H$11:$H$1000, 'Felling&amp;Restocking'!$H856)</f>
        <v>0</v>
      </c>
      <c r="O856" s="338">
        <f>IF(OR('Felling&amp;Restocking'!H856=0,'Felling&amp;Restocking'!H856=""),0,1)</f>
        <v>0</v>
      </c>
      <c r="P856" s="339">
        <f>SUM('Felling&amp;Restocking'!O856+'Felling&amp;Restocking'!P856)</f>
        <v>0</v>
      </c>
      <c r="S856" s="341">
        <f>IF(AND(O856&lt;&gt;0,P856&lt;&gt;0,'Felling&amp;Restocking'!G856&lt;&gt;0,AA856="",AC856=""),1,0)</f>
        <v>0</v>
      </c>
      <c r="T856" s="342" t="str">
        <f>IF(OR('Felling&amp;Restocking'!G856=0,'Felling&amp;Restocking'!G856=""),"",SUM('Felling&amp;Restocking'!O856/P856)*'Felling&amp;Restocking'!G856)</f>
        <v/>
      </c>
      <c r="U856" s="343" t="str">
        <f>IF(OR('Felling&amp;Restocking'!G856=0,'Felling&amp;Restocking'!G856=""),"",SUM('Felling&amp;Restocking'!P856/P856)*'Felling&amp;Restocking'!G856)</f>
        <v/>
      </c>
      <c r="V856" s="344">
        <f>IF(CONCATENATE('Felling&amp;Restocking'!U856&amp;'Felling&amp;Restocking'!W856&amp;'Felling&amp;Restocking'!Y856&amp;'Felling&amp;Restocking'!AA856&amp;'Felling&amp;Restocking'!AC856)="",0,1)</f>
        <v>0</v>
      </c>
      <c r="W856" s="345">
        <f>IF(OR(OR(TRIM('Felling&amp;Restocking'!H856)="T",TRIM('Felling&amp;Restocking'!H856)="DF",TRIM('Felling&amp;Restocking'!H856)="OS"),O856=0),0,1)</f>
        <v>0</v>
      </c>
      <c r="X856" s="345">
        <f>IF(OR('Felling&amp;Restocking'!$S856="",OR('Felling&amp;Restocking'!$S856=0,'Felling&amp;Restocking'!$S856="N/A")),0,1)</f>
        <v>0</v>
      </c>
      <c r="Y856" s="333" t="str">
        <f t="shared" si="121"/>
        <v/>
      </c>
      <c r="Z856" s="333" t="str">
        <f t="shared" si="122"/>
        <v/>
      </c>
      <c r="AA856" s="334" t="str">
        <f t="shared" si="123"/>
        <v/>
      </c>
      <c r="AC856" s="333" t="str">
        <f t="shared" si="124"/>
        <v/>
      </c>
      <c r="AE856" s="333" t="str">
        <f t="shared" si="125"/>
        <v>1</v>
      </c>
      <c r="AF856" s="346" t="str">
        <f>IF('Felling&amp;Restocking'!I856="","",IFERROR(VLOOKUP( 'Felling&amp;Restocking'!I856,SpeciesList[],2,FALSE),"," &amp; 'Felling&amp;Restocking'!I856))</f>
        <v/>
      </c>
      <c r="AG856" s="333" t="str">
        <f>IF('Felling&amp;Restocking'!I856="","",VLOOKUP( 'Felling&amp;Restocking'!I856,SpeciesList[],4,FALSE))</f>
        <v/>
      </c>
      <c r="AH856" s="333" t="str">
        <f>IF('Felling&amp;Restocking'!J856="","",IFERROR("," &amp; VLOOKUP( 'Felling&amp;Restocking'!J856,SpeciesList[],2,FALSE),"," &amp; 'Felling&amp;Restocking'!J856))</f>
        <v/>
      </c>
      <c r="AI856" s="333" t="str">
        <f>IF('Felling&amp;Restocking'!J856="","",VLOOKUP( 'Felling&amp;Restocking'!J856,SpeciesList[],4,FALSE))</f>
        <v/>
      </c>
      <c r="AJ856" s="333" t="str">
        <f>IF('Felling&amp;Restocking'!K856="","",IFERROR("," &amp; VLOOKUP( 'Felling&amp;Restocking'!K856,SpeciesList[],2,FALSE),"," &amp; 'Felling&amp;Restocking'!K856))</f>
        <v/>
      </c>
      <c r="AK856" s="333" t="str">
        <f>IF('Felling&amp;Restocking'!K856="","",VLOOKUP( 'Felling&amp;Restocking'!K856,SpeciesList[],4,FALSE))</f>
        <v/>
      </c>
      <c r="AL856" s="333" t="str">
        <f>IF('Felling&amp;Restocking'!L856="","",IFERROR("," &amp; VLOOKUP( 'Felling&amp;Restocking'!L856,SpeciesList[],2,FALSE),"," &amp; 'Felling&amp;Restocking'!L856))</f>
        <v/>
      </c>
      <c r="AM856" s="333" t="str">
        <f>IF('Felling&amp;Restocking'!L856="","",VLOOKUP( 'Felling&amp;Restocking'!L856,SpeciesList[],4,FALSE))</f>
        <v/>
      </c>
      <c r="AN856" s="333" t="str">
        <f>IF('Felling&amp;Restocking'!M856="","",IFERROR("," &amp; VLOOKUP( 'Felling&amp;Restocking'!M856,SpeciesList[],2,FALSE),"," &amp; 'Felling&amp;Restocking'!M856))</f>
        <v/>
      </c>
      <c r="AO856" s="333" t="str">
        <f>IF('Felling&amp;Restocking'!M856="","",VLOOKUP( 'Felling&amp;Restocking'!M856,SpeciesList[],4,FALSE))</f>
        <v/>
      </c>
      <c r="AP856" s="333" t="str">
        <f>IF('Felling&amp;Restocking'!N856="","",IFERROR("," &amp; VLOOKUP( 'Felling&amp;Restocking'!N856,SpeciesList[],2,FALSE),"," &amp; 'Felling&amp;Restocking'!N856))</f>
        <v/>
      </c>
      <c r="AQ856" s="333" t="str">
        <f>IF('Felling&amp;Restocking'!N856="","",VLOOKUP( 'Felling&amp;Restocking'!N856,SpeciesList[],4,FALSE))</f>
        <v/>
      </c>
      <c r="AS856" s="346"/>
      <c r="AT856" s="333" t="str">
        <f>IF('Sub-Cpt Record'!A856&lt;&gt;"",CONCATENATE('Sub-Cpt Record'!A856,'Sub-Cpt Record'!B856,'Sub-Cpt Record'!C856),"")</f>
        <v/>
      </c>
      <c r="AU856" s="333">
        <f t="shared" si="126"/>
        <v>1</v>
      </c>
      <c r="AV856" s="333">
        <f>IF(AT856&lt;&gt;"",'Sub-Cpt Record'!C856/CODE!AU856,0)</f>
        <v>0</v>
      </c>
    </row>
    <row r="857" spans="1:48" x14ac:dyDescent="0.25">
      <c r="A857" s="333" t="str">
        <f>IF('Sub-Cpt Record'!B857="",IF(OR('Sub-Cpt Record'!A857=0,'Sub-Cpt Record'!A857=""),"",'Sub-Cpt Record'!A857),CONCATENATE('Sub-Cpt Record'!A857&amp;'Sub-Cpt Record'!B857))</f>
        <v/>
      </c>
      <c r="B857" s="333">
        <f t="shared" si="118"/>
        <v>1</v>
      </c>
      <c r="C857" s="334" t="str">
        <f>IF('Sub-Cpt Record'!E857 = "","",'Sub-Cpt Record'!E857&amp;"  ")</f>
        <v/>
      </c>
      <c r="D857" s="333" t="str">
        <f>IF('Sub-Cpt Record'!F857 = "","",'Sub-Cpt Record'!F857&amp;"  ")</f>
        <v/>
      </c>
      <c r="E857" s="333" t="str">
        <f>IF('Sub-Cpt Record'!G857 = "","",'Sub-Cpt Record'!G857&amp;"  ")</f>
        <v/>
      </c>
      <c r="F857" s="333" t="str">
        <f>IF('Sub-Cpt Record'!H857 = "","",'Sub-Cpt Record'!H857&amp;"  ")</f>
        <v/>
      </c>
      <c r="G857" s="333" t="str">
        <f>IF('Sub-Cpt Record'!I857 = "","",'Sub-Cpt Record'!I857&amp;"  ")</f>
        <v/>
      </c>
      <c r="H857" s="333" t="str">
        <f>IF('Sub-Cpt Record'!J857 = "","",'Sub-Cpt Record'!J857&amp;"  ")</f>
        <v/>
      </c>
      <c r="I857" s="335" t="str">
        <f t="shared" si="119"/>
        <v/>
      </c>
      <c r="J857" s="333">
        <f>IF(A857&lt;&gt;"",'Sub-Cpt Record'!C857/CODE!B857,0)</f>
        <v>0</v>
      </c>
      <c r="L857" s="337" t="str">
        <f t="shared" si="120"/>
        <v/>
      </c>
      <c r="N857" s="338">
        <f>COUNTIFS('Felling&amp;Restocking'!$A$11:$A$1000, 'Felling&amp;Restocking'!$A857, 'Felling&amp;Restocking'!$B$11:$B$1000, 'Felling&amp;Restocking'!$B857, 'Felling&amp;Restocking'!$H$11:$H$1000, 'Felling&amp;Restocking'!$H857)</f>
        <v>0</v>
      </c>
      <c r="O857" s="338">
        <f>IF(OR('Felling&amp;Restocking'!H857=0,'Felling&amp;Restocking'!H857=""),0,1)</f>
        <v>0</v>
      </c>
      <c r="P857" s="339">
        <f>SUM('Felling&amp;Restocking'!O857+'Felling&amp;Restocking'!P857)</f>
        <v>0</v>
      </c>
      <c r="S857" s="341">
        <f>IF(AND(O857&lt;&gt;0,P857&lt;&gt;0,'Felling&amp;Restocking'!G857&lt;&gt;0,AA857="",AC857=""),1,0)</f>
        <v>0</v>
      </c>
      <c r="T857" s="342" t="str">
        <f>IF(OR('Felling&amp;Restocking'!G857=0,'Felling&amp;Restocking'!G857=""),"",SUM('Felling&amp;Restocking'!O857/P857)*'Felling&amp;Restocking'!G857)</f>
        <v/>
      </c>
      <c r="U857" s="343" t="str">
        <f>IF(OR('Felling&amp;Restocking'!G857=0,'Felling&amp;Restocking'!G857=""),"",SUM('Felling&amp;Restocking'!P857/P857)*'Felling&amp;Restocking'!G857)</f>
        <v/>
      </c>
      <c r="V857" s="344">
        <f>IF(CONCATENATE('Felling&amp;Restocking'!U857&amp;'Felling&amp;Restocking'!W857&amp;'Felling&amp;Restocking'!Y857&amp;'Felling&amp;Restocking'!AA857&amp;'Felling&amp;Restocking'!AC857)="",0,1)</f>
        <v>0</v>
      </c>
      <c r="W857" s="345">
        <f>IF(OR(OR(TRIM('Felling&amp;Restocking'!H857)="T",TRIM('Felling&amp;Restocking'!H857)="DF",TRIM('Felling&amp;Restocking'!H857)="OS"),O857=0),0,1)</f>
        <v>0</v>
      </c>
      <c r="X857" s="345">
        <f>IF(OR('Felling&amp;Restocking'!$S857="",OR('Felling&amp;Restocking'!$S857=0,'Felling&amp;Restocking'!$S857="N/A")),0,1)</f>
        <v>0</v>
      </c>
      <c r="Y857" s="333" t="str">
        <f t="shared" si="121"/>
        <v/>
      </c>
      <c r="Z857" s="333" t="str">
        <f t="shared" si="122"/>
        <v/>
      </c>
      <c r="AA857" s="334" t="str">
        <f t="shared" si="123"/>
        <v/>
      </c>
      <c r="AC857" s="333" t="str">
        <f t="shared" si="124"/>
        <v/>
      </c>
      <c r="AE857" s="333" t="str">
        <f t="shared" si="125"/>
        <v>1</v>
      </c>
      <c r="AF857" s="346" t="str">
        <f>IF('Felling&amp;Restocking'!I857="","",IFERROR(VLOOKUP( 'Felling&amp;Restocking'!I857,SpeciesList[],2,FALSE),"," &amp; 'Felling&amp;Restocking'!I857))</f>
        <v/>
      </c>
      <c r="AG857" s="333" t="str">
        <f>IF('Felling&amp;Restocking'!I857="","",VLOOKUP( 'Felling&amp;Restocking'!I857,SpeciesList[],4,FALSE))</f>
        <v/>
      </c>
      <c r="AH857" s="333" t="str">
        <f>IF('Felling&amp;Restocking'!J857="","",IFERROR("," &amp; VLOOKUP( 'Felling&amp;Restocking'!J857,SpeciesList[],2,FALSE),"," &amp; 'Felling&amp;Restocking'!J857))</f>
        <v/>
      </c>
      <c r="AI857" s="333" t="str">
        <f>IF('Felling&amp;Restocking'!J857="","",VLOOKUP( 'Felling&amp;Restocking'!J857,SpeciesList[],4,FALSE))</f>
        <v/>
      </c>
      <c r="AJ857" s="333" t="str">
        <f>IF('Felling&amp;Restocking'!K857="","",IFERROR("," &amp; VLOOKUP( 'Felling&amp;Restocking'!K857,SpeciesList[],2,FALSE),"," &amp; 'Felling&amp;Restocking'!K857))</f>
        <v/>
      </c>
      <c r="AK857" s="333" t="str">
        <f>IF('Felling&amp;Restocking'!K857="","",VLOOKUP( 'Felling&amp;Restocking'!K857,SpeciesList[],4,FALSE))</f>
        <v/>
      </c>
      <c r="AL857" s="333" t="str">
        <f>IF('Felling&amp;Restocking'!L857="","",IFERROR("," &amp; VLOOKUP( 'Felling&amp;Restocking'!L857,SpeciesList[],2,FALSE),"," &amp; 'Felling&amp;Restocking'!L857))</f>
        <v/>
      </c>
      <c r="AM857" s="333" t="str">
        <f>IF('Felling&amp;Restocking'!L857="","",VLOOKUP( 'Felling&amp;Restocking'!L857,SpeciesList[],4,FALSE))</f>
        <v/>
      </c>
      <c r="AN857" s="333" t="str">
        <f>IF('Felling&amp;Restocking'!M857="","",IFERROR("," &amp; VLOOKUP( 'Felling&amp;Restocking'!M857,SpeciesList[],2,FALSE),"," &amp; 'Felling&amp;Restocking'!M857))</f>
        <v/>
      </c>
      <c r="AO857" s="333" t="str">
        <f>IF('Felling&amp;Restocking'!M857="","",VLOOKUP( 'Felling&amp;Restocking'!M857,SpeciesList[],4,FALSE))</f>
        <v/>
      </c>
      <c r="AP857" s="333" t="str">
        <f>IF('Felling&amp;Restocking'!N857="","",IFERROR("," &amp; VLOOKUP( 'Felling&amp;Restocking'!N857,SpeciesList[],2,FALSE),"," &amp; 'Felling&amp;Restocking'!N857))</f>
        <v/>
      </c>
      <c r="AQ857" s="333" t="str">
        <f>IF('Felling&amp;Restocking'!N857="","",VLOOKUP( 'Felling&amp;Restocking'!N857,SpeciesList[],4,FALSE))</f>
        <v/>
      </c>
      <c r="AS857" s="346"/>
      <c r="AT857" s="333" t="str">
        <f>IF('Sub-Cpt Record'!A857&lt;&gt;"",CONCATENATE('Sub-Cpt Record'!A857,'Sub-Cpt Record'!B857,'Sub-Cpt Record'!C857),"")</f>
        <v/>
      </c>
      <c r="AU857" s="333">
        <f t="shared" si="126"/>
        <v>1</v>
      </c>
      <c r="AV857" s="333">
        <f>IF(AT857&lt;&gt;"",'Sub-Cpt Record'!C857/CODE!AU857,0)</f>
        <v>0</v>
      </c>
    </row>
    <row r="858" spans="1:48" x14ac:dyDescent="0.25">
      <c r="A858" s="333" t="str">
        <f>IF('Sub-Cpt Record'!B858="",IF(OR('Sub-Cpt Record'!A858=0,'Sub-Cpt Record'!A858=""),"",'Sub-Cpt Record'!A858),CONCATENATE('Sub-Cpt Record'!A858&amp;'Sub-Cpt Record'!B858))</f>
        <v/>
      </c>
      <c r="B858" s="333">
        <f t="shared" si="118"/>
        <v>1</v>
      </c>
      <c r="C858" s="334" t="str">
        <f>IF('Sub-Cpt Record'!E858 = "","",'Sub-Cpt Record'!E858&amp;"  ")</f>
        <v/>
      </c>
      <c r="D858" s="333" t="str">
        <f>IF('Sub-Cpt Record'!F858 = "","",'Sub-Cpt Record'!F858&amp;"  ")</f>
        <v/>
      </c>
      <c r="E858" s="333" t="str">
        <f>IF('Sub-Cpt Record'!G858 = "","",'Sub-Cpt Record'!G858&amp;"  ")</f>
        <v/>
      </c>
      <c r="F858" s="333" t="str">
        <f>IF('Sub-Cpt Record'!H858 = "","",'Sub-Cpt Record'!H858&amp;"  ")</f>
        <v/>
      </c>
      <c r="G858" s="333" t="str">
        <f>IF('Sub-Cpt Record'!I858 = "","",'Sub-Cpt Record'!I858&amp;"  ")</f>
        <v/>
      </c>
      <c r="H858" s="333" t="str">
        <f>IF('Sub-Cpt Record'!J858 = "","",'Sub-Cpt Record'!J858&amp;"  ")</f>
        <v/>
      </c>
      <c r="I858" s="335" t="str">
        <f t="shared" si="119"/>
        <v/>
      </c>
      <c r="J858" s="333">
        <f>IF(A858&lt;&gt;"",'Sub-Cpt Record'!C858/CODE!B858,0)</f>
        <v>0</v>
      </c>
      <c r="L858" s="337" t="str">
        <f t="shared" si="120"/>
        <v/>
      </c>
      <c r="N858" s="338">
        <f>COUNTIFS('Felling&amp;Restocking'!$A$11:$A$1000, 'Felling&amp;Restocking'!$A858, 'Felling&amp;Restocking'!$B$11:$B$1000, 'Felling&amp;Restocking'!$B858, 'Felling&amp;Restocking'!$H$11:$H$1000, 'Felling&amp;Restocking'!$H858)</f>
        <v>0</v>
      </c>
      <c r="O858" s="338">
        <f>IF(OR('Felling&amp;Restocking'!H858=0,'Felling&amp;Restocking'!H858=""),0,1)</f>
        <v>0</v>
      </c>
      <c r="P858" s="339">
        <f>SUM('Felling&amp;Restocking'!O858+'Felling&amp;Restocking'!P858)</f>
        <v>0</v>
      </c>
      <c r="S858" s="341">
        <f>IF(AND(O858&lt;&gt;0,P858&lt;&gt;0,'Felling&amp;Restocking'!G858&lt;&gt;0,AA858="",AC858=""),1,0)</f>
        <v>0</v>
      </c>
      <c r="T858" s="342" t="str">
        <f>IF(OR('Felling&amp;Restocking'!G858=0,'Felling&amp;Restocking'!G858=""),"",SUM('Felling&amp;Restocking'!O858/P858)*'Felling&amp;Restocking'!G858)</f>
        <v/>
      </c>
      <c r="U858" s="343" t="str">
        <f>IF(OR('Felling&amp;Restocking'!G858=0,'Felling&amp;Restocking'!G858=""),"",SUM('Felling&amp;Restocking'!P858/P858)*'Felling&amp;Restocking'!G858)</f>
        <v/>
      </c>
      <c r="V858" s="344">
        <f>IF(CONCATENATE('Felling&amp;Restocking'!U858&amp;'Felling&amp;Restocking'!W858&amp;'Felling&amp;Restocking'!Y858&amp;'Felling&amp;Restocking'!AA858&amp;'Felling&amp;Restocking'!AC858)="",0,1)</f>
        <v>0</v>
      </c>
      <c r="W858" s="345">
        <f>IF(OR(OR(TRIM('Felling&amp;Restocking'!H858)="T",TRIM('Felling&amp;Restocking'!H858)="DF",TRIM('Felling&amp;Restocking'!H858)="OS"),O858=0),0,1)</f>
        <v>0</v>
      </c>
      <c r="X858" s="345">
        <f>IF(OR('Felling&amp;Restocking'!$S858="",OR('Felling&amp;Restocking'!$S858=0,'Felling&amp;Restocking'!$S858="N/A")),0,1)</f>
        <v>0</v>
      </c>
      <c r="Y858" s="333" t="str">
        <f t="shared" si="121"/>
        <v/>
      </c>
      <c r="Z858" s="333" t="str">
        <f t="shared" si="122"/>
        <v/>
      </c>
      <c r="AA858" s="334" t="str">
        <f t="shared" si="123"/>
        <v/>
      </c>
      <c r="AC858" s="333" t="str">
        <f t="shared" si="124"/>
        <v/>
      </c>
      <c r="AE858" s="333" t="str">
        <f t="shared" si="125"/>
        <v>1</v>
      </c>
      <c r="AF858" s="346" t="str">
        <f>IF('Felling&amp;Restocking'!I858="","",IFERROR(VLOOKUP( 'Felling&amp;Restocking'!I858,SpeciesList[],2,FALSE),"," &amp; 'Felling&amp;Restocking'!I858))</f>
        <v/>
      </c>
      <c r="AG858" s="333" t="str">
        <f>IF('Felling&amp;Restocking'!I858="","",VLOOKUP( 'Felling&amp;Restocking'!I858,SpeciesList[],4,FALSE))</f>
        <v/>
      </c>
      <c r="AH858" s="333" t="str">
        <f>IF('Felling&amp;Restocking'!J858="","",IFERROR("," &amp; VLOOKUP( 'Felling&amp;Restocking'!J858,SpeciesList[],2,FALSE),"," &amp; 'Felling&amp;Restocking'!J858))</f>
        <v/>
      </c>
      <c r="AI858" s="333" t="str">
        <f>IF('Felling&amp;Restocking'!J858="","",VLOOKUP( 'Felling&amp;Restocking'!J858,SpeciesList[],4,FALSE))</f>
        <v/>
      </c>
      <c r="AJ858" s="333" t="str">
        <f>IF('Felling&amp;Restocking'!K858="","",IFERROR("," &amp; VLOOKUP( 'Felling&amp;Restocking'!K858,SpeciesList[],2,FALSE),"," &amp; 'Felling&amp;Restocking'!K858))</f>
        <v/>
      </c>
      <c r="AK858" s="333" t="str">
        <f>IF('Felling&amp;Restocking'!K858="","",VLOOKUP( 'Felling&amp;Restocking'!K858,SpeciesList[],4,FALSE))</f>
        <v/>
      </c>
      <c r="AL858" s="333" t="str">
        <f>IF('Felling&amp;Restocking'!L858="","",IFERROR("," &amp; VLOOKUP( 'Felling&amp;Restocking'!L858,SpeciesList[],2,FALSE),"," &amp; 'Felling&amp;Restocking'!L858))</f>
        <v/>
      </c>
      <c r="AM858" s="333" t="str">
        <f>IF('Felling&amp;Restocking'!L858="","",VLOOKUP( 'Felling&amp;Restocking'!L858,SpeciesList[],4,FALSE))</f>
        <v/>
      </c>
      <c r="AN858" s="333" t="str">
        <f>IF('Felling&amp;Restocking'!M858="","",IFERROR("," &amp; VLOOKUP( 'Felling&amp;Restocking'!M858,SpeciesList[],2,FALSE),"," &amp; 'Felling&amp;Restocking'!M858))</f>
        <v/>
      </c>
      <c r="AO858" s="333" t="str">
        <f>IF('Felling&amp;Restocking'!M858="","",VLOOKUP( 'Felling&amp;Restocking'!M858,SpeciesList[],4,FALSE))</f>
        <v/>
      </c>
      <c r="AP858" s="333" t="str">
        <f>IF('Felling&amp;Restocking'!N858="","",IFERROR("," &amp; VLOOKUP( 'Felling&amp;Restocking'!N858,SpeciesList[],2,FALSE),"," &amp; 'Felling&amp;Restocking'!N858))</f>
        <v/>
      </c>
      <c r="AQ858" s="333" t="str">
        <f>IF('Felling&amp;Restocking'!N858="","",VLOOKUP( 'Felling&amp;Restocking'!N858,SpeciesList[],4,FALSE))</f>
        <v/>
      </c>
      <c r="AS858" s="346"/>
      <c r="AT858" s="333" t="str">
        <f>IF('Sub-Cpt Record'!A858&lt;&gt;"",CONCATENATE('Sub-Cpt Record'!A858,'Sub-Cpt Record'!B858,'Sub-Cpt Record'!C858),"")</f>
        <v/>
      </c>
      <c r="AU858" s="333">
        <f t="shared" si="126"/>
        <v>1</v>
      </c>
      <c r="AV858" s="333">
        <f>IF(AT858&lt;&gt;"",'Sub-Cpt Record'!C858/CODE!AU858,0)</f>
        <v>0</v>
      </c>
    </row>
    <row r="859" spans="1:48" x14ac:dyDescent="0.25">
      <c r="A859" s="333" t="str">
        <f>IF('Sub-Cpt Record'!B859="",IF(OR('Sub-Cpt Record'!A859=0,'Sub-Cpt Record'!A859=""),"",'Sub-Cpt Record'!A859),CONCATENATE('Sub-Cpt Record'!A859&amp;'Sub-Cpt Record'!B859))</f>
        <v/>
      </c>
      <c r="B859" s="333">
        <f t="shared" si="118"/>
        <v>1</v>
      </c>
      <c r="C859" s="334" t="str">
        <f>IF('Sub-Cpt Record'!E859 = "","",'Sub-Cpt Record'!E859&amp;"  ")</f>
        <v/>
      </c>
      <c r="D859" s="333" t="str">
        <f>IF('Sub-Cpt Record'!F859 = "","",'Sub-Cpt Record'!F859&amp;"  ")</f>
        <v/>
      </c>
      <c r="E859" s="333" t="str">
        <f>IF('Sub-Cpt Record'!G859 = "","",'Sub-Cpt Record'!G859&amp;"  ")</f>
        <v/>
      </c>
      <c r="F859" s="333" t="str">
        <f>IF('Sub-Cpt Record'!H859 = "","",'Sub-Cpt Record'!H859&amp;"  ")</f>
        <v/>
      </c>
      <c r="G859" s="333" t="str">
        <f>IF('Sub-Cpt Record'!I859 = "","",'Sub-Cpt Record'!I859&amp;"  ")</f>
        <v/>
      </c>
      <c r="H859" s="333" t="str">
        <f>IF('Sub-Cpt Record'!J859 = "","",'Sub-Cpt Record'!J859&amp;"  ")</f>
        <v/>
      </c>
      <c r="I859" s="335" t="str">
        <f t="shared" si="119"/>
        <v/>
      </c>
      <c r="J859" s="333">
        <f>IF(A859&lt;&gt;"",'Sub-Cpt Record'!C859/CODE!B859,0)</f>
        <v>0</v>
      </c>
      <c r="L859" s="337" t="str">
        <f t="shared" si="120"/>
        <v/>
      </c>
      <c r="N859" s="338">
        <f>COUNTIFS('Felling&amp;Restocking'!$A$11:$A$1000, 'Felling&amp;Restocking'!$A859, 'Felling&amp;Restocking'!$B$11:$B$1000, 'Felling&amp;Restocking'!$B859, 'Felling&amp;Restocking'!$H$11:$H$1000, 'Felling&amp;Restocking'!$H859)</f>
        <v>0</v>
      </c>
      <c r="O859" s="338">
        <f>IF(OR('Felling&amp;Restocking'!H859=0,'Felling&amp;Restocking'!H859=""),0,1)</f>
        <v>0</v>
      </c>
      <c r="P859" s="339">
        <f>SUM('Felling&amp;Restocking'!O859+'Felling&amp;Restocking'!P859)</f>
        <v>0</v>
      </c>
      <c r="S859" s="341">
        <f>IF(AND(O859&lt;&gt;0,P859&lt;&gt;0,'Felling&amp;Restocking'!G859&lt;&gt;0,AA859="",AC859=""),1,0)</f>
        <v>0</v>
      </c>
      <c r="T859" s="342" t="str">
        <f>IF(OR('Felling&amp;Restocking'!G859=0,'Felling&amp;Restocking'!G859=""),"",SUM('Felling&amp;Restocking'!O859/P859)*'Felling&amp;Restocking'!G859)</f>
        <v/>
      </c>
      <c r="U859" s="343" t="str">
        <f>IF(OR('Felling&amp;Restocking'!G859=0,'Felling&amp;Restocking'!G859=""),"",SUM('Felling&amp;Restocking'!P859/P859)*'Felling&amp;Restocking'!G859)</f>
        <v/>
      </c>
      <c r="V859" s="344">
        <f>IF(CONCATENATE('Felling&amp;Restocking'!U859&amp;'Felling&amp;Restocking'!W859&amp;'Felling&amp;Restocking'!Y859&amp;'Felling&amp;Restocking'!AA859&amp;'Felling&amp;Restocking'!AC859)="",0,1)</f>
        <v>0</v>
      </c>
      <c r="W859" s="345">
        <f>IF(OR(OR(TRIM('Felling&amp;Restocking'!H859)="T",TRIM('Felling&amp;Restocking'!H859)="DF",TRIM('Felling&amp;Restocking'!H859)="OS"),O859=0),0,1)</f>
        <v>0</v>
      </c>
      <c r="X859" s="345">
        <f>IF(OR('Felling&amp;Restocking'!$S859="",OR('Felling&amp;Restocking'!$S859=0,'Felling&amp;Restocking'!$S859="N/A")),0,1)</f>
        <v>0</v>
      </c>
      <c r="Y859" s="333" t="str">
        <f t="shared" si="121"/>
        <v/>
      </c>
      <c r="Z859" s="333" t="str">
        <f t="shared" si="122"/>
        <v/>
      </c>
      <c r="AA859" s="334" t="str">
        <f t="shared" si="123"/>
        <v/>
      </c>
      <c r="AC859" s="333" t="str">
        <f t="shared" si="124"/>
        <v/>
      </c>
      <c r="AE859" s="333" t="str">
        <f t="shared" si="125"/>
        <v>1</v>
      </c>
      <c r="AF859" s="346" t="str">
        <f>IF('Felling&amp;Restocking'!I859="","",IFERROR(VLOOKUP( 'Felling&amp;Restocking'!I859,SpeciesList[],2,FALSE),"," &amp; 'Felling&amp;Restocking'!I859))</f>
        <v/>
      </c>
      <c r="AG859" s="333" t="str">
        <f>IF('Felling&amp;Restocking'!I859="","",VLOOKUP( 'Felling&amp;Restocking'!I859,SpeciesList[],4,FALSE))</f>
        <v/>
      </c>
      <c r="AH859" s="333" t="str">
        <f>IF('Felling&amp;Restocking'!J859="","",IFERROR("," &amp; VLOOKUP( 'Felling&amp;Restocking'!J859,SpeciesList[],2,FALSE),"," &amp; 'Felling&amp;Restocking'!J859))</f>
        <v/>
      </c>
      <c r="AI859" s="333" t="str">
        <f>IF('Felling&amp;Restocking'!J859="","",VLOOKUP( 'Felling&amp;Restocking'!J859,SpeciesList[],4,FALSE))</f>
        <v/>
      </c>
      <c r="AJ859" s="333" t="str">
        <f>IF('Felling&amp;Restocking'!K859="","",IFERROR("," &amp; VLOOKUP( 'Felling&amp;Restocking'!K859,SpeciesList[],2,FALSE),"," &amp; 'Felling&amp;Restocking'!K859))</f>
        <v/>
      </c>
      <c r="AK859" s="333" t="str">
        <f>IF('Felling&amp;Restocking'!K859="","",VLOOKUP( 'Felling&amp;Restocking'!K859,SpeciesList[],4,FALSE))</f>
        <v/>
      </c>
      <c r="AL859" s="333" t="str">
        <f>IF('Felling&amp;Restocking'!L859="","",IFERROR("," &amp; VLOOKUP( 'Felling&amp;Restocking'!L859,SpeciesList[],2,FALSE),"," &amp; 'Felling&amp;Restocking'!L859))</f>
        <v/>
      </c>
      <c r="AM859" s="333" t="str">
        <f>IF('Felling&amp;Restocking'!L859="","",VLOOKUP( 'Felling&amp;Restocking'!L859,SpeciesList[],4,FALSE))</f>
        <v/>
      </c>
      <c r="AN859" s="333" t="str">
        <f>IF('Felling&amp;Restocking'!M859="","",IFERROR("," &amp; VLOOKUP( 'Felling&amp;Restocking'!M859,SpeciesList[],2,FALSE),"," &amp; 'Felling&amp;Restocking'!M859))</f>
        <v/>
      </c>
      <c r="AO859" s="333" t="str">
        <f>IF('Felling&amp;Restocking'!M859="","",VLOOKUP( 'Felling&amp;Restocking'!M859,SpeciesList[],4,FALSE))</f>
        <v/>
      </c>
      <c r="AP859" s="333" t="str">
        <f>IF('Felling&amp;Restocking'!N859="","",IFERROR("," &amp; VLOOKUP( 'Felling&amp;Restocking'!N859,SpeciesList[],2,FALSE),"," &amp; 'Felling&amp;Restocking'!N859))</f>
        <v/>
      </c>
      <c r="AQ859" s="333" t="str">
        <f>IF('Felling&amp;Restocking'!N859="","",VLOOKUP( 'Felling&amp;Restocking'!N859,SpeciesList[],4,FALSE))</f>
        <v/>
      </c>
      <c r="AS859" s="346"/>
      <c r="AT859" s="333" t="str">
        <f>IF('Sub-Cpt Record'!A859&lt;&gt;"",CONCATENATE('Sub-Cpt Record'!A859,'Sub-Cpt Record'!B859,'Sub-Cpt Record'!C859),"")</f>
        <v/>
      </c>
      <c r="AU859" s="333">
        <f t="shared" si="126"/>
        <v>1</v>
      </c>
      <c r="AV859" s="333">
        <f>IF(AT859&lt;&gt;"",'Sub-Cpt Record'!C859/CODE!AU859,0)</f>
        <v>0</v>
      </c>
    </row>
    <row r="860" spans="1:48" x14ac:dyDescent="0.25">
      <c r="A860" s="333" t="str">
        <f>IF('Sub-Cpt Record'!B860="",IF(OR('Sub-Cpt Record'!A860=0,'Sub-Cpt Record'!A860=""),"",'Sub-Cpt Record'!A860),CONCATENATE('Sub-Cpt Record'!A860&amp;'Sub-Cpt Record'!B860))</f>
        <v/>
      </c>
      <c r="B860" s="333">
        <f t="shared" si="118"/>
        <v>1</v>
      </c>
      <c r="C860" s="334" t="str">
        <f>IF('Sub-Cpt Record'!E860 = "","",'Sub-Cpt Record'!E860&amp;"  ")</f>
        <v/>
      </c>
      <c r="D860" s="333" t="str">
        <f>IF('Sub-Cpt Record'!F860 = "","",'Sub-Cpt Record'!F860&amp;"  ")</f>
        <v/>
      </c>
      <c r="E860" s="333" t="str">
        <f>IF('Sub-Cpt Record'!G860 = "","",'Sub-Cpt Record'!G860&amp;"  ")</f>
        <v/>
      </c>
      <c r="F860" s="333" t="str">
        <f>IF('Sub-Cpt Record'!H860 = "","",'Sub-Cpt Record'!H860&amp;"  ")</f>
        <v/>
      </c>
      <c r="G860" s="333" t="str">
        <f>IF('Sub-Cpt Record'!I860 = "","",'Sub-Cpt Record'!I860&amp;"  ")</f>
        <v/>
      </c>
      <c r="H860" s="333" t="str">
        <f>IF('Sub-Cpt Record'!J860 = "","",'Sub-Cpt Record'!J860&amp;"  ")</f>
        <v/>
      </c>
      <c r="I860" s="335" t="str">
        <f t="shared" si="119"/>
        <v/>
      </c>
      <c r="J860" s="333">
        <f>IF(A860&lt;&gt;"",'Sub-Cpt Record'!C860/CODE!B860,0)</f>
        <v>0</v>
      </c>
      <c r="L860" s="337" t="str">
        <f t="shared" si="120"/>
        <v/>
      </c>
      <c r="N860" s="338">
        <f>COUNTIFS('Felling&amp;Restocking'!$A$11:$A$1000, 'Felling&amp;Restocking'!$A860, 'Felling&amp;Restocking'!$B$11:$B$1000, 'Felling&amp;Restocking'!$B860, 'Felling&amp;Restocking'!$H$11:$H$1000, 'Felling&amp;Restocking'!$H860)</f>
        <v>0</v>
      </c>
      <c r="O860" s="338">
        <f>IF(OR('Felling&amp;Restocking'!H860=0,'Felling&amp;Restocking'!H860=""),0,1)</f>
        <v>0</v>
      </c>
      <c r="P860" s="339">
        <f>SUM('Felling&amp;Restocking'!O860+'Felling&amp;Restocking'!P860)</f>
        <v>0</v>
      </c>
      <c r="S860" s="341">
        <f>IF(AND(O860&lt;&gt;0,P860&lt;&gt;0,'Felling&amp;Restocking'!G860&lt;&gt;0,AA860="",AC860=""),1,0)</f>
        <v>0</v>
      </c>
      <c r="T860" s="342" t="str">
        <f>IF(OR('Felling&amp;Restocking'!G860=0,'Felling&amp;Restocking'!G860=""),"",SUM('Felling&amp;Restocking'!O860/P860)*'Felling&amp;Restocking'!G860)</f>
        <v/>
      </c>
      <c r="U860" s="343" t="str">
        <f>IF(OR('Felling&amp;Restocking'!G860=0,'Felling&amp;Restocking'!G860=""),"",SUM('Felling&amp;Restocking'!P860/P860)*'Felling&amp;Restocking'!G860)</f>
        <v/>
      </c>
      <c r="V860" s="344">
        <f>IF(CONCATENATE('Felling&amp;Restocking'!U860&amp;'Felling&amp;Restocking'!W860&amp;'Felling&amp;Restocking'!Y860&amp;'Felling&amp;Restocking'!AA860&amp;'Felling&amp;Restocking'!AC860)="",0,1)</f>
        <v>0</v>
      </c>
      <c r="W860" s="345">
        <f>IF(OR(OR(TRIM('Felling&amp;Restocking'!H860)="T",TRIM('Felling&amp;Restocking'!H860)="DF",TRIM('Felling&amp;Restocking'!H860)="OS"),O860=0),0,1)</f>
        <v>0</v>
      </c>
      <c r="X860" s="345">
        <f>IF(OR('Felling&amp;Restocking'!$S860="",OR('Felling&amp;Restocking'!$S860=0,'Felling&amp;Restocking'!$S860="N/A")),0,1)</f>
        <v>0</v>
      </c>
      <c r="Y860" s="333" t="str">
        <f t="shared" si="121"/>
        <v/>
      </c>
      <c r="Z860" s="333" t="str">
        <f t="shared" si="122"/>
        <v/>
      </c>
      <c r="AA860" s="334" t="str">
        <f t="shared" si="123"/>
        <v/>
      </c>
      <c r="AC860" s="333" t="str">
        <f t="shared" si="124"/>
        <v/>
      </c>
      <c r="AE860" s="333" t="str">
        <f t="shared" si="125"/>
        <v>1</v>
      </c>
      <c r="AF860" s="346" t="str">
        <f>IF('Felling&amp;Restocking'!I860="","",IFERROR(VLOOKUP( 'Felling&amp;Restocking'!I860,SpeciesList[],2,FALSE),"," &amp; 'Felling&amp;Restocking'!I860))</f>
        <v/>
      </c>
      <c r="AG860" s="333" t="str">
        <f>IF('Felling&amp;Restocking'!I860="","",VLOOKUP( 'Felling&amp;Restocking'!I860,SpeciesList[],4,FALSE))</f>
        <v/>
      </c>
      <c r="AH860" s="333" t="str">
        <f>IF('Felling&amp;Restocking'!J860="","",IFERROR("," &amp; VLOOKUP( 'Felling&amp;Restocking'!J860,SpeciesList[],2,FALSE),"," &amp; 'Felling&amp;Restocking'!J860))</f>
        <v/>
      </c>
      <c r="AI860" s="333" t="str">
        <f>IF('Felling&amp;Restocking'!J860="","",VLOOKUP( 'Felling&amp;Restocking'!J860,SpeciesList[],4,FALSE))</f>
        <v/>
      </c>
      <c r="AJ860" s="333" t="str">
        <f>IF('Felling&amp;Restocking'!K860="","",IFERROR("," &amp; VLOOKUP( 'Felling&amp;Restocking'!K860,SpeciesList[],2,FALSE),"," &amp; 'Felling&amp;Restocking'!K860))</f>
        <v/>
      </c>
      <c r="AK860" s="333" t="str">
        <f>IF('Felling&amp;Restocking'!K860="","",VLOOKUP( 'Felling&amp;Restocking'!K860,SpeciesList[],4,FALSE))</f>
        <v/>
      </c>
      <c r="AL860" s="333" t="str">
        <f>IF('Felling&amp;Restocking'!L860="","",IFERROR("," &amp; VLOOKUP( 'Felling&amp;Restocking'!L860,SpeciesList[],2,FALSE),"," &amp; 'Felling&amp;Restocking'!L860))</f>
        <v/>
      </c>
      <c r="AM860" s="333" t="str">
        <f>IF('Felling&amp;Restocking'!L860="","",VLOOKUP( 'Felling&amp;Restocking'!L860,SpeciesList[],4,FALSE))</f>
        <v/>
      </c>
      <c r="AN860" s="333" t="str">
        <f>IF('Felling&amp;Restocking'!M860="","",IFERROR("," &amp; VLOOKUP( 'Felling&amp;Restocking'!M860,SpeciesList[],2,FALSE),"," &amp; 'Felling&amp;Restocking'!M860))</f>
        <v/>
      </c>
      <c r="AO860" s="333" t="str">
        <f>IF('Felling&amp;Restocking'!M860="","",VLOOKUP( 'Felling&amp;Restocking'!M860,SpeciesList[],4,FALSE))</f>
        <v/>
      </c>
      <c r="AP860" s="333" t="str">
        <f>IF('Felling&amp;Restocking'!N860="","",IFERROR("," &amp; VLOOKUP( 'Felling&amp;Restocking'!N860,SpeciesList[],2,FALSE),"," &amp; 'Felling&amp;Restocking'!N860))</f>
        <v/>
      </c>
      <c r="AQ860" s="333" t="str">
        <f>IF('Felling&amp;Restocking'!N860="","",VLOOKUP( 'Felling&amp;Restocking'!N860,SpeciesList[],4,FALSE))</f>
        <v/>
      </c>
      <c r="AS860" s="346"/>
      <c r="AT860" s="333" t="str">
        <f>IF('Sub-Cpt Record'!A860&lt;&gt;"",CONCATENATE('Sub-Cpt Record'!A860,'Sub-Cpt Record'!B860,'Sub-Cpt Record'!C860),"")</f>
        <v/>
      </c>
      <c r="AU860" s="333">
        <f t="shared" si="126"/>
        <v>1</v>
      </c>
      <c r="AV860" s="333">
        <f>IF(AT860&lt;&gt;"",'Sub-Cpt Record'!C860/CODE!AU860,0)</f>
        <v>0</v>
      </c>
    </row>
    <row r="861" spans="1:48" x14ac:dyDescent="0.25">
      <c r="A861" s="333" t="str">
        <f>IF('Sub-Cpt Record'!B861="",IF(OR('Sub-Cpt Record'!A861=0,'Sub-Cpt Record'!A861=""),"",'Sub-Cpt Record'!A861),CONCATENATE('Sub-Cpt Record'!A861&amp;'Sub-Cpt Record'!B861))</f>
        <v/>
      </c>
      <c r="B861" s="333">
        <f t="shared" si="118"/>
        <v>1</v>
      </c>
      <c r="C861" s="334" t="str">
        <f>IF('Sub-Cpt Record'!E861 = "","",'Sub-Cpt Record'!E861&amp;"  ")</f>
        <v/>
      </c>
      <c r="D861" s="333" t="str">
        <f>IF('Sub-Cpt Record'!F861 = "","",'Sub-Cpt Record'!F861&amp;"  ")</f>
        <v/>
      </c>
      <c r="E861" s="333" t="str">
        <f>IF('Sub-Cpt Record'!G861 = "","",'Sub-Cpt Record'!G861&amp;"  ")</f>
        <v/>
      </c>
      <c r="F861" s="333" t="str">
        <f>IF('Sub-Cpt Record'!H861 = "","",'Sub-Cpt Record'!H861&amp;"  ")</f>
        <v/>
      </c>
      <c r="G861" s="333" t="str">
        <f>IF('Sub-Cpt Record'!I861 = "","",'Sub-Cpt Record'!I861&amp;"  ")</f>
        <v/>
      </c>
      <c r="H861" s="333" t="str">
        <f>IF('Sub-Cpt Record'!J861 = "","",'Sub-Cpt Record'!J861&amp;"  ")</f>
        <v/>
      </c>
      <c r="I861" s="335" t="str">
        <f t="shared" si="119"/>
        <v/>
      </c>
      <c r="J861" s="333">
        <f>IF(A861&lt;&gt;"",'Sub-Cpt Record'!C861/CODE!B861,0)</f>
        <v>0</v>
      </c>
      <c r="L861" s="337" t="str">
        <f t="shared" si="120"/>
        <v/>
      </c>
      <c r="N861" s="338">
        <f>COUNTIFS('Felling&amp;Restocking'!$A$11:$A$1000, 'Felling&amp;Restocking'!$A861, 'Felling&amp;Restocking'!$B$11:$B$1000, 'Felling&amp;Restocking'!$B861, 'Felling&amp;Restocking'!$H$11:$H$1000, 'Felling&amp;Restocking'!$H861)</f>
        <v>0</v>
      </c>
      <c r="O861" s="338">
        <f>IF(OR('Felling&amp;Restocking'!H861=0,'Felling&amp;Restocking'!H861=""),0,1)</f>
        <v>0</v>
      </c>
      <c r="P861" s="339">
        <f>SUM('Felling&amp;Restocking'!O861+'Felling&amp;Restocking'!P861)</f>
        <v>0</v>
      </c>
      <c r="S861" s="341">
        <f>IF(AND(O861&lt;&gt;0,P861&lt;&gt;0,'Felling&amp;Restocking'!G861&lt;&gt;0,AA861="",AC861=""),1,0)</f>
        <v>0</v>
      </c>
      <c r="T861" s="342" t="str">
        <f>IF(OR('Felling&amp;Restocking'!G861=0,'Felling&amp;Restocking'!G861=""),"",SUM('Felling&amp;Restocking'!O861/P861)*'Felling&amp;Restocking'!G861)</f>
        <v/>
      </c>
      <c r="U861" s="343" t="str">
        <f>IF(OR('Felling&amp;Restocking'!G861=0,'Felling&amp;Restocking'!G861=""),"",SUM('Felling&amp;Restocking'!P861/P861)*'Felling&amp;Restocking'!G861)</f>
        <v/>
      </c>
      <c r="V861" s="344">
        <f>IF(CONCATENATE('Felling&amp;Restocking'!U861&amp;'Felling&amp;Restocking'!W861&amp;'Felling&amp;Restocking'!Y861&amp;'Felling&amp;Restocking'!AA861&amp;'Felling&amp;Restocking'!AC861)="",0,1)</f>
        <v>0</v>
      </c>
      <c r="W861" s="345">
        <f>IF(OR(OR(TRIM('Felling&amp;Restocking'!H861)="T",TRIM('Felling&amp;Restocking'!H861)="DF",TRIM('Felling&amp;Restocking'!H861)="OS"),O861=0),0,1)</f>
        <v>0</v>
      </c>
      <c r="X861" s="345">
        <f>IF(OR('Felling&amp;Restocking'!$S861="",OR('Felling&amp;Restocking'!$S861=0,'Felling&amp;Restocking'!$S861="N/A")),0,1)</f>
        <v>0</v>
      </c>
      <c r="Y861" s="333" t="str">
        <f t="shared" si="121"/>
        <v/>
      </c>
      <c r="Z861" s="333" t="str">
        <f t="shared" si="122"/>
        <v/>
      </c>
      <c r="AA861" s="334" t="str">
        <f t="shared" si="123"/>
        <v/>
      </c>
      <c r="AC861" s="333" t="str">
        <f t="shared" si="124"/>
        <v/>
      </c>
      <c r="AE861" s="333" t="str">
        <f t="shared" si="125"/>
        <v>1</v>
      </c>
      <c r="AF861" s="346" t="str">
        <f>IF('Felling&amp;Restocking'!I861="","",IFERROR(VLOOKUP( 'Felling&amp;Restocking'!I861,SpeciesList[],2,FALSE),"," &amp; 'Felling&amp;Restocking'!I861))</f>
        <v/>
      </c>
      <c r="AG861" s="333" t="str">
        <f>IF('Felling&amp;Restocking'!I861="","",VLOOKUP( 'Felling&amp;Restocking'!I861,SpeciesList[],4,FALSE))</f>
        <v/>
      </c>
      <c r="AH861" s="333" t="str">
        <f>IF('Felling&amp;Restocking'!J861="","",IFERROR("," &amp; VLOOKUP( 'Felling&amp;Restocking'!J861,SpeciesList[],2,FALSE),"," &amp; 'Felling&amp;Restocking'!J861))</f>
        <v/>
      </c>
      <c r="AI861" s="333" t="str">
        <f>IF('Felling&amp;Restocking'!J861="","",VLOOKUP( 'Felling&amp;Restocking'!J861,SpeciesList[],4,FALSE))</f>
        <v/>
      </c>
      <c r="AJ861" s="333" t="str">
        <f>IF('Felling&amp;Restocking'!K861="","",IFERROR("," &amp; VLOOKUP( 'Felling&amp;Restocking'!K861,SpeciesList[],2,FALSE),"," &amp; 'Felling&amp;Restocking'!K861))</f>
        <v/>
      </c>
      <c r="AK861" s="333" t="str">
        <f>IF('Felling&amp;Restocking'!K861="","",VLOOKUP( 'Felling&amp;Restocking'!K861,SpeciesList[],4,FALSE))</f>
        <v/>
      </c>
      <c r="AL861" s="333" t="str">
        <f>IF('Felling&amp;Restocking'!L861="","",IFERROR("," &amp; VLOOKUP( 'Felling&amp;Restocking'!L861,SpeciesList[],2,FALSE),"," &amp; 'Felling&amp;Restocking'!L861))</f>
        <v/>
      </c>
      <c r="AM861" s="333" t="str">
        <f>IF('Felling&amp;Restocking'!L861="","",VLOOKUP( 'Felling&amp;Restocking'!L861,SpeciesList[],4,FALSE))</f>
        <v/>
      </c>
      <c r="AN861" s="333" t="str">
        <f>IF('Felling&amp;Restocking'!M861="","",IFERROR("," &amp; VLOOKUP( 'Felling&amp;Restocking'!M861,SpeciesList[],2,FALSE),"," &amp; 'Felling&amp;Restocking'!M861))</f>
        <v/>
      </c>
      <c r="AO861" s="333" t="str">
        <f>IF('Felling&amp;Restocking'!M861="","",VLOOKUP( 'Felling&amp;Restocking'!M861,SpeciesList[],4,FALSE))</f>
        <v/>
      </c>
      <c r="AP861" s="333" t="str">
        <f>IF('Felling&amp;Restocking'!N861="","",IFERROR("," &amp; VLOOKUP( 'Felling&amp;Restocking'!N861,SpeciesList[],2,FALSE),"," &amp; 'Felling&amp;Restocking'!N861))</f>
        <v/>
      </c>
      <c r="AQ861" s="333" t="str">
        <f>IF('Felling&amp;Restocking'!N861="","",VLOOKUP( 'Felling&amp;Restocking'!N861,SpeciesList[],4,FALSE))</f>
        <v/>
      </c>
      <c r="AS861" s="346"/>
      <c r="AT861" s="333" t="str">
        <f>IF('Sub-Cpt Record'!A861&lt;&gt;"",CONCATENATE('Sub-Cpt Record'!A861,'Sub-Cpt Record'!B861,'Sub-Cpt Record'!C861),"")</f>
        <v/>
      </c>
      <c r="AU861" s="333">
        <f t="shared" si="126"/>
        <v>1</v>
      </c>
      <c r="AV861" s="333">
        <f>IF(AT861&lt;&gt;"",'Sub-Cpt Record'!C861/CODE!AU861,0)</f>
        <v>0</v>
      </c>
    </row>
    <row r="862" spans="1:48" x14ac:dyDescent="0.25">
      <c r="A862" s="333" t="str">
        <f>IF('Sub-Cpt Record'!B862="",IF(OR('Sub-Cpt Record'!A862=0,'Sub-Cpt Record'!A862=""),"",'Sub-Cpt Record'!A862),CONCATENATE('Sub-Cpt Record'!A862&amp;'Sub-Cpt Record'!B862))</f>
        <v/>
      </c>
      <c r="B862" s="333">
        <f t="shared" si="118"/>
        <v>1</v>
      </c>
      <c r="C862" s="334" t="str">
        <f>IF('Sub-Cpt Record'!E862 = "","",'Sub-Cpt Record'!E862&amp;"  ")</f>
        <v/>
      </c>
      <c r="D862" s="333" t="str">
        <f>IF('Sub-Cpt Record'!F862 = "","",'Sub-Cpt Record'!F862&amp;"  ")</f>
        <v/>
      </c>
      <c r="E862" s="333" t="str">
        <f>IF('Sub-Cpt Record'!G862 = "","",'Sub-Cpt Record'!G862&amp;"  ")</f>
        <v/>
      </c>
      <c r="F862" s="333" t="str">
        <f>IF('Sub-Cpt Record'!H862 = "","",'Sub-Cpt Record'!H862&amp;"  ")</f>
        <v/>
      </c>
      <c r="G862" s="333" t="str">
        <f>IF('Sub-Cpt Record'!I862 = "","",'Sub-Cpt Record'!I862&amp;"  ")</f>
        <v/>
      </c>
      <c r="H862" s="333" t="str">
        <f>IF('Sub-Cpt Record'!J862 = "","",'Sub-Cpt Record'!J862&amp;"  ")</f>
        <v/>
      </c>
      <c r="I862" s="335" t="str">
        <f t="shared" si="119"/>
        <v/>
      </c>
      <c r="J862" s="333">
        <f>IF(A862&lt;&gt;"",'Sub-Cpt Record'!C862/CODE!B862,0)</f>
        <v>0</v>
      </c>
      <c r="L862" s="337" t="str">
        <f t="shared" si="120"/>
        <v/>
      </c>
      <c r="N862" s="338">
        <f>COUNTIFS('Felling&amp;Restocking'!$A$11:$A$1000, 'Felling&amp;Restocking'!$A862, 'Felling&amp;Restocking'!$B$11:$B$1000, 'Felling&amp;Restocking'!$B862, 'Felling&amp;Restocking'!$H$11:$H$1000, 'Felling&amp;Restocking'!$H862)</f>
        <v>0</v>
      </c>
      <c r="O862" s="338">
        <f>IF(OR('Felling&amp;Restocking'!H862=0,'Felling&amp;Restocking'!H862=""),0,1)</f>
        <v>0</v>
      </c>
      <c r="P862" s="339">
        <f>SUM('Felling&amp;Restocking'!O862+'Felling&amp;Restocking'!P862)</f>
        <v>0</v>
      </c>
      <c r="S862" s="341">
        <f>IF(AND(O862&lt;&gt;0,P862&lt;&gt;0,'Felling&amp;Restocking'!G862&lt;&gt;0,AA862="",AC862=""),1,0)</f>
        <v>0</v>
      </c>
      <c r="T862" s="342" t="str">
        <f>IF(OR('Felling&amp;Restocking'!G862=0,'Felling&amp;Restocking'!G862=""),"",SUM('Felling&amp;Restocking'!O862/P862)*'Felling&amp;Restocking'!G862)</f>
        <v/>
      </c>
      <c r="U862" s="343" t="str">
        <f>IF(OR('Felling&amp;Restocking'!G862=0,'Felling&amp;Restocking'!G862=""),"",SUM('Felling&amp;Restocking'!P862/P862)*'Felling&amp;Restocking'!G862)</f>
        <v/>
      </c>
      <c r="V862" s="344">
        <f>IF(CONCATENATE('Felling&amp;Restocking'!U862&amp;'Felling&amp;Restocking'!W862&amp;'Felling&amp;Restocking'!Y862&amp;'Felling&amp;Restocking'!AA862&amp;'Felling&amp;Restocking'!AC862)="",0,1)</f>
        <v>0</v>
      </c>
      <c r="W862" s="345">
        <f>IF(OR(OR(TRIM('Felling&amp;Restocking'!H862)="T",TRIM('Felling&amp;Restocking'!H862)="DF",TRIM('Felling&amp;Restocking'!H862)="OS"),O862=0),0,1)</f>
        <v>0</v>
      </c>
      <c r="X862" s="345">
        <f>IF(OR('Felling&amp;Restocking'!$S862="",OR('Felling&amp;Restocking'!$S862=0,'Felling&amp;Restocking'!$S862="N/A")),0,1)</f>
        <v>0</v>
      </c>
      <c r="Y862" s="333" t="str">
        <f t="shared" si="121"/>
        <v/>
      </c>
      <c r="Z862" s="333" t="str">
        <f t="shared" si="122"/>
        <v/>
      </c>
      <c r="AA862" s="334" t="str">
        <f t="shared" si="123"/>
        <v/>
      </c>
      <c r="AC862" s="333" t="str">
        <f t="shared" si="124"/>
        <v/>
      </c>
      <c r="AE862" s="333" t="str">
        <f t="shared" si="125"/>
        <v>1</v>
      </c>
      <c r="AF862" s="346" t="str">
        <f>IF('Felling&amp;Restocking'!I862="","",IFERROR(VLOOKUP( 'Felling&amp;Restocking'!I862,SpeciesList[],2,FALSE),"," &amp; 'Felling&amp;Restocking'!I862))</f>
        <v/>
      </c>
      <c r="AG862" s="333" t="str">
        <f>IF('Felling&amp;Restocking'!I862="","",VLOOKUP( 'Felling&amp;Restocking'!I862,SpeciesList[],4,FALSE))</f>
        <v/>
      </c>
      <c r="AH862" s="333" t="str">
        <f>IF('Felling&amp;Restocking'!J862="","",IFERROR("," &amp; VLOOKUP( 'Felling&amp;Restocking'!J862,SpeciesList[],2,FALSE),"," &amp; 'Felling&amp;Restocking'!J862))</f>
        <v/>
      </c>
      <c r="AI862" s="333" t="str">
        <f>IF('Felling&amp;Restocking'!J862="","",VLOOKUP( 'Felling&amp;Restocking'!J862,SpeciesList[],4,FALSE))</f>
        <v/>
      </c>
      <c r="AJ862" s="333" t="str">
        <f>IF('Felling&amp;Restocking'!K862="","",IFERROR("," &amp; VLOOKUP( 'Felling&amp;Restocking'!K862,SpeciesList[],2,FALSE),"," &amp; 'Felling&amp;Restocking'!K862))</f>
        <v/>
      </c>
      <c r="AK862" s="333" t="str">
        <f>IF('Felling&amp;Restocking'!K862="","",VLOOKUP( 'Felling&amp;Restocking'!K862,SpeciesList[],4,FALSE))</f>
        <v/>
      </c>
      <c r="AL862" s="333" t="str">
        <f>IF('Felling&amp;Restocking'!L862="","",IFERROR("," &amp; VLOOKUP( 'Felling&amp;Restocking'!L862,SpeciesList[],2,FALSE),"," &amp; 'Felling&amp;Restocking'!L862))</f>
        <v/>
      </c>
      <c r="AM862" s="333" t="str">
        <f>IF('Felling&amp;Restocking'!L862="","",VLOOKUP( 'Felling&amp;Restocking'!L862,SpeciesList[],4,FALSE))</f>
        <v/>
      </c>
      <c r="AN862" s="333" t="str">
        <f>IF('Felling&amp;Restocking'!M862="","",IFERROR("," &amp; VLOOKUP( 'Felling&amp;Restocking'!M862,SpeciesList[],2,FALSE),"," &amp; 'Felling&amp;Restocking'!M862))</f>
        <v/>
      </c>
      <c r="AO862" s="333" t="str">
        <f>IF('Felling&amp;Restocking'!M862="","",VLOOKUP( 'Felling&amp;Restocking'!M862,SpeciesList[],4,FALSE))</f>
        <v/>
      </c>
      <c r="AP862" s="333" t="str">
        <f>IF('Felling&amp;Restocking'!N862="","",IFERROR("," &amp; VLOOKUP( 'Felling&amp;Restocking'!N862,SpeciesList[],2,FALSE),"," &amp; 'Felling&amp;Restocking'!N862))</f>
        <v/>
      </c>
      <c r="AQ862" s="333" t="str">
        <f>IF('Felling&amp;Restocking'!N862="","",VLOOKUP( 'Felling&amp;Restocking'!N862,SpeciesList[],4,FALSE))</f>
        <v/>
      </c>
      <c r="AS862" s="346"/>
      <c r="AT862" s="333" t="str">
        <f>IF('Sub-Cpt Record'!A862&lt;&gt;"",CONCATENATE('Sub-Cpt Record'!A862,'Sub-Cpt Record'!B862,'Sub-Cpt Record'!C862),"")</f>
        <v/>
      </c>
      <c r="AU862" s="333">
        <f t="shared" si="126"/>
        <v>1</v>
      </c>
      <c r="AV862" s="333">
        <f>IF(AT862&lt;&gt;"",'Sub-Cpt Record'!C862/CODE!AU862,0)</f>
        <v>0</v>
      </c>
    </row>
    <row r="863" spans="1:48" x14ac:dyDescent="0.25">
      <c r="A863" s="333" t="str">
        <f>IF('Sub-Cpt Record'!B863="",IF(OR('Sub-Cpt Record'!A863=0,'Sub-Cpt Record'!A863=""),"",'Sub-Cpt Record'!A863),CONCATENATE('Sub-Cpt Record'!A863&amp;'Sub-Cpt Record'!B863))</f>
        <v/>
      </c>
      <c r="B863" s="333">
        <f t="shared" si="118"/>
        <v>1</v>
      </c>
      <c r="C863" s="334" t="str">
        <f>IF('Sub-Cpt Record'!E863 = "","",'Sub-Cpt Record'!E863&amp;"  ")</f>
        <v/>
      </c>
      <c r="D863" s="333" t="str">
        <f>IF('Sub-Cpt Record'!F863 = "","",'Sub-Cpt Record'!F863&amp;"  ")</f>
        <v/>
      </c>
      <c r="E863" s="333" t="str">
        <f>IF('Sub-Cpt Record'!G863 = "","",'Sub-Cpt Record'!G863&amp;"  ")</f>
        <v/>
      </c>
      <c r="F863" s="333" t="str">
        <f>IF('Sub-Cpt Record'!H863 = "","",'Sub-Cpt Record'!H863&amp;"  ")</f>
        <v/>
      </c>
      <c r="G863" s="333" t="str">
        <f>IF('Sub-Cpt Record'!I863 = "","",'Sub-Cpt Record'!I863&amp;"  ")</f>
        <v/>
      </c>
      <c r="H863" s="333" t="str">
        <f>IF('Sub-Cpt Record'!J863 = "","",'Sub-Cpt Record'!J863&amp;"  ")</f>
        <v/>
      </c>
      <c r="I863" s="335" t="str">
        <f t="shared" si="119"/>
        <v/>
      </c>
      <c r="J863" s="333">
        <f>IF(A863&lt;&gt;"",'Sub-Cpt Record'!C863/CODE!B863,0)</f>
        <v>0</v>
      </c>
      <c r="L863" s="337" t="str">
        <f t="shared" si="120"/>
        <v/>
      </c>
      <c r="N863" s="338">
        <f>COUNTIFS('Felling&amp;Restocking'!$A$11:$A$1000, 'Felling&amp;Restocking'!$A863, 'Felling&amp;Restocking'!$B$11:$B$1000, 'Felling&amp;Restocking'!$B863, 'Felling&amp;Restocking'!$H$11:$H$1000, 'Felling&amp;Restocking'!$H863)</f>
        <v>0</v>
      </c>
      <c r="O863" s="338">
        <f>IF(OR('Felling&amp;Restocking'!H863=0,'Felling&amp;Restocking'!H863=""),0,1)</f>
        <v>0</v>
      </c>
      <c r="P863" s="339">
        <f>SUM('Felling&amp;Restocking'!O863+'Felling&amp;Restocking'!P863)</f>
        <v>0</v>
      </c>
      <c r="S863" s="341">
        <f>IF(AND(O863&lt;&gt;0,P863&lt;&gt;0,'Felling&amp;Restocking'!G863&lt;&gt;0,AA863="",AC863=""),1,0)</f>
        <v>0</v>
      </c>
      <c r="T863" s="342" t="str">
        <f>IF(OR('Felling&amp;Restocking'!G863=0,'Felling&amp;Restocking'!G863=""),"",SUM('Felling&amp;Restocking'!O863/P863)*'Felling&amp;Restocking'!G863)</f>
        <v/>
      </c>
      <c r="U863" s="343" t="str">
        <f>IF(OR('Felling&amp;Restocking'!G863=0,'Felling&amp;Restocking'!G863=""),"",SUM('Felling&amp;Restocking'!P863/P863)*'Felling&amp;Restocking'!G863)</f>
        <v/>
      </c>
      <c r="V863" s="344">
        <f>IF(CONCATENATE('Felling&amp;Restocking'!U863&amp;'Felling&amp;Restocking'!W863&amp;'Felling&amp;Restocking'!Y863&amp;'Felling&amp;Restocking'!AA863&amp;'Felling&amp;Restocking'!AC863)="",0,1)</f>
        <v>0</v>
      </c>
      <c r="W863" s="345">
        <f>IF(OR(OR(TRIM('Felling&amp;Restocking'!H863)="T",TRIM('Felling&amp;Restocking'!H863)="DF",TRIM('Felling&amp;Restocking'!H863)="OS"),O863=0),0,1)</f>
        <v>0</v>
      </c>
      <c r="X863" s="345">
        <f>IF(OR('Felling&amp;Restocking'!$S863="",OR('Felling&amp;Restocking'!$S863=0,'Felling&amp;Restocking'!$S863="N/A")),0,1)</f>
        <v>0</v>
      </c>
      <c r="Y863" s="333" t="str">
        <f t="shared" si="121"/>
        <v/>
      </c>
      <c r="Z863" s="333" t="str">
        <f t="shared" si="122"/>
        <v/>
      </c>
      <c r="AA863" s="334" t="str">
        <f t="shared" si="123"/>
        <v/>
      </c>
      <c r="AC863" s="333" t="str">
        <f t="shared" si="124"/>
        <v/>
      </c>
      <c r="AE863" s="333" t="str">
        <f t="shared" si="125"/>
        <v>1</v>
      </c>
      <c r="AF863" s="346" t="str">
        <f>IF('Felling&amp;Restocking'!I863="","",IFERROR(VLOOKUP( 'Felling&amp;Restocking'!I863,SpeciesList[],2,FALSE),"," &amp; 'Felling&amp;Restocking'!I863))</f>
        <v/>
      </c>
      <c r="AG863" s="333" t="str">
        <f>IF('Felling&amp;Restocking'!I863="","",VLOOKUP( 'Felling&amp;Restocking'!I863,SpeciesList[],4,FALSE))</f>
        <v/>
      </c>
      <c r="AH863" s="333" t="str">
        <f>IF('Felling&amp;Restocking'!J863="","",IFERROR("," &amp; VLOOKUP( 'Felling&amp;Restocking'!J863,SpeciesList[],2,FALSE),"," &amp; 'Felling&amp;Restocking'!J863))</f>
        <v/>
      </c>
      <c r="AI863" s="333" t="str">
        <f>IF('Felling&amp;Restocking'!J863="","",VLOOKUP( 'Felling&amp;Restocking'!J863,SpeciesList[],4,FALSE))</f>
        <v/>
      </c>
      <c r="AJ863" s="333" t="str">
        <f>IF('Felling&amp;Restocking'!K863="","",IFERROR("," &amp; VLOOKUP( 'Felling&amp;Restocking'!K863,SpeciesList[],2,FALSE),"," &amp; 'Felling&amp;Restocking'!K863))</f>
        <v/>
      </c>
      <c r="AK863" s="333" t="str">
        <f>IF('Felling&amp;Restocking'!K863="","",VLOOKUP( 'Felling&amp;Restocking'!K863,SpeciesList[],4,FALSE))</f>
        <v/>
      </c>
      <c r="AL863" s="333" t="str">
        <f>IF('Felling&amp;Restocking'!L863="","",IFERROR("," &amp; VLOOKUP( 'Felling&amp;Restocking'!L863,SpeciesList[],2,FALSE),"," &amp; 'Felling&amp;Restocking'!L863))</f>
        <v/>
      </c>
      <c r="AM863" s="333" t="str">
        <f>IF('Felling&amp;Restocking'!L863="","",VLOOKUP( 'Felling&amp;Restocking'!L863,SpeciesList[],4,FALSE))</f>
        <v/>
      </c>
      <c r="AN863" s="333" t="str">
        <f>IF('Felling&amp;Restocking'!M863="","",IFERROR("," &amp; VLOOKUP( 'Felling&amp;Restocking'!M863,SpeciesList[],2,FALSE),"," &amp; 'Felling&amp;Restocking'!M863))</f>
        <v/>
      </c>
      <c r="AO863" s="333" t="str">
        <f>IF('Felling&amp;Restocking'!M863="","",VLOOKUP( 'Felling&amp;Restocking'!M863,SpeciesList[],4,FALSE))</f>
        <v/>
      </c>
      <c r="AP863" s="333" t="str">
        <f>IF('Felling&amp;Restocking'!N863="","",IFERROR("," &amp; VLOOKUP( 'Felling&amp;Restocking'!N863,SpeciesList[],2,FALSE),"," &amp; 'Felling&amp;Restocking'!N863))</f>
        <v/>
      </c>
      <c r="AQ863" s="333" t="str">
        <f>IF('Felling&amp;Restocking'!N863="","",VLOOKUP( 'Felling&amp;Restocking'!N863,SpeciesList[],4,FALSE))</f>
        <v/>
      </c>
      <c r="AS863" s="346"/>
      <c r="AT863" s="333" t="str">
        <f>IF('Sub-Cpt Record'!A863&lt;&gt;"",CONCATENATE('Sub-Cpt Record'!A863,'Sub-Cpt Record'!B863,'Sub-Cpt Record'!C863),"")</f>
        <v/>
      </c>
      <c r="AU863" s="333">
        <f t="shared" si="126"/>
        <v>1</v>
      </c>
      <c r="AV863" s="333">
        <f>IF(AT863&lt;&gt;"",'Sub-Cpt Record'!C863/CODE!AU863,0)</f>
        <v>0</v>
      </c>
    </row>
    <row r="864" spans="1:48" x14ac:dyDescent="0.25">
      <c r="A864" s="333" t="str">
        <f>IF('Sub-Cpt Record'!B864="",IF(OR('Sub-Cpt Record'!A864=0,'Sub-Cpt Record'!A864=""),"",'Sub-Cpt Record'!A864),CONCATENATE('Sub-Cpt Record'!A864&amp;'Sub-Cpt Record'!B864))</f>
        <v/>
      </c>
      <c r="B864" s="333">
        <f t="shared" si="118"/>
        <v>1</v>
      </c>
      <c r="C864" s="334" t="str">
        <f>IF('Sub-Cpt Record'!E864 = "","",'Sub-Cpt Record'!E864&amp;"  ")</f>
        <v/>
      </c>
      <c r="D864" s="333" t="str">
        <f>IF('Sub-Cpt Record'!F864 = "","",'Sub-Cpt Record'!F864&amp;"  ")</f>
        <v/>
      </c>
      <c r="E864" s="333" t="str">
        <f>IF('Sub-Cpt Record'!G864 = "","",'Sub-Cpt Record'!G864&amp;"  ")</f>
        <v/>
      </c>
      <c r="F864" s="333" t="str">
        <f>IF('Sub-Cpt Record'!H864 = "","",'Sub-Cpt Record'!H864&amp;"  ")</f>
        <v/>
      </c>
      <c r="G864" s="333" t="str">
        <f>IF('Sub-Cpt Record'!I864 = "","",'Sub-Cpt Record'!I864&amp;"  ")</f>
        <v/>
      </c>
      <c r="H864" s="333" t="str">
        <f>IF('Sub-Cpt Record'!J864 = "","",'Sub-Cpt Record'!J864&amp;"  ")</f>
        <v/>
      </c>
      <c r="I864" s="335" t="str">
        <f t="shared" si="119"/>
        <v/>
      </c>
      <c r="J864" s="333">
        <f>IF(A864&lt;&gt;"",'Sub-Cpt Record'!C864/CODE!B864,0)</f>
        <v>0</v>
      </c>
      <c r="L864" s="337" t="str">
        <f t="shared" si="120"/>
        <v/>
      </c>
      <c r="N864" s="338">
        <f>COUNTIFS('Felling&amp;Restocking'!$A$11:$A$1000, 'Felling&amp;Restocking'!$A864, 'Felling&amp;Restocking'!$B$11:$B$1000, 'Felling&amp;Restocking'!$B864, 'Felling&amp;Restocking'!$H$11:$H$1000, 'Felling&amp;Restocking'!$H864)</f>
        <v>0</v>
      </c>
      <c r="O864" s="338">
        <f>IF(OR('Felling&amp;Restocking'!H864=0,'Felling&amp;Restocking'!H864=""),0,1)</f>
        <v>0</v>
      </c>
      <c r="P864" s="339">
        <f>SUM('Felling&amp;Restocking'!O864+'Felling&amp;Restocking'!P864)</f>
        <v>0</v>
      </c>
      <c r="S864" s="341">
        <f>IF(AND(O864&lt;&gt;0,P864&lt;&gt;0,'Felling&amp;Restocking'!G864&lt;&gt;0,AA864="",AC864=""),1,0)</f>
        <v>0</v>
      </c>
      <c r="T864" s="342" t="str">
        <f>IF(OR('Felling&amp;Restocking'!G864=0,'Felling&amp;Restocking'!G864=""),"",SUM('Felling&amp;Restocking'!O864/P864)*'Felling&amp;Restocking'!G864)</f>
        <v/>
      </c>
      <c r="U864" s="343" t="str">
        <f>IF(OR('Felling&amp;Restocking'!G864=0,'Felling&amp;Restocking'!G864=""),"",SUM('Felling&amp;Restocking'!P864/P864)*'Felling&amp;Restocking'!G864)</f>
        <v/>
      </c>
      <c r="V864" s="344">
        <f>IF(CONCATENATE('Felling&amp;Restocking'!U864&amp;'Felling&amp;Restocking'!W864&amp;'Felling&amp;Restocking'!Y864&amp;'Felling&amp;Restocking'!AA864&amp;'Felling&amp;Restocking'!AC864)="",0,1)</f>
        <v>0</v>
      </c>
      <c r="W864" s="345">
        <f>IF(OR(OR(TRIM('Felling&amp;Restocking'!H864)="T",TRIM('Felling&amp;Restocking'!H864)="DF",TRIM('Felling&amp;Restocking'!H864)="OS"),O864=0),0,1)</f>
        <v>0</v>
      </c>
      <c r="X864" s="345">
        <f>IF(OR('Felling&amp;Restocking'!$S864="",OR('Felling&amp;Restocking'!$S864=0,'Felling&amp;Restocking'!$S864="N/A")),0,1)</f>
        <v>0</v>
      </c>
      <c r="Y864" s="333" t="str">
        <f t="shared" si="121"/>
        <v/>
      </c>
      <c r="Z864" s="333" t="str">
        <f t="shared" si="122"/>
        <v/>
      </c>
      <c r="AA864" s="334" t="str">
        <f t="shared" si="123"/>
        <v/>
      </c>
      <c r="AC864" s="333" t="str">
        <f t="shared" si="124"/>
        <v/>
      </c>
      <c r="AE864" s="333" t="str">
        <f t="shared" si="125"/>
        <v>1</v>
      </c>
      <c r="AF864" s="346" t="str">
        <f>IF('Felling&amp;Restocking'!I864="","",IFERROR(VLOOKUP( 'Felling&amp;Restocking'!I864,SpeciesList[],2,FALSE),"," &amp; 'Felling&amp;Restocking'!I864))</f>
        <v/>
      </c>
      <c r="AG864" s="333" t="str">
        <f>IF('Felling&amp;Restocking'!I864="","",VLOOKUP( 'Felling&amp;Restocking'!I864,SpeciesList[],4,FALSE))</f>
        <v/>
      </c>
      <c r="AH864" s="333" t="str">
        <f>IF('Felling&amp;Restocking'!J864="","",IFERROR("," &amp; VLOOKUP( 'Felling&amp;Restocking'!J864,SpeciesList[],2,FALSE),"," &amp; 'Felling&amp;Restocking'!J864))</f>
        <v/>
      </c>
      <c r="AI864" s="333" t="str">
        <f>IF('Felling&amp;Restocking'!J864="","",VLOOKUP( 'Felling&amp;Restocking'!J864,SpeciesList[],4,FALSE))</f>
        <v/>
      </c>
      <c r="AJ864" s="333" t="str">
        <f>IF('Felling&amp;Restocking'!K864="","",IFERROR("," &amp; VLOOKUP( 'Felling&amp;Restocking'!K864,SpeciesList[],2,FALSE),"," &amp; 'Felling&amp;Restocking'!K864))</f>
        <v/>
      </c>
      <c r="AK864" s="333" t="str">
        <f>IF('Felling&amp;Restocking'!K864="","",VLOOKUP( 'Felling&amp;Restocking'!K864,SpeciesList[],4,FALSE))</f>
        <v/>
      </c>
      <c r="AL864" s="333" t="str">
        <f>IF('Felling&amp;Restocking'!L864="","",IFERROR("," &amp; VLOOKUP( 'Felling&amp;Restocking'!L864,SpeciesList[],2,FALSE),"," &amp; 'Felling&amp;Restocking'!L864))</f>
        <v/>
      </c>
      <c r="AM864" s="333" t="str">
        <f>IF('Felling&amp;Restocking'!L864="","",VLOOKUP( 'Felling&amp;Restocking'!L864,SpeciesList[],4,FALSE))</f>
        <v/>
      </c>
      <c r="AN864" s="333" t="str">
        <f>IF('Felling&amp;Restocking'!M864="","",IFERROR("," &amp; VLOOKUP( 'Felling&amp;Restocking'!M864,SpeciesList[],2,FALSE),"," &amp; 'Felling&amp;Restocking'!M864))</f>
        <v/>
      </c>
      <c r="AO864" s="333" t="str">
        <f>IF('Felling&amp;Restocking'!M864="","",VLOOKUP( 'Felling&amp;Restocking'!M864,SpeciesList[],4,FALSE))</f>
        <v/>
      </c>
      <c r="AP864" s="333" t="str">
        <f>IF('Felling&amp;Restocking'!N864="","",IFERROR("," &amp; VLOOKUP( 'Felling&amp;Restocking'!N864,SpeciesList[],2,FALSE),"," &amp; 'Felling&amp;Restocking'!N864))</f>
        <v/>
      </c>
      <c r="AQ864" s="333" t="str">
        <f>IF('Felling&amp;Restocking'!N864="","",VLOOKUP( 'Felling&amp;Restocking'!N864,SpeciesList[],4,FALSE))</f>
        <v/>
      </c>
      <c r="AS864" s="346"/>
      <c r="AT864" s="333" t="str">
        <f>IF('Sub-Cpt Record'!A864&lt;&gt;"",CONCATENATE('Sub-Cpt Record'!A864,'Sub-Cpt Record'!B864,'Sub-Cpt Record'!C864),"")</f>
        <v/>
      </c>
      <c r="AU864" s="333">
        <f t="shared" si="126"/>
        <v>1</v>
      </c>
      <c r="AV864" s="333">
        <f>IF(AT864&lt;&gt;"",'Sub-Cpt Record'!C864/CODE!AU864,0)</f>
        <v>0</v>
      </c>
    </row>
    <row r="865" spans="1:48" x14ac:dyDescent="0.25">
      <c r="A865" s="333" t="str">
        <f>IF('Sub-Cpt Record'!B865="",IF(OR('Sub-Cpt Record'!A865=0,'Sub-Cpt Record'!A865=""),"",'Sub-Cpt Record'!A865),CONCATENATE('Sub-Cpt Record'!A865&amp;'Sub-Cpt Record'!B865))</f>
        <v/>
      </c>
      <c r="B865" s="333">
        <f t="shared" si="118"/>
        <v>1</v>
      </c>
      <c r="C865" s="334" t="str">
        <f>IF('Sub-Cpt Record'!E865 = "","",'Sub-Cpt Record'!E865&amp;"  ")</f>
        <v/>
      </c>
      <c r="D865" s="333" t="str">
        <f>IF('Sub-Cpt Record'!F865 = "","",'Sub-Cpt Record'!F865&amp;"  ")</f>
        <v/>
      </c>
      <c r="E865" s="333" t="str">
        <f>IF('Sub-Cpt Record'!G865 = "","",'Sub-Cpt Record'!G865&amp;"  ")</f>
        <v/>
      </c>
      <c r="F865" s="333" t="str">
        <f>IF('Sub-Cpt Record'!H865 = "","",'Sub-Cpt Record'!H865&amp;"  ")</f>
        <v/>
      </c>
      <c r="G865" s="333" t="str">
        <f>IF('Sub-Cpt Record'!I865 = "","",'Sub-Cpt Record'!I865&amp;"  ")</f>
        <v/>
      </c>
      <c r="H865" s="333" t="str">
        <f>IF('Sub-Cpt Record'!J865 = "","",'Sub-Cpt Record'!J865&amp;"  ")</f>
        <v/>
      </c>
      <c r="I865" s="335" t="str">
        <f t="shared" si="119"/>
        <v/>
      </c>
      <c r="J865" s="333">
        <f>IF(A865&lt;&gt;"",'Sub-Cpt Record'!C865/CODE!B865,0)</f>
        <v>0</v>
      </c>
      <c r="L865" s="337" t="str">
        <f t="shared" si="120"/>
        <v/>
      </c>
      <c r="N865" s="338">
        <f>COUNTIFS('Felling&amp;Restocking'!$A$11:$A$1000, 'Felling&amp;Restocking'!$A865, 'Felling&amp;Restocking'!$B$11:$B$1000, 'Felling&amp;Restocking'!$B865, 'Felling&amp;Restocking'!$H$11:$H$1000, 'Felling&amp;Restocking'!$H865)</f>
        <v>0</v>
      </c>
      <c r="O865" s="338">
        <f>IF(OR('Felling&amp;Restocking'!H865=0,'Felling&amp;Restocking'!H865=""),0,1)</f>
        <v>0</v>
      </c>
      <c r="P865" s="339">
        <f>SUM('Felling&amp;Restocking'!O865+'Felling&amp;Restocking'!P865)</f>
        <v>0</v>
      </c>
      <c r="S865" s="341">
        <f>IF(AND(O865&lt;&gt;0,P865&lt;&gt;0,'Felling&amp;Restocking'!G865&lt;&gt;0,AA865="",AC865=""),1,0)</f>
        <v>0</v>
      </c>
      <c r="T865" s="342" t="str">
        <f>IF(OR('Felling&amp;Restocking'!G865=0,'Felling&amp;Restocking'!G865=""),"",SUM('Felling&amp;Restocking'!O865/P865)*'Felling&amp;Restocking'!G865)</f>
        <v/>
      </c>
      <c r="U865" s="343" t="str">
        <f>IF(OR('Felling&amp;Restocking'!G865=0,'Felling&amp;Restocking'!G865=""),"",SUM('Felling&amp;Restocking'!P865/P865)*'Felling&amp;Restocking'!G865)</f>
        <v/>
      </c>
      <c r="V865" s="344">
        <f>IF(CONCATENATE('Felling&amp;Restocking'!U865&amp;'Felling&amp;Restocking'!W865&amp;'Felling&amp;Restocking'!Y865&amp;'Felling&amp;Restocking'!AA865&amp;'Felling&amp;Restocking'!AC865)="",0,1)</f>
        <v>0</v>
      </c>
      <c r="W865" s="345">
        <f>IF(OR(OR(TRIM('Felling&amp;Restocking'!H865)="T",TRIM('Felling&amp;Restocking'!H865)="DF",TRIM('Felling&amp;Restocking'!H865)="OS"),O865=0),0,1)</f>
        <v>0</v>
      </c>
      <c r="X865" s="345">
        <f>IF(OR('Felling&amp;Restocking'!$S865="",OR('Felling&amp;Restocking'!$S865=0,'Felling&amp;Restocking'!$S865="N/A")),0,1)</f>
        <v>0</v>
      </c>
      <c r="Y865" s="333" t="str">
        <f t="shared" si="121"/>
        <v/>
      </c>
      <c r="Z865" s="333" t="str">
        <f t="shared" si="122"/>
        <v/>
      </c>
      <c r="AA865" s="334" t="str">
        <f t="shared" si="123"/>
        <v/>
      </c>
      <c r="AC865" s="333" t="str">
        <f t="shared" si="124"/>
        <v/>
      </c>
      <c r="AE865" s="333" t="str">
        <f t="shared" si="125"/>
        <v>1</v>
      </c>
      <c r="AF865" s="346" t="str">
        <f>IF('Felling&amp;Restocking'!I865="","",IFERROR(VLOOKUP( 'Felling&amp;Restocking'!I865,SpeciesList[],2,FALSE),"," &amp; 'Felling&amp;Restocking'!I865))</f>
        <v/>
      </c>
      <c r="AG865" s="333" t="str">
        <f>IF('Felling&amp;Restocking'!I865="","",VLOOKUP( 'Felling&amp;Restocking'!I865,SpeciesList[],4,FALSE))</f>
        <v/>
      </c>
      <c r="AH865" s="333" t="str">
        <f>IF('Felling&amp;Restocking'!J865="","",IFERROR("," &amp; VLOOKUP( 'Felling&amp;Restocking'!J865,SpeciesList[],2,FALSE),"," &amp; 'Felling&amp;Restocking'!J865))</f>
        <v/>
      </c>
      <c r="AI865" s="333" t="str">
        <f>IF('Felling&amp;Restocking'!J865="","",VLOOKUP( 'Felling&amp;Restocking'!J865,SpeciesList[],4,FALSE))</f>
        <v/>
      </c>
      <c r="AJ865" s="333" t="str">
        <f>IF('Felling&amp;Restocking'!K865="","",IFERROR("," &amp; VLOOKUP( 'Felling&amp;Restocking'!K865,SpeciesList[],2,FALSE),"," &amp; 'Felling&amp;Restocking'!K865))</f>
        <v/>
      </c>
      <c r="AK865" s="333" t="str">
        <f>IF('Felling&amp;Restocking'!K865="","",VLOOKUP( 'Felling&amp;Restocking'!K865,SpeciesList[],4,FALSE))</f>
        <v/>
      </c>
      <c r="AL865" s="333" t="str">
        <f>IF('Felling&amp;Restocking'!L865="","",IFERROR("," &amp; VLOOKUP( 'Felling&amp;Restocking'!L865,SpeciesList[],2,FALSE),"," &amp; 'Felling&amp;Restocking'!L865))</f>
        <v/>
      </c>
      <c r="AM865" s="333" t="str">
        <f>IF('Felling&amp;Restocking'!L865="","",VLOOKUP( 'Felling&amp;Restocking'!L865,SpeciesList[],4,FALSE))</f>
        <v/>
      </c>
      <c r="AN865" s="333" t="str">
        <f>IF('Felling&amp;Restocking'!M865="","",IFERROR("," &amp; VLOOKUP( 'Felling&amp;Restocking'!M865,SpeciesList[],2,FALSE),"," &amp; 'Felling&amp;Restocking'!M865))</f>
        <v/>
      </c>
      <c r="AO865" s="333" t="str">
        <f>IF('Felling&amp;Restocking'!M865="","",VLOOKUP( 'Felling&amp;Restocking'!M865,SpeciesList[],4,FALSE))</f>
        <v/>
      </c>
      <c r="AP865" s="333" t="str">
        <f>IF('Felling&amp;Restocking'!N865="","",IFERROR("," &amp; VLOOKUP( 'Felling&amp;Restocking'!N865,SpeciesList[],2,FALSE),"," &amp; 'Felling&amp;Restocking'!N865))</f>
        <v/>
      </c>
      <c r="AQ865" s="333" t="str">
        <f>IF('Felling&amp;Restocking'!N865="","",VLOOKUP( 'Felling&amp;Restocking'!N865,SpeciesList[],4,FALSE))</f>
        <v/>
      </c>
      <c r="AS865" s="346"/>
      <c r="AT865" s="333" t="str">
        <f>IF('Sub-Cpt Record'!A865&lt;&gt;"",CONCATENATE('Sub-Cpt Record'!A865,'Sub-Cpt Record'!B865,'Sub-Cpt Record'!C865),"")</f>
        <v/>
      </c>
      <c r="AU865" s="333">
        <f t="shared" si="126"/>
        <v>1</v>
      </c>
      <c r="AV865" s="333">
        <f>IF(AT865&lt;&gt;"",'Sub-Cpt Record'!C865/CODE!AU865,0)</f>
        <v>0</v>
      </c>
    </row>
    <row r="866" spans="1:48" x14ac:dyDescent="0.25">
      <c r="A866" s="333" t="str">
        <f>IF('Sub-Cpt Record'!B866="",IF(OR('Sub-Cpt Record'!A866=0,'Sub-Cpt Record'!A866=""),"",'Sub-Cpt Record'!A866),CONCATENATE('Sub-Cpt Record'!A866&amp;'Sub-Cpt Record'!B866))</f>
        <v/>
      </c>
      <c r="B866" s="333">
        <f t="shared" si="118"/>
        <v>1</v>
      </c>
      <c r="C866" s="334" t="str">
        <f>IF('Sub-Cpt Record'!E866 = "","",'Sub-Cpt Record'!E866&amp;"  ")</f>
        <v/>
      </c>
      <c r="D866" s="333" t="str">
        <f>IF('Sub-Cpt Record'!F866 = "","",'Sub-Cpt Record'!F866&amp;"  ")</f>
        <v/>
      </c>
      <c r="E866" s="333" t="str">
        <f>IF('Sub-Cpt Record'!G866 = "","",'Sub-Cpt Record'!G866&amp;"  ")</f>
        <v/>
      </c>
      <c r="F866" s="333" t="str">
        <f>IF('Sub-Cpt Record'!H866 = "","",'Sub-Cpt Record'!H866&amp;"  ")</f>
        <v/>
      </c>
      <c r="G866" s="333" t="str">
        <f>IF('Sub-Cpt Record'!I866 = "","",'Sub-Cpt Record'!I866&amp;"  ")</f>
        <v/>
      </c>
      <c r="H866" s="333" t="str">
        <f>IF('Sub-Cpt Record'!J866 = "","",'Sub-Cpt Record'!J866&amp;"  ")</f>
        <v/>
      </c>
      <c r="I866" s="335" t="str">
        <f t="shared" si="119"/>
        <v/>
      </c>
      <c r="J866" s="333">
        <f>IF(A866&lt;&gt;"",'Sub-Cpt Record'!C866/CODE!B866,0)</f>
        <v>0</v>
      </c>
      <c r="L866" s="337" t="str">
        <f t="shared" si="120"/>
        <v/>
      </c>
      <c r="N866" s="338">
        <f>COUNTIFS('Felling&amp;Restocking'!$A$11:$A$1000, 'Felling&amp;Restocking'!$A866, 'Felling&amp;Restocking'!$B$11:$B$1000, 'Felling&amp;Restocking'!$B866, 'Felling&amp;Restocking'!$H$11:$H$1000, 'Felling&amp;Restocking'!$H866)</f>
        <v>0</v>
      </c>
      <c r="O866" s="338">
        <f>IF(OR('Felling&amp;Restocking'!H866=0,'Felling&amp;Restocking'!H866=""),0,1)</f>
        <v>0</v>
      </c>
      <c r="P866" s="339">
        <f>SUM('Felling&amp;Restocking'!O866+'Felling&amp;Restocking'!P866)</f>
        <v>0</v>
      </c>
      <c r="S866" s="341">
        <f>IF(AND(O866&lt;&gt;0,P866&lt;&gt;0,'Felling&amp;Restocking'!G866&lt;&gt;0,AA866="",AC866=""),1,0)</f>
        <v>0</v>
      </c>
      <c r="T866" s="342" t="str">
        <f>IF(OR('Felling&amp;Restocking'!G866=0,'Felling&amp;Restocking'!G866=""),"",SUM('Felling&amp;Restocking'!O866/P866)*'Felling&amp;Restocking'!G866)</f>
        <v/>
      </c>
      <c r="U866" s="343" t="str">
        <f>IF(OR('Felling&amp;Restocking'!G866=0,'Felling&amp;Restocking'!G866=""),"",SUM('Felling&amp;Restocking'!P866/P866)*'Felling&amp;Restocking'!G866)</f>
        <v/>
      </c>
      <c r="V866" s="344">
        <f>IF(CONCATENATE('Felling&amp;Restocking'!U866&amp;'Felling&amp;Restocking'!W866&amp;'Felling&amp;Restocking'!Y866&amp;'Felling&amp;Restocking'!AA866&amp;'Felling&amp;Restocking'!AC866)="",0,1)</f>
        <v>0</v>
      </c>
      <c r="W866" s="345">
        <f>IF(OR(OR(TRIM('Felling&amp;Restocking'!H866)="T",TRIM('Felling&amp;Restocking'!H866)="DF",TRIM('Felling&amp;Restocking'!H866)="OS"),O866=0),0,1)</f>
        <v>0</v>
      </c>
      <c r="X866" s="345">
        <f>IF(OR('Felling&amp;Restocking'!$S866="",OR('Felling&amp;Restocking'!$S866=0,'Felling&amp;Restocking'!$S866="N/A")),0,1)</f>
        <v>0</v>
      </c>
      <c r="Y866" s="333" t="str">
        <f t="shared" si="121"/>
        <v/>
      </c>
      <c r="Z866" s="333" t="str">
        <f t="shared" si="122"/>
        <v/>
      </c>
      <c r="AA866" s="334" t="str">
        <f t="shared" si="123"/>
        <v/>
      </c>
      <c r="AC866" s="333" t="str">
        <f t="shared" si="124"/>
        <v/>
      </c>
      <c r="AE866" s="333" t="str">
        <f t="shared" si="125"/>
        <v>1</v>
      </c>
      <c r="AF866" s="346" t="str">
        <f>IF('Felling&amp;Restocking'!I866="","",IFERROR(VLOOKUP( 'Felling&amp;Restocking'!I866,SpeciesList[],2,FALSE),"," &amp; 'Felling&amp;Restocking'!I866))</f>
        <v/>
      </c>
      <c r="AG866" s="333" t="str">
        <f>IF('Felling&amp;Restocking'!I866="","",VLOOKUP( 'Felling&amp;Restocking'!I866,SpeciesList[],4,FALSE))</f>
        <v/>
      </c>
      <c r="AH866" s="333" t="str">
        <f>IF('Felling&amp;Restocking'!J866="","",IFERROR("," &amp; VLOOKUP( 'Felling&amp;Restocking'!J866,SpeciesList[],2,FALSE),"," &amp; 'Felling&amp;Restocking'!J866))</f>
        <v/>
      </c>
      <c r="AI866" s="333" t="str">
        <f>IF('Felling&amp;Restocking'!J866="","",VLOOKUP( 'Felling&amp;Restocking'!J866,SpeciesList[],4,FALSE))</f>
        <v/>
      </c>
      <c r="AJ866" s="333" t="str">
        <f>IF('Felling&amp;Restocking'!K866="","",IFERROR("," &amp; VLOOKUP( 'Felling&amp;Restocking'!K866,SpeciesList[],2,FALSE),"," &amp; 'Felling&amp;Restocking'!K866))</f>
        <v/>
      </c>
      <c r="AK866" s="333" t="str">
        <f>IF('Felling&amp;Restocking'!K866="","",VLOOKUP( 'Felling&amp;Restocking'!K866,SpeciesList[],4,FALSE))</f>
        <v/>
      </c>
      <c r="AL866" s="333" t="str">
        <f>IF('Felling&amp;Restocking'!L866="","",IFERROR("," &amp; VLOOKUP( 'Felling&amp;Restocking'!L866,SpeciesList[],2,FALSE),"," &amp; 'Felling&amp;Restocking'!L866))</f>
        <v/>
      </c>
      <c r="AM866" s="333" t="str">
        <f>IF('Felling&amp;Restocking'!L866="","",VLOOKUP( 'Felling&amp;Restocking'!L866,SpeciesList[],4,FALSE))</f>
        <v/>
      </c>
      <c r="AN866" s="333" t="str">
        <f>IF('Felling&amp;Restocking'!M866="","",IFERROR("," &amp; VLOOKUP( 'Felling&amp;Restocking'!M866,SpeciesList[],2,FALSE),"," &amp; 'Felling&amp;Restocking'!M866))</f>
        <v/>
      </c>
      <c r="AO866" s="333" t="str">
        <f>IF('Felling&amp;Restocking'!M866="","",VLOOKUP( 'Felling&amp;Restocking'!M866,SpeciesList[],4,FALSE))</f>
        <v/>
      </c>
      <c r="AP866" s="333" t="str">
        <f>IF('Felling&amp;Restocking'!N866="","",IFERROR("," &amp; VLOOKUP( 'Felling&amp;Restocking'!N866,SpeciesList[],2,FALSE),"," &amp; 'Felling&amp;Restocking'!N866))</f>
        <v/>
      </c>
      <c r="AQ866" s="333" t="str">
        <f>IF('Felling&amp;Restocking'!N866="","",VLOOKUP( 'Felling&amp;Restocking'!N866,SpeciesList[],4,FALSE))</f>
        <v/>
      </c>
      <c r="AS866" s="346"/>
      <c r="AT866" s="333" t="str">
        <f>IF('Sub-Cpt Record'!A866&lt;&gt;"",CONCATENATE('Sub-Cpt Record'!A866,'Sub-Cpt Record'!B866,'Sub-Cpt Record'!C866),"")</f>
        <v/>
      </c>
      <c r="AU866" s="333">
        <f t="shared" si="126"/>
        <v>1</v>
      </c>
      <c r="AV866" s="333">
        <f>IF(AT866&lt;&gt;"",'Sub-Cpt Record'!C866/CODE!AU866,0)</f>
        <v>0</v>
      </c>
    </row>
    <row r="867" spans="1:48" x14ac:dyDescent="0.25">
      <c r="A867" s="333" t="str">
        <f>IF('Sub-Cpt Record'!B867="",IF(OR('Sub-Cpt Record'!A867=0,'Sub-Cpt Record'!A867=""),"",'Sub-Cpt Record'!A867),CONCATENATE('Sub-Cpt Record'!A867&amp;'Sub-Cpt Record'!B867))</f>
        <v/>
      </c>
      <c r="B867" s="333">
        <f t="shared" si="118"/>
        <v>1</v>
      </c>
      <c r="C867" s="334" t="str">
        <f>IF('Sub-Cpt Record'!E867 = "","",'Sub-Cpt Record'!E867&amp;"  ")</f>
        <v/>
      </c>
      <c r="D867" s="333" t="str">
        <f>IF('Sub-Cpt Record'!F867 = "","",'Sub-Cpt Record'!F867&amp;"  ")</f>
        <v/>
      </c>
      <c r="E867" s="333" t="str">
        <f>IF('Sub-Cpt Record'!G867 = "","",'Sub-Cpt Record'!G867&amp;"  ")</f>
        <v/>
      </c>
      <c r="F867" s="333" t="str">
        <f>IF('Sub-Cpt Record'!H867 = "","",'Sub-Cpt Record'!H867&amp;"  ")</f>
        <v/>
      </c>
      <c r="G867" s="333" t="str">
        <f>IF('Sub-Cpt Record'!I867 = "","",'Sub-Cpt Record'!I867&amp;"  ")</f>
        <v/>
      </c>
      <c r="H867" s="333" t="str">
        <f>IF('Sub-Cpt Record'!J867 = "","",'Sub-Cpt Record'!J867&amp;"  ")</f>
        <v/>
      </c>
      <c r="I867" s="335" t="str">
        <f t="shared" si="119"/>
        <v/>
      </c>
      <c r="J867" s="333">
        <f>IF(A867&lt;&gt;"",'Sub-Cpt Record'!C867/CODE!B867,0)</f>
        <v>0</v>
      </c>
      <c r="L867" s="337" t="str">
        <f t="shared" si="120"/>
        <v/>
      </c>
      <c r="N867" s="338">
        <f>COUNTIFS('Felling&amp;Restocking'!$A$11:$A$1000, 'Felling&amp;Restocking'!$A867, 'Felling&amp;Restocking'!$B$11:$B$1000, 'Felling&amp;Restocking'!$B867, 'Felling&amp;Restocking'!$H$11:$H$1000, 'Felling&amp;Restocking'!$H867)</f>
        <v>0</v>
      </c>
      <c r="O867" s="338">
        <f>IF(OR('Felling&amp;Restocking'!H867=0,'Felling&amp;Restocking'!H867=""),0,1)</f>
        <v>0</v>
      </c>
      <c r="P867" s="339">
        <f>SUM('Felling&amp;Restocking'!O867+'Felling&amp;Restocking'!P867)</f>
        <v>0</v>
      </c>
      <c r="S867" s="341">
        <f>IF(AND(O867&lt;&gt;0,P867&lt;&gt;0,'Felling&amp;Restocking'!G867&lt;&gt;0,AA867="",AC867=""),1,0)</f>
        <v>0</v>
      </c>
      <c r="T867" s="342" t="str">
        <f>IF(OR('Felling&amp;Restocking'!G867=0,'Felling&amp;Restocking'!G867=""),"",SUM('Felling&amp;Restocking'!O867/P867)*'Felling&amp;Restocking'!G867)</f>
        <v/>
      </c>
      <c r="U867" s="343" t="str">
        <f>IF(OR('Felling&amp;Restocking'!G867=0,'Felling&amp;Restocking'!G867=""),"",SUM('Felling&amp;Restocking'!P867/P867)*'Felling&amp;Restocking'!G867)</f>
        <v/>
      </c>
      <c r="V867" s="344">
        <f>IF(CONCATENATE('Felling&amp;Restocking'!U867&amp;'Felling&amp;Restocking'!W867&amp;'Felling&amp;Restocking'!Y867&amp;'Felling&amp;Restocking'!AA867&amp;'Felling&amp;Restocking'!AC867)="",0,1)</f>
        <v>0</v>
      </c>
      <c r="W867" s="345">
        <f>IF(OR(OR(TRIM('Felling&amp;Restocking'!H867)="T",TRIM('Felling&amp;Restocking'!H867)="DF",TRIM('Felling&amp;Restocking'!H867)="OS"),O867=0),0,1)</f>
        <v>0</v>
      </c>
      <c r="X867" s="345">
        <f>IF(OR('Felling&amp;Restocking'!$S867="",OR('Felling&amp;Restocking'!$S867=0,'Felling&amp;Restocking'!$S867="N/A")),0,1)</f>
        <v>0</v>
      </c>
      <c r="Y867" s="333" t="str">
        <f t="shared" si="121"/>
        <v/>
      </c>
      <c r="Z867" s="333" t="str">
        <f t="shared" si="122"/>
        <v/>
      </c>
      <c r="AA867" s="334" t="str">
        <f t="shared" si="123"/>
        <v/>
      </c>
      <c r="AC867" s="333" t="str">
        <f t="shared" si="124"/>
        <v/>
      </c>
      <c r="AE867" s="333" t="str">
        <f t="shared" si="125"/>
        <v>1</v>
      </c>
      <c r="AF867" s="346" t="str">
        <f>IF('Felling&amp;Restocking'!I867="","",IFERROR(VLOOKUP( 'Felling&amp;Restocking'!I867,SpeciesList[],2,FALSE),"," &amp; 'Felling&amp;Restocking'!I867))</f>
        <v/>
      </c>
      <c r="AG867" s="333" t="str">
        <f>IF('Felling&amp;Restocking'!I867="","",VLOOKUP( 'Felling&amp;Restocking'!I867,SpeciesList[],4,FALSE))</f>
        <v/>
      </c>
      <c r="AH867" s="333" t="str">
        <f>IF('Felling&amp;Restocking'!J867="","",IFERROR("," &amp; VLOOKUP( 'Felling&amp;Restocking'!J867,SpeciesList[],2,FALSE),"," &amp; 'Felling&amp;Restocking'!J867))</f>
        <v/>
      </c>
      <c r="AI867" s="333" t="str">
        <f>IF('Felling&amp;Restocking'!J867="","",VLOOKUP( 'Felling&amp;Restocking'!J867,SpeciesList[],4,FALSE))</f>
        <v/>
      </c>
      <c r="AJ867" s="333" t="str">
        <f>IF('Felling&amp;Restocking'!K867="","",IFERROR("," &amp; VLOOKUP( 'Felling&amp;Restocking'!K867,SpeciesList[],2,FALSE),"," &amp; 'Felling&amp;Restocking'!K867))</f>
        <v/>
      </c>
      <c r="AK867" s="333" t="str">
        <f>IF('Felling&amp;Restocking'!K867="","",VLOOKUP( 'Felling&amp;Restocking'!K867,SpeciesList[],4,FALSE))</f>
        <v/>
      </c>
      <c r="AL867" s="333" t="str">
        <f>IF('Felling&amp;Restocking'!L867="","",IFERROR("," &amp; VLOOKUP( 'Felling&amp;Restocking'!L867,SpeciesList[],2,FALSE),"," &amp; 'Felling&amp;Restocking'!L867))</f>
        <v/>
      </c>
      <c r="AM867" s="333" t="str">
        <f>IF('Felling&amp;Restocking'!L867="","",VLOOKUP( 'Felling&amp;Restocking'!L867,SpeciesList[],4,FALSE))</f>
        <v/>
      </c>
      <c r="AN867" s="333" t="str">
        <f>IF('Felling&amp;Restocking'!M867="","",IFERROR("," &amp; VLOOKUP( 'Felling&amp;Restocking'!M867,SpeciesList[],2,FALSE),"," &amp; 'Felling&amp;Restocking'!M867))</f>
        <v/>
      </c>
      <c r="AO867" s="333" t="str">
        <f>IF('Felling&amp;Restocking'!M867="","",VLOOKUP( 'Felling&amp;Restocking'!M867,SpeciesList[],4,FALSE))</f>
        <v/>
      </c>
      <c r="AP867" s="333" t="str">
        <f>IF('Felling&amp;Restocking'!N867="","",IFERROR("," &amp; VLOOKUP( 'Felling&amp;Restocking'!N867,SpeciesList[],2,FALSE),"," &amp; 'Felling&amp;Restocking'!N867))</f>
        <v/>
      </c>
      <c r="AQ867" s="333" t="str">
        <f>IF('Felling&amp;Restocking'!N867="","",VLOOKUP( 'Felling&amp;Restocking'!N867,SpeciesList[],4,FALSE))</f>
        <v/>
      </c>
      <c r="AS867" s="346"/>
      <c r="AT867" s="333" t="str">
        <f>IF('Sub-Cpt Record'!A867&lt;&gt;"",CONCATENATE('Sub-Cpt Record'!A867,'Sub-Cpt Record'!B867,'Sub-Cpt Record'!C867),"")</f>
        <v/>
      </c>
      <c r="AU867" s="333">
        <f t="shared" si="126"/>
        <v>1</v>
      </c>
      <c r="AV867" s="333">
        <f>IF(AT867&lt;&gt;"",'Sub-Cpt Record'!C867/CODE!AU867,0)</f>
        <v>0</v>
      </c>
    </row>
    <row r="868" spans="1:48" x14ac:dyDescent="0.25">
      <c r="A868" s="333" t="str">
        <f>IF('Sub-Cpt Record'!B868="",IF(OR('Sub-Cpt Record'!A868=0,'Sub-Cpt Record'!A868=""),"",'Sub-Cpt Record'!A868),CONCATENATE('Sub-Cpt Record'!A868&amp;'Sub-Cpt Record'!B868))</f>
        <v/>
      </c>
      <c r="B868" s="333">
        <f t="shared" si="118"/>
        <v>1</v>
      </c>
      <c r="C868" s="334" t="str">
        <f>IF('Sub-Cpt Record'!E868 = "","",'Sub-Cpt Record'!E868&amp;"  ")</f>
        <v/>
      </c>
      <c r="D868" s="333" t="str">
        <f>IF('Sub-Cpt Record'!F868 = "","",'Sub-Cpt Record'!F868&amp;"  ")</f>
        <v/>
      </c>
      <c r="E868" s="333" t="str">
        <f>IF('Sub-Cpt Record'!G868 = "","",'Sub-Cpt Record'!G868&amp;"  ")</f>
        <v/>
      </c>
      <c r="F868" s="333" t="str">
        <f>IF('Sub-Cpt Record'!H868 = "","",'Sub-Cpt Record'!H868&amp;"  ")</f>
        <v/>
      </c>
      <c r="G868" s="333" t="str">
        <f>IF('Sub-Cpt Record'!I868 = "","",'Sub-Cpt Record'!I868&amp;"  ")</f>
        <v/>
      </c>
      <c r="H868" s="333" t="str">
        <f>IF('Sub-Cpt Record'!J868 = "","",'Sub-Cpt Record'!J868&amp;"  ")</f>
        <v/>
      </c>
      <c r="I868" s="335" t="str">
        <f t="shared" si="119"/>
        <v/>
      </c>
      <c r="J868" s="333">
        <f>IF(A868&lt;&gt;"",'Sub-Cpt Record'!C868/CODE!B868,0)</f>
        <v>0</v>
      </c>
      <c r="L868" s="337" t="str">
        <f t="shared" si="120"/>
        <v/>
      </c>
      <c r="N868" s="338">
        <f>COUNTIFS('Felling&amp;Restocking'!$A$11:$A$1000, 'Felling&amp;Restocking'!$A868, 'Felling&amp;Restocking'!$B$11:$B$1000, 'Felling&amp;Restocking'!$B868, 'Felling&amp;Restocking'!$H$11:$H$1000, 'Felling&amp;Restocking'!$H868)</f>
        <v>0</v>
      </c>
      <c r="O868" s="338">
        <f>IF(OR('Felling&amp;Restocking'!H868=0,'Felling&amp;Restocking'!H868=""),0,1)</f>
        <v>0</v>
      </c>
      <c r="P868" s="339">
        <f>SUM('Felling&amp;Restocking'!O868+'Felling&amp;Restocking'!P868)</f>
        <v>0</v>
      </c>
      <c r="S868" s="341">
        <f>IF(AND(O868&lt;&gt;0,P868&lt;&gt;0,'Felling&amp;Restocking'!G868&lt;&gt;0,AA868="",AC868=""),1,0)</f>
        <v>0</v>
      </c>
      <c r="T868" s="342" t="str">
        <f>IF(OR('Felling&amp;Restocking'!G868=0,'Felling&amp;Restocking'!G868=""),"",SUM('Felling&amp;Restocking'!O868/P868)*'Felling&amp;Restocking'!G868)</f>
        <v/>
      </c>
      <c r="U868" s="343" t="str">
        <f>IF(OR('Felling&amp;Restocking'!G868=0,'Felling&amp;Restocking'!G868=""),"",SUM('Felling&amp;Restocking'!P868/P868)*'Felling&amp;Restocking'!G868)</f>
        <v/>
      </c>
      <c r="V868" s="344">
        <f>IF(CONCATENATE('Felling&amp;Restocking'!U868&amp;'Felling&amp;Restocking'!W868&amp;'Felling&amp;Restocking'!Y868&amp;'Felling&amp;Restocking'!AA868&amp;'Felling&amp;Restocking'!AC868)="",0,1)</f>
        <v>0</v>
      </c>
      <c r="W868" s="345">
        <f>IF(OR(OR(TRIM('Felling&amp;Restocking'!H868)="T",TRIM('Felling&amp;Restocking'!H868)="DF",TRIM('Felling&amp;Restocking'!H868)="OS"),O868=0),0,1)</f>
        <v>0</v>
      </c>
      <c r="X868" s="345">
        <f>IF(OR('Felling&amp;Restocking'!$S868="",OR('Felling&amp;Restocking'!$S868=0,'Felling&amp;Restocking'!$S868="N/A")),0,1)</f>
        <v>0</v>
      </c>
      <c r="Y868" s="333" t="str">
        <f t="shared" si="121"/>
        <v/>
      </c>
      <c r="Z868" s="333" t="str">
        <f t="shared" si="122"/>
        <v/>
      </c>
      <c r="AA868" s="334" t="str">
        <f t="shared" si="123"/>
        <v/>
      </c>
      <c r="AC868" s="333" t="str">
        <f t="shared" si="124"/>
        <v/>
      </c>
      <c r="AE868" s="333" t="str">
        <f t="shared" si="125"/>
        <v>1</v>
      </c>
      <c r="AF868" s="346" t="str">
        <f>IF('Felling&amp;Restocking'!I868="","",IFERROR(VLOOKUP( 'Felling&amp;Restocking'!I868,SpeciesList[],2,FALSE),"," &amp; 'Felling&amp;Restocking'!I868))</f>
        <v/>
      </c>
      <c r="AG868" s="333" t="str">
        <f>IF('Felling&amp;Restocking'!I868="","",VLOOKUP( 'Felling&amp;Restocking'!I868,SpeciesList[],4,FALSE))</f>
        <v/>
      </c>
      <c r="AH868" s="333" t="str">
        <f>IF('Felling&amp;Restocking'!J868="","",IFERROR("," &amp; VLOOKUP( 'Felling&amp;Restocking'!J868,SpeciesList[],2,FALSE),"," &amp; 'Felling&amp;Restocking'!J868))</f>
        <v/>
      </c>
      <c r="AI868" s="333" t="str">
        <f>IF('Felling&amp;Restocking'!J868="","",VLOOKUP( 'Felling&amp;Restocking'!J868,SpeciesList[],4,FALSE))</f>
        <v/>
      </c>
      <c r="AJ868" s="333" t="str">
        <f>IF('Felling&amp;Restocking'!K868="","",IFERROR("," &amp; VLOOKUP( 'Felling&amp;Restocking'!K868,SpeciesList[],2,FALSE),"," &amp; 'Felling&amp;Restocking'!K868))</f>
        <v/>
      </c>
      <c r="AK868" s="333" t="str">
        <f>IF('Felling&amp;Restocking'!K868="","",VLOOKUP( 'Felling&amp;Restocking'!K868,SpeciesList[],4,FALSE))</f>
        <v/>
      </c>
      <c r="AL868" s="333" t="str">
        <f>IF('Felling&amp;Restocking'!L868="","",IFERROR("," &amp; VLOOKUP( 'Felling&amp;Restocking'!L868,SpeciesList[],2,FALSE),"," &amp; 'Felling&amp;Restocking'!L868))</f>
        <v/>
      </c>
      <c r="AM868" s="333" t="str">
        <f>IF('Felling&amp;Restocking'!L868="","",VLOOKUP( 'Felling&amp;Restocking'!L868,SpeciesList[],4,FALSE))</f>
        <v/>
      </c>
      <c r="AN868" s="333" t="str">
        <f>IF('Felling&amp;Restocking'!M868="","",IFERROR("," &amp; VLOOKUP( 'Felling&amp;Restocking'!M868,SpeciesList[],2,FALSE),"," &amp; 'Felling&amp;Restocking'!M868))</f>
        <v/>
      </c>
      <c r="AO868" s="333" t="str">
        <f>IF('Felling&amp;Restocking'!M868="","",VLOOKUP( 'Felling&amp;Restocking'!M868,SpeciesList[],4,FALSE))</f>
        <v/>
      </c>
      <c r="AP868" s="333" t="str">
        <f>IF('Felling&amp;Restocking'!N868="","",IFERROR("," &amp; VLOOKUP( 'Felling&amp;Restocking'!N868,SpeciesList[],2,FALSE),"," &amp; 'Felling&amp;Restocking'!N868))</f>
        <v/>
      </c>
      <c r="AQ868" s="333" t="str">
        <f>IF('Felling&amp;Restocking'!N868="","",VLOOKUP( 'Felling&amp;Restocking'!N868,SpeciesList[],4,FALSE))</f>
        <v/>
      </c>
      <c r="AS868" s="346"/>
      <c r="AT868" s="333" t="str">
        <f>IF('Sub-Cpt Record'!A868&lt;&gt;"",CONCATENATE('Sub-Cpt Record'!A868,'Sub-Cpt Record'!B868,'Sub-Cpt Record'!C868),"")</f>
        <v/>
      </c>
      <c r="AU868" s="333">
        <f t="shared" si="126"/>
        <v>1</v>
      </c>
      <c r="AV868" s="333">
        <f>IF(AT868&lt;&gt;"",'Sub-Cpt Record'!C868/CODE!AU868,0)</f>
        <v>0</v>
      </c>
    </row>
    <row r="869" spans="1:48" x14ac:dyDescent="0.25">
      <c r="A869" s="333" t="str">
        <f>IF('Sub-Cpt Record'!B869="",IF(OR('Sub-Cpt Record'!A869=0,'Sub-Cpt Record'!A869=""),"",'Sub-Cpt Record'!A869),CONCATENATE('Sub-Cpt Record'!A869&amp;'Sub-Cpt Record'!B869))</f>
        <v/>
      </c>
      <c r="B869" s="333">
        <f t="shared" si="118"/>
        <v>1</v>
      </c>
      <c r="C869" s="334" t="str">
        <f>IF('Sub-Cpt Record'!E869 = "","",'Sub-Cpt Record'!E869&amp;"  ")</f>
        <v/>
      </c>
      <c r="D869" s="333" t="str">
        <f>IF('Sub-Cpt Record'!F869 = "","",'Sub-Cpt Record'!F869&amp;"  ")</f>
        <v/>
      </c>
      <c r="E869" s="333" t="str">
        <f>IF('Sub-Cpt Record'!G869 = "","",'Sub-Cpt Record'!G869&amp;"  ")</f>
        <v/>
      </c>
      <c r="F869" s="333" t="str">
        <f>IF('Sub-Cpt Record'!H869 = "","",'Sub-Cpt Record'!H869&amp;"  ")</f>
        <v/>
      </c>
      <c r="G869" s="333" t="str">
        <f>IF('Sub-Cpt Record'!I869 = "","",'Sub-Cpt Record'!I869&amp;"  ")</f>
        <v/>
      </c>
      <c r="H869" s="333" t="str">
        <f>IF('Sub-Cpt Record'!J869 = "","",'Sub-Cpt Record'!J869&amp;"  ")</f>
        <v/>
      </c>
      <c r="I869" s="335" t="str">
        <f t="shared" si="119"/>
        <v/>
      </c>
      <c r="J869" s="333">
        <f>IF(A869&lt;&gt;"",'Sub-Cpt Record'!C869/CODE!B869,0)</f>
        <v>0</v>
      </c>
      <c r="L869" s="337" t="str">
        <f t="shared" si="120"/>
        <v/>
      </c>
      <c r="N869" s="338">
        <f>COUNTIFS('Felling&amp;Restocking'!$A$11:$A$1000, 'Felling&amp;Restocking'!$A869, 'Felling&amp;Restocking'!$B$11:$B$1000, 'Felling&amp;Restocking'!$B869, 'Felling&amp;Restocking'!$H$11:$H$1000, 'Felling&amp;Restocking'!$H869)</f>
        <v>0</v>
      </c>
      <c r="O869" s="338">
        <f>IF(OR('Felling&amp;Restocking'!H869=0,'Felling&amp;Restocking'!H869=""),0,1)</f>
        <v>0</v>
      </c>
      <c r="P869" s="339">
        <f>SUM('Felling&amp;Restocking'!O869+'Felling&amp;Restocking'!P869)</f>
        <v>0</v>
      </c>
      <c r="S869" s="341">
        <f>IF(AND(O869&lt;&gt;0,P869&lt;&gt;0,'Felling&amp;Restocking'!G869&lt;&gt;0,AA869="",AC869=""),1,0)</f>
        <v>0</v>
      </c>
      <c r="T869" s="342" t="str">
        <f>IF(OR('Felling&amp;Restocking'!G869=0,'Felling&amp;Restocking'!G869=""),"",SUM('Felling&amp;Restocking'!O869/P869)*'Felling&amp;Restocking'!G869)</f>
        <v/>
      </c>
      <c r="U869" s="343" t="str">
        <f>IF(OR('Felling&amp;Restocking'!G869=0,'Felling&amp;Restocking'!G869=""),"",SUM('Felling&amp;Restocking'!P869/P869)*'Felling&amp;Restocking'!G869)</f>
        <v/>
      </c>
      <c r="V869" s="344">
        <f>IF(CONCATENATE('Felling&amp;Restocking'!U869&amp;'Felling&amp;Restocking'!W869&amp;'Felling&amp;Restocking'!Y869&amp;'Felling&amp;Restocking'!AA869&amp;'Felling&amp;Restocking'!AC869)="",0,1)</f>
        <v>0</v>
      </c>
      <c r="W869" s="345">
        <f>IF(OR(OR(TRIM('Felling&amp;Restocking'!H869)="T",TRIM('Felling&amp;Restocking'!H869)="DF",TRIM('Felling&amp;Restocking'!H869)="OS"),O869=0),0,1)</f>
        <v>0</v>
      </c>
      <c r="X869" s="345">
        <f>IF(OR('Felling&amp;Restocking'!$S869="",OR('Felling&amp;Restocking'!$S869=0,'Felling&amp;Restocking'!$S869="N/A")),0,1)</f>
        <v>0</v>
      </c>
      <c r="Y869" s="333" t="str">
        <f t="shared" si="121"/>
        <v/>
      </c>
      <c r="Z869" s="333" t="str">
        <f t="shared" si="122"/>
        <v/>
      </c>
      <c r="AA869" s="334" t="str">
        <f t="shared" si="123"/>
        <v/>
      </c>
      <c r="AC869" s="333" t="str">
        <f t="shared" si="124"/>
        <v/>
      </c>
      <c r="AE869" s="333" t="str">
        <f t="shared" si="125"/>
        <v>1</v>
      </c>
      <c r="AF869" s="346" t="str">
        <f>IF('Felling&amp;Restocking'!I869="","",IFERROR(VLOOKUP( 'Felling&amp;Restocking'!I869,SpeciesList[],2,FALSE),"," &amp; 'Felling&amp;Restocking'!I869))</f>
        <v/>
      </c>
      <c r="AG869" s="333" t="str">
        <f>IF('Felling&amp;Restocking'!I869="","",VLOOKUP( 'Felling&amp;Restocking'!I869,SpeciesList[],4,FALSE))</f>
        <v/>
      </c>
      <c r="AH869" s="333" t="str">
        <f>IF('Felling&amp;Restocking'!J869="","",IFERROR("," &amp; VLOOKUP( 'Felling&amp;Restocking'!J869,SpeciesList[],2,FALSE),"," &amp; 'Felling&amp;Restocking'!J869))</f>
        <v/>
      </c>
      <c r="AI869" s="333" t="str">
        <f>IF('Felling&amp;Restocking'!J869="","",VLOOKUP( 'Felling&amp;Restocking'!J869,SpeciesList[],4,FALSE))</f>
        <v/>
      </c>
      <c r="AJ869" s="333" t="str">
        <f>IF('Felling&amp;Restocking'!K869="","",IFERROR("," &amp; VLOOKUP( 'Felling&amp;Restocking'!K869,SpeciesList[],2,FALSE),"," &amp; 'Felling&amp;Restocking'!K869))</f>
        <v/>
      </c>
      <c r="AK869" s="333" t="str">
        <f>IF('Felling&amp;Restocking'!K869="","",VLOOKUP( 'Felling&amp;Restocking'!K869,SpeciesList[],4,FALSE))</f>
        <v/>
      </c>
      <c r="AL869" s="333" t="str">
        <f>IF('Felling&amp;Restocking'!L869="","",IFERROR("," &amp; VLOOKUP( 'Felling&amp;Restocking'!L869,SpeciesList[],2,FALSE),"," &amp; 'Felling&amp;Restocking'!L869))</f>
        <v/>
      </c>
      <c r="AM869" s="333" t="str">
        <f>IF('Felling&amp;Restocking'!L869="","",VLOOKUP( 'Felling&amp;Restocking'!L869,SpeciesList[],4,FALSE))</f>
        <v/>
      </c>
      <c r="AN869" s="333" t="str">
        <f>IF('Felling&amp;Restocking'!M869="","",IFERROR("," &amp; VLOOKUP( 'Felling&amp;Restocking'!M869,SpeciesList[],2,FALSE),"," &amp; 'Felling&amp;Restocking'!M869))</f>
        <v/>
      </c>
      <c r="AO869" s="333" t="str">
        <f>IF('Felling&amp;Restocking'!M869="","",VLOOKUP( 'Felling&amp;Restocking'!M869,SpeciesList[],4,FALSE))</f>
        <v/>
      </c>
      <c r="AP869" s="333" t="str">
        <f>IF('Felling&amp;Restocking'!N869="","",IFERROR("," &amp; VLOOKUP( 'Felling&amp;Restocking'!N869,SpeciesList[],2,FALSE),"," &amp; 'Felling&amp;Restocking'!N869))</f>
        <v/>
      </c>
      <c r="AQ869" s="333" t="str">
        <f>IF('Felling&amp;Restocking'!N869="","",VLOOKUP( 'Felling&amp;Restocking'!N869,SpeciesList[],4,FALSE))</f>
        <v/>
      </c>
      <c r="AS869" s="346"/>
      <c r="AT869" s="333" t="str">
        <f>IF('Sub-Cpt Record'!A869&lt;&gt;"",CONCATENATE('Sub-Cpt Record'!A869,'Sub-Cpt Record'!B869,'Sub-Cpt Record'!C869),"")</f>
        <v/>
      </c>
      <c r="AU869" s="333">
        <f t="shared" si="126"/>
        <v>1</v>
      </c>
      <c r="AV869" s="333">
        <f>IF(AT869&lt;&gt;"",'Sub-Cpt Record'!C869/CODE!AU869,0)</f>
        <v>0</v>
      </c>
    </row>
    <row r="870" spans="1:48" x14ac:dyDescent="0.25">
      <c r="A870" s="333" t="str">
        <f>IF('Sub-Cpt Record'!B870="",IF(OR('Sub-Cpt Record'!A870=0,'Sub-Cpt Record'!A870=""),"",'Sub-Cpt Record'!A870),CONCATENATE('Sub-Cpt Record'!A870&amp;'Sub-Cpt Record'!B870))</f>
        <v/>
      </c>
      <c r="B870" s="333">
        <f t="shared" si="118"/>
        <v>1</v>
      </c>
      <c r="C870" s="334" t="str">
        <f>IF('Sub-Cpt Record'!E870 = "","",'Sub-Cpt Record'!E870&amp;"  ")</f>
        <v/>
      </c>
      <c r="D870" s="333" t="str">
        <f>IF('Sub-Cpt Record'!F870 = "","",'Sub-Cpt Record'!F870&amp;"  ")</f>
        <v/>
      </c>
      <c r="E870" s="333" t="str">
        <f>IF('Sub-Cpt Record'!G870 = "","",'Sub-Cpt Record'!G870&amp;"  ")</f>
        <v/>
      </c>
      <c r="F870" s="333" t="str">
        <f>IF('Sub-Cpt Record'!H870 = "","",'Sub-Cpt Record'!H870&amp;"  ")</f>
        <v/>
      </c>
      <c r="G870" s="333" t="str">
        <f>IF('Sub-Cpt Record'!I870 = "","",'Sub-Cpt Record'!I870&amp;"  ")</f>
        <v/>
      </c>
      <c r="H870" s="333" t="str">
        <f>IF('Sub-Cpt Record'!J870 = "","",'Sub-Cpt Record'!J870&amp;"  ")</f>
        <v/>
      </c>
      <c r="I870" s="335" t="str">
        <f t="shared" si="119"/>
        <v/>
      </c>
      <c r="J870" s="333">
        <f>IF(A870&lt;&gt;"",'Sub-Cpt Record'!C870/CODE!B870,0)</f>
        <v>0</v>
      </c>
      <c r="L870" s="337" t="str">
        <f t="shared" si="120"/>
        <v/>
      </c>
      <c r="N870" s="338">
        <f>COUNTIFS('Felling&amp;Restocking'!$A$11:$A$1000, 'Felling&amp;Restocking'!$A870, 'Felling&amp;Restocking'!$B$11:$B$1000, 'Felling&amp;Restocking'!$B870, 'Felling&amp;Restocking'!$H$11:$H$1000, 'Felling&amp;Restocking'!$H870)</f>
        <v>0</v>
      </c>
      <c r="O870" s="338">
        <f>IF(OR('Felling&amp;Restocking'!H870=0,'Felling&amp;Restocking'!H870=""),0,1)</f>
        <v>0</v>
      </c>
      <c r="P870" s="339">
        <f>SUM('Felling&amp;Restocking'!O870+'Felling&amp;Restocking'!P870)</f>
        <v>0</v>
      </c>
      <c r="S870" s="341">
        <f>IF(AND(O870&lt;&gt;0,P870&lt;&gt;0,'Felling&amp;Restocking'!G870&lt;&gt;0,AA870="",AC870=""),1,0)</f>
        <v>0</v>
      </c>
      <c r="T870" s="342" t="str">
        <f>IF(OR('Felling&amp;Restocking'!G870=0,'Felling&amp;Restocking'!G870=""),"",SUM('Felling&amp;Restocking'!O870/P870)*'Felling&amp;Restocking'!G870)</f>
        <v/>
      </c>
      <c r="U870" s="343" t="str">
        <f>IF(OR('Felling&amp;Restocking'!G870=0,'Felling&amp;Restocking'!G870=""),"",SUM('Felling&amp;Restocking'!P870/P870)*'Felling&amp;Restocking'!G870)</f>
        <v/>
      </c>
      <c r="V870" s="344">
        <f>IF(CONCATENATE('Felling&amp;Restocking'!U870&amp;'Felling&amp;Restocking'!W870&amp;'Felling&amp;Restocking'!Y870&amp;'Felling&amp;Restocking'!AA870&amp;'Felling&amp;Restocking'!AC870)="",0,1)</f>
        <v>0</v>
      </c>
      <c r="W870" s="345">
        <f>IF(OR(OR(TRIM('Felling&amp;Restocking'!H870)="T",TRIM('Felling&amp;Restocking'!H870)="DF",TRIM('Felling&amp;Restocking'!H870)="OS"),O870=0),0,1)</f>
        <v>0</v>
      </c>
      <c r="X870" s="345">
        <f>IF(OR('Felling&amp;Restocking'!$S870="",OR('Felling&amp;Restocking'!$S870=0,'Felling&amp;Restocking'!$S870="N/A")),0,1)</f>
        <v>0</v>
      </c>
      <c r="Y870" s="333" t="str">
        <f t="shared" si="121"/>
        <v/>
      </c>
      <c r="Z870" s="333" t="str">
        <f t="shared" si="122"/>
        <v/>
      </c>
      <c r="AA870" s="334" t="str">
        <f t="shared" si="123"/>
        <v/>
      </c>
      <c r="AC870" s="333" t="str">
        <f t="shared" si="124"/>
        <v/>
      </c>
      <c r="AE870" s="333" t="str">
        <f t="shared" si="125"/>
        <v>1</v>
      </c>
      <c r="AF870" s="346" t="str">
        <f>IF('Felling&amp;Restocking'!I870="","",IFERROR(VLOOKUP( 'Felling&amp;Restocking'!I870,SpeciesList[],2,FALSE),"," &amp; 'Felling&amp;Restocking'!I870))</f>
        <v/>
      </c>
      <c r="AG870" s="333" t="str">
        <f>IF('Felling&amp;Restocking'!I870="","",VLOOKUP( 'Felling&amp;Restocking'!I870,SpeciesList[],4,FALSE))</f>
        <v/>
      </c>
      <c r="AH870" s="333" t="str">
        <f>IF('Felling&amp;Restocking'!J870="","",IFERROR("," &amp; VLOOKUP( 'Felling&amp;Restocking'!J870,SpeciesList[],2,FALSE),"," &amp; 'Felling&amp;Restocking'!J870))</f>
        <v/>
      </c>
      <c r="AI870" s="333" t="str">
        <f>IF('Felling&amp;Restocking'!J870="","",VLOOKUP( 'Felling&amp;Restocking'!J870,SpeciesList[],4,FALSE))</f>
        <v/>
      </c>
      <c r="AJ870" s="333" t="str">
        <f>IF('Felling&amp;Restocking'!K870="","",IFERROR("," &amp; VLOOKUP( 'Felling&amp;Restocking'!K870,SpeciesList[],2,FALSE),"," &amp; 'Felling&amp;Restocking'!K870))</f>
        <v/>
      </c>
      <c r="AK870" s="333" t="str">
        <f>IF('Felling&amp;Restocking'!K870="","",VLOOKUP( 'Felling&amp;Restocking'!K870,SpeciesList[],4,FALSE))</f>
        <v/>
      </c>
      <c r="AL870" s="333" t="str">
        <f>IF('Felling&amp;Restocking'!L870="","",IFERROR("," &amp; VLOOKUP( 'Felling&amp;Restocking'!L870,SpeciesList[],2,FALSE),"," &amp; 'Felling&amp;Restocking'!L870))</f>
        <v/>
      </c>
      <c r="AM870" s="333" t="str">
        <f>IF('Felling&amp;Restocking'!L870="","",VLOOKUP( 'Felling&amp;Restocking'!L870,SpeciesList[],4,FALSE))</f>
        <v/>
      </c>
      <c r="AN870" s="333" t="str">
        <f>IF('Felling&amp;Restocking'!M870="","",IFERROR("," &amp; VLOOKUP( 'Felling&amp;Restocking'!M870,SpeciesList[],2,FALSE),"," &amp; 'Felling&amp;Restocking'!M870))</f>
        <v/>
      </c>
      <c r="AO870" s="333" t="str">
        <f>IF('Felling&amp;Restocking'!M870="","",VLOOKUP( 'Felling&amp;Restocking'!M870,SpeciesList[],4,FALSE))</f>
        <v/>
      </c>
      <c r="AP870" s="333" t="str">
        <f>IF('Felling&amp;Restocking'!N870="","",IFERROR("," &amp; VLOOKUP( 'Felling&amp;Restocking'!N870,SpeciesList[],2,FALSE),"," &amp; 'Felling&amp;Restocking'!N870))</f>
        <v/>
      </c>
      <c r="AQ870" s="333" t="str">
        <f>IF('Felling&amp;Restocking'!N870="","",VLOOKUP( 'Felling&amp;Restocking'!N870,SpeciesList[],4,FALSE))</f>
        <v/>
      </c>
      <c r="AS870" s="346"/>
      <c r="AT870" s="333" t="str">
        <f>IF('Sub-Cpt Record'!A870&lt;&gt;"",CONCATENATE('Sub-Cpt Record'!A870,'Sub-Cpt Record'!B870,'Sub-Cpt Record'!C870),"")</f>
        <v/>
      </c>
      <c r="AU870" s="333">
        <f t="shared" si="126"/>
        <v>1</v>
      </c>
      <c r="AV870" s="333">
        <f>IF(AT870&lt;&gt;"",'Sub-Cpt Record'!C870/CODE!AU870,0)</f>
        <v>0</v>
      </c>
    </row>
    <row r="871" spans="1:48" x14ac:dyDescent="0.25">
      <c r="A871" s="333" t="str">
        <f>IF('Sub-Cpt Record'!B871="",IF(OR('Sub-Cpt Record'!A871=0,'Sub-Cpt Record'!A871=""),"",'Sub-Cpt Record'!A871),CONCATENATE('Sub-Cpt Record'!A871&amp;'Sub-Cpt Record'!B871))</f>
        <v/>
      </c>
      <c r="B871" s="333">
        <f t="shared" si="118"/>
        <v>1</v>
      </c>
      <c r="C871" s="334" t="str">
        <f>IF('Sub-Cpt Record'!E871 = "","",'Sub-Cpt Record'!E871&amp;"  ")</f>
        <v/>
      </c>
      <c r="D871" s="333" t="str">
        <f>IF('Sub-Cpt Record'!F871 = "","",'Sub-Cpt Record'!F871&amp;"  ")</f>
        <v/>
      </c>
      <c r="E871" s="333" t="str">
        <f>IF('Sub-Cpt Record'!G871 = "","",'Sub-Cpt Record'!G871&amp;"  ")</f>
        <v/>
      </c>
      <c r="F871" s="333" t="str">
        <f>IF('Sub-Cpt Record'!H871 = "","",'Sub-Cpt Record'!H871&amp;"  ")</f>
        <v/>
      </c>
      <c r="G871" s="333" t="str">
        <f>IF('Sub-Cpt Record'!I871 = "","",'Sub-Cpt Record'!I871&amp;"  ")</f>
        <v/>
      </c>
      <c r="H871" s="333" t="str">
        <f>IF('Sub-Cpt Record'!J871 = "","",'Sub-Cpt Record'!J871&amp;"  ")</f>
        <v/>
      </c>
      <c r="I871" s="335" t="str">
        <f t="shared" si="119"/>
        <v/>
      </c>
      <c r="J871" s="333">
        <f>IF(A871&lt;&gt;"",'Sub-Cpt Record'!C871/CODE!B871,0)</f>
        <v>0</v>
      </c>
      <c r="L871" s="337" t="str">
        <f t="shared" si="120"/>
        <v/>
      </c>
      <c r="N871" s="338">
        <f>COUNTIFS('Felling&amp;Restocking'!$A$11:$A$1000, 'Felling&amp;Restocking'!$A871, 'Felling&amp;Restocking'!$B$11:$B$1000, 'Felling&amp;Restocking'!$B871, 'Felling&amp;Restocking'!$H$11:$H$1000, 'Felling&amp;Restocking'!$H871)</f>
        <v>0</v>
      </c>
      <c r="O871" s="338">
        <f>IF(OR('Felling&amp;Restocking'!H871=0,'Felling&amp;Restocking'!H871=""),0,1)</f>
        <v>0</v>
      </c>
      <c r="P871" s="339">
        <f>SUM('Felling&amp;Restocking'!O871+'Felling&amp;Restocking'!P871)</f>
        <v>0</v>
      </c>
      <c r="S871" s="341">
        <f>IF(AND(O871&lt;&gt;0,P871&lt;&gt;0,'Felling&amp;Restocking'!G871&lt;&gt;0,AA871="",AC871=""),1,0)</f>
        <v>0</v>
      </c>
      <c r="T871" s="342" t="str">
        <f>IF(OR('Felling&amp;Restocking'!G871=0,'Felling&amp;Restocking'!G871=""),"",SUM('Felling&amp;Restocking'!O871/P871)*'Felling&amp;Restocking'!G871)</f>
        <v/>
      </c>
      <c r="U871" s="343" t="str">
        <f>IF(OR('Felling&amp;Restocking'!G871=0,'Felling&amp;Restocking'!G871=""),"",SUM('Felling&amp;Restocking'!P871/P871)*'Felling&amp;Restocking'!G871)</f>
        <v/>
      </c>
      <c r="V871" s="344">
        <f>IF(CONCATENATE('Felling&amp;Restocking'!U871&amp;'Felling&amp;Restocking'!W871&amp;'Felling&amp;Restocking'!Y871&amp;'Felling&amp;Restocking'!AA871&amp;'Felling&amp;Restocking'!AC871)="",0,1)</f>
        <v>0</v>
      </c>
      <c r="W871" s="345">
        <f>IF(OR(OR(TRIM('Felling&amp;Restocking'!H871)="T",TRIM('Felling&amp;Restocking'!H871)="DF",TRIM('Felling&amp;Restocking'!H871)="OS"),O871=0),0,1)</f>
        <v>0</v>
      </c>
      <c r="X871" s="345">
        <f>IF(OR('Felling&amp;Restocking'!$S871="",OR('Felling&amp;Restocking'!$S871=0,'Felling&amp;Restocking'!$S871="N/A")),0,1)</f>
        <v>0</v>
      </c>
      <c r="Y871" s="333" t="str">
        <f t="shared" si="121"/>
        <v/>
      </c>
      <c r="Z871" s="333" t="str">
        <f t="shared" si="122"/>
        <v/>
      </c>
      <c r="AA871" s="334" t="str">
        <f t="shared" si="123"/>
        <v/>
      </c>
      <c r="AC871" s="333" t="str">
        <f t="shared" si="124"/>
        <v/>
      </c>
      <c r="AE871" s="333" t="str">
        <f t="shared" si="125"/>
        <v>1</v>
      </c>
      <c r="AF871" s="346" t="str">
        <f>IF('Felling&amp;Restocking'!I871="","",IFERROR(VLOOKUP( 'Felling&amp;Restocking'!I871,SpeciesList[],2,FALSE),"," &amp; 'Felling&amp;Restocking'!I871))</f>
        <v/>
      </c>
      <c r="AG871" s="333" t="str">
        <f>IF('Felling&amp;Restocking'!I871="","",VLOOKUP( 'Felling&amp;Restocking'!I871,SpeciesList[],4,FALSE))</f>
        <v/>
      </c>
      <c r="AH871" s="333" t="str">
        <f>IF('Felling&amp;Restocking'!J871="","",IFERROR("," &amp; VLOOKUP( 'Felling&amp;Restocking'!J871,SpeciesList[],2,FALSE),"," &amp; 'Felling&amp;Restocking'!J871))</f>
        <v/>
      </c>
      <c r="AI871" s="333" t="str">
        <f>IF('Felling&amp;Restocking'!J871="","",VLOOKUP( 'Felling&amp;Restocking'!J871,SpeciesList[],4,FALSE))</f>
        <v/>
      </c>
      <c r="AJ871" s="333" t="str">
        <f>IF('Felling&amp;Restocking'!K871="","",IFERROR("," &amp; VLOOKUP( 'Felling&amp;Restocking'!K871,SpeciesList[],2,FALSE),"," &amp; 'Felling&amp;Restocking'!K871))</f>
        <v/>
      </c>
      <c r="AK871" s="333" t="str">
        <f>IF('Felling&amp;Restocking'!K871="","",VLOOKUP( 'Felling&amp;Restocking'!K871,SpeciesList[],4,FALSE))</f>
        <v/>
      </c>
      <c r="AL871" s="333" t="str">
        <f>IF('Felling&amp;Restocking'!L871="","",IFERROR("," &amp; VLOOKUP( 'Felling&amp;Restocking'!L871,SpeciesList[],2,FALSE),"," &amp; 'Felling&amp;Restocking'!L871))</f>
        <v/>
      </c>
      <c r="AM871" s="333" t="str">
        <f>IF('Felling&amp;Restocking'!L871="","",VLOOKUP( 'Felling&amp;Restocking'!L871,SpeciesList[],4,FALSE))</f>
        <v/>
      </c>
      <c r="AN871" s="333" t="str">
        <f>IF('Felling&amp;Restocking'!M871="","",IFERROR("," &amp; VLOOKUP( 'Felling&amp;Restocking'!M871,SpeciesList[],2,FALSE),"," &amp; 'Felling&amp;Restocking'!M871))</f>
        <v/>
      </c>
      <c r="AO871" s="333" t="str">
        <f>IF('Felling&amp;Restocking'!M871="","",VLOOKUP( 'Felling&amp;Restocking'!M871,SpeciesList[],4,FALSE))</f>
        <v/>
      </c>
      <c r="AP871" s="333" t="str">
        <f>IF('Felling&amp;Restocking'!N871="","",IFERROR("," &amp; VLOOKUP( 'Felling&amp;Restocking'!N871,SpeciesList[],2,FALSE),"," &amp; 'Felling&amp;Restocking'!N871))</f>
        <v/>
      </c>
      <c r="AQ871" s="333" t="str">
        <f>IF('Felling&amp;Restocking'!N871="","",VLOOKUP( 'Felling&amp;Restocking'!N871,SpeciesList[],4,FALSE))</f>
        <v/>
      </c>
      <c r="AS871" s="346"/>
      <c r="AT871" s="333" t="str">
        <f>IF('Sub-Cpt Record'!A871&lt;&gt;"",CONCATENATE('Sub-Cpt Record'!A871,'Sub-Cpt Record'!B871,'Sub-Cpt Record'!C871),"")</f>
        <v/>
      </c>
      <c r="AU871" s="333">
        <f t="shared" si="126"/>
        <v>1</v>
      </c>
      <c r="AV871" s="333">
        <f>IF(AT871&lt;&gt;"",'Sub-Cpt Record'!C871/CODE!AU871,0)</f>
        <v>0</v>
      </c>
    </row>
    <row r="872" spans="1:48" x14ac:dyDescent="0.25">
      <c r="A872" s="333" t="str">
        <f>IF('Sub-Cpt Record'!B872="",IF(OR('Sub-Cpt Record'!A872=0,'Sub-Cpt Record'!A872=""),"",'Sub-Cpt Record'!A872),CONCATENATE('Sub-Cpt Record'!A872&amp;'Sub-Cpt Record'!B872))</f>
        <v/>
      </c>
      <c r="B872" s="333">
        <f t="shared" si="118"/>
        <v>1</v>
      </c>
      <c r="C872" s="334" t="str">
        <f>IF('Sub-Cpt Record'!E872 = "","",'Sub-Cpt Record'!E872&amp;"  ")</f>
        <v/>
      </c>
      <c r="D872" s="333" t="str">
        <f>IF('Sub-Cpt Record'!F872 = "","",'Sub-Cpt Record'!F872&amp;"  ")</f>
        <v/>
      </c>
      <c r="E872" s="333" t="str">
        <f>IF('Sub-Cpt Record'!G872 = "","",'Sub-Cpt Record'!G872&amp;"  ")</f>
        <v/>
      </c>
      <c r="F872" s="333" t="str">
        <f>IF('Sub-Cpt Record'!H872 = "","",'Sub-Cpt Record'!H872&amp;"  ")</f>
        <v/>
      </c>
      <c r="G872" s="333" t="str">
        <f>IF('Sub-Cpt Record'!I872 = "","",'Sub-Cpt Record'!I872&amp;"  ")</f>
        <v/>
      </c>
      <c r="H872" s="333" t="str">
        <f>IF('Sub-Cpt Record'!J872 = "","",'Sub-Cpt Record'!J872&amp;"  ")</f>
        <v/>
      </c>
      <c r="I872" s="335" t="str">
        <f t="shared" si="119"/>
        <v/>
      </c>
      <c r="J872" s="333">
        <f>IF(A872&lt;&gt;"",'Sub-Cpt Record'!C872/CODE!B872,0)</f>
        <v>0</v>
      </c>
      <c r="L872" s="337" t="str">
        <f t="shared" si="120"/>
        <v/>
      </c>
      <c r="N872" s="338">
        <f>COUNTIFS('Felling&amp;Restocking'!$A$11:$A$1000, 'Felling&amp;Restocking'!$A872, 'Felling&amp;Restocking'!$B$11:$B$1000, 'Felling&amp;Restocking'!$B872, 'Felling&amp;Restocking'!$H$11:$H$1000, 'Felling&amp;Restocking'!$H872)</f>
        <v>0</v>
      </c>
      <c r="O872" s="338">
        <f>IF(OR('Felling&amp;Restocking'!H872=0,'Felling&amp;Restocking'!H872=""),0,1)</f>
        <v>0</v>
      </c>
      <c r="P872" s="339">
        <f>SUM('Felling&amp;Restocking'!O872+'Felling&amp;Restocking'!P872)</f>
        <v>0</v>
      </c>
      <c r="S872" s="341">
        <f>IF(AND(O872&lt;&gt;0,P872&lt;&gt;0,'Felling&amp;Restocking'!G872&lt;&gt;0,AA872="",AC872=""),1,0)</f>
        <v>0</v>
      </c>
      <c r="T872" s="342" t="str">
        <f>IF(OR('Felling&amp;Restocking'!G872=0,'Felling&amp;Restocking'!G872=""),"",SUM('Felling&amp;Restocking'!O872/P872)*'Felling&amp;Restocking'!G872)</f>
        <v/>
      </c>
      <c r="U872" s="343" t="str">
        <f>IF(OR('Felling&amp;Restocking'!G872=0,'Felling&amp;Restocking'!G872=""),"",SUM('Felling&amp;Restocking'!P872/P872)*'Felling&amp;Restocking'!G872)</f>
        <v/>
      </c>
      <c r="V872" s="344">
        <f>IF(CONCATENATE('Felling&amp;Restocking'!U872&amp;'Felling&amp;Restocking'!W872&amp;'Felling&amp;Restocking'!Y872&amp;'Felling&amp;Restocking'!AA872&amp;'Felling&amp;Restocking'!AC872)="",0,1)</f>
        <v>0</v>
      </c>
      <c r="W872" s="345">
        <f>IF(OR(OR(TRIM('Felling&amp;Restocking'!H872)="T",TRIM('Felling&amp;Restocking'!H872)="DF",TRIM('Felling&amp;Restocking'!H872)="OS"),O872=0),0,1)</f>
        <v>0</v>
      </c>
      <c r="X872" s="345">
        <f>IF(OR('Felling&amp;Restocking'!$S872="",OR('Felling&amp;Restocking'!$S872=0,'Felling&amp;Restocking'!$S872="N/A")),0,1)</f>
        <v>0</v>
      </c>
      <c r="Y872" s="333" t="str">
        <f t="shared" si="121"/>
        <v/>
      </c>
      <c r="Z872" s="333" t="str">
        <f t="shared" si="122"/>
        <v/>
      </c>
      <c r="AA872" s="334" t="str">
        <f t="shared" si="123"/>
        <v/>
      </c>
      <c r="AC872" s="333" t="str">
        <f t="shared" si="124"/>
        <v/>
      </c>
      <c r="AE872" s="333" t="str">
        <f t="shared" si="125"/>
        <v>1</v>
      </c>
      <c r="AF872" s="346" t="str">
        <f>IF('Felling&amp;Restocking'!I872="","",IFERROR(VLOOKUP( 'Felling&amp;Restocking'!I872,SpeciesList[],2,FALSE),"," &amp; 'Felling&amp;Restocking'!I872))</f>
        <v/>
      </c>
      <c r="AG872" s="333" t="str">
        <f>IF('Felling&amp;Restocking'!I872="","",VLOOKUP( 'Felling&amp;Restocking'!I872,SpeciesList[],4,FALSE))</f>
        <v/>
      </c>
      <c r="AH872" s="333" t="str">
        <f>IF('Felling&amp;Restocking'!J872="","",IFERROR("," &amp; VLOOKUP( 'Felling&amp;Restocking'!J872,SpeciesList[],2,FALSE),"," &amp; 'Felling&amp;Restocking'!J872))</f>
        <v/>
      </c>
      <c r="AI872" s="333" t="str">
        <f>IF('Felling&amp;Restocking'!J872="","",VLOOKUP( 'Felling&amp;Restocking'!J872,SpeciesList[],4,FALSE))</f>
        <v/>
      </c>
      <c r="AJ872" s="333" t="str">
        <f>IF('Felling&amp;Restocking'!K872="","",IFERROR("," &amp; VLOOKUP( 'Felling&amp;Restocking'!K872,SpeciesList[],2,FALSE),"," &amp; 'Felling&amp;Restocking'!K872))</f>
        <v/>
      </c>
      <c r="AK872" s="333" t="str">
        <f>IF('Felling&amp;Restocking'!K872="","",VLOOKUP( 'Felling&amp;Restocking'!K872,SpeciesList[],4,FALSE))</f>
        <v/>
      </c>
      <c r="AL872" s="333" t="str">
        <f>IF('Felling&amp;Restocking'!L872="","",IFERROR("," &amp; VLOOKUP( 'Felling&amp;Restocking'!L872,SpeciesList[],2,FALSE),"," &amp; 'Felling&amp;Restocking'!L872))</f>
        <v/>
      </c>
      <c r="AM872" s="333" t="str">
        <f>IF('Felling&amp;Restocking'!L872="","",VLOOKUP( 'Felling&amp;Restocking'!L872,SpeciesList[],4,FALSE))</f>
        <v/>
      </c>
      <c r="AN872" s="333" t="str">
        <f>IF('Felling&amp;Restocking'!M872="","",IFERROR("," &amp; VLOOKUP( 'Felling&amp;Restocking'!M872,SpeciesList[],2,FALSE),"," &amp; 'Felling&amp;Restocking'!M872))</f>
        <v/>
      </c>
      <c r="AO872" s="333" t="str">
        <f>IF('Felling&amp;Restocking'!M872="","",VLOOKUP( 'Felling&amp;Restocking'!M872,SpeciesList[],4,FALSE))</f>
        <v/>
      </c>
      <c r="AP872" s="333" t="str">
        <f>IF('Felling&amp;Restocking'!N872="","",IFERROR("," &amp; VLOOKUP( 'Felling&amp;Restocking'!N872,SpeciesList[],2,FALSE),"," &amp; 'Felling&amp;Restocking'!N872))</f>
        <v/>
      </c>
      <c r="AQ872" s="333" t="str">
        <f>IF('Felling&amp;Restocking'!N872="","",VLOOKUP( 'Felling&amp;Restocking'!N872,SpeciesList[],4,FALSE))</f>
        <v/>
      </c>
      <c r="AS872" s="346"/>
      <c r="AT872" s="333" t="str">
        <f>IF('Sub-Cpt Record'!A872&lt;&gt;"",CONCATENATE('Sub-Cpt Record'!A872,'Sub-Cpt Record'!B872,'Sub-Cpt Record'!C872),"")</f>
        <v/>
      </c>
      <c r="AU872" s="333">
        <f t="shared" si="126"/>
        <v>1</v>
      </c>
      <c r="AV872" s="333">
        <f>IF(AT872&lt;&gt;"",'Sub-Cpt Record'!C872/CODE!AU872,0)</f>
        <v>0</v>
      </c>
    </row>
    <row r="873" spans="1:48" x14ac:dyDescent="0.25">
      <c r="A873" s="333" t="str">
        <f>IF('Sub-Cpt Record'!B873="",IF(OR('Sub-Cpt Record'!A873=0,'Sub-Cpt Record'!A873=""),"",'Sub-Cpt Record'!A873),CONCATENATE('Sub-Cpt Record'!A873&amp;'Sub-Cpt Record'!B873))</f>
        <v/>
      </c>
      <c r="B873" s="333">
        <f t="shared" si="118"/>
        <v>1</v>
      </c>
      <c r="C873" s="334" t="str">
        <f>IF('Sub-Cpt Record'!E873 = "","",'Sub-Cpt Record'!E873&amp;"  ")</f>
        <v/>
      </c>
      <c r="D873" s="333" t="str">
        <f>IF('Sub-Cpt Record'!F873 = "","",'Sub-Cpt Record'!F873&amp;"  ")</f>
        <v/>
      </c>
      <c r="E873" s="333" t="str">
        <f>IF('Sub-Cpt Record'!G873 = "","",'Sub-Cpt Record'!G873&amp;"  ")</f>
        <v/>
      </c>
      <c r="F873" s="333" t="str">
        <f>IF('Sub-Cpt Record'!H873 = "","",'Sub-Cpt Record'!H873&amp;"  ")</f>
        <v/>
      </c>
      <c r="G873" s="333" t="str">
        <f>IF('Sub-Cpt Record'!I873 = "","",'Sub-Cpt Record'!I873&amp;"  ")</f>
        <v/>
      </c>
      <c r="H873" s="333" t="str">
        <f>IF('Sub-Cpt Record'!J873 = "","",'Sub-Cpt Record'!J873&amp;"  ")</f>
        <v/>
      </c>
      <c r="I873" s="335" t="str">
        <f t="shared" si="119"/>
        <v/>
      </c>
      <c r="J873" s="333">
        <f>IF(A873&lt;&gt;"",'Sub-Cpt Record'!C873/CODE!B873,0)</f>
        <v>0</v>
      </c>
      <c r="L873" s="337" t="str">
        <f t="shared" si="120"/>
        <v/>
      </c>
      <c r="N873" s="338">
        <f>COUNTIFS('Felling&amp;Restocking'!$A$11:$A$1000, 'Felling&amp;Restocking'!$A873, 'Felling&amp;Restocking'!$B$11:$B$1000, 'Felling&amp;Restocking'!$B873, 'Felling&amp;Restocking'!$H$11:$H$1000, 'Felling&amp;Restocking'!$H873)</f>
        <v>0</v>
      </c>
      <c r="O873" s="338">
        <f>IF(OR('Felling&amp;Restocking'!H873=0,'Felling&amp;Restocking'!H873=""),0,1)</f>
        <v>0</v>
      </c>
      <c r="P873" s="339">
        <f>SUM('Felling&amp;Restocking'!O873+'Felling&amp;Restocking'!P873)</f>
        <v>0</v>
      </c>
      <c r="S873" s="341">
        <f>IF(AND(O873&lt;&gt;0,P873&lt;&gt;0,'Felling&amp;Restocking'!G873&lt;&gt;0,AA873="",AC873=""),1,0)</f>
        <v>0</v>
      </c>
      <c r="T873" s="342" t="str">
        <f>IF(OR('Felling&amp;Restocking'!G873=0,'Felling&amp;Restocking'!G873=""),"",SUM('Felling&amp;Restocking'!O873/P873)*'Felling&amp;Restocking'!G873)</f>
        <v/>
      </c>
      <c r="U873" s="343" t="str">
        <f>IF(OR('Felling&amp;Restocking'!G873=0,'Felling&amp;Restocking'!G873=""),"",SUM('Felling&amp;Restocking'!P873/P873)*'Felling&amp;Restocking'!G873)</f>
        <v/>
      </c>
      <c r="V873" s="344">
        <f>IF(CONCATENATE('Felling&amp;Restocking'!U873&amp;'Felling&amp;Restocking'!W873&amp;'Felling&amp;Restocking'!Y873&amp;'Felling&amp;Restocking'!AA873&amp;'Felling&amp;Restocking'!AC873)="",0,1)</f>
        <v>0</v>
      </c>
      <c r="W873" s="345">
        <f>IF(OR(OR(TRIM('Felling&amp;Restocking'!H873)="T",TRIM('Felling&amp;Restocking'!H873)="DF",TRIM('Felling&amp;Restocking'!H873)="OS"),O873=0),0,1)</f>
        <v>0</v>
      </c>
      <c r="X873" s="345">
        <f>IF(OR('Felling&amp;Restocking'!$S873="",OR('Felling&amp;Restocking'!$S873=0,'Felling&amp;Restocking'!$S873="N/A")),0,1)</f>
        <v>0</v>
      </c>
      <c r="Y873" s="333" t="str">
        <f t="shared" si="121"/>
        <v/>
      </c>
      <c r="Z873" s="333" t="str">
        <f t="shared" si="122"/>
        <v/>
      </c>
      <c r="AA873" s="334" t="str">
        <f t="shared" si="123"/>
        <v/>
      </c>
      <c r="AC873" s="333" t="str">
        <f t="shared" si="124"/>
        <v/>
      </c>
      <c r="AE873" s="333" t="str">
        <f t="shared" si="125"/>
        <v>1</v>
      </c>
      <c r="AF873" s="346" t="str">
        <f>IF('Felling&amp;Restocking'!I873="","",IFERROR(VLOOKUP( 'Felling&amp;Restocking'!I873,SpeciesList[],2,FALSE),"," &amp; 'Felling&amp;Restocking'!I873))</f>
        <v/>
      </c>
      <c r="AG873" s="333" t="str">
        <f>IF('Felling&amp;Restocking'!I873="","",VLOOKUP( 'Felling&amp;Restocking'!I873,SpeciesList[],4,FALSE))</f>
        <v/>
      </c>
      <c r="AH873" s="333" t="str">
        <f>IF('Felling&amp;Restocking'!J873="","",IFERROR("," &amp; VLOOKUP( 'Felling&amp;Restocking'!J873,SpeciesList[],2,FALSE),"," &amp; 'Felling&amp;Restocking'!J873))</f>
        <v/>
      </c>
      <c r="AI873" s="333" t="str">
        <f>IF('Felling&amp;Restocking'!J873="","",VLOOKUP( 'Felling&amp;Restocking'!J873,SpeciesList[],4,FALSE))</f>
        <v/>
      </c>
      <c r="AJ873" s="333" t="str">
        <f>IF('Felling&amp;Restocking'!K873="","",IFERROR("," &amp; VLOOKUP( 'Felling&amp;Restocking'!K873,SpeciesList[],2,FALSE),"," &amp; 'Felling&amp;Restocking'!K873))</f>
        <v/>
      </c>
      <c r="AK873" s="333" t="str">
        <f>IF('Felling&amp;Restocking'!K873="","",VLOOKUP( 'Felling&amp;Restocking'!K873,SpeciesList[],4,FALSE))</f>
        <v/>
      </c>
      <c r="AL873" s="333" t="str">
        <f>IF('Felling&amp;Restocking'!L873="","",IFERROR("," &amp; VLOOKUP( 'Felling&amp;Restocking'!L873,SpeciesList[],2,FALSE),"," &amp; 'Felling&amp;Restocking'!L873))</f>
        <v/>
      </c>
      <c r="AM873" s="333" t="str">
        <f>IF('Felling&amp;Restocking'!L873="","",VLOOKUP( 'Felling&amp;Restocking'!L873,SpeciesList[],4,FALSE))</f>
        <v/>
      </c>
      <c r="AN873" s="333" t="str">
        <f>IF('Felling&amp;Restocking'!M873="","",IFERROR("," &amp; VLOOKUP( 'Felling&amp;Restocking'!M873,SpeciesList[],2,FALSE),"," &amp; 'Felling&amp;Restocking'!M873))</f>
        <v/>
      </c>
      <c r="AO873" s="333" t="str">
        <f>IF('Felling&amp;Restocking'!M873="","",VLOOKUP( 'Felling&amp;Restocking'!M873,SpeciesList[],4,FALSE))</f>
        <v/>
      </c>
      <c r="AP873" s="333" t="str">
        <f>IF('Felling&amp;Restocking'!N873="","",IFERROR("," &amp; VLOOKUP( 'Felling&amp;Restocking'!N873,SpeciesList[],2,FALSE),"," &amp; 'Felling&amp;Restocking'!N873))</f>
        <v/>
      </c>
      <c r="AQ873" s="333" t="str">
        <f>IF('Felling&amp;Restocking'!N873="","",VLOOKUP( 'Felling&amp;Restocking'!N873,SpeciesList[],4,FALSE))</f>
        <v/>
      </c>
      <c r="AS873" s="346"/>
      <c r="AT873" s="333" t="str">
        <f>IF('Sub-Cpt Record'!A873&lt;&gt;"",CONCATENATE('Sub-Cpt Record'!A873,'Sub-Cpt Record'!B873,'Sub-Cpt Record'!C873),"")</f>
        <v/>
      </c>
      <c r="AU873" s="333">
        <f t="shared" si="126"/>
        <v>1</v>
      </c>
      <c r="AV873" s="333">
        <f>IF(AT873&lt;&gt;"",'Sub-Cpt Record'!C873/CODE!AU873,0)</f>
        <v>0</v>
      </c>
    </row>
    <row r="874" spans="1:48" x14ac:dyDescent="0.25">
      <c r="A874" s="333" t="str">
        <f>IF('Sub-Cpt Record'!B874="",IF(OR('Sub-Cpt Record'!A874=0,'Sub-Cpt Record'!A874=""),"",'Sub-Cpt Record'!A874),CONCATENATE('Sub-Cpt Record'!A874&amp;'Sub-Cpt Record'!B874))</f>
        <v/>
      </c>
      <c r="B874" s="333">
        <f t="shared" si="118"/>
        <v>1</v>
      </c>
      <c r="C874" s="334" t="str">
        <f>IF('Sub-Cpt Record'!E874 = "","",'Sub-Cpt Record'!E874&amp;"  ")</f>
        <v/>
      </c>
      <c r="D874" s="333" t="str">
        <f>IF('Sub-Cpt Record'!F874 = "","",'Sub-Cpt Record'!F874&amp;"  ")</f>
        <v/>
      </c>
      <c r="E874" s="333" t="str">
        <f>IF('Sub-Cpt Record'!G874 = "","",'Sub-Cpt Record'!G874&amp;"  ")</f>
        <v/>
      </c>
      <c r="F874" s="333" t="str">
        <f>IF('Sub-Cpt Record'!H874 = "","",'Sub-Cpt Record'!H874&amp;"  ")</f>
        <v/>
      </c>
      <c r="G874" s="333" t="str">
        <f>IF('Sub-Cpt Record'!I874 = "","",'Sub-Cpt Record'!I874&amp;"  ")</f>
        <v/>
      </c>
      <c r="H874" s="333" t="str">
        <f>IF('Sub-Cpt Record'!J874 = "","",'Sub-Cpt Record'!J874&amp;"  ")</f>
        <v/>
      </c>
      <c r="I874" s="335" t="str">
        <f t="shared" si="119"/>
        <v/>
      </c>
      <c r="J874" s="333">
        <f>IF(A874&lt;&gt;"",'Sub-Cpt Record'!C874/CODE!B874,0)</f>
        <v>0</v>
      </c>
      <c r="L874" s="337" t="str">
        <f t="shared" si="120"/>
        <v/>
      </c>
      <c r="N874" s="338">
        <f>COUNTIFS('Felling&amp;Restocking'!$A$11:$A$1000, 'Felling&amp;Restocking'!$A874, 'Felling&amp;Restocking'!$B$11:$B$1000, 'Felling&amp;Restocking'!$B874, 'Felling&amp;Restocking'!$H$11:$H$1000, 'Felling&amp;Restocking'!$H874)</f>
        <v>0</v>
      </c>
      <c r="O874" s="338">
        <f>IF(OR('Felling&amp;Restocking'!H874=0,'Felling&amp;Restocking'!H874=""),0,1)</f>
        <v>0</v>
      </c>
      <c r="P874" s="339">
        <f>SUM('Felling&amp;Restocking'!O874+'Felling&amp;Restocking'!P874)</f>
        <v>0</v>
      </c>
      <c r="S874" s="341">
        <f>IF(AND(O874&lt;&gt;0,P874&lt;&gt;0,'Felling&amp;Restocking'!G874&lt;&gt;0,AA874="",AC874=""),1,0)</f>
        <v>0</v>
      </c>
      <c r="T874" s="342" t="str">
        <f>IF(OR('Felling&amp;Restocking'!G874=0,'Felling&amp;Restocking'!G874=""),"",SUM('Felling&amp;Restocking'!O874/P874)*'Felling&amp;Restocking'!G874)</f>
        <v/>
      </c>
      <c r="U874" s="343" t="str">
        <f>IF(OR('Felling&amp;Restocking'!G874=0,'Felling&amp;Restocking'!G874=""),"",SUM('Felling&amp;Restocking'!P874/P874)*'Felling&amp;Restocking'!G874)</f>
        <v/>
      </c>
      <c r="V874" s="344">
        <f>IF(CONCATENATE('Felling&amp;Restocking'!U874&amp;'Felling&amp;Restocking'!W874&amp;'Felling&amp;Restocking'!Y874&amp;'Felling&amp;Restocking'!AA874&amp;'Felling&amp;Restocking'!AC874)="",0,1)</f>
        <v>0</v>
      </c>
      <c r="W874" s="345">
        <f>IF(OR(OR(TRIM('Felling&amp;Restocking'!H874)="T",TRIM('Felling&amp;Restocking'!H874)="DF",TRIM('Felling&amp;Restocking'!H874)="OS"),O874=0),0,1)</f>
        <v>0</v>
      </c>
      <c r="X874" s="345">
        <f>IF(OR('Felling&amp;Restocking'!$S874="",OR('Felling&amp;Restocking'!$S874=0,'Felling&amp;Restocking'!$S874="N/A")),0,1)</f>
        <v>0</v>
      </c>
      <c r="Y874" s="333" t="str">
        <f t="shared" si="121"/>
        <v/>
      </c>
      <c r="Z874" s="333" t="str">
        <f t="shared" si="122"/>
        <v/>
      </c>
      <c r="AA874" s="334" t="str">
        <f t="shared" si="123"/>
        <v/>
      </c>
      <c r="AC874" s="333" t="str">
        <f t="shared" si="124"/>
        <v/>
      </c>
      <c r="AE874" s="333" t="str">
        <f t="shared" si="125"/>
        <v>1</v>
      </c>
      <c r="AF874" s="346" t="str">
        <f>IF('Felling&amp;Restocking'!I874="","",IFERROR(VLOOKUP( 'Felling&amp;Restocking'!I874,SpeciesList[],2,FALSE),"," &amp; 'Felling&amp;Restocking'!I874))</f>
        <v/>
      </c>
      <c r="AG874" s="333" t="str">
        <f>IF('Felling&amp;Restocking'!I874="","",VLOOKUP( 'Felling&amp;Restocking'!I874,SpeciesList[],4,FALSE))</f>
        <v/>
      </c>
      <c r="AH874" s="333" t="str">
        <f>IF('Felling&amp;Restocking'!J874="","",IFERROR("," &amp; VLOOKUP( 'Felling&amp;Restocking'!J874,SpeciesList[],2,FALSE),"," &amp; 'Felling&amp;Restocking'!J874))</f>
        <v/>
      </c>
      <c r="AI874" s="333" t="str">
        <f>IF('Felling&amp;Restocking'!J874="","",VLOOKUP( 'Felling&amp;Restocking'!J874,SpeciesList[],4,FALSE))</f>
        <v/>
      </c>
      <c r="AJ874" s="333" t="str">
        <f>IF('Felling&amp;Restocking'!K874="","",IFERROR("," &amp; VLOOKUP( 'Felling&amp;Restocking'!K874,SpeciesList[],2,FALSE),"," &amp; 'Felling&amp;Restocking'!K874))</f>
        <v/>
      </c>
      <c r="AK874" s="333" t="str">
        <f>IF('Felling&amp;Restocking'!K874="","",VLOOKUP( 'Felling&amp;Restocking'!K874,SpeciesList[],4,FALSE))</f>
        <v/>
      </c>
      <c r="AL874" s="333" t="str">
        <f>IF('Felling&amp;Restocking'!L874="","",IFERROR("," &amp; VLOOKUP( 'Felling&amp;Restocking'!L874,SpeciesList[],2,FALSE),"," &amp; 'Felling&amp;Restocking'!L874))</f>
        <v/>
      </c>
      <c r="AM874" s="333" t="str">
        <f>IF('Felling&amp;Restocking'!L874="","",VLOOKUP( 'Felling&amp;Restocking'!L874,SpeciesList[],4,FALSE))</f>
        <v/>
      </c>
      <c r="AN874" s="333" t="str">
        <f>IF('Felling&amp;Restocking'!M874="","",IFERROR("," &amp; VLOOKUP( 'Felling&amp;Restocking'!M874,SpeciesList[],2,FALSE),"," &amp; 'Felling&amp;Restocking'!M874))</f>
        <v/>
      </c>
      <c r="AO874" s="333" t="str">
        <f>IF('Felling&amp;Restocking'!M874="","",VLOOKUP( 'Felling&amp;Restocking'!M874,SpeciesList[],4,FALSE))</f>
        <v/>
      </c>
      <c r="AP874" s="333" t="str">
        <f>IF('Felling&amp;Restocking'!N874="","",IFERROR("," &amp; VLOOKUP( 'Felling&amp;Restocking'!N874,SpeciesList[],2,FALSE),"," &amp; 'Felling&amp;Restocking'!N874))</f>
        <v/>
      </c>
      <c r="AQ874" s="333" t="str">
        <f>IF('Felling&amp;Restocking'!N874="","",VLOOKUP( 'Felling&amp;Restocking'!N874,SpeciesList[],4,FALSE))</f>
        <v/>
      </c>
      <c r="AS874" s="346"/>
      <c r="AT874" s="333" t="str">
        <f>IF('Sub-Cpt Record'!A874&lt;&gt;"",CONCATENATE('Sub-Cpt Record'!A874,'Sub-Cpt Record'!B874,'Sub-Cpt Record'!C874),"")</f>
        <v/>
      </c>
      <c r="AU874" s="333">
        <f t="shared" si="126"/>
        <v>1</v>
      </c>
      <c r="AV874" s="333">
        <f>IF(AT874&lt;&gt;"",'Sub-Cpt Record'!C874/CODE!AU874,0)</f>
        <v>0</v>
      </c>
    </row>
    <row r="875" spans="1:48" x14ac:dyDescent="0.25">
      <c r="A875" s="333" t="str">
        <f>IF('Sub-Cpt Record'!B875="",IF(OR('Sub-Cpt Record'!A875=0,'Sub-Cpt Record'!A875=""),"",'Sub-Cpt Record'!A875),CONCATENATE('Sub-Cpt Record'!A875&amp;'Sub-Cpt Record'!B875))</f>
        <v/>
      </c>
      <c r="B875" s="333">
        <f t="shared" si="118"/>
        <v>1</v>
      </c>
      <c r="C875" s="334" t="str">
        <f>IF('Sub-Cpt Record'!E875 = "","",'Sub-Cpt Record'!E875&amp;"  ")</f>
        <v/>
      </c>
      <c r="D875" s="333" t="str">
        <f>IF('Sub-Cpt Record'!F875 = "","",'Sub-Cpt Record'!F875&amp;"  ")</f>
        <v/>
      </c>
      <c r="E875" s="333" t="str">
        <f>IF('Sub-Cpt Record'!G875 = "","",'Sub-Cpt Record'!G875&amp;"  ")</f>
        <v/>
      </c>
      <c r="F875" s="333" t="str">
        <f>IF('Sub-Cpt Record'!H875 = "","",'Sub-Cpt Record'!H875&amp;"  ")</f>
        <v/>
      </c>
      <c r="G875" s="333" t="str">
        <f>IF('Sub-Cpt Record'!I875 = "","",'Sub-Cpt Record'!I875&amp;"  ")</f>
        <v/>
      </c>
      <c r="H875" s="333" t="str">
        <f>IF('Sub-Cpt Record'!J875 = "","",'Sub-Cpt Record'!J875&amp;"  ")</f>
        <v/>
      </c>
      <c r="I875" s="335" t="str">
        <f t="shared" si="119"/>
        <v/>
      </c>
      <c r="J875" s="333">
        <f>IF(A875&lt;&gt;"",'Sub-Cpt Record'!C875/CODE!B875,0)</f>
        <v>0</v>
      </c>
      <c r="L875" s="337" t="str">
        <f t="shared" si="120"/>
        <v/>
      </c>
      <c r="N875" s="338">
        <f>COUNTIFS('Felling&amp;Restocking'!$A$11:$A$1000, 'Felling&amp;Restocking'!$A875, 'Felling&amp;Restocking'!$B$11:$B$1000, 'Felling&amp;Restocking'!$B875, 'Felling&amp;Restocking'!$H$11:$H$1000, 'Felling&amp;Restocking'!$H875)</f>
        <v>0</v>
      </c>
      <c r="O875" s="338">
        <f>IF(OR('Felling&amp;Restocking'!H875=0,'Felling&amp;Restocking'!H875=""),0,1)</f>
        <v>0</v>
      </c>
      <c r="P875" s="339">
        <f>SUM('Felling&amp;Restocking'!O875+'Felling&amp;Restocking'!P875)</f>
        <v>0</v>
      </c>
      <c r="S875" s="341">
        <f>IF(AND(O875&lt;&gt;0,P875&lt;&gt;0,'Felling&amp;Restocking'!G875&lt;&gt;0,AA875="",AC875=""),1,0)</f>
        <v>0</v>
      </c>
      <c r="T875" s="342" t="str">
        <f>IF(OR('Felling&amp;Restocking'!G875=0,'Felling&amp;Restocking'!G875=""),"",SUM('Felling&amp;Restocking'!O875/P875)*'Felling&amp;Restocking'!G875)</f>
        <v/>
      </c>
      <c r="U875" s="343" t="str">
        <f>IF(OR('Felling&amp;Restocking'!G875=0,'Felling&amp;Restocking'!G875=""),"",SUM('Felling&amp;Restocking'!P875/P875)*'Felling&amp;Restocking'!G875)</f>
        <v/>
      </c>
      <c r="V875" s="344">
        <f>IF(CONCATENATE('Felling&amp;Restocking'!U875&amp;'Felling&amp;Restocking'!W875&amp;'Felling&amp;Restocking'!Y875&amp;'Felling&amp;Restocking'!AA875&amp;'Felling&amp;Restocking'!AC875)="",0,1)</f>
        <v>0</v>
      </c>
      <c r="W875" s="345">
        <f>IF(OR(OR(TRIM('Felling&amp;Restocking'!H875)="T",TRIM('Felling&amp;Restocking'!H875)="DF",TRIM('Felling&amp;Restocking'!H875)="OS"),O875=0),0,1)</f>
        <v>0</v>
      </c>
      <c r="X875" s="345">
        <f>IF(OR('Felling&amp;Restocking'!$S875="",OR('Felling&amp;Restocking'!$S875=0,'Felling&amp;Restocking'!$S875="N/A")),0,1)</f>
        <v>0</v>
      </c>
      <c r="Y875" s="333" t="str">
        <f t="shared" si="121"/>
        <v/>
      </c>
      <c r="Z875" s="333" t="str">
        <f t="shared" si="122"/>
        <v/>
      </c>
      <c r="AA875" s="334" t="str">
        <f t="shared" si="123"/>
        <v/>
      </c>
      <c r="AC875" s="333" t="str">
        <f t="shared" si="124"/>
        <v/>
      </c>
      <c r="AE875" s="333" t="str">
        <f t="shared" si="125"/>
        <v>1</v>
      </c>
      <c r="AF875" s="346" t="str">
        <f>IF('Felling&amp;Restocking'!I875="","",IFERROR(VLOOKUP( 'Felling&amp;Restocking'!I875,SpeciesList[],2,FALSE),"," &amp; 'Felling&amp;Restocking'!I875))</f>
        <v/>
      </c>
      <c r="AG875" s="333" t="str">
        <f>IF('Felling&amp;Restocking'!I875="","",VLOOKUP( 'Felling&amp;Restocking'!I875,SpeciesList[],4,FALSE))</f>
        <v/>
      </c>
      <c r="AH875" s="333" t="str">
        <f>IF('Felling&amp;Restocking'!J875="","",IFERROR("," &amp; VLOOKUP( 'Felling&amp;Restocking'!J875,SpeciesList[],2,FALSE),"," &amp; 'Felling&amp;Restocking'!J875))</f>
        <v/>
      </c>
      <c r="AI875" s="333" t="str">
        <f>IF('Felling&amp;Restocking'!J875="","",VLOOKUP( 'Felling&amp;Restocking'!J875,SpeciesList[],4,FALSE))</f>
        <v/>
      </c>
      <c r="AJ875" s="333" t="str">
        <f>IF('Felling&amp;Restocking'!K875="","",IFERROR("," &amp; VLOOKUP( 'Felling&amp;Restocking'!K875,SpeciesList[],2,FALSE),"," &amp; 'Felling&amp;Restocking'!K875))</f>
        <v/>
      </c>
      <c r="AK875" s="333" t="str">
        <f>IF('Felling&amp;Restocking'!K875="","",VLOOKUP( 'Felling&amp;Restocking'!K875,SpeciesList[],4,FALSE))</f>
        <v/>
      </c>
      <c r="AL875" s="333" t="str">
        <f>IF('Felling&amp;Restocking'!L875="","",IFERROR("," &amp; VLOOKUP( 'Felling&amp;Restocking'!L875,SpeciesList[],2,FALSE),"," &amp; 'Felling&amp;Restocking'!L875))</f>
        <v/>
      </c>
      <c r="AM875" s="333" t="str">
        <f>IF('Felling&amp;Restocking'!L875="","",VLOOKUP( 'Felling&amp;Restocking'!L875,SpeciesList[],4,FALSE))</f>
        <v/>
      </c>
      <c r="AN875" s="333" t="str">
        <f>IF('Felling&amp;Restocking'!M875="","",IFERROR("," &amp; VLOOKUP( 'Felling&amp;Restocking'!M875,SpeciesList[],2,FALSE),"," &amp; 'Felling&amp;Restocking'!M875))</f>
        <v/>
      </c>
      <c r="AO875" s="333" t="str">
        <f>IF('Felling&amp;Restocking'!M875="","",VLOOKUP( 'Felling&amp;Restocking'!M875,SpeciesList[],4,FALSE))</f>
        <v/>
      </c>
      <c r="AP875" s="333" t="str">
        <f>IF('Felling&amp;Restocking'!N875="","",IFERROR("," &amp; VLOOKUP( 'Felling&amp;Restocking'!N875,SpeciesList[],2,FALSE),"," &amp; 'Felling&amp;Restocking'!N875))</f>
        <v/>
      </c>
      <c r="AQ875" s="333" t="str">
        <f>IF('Felling&amp;Restocking'!N875="","",VLOOKUP( 'Felling&amp;Restocking'!N875,SpeciesList[],4,FALSE))</f>
        <v/>
      </c>
      <c r="AS875" s="346"/>
      <c r="AT875" s="333" t="str">
        <f>IF('Sub-Cpt Record'!A875&lt;&gt;"",CONCATENATE('Sub-Cpt Record'!A875,'Sub-Cpt Record'!B875,'Sub-Cpt Record'!C875),"")</f>
        <v/>
      </c>
      <c r="AU875" s="333">
        <f t="shared" si="126"/>
        <v>1</v>
      </c>
      <c r="AV875" s="333">
        <f>IF(AT875&lt;&gt;"",'Sub-Cpt Record'!C875/CODE!AU875,0)</f>
        <v>0</v>
      </c>
    </row>
    <row r="876" spans="1:48" x14ac:dyDescent="0.25">
      <c r="A876" s="333" t="str">
        <f>IF('Sub-Cpt Record'!B876="",IF(OR('Sub-Cpt Record'!A876=0,'Sub-Cpt Record'!A876=""),"",'Sub-Cpt Record'!A876),CONCATENATE('Sub-Cpt Record'!A876&amp;'Sub-Cpt Record'!B876))</f>
        <v/>
      </c>
      <c r="B876" s="333">
        <f t="shared" si="118"/>
        <v>1</v>
      </c>
      <c r="C876" s="334" t="str">
        <f>IF('Sub-Cpt Record'!E876 = "","",'Sub-Cpt Record'!E876&amp;"  ")</f>
        <v/>
      </c>
      <c r="D876" s="333" t="str">
        <f>IF('Sub-Cpt Record'!F876 = "","",'Sub-Cpt Record'!F876&amp;"  ")</f>
        <v/>
      </c>
      <c r="E876" s="333" t="str">
        <f>IF('Sub-Cpt Record'!G876 = "","",'Sub-Cpt Record'!G876&amp;"  ")</f>
        <v/>
      </c>
      <c r="F876" s="333" t="str">
        <f>IF('Sub-Cpt Record'!H876 = "","",'Sub-Cpt Record'!H876&amp;"  ")</f>
        <v/>
      </c>
      <c r="G876" s="333" t="str">
        <f>IF('Sub-Cpt Record'!I876 = "","",'Sub-Cpt Record'!I876&amp;"  ")</f>
        <v/>
      </c>
      <c r="H876" s="333" t="str">
        <f>IF('Sub-Cpt Record'!J876 = "","",'Sub-Cpt Record'!J876&amp;"  ")</f>
        <v/>
      </c>
      <c r="I876" s="335" t="str">
        <f t="shared" si="119"/>
        <v/>
      </c>
      <c r="J876" s="333">
        <f>IF(A876&lt;&gt;"",'Sub-Cpt Record'!C876/CODE!B876,0)</f>
        <v>0</v>
      </c>
      <c r="L876" s="337" t="str">
        <f t="shared" si="120"/>
        <v/>
      </c>
      <c r="N876" s="338">
        <f>COUNTIFS('Felling&amp;Restocking'!$A$11:$A$1000, 'Felling&amp;Restocking'!$A876, 'Felling&amp;Restocking'!$B$11:$B$1000, 'Felling&amp;Restocking'!$B876, 'Felling&amp;Restocking'!$H$11:$H$1000, 'Felling&amp;Restocking'!$H876)</f>
        <v>0</v>
      </c>
      <c r="O876" s="338">
        <f>IF(OR('Felling&amp;Restocking'!H876=0,'Felling&amp;Restocking'!H876=""),0,1)</f>
        <v>0</v>
      </c>
      <c r="P876" s="339">
        <f>SUM('Felling&amp;Restocking'!O876+'Felling&amp;Restocking'!P876)</f>
        <v>0</v>
      </c>
      <c r="S876" s="341">
        <f>IF(AND(O876&lt;&gt;0,P876&lt;&gt;0,'Felling&amp;Restocking'!G876&lt;&gt;0,AA876="",AC876=""),1,0)</f>
        <v>0</v>
      </c>
      <c r="T876" s="342" t="str">
        <f>IF(OR('Felling&amp;Restocking'!G876=0,'Felling&amp;Restocking'!G876=""),"",SUM('Felling&amp;Restocking'!O876/P876)*'Felling&amp;Restocking'!G876)</f>
        <v/>
      </c>
      <c r="U876" s="343" t="str">
        <f>IF(OR('Felling&amp;Restocking'!G876=0,'Felling&amp;Restocking'!G876=""),"",SUM('Felling&amp;Restocking'!P876/P876)*'Felling&amp;Restocking'!G876)</f>
        <v/>
      </c>
      <c r="V876" s="344">
        <f>IF(CONCATENATE('Felling&amp;Restocking'!U876&amp;'Felling&amp;Restocking'!W876&amp;'Felling&amp;Restocking'!Y876&amp;'Felling&amp;Restocking'!AA876&amp;'Felling&amp;Restocking'!AC876)="",0,1)</f>
        <v>0</v>
      </c>
      <c r="W876" s="345">
        <f>IF(OR(OR(TRIM('Felling&amp;Restocking'!H876)="T",TRIM('Felling&amp;Restocking'!H876)="DF",TRIM('Felling&amp;Restocking'!H876)="OS"),O876=0),0,1)</f>
        <v>0</v>
      </c>
      <c r="X876" s="345">
        <f>IF(OR('Felling&amp;Restocking'!$S876="",OR('Felling&amp;Restocking'!$S876=0,'Felling&amp;Restocking'!$S876="N/A")),0,1)</f>
        <v>0</v>
      </c>
      <c r="Y876" s="333" t="str">
        <f t="shared" si="121"/>
        <v/>
      </c>
      <c r="Z876" s="333" t="str">
        <f t="shared" si="122"/>
        <v/>
      </c>
      <c r="AA876" s="334" t="str">
        <f t="shared" si="123"/>
        <v/>
      </c>
      <c r="AC876" s="333" t="str">
        <f t="shared" si="124"/>
        <v/>
      </c>
      <c r="AE876" s="333" t="str">
        <f t="shared" si="125"/>
        <v>1</v>
      </c>
      <c r="AF876" s="346" t="str">
        <f>IF('Felling&amp;Restocking'!I876="","",IFERROR(VLOOKUP( 'Felling&amp;Restocking'!I876,SpeciesList[],2,FALSE),"," &amp; 'Felling&amp;Restocking'!I876))</f>
        <v/>
      </c>
      <c r="AG876" s="333" t="str">
        <f>IF('Felling&amp;Restocking'!I876="","",VLOOKUP( 'Felling&amp;Restocking'!I876,SpeciesList[],4,FALSE))</f>
        <v/>
      </c>
      <c r="AH876" s="333" t="str">
        <f>IF('Felling&amp;Restocking'!J876="","",IFERROR("," &amp; VLOOKUP( 'Felling&amp;Restocking'!J876,SpeciesList[],2,FALSE),"," &amp; 'Felling&amp;Restocking'!J876))</f>
        <v/>
      </c>
      <c r="AI876" s="333" t="str">
        <f>IF('Felling&amp;Restocking'!J876="","",VLOOKUP( 'Felling&amp;Restocking'!J876,SpeciesList[],4,FALSE))</f>
        <v/>
      </c>
      <c r="AJ876" s="333" t="str">
        <f>IF('Felling&amp;Restocking'!K876="","",IFERROR("," &amp; VLOOKUP( 'Felling&amp;Restocking'!K876,SpeciesList[],2,FALSE),"," &amp; 'Felling&amp;Restocking'!K876))</f>
        <v/>
      </c>
      <c r="AK876" s="333" t="str">
        <f>IF('Felling&amp;Restocking'!K876="","",VLOOKUP( 'Felling&amp;Restocking'!K876,SpeciesList[],4,FALSE))</f>
        <v/>
      </c>
      <c r="AL876" s="333" t="str">
        <f>IF('Felling&amp;Restocking'!L876="","",IFERROR("," &amp; VLOOKUP( 'Felling&amp;Restocking'!L876,SpeciesList[],2,FALSE),"," &amp; 'Felling&amp;Restocking'!L876))</f>
        <v/>
      </c>
      <c r="AM876" s="333" t="str">
        <f>IF('Felling&amp;Restocking'!L876="","",VLOOKUP( 'Felling&amp;Restocking'!L876,SpeciesList[],4,FALSE))</f>
        <v/>
      </c>
      <c r="AN876" s="333" t="str">
        <f>IF('Felling&amp;Restocking'!M876="","",IFERROR("," &amp; VLOOKUP( 'Felling&amp;Restocking'!M876,SpeciesList[],2,FALSE),"," &amp; 'Felling&amp;Restocking'!M876))</f>
        <v/>
      </c>
      <c r="AO876" s="333" t="str">
        <f>IF('Felling&amp;Restocking'!M876="","",VLOOKUP( 'Felling&amp;Restocking'!M876,SpeciesList[],4,FALSE))</f>
        <v/>
      </c>
      <c r="AP876" s="333" t="str">
        <f>IF('Felling&amp;Restocking'!N876="","",IFERROR("," &amp; VLOOKUP( 'Felling&amp;Restocking'!N876,SpeciesList[],2,FALSE),"," &amp; 'Felling&amp;Restocking'!N876))</f>
        <v/>
      </c>
      <c r="AQ876" s="333" t="str">
        <f>IF('Felling&amp;Restocking'!N876="","",VLOOKUP( 'Felling&amp;Restocking'!N876,SpeciesList[],4,FALSE))</f>
        <v/>
      </c>
      <c r="AS876" s="346"/>
      <c r="AT876" s="333" t="str">
        <f>IF('Sub-Cpt Record'!A876&lt;&gt;"",CONCATENATE('Sub-Cpt Record'!A876,'Sub-Cpt Record'!B876,'Sub-Cpt Record'!C876),"")</f>
        <v/>
      </c>
      <c r="AU876" s="333">
        <f t="shared" si="126"/>
        <v>1</v>
      </c>
      <c r="AV876" s="333">
        <f>IF(AT876&lt;&gt;"",'Sub-Cpt Record'!C876/CODE!AU876,0)</f>
        <v>0</v>
      </c>
    </row>
    <row r="877" spans="1:48" x14ac:dyDescent="0.25">
      <c r="A877" s="333" t="str">
        <f>IF('Sub-Cpt Record'!B877="",IF(OR('Sub-Cpt Record'!A877=0,'Sub-Cpt Record'!A877=""),"",'Sub-Cpt Record'!A877),CONCATENATE('Sub-Cpt Record'!A877&amp;'Sub-Cpt Record'!B877))</f>
        <v/>
      </c>
      <c r="B877" s="333">
        <f t="shared" si="118"/>
        <v>1</v>
      </c>
      <c r="C877" s="334" t="str">
        <f>IF('Sub-Cpt Record'!E877 = "","",'Sub-Cpt Record'!E877&amp;"  ")</f>
        <v/>
      </c>
      <c r="D877" s="333" t="str">
        <f>IF('Sub-Cpt Record'!F877 = "","",'Sub-Cpt Record'!F877&amp;"  ")</f>
        <v/>
      </c>
      <c r="E877" s="333" t="str">
        <f>IF('Sub-Cpt Record'!G877 = "","",'Sub-Cpt Record'!G877&amp;"  ")</f>
        <v/>
      </c>
      <c r="F877" s="333" t="str">
        <f>IF('Sub-Cpt Record'!H877 = "","",'Sub-Cpt Record'!H877&amp;"  ")</f>
        <v/>
      </c>
      <c r="G877" s="333" t="str">
        <f>IF('Sub-Cpt Record'!I877 = "","",'Sub-Cpt Record'!I877&amp;"  ")</f>
        <v/>
      </c>
      <c r="H877" s="333" t="str">
        <f>IF('Sub-Cpt Record'!J877 = "","",'Sub-Cpt Record'!J877&amp;"  ")</f>
        <v/>
      </c>
      <c r="I877" s="335" t="str">
        <f t="shared" si="119"/>
        <v/>
      </c>
      <c r="J877" s="333">
        <f>IF(A877&lt;&gt;"",'Sub-Cpt Record'!C877/CODE!B877,0)</f>
        <v>0</v>
      </c>
      <c r="L877" s="337" t="str">
        <f t="shared" si="120"/>
        <v/>
      </c>
      <c r="N877" s="338">
        <f>COUNTIFS('Felling&amp;Restocking'!$A$11:$A$1000, 'Felling&amp;Restocking'!$A877, 'Felling&amp;Restocking'!$B$11:$B$1000, 'Felling&amp;Restocking'!$B877, 'Felling&amp;Restocking'!$H$11:$H$1000, 'Felling&amp;Restocking'!$H877)</f>
        <v>0</v>
      </c>
      <c r="O877" s="338">
        <f>IF(OR('Felling&amp;Restocking'!H877=0,'Felling&amp;Restocking'!H877=""),0,1)</f>
        <v>0</v>
      </c>
      <c r="P877" s="339">
        <f>SUM('Felling&amp;Restocking'!O877+'Felling&amp;Restocking'!P877)</f>
        <v>0</v>
      </c>
      <c r="S877" s="341">
        <f>IF(AND(O877&lt;&gt;0,P877&lt;&gt;0,'Felling&amp;Restocking'!G877&lt;&gt;0,AA877="",AC877=""),1,0)</f>
        <v>0</v>
      </c>
      <c r="T877" s="342" t="str">
        <f>IF(OR('Felling&amp;Restocking'!G877=0,'Felling&amp;Restocking'!G877=""),"",SUM('Felling&amp;Restocking'!O877/P877)*'Felling&amp;Restocking'!G877)</f>
        <v/>
      </c>
      <c r="U877" s="343" t="str">
        <f>IF(OR('Felling&amp;Restocking'!G877=0,'Felling&amp;Restocking'!G877=""),"",SUM('Felling&amp;Restocking'!P877/P877)*'Felling&amp;Restocking'!G877)</f>
        <v/>
      </c>
      <c r="V877" s="344">
        <f>IF(CONCATENATE('Felling&amp;Restocking'!U877&amp;'Felling&amp;Restocking'!W877&amp;'Felling&amp;Restocking'!Y877&amp;'Felling&amp;Restocking'!AA877&amp;'Felling&amp;Restocking'!AC877)="",0,1)</f>
        <v>0</v>
      </c>
      <c r="W877" s="345">
        <f>IF(OR(OR(TRIM('Felling&amp;Restocking'!H877)="T",TRIM('Felling&amp;Restocking'!H877)="DF",TRIM('Felling&amp;Restocking'!H877)="OS"),O877=0),0,1)</f>
        <v>0</v>
      </c>
      <c r="X877" s="345">
        <f>IF(OR('Felling&amp;Restocking'!$S877="",OR('Felling&amp;Restocking'!$S877=0,'Felling&amp;Restocking'!$S877="N/A")),0,1)</f>
        <v>0</v>
      </c>
      <c r="Y877" s="333" t="str">
        <f t="shared" si="121"/>
        <v/>
      </c>
      <c r="Z877" s="333" t="str">
        <f t="shared" si="122"/>
        <v/>
      </c>
      <c r="AA877" s="334" t="str">
        <f t="shared" si="123"/>
        <v/>
      </c>
      <c r="AC877" s="333" t="str">
        <f t="shared" si="124"/>
        <v/>
      </c>
      <c r="AE877" s="333" t="str">
        <f t="shared" si="125"/>
        <v>1</v>
      </c>
      <c r="AF877" s="346" t="str">
        <f>IF('Felling&amp;Restocking'!I877="","",IFERROR(VLOOKUP( 'Felling&amp;Restocking'!I877,SpeciesList[],2,FALSE),"," &amp; 'Felling&amp;Restocking'!I877))</f>
        <v/>
      </c>
      <c r="AG877" s="333" t="str">
        <f>IF('Felling&amp;Restocking'!I877="","",VLOOKUP( 'Felling&amp;Restocking'!I877,SpeciesList[],4,FALSE))</f>
        <v/>
      </c>
      <c r="AH877" s="333" t="str">
        <f>IF('Felling&amp;Restocking'!J877="","",IFERROR("," &amp; VLOOKUP( 'Felling&amp;Restocking'!J877,SpeciesList[],2,FALSE),"," &amp; 'Felling&amp;Restocking'!J877))</f>
        <v/>
      </c>
      <c r="AI877" s="333" t="str">
        <f>IF('Felling&amp;Restocking'!J877="","",VLOOKUP( 'Felling&amp;Restocking'!J877,SpeciesList[],4,FALSE))</f>
        <v/>
      </c>
      <c r="AJ877" s="333" t="str">
        <f>IF('Felling&amp;Restocking'!K877="","",IFERROR("," &amp; VLOOKUP( 'Felling&amp;Restocking'!K877,SpeciesList[],2,FALSE),"," &amp; 'Felling&amp;Restocking'!K877))</f>
        <v/>
      </c>
      <c r="AK877" s="333" t="str">
        <f>IF('Felling&amp;Restocking'!K877="","",VLOOKUP( 'Felling&amp;Restocking'!K877,SpeciesList[],4,FALSE))</f>
        <v/>
      </c>
      <c r="AL877" s="333" t="str">
        <f>IF('Felling&amp;Restocking'!L877="","",IFERROR("," &amp; VLOOKUP( 'Felling&amp;Restocking'!L877,SpeciesList[],2,FALSE),"," &amp; 'Felling&amp;Restocking'!L877))</f>
        <v/>
      </c>
      <c r="AM877" s="333" t="str">
        <f>IF('Felling&amp;Restocking'!L877="","",VLOOKUP( 'Felling&amp;Restocking'!L877,SpeciesList[],4,FALSE))</f>
        <v/>
      </c>
      <c r="AN877" s="333" t="str">
        <f>IF('Felling&amp;Restocking'!M877="","",IFERROR("," &amp; VLOOKUP( 'Felling&amp;Restocking'!M877,SpeciesList[],2,FALSE),"," &amp; 'Felling&amp;Restocking'!M877))</f>
        <v/>
      </c>
      <c r="AO877" s="333" t="str">
        <f>IF('Felling&amp;Restocking'!M877="","",VLOOKUP( 'Felling&amp;Restocking'!M877,SpeciesList[],4,FALSE))</f>
        <v/>
      </c>
      <c r="AP877" s="333" t="str">
        <f>IF('Felling&amp;Restocking'!N877="","",IFERROR("," &amp; VLOOKUP( 'Felling&amp;Restocking'!N877,SpeciesList[],2,FALSE),"," &amp; 'Felling&amp;Restocking'!N877))</f>
        <v/>
      </c>
      <c r="AQ877" s="333" t="str">
        <f>IF('Felling&amp;Restocking'!N877="","",VLOOKUP( 'Felling&amp;Restocking'!N877,SpeciesList[],4,FALSE))</f>
        <v/>
      </c>
      <c r="AS877" s="346"/>
      <c r="AT877" s="333" t="str">
        <f>IF('Sub-Cpt Record'!A877&lt;&gt;"",CONCATENATE('Sub-Cpt Record'!A877,'Sub-Cpt Record'!B877,'Sub-Cpt Record'!C877),"")</f>
        <v/>
      </c>
      <c r="AU877" s="333">
        <f t="shared" si="126"/>
        <v>1</v>
      </c>
      <c r="AV877" s="333">
        <f>IF(AT877&lt;&gt;"",'Sub-Cpt Record'!C877/CODE!AU877,0)</f>
        <v>0</v>
      </c>
    </row>
    <row r="878" spans="1:48" x14ac:dyDescent="0.25">
      <c r="A878" s="333" t="str">
        <f>IF('Sub-Cpt Record'!B878="",IF(OR('Sub-Cpt Record'!A878=0,'Sub-Cpt Record'!A878=""),"",'Sub-Cpt Record'!A878),CONCATENATE('Sub-Cpt Record'!A878&amp;'Sub-Cpt Record'!B878))</f>
        <v/>
      </c>
      <c r="B878" s="333">
        <f t="shared" si="118"/>
        <v>1</v>
      </c>
      <c r="C878" s="334" t="str">
        <f>IF('Sub-Cpt Record'!E878 = "","",'Sub-Cpt Record'!E878&amp;"  ")</f>
        <v/>
      </c>
      <c r="D878" s="333" t="str">
        <f>IF('Sub-Cpt Record'!F878 = "","",'Sub-Cpt Record'!F878&amp;"  ")</f>
        <v/>
      </c>
      <c r="E878" s="333" t="str">
        <f>IF('Sub-Cpt Record'!G878 = "","",'Sub-Cpt Record'!G878&amp;"  ")</f>
        <v/>
      </c>
      <c r="F878" s="333" t="str">
        <f>IF('Sub-Cpt Record'!H878 = "","",'Sub-Cpt Record'!H878&amp;"  ")</f>
        <v/>
      </c>
      <c r="G878" s="333" t="str">
        <f>IF('Sub-Cpt Record'!I878 = "","",'Sub-Cpt Record'!I878&amp;"  ")</f>
        <v/>
      </c>
      <c r="H878" s="333" t="str">
        <f>IF('Sub-Cpt Record'!J878 = "","",'Sub-Cpt Record'!J878&amp;"  ")</f>
        <v/>
      </c>
      <c r="I878" s="335" t="str">
        <f t="shared" si="119"/>
        <v/>
      </c>
      <c r="J878" s="333">
        <f>IF(A878&lt;&gt;"",'Sub-Cpt Record'!C878/CODE!B878,0)</f>
        <v>0</v>
      </c>
      <c r="L878" s="337" t="str">
        <f t="shared" si="120"/>
        <v/>
      </c>
      <c r="N878" s="338">
        <f>COUNTIFS('Felling&amp;Restocking'!$A$11:$A$1000, 'Felling&amp;Restocking'!$A878, 'Felling&amp;Restocking'!$B$11:$B$1000, 'Felling&amp;Restocking'!$B878, 'Felling&amp;Restocking'!$H$11:$H$1000, 'Felling&amp;Restocking'!$H878)</f>
        <v>0</v>
      </c>
      <c r="O878" s="338">
        <f>IF(OR('Felling&amp;Restocking'!H878=0,'Felling&amp;Restocking'!H878=""),0,1)</f>
        <v>0</v>
      </c>
      <c r="P878" s="339">
        <f>SUM('Felling&amp;Restocking'!O878+'Felling&amp;Restocking'!P878)</f>
        <v>0</v>
      </c>
      <c r="S878" s="341">
        <f>IF(AND(O878&lt;&gt;0,P878&lt;&gt;0,'Felling&amp;Restocking'!G878&lt;&gt;0,AA878="",AC878=""),1,0)</f>
        <v>0</v>
      </c>
      <c r="T878" s="342" t="str">
        <f>IF(OR('Felling&amp;Restocking'!G878=0,'Felling&amp;Restocking'!G878=""),"",SUM('Felling&amp;Restocking'!O878/P878)*'Felling&amp;Restocking'!G878)</f>
        <v/>
      </c>
      <c r="U878" s="343" t="str">
        <f>IF(OR('Felling&amp;Restocking'!G878=0,'Felling&amp;Restocking'!G878=""),"",SUM('Felling&amp;Restocking'!P878/P878)*'Felling&amp;Restocking'!G878)</f>
        <v/>
      </c>
      <c r="V878" s="344">
        <f>IF(CONCATENATE('Felling&amp;Restocking'!U878&amp;'Felling&amp;Restocking'!W878&amp;'Felling&amp;Restocking'!Y878&amp;'Felling&amp;Restocking'!AA878&amp;'Felling&amp;Restocking'!AC878)="",0,1)</f>
        <v>0</v>
      </c>
      <c r="W878" s="345">
        <f>IF(OR(OR(TRIM('Felling&amp;Restocking'!H878)="T",TRIM('Felling&amp;Restocking'!H878)="DF",TRIM('Felling&amp;Restocking'!H878)="OS"),O878=0),0,1)</f>
        <v>0</v>
      </c>
      <c r="X878" s="345">
        <f>IF(OR('Felling&amp;Restocking'!$S878="",OR('Felling&amp;Restocking'!$S878=0,'Felling&amp;Restocking'!$S878="N/A")),0,1)</f>
        <v>0</v>
      </c>
      <c r="Y878" s="333" t="str">
        <f t="shared" si="121"/>
        <v/>
      </c>
      <c r="Z878" s="333" t="str">
        <f t="shared" si="122"/>
        <v/>
      </c>
      <c r="AA878" s="334" t="str">
        <f t="shared" si="123"/>
        <v/>
      </c>
      <c r="AC878" s="333" t="str">
        <f t="shared" si="124"/>
        <v/>
      </c>
      <c r="AE878" s="333" t="str">
        <f t="shared" si="125"/>
        <v>1</v>
      </c>
      <c r="AF878" s="346" t="str">
        <f>IF('Felling&amp;Restocking'!I878="","",IFERROR(VLOOKUP( 'Felling&amp;Restocking'!I878,SpeciesList[],2,FALSE),"," &amp; 'Felling&amp;Restocking'!I878))</f>
        <v/>
      </c>
      <c r="AG878" s="333" t="str">
        <f>IF('Felling&amp;Restocking'!I878="","",VLOOKUP( 'Felling&amp;Restocking'!I878,SpeciesList[],4,FALSE))</f>
        <v/>
      </c>
      <c r="AH878" s="333" t="str">
        <f>IF('Felling&amp;Restocking'!J878="","",IFERROR("," &amp; VLOOKUP( 'Felling&amp;Restocking'!J878,SpeciesList[],2,FALSE),"," &amp; 'Felling&amp;Restocking'!J878))</f>
        <v/>
      </c>
      <c r="AI878" s="333" t="str">
        <f>IF('Felling&amp;Restocking'!J878="","",VLOOKUP( 'Felling&amp;Restocking'!J878,SpeciesList[],4,FALSE))</f>
        <v/>
      </c>
      <c r="AJ878" s="333" t="str">
        <f>IF('Felling&amp;Restocking'!K878="","",IFERROR("," &amp; VLOOKUP( 'Felling&amp;Restocking'!K878,SpeciesList[],2,FALSE),"," &amp; 'Felling&amp;Restocking'!K878))</f>
        <v/>
      </c>
      <c r="AK878" s="333" t="str">
        <f>IF('Felling&amp;Restocking'!K878="","",VLOOKUP( 'Felling&amp;Restocking'!K878,SpeciesList[],4,FALSE))</f>
        <v/>
      </c>
      <c r="AL878" s="333" t="str">
        <f>IF('Felling&amp;Restocking'!L878="","",IFERROR("," &amp; VLOOKUP( 'Felling&amp;Restocking'!L878,SpeciesList[],2,FALSE),"," &amp; 'Felling&amp;Restocking'!L878))</f>
        <v/>
      </c>
      <c r="AM878" s="333" t="str">
        <f>IF('Felling&amp;Restocking'!L878="","",VLOOKUP( 'Felling&amp;Restocking'!L878,SpeciesList[],4,FALSE))</f>
        <v/>
      </c>
      <c r="AN878" s="333" t="str">
        <f>IF('Felling&amp;Restocking'!M878="","",IFERROR("," &amp; VLOOKUP( 'Felling&amp;Restocking'!M878,SpeciesList[],2,FALSE),"," &amp; 'Felling&amp;Restocking'!M878))</f>
        <v/>
      </c>
      <c r="AO878" s="333" t="str">
        <f>IF('Felling&amp;Restocking'!M878="","",VLOOKUP( 'Felling&amp;Restocking'!M878,SpeciesList[],4,FALSE))</f>
        <v/>
      </c>
      <c r="AP878" s="333" t="str">
        <f>IF('Felling&amp;Restocking'!N878="","",IFERROR("," &amp; VLOOKUP( 'Felling&amp;Restocking'!N878,SpeciesList[],2,FALSE),"," &amp; 'Felling&amp;Restocking'!N878))</f>
        <v/>
      </c>
      <c r="AQ878" s="333" t="str">
        <f>IF('Felling&amp;Restocking'!N878="","",VLOOKUP( 'Felling&amp;Restocking'!N878,SpeciesList[],4,FALSE))</f>
        <v/>
      </c>
      <c r="AS878" s="346"/>
      <c r="AT878" s="333" t="str">
        <f>IF('Sub-Cpt Record'!A878&lt;&gt;"",CONCATENATE('Sub-Cpt Record'!A878,'Sub-Cpt Record'!B878,'Sub-Cpt Record'!C878),"")</f>
        <v/>
      </c>
      <c r="AU878" s="333">
        <f t="shared" si="126"/>
        <v>1</v>
      </c>
      <c r="AV878" s="333">
        <f>IF(AT878&lt;&gt;"",'Sub-Cpt Record'!C878/CODE!AU878,0)</f>
        <v>0</v>
      </c>
    </row>
    <row r="879" spans="1:48" x14ac:dyDescent="0.25">
      <c r="A879" s="333" t="str">
        <f>IF('Sub-Cpt Record'!B879="",IF(OR('Sub-Cpt Record'!A879=0,'Sub-Cpt Record'!A879=""),"",'Sub-Cpt Record'!A879),CONCATENATE('Sub-Cpt Record'!A879&amp;'Sub-Cpt Record'!B879))</f>
        <v/>
      </c>
      <c r="B879" s="333">
        <f t="shared" si="118"/>
        <v>1</v>
      </c>
      <c r="C879" s="334" t="str">
        <f>IF('Sub-Cpt Record'!E879 = "","",'Sub-Cpt Record'!E879&amp;"  ")</f>
        <v/>
      </c>
      <c r="D879" s="333" t="str">
        <f>IF('Sub-Cpt Record'!F879 = "","",'Sub-Cpt Record'!F879&amp;"  ")</f>
        <v/>
      </c>
      <c r="E879" s="333" t="str">
        <f>IF('Sub-Cpt Record'!G879 = "","",'Sub-Cpt Record'!G879&amp;"  ")</f>
        <v/>
      </c>
      <c r="F879" s="333" t="str">
        <f>IF('Sub-Cpt Record'!H879 = "","",'Sub-Cpt Record'!H879&amp;"  ")</f>
        <v/>
      </c>
      <c r="G879" s="333" t="str">
        <f>IF('Sub-Cpt Record'!I879 = "","",'Sub-Cpt Record'!I879&amp;"  ")</f>
        <v/>
      </c>
      <c r="H879" s="333" t="str">
        <f>IF('Sub-Cpt Record'!J879 = "","",'Sub-Cpt Record'!J879&amp;"  ")</f>
        <v/>
      </c>
      <c r="I879" s="335" t="str">
        <f t="shared" si="119"/>
        <v/>
      </c>
      <c r="J879" s="333">
        <f>IF(A879&lt;&gt;"",'Sub-Cpt Record'!C879/CODE!B879,0)</f>
        <v>0</v>
      </c>
      <c r="L879" s="337" t="str">
        <f t="shared" si="120"/>
        <v/>
      </c>
      <c r="N879" s="338">
        <f>COUNTIFS('Felling&amp;Restocking'!$A$11:$A$1000, 'Felling&amp;Restocking'!$A879, 'Felling&amp;Restocking'!$B$11:$B$1000, 'Felling&amp;Restocking'!$B879, 'Felling&amp;Restocking'!$H$11:$H$1000, 'Felling&amp;Restocking'!$H879)</f>
        <v>0</v>
      </c>
      <c r="O879" s="338">
        <f>IF(OR('Felling&amp;Restocking'!H879=0,'Felling&amp;Restocking'!H879=""),0,1)</f>
        <v>0</v>
      </c>
      <c r="P879" s="339">
        <f>SUM('Felling&amp;Restocking'!O879+'Felling&amp;Restocking'!P879)</f>
        <v>0</v>
      </c>
      <c r="S879" s="341">
        <f>IF(AND(O879&lt;&gt;0,P879&lt;&gt;0,'Felling&amp;Restocking'!G879&lt;&gt;0,AA879="",AC879=""),1,0)</f>
        <v>0</v>
      </c>
      <c r="T879" s="342" t="str">
        <f>IF(OR('Felling&amp;Restocking'!G879=0,'Felling&amp;Restocking'!G879=""),"",SUM('Felling&amp;Restocking'!O879/P879)*'Felling&amp;Restocking'!G879)</f>
        <v/>
      </c>
      <c r="U879" s="343" t="str">
        <f>IF(OR('Felling&amp;Restocking'!G879=0,'Felling&amp;Restocking'!G879=""),"",SUM('Felling&amp;Restocking'!P879/P879)*'Felling&amp;Restocking'!G879)</f>
        <v/>
      </c>
      <c r="V879" s="344">
        <f>IF(CONCATENATE('Felling&amp;Restocking'!U879&amp;'Felling&amp;Restocking'!W879&amp;'Felling&amp;Restocking'!Y879&amp;'Felling&amp;Restocking'!AA879&amp;'Felling&amp;Restocking'!AC879)="",0,1)</f>
        <v>0</v>
      </c>
      <c r="W879" s="345">
        <f>IF(OR(OR(TRIM('Felling&amp;Restocking'!H879)="T",TRIM('Felling&amp;Restocking'!H879)="DF",TRIM('Felling&amp;Restocking'!H879)="OS"),O879=0),0,1)</f>
        <v>0</v>
      </c>
      <c r="X879" s="345">
        <f>IF(OR('Felling&amp;Restocking'!$S879="",OR('Felling&amp;Restocking'!$S879=0,'Felling&amp;Restocking'!$S879="N/A")),0,1)</f>
        <v>0</v>
      </c>
      <c r="Y879" s="333" t="str">
        <f t="shared" si="121"/>
        <v/>
      </c>
      <c r="Z879" s="333" t="str">
        <f t="shared" si="122"/>
        <v/>
      </c>
      <c r="AA879" s="334" t="str">
        <f t="shared" si="123"/>
        <v/>
      </c>
      <c r="AC879" s="333" t="str">
        <f t="shared" si="124"/>
        <v/>
      </c>
      <c r="AE879" s="333" t="str">
        <f t="shared" si="125"/>
        <v>1</v>
      </c>
      <c r="AF879" s="346" t="str">
        <f>IF('Felling&amp;Restocking'!I879="","",IFERROR(VLOOKUP( 'Felling&amp;Restocking'!I879,SpeciesList[],2,FALSE),"," &amp; 'Felling&amp;Restocking'!I879))</f>
        <v/>
      </c>
      <c r="AG879" s="333" t="str">
        <f>IF('Felling&amp;Restocking'!I879="","",VLOOKUP( 'Felling&amp;Restocking'!I879,SpeciesList[],4,FALSE))</f>
        <v/>
      </c>
      <c r="AH879" s="333" t="str">
        <f>IF('Felling&amp;Restocking'!J879="","",IFERROR("," &amp; VLOOKUP( 'Felling&amp;Restocking'!J879,SpeciesList[],2,FALSE),"," &amp; 'Felling&amp;Restocking'!J879))</f>
        <v/>
      </c>
      <c r="AI879" s="333" t="str">
        <f>IF('Felling&amp;Restocking'!J879="","",VLOOKUP( 'Felling&amp;Restocking'!J879,SpeciesList[],4,FALSE))</f>
        <v/>
      </c>
      <c r="AJ879" s="333" t="str">
        <f>IF('Felling&amp;Restocking'!K879="","",IFERROR("," &amp; VLOOKUP( 'Felling&amp;Restocking'!K879,SpeciesList[],2,FALSE),"," &amp; 'Felling&amp;Restocking'!K879))</f>
        <v/>
      </c>
      <c r="AK879" s="333" t="str">
        <f>IF('Felling&amp;Restocking'!K879="","",VLOOKUP( 'Felling&amp;Restocking'!K879,SpeciesList[],4,FALSE))</f>
        <v/>
      </c>
      <c r="AL879" s="333" t="str">
        <f>IF('Felling&amp;Restocking'!L879="","",IFERROR("," &amp; VLOOKUP( 'Felling&amp;Restocking'!L879,SpeciesList[],2,FALSE),"," &amp; 'Felling&amp;Restocking'!L879))</f>
        <v/>
      </c>
      <c r="AM879" s="333" t="str">
        <f>IF('Felling&amp;Restocking'!L879="","",VLOOKUP( 'Felling&amp;Restocking'!L879,SpeciesList[],4,FALSE))</f>
        <v/>
      </c>
      <c r="AN879" s="333" t="str">
        <f>IF('Felling&amp;Restocking'!M879="","",IFERROR("," &amp; VLOOKUP( 'Felling&amp;Restocking'!M879,SpeciesList[],2,FALSE),"," &amp; 'Felling&amp;Restocking'!M879))</f>
        <v/>
      </c>
      <c r="AO879" s="333" t="str">
        <f>IF('Felling&amp;Restocking'!M879="","",VLOOKUP( 'Felling&amp;Restocking'!M879,SpeciesList[],4,FALSE))</f>
        <v/>
      </c>
      <c r="AP879" s="333" t="str">
        <f>IF('Felling&amp;Restocking'!N879="","",IFERROR("," &amp; VLOOKUP( 'Felling&amp;Restocking'!N879,SpeciesList[],2,FALSE),"," &amp; 'Felling&amp;Restocking'!N879))</f>
        <v/>
      </c>
      <c r="AQ879" s="333" t="str">
        <f>IF('Felling&amp;Restocking'!N879="","",VLOOKUP( 'Felling&amp;Restocking'!N879,SpeciesList[],4,FALSE))</f>
        <v/>
      </c>
      <c r="AS879" s="346"/>
      <c r="AT879" s="333" t="str">
        <f>IF('Sub-Cpt Record'!A879&lt;&gt;"",CONCATENATE('Sub-Cpt Record'!A879,'Sub-Cpt Record'!B879,'Sub-Cpt Record'!C879),"")</f>
        <v/>
      </c>
      <c r="AU879" s="333">
        <f t="shared" si="126"/>
        <v>1</v>
      </c>
      <c r="AV879" s="333">
        <f>IF(AT879&lt;&gt;"",'Sub-Cpt Record'!C879/CODE!AU879,0)</f>
        <v>0</v>
      </c>
    </row>
    <row r="880" spans="1:48" x14ac:dyDescent="0.25">
      <c r="A880" s="333" t="str">
        <f>IF('Sub-Cpt Record'!B880="",IF(OR('Sub-Cpt Record'!A880=0,'Sub-Cpt Record'!A880=""),"",'Sub-Cpt Record'!A880),CONCATENATE('Sub-Cpt Record'!A880&amp;'Sub-Cpt Record'!B880))</f>
        <v/>
      </c>
      <c r="B880" s="333">
        <f t="shared" si="118"/>
        <v>1</v>
      </c>
      <c r="C880" s="334" t="str">
        <f>IF('Sub-Cpt Record'!E880 = "","",'Sub-Cpt Record'!E880&amp;"  ")</f>
        <v/>
      </c>
      <c r="D880" s="333" t="str">
        <f>IF('Sub-Cpt Record'!F880 = "","",'Sub-Cpt Record'!F880&amp;"  ")</f>
        <v/>
      </c>
      <c r="E880" s="333" t="str">
        <f>IF('Sub-Cpt Record'!G880 = "","",'Sub-Cpt Record'!G880&amp;"  ")</f>
        <v/>
      </c>
      <c r="F880" s="333" t="str">
        <f>IF('Sub-Cpt Record'!H880 = "","",'Sub-Cpt Record'!H880&amp;"  ")</f>
        <v/>
      </c>
      <c r="G880" s="333" t="str">
        <f>IF('Sub-Cpt Record'!I880 = "","",'Sub-Cpt Record'!I880&amp;"  ")</f>
        <v/>
      </c>
      <c r="H880" s="333" t="str">
        <f>IF('Sub-Cpt Record'!J880 = "","",'Sub-Cpt Record'!J880&amp;"  ")</f>
        <v/>
      </c>
      <c r="I880" s="335" t="str">
        <f t="shared" si="119"/>
        <v/>
      </c>
      <c r="J880" s="333">
        <f>IF(A880&lt;&gt;"",'Sub-Cpt Record'!C880/CODE!B880,0)</f>
        <v>0</v>
      </c>
      <c r="L880" s="337" t="str">
        <f t="shared" si="120"/>
        <v/>
      </c>
      <c r="N880" s="338">
        <f>COUNTIFS('Felling&amp;Restocking'!$A$11:$A$1000, 'Felling&amp;Restocking'!$A880, 'Felling&amp;Restocking'!$B$11:$B$1000, 'Felling&amp;Restocking'!$B880, 'Felling&amp;Restocking'!$H$11:$H$1000, 'Felling&amp;Restocking'!$H880)</f>
        <v>0</v>
      </c>
      <c r="O880" s="338">
        <f>IF(OR('Felling&amp;Restocking'!H880=0,'Felling&amp;Restocking'!H880=""),0,1)</f>
        <v>0</v>
      </c>
      <c r="P880" s="339">
        <f>SUM('Felling&amp;Restocking'!O880+'Felling&amp;Restocking'!P880)</f>
        <v>0</v>
      </c>
      <c r="S880" s="341">
        <f>IF(AND(O880&lt;&gt;0,P880&lt;&gt;0,'Felling&amp;Restocking'!G880&lt;&gt;0,AA880="",AC880=""),1,0)</f>
        <v>0</v>
      </c>
      <c r="T880" s="342" t="str">
        <f>IF(OR('Felling&amp;Restocking'!G880=0,'Felling&amp;Restocking'!G880=""),"",SUM('Felling&amp;Restocking'!O880/P880)*'Felling&amp;Restocking'!G880)</f>
        <v/>
      </c>
      <c r="U880" s="343" t="str">
        <f>IF(OR('Felling&amp;Restocking'!G880=0,'Felling&amp;Restocking'!G880=""),"",SUM('Felling&amp;Restocking'!P880/P880)*'Felling&amp;Restocking'!G880)</f>
        <v/>
      </c>
      <c r="V880" s="344">
        <f>IF(CONCATENATE('Felling&amp;Restocking'!U880&amp;'Felling&amp;Restocking'!W880&amp;'Felling&amp;Restocking'!Y880&amp;'Felling&amp;Restocking'!AA880&amp;'Felling&amp;Restocking'!AC880)="",0,1)</f>
        <v>0</v>
      </c>
      <c r="W880" s="345">
        <f>IF(OR(OR(TRIM('Felling&amp;Restocking'!H880)="T",TRIM('Felling&amp;Restocking'!H880)="DF",TRIM('Felling&amp;Restocking'!H880)="OS"),O880=0),0,1)</f>
        <v>0</v>
      </c>
      <c r="X880" s="345">
        <f>IF(OR('Felling&amp;Restocking'!$S880="",OR('Felling&amp;Restocking'!$S880=0,'Felling&amp;Restocking'!$S880="N/A")),0,1)</f>
        <v>0</v>
      </c>
      <c r="Y880" s="333" t="str">
        <f t="shared" si="121"/>
        <v/>
      </c>
      <c r="Z880" s="333" t="str">
        <f t="shared" si="122"/>
        <v/>
      </c>
      <c r="AA880" s="334" t="str">
        <f t="shared" si="123"/>
        <v/>
      </c>
      <c r="AC880" s="333" t="str">
        <f t="shared" si="124"/>
        <v/>
      </c>
      <c r="AE880" s="333" t="str">
        <f t="shared" si="125"/>
        <v>1</v>
      </c>
      <c r="AF880" s="346" t="str">
        <f>IF('Felling&amp;Restocking'!I880="","",IFERROR(VLOOKUP( 'Felling&amp;Restocking'!I880,SpeciesList[],2,FALSE),"," &amp; 'Felling&amp;Restocking'!I880))</f>
        <v/>
      </c>
      <c r="AG880" s="333" t="str">
        <f>IF('Felling&amp;Restocking'!I880="","",VLOOKUP( 'Felling&amp;Restocking'!I880,SpeciesList[],4,FALSE))</f>
        <v/>
      </c>
      <c r="AH880" s="333" t="str">
        <f>IF('Felling&amp;Restocking'!J880="","",IFERROR("," &amp; VLOOKUP( 'Felling&amp;Restocking'!J880,SpeciesList[],2,FALSE),"," &amp; 'Felling&amp;Restocking'!J880))</f>
        <v/>
      </c>
      <c r="AI880" s="333" t="str">
        <f>IF('Felling&amp;Restocking'!J880="","",VLOOKUP( 'Felling&amp;Restocking'!J880,SpeciesList[],4,FALSE))</f>
        <v/>
      </c>
      <c r="AJ880" s="333" t="str">
        <f>IF('Felling&amp;Restocking'!K880="","",IFERROR("," &amp; VLOOKUP( 'Felling&amp;Restocking'!K880,SpeciesList[],2,FALSE),"," &amp; 'Felling&amp;Restocking'!K880))</f>
        <v/>
      </c>
      <c r="AK880" s="333" t="str">
        <f>IF('Felling&amp;Restocking'!K880="","",VLOOKUP( 'Felling&amp;Restocking'!K880,SpeciesList[],4,FALSE))</f>
        <v/>
      </c>
      <c r="AL880" s="333" t="str">
        <f>IF('Felling&amp;Restocking'!L880="","",IFERROR("," &amp; VLOOKUP( 'Felling&amp;Restocking'!L880,SpeciesList[],2,FALSE),"," &amp; 'Felling&amp;Restocking'!L880))</f>
        <v/>
      </c>
      <c r="AM880" s="333" t="str">
        <f>IF('Felling&amp;Restocking'!L880="","",VLOOKUP( 'Felling&amp;Restocking'!L880,SpeciesList[],4,FALSE))</f>
        <v/>
      </c>
      <c r="AN880" s="333" t="str">
        <f>IF('Felling&amp;Restocking'!M880="","",IFERROR("," &amp; VLOOKUP( 'Felling&amp;Restocking'!M880,SpeciesList[],2,FALSE),"," &amp; 'Felling&amp;Restocking'!M880))</f>
        <v/>
      </c>
      <c r="AO880" s="333" t="str">
        <f>IF('Felling&amp;Restocking'!M880="","",VLOOKUP( 'Felling&amp;Restocking'!M880,SpeciesList[],4,FALSE))</f>
        <v/>
      </c>
      <c r="AP880" s="333" t="str">
        <f>IF('Felling&amp;Restocking'!N880="","",IFERROR("," &amp; VLOOKUP( 'Felling&amp;Restocking'!N880,SpeciesList[],2,FALSE),"," &amp; 'Felling&amp;Restocking'!N880))</f>
        <v/>
      </c>
      <c r="AQ880" s="333" t="str">
        <f>IF('Felling&amp;Restocking'!N880="","",VLOOKUP( 'Felling&amp;Restocking'!N880,SpeciesList[],4,FALSE))</f>
        <v/>
      </c>
      <c r="AS880" s="346"/>
      <c r="AT880" s="333" t="str">
        <f>IF('Sub-Cpt Record'!A880&lt;&gt;"",CONCATENATE('Sub-Cpt Record'!A880,'Sub-Cpt Record'!B880,'Sub-Cpt Record'!C880),"")</f>
        <v/>
      </c>
      <c r="AU880" s="333">
        <f t="shared" si="126"/>
        <v>1</v>
      </c>
      <c r="AV880" s="333">
        <f>IF(AT880&lt;&gt;"",'Sub-Cpt Record'!C880/CODE!AU880,0)</f>
        <v>0</v>
      </c>
    </row>
    <row r="881" spans="1:48" x14ac:dyDescent="0.25">
      <c r="A881" s="333" t="str">
        <f>IF('Sub-Cpt Record'!B881="",IF(OR('Sub-Cpt Record'!A881=0,'Sub-Cpt Record'!A881=""),"",'Sub-Cpt Record'!A881),CONCATENATE('Sub-Cpt Record'!A881&amp;'Sub-Cpt Record'!B881))</f>
        <v/>
      </c>
      <c r="B881" s="333">
        <f t="shared" si="118"/>
        <v>1</v>
      </c>
      <c r="C881" s="334" t="str">
        <f>IF('Sub-Cpt Record'!E881 = "","",'Sub-Cpt Record'!E881&amp;"  ")</f>
        <v/>
      </c>
      <c r="D881" s="333" t="str">
        <f>IF('Sub-Cpt Record'!F881 = "","",'Sub-Cpt Record'!F881&amp;"  ")</f>
        <v/>
      </c>
      <c r="E881" s="333" t="str">
        <f>IF('Sub-Cpt Record'!G881 = "","",'Sub-Cpt Record'!G881&amp;"  ")</f>
        <v/>
      </c>
      <c r="F881" s="333" t="str">
        <f>IF('Sub-Cpt Record'!H881 = "","",'Sub-Cpt Record'!H881&amp;"  ")</f>
        <v/>
      </c>
      <c r="G881" s="333" t="str">
        <f>IF('Sub-Cpt Record'!I881 = "","",'Sub-Cpt Record'!I881&amp;"  ")</f>
        <v/>
      </c>
      <c r="H881" s="333" t="str">
        <f>IF('Sub-Cpt Record'!J881 = "","",'Sub-Cpt Record'!J881&amp;"  ")</f>
        <v/>
      </c>
      <c r="I881" s="335" t="str">
        <f t="shared" si="119"/>
        <v/>
      </c>
      <c r="J881" s="333">
        <f>IF(A881&lt;&gt;"",'Sub-Cpt Record'!C881/CODE!B881,0)</f>
        <v>0</v>
      </c>
      <c r="L881" s="337" t="str">
        <f t="shared" si="120"/>
        <v/>
      </c>
      <c r="N881" s="338">
        <f>COUNTIFS('Felling&amp;Restocking'!$A$11:$A$1000, 'Felling&amp;Restocking'!$A881, 'Felling&amp;Restocking'!$B$11:$B$1000, 'Felling&amp;Restocking'!$B881, 'Felling&amp;Restocking'!$H$11:$H$1000, 'Felling&amp;Restocking'!$H881)</f>
        <v>0</v>
      </c>
      <c r="O881" s="338">
        <f>IF(OR('Felling&amp;Restocking'!H881=0,'Felling&amp;Restocking'!H881=""),0,1)</f>
        <v>0</v>
      </c>
      <c r="P881" s="339">
        <f>SUM('Felling&amp;Restocking'!O881+'Felling&amp;Restocking'!P881)</f>
        <v>0</v>
      </c>
      <c r="S881" s="341">
        <f>IF(AND(O881&lt;&gt;0,P881&lt;&gt;0,'Felling&amp;Restocking'!G881&lt;&gt;0,AA881="",AC881=""),1,0)</f>
        <v>0</v>
      </c>
      <c r="T881" s="342" t="str">
        <f>IF(OR('Felling&amp;Restocking'!G881=0,'Felling&amp;Restocking'!G881=""),"",SUM('Felling&amp;Restocking'!O881/P881)*'Felling&amp;Restocking'!G881)</f>
        <v/>
      </c>
      <c r="U881" s="343" t="str">
        <f>IF(OR('Felling&amp;Restocking'!G881=0,'Felling&amp;Restocking'!G881=""),"",SUM('Felling&amp;Restocking'!P881/P881)*'Felling&amp;Restocking'!G881)</f>
        <v/>
      </c>
      <c r="V881" s="344">
        <f>IF(CONCATENATE('Felling&amp;Restocking'!U881&amp;'Felling&amp;Restocking'!W881&amp;'Felling&amp;Restocking'!Y881&amp;'Felling&amp;Restocking'!AA881&amp;'Felling&amp;Restocking'!AC881)="",0,1)</f>
        <v>0</v>
      </c>
      <c r="W881" s="345">
        <f>IF(OR(OR(TRIM('Felling&amp;Restocking'!H881)="T",TRIM('Felling&amp;Restocking'!H881)="DF",TRIM('Felling&amp;Restocking'!H881)="OS"),O881=0),0,1)</f>
        <v>0</v>
      </c>
      <c r="X881" s="345">
        <f>IF(OR('Felling&amp;Restocking'!$S881="",OR('Felling&amp;Restocking'!$S881=0,'Felling&amp;Restocking'!$S881="N/A")),0,1)</f>
        <v>0</v>
      </c>
      <c r="Y881" s="333" t="str">
        <f t="shared" si="121"/>
        <v/>
      </c>
      <c r="Z881" s="333" t="str">
        <f t="shared" si="122"/>
        <v/>
      </c>
      <c r="AA881" s="334" t="str">
        <f t="shared" si="123"/>
        <v/>
      </c>
      <c r="AC881" s="333" t="str">
        <f t="shared" si="124"/>
        <v/>
      </c>
      <c r="AE881" s="333" t="str">
        <f t="shared" si="125"/>
        <v>1</v>
      </c>
      <c r="AF881" s="346" t="str">
        <f>IF('Felling&amp;Restocking'!I881="","",IFERROR(VLOOKUP( 'Felling&amp;Restocking'!I881,SpeciesList[],2,FALSE),"," &amp; 'Felling&amp;Restocking'!I881))</f>
        <v/>
      </c>
      <c r="AG881" s="333" t="str">
        <f>IF('Felling&amp;Restocking'!I881="","",VLOOKUP( 'Felling&amp;Restocking'!I881,SpeciesList[],4,FALSE))</f>
        <v/>
      </c>
      <c r="AH881" s="333" t="str">
        <f>IF('Felling&amp;Restocking'!J881="","",IFERROR("," &amp; VLOOKUP( 'Felling&amp;Restocking'!J881,SpeciesList[],2,FALSE),"," &amp; 'Felling&amp;Restocking'!J881))</f>
        <v/>
      </c>
      <c r="AI881" s="333" t="str">
        <f>IF('Felling&amp;Restocking'!J881="","",VLOOKUP( 'Felling&amp;Restocking'!J881,SpeciesList[],4,FALSE))</f>
        <v/>
      </c>
      <c r="AJ881" s="333" t="str">
        <f>IF('Felling&amp;Restocking'!K881="","",IFERROR("," &amp; VLOOKUP( 'Felling&amp;Restocking'!K881,SpeciesList[],2,FALSE),"," &amp; 'Felling&amp;Restocking'!K881))</f>
        <v/>
      </c>
      <c r="AK881" s="333" t="str">
        <f>IF('Felling&amp;Restocking'!K881="","",VLOOKUP( 'Felling&amp;Restocking'!K881,SpeciesList[],4,FALSE))</f>
        <v/>
      </c>
      <c r="AL881" s="333" t="str">
        <f>IF('Felling&amp;Restocking'!L881="","",IFERROR("," &amp; VLOOKUP( 'Felling&amp;Restocking'!L881,SpeciesList[],2,FALSE),"," &amp; 'Felling&amp;Restocking'!L881))</f>
        <v/>
      </c>
      <c r="AM881" s="333" t="str">
        <f>IF('Felling&amp;Restocking'!L881="","",VLOOKUP( 'Felling&amp;Restocking'!L881,SpeciesList[],4,FALSE))</f>
        <v/>
      </c>
      <c r="AN881" s="333" t="str">
        <f>IF('Felling&amp;Restocking'!M881="","",IFERROR("," &amp; VLOOKUP( 'Felling&amp;Restocking'!M881,SpeciesList[],2,FALSE),"," &amp; 'Felling&amp;Restocking'!M881))</f>
        <v/>
      </c>
      <c r="AO881" s="333" t="str">
        <f>IF('Felling&amp;Restocking'!M881="","",VLOOKUP( 'Felling&amp;Restocking'!M881,SpeciesList[],4,FALSE))</f>
        <v/>
      </c>
      <c r="AP881" s="333" t="str">
        <f>IF('Felling&amp;Restocking'!N881="","",IFERROR("," &amp; VLOOKUP( 'Felling&amp;Restocking'!N881,SpeciesList[],2,FALSE),"," &amp; 'Felling&amp;Restocking'!N881))</f>
        <v/>
      </c>
      <c r="AQ881" s="333" t="str">
        <f>IF('Felling&amp;Restocking'!N881="","",VLOOKUP( 'Felling&amp;Restocking'!N881,SpeciesList[],4,FALSE))</f>
        <v/>
      </c>
      <c r="AS881" s="346"/>
      <c r="AT881" s="333" t="str">
        <f>IF('Sub-Cpt Record'!A881&lt;&gt;"",CONCATENATE('Sub-Cpt Record'!A881,'Sub-Cpt Record'!B881,'Sub-Cpt Record'!C881),"")</f>
        <v/>
      </c>
      <c r="AU881" s="333">
        <f t="shared" si="126"/>
        <v>1</v>
      </c>
      <c r="AV881" s="333">
        <f>IF(AT881&lt;&gt;"",'Sub-Cpt Record'!C881/CODE!AU881,0)</f>
        <v>0</v>
      </c>
    </row>
    <row r="882" spans="1:48" x14ac:dyDescent="0.25">
      <c r="A882" s="333" t="str">
        <f>IF('Sub-Cpt Record'!B882="",IF(OR('Sub-Cpt Record'!A882=0,'Sub-Cpt Record'!A882=""),"",'Sub-Cpt Record'!A882),CONCATENATE('Sub-Cpt Record'!A882&amp;'Sub-Cpt Record'!B882))</f>
        <v/>
      </c>
      <c r="B882" s="333">
        <f t="shared" si="118"/>
        <v>1</v>
      </c>
      <c r="C882" s="334" t="str">
        <f>IF('Sub-Cpt Record'!E882 = "","",'Sub-Cpt Record'!E882&amp;"  ")</f>
        <v/>
      </c>
      <c r="D882" s="333" t="str">
        <f>IF('Sub-Cpt Record'!F882 = "","",'Sub-Cpt Record'!F882&amp;"  ")</f>
        <v/>
      </c>
      <c r="E882" s="333" t="str">
        <f>IF('Sub-Cpt Record'!G882 = "","",'Sub-Cpt Record'!G882&amp;"  ")</f>
        <v/>
      </c>
      <c r="F882" s="333" t="str">
        <f>IF('Sub-Cpt Record'!H882 = "","",'Sub-Cpt Record'!H882&amp;"  ")</f>
        <v/>
      </c>
      <c r="G882" s="333" t="str">
        <f>IF('Sub-Cpt Record'!I882 = "","",'Sub-Cpt Record'!I882&amp;"  ")</f>
        <v/>
      </c>
      <c r="H882" s="333" t="str">
        <f>IF('Sub-Cpt Record'!J882 = "","",'Sub-Cpt Record'!J882&amp;"  ")</f>
        <v/>
      </c>
      <c r="I882" s="335" t="str">
        <f t="shared" si="119"/>
        <v/>
      </c>
      <c r="J882" s="333">
        <f>IF(A882&lt;&gt;"",'Sub-Cpt Record'!C882/CODE!B882,0)</f>
        <v>0</v>
      </c>
      <c r="L882" s="337" t="str">
        <f t="shared" si="120"/>
        <v/>
      </c>
      <c r="N882" s="338">
        <f>COUNTIFS('Felling&amp;Restocking'!$A$11:$A$1000, 'Felling&amp;Restocking'!$A882, 'Felling&amp;Restocking'!$B$11:$B$1000, 'Felling&amp;Restocking'!$B882, 'Felling&amp;Restocking'!$H$11:$H$1000, 'Felling&amp;Restocking'!$H882)</f>
        <v>0</v>
      </c>
      <c r="O882" s="338">
        <f>IF(OR('Felling&amp;Restocking'!H882=0,'Felling&amp;Restocking'!H882=""),0,1)</f>
        <v>0</v>
      </c>
      <c r="P882" s="339">
        <f>SUM('Felling&amp;Restocking'!O882+'Felling&amp;Restocking'!P882)</f>
        <v>0</v>
      </c>
      <c r="S882" s="341">
        <f>IF(AND(O882&lt;&gt;0,P882&lt;&gt;0,'Felling&amp;Restocking'!G882&lt;&gt;0,AA882="",AC882=""),1,0)</f>
        <v>0</v>
      </c>
      <c r="T882" s="342" t="str">
        <f>IF(OR('Felling&amp;Restocking'!G882=0,'Felling&amp;Restocking'!G882=""),"",SUM('Felling&amp;Restocking'!O882/P882)*'Felling&amp;Restocking'!G882)</f>
        <v/>
      </c>
      <c r="U882" s="343" t="str">
        <f>IF(OR('Felling&amp;Restocking'!G882=0,'Felling&amp;Restocking'!G882=""),"",SUM('Felling&amp;Restocking'!P882/P882)*'Felling&amp;Restocking'!G882)</f>
        <v/>
      </c>
      <c r="V882" s="344">
        <f>IF(CONCATENATE('Felling&amp;Restocking'!U882&amp;'Felling&amp;Restocking'!W882&amp;'Felling&amp;Restocking'!Y882&amp;'Felling&amp;Restocking'!AA882&amp;'Felling&amp;Restocking'!AC882)="",0,1)</f>
        <v>0</v>
      </c>
      <c r="W882" s="345">
        <f>IF(OR(OR(TRIM('Felling&amp;Restocking'!H882)="T",TRIM('Felling&amp;Restocking'!H882)="DF",TRIM('Felling&amp;Restocking'!H882)="OS"),O882=0),0,1)</f>
        <v>0</v>
      </c>
      <c r="X882" s="345">
        <f>IF(OR('Felling&amp;Restocking'!$S882="",OR('Felling&amp;Restocking'!$S882=0,'Felling&amp;Restocking'!$S882="N/A")),0,1)</f>
        <v>0</v>
      </c>
      <c r="Y882" s="333" t="str">
        <f t="shared" si="121"/>
        <v/>
      </c>
      <c r="Z882" s="333" t="str">
        <f t="shared" si="122"/>
        <v/>
      </c>
      <c r="AA882" s="334" t="str">
        <f t="shared" si="123"/>
        <v/>
      </c>
      <c r="AC882" s="333" t="str">
        <f t="shared" si="124"/>
        <v/>
      </c>
      <c r="AE882" s="333" t="str">
        <f t="shared" si="125"/>
        <v>1</v>
      </c>
      <c r="AF882" s="346" t="str">
        <f>IF('Felling&amp;Restocking'!I882="","",IFERROR(VLOOKUP( 'Felling&amp;Restocking'!I882,SpeciesList[],2,FALSE),"," &amp; 'Felling&amp;Restocking'!I882))</f>
        <v/>
      </c>
      <c r="AG882" s="333" t="str">
        <f>IF('Felling&amp;Restocking'!I882="","",VLOOKUP( 'Felling&amp;Restocking'!I882,SpeciesList[],4,FALSE))</f>
        <v/>
      </c>
      <c r="AH882" s="333" t="str">
        <f>IF('Felling&amp;Restocking'!J882="","",IFERROR("," &amp; VLOOKUP( 'Felling&amp;Restocking'!J882,SpeciesList[],2,FALSE),"," &amp; 'Felling&amp;Restocking'!J882))</f>
        <v/>
      </c>
      <c r="AI882" s="333" t="str">
        <f>IF('Felling&amp;Restocking'!J882="","",VLOOKUP( 'Felling&amp;Restocking'!J882,SpeciesList[],4,FALSE))</f>
        <v/>
      </c>
      <c r="AJ882" s="333" t="str">
        <f>IF('Felling&amp;Restocking'!K882="","",IFERROR("," &amp; VLOOKUP( 'Felling&amp;Restocking'!K882,SpeciesList[],2,FALSE),"," &amp; 'Felling&amp;Restocking'!K882))</f>
        <v/>
      </c>
      <c r="AK882" s="333" t="str">
        <f>IF('Felling&amp;Restocking'!K882="","",VLOOKUP( 'Felling&amp;Restocking'!K882,SpeciesList[],4,FALSE))</f>
        <v/>
      </c>
      <c r="AL882" s="333" t="str">
        <f>IF('Felling&amp;Restocking'!L882="","",IFERROR("," &amp; VLOOKUP( 'Felling&amp;Restocking'!L882,SpeciesList[],2,FALSE),"," &amp; 'Felling&amp;Restocking'!L882))</f>
        <v/>
      </c>
      <c r="AM882" s="333" t="str">
        <f>IF('Felling&amp;Restocking'!L882="","",VLOOKUP( 'Felling&amp;Restocking'!L882,SpeciesList[],4,FALSE))</f>
        <v/>
      </c>
      <c r="AN882" s="333" t="str">
        <f>IF('Felling&amp;Restocking'!M882="","",IFERROR("," &amp; VLOOKUP( 'Felling&amp;Restocking'!M882,SpeciesList[],2,FALSE),"," &amp; 'Felling&amp;Restocking'!M882))</f>
        <v/>
      </c>
      <c r="AO882" s="333" t="str">
        <f>IF('Felling&amp;Restocking'!M882="","",VLOOKUP( 'Felling&amp;Restocking'!M882,SpeciesList[],4,FALSE))</f>
        <v/>
      </c>
      <c r="AP882" s="333" t="str">
        <f>IF('Felling&amp;Restocking'!N882="","",IFERROR("," &amp; VLOOKUP( 'Felling&amp;Restocking'!N882,SpeciesList[],2,FALSE),"," &amp; 'Felling&amp;Restocking'!N882))</f>
        <v/>
      </c>
      <c r="AQ882" s="333" t="str">
        <f>IF('Felling&amp;Restocking'!N882="","",VLOOKUP( 'Felling&amp;Restocking'!N882,SpeciesList[],4,FALSE))</f>
        <v/>
      </c>
      <c r="AS882" s="346"/>
      <c r="AT882" s="333" t="str">
        <f>IF('Sub-Cpt Record'!A882&lt;&gt;"",CONCATENATE('Sub-Cpt Record'!A882,'Sub-Cpt Record'!B882,'Sub-Cpt Record'!C882),"")</f>
        <v/>
      </c>
      <c r="AU882" s="333">
        <f t="shared" si="126"/>
        <v>1</v>
      </c>
      <c r="AV882" s="333">
        <f>IF(AT882&lt;&gt;"",'Sub-Cpt Record'!C882/CODE!AU882,0)</f>
        <v>0</v>
      </c>
    </row>
    <row r="883" spans="1:48" x14ac:dyDescent="0.25">
      <c r="A883" s="333" t="str">
        <f>IF('Sub-Cpt Record'!B883="",IF(OR('Sub-Cpt Record'!A883=0,'Sub-Cpt Record'!A883=""),"",'Sub-Cpt Record'!A883),CONCATENATE('Sub-Cpt Record'!A883&amp;'Sub-Cpt Record'!B883))</f>
        <v/>
      </c>
      <c r="B883" s="333">
        <f t="shared" si="118"/>
        <v>1</v>
      </c>
      <c r="C883" s="334" t="str">
        <f>IF('Sub-Cpt Record'!E883 = "","",'Sub-Cpt Record'!E883&amp;"  ")</f>
        <v/>
      </c>
      <c r="D883" s="333" t="str">
        <f>IF('Sub-Cpt Record'!F883 = "","",'Sub-Cpt Record'!F883&amp;"  ")</f>
        <v/>
      </c>
      <c r="E883" s="333" t="str">
        <f>IF('Sub-Cpt Record'!G883 = "","",'Sub-Cpt Record'!G883&amp;"  ")</f>
        <v/>
      </c>
      <c r="F883" s="333" t="str">
        <f>IF('Sub-Cpt Record'!H883 = "","",'Sub-Cpt Record'!H883&amp;"  ")</f>
        <v/>
      </c>
      <c r="G883" s="333" t="str">
        <f>IF('Sub-Cpt Record'!I883 = "","",'Sub-Cpt Record'!I883&amp;"  ")</f>
        <v/>
      </c>
      <c r="H883" s="333" t="str">
        <f>IF('Sub-Cpt Record'!J883 = "","",'Sub-Cpt Record'!J883&amp;"  ")</f>
        <v/>
      </c>
      <c r="I883" s="335" t="str">
        <f t="shared" si="119"/>
        <v/>
      </c>
      <c r="J883" s="333">
        <f>IF(A883&lt;&gt;"",'Sub-Cpt Record'!C883/CODE!B883,0)</f>
        <v>0</v>
      </c>
      <c r="L883" s="337" t="str">
        <f t="shared" si="120"/>
        <v/>
      </c>
      <c r="N883" s="338">
        <f>COUNTIFS('Felling&amp;Restocking'!$A$11:$A$1000, 'Felling&amp;Restocking'!$A883, 'Felling&amp;Restocking'!$B$11:$B$1000, 'Felling&amp;Restocking'!$B883, 'Felling&amp;Restocking'!$H$11:$H$1000, 'Felling&amp;Restocking'!$H883)</f>
        <v>0</v>
      </c>
      <c r="O883" s="338">
        <f>IF(OR('Felling&amp;Restocking'!H883=0,'Felling&amp;Restocking'!H883=""),0,1)</f>
        <v>0</v>
      </c>
      <c r="P883" s="339">
        <f>SUM('Felling&amp;Restocking'!O883+'Felling&amp;Restocking'!P883)</f>
        <v>0</v>
      </c>
      <c r="S883" s="341">
        <f>IF(AND(O883&lt;&gt;0,P883&lt;&gt;0,'Felling&amp;Restocking'!G883&lt;&gt;0,AA883="",AC883=""),1,0)</f>
        <v>0</v>
      </c>
      <c r="T883" s="342" t="str">
        <f>IF(OR('Felling&amp;Restocking'!G883=0,'Felling&amp;Restocking'!G883=""),"",SUM('Felling&amp;Restocking'!O883/P883)*'Felling&amp;Restocking'!G883)</f>
        <v/>
      </c>
      <c r="U883" s="343" t="str">
        <f>IF(OR('Felling&amp;Restocking'!G883=0,'Felling&amp;Restocking'!G883=""),"",SUM('Felling&amp;Restocking'!P883/P883)*'Felling&amp;Restocking'!G883)</f>
        <v/>
      </c>
      <c r="V883" s="344">
        <f>IF(CONCATENATE('Felling&amp;Restocking'!U883&amp;'Felling&amp;Restocking'!W883&amp;'Felling&amp;Restocking'!Y883&amp;'Felling&amp;Restocking'!AA883&amp;'Felling&amp;Restocking'!AC883)="",0,1)</f>
        <v>0</v>
      </c>
      <c r="W883" s="345">
        <f>IF(OR(OR(TRIM('Felling&amp;Restocking'!H883)="T",TRIM('Felling&amp;Restocking'!H883)="DF",TRIM('Felling&amp;Restocking'!H883)="OS"),O883=0),0,1)</f>
        <v>0</v>
      </c>
      <c r="X883" s="345">
        <f>IF(OR('Felling&amp;Restocking'!$S883="",OR('Felling&amp;Restocking'!$S883=0,'Felling&amp;Restocking'!$S883="N/A")),0,1)</f>
        <v>0</v>
      </c>
      <c r="Y883" s="333" t="str">
        <f t="shared" si="121"/>
        <v/>
      </c>
      <c r="Z883" s="333" t="str">
        <f t="shared" si="122"/>
        <v/>
      </c>
      <c r="AA883" s="334" t="str">
        <f t="shared" si="123"/>
        <v/>
      </c>
      <c r="AC883" s="333" t="str">
        <f t="shared" si="124"/>
        <v/>
      </c>
      <c r="AE883" s="333" t="str">
        <f t="shared" si="125"/>
        <v>1</v>
      </c>
      <c r="AF883" s="346" t="str">
        <f>IF('Felling&amp;Restocking'!I883="","",IFERROR(VLOOKUP( 'Felling&amp;Restocking'!I883,SpeciesList[],2,FALSE),"," &amp; 'Felling&amp;Restocking'!I883))</f>
        <v/>
      </c>
      <c r="AG883" s="333" t="str">
        <f>IF('Felling&amp;Restocking'!I883="","",VLOOKUP( 'Felling&amp;Restocking'!I883,SpeciesList[],4,FALSE))</f>
        <v/>
      </c>
      <c r="AH883" s="333" t="str">
        <f>IF('Felling&amp;Restocking'!J883="","",IFERROR("," &amp; VLOOKUP( 'Felling&amp;Restocking'!J883,SpeciesList[],2,FALSE),"," &amp; 'Felling&amp;Restocking'!J883))</f>
        <v/>
      </c>
      <c r="AI883" s="333" t="str">
        <f>IF('Felling&amp;Restocking'!J883="","",VLOOKUP( 'Felling&amp;Restocking'!J883,SpeciesList[],4,FALSE))</f>
        <v/>
      </c>
      <c r="AJ883" s="333" t="str">
        <f>IF('Felling&amp;Restocking'!K883="","",IFERROR("," &amp; VLOOKUP( 'Felling&amp;Restocking'!K883,SpeciesList[],2,FALSE),"," &amp; 'Felling&amp;Restocking'!K883))</f>
        <v/>
      </c>
      <c r="AK883" s="333" t="str">
        <f>IF('Felling&amp;Restocking'!K883="","",VLOOKUP( 'Felling&amp;Restocking'!K883,SpeciesList[],4,FALSE))</f>
        <v/>
      </c>
      <c r="AL883" s="333" t="str">
        <f>IF('Felling&amp;Restocking'!L883="","",IFERROR("," &amp; VLOOKUP( 'Felling&amp;Restocking'!L883,SpeciesList[],2,FALSE),"," &amp; 'Felling&amp;Restocking'!L883))</f>
        <v/>
      </c>
      <c r="AM883" s="333" t="str">
        <f>IF('Felling&amp;Restocking'!L883="","",VLOOKUP( 'Felling&amp;Restocking'!L883,SpeciesList[],4,FALSE))</f>
        <v/>
      </c>
      <c r="AN883" s="333" t="str">
        <f>IF('Felling&amp;Restocking'!M883="","",IFERROR("," &amp; VLOOKUP( 'Felling&amp;Restocking'!M883,SpeciesList[],2,FALSE),"," &amp; 'Felling&amp;Restocking'!M883))</f>
        <v/>
      </c>
      <c r="AO883" s="333" t="str">
        <f>IF('Felling&amp;Restocking'!M883="","",VLOOKUP( 'Felling&amp;Restocking'!M883,SpeciesList[],4,FALSE))</f>
        <v/>
      </c>
      <c r="AP883" s="333" t="str">
        <f>IF('Felling&amp;Restocking'!N883="","",IFERROR("," &amp; VLOOKUP( 'Felling&amp;Restocking'!N883,SpeciesList[],2,FALSE),"," &amp; 'Felling&amp;Restocking'!N883))</f>
        <v/>
      </c>
      <c r="AQ883" s="333" t="str">
        <f>IF('Felling&amp;Restocking'!N883="","",VLOOKUP( 'Felling&amp;Restocking'!N883,SpeciesList[],4,FALSE))</f>
        <v/>
      </c>
      <c r="AS883" s="346"/>
      <c r="AT883" s="333" t="str">
        <f>IF('Sub-Cpt Record'!A883&lt;&gt;"",CONCATENATE('Sub-Cpt Record'!A883,'Sub-Cpt Record'!B883,'Sub-Cpt Record'!C883),"")</f>
        <v/>
      </c>
      <c r="AU883" s="333">
        <f t="shared" si="126"/>
        <v>1</v>
      </c>
      <c r="AV883" s="333">
        <f>IF(AT883&lt;&gt;"",'Sub-Cpt Record'!C883/CODE!AU883,0)</f>
        <v>0</v>
      </c>
    </row>
    <row r="884" spans="1:48" x14ac:dyDescent="0.25">
      <c r="A884" s="333" t="str">
        <f>IF('Sub-Cpt Record'!B884="",IF(OR('Sub-Cpt Record'!A884=0,'Sub-Cpt Record'!A884=""),"",'Sub-Cpt Record'!A884),CONCATENATE('Sub-Cpt Record'!A884&amp;'Sub-Cpt Record'!B884))</f>
        <v/>
      </c>
      <c r="B884" s="333">
        <f t="shared" si="118"/>
        <v>1</v>
      </c>
      <c r="C884" s="334" t="str">
        <f>IF('Sub-Cpt Record'!E884 = "","",'Sub-Cpt Record'!E884&amp;"  ")</f>
        <v/>
      </c>
      <c r="D884" s="333" t="str">
        <f>IF('Sub-Cpt Record'!F884 = "","",'Sub-Cpt Record'!F884&amp;"  ")</f>
        <v/>
      </c>
      <c r="E884" s="333" t="str">
        <f>IF('Sub-Cpt Record'!G884 = "","",'Sub-Cpt Record'!G884&amp;"  ")</f>
        <v/>
      </c>
      <c r="F884" s="333" t="str">
        <f>IF('Sub-Cpt Record'!H884 = "","",'Sub-Cpt Record'!H884&amp;"  ")</f>
        <v/>
      </c>
      <c r="G884" s="333" t="str">
        <f>IF('Sub-Cpt Record'!I884 = "","",'Sub-Cpt Record'!I884&amp;"  ")</f>
        <v/>
      </c>
      <c r="H884" s="333" t="str">
        <f>IF('Sub-Cpt Record'!J884 = "","",'Sub-Cpt Record'!J884&amp;"  ")</f>
        <v/>
      </c>
      <c r="I884" s="335" t="str">
        <f t="shared" si="119"/>
        <v/>
      </c>
      <c r="J884" s="333">
        <f>IF(A884&lt;&gt;"",'Sub-Cpt Record'!C884/CODE!B884,0)</f>
        <v>0</v>
      </c>
      <c r="L884" s="337" t="str">
        <f t="shared" si="120"/>
        <v/>
      </c>
      <c r="N884" s="338">
        <f>COUNTIFS('Felling&amp;Restocking'!$A$11:$A$1000, 'Felling&amp;Restocking'!$A884, 'Felling&amp;Restocking'!$B$11:$B$1000, 'Felling&amp;Restocking'!$B884, 'Felling&amp;Restocking'!$H$11:$H$1000, 'Felling&amp;Restocking'!$H884)</f>
        <v>0</v>
      </c>
      <c r="O884" s="338">
        <f>IF(OR('Felling&amp;Restocking'!H884=0,'Felling&amp;Restocking'!H884=""),0,1)</f>
        <v>0</v>
      </c>
      <c r="P884" s="339">
        <f>SUM('Felling&amp;Restocking'!O884+'Felling&amp;Restocking'!P884)</f>
        <v>0</v>
      </c>
      <c r="S884" s="341">
        <f>IF(AND(O884&lt;&gt;0,P884&lt;&gt;0,'Felling&amp;Restocking'!G884&lt;&gt;0,AA884="",AC884=""),1,0)</f>
        <v>0</v>
      </c>
      <c r="T884" s="342" t="str">
        <f>IF(OR('Felling&amp;Restocking'!G884=0,'Felling&amp;Restocking'!G884=""),"",SUM('Felling&amp;Restocking'!O884/P884)*'Felling&amp;Restocking'!G884)</f>
        <v/>
      </c>
      <c r="U884" s="343" t="str">
        <f>IF(OR('Felling&amp;Restocking'!G884=0,'Felling&amp;Restocking'!G884=""),"",SUM('Felling&amp;Restocking'!P884/P884)*'Felling&amp;Restocking'!G884)</f>
        <v/>
      </c>
      <c r="V884" s="344">
        <f>IF(CONCATENATE('Felling&amp;Restocking'!U884&amp;'Felling&amp;Restocking'!W884&amp;'Felling&amp;Restocking'!Y884&amp;'Felling&amp;Restocking'!AA884&amp;'Felling&amp;Restocking'!AC884)="",0,1)</f>
        <v>0</v>
      </c>
      <c r="W884" s="345">
        <f>IF(OR(OR(TRIM('Felling&amp;Restocking'!H884)="T",TRIM('Felling&amp;Restocking'!H884)="DF",TRIM('Felling&amp;Restocking'!H884)="OS"),O884=0),0,1)</f>
        <v>0</v>
      </c>
      <c r="X884" s="345">
        <f>IF(OR('Felling&amp;Restocking'!$S884="",OR('Felling&amp;Restocking'!$S884=0,'Felling&amp;Restocking'!$S884="N/A")),0,1)</f>
        <v>0</v>
      </c>
      <c r="Y884" s="333" t="str">
        <f t="shared" si="121"/>
        <v/>
      </c>
      <c r="Z884" s="333" t="str">
        <f t="shared" si="122"/>
        <v/>
      </c>
      <c r="AA884" s="334" t="str">
        <f t="shared" si="123"/>
        <v/>
      </c>
      <c r="AC884" s="333" t="str">
        <f t="shared" si="124"/>
        <v/>
      </c>
      <c r="AE884" s="333" t="str">
        <f t="shared" si="125"/>
        <v>1</v>
      </c>
      <c r="AF884" s="346" t="str">
        <f>IF('Felling&amp;Restocking'!I884="","",IFERROR(VLOOKUP( 'Felling&amp;Restocking'!I884,SpeciesList[],2,FALSE),"," &amp; 'Felling&amp;Restocking'!I884))</f>
        <v/>
      </c>
      <c r="AG884" s="333" t="str">
        <f>IF('Felling&amp;Restocking'!I884="","",VLOOKUP( 'Felling&amp;Restocking'!I884,SpeciesList[],4,FALSE))</f>
        <v/>
      </c>
      <c r="AH884" s="333" t="str">
        <f>IF('Felling&amp;Restocking'!J884="","",IFERROR("," &amp; VLOOKUP( 'Felling&amp;Restocking'!J884,SpeciesList[],2,FALSE),"," &amp; 'Felling&amp;Restocking'!J884))</f>
        <v/>
      </c>
      <c r="AI884" s="333" t="str">
        <f>IF('Felling&amp;Restocking'!J884="","",VLOOKUP( 'Felling&amp;Restocking'!J884,SpeciesList[],4,FALSE))</f>
        <v/>
      </c>
      <c r="AJ884" s="333" t="str">
        <f>IF('Felling&amp;Restocking'!K884="","",IFERROR("," &amp; VLOOKUP( 'Felling&amp;Restocking'!K884,SpeciesList[],2,FALSE),"," &amp; 'Felling&amp;Restocking'!K884))</f>
        <v/>
      </c>
      <c r="AK884" s="333" t="str">
        <f>IF('Felling&amp;Restocking'!K884="","",VLOOKUP( 'Felling&amp;Restocking'!K884,SpeciesList[],4,FALSE))</f>
        <v/>
      </c>
      <c r="AL884" s="333" t="str">
        <f>IF('Felling&amp;Restocking'!L884="","",IFERROR("," &amp; VLOOKUP( 'Felling&amp;Restocking'!L884,SpeciesList[],2,FALSE),"," &amp; 'Felling&amp;Restocking'!L884))</f>
        <v/>
      </c>
      <c r="AM884" s="333" t="str">
        <f>IF('Felling&amp;Restocking'!L884="","",VLOOKUP( 'Felling&amp;Restocking'!L884,SpeciesList[],4,FALSE))</f>
        <v/>
      </c>
      <c r="AN884" s="333" t="str">
        <f>IF('Felling&amp;Restocking'!M884="","",IFERROR("," &amp; VLOOKUP( 'Felling&amp;Restocking'!M884,SpeciesList[],2,FALSE),"," &amp; 'Felling&amp;Restocking'!M884))</f>
        <v/>
      </c>
      <c r="AO884" s="333" t="str">
        <f>IF('Felling&amp;Restocking'!M884="","",VLOOKUP( 'Felling&amp;Restocking'!M884,SpeciesList[],4,FALSE))</f>
        <v/>
      </c>
      <c r="AP884" s="333" t="str">
        <f>IF('Felling&amp;Restocking'!N884="","",IFERROR("," &amp; VLOOKUP( 'Felling&amp;Restocking'!N884,SpeciesList[],2,FALSE),"," &amp; 'Felling&amp;Restocking'!N884))</f>
        <v/>
      </c>
      <c r="AQ884" s="333" t="str">
        <f>IF('Felling&amp;Restocking'!N884="","",VLOOKUP( 'Felling&amp;Restocking'!N884,SpeciesList[],4,FALSE))</f>
        <v/>
      </c>
      <c r="AS884" s="346"/>
      <c r="AT884" s="333" t="str">
        <f>IF('Sub-Cpt Record'!A884&lt;&gt;"",CONCATENATE('Sub-Cpt Record'!A884,'Sub-Cpt Record'!B884,'Sub-Cpt Record'!C884),"")</f>
        <v/>
      </c>
      <c r="AU884" s="333">
        <f t="shared" si="126"/>
        <v>1</v>
      </c>
      <c r="AV884" s="333">
        <f>IF(AT884&lt;&gt;"",'Sub-Cpt Record'!C884/CODE!AU884,0)</f>
        <v>0</v>
      </c>
    </row>
    <row r="885" spans="1:48" x14ac:dyDescent="0.25">
      <c r="A885" s="333" t="str">
        <f>IF('Sub-Cpt Record'!B885="",IF(OR('Sub-Cpt Record'!A885=0,'Sub-Cpt Record'!A885=""),"",'Sub-Cpt Record'!A885),CONCATENATE('Sub-Cpt Record'!A885&amp;'Sub-Cpt Record'!B885))</f>
        <v/>
      </c>
      <c r="B885" s="333">
        <f t="shared" si="118"/>
        <v>1</v>
      </c>
      <c r="C885" s="334" t="str">
        <f>IF('Sub-Cpt Record'!E885 = "","",'Sub-Cpt Record'!E885&amp;"  ")</f>
        <v/>
      </c>
      <c r="D885" s="333" t="str">
        <f>IF('Sub-Cpt Record'!F885 = "","",'Sub-Cpt Record'!F885&amp;"  ")</f>
        <v/>
      </c>
      <c r="E885" s="333" t="str">
        <f>IF('Sub-Cpt Record'!G885 = "","",'Sub-Cpt Record'!G885&amp;"  ")</f>
        <v/>
      </c>
      <c r="F885" s="333" t="str">
        <f>IF('Sub-Cpt Record'!H885 = "","",'Sub-Cpt Record'!H885&amp;"  ")</f>
        <v/>
      </c>
      <c r="G885" s="333" t="str">
        <f>IF('Sub-Cpt Record'!I885 = "","",'Sub-Cpt Record'!I885&amp;"  ")</f>
        <v/>
      </c>
      <c r="H885" s="333" t="str">
        <f>IF('Sub-Cpt Record'!J885 = "","",'Sub-Cpt Record'!J885&amp;"  ")</f>
        <v/>
      </c>
      <c r="I885" s="335" t="str">
        <f t="shared" si="119"/>
        <v/>
      </c>
      <c r="J885" s="333">
        <f>IF(A885&lt;&gt;"",'Sub-Cpt Record'!C885/CODE!B885,0)</f>
        <v>0</v>
      </c>
      <c r="L885" s="337" t="str">
        <f t="shared" si="120"/>
        <v/>
      </c>
      <c r="N885" s="338">
        <f>COUNTIFS('Felling&amp;Restocking'!$A$11:$A$1000, 'Felling&amp;Restocking'!$A885, 'Felling&amp;Restocking'!$B$11:$B$1000, 'Felling&amp;Restocking'!$B885, 'Felling&amp;Restocking'!$H$11:$H$1000, 'Felling&amp;Restocking'!$H885)</f>
        <v>0</v>
      </c>
      <c r="O885" s="338">
        <f>IF(OR('Felling&amp;Restocking'!H885=0,'Felling&amp;Restocking'!H885=""),0,1)</f>
        <v>0</v>
      </c>
      <c r="P885" s="339">
        <f>SUM('Felling&amp;Restocking'!O885+'Felling&amp;Restocking'!P885)</f>
        <v>0</v>
      </c>
      <c r="S885" s="341">
        <f>IF(AND(O885&lt;&gt;0,P885&lt;&gt;0,'Felling&amp;Restocking'!G885&lt;&gt;0,AA885="",AC885=""),1,0)</f>
        <v>0</v>
      </c>
      <c r="T885" s="342" t="str">
        <f>IF(OR('Felling&amp;Restocking'!G885=0,'Felling&amp;Restocking'!G885=""),"",SUM('Felling&amp;Restocking'!O885/P885)*'Felling&amp;Restocking'!G885)</f>
        <v/>
      </c>
      <c r="U885" s="343" t="str">
        <f>IF(OR('Felling&amp;Restocking'!G885=0,'Felling&amp;Restocking'!G885=""),"",SUM('Felling&amp;Restocking'!P885/P885)*'Felling&amp;Restocking'!G885)</f>
        <v/>
      </c>
      <c r="V885" s="344">
        <f>IF(CONCATENATE('Felling&amp;Restocking'!U885&amp;'Felling&amp;Restocking'!W885&amp;'Felling&amp;Restocking'!Y885&amp;'Felling&amp;Restocking'!AA885&amp;'Felling&amp;Restocking'!AC885)="",0,1)</f>
        <v>0</v>
      </c>
      <c r="W885" s="345">
        <f>IF(OR(OR(TRIM('Felling&amp;Restocking'!H885)="T",TRIM('Felling&amp;Restocking'!H885)="DF",TRIM('Felling&amp;Restocking'!H885)="OS"),O885=0),0,1)</f>
        <v>0</v>
      </c>
      <c r="X885" s="345">
        <f>IF(OR('Felling&amp;Restocking'!$S885="",OR('Felling&amp;Restocking'!$S885=0,'Felling&amp;Restocking'!$S885="N/A")),0,1)</f>
        <v>0</v>
      </c>
      <c r="Y885" s="333" t="str">
        <f t="shared" si="121"/>
        <v/>
      </c>
      <c r="Z885" s="333" t="str">
        <f t="shared" si="122"/>
        <v/>
      </c>
      <c r="AA885" s="334" t="str">
        <f t="shared" si="123"/>
        <v/>
      </c>
      <c r="AC885" s="333" t="str">
        <f t="shared" si="124"/>
        <v/>
      </c>
      <c r="AE885" s="333" t="str">
        <f t="shared" si="125"/>
        <v>1</v>
      </c>
      <c r="AF885" s="346" t="str">
        <f>IF('Felling&amp;Restocking'!I885="","",IFERROR(VLOOKUP( 'Felling&amp;Restocking'!I885,SpeciesList[],2,FALSE),"," &amp; 'Felling&amp;Restocking'!I885))</f>
        <v/>
      </c>
      <c r="AG885" s="333" t="str">
        <f>IF('Felling&amp;Restocking'!I885="","",VLOOKUP( 'Felling&amp;Restocking'!I885,SpeciesList[],4,FALSE))</f>
        <v/>
      </c>
      <c r="AH885" s="333" t="str">
        <f>IF('Felling&amp;Restocking'!J885="","",IFERROR("," &amp; VLOOKUP( 'Felling&amp;Restocking'!J885,SpeciesList[],2,FALSE),"," &amp; 'Felling&amp;Restocking'!J885))</f>
        <v/>
      </c>
      <c r="AI885" s="333" t="str">
        <f>IF('Felling&amp;Restocking'!J885="","",VLOOKUP( 'Felling&amp;Restocking'!J885,SpeciesList[],4,FALSE))</f>
        <v/>
      </c>
      <c r="AJ885" s="333" t="str">
        <f>IF('Felling&amp;Restocking'!K885="","",IFERROR("," &amp; VLOOKUP( 'Felling&amp;Restocking'!K885,SpeciesList[],2,FALSE),"," &amp; 'Felling&amp;Restocking'!K885))</f>
        <v/>
      </c>
      <c r="AK885" s="333" t="str">
        <f>IF('Felling&amp;Restocking'!K885="","",VLOOKUP( 'Felling&amp;Restocking'!K885,SpeciesList[],4,FALSE))</f>
        <v/>
      </c>
      <c r="AL885" s="333" t="str">
        <f>IF('Felling&amp;Restocking'!L885="","",IFERROR("," &amp; VLOOKUP( 'Felling&amp;Restocking'!L885,SpeciesList[],2,FALSE),"," &amp; 'Felling&amp;Restocking'!L885))</f>
        <v/>
      </c>
      <c r="AM885" s="333" t="str">
        <f>IF('Felling&amp;Restocking'!L885="","",VLOOKUP( 'Felling&amp;Restocking'!L885,SpeciesList[],4,FALSE))</f>
        <v/>
      </c>
      <c r="AN885" s="333" t="str">
        <f>IF('Felling&amp;Restocking'!M885="","",IFERROR("," &amp; VLOOKUP( 'Felling&amp;Restocking'!M885,SpeciesList[],2,FALSE),"," &amp; 'Felling&amp;Restocking'!M885))</f>
        <v/>
      </c>
      <c r="AO885" s="333" t="str">
        <f>IF('Felling&amp;Restocking'!M885="","",VLOOKUP( 'Felling&amp;Restocking'!M885,SpeciesList[],4,FALSE))</f>
        <v/>
      </c>
      <c r="AP885" s="333" t="str">
        <f>IF('Felling&amp;Restocking'!N885="","",IFERROR("," &amp; VLOOKUP( 'Felling&amp;Restocking'!N885,SpeciesList[],2,FALSE),"," &amp; 'Felling&amp;Restocking'!N885))</f>
        <v/>
      </c>
      <c r="AQ885" s="333" t="str">
        <f>IF('Felling&amp;Restocking'!N885="","",VLOOKUP( 'Felling&amp;Restocking'!N885,SpeciesList[],4,FALSE))</f>
        <v/>
      </c>
      <c r="AS885" s="346"/>
      <c r="AT885" s="333" t="str">
        <f>IF('Sub-Cpt Record'!A885&lt;&gt;"",CONCATENATE('Sub-Cpt Record'!A885,'Sub-Cpt Record'!B885,'Sub-Cpt Record'!C885),"")</f>
        <v/>
      </c>
      <c r="AU885" s="333">
        <f t="shared" si="126"/>
        <v>1</v>
      </c>
      <c r="AV885" s="333">
        <f>IF(AT885&lt;&gt;"",'Sub-Cpt Record'!C885/CODE!AU885,0)</f>
        <v>0</v>
      </c>
    </row>
    <row r="886" spans="1:48" x14ac:dyDescent="0.25">
      <c r="A886" s="333" t="str">
        <f>IF('Sub-Cpt Record'!B886="",IF(OR('Sub-Cpt Record'!A886=0,'Sub-Cpt Record'!A886=""),"",'Sub-Cpt Record'!A886),CONCATENATE('Sub-Cpt Record'!A886&amp;'Sub-Cpt Record'!B886))</f>
        <v/>
      </c>
      <c r="B886" s="333">
        <f t="shared" si="118"/>
        <v>1</v>
      </c>
      <c r="C886" s="334" t="str">
        <f>IF('Sub-Cpt Record'!E886 = "","",'Sub-Cpt Record'!E886&amp;"  ")</f>
        <v/>
      </c>
      <c r="D886" s="333" t="str">
        <f>IF('Sub-Cpt Record'!F886 = "","",'Sub-Cpt Record'!F886&amp;"  ")</f>
        <v/>
      </c>
      <c r="E886" s="333" t="str">
        <f>IF('Sub-Cpt Record'!G886 = "","",'Sub-Cpt Record'!G886&amp;"  ")</f>
        <v/>
      </c>
      <c r="F886" s="333" t="str">
        <f>IF('Sub-Cpt Record'!H886 = "","",'Sub-Cpt Record'!H886&amp;"  ")</f>
        <v/>
      </c>
      <c r="G886" s="333" t="str">
        <f>IF('Sub-Cpt Record'!I886 = "","",'Sub-Cpt Record'!I886&amp;"  ")</f>
        <v/>
      </c>
      <c r="H886" s="333" t="str">
        <f>IF('Sub-Cpt Record'!J886 = "","",'Sub-Cpt Record'!J886&amp;"  ")</f>
        <v/>
      </c>
      <c r="I886" s="335" t="str">
        <f t="shared" si="119"/>
        <v/>
      </c>
      <c r="J886" s="333">
        <f>IF(A886&lt;&gt;"",'Sub-Cpt Record'!C886/CODE!B886,0)</f>
        <v>0</v>
      </c>
      <c r="L886" s="337" t="str">
        <f t="shared" si="120"/>
        <v/>
      </c>
      <c r="N886" s="338">
        <f>COUNTIFS('Felling&amp;Restocking'!$A$11:$A$1000, 'Felling&amp;Restocking'!$A886, 'Felling&amp;Restocking'!$B$11:$B$1000, 'Felling&amp;Restocking'!$B886, 'Felling&amp;Restocking'!$H$11:$H$1000, 'Felling&amp;Restocking'!$H886)</f>
        <v>0</v>
      </c>
      <c r="O886" s="338">
        <f>IF(OR('Felling&amp;Restocking'!H886=0,'Felling&amp;Restocking'!H886=""),0,1)</f>
        <v>0</v>
      </c>
      <c r="P886" s="339">
        <f>SUM('Felling&amp;Restocking'!O886+'Felling&amp;Restocking'!P886)</f>
        <v>0</v>
      </c>
      <c r="S886" s="341">
        <f>IF(AND(O886&lt;&gt;0,P886&lt;&gt;0,'Felling&amp;Restocking'!G886&lt;&gt;0,AA886="",AC886=""),1,0)</f>
        <v>0</v>
      </c>
      <c r="T886" s="342" t="str">
        <f>IF(OR('Felling&amp;Restocking'!G886=0,'Felling&amp;Restocking'!G886=""),"",SUM('Felling&amp;Restocking'!O886/P886)*'Felling&amp;Restocking'!G886)</f>
        <v/>
      </c>
      <c r="U886" s="343" t="str">
        <f>IF(OR('Felling&amp;Restocking'!G886=0,'Felling&amp;Restocking'!G886=""),"",SUM('Felling&amp;Restocking'!P886/P886)*'Felling&amp;Restocking'!G886)</f>
        <v/>
      </c>
      <c r="V886" s="344">
        <f>IF(CONCATENATE('Felling&amp;Restocking'!U886&amp;'Felling&amp;Restocking'!W886&amp;'Felling&amp;Restocking'!Y886&amp;'Felling&amp;Restocking'!AA886&amp;'Felling&amp;Restocking'!AC886)="",0,1)</f>
        <v>0</v>
      </c>
      <c r="W886" s="345">
        <f>IF(OR(OR(TRIM('Felling&amp;Restocking'!H886)="T",TRIM('Felling&amp;Restocking'!H886)="DF",TRIM('Felling&amp;Restocking'!H886)="OS"),O886=0),0,1)</f>
        <v>0</v>
      </c>
      <c r="X886" s="345">
        <f>IF(OR('Felling&amp;Restocking'!$S886="",OR('Felling&amp;Restocking'!$S886=0,'Felling&amp;Restocking'!$S886="N/A")),0,1)</f>
        <v>0</v>
      </c>
      <c r="Y886" s="333" t="str">
        <f t="shared" si="121"/>
        <v/>
      </c>
      <c r="Z886" s="333" t="str">
        <f t="shared" si="122"/>
        <v/>
      </c>
      <c r="AA886" s="334" t="str">
        <f t="shared" si="123"/>
        <v/>
      </c>
      <c r="AC886" s="333" t="str">
        <f t="shared" si="124"/>
        <v/>
      </c>
      <c r="AE886" s="333" t="str">
        <f t="shared" si="125"/>
        <v>1</v>
      </c>
      <c r="AF886" s="346" t="str">
        <f>IF('Felling&amp;Restocking'!I886="","",IFERROR(VLOOKUP( 'Felling&amp;Restocking'!I886,SpeciesList[],2,FALSE),"," &amp; 'Felling&amp;Restocking'!I886))</f>
        <v/>
      </c>
      <c r="AG886" s="333" t="str">
        <f>IF('Felling&amp;Restocking'!I886="","",VLOOKUP( 'Felling&amp;Restocking'!I886,SpeciesList[],4,FALSE))</f>
        <v/>
      </c>
      <c r="AH886" s="333" t="str">
        <f>IF('Felling&amp;Restocking'!J886="","",IFERROR("," &amp; VLOOKUP( 'Felling&amp;Restocking'!J886,SpeciesList[],2,FALSE),"," &amp; 'Felling&amp;Restocking'!J886))</f>
        <v/>
      </c>
      <c r="AI886" s="333" t="str">
        <f>IF('Felling&amp;Restocking'!J886="","",VLOOKUP( 'Felling&amp;Restocking'!J886,SpeciesList[],4,FALSE))</f>
        <v/>
      </c>
      <c r="AJ886" s="333" t="str">
        <f>IF('Felling&amp;Restocking'!K886="","",IFERROR("," &amp; VLOOKUP( 'Felling&amp;Restocking'!K886,SpeciesList[],2,FALSE),"," &amp; 'Felling&amp;Restocking'!K886))</f>
        <v/>
      </c>
      <c r="AK886" s="333" t="str">
        <f>IF('Felling&amp;Restocking'!K886="","",VLOOKUP( 'Felling&amp;Restocking'!K886,SpeciesList[],4,FALSE))</f>
        <v/>
      </c>
      <c r="AL886" s="333" t="str">
        <f>IF('Felling&amp;Restocking'!L886="","",IFERROR("," &amp; VLOOKUP( 'Felling&amp;Restocking'!L886,SpeciesList[],2,FALSE),"," &amp; 'Felling&amp;Restocking'!L886))</f>
        <v/>
      </c>
      <c r="AM886" s="333" t="str">
        <f>IF('Felling&amp;Restocking'!L886="","",VLOOKUP( 'Felling&amp;Restocking'!L886,SpeciesList[],4,FALSE))</f>
        <v/>
      </c>
      <c r="AN886" s="333" t="str">
        <f>IF('Felling&amp;Restocking'!M886="","",IFERROR("," &amp; VLOOKUP( 'Felling&amp;Restocking'!M886,SpeciesList[],2,FALSE),"," &amp; 'Felling&amp;Restocking'!M886))</f>
        <v/>
      </c>
      <c r="AO886" s="333" t="str">
        <f>IF('Felling&amp;Restocking'!M886="","",VLOOKUP( 'Felling&amp;Restocking'!M886,SpeciesList[],4,FALSE))</f>
        <v/>
      </c>
      <c r="AP886" s="333" t="str">
        <f>IF('Felling&amp;Restocking'!N886="","",IFERROR("," &amp; VLOOKUP( 'Felling&amp;Restocking'!N886,SpeciesList[],2,FALSE),"," &amp; 'Felling&amp;Restocking'!N886))</f>
        <v/>
      </c>
      <c r="AQ886" s="333" t="str">
        <f>IF('Felling&amp;Restocking'!N886="","",VLOOKUP( 'Felling&amp;Restocking'!N886,SpeciesList[],4,FALSE))</f>
        <v/>
      </c>
      <c r="AS886" s="346"/>
      <c r="AT886" s="333" t="str">
        <f>IF('Sub-Cpt Record'!A886&lt;&gt;"",CONCATENATE('Sub-Cpt Record'!A886,'Sub-Cpt Record'!B886,'Sub-Cpt Record'!C886),"")</f>
        <v/>
      </c>
      <c r="AU886" s="333">
        <f t="shared" si="126"/>
        <v>1</v>
      </c>
      <c r="AV886" s="333">
        <f>IF(AT886&lt;&gt;"",'Sub-Cpt Record'!C886/CODE!AU886,0)</f>
        <v>0</v>
      </c>
    </row>
    <row r="887" spans="1:48" x14ac:dyDescent="0.25">
      <c r="A887" s="333" t="str">
        <f>IF('Sub-Cpt Record'!B887="",IF(OR('Sub-Cpt Record'!A887=0,'Sub-Cpt Record'!A887=""),"",'Sub-Cpt Record'!A887),CONCATENATE('Sub-Cpt Record'!A887&amp;'Sub-Cpt Record'!B887))</f>
        <v/>
      </c>
      <c r="B887" s="333">
        <f t="shared" si="118"/>
        <v>1</v>
      </c>
      <c r="C887" s="334" t="str">
        <f>IF('Sub-Cpt Record'!E887 = "","",'Sub-Cpt Record'!E887&amp;"  ")</f>
        <v/>
      </c>
      <c r="D887" s="333" t="str">
        <f>IF('Sub-Cpt Record'!F887 = "","",'Sub-Cpt Record'!F887&amp;"  ")</f>
        <v/>
      </c>
      <c r="E887" s="333" t="str">
        <f>IF('Sub-Cpt Record'!G887 = "","",'Sub-Cpt Record'!G887&amp;"  ")</f>
        <v/>
      </c>
      <c r="F887" s="333" t="str">
        <f>IF('Sub-Cpt Record'!H887 = "","",'Sub-Cpt Record'!H887&amp;"  ")</f>
        <v/>
      </c>
      <c r="G887" s="333" t="str">
        <f>IF('Sub-Cpt Record'!I887 = "","",'Sub-Cpt Record'!I887&amp;"  ")</f>
        <v/>
      </c>
      <c r="H887" s="333" t="str">
        <f>IF('Sub-Cpt Record'!J887 = "","",'Sub-Cpt Record'!J887&amp;"  ")</f>
        <v/>
      </c>
      <c r="I887" s="335" t="str">
        <f t="shared" si="119"/>
        <v/>
      </c>
      <c r="J887" s="333">
        <f>IF(A887&lt;&gt;"",'Sub-Cpt Record'!C887/CODE!B887,0)</f>
        <v>0</v>
      </c>
      <c r="L887" s="337" t="str">
        <f t="shared" si="120"/>
        <v/>
      </c>
      <c r="N887" s="338">
        <f>COUNTIFS('Felling&amp;Restocking'!$A$11:$A$1000, 'Felling&amp;Restocking'!$A887, 'Felling&amp;Restocking'!$B$11:$B$1000, 'Felling&amp;Restocking'!$B887, 'Felling&amp;Restocking'!$H$11:$H$1000, 'Felling&amp;Restocking'!$H887)</f>
        <v>0</v>
      </c>
      <c r="O887" s="338">
        <f>IF(OR('Felling&amp;Restocking'!H887=0,'Felling&amp;Restocking'!H887=""),0,1)</f>
        <v>0</v>
      </c>
      <c r="P887" s="339">
        <f>SUM('Felling&amp;Restocking'!O887+'Felling&amp;Restocking'!P887)</f>
        <v>0</v>
      </c>
      <c r="S887" s="341">
        <f>IF(AND(O887&lt;&gt;0,P887&lt;&gt;0,'Felling&amp;Restocking'!G887&lt;&gt;0,AA887="",AC887=""),1,0)</f>
        <v>0</v>
      </c>
      <c r="T887" s="342" t="str">
        <f>IF(OR('Felling&amp;Restocking'!G887=0,'Felling&amp;Restocking'!G887=""),"",SUM('Felling&amp;Restocking'!O887/P887)*'Felling&amp;Restocking'!G887)</f>
        <v/>
      </c>
      <c r="U887" s="343" t="str">
        <f>IF(OR('Felling&amp;Restocking'!G887=0,'Felling&amp;Restocking'!G887=""),"",SUM('Felling&amp;Restocking'!P887/P887)*'Felling&amp;Restocking'!G887)</f>
        <v/>
      </c>
      <c r="V887" s="344">
        <f>IF(CONCATENATE('Felling&amp;Restocking'!U887&amp;'Felling&amp;Restocking'!W887&amp;'Felling&amp;Restocking'!Y887&amp;'Felling&amp;Restocking'!AA887&amp;'Felling&amp;Restocking'!AC887)="",0,1)</f>
        <v>0</v>
      </c>
      <c r="W887" s="345">
        <f>IF(OR(OR(TRIM('Felling&amp;Restocking'!H887)="T",TRIM('Felling&amp;Restocking'!H887)="DF",TRIM('Felling&amp;Restocking'!H887)="OS"),O887=0),0,1)</f>
        <v>0</v>
      </c>
      <c r="X887" s="345">
        <f>IF(OR('Felling&amp;Restocking'!$S887="",OR('Felling&amp;Restocking'!$S887=0,'Felling&amp;Restocking'!$S887="N/A")),0,1)</f>
        <v>0</v>
      </c>
      <c r="Y887" s="333" t="str">
        <f t="shared" si="121"/>
        <v/>
      </c>
      <c r="Z887" s="333" t="str">
        <f t="shared" si="122"/>
        <v/>
      </c>
      <c r="AA887" s="334" t="str">
        <f t="shared" si="123"/>
        <v/>
      </c>
      <c r="AC887" s="333" t="str">
        <f t="shared" si="124"/>
        <v/>
      </c>
      <c r="AE887" s="333" t="str">
        <f t="shared" si="125"/>
        <v>1</v>
      </c>
      <c r="AF887" s="346" t="str">
        <f>IF('Felling&amp;Restocking'!I887="","",IFERROR(VLOOKUP( 'Felling&amp;Restocking'!I887,SpeciesList[],2,FALSE),"," &amp; 'Felling&amp;Restocking'!I887))</f>
        <v/>
      </c>
      <c r="AG887" s="333" t="str">
        <f>IF('Felling&amp;Restocking'!I887="","",VLOOKUP( 'Felling&amp;Restocking'!I887,SpeciesList[],4,FALSE))</f>
        <v/>
      </c>
      <c r="AH887" s="333" t="str">
        <f>IF('Felling&amp;Restocking'!J887="","",IFERROR("," &amp; VLOOKUP( 'Felling&amp;Restocking'!J887,SpeciesList[],2,FALSE),"," &amp; 'Felling&amp;Restocking'!J887))</f>
        <v/>
      </c>
      <c r="AI887" s="333" t="str">
        <f>IF('Felling&amp;Restocking'!J887="","",VLOOKUP( 'Felling&amp;Restocking'!J887,SpeciesList[],4,FALSE))</f>
        <v/>
      </c>
      <c r="AJ887" s="333" t="str">
        <f>IF('Felling&amp;Restocking'!K887="","",IFERROR("," &amp; VLOOKUP( 'Felling&amp;Restocking'!K887,SpeciesList[],2,FALSE),"," &amp; 'Felling&amp;Restocking'!K887))</f>
        <v/>
      </c>
      <c r="AK887" s="333" t="str">
        <f>IF('Felling&amp;Restocking'!K887="","",VLOOKUP( 'Felling&amp;Restocking'!K887,SpeciesList[],4,FALSE))</f>
        <v/>
      </c>
      <c r="AL887" s="333" t="str">
        <f>IF('Felling&amp;Restocking'!L887="","",IFERROR("," &amp; VLOOKUP( 'Felling&amp;Restocking'!L887,SpeciesList[],2,FALSE),"," &amp; 'Felling&amp;Restocking'!L887))</f>
        <v/>
      </c>
      <c r="AM887" s="333" t="str">
        <f>IF('Felling&amp;Restocking'!L887="","",VLOOKUP( 'Felling&amp;Restocking'!L887,SpeciesList[],4,FALSE))</f>
        <v/>
      </c>
      <c r="AN887" s="333" t="str">
        <f>IF('Felling&amp;Restocking'!M887="","",IFERROR("," &amp; VLOOKUP( 'Felling&amp;Restocking'!M887,SpeciesList[],2,FALSE),"," &amp; 'Felling&amp;Restocking'!M887))</f>
        <v/>
      </c>
      <c r="AO887" s="333" t="str">
        <f>IF('Felling&amp;Restocking'!M887="","",VLOOKUP( 'Felling&amp;Restocking'!M887,SpeciesList[],4,FALSE))</f>
        <v/>
      </c>
      <c r="AP887" s="333" t="str">
        <f>IF('Felling&amp;Restocking'!N887="","",IFERROR("," &amp; VLOOKUP( 'Felling&amp;Restocking'!N887,SpeciesList[],2,FALSE),"," &amp; 'Felling&amp;Restocking'!N887))</f>
        <v/>
      </c>
      <c r="AQ887" s="333" t="str">
        <f>IF('Felling&amp;Restocking'!N887="","",VLOOKUP( 'Felling&amp;Restocking'!N887,SpeciesList[],4,FALSE))</f>
        <v/>
      </c>
      <c r="AS887" s="346"/>
      <c r="AT887" s="333" t="str">
        <f>IF('Sub-Cpt Record'!A887&lt;&gt;"",CONCATENATE('Sub-Cpt Record'!A887,'Sub-Cpt Record'!B887,'Sub-Cpt Record'!C887),"")</f>
        <v/>
      </c>
      <c r="AU887" s="333">
        <f t="shared" si="126"/>
        <v>1</v>
      </c>
      <c r="AV887" s="333">
        <f>IF(AT887&lt;&gt;"",'Sub-Cpt Record'!C887/CODE!AU887,0)</f>
        <v>0</v>
      </c>
    </row>
    <row r="888" spans="1:48" x14ac:dyDescent="0.25">
      <c r="A888" s="333" t="str">
        <f>IF('Sub-Cpt Record'!B888="",IF(OR('Sub-Cpt Record'!A888=0,'Sub-Cpt Record'!A888=""),"",'Sub-Cpt Record'!A888),CONCATENATE('Sub-Cpt Record'!A888&amp;'Sub-Cpt Record'!B888))</f>
        <v/>
      </c>
      <c r="B888" s="333">
        <f t="shared" si="118"/>
        <v>1</v>
      </c>
      <c r="C888" s="334" t="str">
        <f>IF('Sub-Cpt Record'!E888 = "","",'Sub-Cpt Record'!E888&amp;"  ")</f>
        <v/>
      </c>
      <c r="D888" s="333" t="str">
        <f>IF('Sub-Cpt Record'!F888 = "","",'Sub-Cpt Record'!F888&amp;"  ")</f>
        <v/>
      </c>
      <c r="E888" s="333" t="str">
        <f>IF('Sub-Cpt Record'!G888 = "","",'Sub-Cpt Record'!G888&amp;"  ")</f>
        <v/>
      </c>
      <c r="F888" s="333" t="str">
        <f>IF('Sub-Cpt Record'!H888 = "","",'Sub-Cpt Record'!H888&amp;"  ")</f>
        <v/>
      </c>
      <c r="G888" s="333" t="str">
        <f>IF('Sub-Cpt Record'!I888 = "","",'Sub-Cpt Record'!I888&amp;"  ")</f>
        <v/>
      </c>
      <c r="H888" s="333" t="str">
        <f>IF('Sub-Cpt Record'!J888 = "","",'Sub-Cpt Record'!J888&amp;"  ")</f>
        <v/>
      </c>
      <c r="I888" s="335" t="str">
        <f t="shared" si="119"/>
        <v/>
      </c>
      <c r="J888" s="333">
        <f>IF(A888&lt;&gt;"",'Sub-Cpt Record'!C888/CODE!B888,0)</f>
        <v>0</v>
      </c>
      <c r="L888" s="337" t="str">
        <f t="shared" si="120"/>
        <v/>
      </c>
      <c r="N888" s="338">
        <f>COUNTIFS('Felling&amp;Restocking'!$A$11:$A$1000, 'Felling&amp;Restocking'!$A888, 'Felling&amp;Restocking'!$B$11:$B$1000, 'Felling&amp;Restocking'!$B888, 'Felling&amp;Restocking'!$H$11:$H$1000, 'Felling&amp;Restocking'!$H888)</f>
        <v>0</v>
      </c>
      <c r="O888" s="338">
        <f>IF(OR('Felling&amp;Restocking'!H888=0,'Felling&amp;Restocking'!H888=""),0,1)</f>
        <v>0</v>
      </c>
      <c r="P888" s="339">
        <f>SUM('Felling&amp;Restocking'!O888+'Felling&amp;Restocking'!P888)</f>
        <v>0</v>
      </c>
      <c r="S888" s="341">
        <f>IF(AND(O888&lt;&gt;0,P888&lt;&gt;0,'Felling&amp;Restocking'!G888&lt;&gt;0,AA888="",AC888=""),1,0)</f>
        <v>0</v>
      </c>
      <c r="T888" s="342" t="str">
        <f>IF(OR('Felling&amp;Restocking'!G888=0,'Felling&amp;Restocking'!G888=""),"",SUM('Felling&amp;Restocking'!O888/P888)*'Felling&amp;Restocking'!G888)</f>
        <v/>
      </c>
      <c r="U888" s="343" t="str">
        <f>IF(OR('Felling&amp;Restocking'!G888=0,'Felling&amp;Restocking'!G888=""),"",SUM('Felling&amp;Restocking'!P888/P888)*'Felling&amp;Restocking'!G888)</f>
        <v/>
      </c>
      <c r="V888" s="344">
        <f>IF(CONCATENATE('Felling&amp;Restocking'!U888&amp;'Felling&amp;Restocking'!W888&amp;'Felling&amp;Restocking'!Y888&amp;'Felling&amp;Restocking'!AA888&amp;'Felling&amp;Restocking'!AC888)="",0,1)</f>
        <v>0</v>
      </c>
      <c r="W888" s="345">
        <f>IF(OR(OR(TRIM('Felling&amp;Restocking'!H888)="T",TRIM('Felling&amp;Restocking'!H888)="DF",TRIM('Felling&amp;Restocking'!H888)="OS"),O888=0),0,1)</f>
        <v>0</v>
      </c>
      <c r="X888" s="345">
        <f>IF(OR('Felling&amp;Restocking'!$S888="",OR('Felling&amp;Restocking'!$S888=0,'Felling&amp;Restocking'!$S888="N/A")),0,1)</f>
        <v>0</v>
      </c>
      <c r="Y888" s="333" t="str">
        <f t="shared" si="121"/>
        <v/>
      </c>
      <c r="Z888" s="333" t="str">
        <f t="shared" si="122"/>
        <v/>
      </c>
      <c r="AA888" s="334" t="str">
        <f t="shared" si="123"/>
        <v/>
      </c>
      <c r="AC888" s="333" t="str">
        <f t="shared" si="124"/>
        <v/>
      </c>
      <c r="AE888" s="333" t="str">
        <f t="shared" si="125"/>
        <v>1</v>
      </c>
      <c r="AF888" s="346" t="str">
        <f>IF('Felling&amp;Restocking'!I888="","",IFERROR(VLOOKUP( 'Felling&amp;Restocking'!I888,SpeciesList[],2,FALSE),"," &amp; 'Felling&amp;Restocking'!I888))</f>
        <v/>
      </c>
      <c r="AG888" s="333" t="str">
        <f>IF('Felling&amp;Restocking'!I888="","",VLOOKUP( 'Felling&amp;Restocking'!I888,SpeciesList[],4,FALSE))</f>
        <v/>
      </c>
      <c r="AH888" s="333" t="str">
        <f>IF('Felling&amp;Restocking'!J888="","",IFERROR("," &amp; VLOOKUP( 'Felling&amp;Restocking'!J888,SpeciesList[],2,FALSE),"," &amp; 'Felling&amp;Restocking'!J888))</f>
        <v/>
      </c>
      <c r="AI888" s="333" t="str">
        <f>IF('Felling&amp;Restocking'!J888="","",VLOOKUP( 'Felling&amp;Restocking'!J888,SpeciesList[],4,FALSE))</f>
        <v/>
      </c>
      <c r="AJ888" s="333" t="str">
        <f>IF('Felling&amp;Restocking'!K888="","",IFERROR("," &amp; VLOOKUP( 'Felling&amp;Restocking'!K888,SpeciesList[],2,FALSE),"," &amp; 'Felling&amp;Restocking'!K888))</f>
        <v/>
      </c>
      <c r="AK888" s="333" t="str">
        <f>IF('Felling&amp;Restocking'!K888="","",VLOOKUP( 'Felling&amp;Restocking'!K888,SpeciesList[],4,FALSE))</f>
        <v/>
      </c>
      <c r="AL888" s="333" t="str">
        <f>IF('Felling&amp;Restocking'!L888="","",IFERROR("," &amp; VLOOKUP( 'Felling&amp;Restocking'!L888,SpeciesList[],2,FALSE),"," &amp; 'Felling&amp;Restocking'!L888))</f>
        <v/>
      </c>
      <c r="AM888" s="333" t="str">
        <f>IF('Felling&amp;Restocking'!L888="","",VLOOKUP( 'Felling&amp;Restocking'!L888,SpeciesList[],4,FALSE))</f>
        <v/>
      </c>
      <c r="AN888" s="333" t="str">
        <f>IF('Felling&amp;Restocking'!M888="","",IFERROR("," &amp; VLOOKUP( 'Felling&amp;Restocking'!M888,SpeciesList[],2,FALSE),"," &amp; 'Felling&amp;Restocking'!M888))</f>
        <v/>
      </c>
      <c r="AO888" s="333" t="str">
        <f>IF('Felling&amp;Restocking'!M888="","",VLOOKUP( 'Felling&amp;Restocking'!M888,SpeciesList[],4,FALSE))</f>
        <v/>
      </c>
      <c r="AP888" s="333" t="str">
        <f>IF('Felling&amp;Restocking'!N888="","",IFERROR("," &amp; VLOOKUP( 'Felling&amp;Restocking'!N888,SpeciesList[],2,FALSE),"," &amp; 'Felling&amp;Restocking'!N888))</f>
        <v/>
      </c>
      <c r="AQ888" s="333" t="str">
        <f>IF('Felling&amp;Restocking'!N888="","",VLOOKUP( 'Felling&amp;Restocking'!N888,SpeciesList[],4,FALSE))</f>
        <v/>
      </c>
      <c r="AS888" s="346"/>
      <c r="AT888" s="333" t="str">
        <f>IF('Sub-Cpt Record'!A888&lt;&gt;"",CONCATENATE('Sub-Cpt Record'!A888,'Sub-Cpt Record'!B888,'Sub-Cpt Record'!C888),"")</f>
        <v/>
      </c>
      <c r="AU888" s="333">
        <f t="shared" si="126"/>
        <v>1</v>
      </c>
      <c r="AV888" s="333">
        <f>IF(AT888&lt;&gt;"",'Sub-Cpt Record'!C888/CODE!AU888,0)</f>
        <v>0</v>
      </c>
    </row>
    <row r="889" spans="1:48" x14ac:dyDescent="0.25">
      <c r="A889" s="333" t="str">
        <f>IF('Sub-Cpt Record'!B889="",IF(OR('Sub-Cpt Record'!A889=0,'Sub-Cpt Record'!A889=""),"",'Sub-Cpt Record'!A889),CONCATENATE('Sub-Cpt Record'!A889&amp;'Sub-Cpt Record'!B889))</f>
        <v/>
      </c>
      <c r="B889" s="333">
        <f t="shared" si="118"/>
        <v>1</v>
      </c>
      <c r="C889" s="334" t="str">
        <f>IF('Sub-Cpt Record'!E889 = "","",'Sub-Cpt Record'!E889&amp;"  ")</f>
        <v/>
      </c>
      <c r="D889" s="333" t="str">
        <f>IF('Sub-Cpt Record'!F889 = "","",'Sub-Cpt Record'!F889&amp;"  ")</f>
        <v/>
      </c>
      <c r="E889" s="333" t="str">
        <f>IF('Sub-Cpt Record'!G889 = "","",'Sub-Cpt Record'!G889&amp;"  ")</f>
        <v/>
      </c>
      <c r="F889" s="333" t="str">
        <f>IF('Sub-Cpt Record'!H889 = "","",'Sub-Cpt Record'!H889&amp;"  ")</f>
        <v/>
      </c>
      <c r="G889" s="333" t="str">
        <f>IF('Sub-Cpt Record'!I889 = "","",'Sub-Cpt Record'!I889&amp;"  ")</f>
        <v/>
      </c>
      <c r="H889" s="333" t="str">
        <f>IF('Sub-Cpt Record'!J889 = "","",'Sub-Cpt Record'!J889&amp;"  ")</f>
        <v/>
      </c>
      <c r="I889" s="335" t="str">
        <f t="shared" si="119"/>
        <v/>
      </c>
      <c r="J889" s="333">
        <f>IF(A889&lt;&gt;"",'Sub-Cpt Record'!C889/CODE!B889,0)</f>
        <v>0</v>
      </c>
      <c r="L889" s="337" t="str">
        <f t="shared" si="120"/>
        <v/>
      </c>
      <c r="N889" s="338">
        <f>COUNTIFS('Felling&amp;Restocking'!$A$11:$A$1000, 'Felling&amp;Restocking'!$A889, 'Felling&amp;Restocking'!$B$11:$B$1000, 'Felling&amp;Restocking'!$B889, 'Felling&amp;Restocking'!$H$11:$H$1000, 'Felling&amp;Restocking'!$H889)</f>
        <v>0</v>
      </c>
      <c r="O889" s="338">
        <f>IF(OR('Felling&amp;Restocking'!H889=0,'Felling&amp;Restocking'!H889=""),0,1)</f>
        <v>0</v>
      </c>
      <c r="P889" s="339">
        <f>SUM('Felling&amp;Restocking'!O889+'Felling&amp;Restocking'!P889)</f>
        <v>0</v>
      </c>
      <c r="S889" s="341">
        <f>IF(AND(O889&lt;&gt;0,P889&lt;&gt;0,'Felling&amp;Restocking'!G889&lt;&gt;0,AA889="",AC889=""),1,0)</f>
        <v>0</v>
      </c>
      <c r="T889" s="342" t="str">
        <f>IF(OR('Felling&amp;Restocking'!G889=0,'Felling&amp;Restocking'!G889=""),"",SUM('Felling&amp;Restocking'!O889/P889)*'Felling&amp;Restocking'!G889)</f>
        <v/>
      </c>
      <c r="U889" s="343" t="str">
        <f>IF(OR('Felling&amp;Restocking'!G889=0,'Felling&amp;Restocking'!G889=""),"",SUM('Felling&amp;Restocking'!P889/P889)*'Felling&amp;Restocking'!G889)</f>
        <v/>
      </c>
      <c r="V889" s="344">
        <f>IF(CONCATENATE('Felling&amp;Restocking'!U889&amp;'Felling&amp;Restocking'!W889&amp;'Felling&amp;Restocking'!Y889&amp;'Felling&amp;Restocking'!AA889&amp;'Felling&amp;Restocking'!AC889)="",0,1)</f>
        <v>0</v>
      </c>
      <c r="W889" s="345">
        <f>IF(OR(OR(TRIM('Felling&amp;Restocking'!H889)="T",TRIM('Felling&amp;Restocking'!H889)="DF",TRIM('Felling&amp;Restocking'!H889)="OS"),O889=0),0,1)</f>
        <v>0</v>
      </c>
      <c r="X889" s="345">
        <f>IF(OR('Felling&amp;Restocking'!$S889="",OR('Felling&amp;Restocking'!$S889=0,'Felling&amp;Restocking'!$S889="N/A")),0,1)</f>
        <v>0</v>
      </c>
      <c r="Y889" s="333" t="str">
        <f t="shared" si="121"/>
        <v/>
      </c>
      <c r="Z889" s="333" t="str">
        <f t="shared" si="122"/>
        <v/>
      </c>
      <c r="AA889" s="334" t="str">
        <f t="shared" si="123"/>
        <v/>
      </c>
      <c r="AC889" s="333" t="str">
        <f t="shared" si="124"/>
        <v/>
      </c>
      <c r="AE889" s="333" t="str">
        <f t="shared" si="125"/>
        <v>1</v>
      </c>
      <c r="AF889" s="346" t="str">
        <f>IF('Felling&amp;Restocking'!I889="","",IFERROR(VLOOKUP( 'Felling&amp;Restocking'!I889,SpeciesList[],2,FALSE),"," &amp; 'Felling&amp;Restocking'!I889))</f>
        <v/>
      </c>
      <c r="AG889" s="333" t="str">
        <f>IF('Felling&amp;Restocking'!I889="","",VLOOKUP( 'Felling&amp;Restocking'!I889,SpeciesList[],4,FALSE))</f>
        <v/>
      </c>
      <c r="AH889" s="333" t="str">
        <f>IF('Felling&amp;Restocking'!J889="","",IFERROR("," &amp; VLOOKUP( 'Felling&amp;Restocking'!J889,SpeciesList[],2,FALSE),"," &amp; 'Felling&amp;Restocking'!J889))</f>
        <v/>
      </c>
      <c r="AI889" s="333" t="str">
        <f>IF('Felling&amp;Restocking'!J889="","",VLOOKUP( 'Felling&amp;Restocking'!J889,SpeciesList[],4,FALSE))</f>
        <v/>
      </c>
      <c r="AJ889" s="333" t="str">
        <f>IF('Felling&amp;Restocking'!K889="","",IFERROR("," &amp; VLOOKUP( 'Felling&amp;Restocking'!K889,SpeciesList[],2,FALSE),"," &amp; 'Felling&amp;Restocking'!K889))</f>
        <v/>
      </c>
      <c r="AK889" s="333" t="str">
        <f>IF('Felling&amp;Restocking'!K889="","",VLOOKUP( 'Felling&amp;Restocking'!K889,SpeciesList[],4,FALSE))</f>
        <v/>
      </c>
      <c r="AL889" s="333" t="str">
        <f>IF('Felling&amp;Restocking'!L889="","",IFERROR("," &amp; VLOOKUP( 'Felling&amp;Restocking'!L889,SpeciesList[],2,FALSE),"," &amp; 'Felling&amp;Restocking'!L889))</f>
        <v/>
      </c>
      <c r="AM889" s="333" t="str">
        <f>IF('Felling&amp;Restocking'!L889="","",VLOOKUP( 'Felling&amp;Restocking'!L889,SpeciesList[],4,FALSE))</f>
        <v/>
      </c>
      <c r="AN889" s="333" t="str">
        <f>IF('Felling&amp;Restocking'!M889="","",IFERROR("," &amp; VLOOKUP( 'Felling&amp;Restocking'!M889,SpeciesList[],2,FALSE),"," &amp; 'Felling&amp;Restocking'!M889))</f>
        <v/>
      </c>
      <c r="AO889" s="333" t="str">
        <f>IF('Felling&amp;Restocking'!M889="","",VLOOKUP( 'Felling&amp;Restocking'!M889,SpeciesList[],4,FALSE))</f>
        <v/>
      </c>
      <c r="AP889" s="333" t="str">
        <f>IF('Felling&amp;Restocking'!N889="","",IFERROR("," &amp; VLOOKUP( 'Felling&amp;Restocking'!N889,SpeciesList[],2,FALSE),"," &amp; 'Felling&amp;Restocking'!N889))</f>
        <v/>
      </c>
      <c r="AQ889" s="333" t="str">
        <f>IF('Felling&amp;Restocking'!N889="","",VLOOKUP( 'Felling&amp;Restocking'!N889,SpeciesList[],4,FALSE))</f>
        <v/>
      </c>
      <c r="AS889" s="346"/>
      <c r="AT889" s="333" t="str">
        <f>IF('Sub-Cpt Record'!A889&lt;&gt;"",CONCATENATE('Sub-Cpt Record'!A889,'Sub-Cpt Record'!B889,'Sub-Cpt Record'!C889),"")</f>
        <v/>
      </c>
      <c r="AU889" s="333">
        <f t="shared" si="126"/>
        <v>1</v>
      </c>
      <c r="AV889" s="333">
        <f>IF(AT889&lt;&gt;"",'Sub-Cpt Record'!C889/CODE!AU889,0)</f>
        <v>0</v>
      </c>
    </row>
    <row r="890" spans="1:48" x14ac:dyDescent="0.25">
      <c r="A890" s="333" t="str">
        <f>IF('Sub-Cpt Record'!B890="",IF(OR('Sub-Cpt Record'!A890=0,'Sub-Cpt Record'!A890=""),"",'Sub-Cpt Record'!A890),CONCATENATE('Sub-Cpt Record'!A890&amp;'Sub-Cpt Record'!B890))</f>
        <v/>
      </c>
      <c r="B890" s="333">
        <f t="shared" si="118"/>
        <v>1</v>
      </c>
      <c r="C890" s="334" t="str">
        <f>IF('Sub-Cpt Record'!E890 = "","",'Sub-Cpt Record'!E890&amp;"  ")</f>
        <v/>
      </c>
      <c r="D890" s="333" t="str">
        <f>IF('Sub-Cpt Record'!F890 = "","",'Sub-Cpt Record'!F890&amp;"  ")</f>
        <v/>
      </c>
      <c r="E890" s="333" t="str">
        <f>IF('Sub-Cpt Record'!G890 = "","",'Sub-Cpt Record'!G890&amp;"  ")</f>
        <v/>
      </c>
      <c r="F890" s="333" t="str">
        <f>IF('Sub-Cpt Record'!H890 = "","",'Sub-Cpt Record'!H890&amp;"  ")</f>
        <v/>
      </c>
      <c r="G890" s="333" t="str">
        <f>IF('Sub-Cpt Record'!I890 = "","",'Sub-Cpt Record'!I890&amp;"  ")</f>
        <v/>
      </c>
      <c r="H890" s="333" t="str">
        <f>IF('Sub-Cpt Record'!J890 = "","",'Sub-Cpt Record'!J890&amp;"  ")</f>
        <v/>
      </c>
      <c r="I890" s="335" t="str">
        <f t="shared" si="119"/>
        <v/>
      </c>
      <c r="J890" s="333">
        <f>IF(A890&lt;&gt;"",'Sub-Cpt Record'!C890/CODE!B890,0)</f>
        <v>0</v>
      </c>
      <c r="L890" s="337" t="str">
        <f t="shared" si="120"/>
        <v/>
      </c>
      <c r="N890" s="338">
        <f>COUNTIFS('Felling&amp;Restocking'!$A$11:$A$1000, 'Felling&amp;Restocking'!$A890, 'Felling&amp;Restocking'!$B$11:$B$1000, 'Felling&amp;Restocking'!$B890, 'Felling&amp;Restocking'!$H$11:$H$1000, 'Felling&amp;Restocking'!$H890)</f>
        <v>0</v>
      </c>
      <c r="O890" s="338">
        <f>IF(OR('Felling&amp;Restocking'!H890=0,'Felling&amp;Restocking'!H890=""),0,1)</f>
        <v>0</v>
      </c>
      <c r="P890" s="339">
        <f>SUM('Felling&amp;Restocking'!O890+'Felling&amp;Restocking'!P890)</f>
        <v>0</v>
      </c>
      <c r="S890" s="341">
        <f>IF(AND(O890&lt;&gt;0,P890&lt;&gt;0,'Felling&amp;Restocking'!G890&lt;&gt;0,AA890="",AC890=""),1,0)</f>
        <v>0</v>
      </c>
      <c r="T890" s="342" t="str">
        <f>IF(OR('Felling&amp;Restocking'!G890=0,'Felling&amp;Restocking'!G890=""),"",SUM('Felling&amp;Restocking'!O890/P890)*'Felling&amp;Restocking'!G890)</f>
        <v/>
      </c>
      <c r="U890" s="343" t="str">
        <f>IF(OR('Felling&amp;Restocking'!G890=0,'Felling&amp;Restocking'!G890=""),"",SUM('Felling&amp;Restocking'!P890/P890)*'Felling&amp;Restocking'!G890)</f>
        <v/>
      </c>
      <c r="V890" s="344">
        <f>IF(CONCATENATE('Felling&amp;Restocking'!U890&amp;'Felling&amp;Restocking'!W890&amp;'Felling&amp;Restocking'!Y890&amp;'Felling&amp;Restocking'!AA890&amp;'Felling&amp;Restocking'!AC890)="",0,1)</f>
        <v>0</v>
      </c>
      <c r="W890" s="345">
        <f>IF(OR(OR(TRIM('Felling&amp;Restocking'!H890)="T",TRIM('Felling&amp;Restocking'!H890)="DF",TRIM('Felling&amp;Restocking'!H890)="OS"),O890=0),0,1)</f>
        <v>0</v>
      </c>
      <c r="X890" s="345">
        <f>IF(OR('Felling&amp;Restocking'!$S890="",OR('Felling&amp;Restocking'!$S890=0,'Felling&amp;Restocking'!$S890="N/A")),0,1)</f>
        <v>0</v>
      </c>
      <c r="Y890" s="333" t="str">
        <f t="shared" si="121"/>
        <v/>
      </c>
      <c r="Z890" s="333" t="str">
        <f t="shared" si="122"/>
        <v/>
      </c>
      <c r="AA890" s="334" t="str">
        <f t="shared" si="123"/>
        <v/>
      </c>
      <c r="AC890" s="333" t="str">
        <f t="shared" si="124"/>
        <v/>
      </c>
      <c r="AE890" s="333" t="str">
        <f t="shared" si="125"/>
        <v>1</v>
      </c>
      <c r="AF890" s="346" t="str">
        <f>IF('Felling&amp;Restocking'!I890="","",IFERROR(VLOOKUP( 'Felling&amp;Restocking'!I890,SpeciesList[],2,FALSE),"," &amp; 'Felling&amp;Restocking'!I890))</f>
        <v/>
      </c>
      <c r="AG890" s="333" t="str">
        <f>IF('Felling&amp;Restocking'!I890="","",VLOOKUP( 'Felling&amp;Restocking'!I890,SpeciesList[],4,FALSE))</f>
        <v/>
      </c>
      <c r="AH890" s="333" t="str">
        <f>IF('Felling&amp;Restocking'!J890="","",IFERROR("," &amp; VLOOKUP( 'Felling&amp;Restocking'!J890,SpeciesList[],2,FALSE),"," &amp; 'Felling&amp;Restocking'!J890))</f>
        <v/>
      </c>
      <c r="AI890" s="333" t="str">
        <f>IF('Felling&amp;Restocking'!J890="","",VLOOKUP( 'Felling&amp;Restocking'!J890,SpeciesList[],4,FALSE))</f>
        <v/>
      </c>
      <c r="AJ890" s="333" t="str">
        <f>IF('Felling&amp;Restocking'!K890="","",IFERROR("," &amp; VLOOKUP( 'Felling&amp;Restocking'!K890,SpeciesList[],2,FALSE),"," &amp; 'Felling&amp;Restocking'!K890))</f>
        <v/>
      </c>
      <c r="AK890" s="333" t="str">
        <f>IF('Felling&amp;Restocking'!K890="","",VLOOKUP( 'Felling&amp;Restocking'!K890,SpeciesList[],4,FALSE))</f>
        <v/>
      </c>
      <c r="AL890" s="333" t="str">
        <f>IF('Felling&amp;Restocking'!L890="","",IFERROR("," &amp; VLOOKUP( 'Felling&amp;Restocking'!L890,SpeciesList[],2,FALSE),"," &amp; 'Felling&amp;Restocking'!L890))</f>
        <v/>
      </c>
      <c r="AM890" s="333" t="str">
        <f>IF('Felling&amp;Restocking'!L890="","",VLOOKUP( 'Felling&amp;Restocking'!L890,SpeciesList[],4,FALSE))</f>
        <v/>
      </c>
      <c r="AN890" s="333" t="str">
        <f>IF('Felling&amp;Restocking'!M890="","",IFERROR("," &amp; VLOOKUP( 'Felling&amp;Restocking'!M890,SpeciesList[],2,FALSE),"," &amp; 'Felling&amp;Restocking'!M890))</f>
        <v/>
      </c>
      <c r="AO890" s="333" t="str">
        <f>IF('Felling&amp;Restocking'!M890="","",VLOOKUP( 'Felling&amp;Restocking'!M890,SpeciesList[],4,FALSE))</f>
        <v/>
      </c>
      <c r="AP890" s="333" t="str">
        <f>IF('Felling&amp;Restocking'!N890="","",IFERROR("," &amp; VLOOKUP( 'Felling&amp;Restocking'!N890,SpeciesList[],2,FALSE),"," &amp; 'Felling&amp;Restocking'!N890))</f>
        <v/>
      </c>
      <c r="AQ890" s="333" t="str">
        <f>IF('Felling&amp;Restocking'!N890="","",VLOOKUP( 'Felling&amp;Restocking'!N890,SpeciesList[],4,FALSE))</f>
        <v/>
      </c>
      <c r="AS890" s="346"/>
      <c r="AT890" s="333" t="str">
        <f>IF('Sub-Cpt Record'!A890&lt;&gt;"",CONCATENATE('Sub-Cpt Record'!A890,'Sub-Cpt Record'!B890,'Sub-Cpt Record'!C890),"")</f>
        <v/>
      </c>
      <c r="AU890" s="333">
        <f t="shared" si="126"/>
        <v>1</v>
      </c>
      <c r="AV890" s="333">
        <f>IF(AT890&lt;&gt;"",'Sub-Cpt Record'!C890/CODE!AU890,0)</f>
        <v>0</v>
      </c>
    </row>
    <row r="891" spans="1:48" x14ac:dyDescent="0.25">
      <c r="A891" s="333" t="str">
        <f>IF('Sub-Cpt Record'!B891="",IF(OR('Sub-Cpt Record'!A891=0,'Sub-Cpt Record'!A891=""),"",'Sub-Cpt Record'!A891),CONCATENATE('Sub-Cpt Record'!A891&amp;'Sub-Cpt Record'!B891))</f>
        <v/>
      </c>
      <c r="B891" s="333">
        <f t="shared" si="118"/>
        <v>1</v>
      </c>
      <c r="C891" s="334" t="str">
        <f>IF('Sub-Cpt Record'!E891 = "","",'Sub-Cpt Record'!E891&amp;"  ")</f>
        <v/>
      </c>
      <c r="D891" s="333" t="str">
        <f>IF('Sub-Cpt Record'!F891 = "","",'Sub-Cpt Record'!F891&amp;"  ")</f>
        <v/>
      </c>
      <c r="E891" s="333" t="str">
        <f>IF('Sub-Cpt Record'!G891 = "","",'Sub-Cpt Record'!G891&amp;"  ")</f>
        <v/>
      </c>
      <c r="F891" s="333" t="str">
        <f>IF('Sub-Cpt Record'!H891 = "","",'Sub-Cpt Record'!H891&amp;"  ")</f>
        <v/>
      </c>
      <c r="G891" s="333" t="str">
        <f>IF('Sub-Cpt Record'!I891 = "","",'Sub-Cpt Record'!I891&amp;"  ")</f>
        <v/>
      </c>
      <c r="H891" s="333" t="str">
        <f>IF('Sub-Cpt Record'!J891 = "","",'Sub-Cpt Record'!J891&amp;"  ")</f>
        <v/>
      </c>
      <c r="I891" s="335" t="str">
        <f t="shared" si="119"/>
        <v/>
      </c>
      <c r="J891" s="333">
        <f>IF(A891&lt;&gt;"",'Sub-Cpt Record'!C891/CODE!B891,0)</f>
        <v>0</v>
      </c>
      <c r="L891" s="337" t="str">
        <f t="shared" si="120"/>
        <v/>
      </c>
      <c r="N891" s="338">
        <f>COUNTIFS('Felling&amp;Restocking'!$A$11:$A$1000, 'Felling&amp;Restocking'!$A891, 'Felling&amp;Restocking'!$B$11:$B$1000, 'Felling&amp;Restocking'!$B891, 'Felling&amp;Restocking'!$H$11:$H$1000, 'Felling&amp;Restocking'!$H891)</f>
        <v>0</v>
      </c>
      <c r="O891" s="338">
        <f>IF(OR('Felling&amp;Restocking'!H891=0,'Felling&amp;Restocking'!H891=""),0,1)</f>
        <v>0</v>
      </c>
      <c r="P891" s="339">
        <f>SUM('Felling&amp;Restocking'!O891+'Felling&amp;Restocking'!P891)</f>
        <v>0</v>
      </c>
      <c r="S891" s="341">
        <f>IF(AND(O891&lt;&gt;0,P891&lt;&gt;0,'Felling&amp;Restocking'!G891&lt;&gt;0,AA891="",AC891=""),1,0)</f>
        <v>0</v>
      </c>
      <c r="T891" s="342" t="str">
        <f>IF(OR('Felling&amp;Restocking'!G891=0,'Felling&amp;Restocking'!G891=""),"",SUM('Felling&amp;Restocking'!O891/P891)*'Felling&amp;Restocking'!G891)</f>
        <v/>
      </c>
      <c r="U891" s="343" t="str">
        <f>IF(OR('Felling&amp;Restocking'!G891=0,'Felling&amp;Restocking'!G891=""),"",SUM('Felling&amp;Restocking'!P891/P891)*'Felling&amp;Restocking'!G891)</f>
        <v/>
      </c>
      <c r="V891" s="344">
        <f>IF(CONCATENATE('Felling&amp;Restocking'!U891&amp;'Felling&amp;Restocking'!W891&amp;'Felling&amp;Restocking'!Y891&amp;'Felling&amp;Restocking'!AA891&amp;'Felling&amp;Restocking'!AC891)="",0,1)</f>
        <v>0</v>
      </c>
      <c r="W891" s="345">
        <f>IF(OR(OR(TRIM('Felling&amp;Restocking'!H891)="T",TRIM('Felling&amp;Restocking'!H891)="DF",TRIM('Felling&amp;Restocking'!H891)="OS"),O891=0),0,1)</f>
        <v>0</v>
      </c>
      <c r="X891" s="345">
        <f>IF(OR('Felling&amp;Restocking'!$S891="",OR('Felling&amp;Restocking'!$S891=0,'Felling&amp;Restocking'!$S891="N/A")),0,1)</f>
        <v>0</v>
      </c>
      <c r="Y891" s="333" t="str">
        <f t="shared" si="121"/>
        <v/>
      </c>
      <c r="Z891" s="333" t="str">
        <f t="shared" si="122"/>
        <v/>
      </c>
      <c r="AA891" s="334" t="str">
        <f t="shared" si="123"/>
        <v/>
      </c>
      <c r="AC891" s="333" t="str">
        <f t="shared" si="124"/>
        <v/>
      </c>
      <c r="AE891" s="333" t="str">
        <f t="shared" si="125"/>
        <v>1</v>
      </c>
      <c r="AF891" s="346" t="str">
        <f>IF('Felling&amp;Restocking'!I891="","",IFERROR(VLOOKUP( 'Felling&amp;Restocking'!I891,SpeciesList[],2,FALSE),"," &amp; 'Felling&amp;Restocking'!I891))</f>
        <v/>
      </c>
      <c r="AG891" s="333" t="str">
        <f>IF('Felling&amp;Restocking'!I891="","",VLOOKUP( 'Felling&amp;Restocking'!I891,SpeciesList[],4,FALSE))</f>
        <v/>
      </c>
      <c r="AH891" s="333" t="str">
        <f>IF('Felling&amp;Restocking'!J891="","",IFERROR("," &amp; VLOOKUP( 'Felling&amp;Restocking'!J891,SpeciesList[],2,FALSE),"," &amp; 'Felling&amp;Restocking'!J891))</f>
        <v/>
      </c>
      <c r="AI891" s="333" t="str">
        <f>IF('Felling&amp;Restocking'!J891="","",VLOOKUP( 'Felling&amp;Restocking'!J891,SpeciesList[],4,FALSE))</f>
        <v/>
      </c>
      <c r="AJ891" s="333" t="str">
        <f>IF('Felling&amp;Restocking'!K891="","",IFERROR("," &amp; VLOOKUP( 'Felling&amp;Restocking'!K891,SpeciesList[],2,FALSE),"," &amp; 'Felling&amp;Restocking'!K891))</f>
        <v/>
      </c>
      <c r="AK891" s="333" t="str">
        <f>IF('Felling&amp;Restocking'!K891="","",VLOOKUP( 'Felling&amp;Restocking'!K891,SpeciesList[],4,FALSE))</f>
        <v/>
      </c>
      <c r="AL891" s="333" t="str">
        <f>IF('Felling&amp;Restocking'!L891="","",IFERROR("," &amp; VLOOKUP( 'Felling&amp;Restocking'!L891,SpeciesList[],2,FALSE),"," &amp; 'Felling&amp;Restocking'!L891))</f>
        <v/>
      </c>
      <c r="AM891" s="333" t="str">
        <f>IF('Felling&amp;Restocking'!L891="","",VLOOKUP( 'Felling&amp;Restocking'!L891,SpeciesList[],4,FALSE))</f>
        <v/>
      </c>
      <c r="AN891" s="333" t="str">
        <f>IF('Felling&amp;Restocking'!M891="","",IFERROR("," &amp; VLOOKUP( 'Felling&amp;Restocking'!M891,SpeciesList[],2,FALSE),"," &amp; 'Felling&amp;Restocking'!M891))</f>
        <v/>
      </c>
      <c r="AO891" s="333" t="str">
        <f>IF('Felling&amp;Restocking'!M891="","",VLOOKUP( 'Felling&amp;Restocking'!M891,SpeciesList[],4,FALSE))</f>
        <v/>
      </c>
      <c r="AP891" s="333" t="str">
        <f>IF('Felling&amp;Restocking'!N891="","",IFERROR("," &amp; VLOOKUP( 'Felling&amp;Restocking'!N891,SpeciesList[],2,FALSE),"," &amp; 'Felling&amp;Restocking'!N891))</f>
        <v/>
      </c>
      <c r="AQ891" s="333" t="str">
        <f>IF('Felling&amp;Restocking'!N891="","",VLOOKUP( 'Felling&amp;Restocking'!N891,SpeciesList[],4,FALSE))</f>
        <v/>
      </c>
      <c r="AS891" s="346"/>
      <c r="AT891" s="333" t="str">
        <f>IF('Sub-Cpt Record'!A891&lt;&gt;"",CONCATENATE('Sub-Cpt Record'!A891,'Sub-Cpt Record'!B891,'Sub-Cpt Record'!C891),"")</f>
        <v/>
      </c>
      <c r="AU891" s="333">
        <f t="shared" si="126"/>
        <v>1</v>
      </c>
      <c r="AV891" s="333">
        <f>IF(AT891&lt;&gt;"",'Sub-Cpt Record'!C891/CODE!AU891,0)</f>
        <v>0</v>
      </c>
    </row>
    <row r="892" spans="1:48" x14ac:dyDescent="0.25">
      <c r="A892" s="333" t="str">
        <f>IF('Sub-Cpt Record'!B892="",IF(OR('Sub-Cpt Record'!A892=0,'Sub-Cpt Record'!A892=""),"",'Sub-Cpt Record'!A892),CONCATENATE('Sub-Cpt Record'!A892&amp;'Sub-Cpt Record'!B892))</f>
        <v/>
      </c>
      <c r="B892" s="333">
        <f t="shared" si="118"/>
        <v>1</v>
      </c>
      <c r="C892" s="334" t="str">
        <f>IF('Sub-Cpt Record'!E892 = "","",'Sub-Cpt Record'!E892&amp;"  ")</f>
        <v/>
      </c>
      <c r="D892" s="333" t="str">
        <f>IF('Sub-Cpt Record'!F892 = "","",'Sub-Cpt Record'!F892&amp;"  ")</f>
        <v/>
      </c>
      <c r="E892" s="333" t="str">
        <f>IF('Sub-Cpt Record'!G892 = "","",'Sub-Cpt Record'!G892&amp;"  ")</f>
        <v/>
      </c>
      <c r="F892" s="333" t="str">
        <f>IF('Sub-Cpt Record'!H892 = "","",'Sub-Cpt Record'!H892&amp;"  ")</f>
        <v/>
      </c>
      <c r="G892" s="333" t="str">
        <f>IF('Sub-Cpt Record'!I892 = "","",'Sub-Cpt Record'!I892&amp;"  ")</f>
        <v/>
      </c>
      <c r="H892" s="333" t="str">
        <f>IF('Sub-Cpt Record'!J892 = "","",'Sub-Cpt Record'!J892&amp;"  ")</f>
        <v/>
      </c>
      <c r="I892" s="335" t="str">
        <f t="shared" si="119"/>
        <v/>
      </c>
      <c r="J892" s="333">
        <f>IF(A892&lt;&gt;"",'Sub-Cpt Record'!C892/CODE!B892,0)</f>
        <v>0</v>
      </c>
      <c r="L892" s="337" t="str">
        <f t="shared" si="120"/>
        <v/>
      </c>
      <c r="N892" s="338">
        <f>COUNTIFS('Felling&amp;Restocking'!$A$11:$A$1000, 'Felling&amp;Restocking'!$A892, 'Felling&amp;Restocking'!$B$11:$B$1000, 'Felling&amp;Restocking'!$B892, 'Felling&amp;Restocking'!$H$11:$H$1000, 'Felling&amp;Restocking'!$H892)</f>
        <v>0</v>
      </c>
      <c r="O892" s="338">
        <f>IF(OR('Felling&amp;Restocking'!H892=0,'Felling&amp;Restocking'!H892=""),0,1)</f>
        <v>0</v>
      </c>
      <c r="P892" s="339">
        <f>SUM('Felling&amp;Restocking'!O892+'Felling&amp;Restocking'!P892)</f>
        <v>0</v>
      </c>
      <c r="S892" s="341">
        <f>IF(AND(O892&lt;&gt;0,P892&lt;&gt;0,'Felling&amp;Restocking'!G892&lt;&gt;0,AA892="",AC892=""),1,0)</f>
        <v>0</v>
      </c>
      <c r="T892" s="342" t="str">
        <f>IF(OR('Felling&amp;Restocking'!G892=0,'Felling&amp;Restocking'!G892=""),"",SUM('Felling&amp;Restocking'!O892/P892)*'Felling&amp;Restocking'!G892)</f>
        <v/>
      </c>
      <c r="U892" s="343" t="str">
        <f>IF(OR('Felling&amp;Restocking'!G892=0,'Felling&amp;Restocking'!G892=""),"",SUM('Felling&amp;Restocking'!P892/P892)*'Felling&amp;Restocking'!G892)</f>
        <v/>
      </c>
      <c r="V892" s="344">
        <f>IF(CONCATENATE('Felling&amp;Restocking'!U892&amp;'Felling&amp;Restocking'!W892&amp;'Felling&amp;Restocking'!Y892&amp;'Felling&amp;Restocking'!AA892&amp;'Felling&amp;Restocking'!AC892)="",0,1)</f>
        <v>0</v>
      </c>
      <c r="W892" s="345">
        <f>IF(OR(OR(TRIM('Felling&amp;Restocking'!H892)="T",TRIM('Felling&amp;Restocking'!H892)="DF",TRIM('Felling&amp;Restocking'!H892)="OS"),O892=0),0,1)</f>
        <v>0</v>
      </c>
      <c r="X892" s="345">
        <f>IF(OR('Felling&amp;Restocking'!$S892="",OR('Felling&amp;Restocking'!$S892=0,'Felling&amp;Restocking'!$S892="N/A")),0,1)</f>
        <v>0</v>
      </c>
      <c r="Y892" s="333" t="str">
        <f t="shared" si="121"/>
        <v/>
      </c>
      <c r="Z892" s="333" t="str">
        <f t="shared" si="122"/>
        <v/>
      </c>
      <c r="AA892" s="334" t="str">
        <f t="shared" si="123"/>
        <v/>
      </c>
      <c r="AC892" s="333" t="str">
        <f t="shared" si="124"/>
        <v/>
      </c>
      <c r="AE892" s="333" t="str">
        <f t="shared" si="125"/>
        <v>1</v>
      </c>
      <c r="AF892" s="346" t="str">
        <f>IF('Felling&amp;Restocking'!I892="","",IFERROR(VLOOKUP( 'Felling&amp;Restocking'!I892,SpeciesList[],2,FALSE),"," &amp; 'Felling&amp;Restocking'!I892))</f>
        <v/>
      </c>
      <c r="AG892" s="333" t="str">
        <f>IF('Felling&amp;Restocking'!I892="","",VLOOKUP( 'Felling&amp;Restocking'!I892,SpeciesList[],4,FALSE))</f>
        <v/>
      </c>
      <c r="AH892" s="333" t="str">
        <f>IF('Felling&amp;Restocking'!J892="","",IFERROR("," &amp; VLOOKUP( 'Felling&amp;Restocking'!J892,SpeciesList[],2,FALSE),"," &amp; 'Felling&amp;Restocking'!J892))</f>
        <v/>
      </c>
      <c r="AI892" s="333" t="str">
        <f>IF('Felling&amp;Restocking'!J892="","",VLOOKUP( 'Felling&amp;Restocking'!J892,SpeciesList[],4,FALSE))</f>
        <v/>
      </c>
      <c r="AJ892" s="333" t="str">
        <f>IF('Felling&amp;Restocking'!K892="","",IFERROR("," &amp; VLOOKUP( 'Felling&amp;Restocking'!K892,SpeciesList[],2,FALSE),"," &amp; 'Felling&amp;Restocking'!K892))</f>
        <v/>
      </c>
      <c r="AK892" s="333" t="str">
        <f>IF('Felling&amp;Restocking'!K892="","",VLOOKUP( 'Felling&amp;Restocking'!K892,SpeciesList[],4,FALSE))</f>
        <v/>
      </c>
      <c r="AL892" s="333" t="str">
        <f>IF('Felling&amp;Restocking'!L892="","",IFERROR("," &amp; VLOOKUP( 'Felling&amp;Restocking'!L892,SpeciesList[],2,FALSE),"," &amp; 'Felling&amp;Restocking'!L892))</f>
        <v/>
      </c>
      <c r="AM892" s="333" t="str">
        <f>IF('Felling&amp;Restocking'!L892="","",VLOOKUP( 'Felling&amp;Restocking'!L892,SpeciesList[],4,FALSE))</f>
        <v/>
      </c>
      <c r="AN892" s="333" t="str">
        <f>IF('Felling&amp;Restocking'!M892="","",IFERROR("," &amp; VLOOKUP( 'Felling&amp;Restocking'!M892,SpeciesList[],2,FALSE),"," &amp; 'Felling&amp;Restocking'!M892))</f>
        <v/>
      </c>
      <c r="AO892" s="333" t="str">
        <f>IF('Felling&amp;Restocking'!M892="","",VLOOKUP( 'Felling&amp;Restocking'!M892,SpeciesList[],4,FALSE))</f>
        <v/>
      </c>
      <c r="AP892" s="333" t="str">
        <f>IF('Felling&amp;Restocking'!N892="","",IFERROR("," &amp; VLOOKUP( 'Felling&amp;Restocking'!N892,SpeciesList[],2,FALSE),"," &amp; 'Felling&amp;Restocking'!N892))</f>
        <v/>
      </c>
      <c r="AQ892" s="333" t="str">
        <f>IF('Felling&amp;Restocking'!N892="","",VLOOKUP( 'Felling&amp;Restocking'!N892,SpeciesList[],4,FALSE))</f>
        <v/>
      </c>
      <c r="AS892" s="346"/>
      <c r="AT892" s="333" t="str">
        <f>IF('Sub-Cpt Record'!A892&lt;&gt;"",CONCATENATE('Sub-Cpt Record'!A892,'Sub-Cpt Record'!B892,'Sub-Cpt Record'!C892),"")</f>
        <v/>
      </c>
      <c r="AU892" s="333">
        <f t="shared" si="126"/>
        <v>1</v>
      </c>
      <c r="AV892" s="333">
        <f>IF(AT892&lt;&gt;"",'Sub-Cpt Record'!C892/CODE!AU892,0)</f>
        <v>0</v>
      </c>
    </row>
    <row r="893" spans="1:48" x14ac:dyDescent="0.25">
      <c r="A893" s="333" t="str">
        <f>IF('Sub-Cpt Record'!B893="",IF(OR('Sub-Cpt Record'!A893=0,'Sub-Cpt Record'!A893=""),"",'Sub-Cpt Record'!A893),CONCATENATE('Sub-Cpt Record'!A893&amp;'Sub-Cpt Record'!B893))</f>
        <v/>
      </c>
      <c r="B893" s="333">
        <f t="shared" si="118"/>
        <v>1</v>
      </c>
      <c r="C893" s="334" t="str">
        <f>IF('Sub-Cpt Record'!E893 = "","",'Sub-Cpt Record'!E893&amp;"  ")</f>
        <v/>
      </c>
      <c r="D893" s="333" t="str">
        <f>IF('Sub-Cpt Record'!F893 = "","",'Sub-Cpt Record'!F893&amp;"  ")</f>
        <v/>
      </c>
      <c r="E893" s="333" t="str">
        <f>IF('Sub-Cpt Record'!G893 = "","",'Sub-Cpt Record'!G893&amp;"  ")</f>
        <v/>
      </c>
      <c r="F893" s="333" t="str">
        <f>IF('Sub-Cpt Record'!H893 = "","",'Sub-Cpt Record'!H893&amp;"  ")</f>
        <v/>
      </c>
      <c r="G893" s="333" t="str">
        <f>IF('Sub-Cpt Record'!I893 = "","",'Sub-Cpt Record'!I893&amp;"  ")</f>
        <v/>
      </c>
      <c r="H893" s="333" t="str">
        <f>IF('Sub-Cpt Record'!J893 = "","",'Sub-Cpt Record'!J893&amp;"  ")</f>
        <v/>
      </c>
      <c r="I893" s="335" t="str">
        <f t="shared" si="119"/>
        <v/>
      </c>
      <c r="J893" s="333">
        <f>IF(A893&lt;&gt;"",'Sub-Cpt Record'!C893/CODE!B893,0)</f>
        <v>0</v>
      </c>
      <c r="L893" s="337" t="str">
        <f t="shared" si="120"/>
        <v/>
      </c>
      <c r="N893" s="338">
        <f>COUNTIFS('Felling&amp;Restocking'!$A$11:$A$1000, 'Felling&amp;Restocking'!$A893, 'Felling&amp;Restocking'!$B$11:$B$1000, 'Felling&amp;Restocking'!$B893, 'Felling&amp;Restocking'!$H$11:$H$1000, 'Felling&amp;Restocking'!$H893)</f>
        <v>0</v>
      </c>
      <c r="O893" s="338">
        <f>IF(OR('Felling&amp;Restocking'!H893=0,'Felling&amp;Restocking'!H893=""),0,1)</f>
        <v>0</v>
      </c>
      <c r="P893" s="339">
        <f>SUM('Felling&amp;Restocking'!O893+'Felling&amp;Restocking'!P893)</f>
        <v>0</v>
      </c>
      <c r="S893" s="341">
        <f>IF(AND(O893&lt;&gt;0,P893&lt;&gt;0,'Felling&amp;Restocking'!G893&lt;&gt;0,AA893="",AC893=""),1,0)</f>
        <v>0</v>
      </c>
      <c r="T893" s="342" t="str">
        <f>IF(OR('Felling&amp;Restocking'!G893=0,'Felling&amp;Restocking'!G893=""),"",SUM('Felling&amp;Restocking'!O893/P893)*'Felling&amp;Restocking'!G893)</f>
        <v/>
      </c>
      <c r="U893" s="343" t="str">
        <f>IF(OR('Felling&amp;Restocking'!G893=0,'Felling&amp;Restocking'!G893=""),"",SUM('Felling&amp;Restocking'!P893/P893)*'Felling&amp;Restocking'!G893)</f>
        <v/>
      </c>
      <c r="V893" s="344">
        <f>IF(CONCATENATE('Felling&amp;Restocking'!U893&amp;'Felling&amp;Restocking'!W893&amp;'Felling&amp;Restocking'!Y893&amp;'Felling&amp;Restocking'!AA893&amp;'Felling&amp;Restocking'!AC893)="",0,1)</f>
        <v>0</v>
      </c>
      <c r="W893" s="345">
        <f>IF(OR(OR(TRIM('Felling&amp;Restocking'!H893)="T",TRIM('Felling&amp;Restocking'!H893)="DF",TRIM('Felling&amp;Restocking'!H893)="OS"),O893=0),0,1)</f>
        <v>0</v>
      </c>
      <c r="X893" s="345">
        <f>IF(OR('Felling&amp;Restocking'!$S893="",OR('Felling&amp;Restocking'!$S893=0,'Felling&amp;Restocking'!$S893="N/A")),0,1)</f>
        <v>0</v>
      </c>
      <c r="Y893" s="333" t="str">
        <f t="shared" si="121"/>
        <v/>
      </c>
      <c r="Z893" s="333" t="str">
        <f t="shared" si="122"/>
        <v/>
      </c>
      <c r="AA893" s="334" t="str">
        <f t="shared" si="123"/>
        <v/>
      </c>
      <c r="AC893" s="333" t="str">
        <f t="shared" si="124"/>
        <v/>
      </c>
      <c r="AE893" s="333" t="str">
        <f t="shared" si="125"/>
        <v>1</v>
      </c>
      <c r="AF893" s="346" t="str">
        <f>IF('Felling&amp;Restocking'!I893="","",IFERROR(VLOOKUP( 'Felling&amp;Restocking'!I893,SpeciesList[],2,FALSE),"," &amp; 'Felling&amp;Restocking'!I893))</f>
        <v/>
      </c>
      <c r="AG893" s="333" t="str">
        <f>IF('Felling&amp;Restocking'!I893="","",VLOOKUP( 'Felling&amp;Restocking'!I893,SpeciesList[],4,FALSE))</f>
        <v/>
      </c>
      <c r="AH893" s="333" t="str">
        <f>IF('Felling&amp;Restocking'!J893="","",IFERROR("," &amp; VLOOKUP( 'Felling&amp;Restocking'!J893,SpeciesList[],2,FALSE),"," &amp; 'Felling&amp;Restocking'!J893))</f>
        <v/>
      </c>
      <c r="AI893" s="333" t="str">
        <f>IF('Felling&amp;Restocking'!J893="","",VLOOKUP( 'Felling&amp;Restocking'!J893,SpeciesList[],4,FALSE))</f>
        <v/>
      </c>
      <c r="AJ893" s="333" t="str">
        <f>IF('Felling&amp;Restocking'!K893="","",IFERROR("," &amp; VLOOKUP( 'Felling&amp;Restocking'!K893,SpeciesList[],2,FALSE),"," &amp; 'Felling&amp;Restocking'!K893))</f>
        <v/>
      </c>
      <c r="AK893" s="333" t="str">
        <f>IF('Felling&amp;Restocking'!K893="","",VLOOKUP( 'Felling&amp;Restocking'!K893,SpeciesList[],4,FALSE))</f>
        <v/>
      </c>
      <c r="AL893" s="333" t="str">
        <f>IF('Felling&amp;Restocking'!L893="","",IFERROR("," &amp; VLOOKUP( 'Felling&amp;Restocking'!L893,SpeciesList[],2,FALSE),"," &amp; 'Felling&amp;Restocking'!L893))</f>
        <v/>
      </c>
      <c r="AM893" s="333" t="str">
        <f>IF('Felling&amp;Restocking'!L893="","",VLOOKUP( 'Felling&amp;Restocking'!L893,SpeciesList[],4,FALSE))</f>
        <v/>
      </c>
      <c r="AN893" s="333" t="str">
        <f>IF('Felling&amp;Restocking'!M893="","",IFERROR("," &amp; VLOOKUP( 'Felling&amp;Restocking'!M893,SpeciesList[],2,FALSE),"," &amp; 'Felling&amp;Restocking'!M893))</f>
        <v/>
      </c>
      <c r="AO893" s="333" t="str">
        <f>IF('Felling&amp;Restocking'!M893="","",VLOOKUP( 'Felling&amp;Restocking'!M893,SpeciesList[],4,FALSE))</f>
        <v/>
      </c>
      <c r="AP893" s="333" t="str">
        <f>IF('Felling&amp;Restocking'!N893="","",IFERROR("," &amp; VLOOKUP( 'Felling&amp;Restocking'!N893,SpeciesList[],2,FALSE),"," &amp; 'Felling&amp;Restocking'!N893))</f>
        <v/>
      </c>
      <c r="AQ893" s="333" t="str">
        <f>IF('Felling&amp;Restocking'!N893="","",VLOOKUP( 'Felling&amp;Restocking'!N893,SpeciesList[],4,FALSE))</f>
        <v/>
      </c>
      <c r="AS893" s="346"/>
      <c r="AT893" s="333" t="str">
        <f>IF('Sub-Cpt Record'!A893&lt;&gt;"",CONCATENATE('Sub-Cpt Record'!A893,'Sub-Cpt Record'!B893,'Sub-Cpt Record'!C893),"")</f>
        <v/>
      </c>
      <c r="AU893" s="333">
        <f t="shared" si="126"/>
        <v>1</v>
      </c>
      <c r="AV893" s="333">
        <f>IF(AT893&lt;&gt;"",'Sub-Cpt Record'!C893/CODE!AU893,0)</f>
        <v>0</v>
      </c>
    </row>
    <row r="894" spans="1:48" x14ac:dyDescent="0.25">
      <c r="A894" s="333" t="str">
        <f>IF('Sub-Cpt Record'!B894="",IF(OR('Sub-Cpt Record'!A894=0,'Sub-Cpt Record'!A894=""),"",'Sub-Cpt Record'!A894),CONCATENATE('Sub-Cpt Record'!A894&amp;'Sub-Cpt Record'!B894))</f>
        <v/>
      </c>
      <c r="B894" s="333">
        <f t="shared" si="118"/>
        <v>1</v>
      </c>
      <c r="C894" s="334" t="str">
        <f>IF('Sub-Cpt Record'!E894 = "","",'Sub-Cpt Record'!E894&amp;"  ")</f>
        <v/>
      </c>
      <c r="D894" s="333" t="str">
        <f>IF('Sub-Cpt Record'!F894 = "","",'Sub-Cpt Record'!F894&amp;"  ")</f>
        <v/>
      </c>
      <c r="E894" s="333" t="str">
        <f>IF('Sub-Cpt Record'!G894 = "","",'Sub-Cpt Record'!G894&amp;"  ")</f>
        <v/>
      </c>
      <c r="F894" s="333" t="str">
        <f>IF('Sub-Cpt Record'!H894 = "","",'Sub-Cpt Record'!H894&amp;"  ")</f>
        <v/>
      </c>
      <c r="G894" s="333" t="str">
        <f>IF('Sub-Cpt Record'!I894 = "","",'Sub-Cpt Record'!I894&amp;"  ")</f>
        <v/>
      </c>
      <c r="H894" s="333" t="str">
        <f>IF('Sub-Cpt Record'!J894 = "","",'Sub-Cpt Record'!J894&amp;"  ")</f>
        <v/>
      </c>
      <c r="I894" s="335" t="str">
        <f t="shared" si="119"/>
        <v/>
      </c>
      <c r="J894" s="333">
        <f>IF(A894&lt;&gt;"",'Sub-Cpt Record'!C894/CODE!B894,0)</f>
        <v>0</v>
      </c>
      <c r="L894" s="337" t="str">
        <f t="shared" si="120"/>
        <v/>
      </c>
      <c r="N894" s="338">
        <f>COUNTIFS('Felling&amp;Restocking'!$A$11:$A$1000, 'Felling&amp;Restocking'!$A894, 'Felling&amp;Restocking'!$B$11:$B$1000, 'Felling&amp;Restocking'!$B894, 'Felling&amp;Restocking'!$H$11:$H$1000, 'Felling&amp;Restocking'!$H894)</f>
        <v>0</v>
      </c>
      <c r="O894" s="338">
        <f>IF(OR('Felling&amp;Restocking'!H894=0,'Felling&amp;Restocking'!H894=""),0,1)</f>
        <v>0</v>
      </c>
      <c r="P894" s="339">
        <f>SUM('Felling&amp;Restocking'!O894+'Felling&amp;Restocking'!P894)</f>
        <v>0</v>
      </c>
      <c r="S894" s="341">
        <f>IF(AND(O894&lt;&gt;0,P894&lt;&gt;0,'Felling&amp;Restocking'!G894&lt;&gt;0,AA894="",AC894=""),1,0)</f>
        <v>0</v>
      </c>
      <c r="T894" s="342" t="str">
        <f>IF(OR('Felling&amp;Restocking'!G894=0,'Felling&amp;Restocking'!G894=""),"",SUM('Felling&amp;Restocking'!O894/P894)*'Felling&amp;Restocking'!G894)</f>
        <v/>
      </c>
      <c r="U894" s="343" t="str">
        <f>IF(OR('Felling&amp;Restocking'!G894=0,'Felling&amp;Restocking'!G894=""),"",SUM('Felling&amp;Restocking'!P894/P894)*'Felling&amp;Restocking'!G894)</f>
        <v/>
      </c>
      <c r="V894" s="344">
        <f>IF(CONCATENATE('Felling&amp;Restocking'!U894&amp;'Felling&amp;Restocking'!W894&amp;'Felling&amp;Restocking'!Y894&amp;'Felling&amp;Restocking'!AA894&amp;'Felling&amp;Restocking'!AC894)="",0,1)</f>
        <v>0</v>
      </c>
      <c r="W894" s="345">
        <f>IF(OR(OR(TRIM('Felling&amp;Restocking'!H894)="T",TRIM('Felling&amp;Restocking'!H894)="DF",TRIM('Felling&amp;Restocking'!H894)="OS"),O894=0),0,1)</f>
        <v>0</v>
      </c>
      <c r="X894" s="345">
        <f>IF(OR('Felling&amp;Restocking'!$S894="",OR('Felling&amp;Restocking'!$S894=0,'Felling&amp;Restocking'!$S894="N/A")),0,1)</f>
        <v>0</v>
      </c>
      <c r="Y894" s="333" t="str">
        <f t="shared" si="121"/>
        <v/>
      </c>
      <c r="Z894" s="333" t="str">
        <f t="shared" si="122"/>
        <v/>
      </c>
      <c r="AA894" s="334" t="str">
        <f t="shared" si="123"/>
        <v/>
      </c>
      <c r="AC894" s="333" t="str">
        <f t="shared" si="124"/>
        <v/>
      </c>
      <c r="AE894" s="333" t="str">
        <f t="shared" si="125"/>
        <v>1</v>
      </c>
      <c r="AF894" s="346" t="str">
        <f>IF('Felling&amp;Restocking'!I894="","",IFERROR(VLOOKUP( 'Felling&amp;Restocking'!I894,SpeciesList[],2,FALSE),"," &amp; 'Felling&amp;Restocking'!I894))</f>
        <v/>
      </c>
      <c r="AG894" s="333" t="str">
        <f>IF('Felling&amp;Restocking'!I894="","",VLOOKUP( 'Felling&amp;Restocking'!I894,SpeciesList[],4,FALSE))</f>
        <v/>
      </c>
      <c r="AH894" s="333" t="str">
        <f>IF('Felling&amp;Restocking'!J894="","",IFERROR("," &amp; VLOOKUP( 'Felling&amp;Restocking'!J894,SpeciesList[],2,FALSE),"," &amp; 'Felling&amp;Restocking'!J894))</f>
        <v/>
      </c>
      <c r="AI894" s="333" t="str">
        <f>IF('Felling&amp;Restocking'!J894="","",VLOOKUP( 'Felling&amp;Restocking'!J894,SpeciesList[],4,FALSE))</f>
        <v/>
      </c>
      <c r="AJ894" s="333" t="str">
        <f>IF('Felling&amp;Restocking'!K894="","",IFERROR("," &amp; VLOOKUP( 'Felling&amp;Restocking'!K894,SpeciesList[],2,FALSE),"," &amp; 'Felling&amp;Restocking'!K894))</f>
        <v/>
      </c>
      <c r="AK894" s="333" t="str">
        <f>IF('Felling&amp;Restocking'!K894="","",VLOOKUP( 'Felling&amp;Restocking'!K894,SpeciesList[],4,FALSE))</f>
        <v/>
      </c>
      <c r="AL894" s="333" t="str">
        <f>IF('Felling&amp;Restocking'!L894="","",IFERROR("," &amp; VLOOKUP( 'Felling&amp;Restocking'!L894,SpeciesList[],2,FALSE),"," &amp; 'Felling&amp;Restocking'!L894))</f>
        <v/>
      </c>
      <c r="AM894" s="333" t="str">
        <f>IF('Felling&amp;Restocking'!L894="","",VLOOKUP( 'Felling&amp;Restocking'!L894,SpeciesList[],4,FALSE))</f>
        <v/>
      </c>
      <c r="AN894" s="333" t="str">
        <f>IF('Felling&amp;Restocking'!M894="","",IFERROR("," &amp; VLOOKUP( 'Felling&amp;Restocking'!M894,SpeciesList[],2,FALSE),"," &amp; 'Felling&amp;Restocking'!M894))</f>
        <v/>
      </c>
      <c r="AO894" s="333" t="str">
        <f>IF('Felling&amp;Restocking'!M894="","",VLOOKUP( 'Felling&amp;Restocking'!M894,SpeciesList[],4,FALSE))</f>
        <v/>
      </c>
      <c r="AP894" s="333" t="str">
        <f>IF('Felling&amp;Restocking'!N894="","",IFERROR("," &amp; VLOOKUP( 'Felling&amp;Restocking'!N894,SpeciesList[],2,FALSE),"," &amp; 'Felling&amp;Restocking'!N894))</f>
        <v/>
      </c>
      <c r="AQ894" s="333" t="str">
        <f>IF('Felling&amp;Restocking'!N894="","",VLOOKUP( 'Felling&amp;Restocking'!N894,SpeciesList[],4,FALSE))</f>
        <v/>
      </c>
      <c r="AS894" s="346"/>
      <c r="AT894" s="333" t="str">
        <f>IF('Sub-Cpt Record'!A894&lt;&gt;"",CONCATENATE('Sub-Cpt Record'!A894,'Sub-Cpt Record'!B894,'Sub-Cpt Record'!C894),"")</f>
        <v/>
      </c>
      <c r="AU894" s="333">
        <f t="shared" si="126"/>
        <v>1</v>
      </c>
      <c r="AV894" s="333">
        <f>IF(AT894&lt;&gt;"",'Sub-Cpt Record'!C894/CODE!AU894,0)</f>
        <v>0</v>
      </c>
    </row>
    <row r="895" spans="1:48" x14ac:dyDescent="0.25">
      <c r="A895" s="333" t="str">
        <f>IF('Sub-Cpt Record'!B895="",IF(OR('Sub-Cpt Record'!A895=0,'Sub-Cpt Record'!A895=""),"",'Sub-Cpt Record'!A895),CONCATENATE('Sub-Cpt Record'!A895&amp;'Sub-Cpt Record'!B895))</f>
        <v/>
      </c>
      <c r="B895" s="333">
        <f t="shared" si="118"/>
        <v>1</v>
      </c>
      <c r="C895" s="334" t="str">
        <f>IF('Sub-Cpt Record'!E895 = "","",'Sub-Cpt Record'!E895&amp;"  ")</f>
        <v/>
      </c>
      <c r="D895" s="333" t="str">
        <f>IF('Sub-Cpt Record'!F895 = "","",'Sub-Cpt Record'!F895&amp;"  ")</f>
        <v/>
      </c>
      <c r="E895" s="333" t="str">
        <f>IF('Sub-Cpt Record'!G895 = "","",'Sub-Cpt Record'!G895&amp;"  ")</f>
        <v/>
      </c>
      <c r="F895" s="333" t="str">
        <f>IF('Sub-Cpt Record'!H895 = "","",'Sub-Cpt Record'!H895&amp;"  ")</f>
        <v/>
      </c>
      <c r="G895" s="333" t="str">
        <f>IF('Sub-Cpt Record'!I895 = "","",'Sub-Cpt Record'!I895&amp;"  ")</f>
        <v/>
      </c>
      <c r="H895" s="333" t="str">
        <f>IF('Sub-Cpt Record'!J895 = "","",'Sub-Cpt Record'!J895&amp;"  ")</f>
        <v/>
      </c>
      <c r="I895" s="335" t="str">
        <f t="shared" si="119"/>
        <v/>
      </c>
      <c r="J895" s="333">
        <f>IF(A895&lt;&gt;"",'Sub-Cpt Record'!C895/CODE!B895,0)</f>
        <v>0</v>
      </c>
      <c r="L895" s="337" t="str">
        <f t="shared" si="120"/>
        <v/>
      </c>
      <c r="N895" s="338">
        <f>COUNTIFS('Felling&amp;Restocking'!$A$11:$A$1000, 'Felling&amp;Restocking'!$A895, 'Felling&amp;Restocking'!$B$11:$B$1000, 'Felling&amp;Restocking'!$B895, 'Felling&amp;Restocking'!$H$11:$H$1000, 'Felling&amp;Restocking'!$H895)</f>
        <v>0</v>
      </c>
      <c r="O895" s="338">
        <f>IF(OR('Felling&amp;Restocking'!H895=0,'Felling&amp;Restocking'!H895=""),0,1)</f>
        <v>0</v>
      </c>
      <c r="P895" s="339">
        <f>SUM('Felling&amp;Restocking'!O895+'Felling&amp;Restocking'!P895)</f>
        <v>0</v>
      </c>
      <c r="S895" s="341">
        <f>IF(AND(O895&lt;&gt;0,P895&lt;&gt;0,'Felling&amp;Restocking'!G895&lt;&gt;0,AA895="",AC895=""),1,0)</f>
        <v>0</v>
      </c>
      <c r="T895" s="342" t="str">
        <f>IF(OR('Felling&amp;Restocking'!G895=0,'Felling&amp;Restocking'!G895=""),"",SUM('Felling&amp;Restocking'!O895/P895)*'Felling&amp;Restocking'!G895)</f>
        <v/>
      </c>
      <c r="U895" s="343" t="str">
        <f>IF(OR('Felling&amp;Restocking'!G895=0,'Felling&amp;Restocking'!G895=""),"",SUM('Felling&amp;Restocking'!P895/P895)*'Felling&amp;Restocking'!G895)</f>
        <v/>
      </c>
      <c r="V895" s="344">
        <f>IF(CONCATENATE('Felling&amp;Restocking'!U895&amp;'Felling&amp;Restocking'!W895&amp;'Felling&amp;Restocking'!Y895&amp;'Felling&amp;Restocking'!AA895&amp;'Felling&amp;Restocking'!AC895)="",0,1)</f>
        <v>0</v>
      </c>
      <c r="W895" s="345">
        <f>IF(OR(OR(TRIM('Felling&amp;Restocking'!H895)="T",TRIM('Felling&amp;Restocking'!H895)="DF",TRIM('Felling&amp;Restocking'!H895)="OS"),O895=0),0,1)</f>
        <v>0</v>
      </c>
      <c r="X895" s="345">
        <f>IF(OR('Felling&amp;Restocking'!$S895="",OR('Felling&amp;Restocking'!$S895=0,'Felling&amp;Restocking'!$S895="N/A")),0,1)</f>
        <v>0</v>
      </c>
      <c r="Y895" s="333" t="str">
        <f t="shared" si="121"/>
        <v/>
      </c>
      <c r="Z895" s="333" t="str">
        <f t="shared" si="122"/>
        <v/>
      </c>
      <c r="AA895" s="334" t="str">
        <f t="shared" si="123"/>
        <v/>
      </c>
      <c r="AC895" s="333" t="str">
        <f t="shared" si="124"/>
        <v/>
      </c>
      <c r="AE895" s="333" t="str">
        <f t="shared" si="125"/>
        <v>1</v>
      </c>
      <c r="AF895" s="346" t="str">
        <f>IF('Felling&amp;Restocking'!I895="","",IFERROR(VLOOKUP( 'Felling&amp;Restocking'!I895,SpeciesList[],2,FALSE),"," &amp; 'Felling&amp;Restocking'!I895))</f>
        <v/>
      </c>
      <c r="AG895" s="333" t="str">
        <f>IF('Felling&amp;Restocking'!I895="","",VLOOKUP( 'Felling&amp;Restocking'!I895,SpeciesList[],4,FALSE))</f>
        <v/>
      </c>
      <c r="AH895" s="333" t="str">
        <f>IF('Felling&amp;Restocking'!J895="","",IFERROR("," &amp; VLOOKUP( 'Felling&amp;Restocking'!J895,SpeciesList[],2,FALSE),"," &amp; 'Felling&amp;Restocking'!J895))</f>
        <v/>
      </c>
      <c r="AI895" s="333" t="str">
        <f>IF('Felling&amp;Restocking'!J895="","",VLOOKUP( 'Felling&amp;Restocking'!J895,SpeciesList[],4,FALSE))</f>
        <v/>
      </c>
      <c r="AJ895" s="333" t="str">
        <f>IF('Felling&amp;Restocking'!K895="","",IFERROR("," &amp; VLOOKUP( 'Felling&amp;Restocking'!K895,SpeciesList[],2,FALSE),"," &amp; 'Felling&amp;Restocking'!K895))</f>
        <v/>
      </c>
      <c r="AK895" s="333" t="str">
        <f>IF('Felling&amp;Restocking'!K895="","",VLOOKUP( 'Felling&amp;Restocking'!K895,SpeciesList[],4,FALSE))</f>
        <v/>
      </c>
      <c r="AL895" s="333" t="str">
        <f>IF('Felling&amp;Restocking'!L895="","",IFERROR("," &amp; VLOOKUP( 'Felling&amp;Restocking'!L895,SpeciesList[],2,FALSE),"," &amp; 'Felling&amp;Restocking'!L895))</f>
        <v/>
      </c>
      <c r="AM895" s="333" t="str">
        <f>IF('Felling&amp;Restocking'!L895="","",VLOOKUP( 'Felling&amp;Restocking'!L895,SpeciesList[],4,FALSE))</f>
        <v/>
      </c>
      <c r="AN895" s="333" t="str">
        <f>IF('Felling&amp;Restocking'!M895="","",IFERROR("," &amp; VLOOKUP( 'Felling&amp;Restocking'!M895,SpeciesList[],2,FALSE),"," &amp; 'Felling&amp;Restocking'!M895))</f>
        <v/>
      </c>
      <c r="AO895" s="333" t="str">
        <f>IF('Felling&amp;Restocking'!M895="","",VLOOKUP( 'Felling&amp;Restocking'!M895,SpeciesList[],4,FALSE))</f>
        <v/>
      </c>
      <c r="AP895" s="333" t="str">
        <f>IF('Felling&amp;Restocking'!N895="","",IFERROR("," &amp; VLOOKUP( 'Felling&amp;Restocking'!N895,SpeciesList[],2,FALSE),"," &amp; 'Felling&amp;Restocking'!N895))</f>
        <v/>
      </c>
      <c r="AQ895" s="333" t="str">
        <f>IF('Felling&amp;Restocking'!N895="","",VLOOKUP( 'Felling&amp;Restocking'!N895,SpeciesList[],4,FALSE))</f>
        <v/>
      </c>
      <c r="AS895" s="346"/>
      <c r="AT895" s="333" t="str">
        <f>IF('Sub-Cpt Record'!A895&lt;&gt;"",CONCATENATE('Sub-Cpt Record'!A895,'Sub-Cpt Record'!B895,'Sub-Cpt Record'!C895),"")</f>
        <v/>
      </c>
      <c r="AU895" s="333">
        <f t="shared" si="126"/>
        <v>1</v>
      </c>
      <c r="AV895" s="333">
        <f>IF(AT895&lt;&gt;"",'Sub-Cpt Record'!C895/CODE!AU895,0)</f>
        <v>0</v>
      </c>
    </row>
    <row r="896" spans="1:48" x14ac:dyDescent="0.25">
      <c r="A896" s="333" t="str">
        <f>IF('Sub-Cpt Record'!B896="",IF(OR('Sub-Cpt Record'!A896=0,'Sub-Cpt Record'!A896=""),"",'Sub-Cpt Record'!A896),CONCATENATE('Sub-Cpt Record'!A896&amp;'Sub-Cpt Record'!B896))</f>
        <v/>
      </c>
      <c r="B896" s="333">
        <f t="shared" si="118"/>
        <v>1</v>
      </c>
      <c r="C896" s="334" t="str">
        <f>IF('Sub-Cpt Record'!E896 = "","",'Sub-Cpt Record'!E896&amp;"  ")</f>
        <v/>
      </c>
      <c r="D896" s="333" t="str">
        <f>IF('Sub-Cpt Record'!F896 = "","",'Sub-Cpt Record'!F896&amp;"  ")</f>
        <v/>
      </c>
      <c r="E896" s="333" t="str">
        <f>IF('Sub-Cpt Record'!G896 = "","",'Sub-Cpt Record'!G896&amp;"  ")</f>
        <v/>
      </c>
      <c r="F896" s="333" t="str">
        <f>IF('Sub-Cpt Record'!H896 = "","",'Sub-Cpt Record'!H896&amp;"  ")</f>
        <v/>
      </c>
      <c r="G896" s="333" t="str">
        <f>IF('Sub-Cpt Record'!I896 = "","",'Sub-Cpt Record'!I896&amp;"  ")</f>
        <v/>
      </c>
      <c r="H896" s="333" t="str">
        <f>IF('Sub-Cpt Record'!J896 = "","",'Sub-Cpt Record'!J896&amp;"  ")</f>
        <v/>
      </c>
      <c r="I896" s="335" t="str">
        <f t="shared" si="119"/>
        <v/>
      </c>
      <c r="J896" s="333">
        <f>IF(A896&lt;&gt;"",'Sub-Cpt Record'!C896/CODE!B896,0)</f>
        <v>0</v>
      </c>
      <c r="L896" s="337" t="str">
        <f t="shared" si="120"/>
        <v/>
      </c>
      <c r="N896" s="338">
        <f>COUNTIFS('Felling&amp;Restocking'!$A$11:$A$1000, 'Felling&amp;Restocking'!$A896, 'Felling&amp;Restocking'!$B$11:$B$1000, 'Felling&amp;Restocking'!$B896, 'Felling&amp;Restocking'!$H$11:$H$1000, 'Felling&amp;Restocking'!$H896)</f>
        <v>0</v>
      </c>
      <c r="O896" s="338">
        <f>IF(OR('Felling&amp;Restocking'!H896=0,'Felling&amp;Restocking'!H896=""),0,1)</f>
        <v>0</v>
      </c>
      <c r="P896" s="339">
        <f>SUM('Felling&amp;Restocking'!O896+'Felling&amp;Restocking'!P896)</f>
        <v>0</v>
      </c>
      <c r="S896" s="341">
        <f>IF(AND(O896&lt;&gt;0,P896&lt;&gt;0,'Felling&amp;Restocking'!G896&lt;&gt;0,AA896="",AC896=""),1,0)</f>
        <v>0</v>
      </c>
      <c r="T896" s="342" t="str">
        <f>IF(OR('Felling&amp;Restocking'!G896=0,'Felling&amp;Restocking'!G896=""),"",SUM('Felling&amp;Restocking'!O896/P896)*'Felling&amp;Restocking'!G896)</f>
        <v/>
      </c>
      <c r="U896" s="343" t="str">
        <f>IF(OR('Felling&amp;Restocking'!G896=0,'Felling&amp;Restocking'!G896=""),"",SUM('Felling&amp;Restocking'!P896/P896)*'Felling&amp;Restocking'!G896)</f>
        <v/>
      </c>
      <c r="V896" s="344">
        <f>IF(CONCATENATE('Felling&amp;Restocking'!U896&amp;'Felling&amp;Restocking'!W896&amp;'Felling&amp;Restocking'!Y896&amp;'Felling&amp;Restocking'!AA896&amp;'Felling&amp;Restocking'!AC896)="",0,1)</f>
        <v>0</v>
      </c>
      <c r="W896" s="345">
        <f>IF(OR(OR(TRIM('Felling&amp;Restocking'!H896)="T",TRIM('Felling&amp;Restocking'!H896)="DF",TRIM('Felling&amp;Restocking'!H896)="OS"),O896=0),0,1)</f>
        <v>0</v>
      </c>
      <c r="X896" s="345">
        <f>IF(OR('Felling&amp;Restocking'!$S896="",OR('Felling&amp;Restocking'!$S896=0,'Felling&amp;Restocking'!$S896="N/A")),0,1)</f>
        <v>0</v>
      </c>
      <c r="Y896" s="333" t="str">
        <f t="shared" si="121"/>
        <v/>
      </c>
      <c r="Z896" s="333" t="str">
        <f t="shared" si="122"/>
        <v/>
      </c>
      <c r="AA896" s="334" t="str">
        <f t="shared" si="123"/>
        <v/>
      </c>
      <c r="AC896" s="333" t="str">
        <f t="shared" si="124"/>
        <v/>
      </c>
      <c r="AE896" s="333" t="str">
        <f t="shared" si="125"/>
        <v>1</v>
      </c>
      <c r="AF896" s="346" t="str">
        <f>IF('Felling&amp;Restocking'!I896="","",IFERROR(VLOOKUP( 'Felling&amp;Restocking'!I896,SpeciesList[],2,FALSE),"," &amp; 'Felling&amp;Restocking'!I896))</f>
        <v/>
      </c>
      <c r="AG896" s="333" t="str">
        <f>IF('Felling&amp;Restocking'!I896="","",VLOOKUP( 'Felling&amp;Restocking'!I896,SpeciesList[],4,FALSE))</f>
        <v/>
      </c>
      <c r="AH896" s="333" t="str">
        <f>IF('Felling&amp;Restocking'!J896="","",IFERROR("," &amp; VLOOKUP( 'Felling&amp;Restocking'!J896,SpeciesList[],2,FALSE),"," &amp; 'Felling&amp;Restocking'!J896))</f>
        <v/>
      </c>
      <c r="AI896" s="333" t="str">
        <f>IF('Felling&amp;Restocking'!J896="","",VLOOKUP( 'Felling&amp;Restocking'!J896,SpeciesList[],4,FALSE))</f>
        <v/>
      </c>
      <c r="AJ896" s="333" t="str">
        <f>IF('Felling&amp;Restocking'!K896="","",IFERROR("," &amp; VLOOKUP( 'Felling&amp;Restocking'!K896,SpeciesList[],2,FALSE),"," &amp; 'Felling&amp;Restocking'!K896))</f>
        <v/>
      </c>
      <c r="AK896" s="333" t="str">
        <f>IF('Felling&amp;Restocking'!K896="","",VLOOKUP( 'Felling&amp;Restocking'!K896,SpeciesList[],4,FALSE))</f>
        <v/>
      </c>
      <c r="AL896" s="333" t="str">
        <f>IF('Felling&amp;Restocking'!L896="","",IFERROR("," &amp; VLOOKUP( 'Felling&amp;Restocking'!L896,SpeciesList[],2,FALSE),"," &amp; 'Felling&amp;Restocking'!L896))</f>
        <v/>
      </c>
      <c r="AM896" s="333" t="str">
        <f>IF('Felling&amp;Restocking'!L896="","",VLOOKUP( 'Felling&amp;Restocking'!L896,SpeciesList[],4,FALSE))</f>
        <v/>
      </c>
      <c r="AN896" s="333" t="str">
        <f>IF('Felling&amp;Restocking'!M896="","",IFERROR("," &amp; VLOOKUP( 'Felling&amp;Restocking'!M896,SpeciesList[],2,FALSE),"," &amp; 'Felling&amp;Restocking'!M896))</f>
        <v/>
      </c>
      <c r="AO896" s="333" t="str">
        <f>IF('Felling&amp;Restocking'!M896="","",VLOOKUP( 'Felling&amp;Restocking'!M896,SpeciesList[],4,FALSE))</f>
        <v/>
      </c>
      <c r="AP896" s="333" t="str">
        <f>IF('Felling&amp;Restocking'!N896="","",IFERROR("," &amp; VLOOKUP( 'Felling&amp;Restocking'!N896,SpeciesList[],2,FALSE),"," &amp; 'Felling&amp;Restocking'!N896))</f>
        <v/>
      </c>
      <c r="AQ896" s="333" t="str">
        <f>IF('Felling&amp;Restocking'!N896="","",VLOOKUP( 'Felling&amp;Restocking'!N896,SpeciesList[],4,FALSE))</f>
        <v/>
      </c>
      <c r="AS896" s="346"/>
      <c r="AT896" s="333" t="str">
        <f>IF('Sub-Cpt Record'!A896&lt;&gt;"",CONCATENATE('Sub-Cpt Record'!A896,'Sub-Cpt Record'!B896,'Sub-Cpt Record'!C896),"")</f>
        <v/>
      </c>
      <c r="AU896" s="333">
        <f t="shared" si="126"/>
        <v>1</v>
      </c>
      <c r="AV896" s="333">
        <f>IF(AT896&lt;&gt;"",'Sub-Cpt Record'!C896/CODE!AU896,0)</f>
        <v>0</v>
      </c>
    </row>
    <row r="897" spans="1:48" x14ac:dyDescent="0.25">
      <c r="A897" s="333" t="str">
        <f>IF('Sub-Cpt Record'!B897="",IF(OR('Sub-Cpt Record'!A897=0,'Sub-Cpt Record'!A897=""),"",'Sub-Cpt Record'!A897),CONCATENATE('Sub-Cpt Record'!A897&amp;'Sub-Cpt Record'!B897))</f>
        <v/>
      </c>
      <c r="B897" s="333">
        <f t="shared" si="118"/>
        <v>1</v>
      </c>
      <c r="C897" s="334" t="str">
        <f>IF('Sub-Cpt Record'!E897 = "","",'Sub-Cpt Record'!E897&amp;"  ")</f>
        <v/>
      </c>
      <c r="D897" s="333" t="str">
        <f>IF('Sub-Cpt Record'!F897 = "","",'Sub-Cpt Record'!F897&amp;"  ")</f>
        <v/>
      </c>
      <c r="E897" s="333" t="str">
        <f>IF('Sub-Cpt Record'!G897 = "","",'Sub-Cpt Record'!G897&amp;"  ")</f>
        <v/>
      </c>
      <c r="F897" s="333" t="str">
        <f>IF('Sub-Cpt Record'!H897 = "","",'Sub-Cpt Record'!H897&amp;"  ")</f>
        <v/>
      </c>
      <c r="G897" s="333" t="str">
        <f>IF('Sub-Cpt Record'!I897 = "","",'Sub-Cpt Record'!I897&amp;"  ")</f>
        <v/>
      </c>
      <c r="H897" s="333" t="str">
        <f>IF('Sub-Cpt Record'!J897 = "","",'Sub-Cpt Record'!J897&amp;"  ")</f>
        <v/>
      </c>
      <c r="I897" s="335" t="str">
        <f t="shared" si="119"/>
        <v/>
      </c>
      <c r="J897" s="333">
        <f>IF(A897&lt;&gt;"",'Sub-Cpt Record'!C897/CODE!B897,0)</f>
        <v>0</v>
      </c>
      <c r="L897" s="337" t="str">
        <f t="shared" si="120"/>
        <v/>
      </c>
      <c r="N897" s="338">
        <f>COUNTIFS('Felling&amp;Restocking'!$A$11:$A$1000, 'Felling&amp;Restocking'!$A897, 'Felling&amp;Restocking'!$B$11:$B$1000, 'Felling&amp;Restocking'!$B897, 'Felling&amp;Restocking'!$H$11:$H$1000, 'Felling&amp;Restocking'!$H897)</f>
        <v>0</v>
      </c>
      <c r="O897" s="338">
        <f>IF(OR('Felling&amp;Restocking'!H897=0,'Felling&amp;Restocking'!H897=""),0,1)</f>
        <v>0</v>
      </c>
      <c r="P897" s="339">
        <f>SUM('Felling&amp;Restocking'!O897+'Felling&amp;Restocking'!P897)</f>
        <v>0</v>
      </c>
      <c r="S897" s="341">
        <f>IF(AND(O897&lt;&gt;0,P897&lt;&gt;0,'Felling&amp;Restocking'!G897&lt;&gt;0,AA897="",AC897=""),1,0)</f>
        <v>0</v>
      </c>
      <c r="T897" s="342" t="str">
        <f>IF(OR('Felling&amp;Restocking'!G897=0,'Felling&amp;Restocking'!G897=""),"",SUM('Felling&amp;Restocking'!O897/P897)*'Felling&amp;Restocking'!G897)</f>
        <v/>
      </c>
      <c r="U897" s="343" t="str">
        <f>IF(OR('Felling&amp;Restocking'!G897=0,'Felling&amp;Restocking'!G897=""),"",SUM('Felling&amp;Restocking'!P897/P897)*'Felling&amp;Restocking'!G897)</f>
        <v/>
      </c>
      <c r="V897" s="344">
        <f>IF(CONCATENATE('Felling&amp;Restocking'!U897&amp;'Felling&amp;Restocking'!W897&amp;'Felling&amp;Restocking'!Y897&amp;'Felling&amp;Restocking'!AA897&amp;'Felling&amp;Restocking'!AC897)="",0,1)</f>
        <v>0</v>
      </c>
      <c r="W897" s="345">
        <f>IF(OR(OR(TRIM('Felling&amp;Restocking'!H897)="T",TRIM('Felling&amp;Restocking'!H897)="DF",TRIM('Felling&amp;Restocking'!H897)="OS"),O897=0),0,1)</f>
        <v>0</v>
      </c>
      <c r="X897" s="345">
        <f>IF(OR('Felling&amp;Restocking'!$S897="",OR('Felling&amp;Restocking'!$S897=0,'Felling&amp;Restocking'!$S897="N/A")),0,1)</f>
        <v>0</v>
      </c>
      <c r="Y897" s="333" t="str">
        <f t="shared" si="121"/>
        <v/>
      </c>
      <c r="Z897" s="333" t="str">
        <f t="shared" si="122"/>
        <v/>
      </c>
      <c r="AA897" s="334" t="str">
        <f t="shared" si="123"/>
        <v/>
      </c>
      <c r="AC897" s="333" t="str">
        <f t="shared" si="124"/>
        <v/>
      </c>
      <c r="AE897" s="333" t="str">
        <f t="shared" si="125"/>
        <v>1</v>
      </c>
      <c r="AF897" s="346" t="str">
        <f>IF('Felling&amp;Restocking'!I897="","",IFERROR(VLOOKUP( 'Felling&amp;Restocking'!I897,SpeciesList[],2,FALSE),"," &amp; 'Felling&amp;Restocking'!I897))</f>
        <v/>
      </c>
      <c r="AG897" s="333" t="str">
        <f>IF('Felling&amp;Restocking'!I897="","",VLOOKUP( 'Felling&amp;Restocking'!I897,SpeciesList[],4,FALSE))</f>
        <v/>
      </c>
      <c r="AH897" s="333" t="str">
        <f>IF('Felling&amp;Restocking'!J897="","",IFERROR("," &amp; VLOOKUP( 'Felling&amp;Restocking'!J897,SpeciesList[],2,FALSE),"," &amp; 'Felling&amp;Restocking'!J897))</f>
        <v/>
      </c>
      <c r="AI897" s="333" t="str">
        <f>IF('Felling&amp;Restocking'!J897="","",VLOOKUP( 'Felling&amp;Restocking'!J897,SpeciesList[],4,FALSE))</f>
        <v/>
      </c>
      <c r="AJ897" s="333" t="str">
        <f>IF('Felling&amp;Restocking'!K897="","",IFERROR("," &amp; VLOOKUP( 'Felling&amp;Restocking'!K897,SpeciesList[],2,FALSE),"," &amp; 'Felling&amp;Restocking'!K897))</f>
        <v/>
      </c>
      <c r="AK897" s="333" t="str">
        <f>IF('Felling&amp;Restocking'!K897="","",VLOOKUP( 'Felling&amp;Restocking'!K897,SpeciesList[],4,FALSE))</f>
        <v/>
      </c>
      <c r="AL897" s="333" t="str">
        <f>IF('Felling&amp;Restocking'!L897="","",IFERROR("," &amp; VLOOKUP( 'Felling&amp;Restocking'!L897,SpeciesList[],2,FALSE),"," &amp; 'Felling&amp;Restocking'!L897))</f>
        <v/>
      </c>
      <c r="AM897" s="333" t="str">
        <f>IF('Felling&amp;Restocking'!L897="","",VLOOKUP( 'Felling&amp;Restocking'!L897,SpeciesList[],4,FALSE))</f>
        <v/>
      </c>
      <c r="AN897" s="333" t="str">
        <f>IF('Felling&amp;Restocking'!M897="","",IFERROR("," &amp; VLOOKUP( 'Felling&amp;Restocking'!M897,SpeciesList[],2,FALSE),"," &amp; 'Felling&amp;Restocking'!M897))</f>
        <v/>
      </c>
      <c r="AO897" s="333" t="str">
        <f>IF('Felling&amp;Restocking'!M897="","",VLOOKUP( 'Felling&amp;Restocking'!M897,SpeciesList[],4,FALSE))</f>
        <v/>
      </c>
      <c r="AP897" s="333" t="str">
        <f>IF('Felling&amp;Restocking'!N897="","",IFERROR("," &amp; VLOOKUP( 'Felling&amp;Restocking'!N897,SpeciesList[],2,FALSE),"," &amp; 'Felling&amp;Restocking'!N897))</f>
        <v/>
      </c>
      <c r="AQ897" s="333" t="str">
        <f>IF('Felling&amp;Restocking'!N897="","",VLOOKUP( 'Felling&amp;Restocking'!N897,SpeciesList[],4,FALSE))</f>
        <v/>
      </c>
      <c r="AS897" s="346"/>
      <c r="AT897" s="333" t="str">
        <f>IF('Sub-Cpt Record'!A897&lt;&gt;"",CONCATENATE('Sub-Cpt Record'!A897,'Sub-Cpt Record'!B897,'Sub-Cpt Record'!C897),"")</f>
        <v/>
      </c>
      <c r="AU897" s="333">
        <f t="shared" si="126"/>
        <v>1</v>
      </c>
      <c r="AV897" s="333">
        <f>IF(AT897&lt;&gt;"",'Sub-Cpt Record'!C897/CODE!AU897,0)</f>
        <v>0</v>
      </c>
    </row>
    <row r="898" spans="1:48" x14ac:dyDescent="0.25">
      <c r="A898" s="333" t="str">
        <f>IF('Sub-Cpt Record'!B898="",IF(OR('Sub-Cpt Record'!A898=0,'Sub-Cpt Record'!A898=""),"",'Sub-Cpt Record'!A898),CONCATENATE('Sub-Cpt Record'!A898&amp;'Sub-Cpt Record'!B898))</f>
        <v/>
      </c>
      <c r="B898" s="333">
        <f t="shared" si="118"/>
        <v>1</v>
      </c>
      <c r="C898" s="334" t="str">
        <f>IF('Sub-Cpt Record'!E898 = "","",'Sub-Cpt Record'!E898&amp;"  ")</f>
        <v/>
      </c>
      <c r="D898" s="333" t="str">
        <f>IF('Sub-Cpt Record'!F898 = "","",'Sub-Cpt Record'!F898&amp;"  ")</f>
        <v/>
      </c>
      <c r="E898" s="333" t="str">
        <f>IF('Sub-Cpt Record'!G898 = "","",'Sub-Cpt Record'!G898&amp;"  ")</f>
        <v/>
      </c>
      <c r="F898" s="333" t="str">
        <f>IF('Sub-Cpt Record'!H898 = "","",'Sub-Cpt Record'!H898&amp;"  ")</f>
        <v/>
      </c>
      <c r="G898" s="333" t="str">
        <f>IF('Sub-Cpt Record'!I898 = "","",'Sub-Cpt Record'!I898&amp;"  ")</f>
        <v/>
      </c>
      <c r="H898" s="333" t="str">
        <f>IF('Sub-Cpt Record'!J898 = "","",'Sub-Cpt Record'!J898&amp;"  ")</f>
        <v/>
      </c>
      <c r="I898" s="335" t="str">
        <f t="shared" si="119"/>
        <v/>
      </c>
      <c r="J898" s="333">
        <f>IF(A898&lt;&gt;"",'Sub-Cpt Record'!C898/CODE!B898,0)</f>
        <v>0</v>
      </c>
      <c r="L898" s="337" t="str">
        <f t="shared" si="120"/>
        <v/>
      </c>
      <c r="N898" s="338">
        <f>COUNTIFS('Felling&amp;Restocking'!$A$11:$A$1000, 'Felling&amp;Restocking'!$A898, 'Felling&amp;Restocking'!$B$11:$B$1000, 'Felling&amp;Restocking'!$B898, 'Felling&amp;Restocking'!$H$11:$H$1000, 'Felling&amp;Restocking'!$H898)</f>
        <v>0</v>
      </c>
      <c r="O898" s="338">
        <f>IF(OR('Felling&amp;Restocking'!H898=0,'Felling&amp;Restocking'!H898=""),0,1)</f>
        <v>0</v>
      </c>
      <c r="P898" s="339">
        <f>SUM('Felling&amp;Restocking'!O898+'Felling&amp;Restocking'!P898)</f>
        <v>0</v>
      </c>
      <c r="S898" s="341">
        <f>IF(AND(O898&lt;&gt;0,P898&lt;&gt;0,'Felling&amp;Restocking'!G898&lt;&gt;0,AA898="",AC898=""),1,0)</f>
        <v>0</v>
      </c>
      <c r="T898" s="342" t="str">
        <f>IF(OR('Felling&amp;Restocking'!G898=0,'Felling&amp;Restocking'!G898=""),"",SUM('Felling&amp;Restocking'!O898/P898)*'Felling&amp;Restocking'!G898)</f>
        <v/>
      </c>
      <c r="U898" s="343" t="str">
        <f>IF(OR('Felling&amp;Restocking'!G898=0,'Felling&amp;Restocking'!G898=""),"",SUM('Felling&amp;Restocking'!P898/P898)*'Felling&amp;Restocking'!G898)</f>
        <v/>
      </c>
      <c r="V898" s="344">
        <f>IF(CONCATENATE('Felling&amp;Restocking'!U898&amp;'Felling&amp;Restocking'!W898&amp;'Felling&amp;Restocking'!Y898&amp;'Felling&amp;Restocking'!AA898&amp;'Felling&amp;Restocking'!AC898)="",0,1)</f>
        <v>0</v>
      </c>
      <c r="W898" s="345">
        <f>IF(OR(OR(TRIM('Felling&amp;Restocking'!H898)="T",TRIM('Felling&amp;Restocking'!H898)="DF",TRIM('Felling&amp;Restocking'!H898)="OS"),O898=0),0,1)</f>
        <v>0</v>
      </c>
      <c r="X898" s="345">
        <f>IF(OR('Felling&amp;Restocking'!$S898="",OR('Felling&amp;Restocking'!$S898=0,'Felling&amp;Restocking'!$S898="N/A")),0,1)</f>
        <v>0</v>
      </c>
      <c r="Y898" s="333" t="str">
        <f t="shared" si="121"/>
        <v/>
      </c>
      <c r="Z898" s="333" t="str">
        <f t="shared" si="122"/>
        <v/>
      </c>
      <c r="AA898" s="334" t="str">
        <f t="shared" si="123"/>
        <v/>
      </c>
      <c r="AC898" s="333" t="str">
        <f t="shared" si="124"/>
        <v/>
      </c>
      <c r="AE898" s="333" t="str">
        <f t="shared" si="125"/>
        <v>1</v>
      </c>
      <c r="AF898" s="346" t="str">
        <f>IF('Felling&amp;Restocking'!I898="","",IFERROR(VLOOKUP( 'Felling&amp;Restocking'!I898,SpeciesList[],2,FALSE),"," &amp; 'Felling&amp;Restocking'!I898))</f>
        <v/>
      </c>
      <c r="AG898" s="333" t="str">
        <f>IF('Felling&amp;Restocking'!I898="","",VLOOKUP( 'Felling&amp;Restocking'!I898,SpeciesList[],4,FALSE))</f>
        <v/>
      </c>
      <c r="AH898" s="333" t="str">
        <f>IF('Felling&amp;Restocking'!J898="","",IFERROR("," &amp; VLOOKUP( 'Felling&amp;Restocking'!J898,SpeciesList[],2,FALSE),"," &amp; 'Felling&amp;Restocking'!J898))</f>
        <v/>
      </c>
      <c r="AI898" s="333" t="str">
        <f>IF('Felling&amp;Restocking'!J898="","",VLOOKUP( 'Felling&amp;Restocking'!J898,SpeciesList[],4,FALSE))</f>
        <v/>
      </c>
      <c r="AJ898" s="333" t="str">
        <f>IF('Felling&amp;Restocking'!K898="","",IFERROR("," &amp; VLOOKUP( 'Felling&amp;Restocking'!K898,SpeciesList[],2,FALSE),"," &amp; 'Felling&amp;Restocking'!K898))</f>
        <v/>
      </c>
      <c r="AK898" s="333" t="str">
        <f>IF('Felling&amp;Restocking'!K898="","",VLOOKUP( 'Felling&amp;Restocking'!K898,SpeciesList[],4,FALSE))</f>
        <v/>
      </c>
      <c r="AL898" s="333" t="str">
        <f>IF('Felling&amp;Restocking'!L898="","",IFERROR("," &amp; VLOOKUP( 'Felling&amp;Restocking'!L898,SpeciesList[],2,FALSE),"," &amp; 'Felling&amp;Restocking'!L898))</f>
        <v/>
      </c>
      <c r="AM898" s="333" t="str">
        <f>IF('Felling&amp;Restocking'!L898="","",VLOOKUP( 'Felling&amp;Restocking'!L898,SpeciesList[],4,FALSE))</f>
        <v/>
      </c>
      <c r="AN898" s="333" t="str">
        <f>IF('Felling&amp;Restocking'!M898="","",IFERROR("," &amp; VLOOKUP( 'Felling&amp;Restocking'!M898,SpeciesList[],2,FALSE),"," &amp; 'Felling&amp;Restocking'!M898))</f>
        <v/>
      </c>
      <c r="AO898" s="333" t="str">
        <f>IF('Felling&amp;Restocking'!M898="","",VLOOKUP( 'Felling&amp;Restocking'!M898,SpeciesList[],4,FALSE))</f>
        <v/>
      </c>
      <c r="AP898" s="333" t="str">
        <f>IF('Felling&amp;Restocking'!N898="","",IFERROR("," &amp; VLOOKUP( 'Felling&amp;Restocking'!N898,SpeciesList[],2,FALSE),"," &amp; 'Felling&amp;Restocking'!N898))</f>
        <v/>
      </c>
      <c r="AQ898" s="333" t="str">
        <f>IF('Felling&amp;Restocking'!N898="","",VLOOKUP( 'Felling&amp;Restocking'!N898,SpeciesList[],4,FALSE))</f>
        <v/>
      </c>
      <c r="AS898" s="346"/>
      <c r="AT898" s="333" t="str">
        <f>IF('Sub-Cpt Record'!A898&lt;&gt;"",CONCATENATE('Sub-Cpt Record'!A898,'Sub-Cpt Record'!B898,'Sub-Cpt Record'!C898),"")</f>
        <v/>
      </c>
      <c r="AU898" s="333">
        <f t="shared" si="126"/>
        <v>1</v>
      </c>
      <c r="AV898" s="333">
        <f>IF(AT898&lt;&gt;"",'Sub-Cpt Record'!C898/CODE!AU898,0)</f>
        <v>0</v>
      </c>
    </row>
    <row r="899" spans="1:48" x14ac:dyDescent="0.25">
      <c r="A899" s="333" t="str">
        <f>IF('Sub-Cpt Record'!B899="",IF(OR('Sub-Cpt Record'!A899=0,'Sub-Cpt Record'!A899=""),"",'Sub-Cpt Record'!A899),CONCATENATE('Sub-Cpt Record'!A899&amp;'Sub-Cpt Record'!B899))</f>
        <v/>
      </c>
      <c r="B899" s="333">
        <f t="shared" si="118"/>
        <v>1</v>
      </c>
      <c r="C899" s="334" t="str">
        <f>IF('Sub-Cpt Record'!E899 = "","",'Sub-Cpt Record'!E899&amp;"  ")</f>
        <v/>
      </c>
      <c r="D899" s="333" t="str">
        <f>IF('Sub-Cpt Record'!F899 = "","",'Sub-Cpt Record'!F899&amp;"  ")</f>
        <v/>
      </c>
      <c r="E899" s="333" t="str">
        <f>IF('Sub-Cpt Record'!G899 = "","",'Sub-Cpt Record'!G899&amp;"  ")</f>
        <v/>
      </c>
      <c r="F899" s="333" t="str">
        <f>IF('Sub-Cpt Record'!H899 = "","",'Sub-Cpt Record'!H899&amp;"  ")</f>
        <v/>
      </c>
      <c r="G899" s="333" t="str">
        <f>IF('Sub-Cpt Record'!I899 = "","",'Sub-Cpt Record'!I899&amp;"  ")</f>
        <v/>
      </c>
      <c r="H899" s="333" t="str">
        <f>IF('Sub-Cpt Record'!J899 = "","",'Sub-Cpt Record'!J899&amp;"  ")</f>
        <v/>
      </c>
      <c r="I899" s="335" t="str">
        <f t="shared" si="119"/>
        <v/>
      </c>
      <c r="J899" s="333">
        <f>IF(A899&lt;&gt;"",'Sub-Cpt Record'!C899/CODE!B899,0)</f>
        <v>0</v>
      </c>
      <c r="L899" s="337" t="str">
        <f t="shared" si="120"/>
        <v/>
      </c>
      <c r="N899" s="338">
        <f>COUNTIFS('Felling&amp;Restocking'!$A$11:$A$1000, 'Felling&amp;Restocking'!$A899, 'Felling&amp;Restocking'!$B$11:$B$1000, 'Felling&amp;Restocking'!$B899, 'Felling&amp;Restocking'!$H$11:$H$1000, 'Felling&amp;Restocking'!$H899)</f>
        <v>0</v>
      </c>
      <c r="O899" s="338">
        <f>IF(OR('Felling&amp;Restocking'!H899=0,'Felling&amp;Restocking'!H899=""),0,1)</f>
        <v>0</v>
      </c>
      <c r="P899" s="339">
        <f>SUM('Felling&amp;Restocking'!O899+'Felling&amp;Restocking'!P899)</f>
        <v>0</v>
      </c>
      <c r="S899" s="341">
        <f>IF(AND(O899&lt;&gt;0,P899&lt;&gt;0,'Felling&amp;Restocking'!G899&lt;&gt;0,AA899="",AC899=""),1,0)</f>
        <v>0</v>
      </c>
      <c r="T899" s="342" t="str">
        <f>IF(OR('Felling&amp;Restocking'!G899=0,'Felling&amp;Restocking'!G899=""),"",SUM('Felling&amp;Restocking'!O899/P899)*'Felling&amp;Restocking'!G899)</f>
        <v/>
      </c>
      <c r="U899" s="343" t="str">
        <f>IF(OR('Felling&amp;Restocking'!G899=0,'Felling&amp;Restocking'!G899=""),"",SUM('Felling&amp;Restocking'!P899/P899)*'Felling&amp;Restocking'!G899)</f>
        <v/>
      </c>
      <c r="V899" s="344">
        <f>IF(CONCATENATE('Felling&amp;Restocking'!U899&amp;'Felling&amp;Restocking'!W899&amp;'Felling&amp;Restocking'!Y899&amp;'Felling&amp;Restocking'!AA899&amp;'Felling&amp;Restocking'!AC899)="",0,1)</f>
        <v>0</v>
      </c>
      <c r="W899" s="345">
        <f>IF(OR(OR(TRIM('Felling&amp;Restocking'!H899)="T",TRIM('Felling&amp;Restocking'!H899)="DF",TRIM('Felling&amp;Restocking'!H899)="OS"),O899=0),0,1)</f>
        <v>0</v>
      </c>
      <c r="X899" s="345">
        <f>IF(OR('Felling&amp;Restocking'!$S899="",OR('Felling&amp;Restocking'!$S899=0,'Felling&amp;Restocking'!$S899="N/A")),0,1)</f>
        <v>0</v>
      </c>
      <c r="Y899" s="333" t="str">
        <f t="shared" si="121"/>
        <v/>
      </c>
      <c r="Z899" s="333" t="str">
        <f t="shared" si="122"/>
        <v/>
      </c>
      <c r="AA899" s="334" t="str">
        <f t="shared" si="123"/>
        <v/>
      </c>
      <c r="AC899" s="333" t="str">
        <f t="shared" si="124"/>
        <v/>
      </c>
      <c r="AE899" s="333" t="str">
        <f t="shared" si="125"/>
        <v>1</v>
      </c>
      <c r="AF899" s="346" t="str">
        <f>IF('Felling&amp;Restocking'!I899="","",IFERROR(VLOOKUP( 'Felling&amp;Restocking'!I899,SpeciesList[],2,FALSE),"," &amp; 'Felling&amp;Restocking'!I899))</f>
        <v/>
      </c>
      <c r="AG899" s="333" t="str">
        <f>IF('Felling&amp;Restocking'!I899="","",VLOOKUP( 'Felling&amp;Restocking'!I899,SpeciesList[],4,FALSE))</f>
        <v/>
      </c>
      <c r="AH899" s="333" t="str">
        <f>IF('Felling&amp;Restocking'!J899="","",IFERROR("," &amp; VLOOKUP( 'Felling&amp;Restocking'!J899,SpeciesList[],2,FALSE),"," &amp; 'Felling&amp;Restocking'!J899))</f>
        <v/>
      </c>
      <c r="AI899" s="333" t="str">
        <f>IF('Felling&amp;Restocking'!J899="","",VLOOKUP( 'Felling&amp;Restocking'!J899,SpeciesList[],4,FALSE))</f>
        <v/>
      </c>
      <c r="AJ899" s="333" t="str">
        <f>IF('Felling&amp;Restocking'!K899="","",IFERROR("," &amp; VLOOKUP( 'Felling&amp;Restocking'!K899,SpeciesList[],2,FALSE),"," &amp; 'Felling&amp;Restocking'!K899))</f>
        <v/>
      </c>
      <c r="AK899" s="333" t="str">
        <f>IF('Felling&amp;Restocking'!K899="","",VLOOKUP( 'Felling&amp;Restocking'!K899,SpeciesList[],4,FALSE))</f>
        <v/>
      </c>
      <c r="AL899" s="333" t="str">
        <f>IF('Felling&amp;Restocking'!L899="","",IFERROR("," &amp; VLOOKUP( 'Felling&amp;Restocking'!L899,SpeciesList[],2,FALSE),"," &amp; 'Felling&amp;Restocking'!L899))</f>
        <v/>
      </c>
      <c r="AM899" s="333" t="str">
        <f>IF('Felling&amp;Restocking'!L899="","",VLOOKUP( 'Felling&amp;Restocking'!L899,SpeciesList[],4,FALSE))</f>
        <v/>
      </c>
      <c r="AN899" s="333" t="str">
        <f>IF('Felling&amp;Restocking'!M899="","",IFERROR("," &amp; VLOOKUP( 'Felling&amp;Restocking'!M899,SpeciesList[],2,FALSE),"," &amp; 'Felling&amp;Restocking'!M899))</f>
        <v/>
      </c>
      <c r="AO899" s="333" t="str">
        <f>IF('Felling&amp;Restocking'!M899="","",VLOOKUP( 'Felling&amp;Restocking'!M899,SpeciesList[],4,FALSE))</f>
        <v/>
      </c>
      <c r="AP899" s="333" t="str">
        <f>IF('Felling&amp;Restocking'!N899="","",IFERROR("," &amp; VLOOKUP( 'Felling&amp;Restocking'!N899,SpeciesList[],2,FALSE),"," &amp; 'Felling&amp;Restocking'!N899))</f>
        <v/>
      </c>
      <c r="AQ899" s="333" t="str">
        <f>IF('Felling&amp;Restocking'!N899="","",VLOOKUP( 'Felling&amp;Restocking'!N899,SpeciesList[],4,FALSE))</f>
        <v/>
      </c>
      <c r="AS899" s="346"/>
      <c r="AT899" s="333" t="str">
        <f>IF('Sub-Cpt Record'!A899&lt;&gt;"",CONCATENATE('Sub-Cpt Record'!A899,'Sub-Cpt Record'!B899,'Sub-Cpt Record'!C899),"")</f>
        <v/>
      </c>
      <c r="AU899" s="333">
        <f t="shared" si="126"/>
        <v>1</v>
      </c>
      <c r="AV899" s="333">
        <f>IF(AT899&lt;&gt;"",'Sub-Cpt Record'!C899/CODE!AU899,0)</f>
        <v>0</v>
      </c>
    </row>
    <row r="900" spans="1:48" x14ac:dyDescent="0.25">
      <c r="A900" s="333" t="str">
        <f>IF('Sub-Cpt Record'!B900="",IF(OR('Sub-Cpt Record'!A900=0,'Sub-Cpt Record'!A900=""),"",'Sub-Cpt Record'!A900),CONCATENATE('Sub-Cpt Record'!A900&amp;'Sub-Cpt Record'!B900))</f>
        <v/>
      </c>
      <c r="B900" s="333">
        <f t="shared" si="118"/>
        <v>1</v>
      </c>
      <c r="C900" s="334" t="str">
        <f>IF('Sub-Cpt Record'!E900 = "","",'Sub-Cpt Record'!E900&amp;"  ")</f>
        <v/>
      </c>
      <c r="D900" s="333" t="str">
        <f>IF('Sub-Cpt Record'!F900 = "","",'Sub-Cpt Record'!F900&amp;"  ")</f>
        <v/>
      </c>
      <c r="E900" s="333" t="str">
        <f>IF('Sub-Cpt Record'!G900 = "","",'Sub-Cpt Record'!G900&amp;"  ")</f>
        <v/>
      </c>
      <c r="F900" s="333" t="str">
        <f>IF('Sub-Cpt Record'!H900 = "","",'Sub-Cpt Record'!H900&amp;"  ")</f>
        <v/>
      </c>
      <c r="G900" s="333" t="str">
        <f>IF('Sub-Cpt Record'!I900 = "","",'Sub-Cpt Record'!I900&amp;"  ")</f>
        <v/>
      </c>
      <c r="H900" s="333" t="str">
        <f>IF('Sub-Cpt Record'!J900 = "","",'Sub-Cpt Record'!J900&amp;"  ")</f>
        <v/>
      </c>
      <c r="I900" s="335" t="str">
        <f t="shared" si="119"/>
        <v/>
      </c>
      <c r="J900" s="333">
        <f>IF(A900&lt;&gt;"",'Sub-Cpt Record'!C900/CODE!B900,0)</f>
        <v>0</v>
      </c>
      <c r="L900" s="337" t="str">
        <f t="shared" si="120"/>
        <v/>
      </c>
      <c r="N900" s="338">
        <f>COUNTIFS('Felling&amp;Restocking'!$A$11:$A$1000, 'Felling&amp;Restocking'!$A900, 'Felling&amp;Restocking'!$B$11:$B$1000, 'Felling&amp;Restocking'!$B900, 'Felling&amp;Restocking'!$H$11:$H$1000, 'Felling&amp;Restocking'!$H900)</f>
        <v>0</v>
      </c>
      <c r="O900" s="338">
        <f>IF(OR('Felling&amp;Restocking'!H900=0,'Felling&amp;Restocking'!H900=""),0,1)</f>
        <v>0</v>
      </c>
      <c r="P900" s="339">
        <f>SUM('Felling&amp;Restocking'!O900+'Felling&amp;Restocking'!P900)</f>
        <v>0</v>
      </c>
      <c r="S900" s="341">
        <f>IF(AND(O900&lt;&gt;0,P900&lt;&gt;0,'Felling&amp;Restocking'!G900&lt;&gt;0,AA900="",AC900=""),1,0)</f>
        <v>0</v>
      </c>
      <c r="T900" s="342" t="str">
        <f>IF(OR('Felling&amp;Restocking'!G900=0,'Felling&amp;Restocking'!G900=""),"",SUM('Felling&amp;Restocking'!O900/P900)*'Felling&amp;Restocking'!G900)</f>
        <v/>
      </c>
      <c r="U900" s="343" t="str">
        <f>IF(OR('Felling&amp;Restocking'!G900=0,'Felling&amp;Restocking'!G900=""),"",SUM('Felling&amp;Restocking'!P900/P900)*'Felling&amp;Restocking'!G900)</f>
        <v/>
      </c>
      <c r="V900" s="344">
        <f>IF(CONCATENATE('Felling&amp;Restocking'!U900&amp;'Felling&amp;Restocking'!W900&amp;'Felling&amp;Restocking'!Y900&amp;'Felling&amp;Restocking'!AA900&amp;'Felling&amp;Restocking'!AC900)="",0,1)</f>
        <v>0</v>
      </c>
      <c r="W900" s="345">
        <f>IF(OR(OR(TRIM('Felling&amp;Restocking'!H900)="T",TRIM('Felling&amp;Restocking'!H900)="DF",TRIM('Felling&amp;Restocking'!H900)="OS"),O900=0),0,1)</f>
        <v>0</v>
      </c>
      <c r="X900" s="345">
        <f>IF(OR('Felling&amp;Restocking'!$S900="",OR('Felling&amp;Restocking'!$S900=0,'Felling&amp;Restocking'!$S900="N/A")),0,1)</f>
        <v>0</v>
      </c>
      <c r="Y900" s="333" t="str">
        <f t="shared" si="121"/>
        <v/>
      </c>
      <c r="Z900" s="333" t="str">
        <f t="shared" si="122"/>
        <v/>
      </c>
      <c r="AA900" s="334" t="str">
        <f t="shared" si="123"/>
        <v/>
      </c>
      <c r="AC900" s="333" t="str">
        <f t="shared" si="124"/>
        <v/>
      </c>
      <c r="AE900" s="333" t="str">
        <f t="shared" si="125"/>
        <v>1</v>
      </c>
      <c r="AF900" s="346" t="str">
        <f>IF('Felling&amp;Restocking'!I900="","",IFERROR(VLOOKUP( 'Felling&amp;Restocking'!I900,SpeciesList[],2,FALSE),"," &amp; 'Felling&amp;Restocking'!I900))</f>
        <v/>
      </c>
      <c r="AG900" s="333" t="str">
        <f>IF('Felling&amp;Restocking'!I900="","",VLOOKUP( 'Felling&amp;Restocking'!I900,SpeciesList[],4,FALSE))</f>
        <v/>
      </c>
      <c r="AH900" s="333" t="str">
        <f>IF('Felling&amp;Restocking'!J900="","",IFERROR("," &amp; VLOOKUP( 'Felling&amp;Restocking'!J900,SpeciesList[],2,FALSE),"," &amp; 'Felling&amp;Restocking'!J900))</f>
        <v/>
      </c>
      <c r="AI900" s="333" t="str">
        <f>IF('Felling&amp;Restocking'!J900="","",VLOOKUP( 'Felling&amp;Restocking'!J900,SpeciesList[],4,FALSE))</f>
        <v/>
      </c>
      <c r="AJ900" s="333" t="str">
        <f>IF('Felling&amp;Restocking'!K900="","",IFERROR("," &amp; VLOOKUP( 'Felling&amp;Restocking'!K900,SpeciesList[],2,FALSE),"," &amp; 'Felling&amp;Restocking'!K900))</f>
        <v/>
      </c>
      <c r="AK900" s="333" t="str">
        <f>IF('Felling&amp;Restocking'!K900="","",VLOOKUP( 'Felling&amp;Restocking'!K900,SpeciesList[],4,FALSE))</f>
        <v/>
      </c>
      <c r="AL900" s="333" t="str">
        <f>IF('Felling&amp;Restocking'!L900="","",IFERROR("," &amp; VLOOKUP( 'Felling&amp;Restocking'!L900,SpeciesList[],2,FALSE),"," &amp; 'Felling&amp;Restocking'!L900))</f>
        <v/>
      </c>
      <c r="AM900" s="333" t="str">
        <f>IF('Felling&amp;Restocking'!L900="","",VLOOKUP( 'Felling&amp;Restocking'!L900,SpeciesList[],4,FALSE))</f>
        <v/>
      </c>
      <c r="AN900" s="333" t="str">
        <f>IF('Felling&amp;Restocking'!M900="","",IFERROR("," &amp; VLOOKUP( 'Felling&amp;Restocking'!M900,SpeciesList[],2,FALSE),"," &amp; 'Felling&amp;Restocking'!M900))</f>
        <v/>
      </c>
      <c r="AO900" s="333" t="str">
        <f>IF('Felling&amp;Restocking'!M900="","",VLOOKUP( 'Felling&amp;Restocking'!M900,SpeciesList[],4,FALSE))</f>
        <v/>
      </c>
      <c r="AP900" s="333" t="str">
        <f>IF('Felling&amp;Restocking'!N900="","",IFERROR("," &amp; VLOOKUP( 'Felling&amp;Restocking'!N900,SpeciesList[],2,FALSE),"," &amp; 'Felling&amp;Restocking'!N900))</f>
        <v/>
      </c>
      <c r="AQ900" s="333" t="str">
        <f>IF('Felling&amp;Restocking'!N900="","",VLOOKUP( 'Felling&amp;Restocking'!N900,SpeciesList[],4,FALSE))</f>
        <v/>
      </c>
      <c r="AS900" s="346"/>
      <c r="AT900" s="333" t="str">
        <f>IF('Sub-Cpt Record'!A900&lt;&gt;"",CONCATENATE('Sub-Cpt Record'!A900,'Sub-Cpt Record'!B900,'Sub-Cpt Record'!C900),"")</f>
        <v/>
      </c>
      <c r="AU900" s="333">
        <f t="shared" si="126"/>
        <v>1</v>
      </c>
      <c r="AV900" s="333">
        <f>IF(AT900&lt;&gt;"",'Sub-Cpt Record'!C900/CODE!AU900,0)</f>
        <v>0</v>
      </c>
    </row>
    <row r="901" spans="1:48" x14ac:dyDescent="0.25">
      <c r="A901" s="333" t="str">
        <f>IF('Sub-Cpt Record'!B901="",IF(OR('Sub-Cpt Record'!A901=0,'Sub-Cpt Record'!A901=""),"",'Sub-Cpt Record'!A901),CONCATENATE('Sub-Cpt Record'!A901&amp;'Sub-Cpt Record'!B901))</f>
        <v/>
      </c>
      <c r="B901" s="333">
        <f t="shared" si="118"/>
        <v>1</v>
      </c>
      <c r="C901" s="334" t="str">
        <f>IF('Sub-Cpt Record'!E901 = "","",'Sub-Cpt Record'!E901&amp;"  ")</f>
        <v/>
      </c>
      <c r="D901" s="333" t="str">
        <f>IF('Sub-Cpt Record'!F901 = "","",'Sub-Cpt Record'!F901&amp;"  ")</f>
        <v/>
      </c>
      <c r="E901" s="333" t="str">
        <f>IF('Sub-Cpt Record'!G901 = "","",'Sub-Cpt Record'!G901&amp;"  ")</f>
        <v/>
      </c>
      <c r="F901" s="333" t="str">
        <f>IF('Sub-Cpt Record'!H901 = "","",'Sub-Cpt Record'!H901&amp;"  ")</f>
        <v/>
      </c>
      <c r="G901" s="333" t="str">
        <f>IF('Sub-Cpt Record'!I901 = "","",'Sub-Cpt Record'!I901&amp;"  ")</f>
        <v/>
      </c>
      <c r="H901" s="333" t="str">
        <f>IF('Sub-Cpt Record'!J901 = "","",'Sub-Cpt Record'!J901&amp;"  ")</f>
        <v/>
      </c>
      <c r="I901" s="335" t="str">
        <f t="shared" si="119"/>
        <v/>
      </c>
      <c r="J901" s="333">
        <f>IF(A901&lt;&gt;"",'Sub-Cpt Record'!C901/CODE!B901,0)</f>
        <v>0</v>
      </c>
      <c r="L901" s="337" t="str">
        <f t="shared" si="120"/>
        <v/>
      </c>
      <c r="N901" s="338">
        <f>COUNTIFS('Felling&amp;Restocking'!$A$11:$A$1000, 'Felling&amp;Restocking'!$A901, 'Felling&amp;Restocking'!$B$11:$B$1000, 'Felling&amp;Restocking'!$B901, 'Felling&amp;Restocking'!$H$11:$H$1000, 'Felling&amp;Restocking'!$H901)</f>
        <v>0</v>
      </c>
      <c r="O901" s="338">
        <f>IF(OR('Felling&amp;Restocking'!H901=0,'Felling&amp;Restocking'!H901=""),0,1)</f>
        <v>0</v>
      </c>
      <c r="P901" s="339">
        <f>SUM('Felling&amp;Restocking'!O901+'Felling&amp;Restocking'!P901)</f>
        <v>0</v>
      </c>
      <c r="S901" s="341">
        <f>IF(AND(O901&lt;&gt;0,P901&lt;&gt;0,'Felling&amp;Restocking'!G901&lt;&gt;0,AA901="",AC901=""),1,0)</f>
        <v>0</v>
      </c>
      <c r="T901" s="342" t="str">
        <f>IF(OR('Felling&amp;Restocking'!G901=0,'Felling&amp;Restocking'!G901=""),"",SUM('Felling&amp;Restocking'!O901/P901)*'Felling&amp;Restocking'!G901)</f>
        <v/>
      </c>
      <c r="U901" s="343" t="str">
        <f>IF(OR('Felling&amp;Restocking'!G901=0,'Felling&amp;Restocking'!G901=""),"",SUM('Felling&amp;Restocking'!P901/P901)*'Felling&amp;Restocking'!G901)</f>
        <v/>
      </c>
      <c r="V901" s="344">
        <f>IF(CONCATENATE('Felling&amp;Restocking'!U901&amp;'Felling&amp;Restocking'!W901&amp;'Felling&amp;Restocking'!Y901&amp;'Felling&amp;Restocking'!AA901&amp;'Felling&amp;Restocking'!AC901)="",0,1)</f>
        <v>0</v>
      </c>
      <c r="W901" s="345">
        <f>IF(OR(OR(TRIM('Felling&amp;Restocking'!H901)="T",TRIM('Felling&amp;Restocking'!H901)="DF",TRIM('Felling&amp;Restocking'!H901)="OS"),O901=0),0,1)</f>
        <v>0</v>
      </c>
      <c r="X901" s="345">
        <f>IF(OR('Felling&amp;Restocking'!$S901="",OR('Felling&amp;Restocking'!$S901=0,'Felling&amp;Restocking'!$S901="N/A")),0,1)</f>
        <v>0</v>
      </c>
      <c r="Y901" s="333" t="str">
        <f t="shared" si="121"/>
        <v/>
      </c>
      <c r="Z901" s="333" t="str">
        <f t="shared" si="122"/>
        <v/>
      </c>
      <c r="AA901" s="334" t="str">
        <f t="shared" si="123"/>
        <v/>
      </c>
      <c r="AC901" s="333" t="str">
        <f t="shared" si="124"/>
        <v/>
      </c>
      <c r="AE901" s="333" t="str">
        <f t="shared" si="125"/>
        <v>1</v>
      </c>
      <c r="AF901" s="346" t="str">
        <f>IF('Felling&amp;Restocking'!I901="","",IFERROR(VLOOKUP( 'Felling&amp;Restocking'!I901,SpeciesList[],2,FALSE),"," &amp; 'Felling&amp;Restocking'!I901))</f>
        <v/>
      </c>
      <c r="AG901" s="333" t="str">
        <f>IF('Felling&amp;Restocking'!I901="","",VLOOKUP( 'Felling&amp;Restocking'!I901,SpeciesList[],4,FALSE))</f>
        <v/>
      </c>
      <c r="AH901" s="333" t="str">
        <f>IF('Felling&amp;Restocking'!J901="","",IFERROR("," &amp; VLOOKUP( 'Felling&amp;Restocking'!J901,SpeciesList[],2,FALSE),"," &amp; 'Felling&amp;Restocking'!J901))</f>
        <v/>
      </c>
      <c r="AI901" s="333" t="str">
        <f>IF('Felling&amp;Restocking'!J901="","",VLOOKUP( 'Felling&amp;Restocking'!J901,SpeciesList[],4,FALSE))</f>
        <v/>
      </c>
      <c r="AJ901" s="333" t="str">
        <f>IF('Felling&amp;Restocking'!K901="","",IFERROR("," &amp; VLOOKUP( 'Felling&amp;Restocking'!K901,SpeciesList[],2,FALSE),"," &amp; 'Felling&amp;Restocking'!K901))</f>
        <v/>
      </c>
      <c r="AK901" s="333" t="str">
        <f>IF('Felling&amp;Restocking'!K901="","",VLOOKUP( 'Felling&amp;Restocking'!K901,SpeciesList[],4,FALSE))</f>
        <v/>
      </c>
      <c r="AL901" s="333" t="str">
        <f>IF('Felling&amp;Restocking'!L901="","",IFERROR("," &amp; VLOOKUP( 'Felling&amp;Restocking'!L901,SpeciesList[],2,FALSE),"," &amp; 'Felling&amp;Restocking'!L901))</f>
        <v/>
      </c>
      <c r="AM901" s="333" t="str">
        <f>IF('Felling&amp;Restocking'!L901="","",VLOOKUP( 'Felling&amp;Restocking'!L901,SpeciesList[],4,FALSE))</f>
        <v/>
      </c>
      <c r="AN901" s="333" t="str">
        <f>IF('Felling&amp;Restocking'!M901="","",IFERROR("," &amp; VLOOKUP( 'Felling&amp;Restocking'!M901,SpeciesList[],2,FALSE),"," &amp; 'Felling&amp;Restocking'!M901))</f>
        <v/>
      </c>
      <c r="AO901" s="333" t="str">
        <f>IF('Felling&amp;Restocking'!M901="","",VLOOKUP( 'Felling&amp;Restocking'!M901,SpeciesList[],4,FALSE))</f>
        <v/>
      </c>
      <c r="AP901" s="333" t="str">
        <f>IF('Felling&amp;Restocking'!N901="","",IFERROR("," &amp; VLOOKUP( 'Felling&amp;Restocking'!N901,SpeciesList[],2,FALSE),"," &amp; 'Felling&amp;Restocking'!N901))</f>
        <v/>
      </c>
      <c r="AQ901" s="333" t="str">
        <f>IF('Felling&amp;Restocking'!N901="","",VLOOKUP( 'Felling&amp;Restocking'!N901,SpeciesList[],4,FALSE))</f>
        <v/>
      </c>
      <c r="AS901" s="346"/>
      <c r="AT901" s="333" t="str">
        <f>IF('Sub-Cpt Record'!A901&lt;&gt;"",CONCATENATE('Sub-Cpt Record'!A901,'Sub-Cpt Record'!B901,'Sub-Cpt Record'!C901),"")</f>
        <v/>
      </c>
      <c r="AU901" s="333">
        <f t="shared" si="126"/>
        <v>1</v>
      </c>
      <c r="AV901" s="333">
        <f>IF(AT901&lt;&gt;"",'Sub-Cpt Record'!C901/CODE!AU901,0)</f>
        <v>0</v>
      </c>
    </row>
    <row r="902" spans="1:48" x14ac:dyDescent="0.25">
      <c r="A902" s="333" t="str">
        <f>IF('Sub-Cpt Record'!B902="",IF(OR('Sub-Cpt Record'!A902=0,'Sub-Cpt Record'!A902=""),"",'Sub-Cpt Record'!A902),CONCATENATE('Sub-Cpt Record'!A902&amp;'Sub-Cpt Record'!B902))</f>
        <v/>
      </c>
      <c r="B902" s="333">
        <f t="shared" si="118"/>
        <v>1</v>
      </c>
      <c r="C902" s="334" t="str">
        <f>IF('Sub-Cpt Record'!E902 = "","",'Sub-Cpt Record'!E902&amp;"  ")</f>
        <v/>
      </c>
      <c r="D902" s="333" t="str">
        <f>IF('Sub-Cpt Record'!F902 = "","",'Sub-Cpt Record'!F902&amp;"  ")</f>
        <v/>
      </c>
      <c r="E902" s="333" t="str">
        <f>IF('Sub-Cpt Record'!G902 = "","",'Sub-Cpt Record'!G902&amp;"  ")</f>
        <v/>
      </c>
      <c r="F902" s="333" t="str">
        <f>IF('Sub-Cpt Record'!H902 = "","",'Sub-Cpt Record'!H902&amp;"  ")</f>
        <v/>
      </c>
      <c r="G902" s="333" t="str">
        <f>IF('Sub-Cpt Record'!I902 = "","",'Sub-Cpt Record'!I902&amp;"  ")</f>
        <v/>
      </c>
      <c r="H902" s="333" t="str">
        <f>IF('Sub-Cpt Record'!J902 = "","",'Sub-Cpt Record'!J902&amp;"  ")</f>
        <v/>
      </c>
      <c r="I902" s="335" t="str">
        <f t="shared" si="119"/>
        <v/>
      </c>
      <c r="J902" s="333">
        <f>IF(A902&lt;&gt;"",'Sub-Cpt Record'!C902/CODE!B902,0)</f>
        <v>0</v>
      </c>
      <c r="L902" s="337" t="str">
        <f t="shared" si="120"/>
        <v/>
      </c>
      <c r="N902" s="338">
        <f>COUNTIFS('Felling&amp;Restocking'!$A$11:$A$1000, 'Felling&amp;Restocking'!$A902, 'Felling&amp;Restocking'!$B$11:$B$1000, 'Felling&amp;Restocking'!$B902, 'Felling&amp;Restocking'!$H$11:$H$1000, 'Felling&amp;Restocking'!$H902)</f>
        <v>0</v>
      </c>
      <c r="O902" s="338">
        <f>IF(OR('Felling&amp;Restocking'!H902=0,'Felling&amp;Restocking'!H902=""),0,1)</f>
        <v>0</v>
      </c>
      <c r="P902" s="339">
        <f>SUM('Felling&amp;Restocking'!O902+'Felling&amp;Restocking'!P902)</f>
        <v>0</v>
      </c>
      <c r="S902" s="341">
        <f>IF(AND(O902&lt;&gt;0,P902&lt;&gt;0,'Felling&amp;Restocking'!G902&lt;&gt;0,AA902="",AC902=""),1,0)</f>
        <v>0</v>
      </c>
      <c r="T902" s="342" t="str">
        <f>IF(OR('Felling&amp;Restocking'!G902=0,'Felling&amp;Restocking'!G902=""),"",SUM('Felling&amp;Restocking'!O902/P902)*'Felling&amp;Restocking'!G902)</f>
        <v/>
      </c>
      <c r="U902" s="343" t="str">
        <f>IF(OR('Felling&amp;Restocking'!G902=0,'Felling&amp;Restocking'!G902=""),"",SUM('Felling&amp;Restocking'!P902/P902)*'Felling&amp;Restocking'!G902)</f>
        <v/>
      </c>
      <c r="V902" s="344">
        <f>IF(CONCATENATE('Felling&amp;Restocking'!U902&amp;'Felling&amp;Restocking'!W902&amp;'Felling&amp;Restocking'!Y902&amp;'Felling&amp;Restocking'!AA902&amp;'Felling&amp;Restocking'!AC902)="",0,1)</f>
        <v>0</v>
      </c>
      <c r="W902" s="345">
        <f>IF(OR(OR(TRIM('Felling&amp;Restocking'!H902)="T",TRIM('Felling&amp;Restocking'!H902)="DF",TRIM('Felling&amp;Restocking'!H902)="OS"),O902=0),0,1)</f>
        <v>0</v>
      </c>
      <c r="X902" s="345">
        <f>IF(OR('Felling&amp;Restocking'!$S902="",OR('Felling&amp;Restocking'!$S902=0,'Felling&amp;Restocking'!$S902="N/A")),0,1)</f>
        <v>0</v>
      </c>
      <c r="Y902" s="333" t="str">
        <f t="shared" si="121"/>
        <v/>
      </c>
      <c r="Z902" s="333" t="str">
        <f t="shared" si="122"/>
        <v/>
      </c>
      <c r="AA902" s="334" t="str">
        <f t="shared" si="123"/>
        <v/>
      </c>
      <c r="AC902" s="333" t="str">
        <f t="shared" si="124"/>
        <v/>
      </c>
      <c r="AE902" s="333" t="str">
        <f t="shared" si="125"/>
        <v>1</v>
      </c>
      <c r="AF902" s="346" t="str">
        <f>IF('Felling&amp;Restocking'!I902="","",IFERROR(VLOOKUP( 'Felling&amp;Restocking'!I902,SpeciesList[],2,FALSE),"," &amp; 'Felling&amp;Restocking'!I902))</f>
        <v/>
      </c>
      <c r="AG902" s="333" t="str">
        <f>IF('Felling&amp;Restocking'!I902="","",VLOOKUP( 'Felling&amp;Restocking'!I902,SpeciesList[],4,FALSE))</f>
        <v/>
      </c>
      <c r="AH902" s="333" t="str">
        <f>IF('Felling&amp;Restocking'!J902="","",IFERROR("," &amp; VLOOKUP( 'Felling&amp;Restocking'!J902,SpeciesList[],2,FALSE),"," &amp; 'Felling&amp;Restocking'!J902))</f>
        <v/>
      </c>
      <c r="AI902" s="333" t="str">
        <f>IF('Felling&amp;Restocking'!J902="","",VLOOKUP( 'Felling&amp;Restocking'!J902,SpeciesList[],4,FALSE))</f>
        <v/>
      </c>
      <c r="AJ902" s="333" t="str">
        <f>IF('Felling&amp;Restocking'!K902="","",IFERROR("," &amp; VLOOKUP( 'Felling&amp;Restocking'!K902,SpeciesList[],2,FALSE),"," &amp; 'Felling&amp;Restocking'!K902))</f>
        <v/>
      </c>
      <c r="AK902" s="333" t="str">
        <f>IF('Felling&amp;Restocking'!K902="","",VLOOKUP( 'Felling&amp;Restocking'!K902,SpeciesList[],4,FALSE))</f>
        <v/>
      </c>
      <c r="AL902" s="333" t="str">
        <f>IF('Felling&amp;Restocking'!L902="","",IFERROR("," &amp; VLOOKUP( 'Felling&amp;Restocking'!L902,SpeciesList[],2,FALSE),"," &amp; 'Felling&amp;Restocking'!L902))</f>
        <v/>
      </c>
      <c r="AM902" s="333" t="str">
        <f>IF('Felling&amp;Restocking'!L902="","",VLOOKUP( 'Felling&amp;Restocking'!L902,SpeciesList[],4,FALSE))</f>
        <v/>
      </c>
      <c r="AN902" s="333" t="str">
        <f>IF('Felling&amp;Restocking'!M902="","",IFERROR("," &amp; VLOOKUP( 'Felling&amp;Restocking'!M902,SpeciesList[],2,FALSE),"," &amp; 'Felling&amp;Restocking'!M902))</f>
        <v/>
      </c>
      <c r="AO902" s="333" t="str">
        <f>IF('Felling&amp;Restocking'!M902="","",VLOOKUP( 'Felling&amp;Restocking'!M902,SpeciesList[],4,FALSE))</f>
        <v/>
      </c>
      <c r="AP902" s="333" t="str">
        <f>IF('Felling&amp;Restocking'!N902="","",IFERROR("," &amp; VLOOKUP( 'Felling&amp;Restocking'!N902,SpeciesList[],2,FALSE),"," &amp; 'Felling&amp;Restocking'!N902))</f>
        <v/>
      </c>
      <c r="AQ902" s="333" t="str">
        <f>IF('Felling&amp;Restocking'!N902="","",VLOOKUP( 'Felling&amp;Restocking'!N902,SpeciesList[],4,FALSE))</f>
        <v/>
      </c>
      <c r="AS902" s="346"/>
      <c r="AT902" s="333" t="str">
        <f>IF('Sub-Cpt Record'!A902&lt;&gt;"",CONCATENATE('Sub-Cpt Record'!A902,'Sub-Cpt Record'!B902,'Sub-Cpt Record'!C902),"")</f>
        <v/>
      </c>
      <c r="AU902" s="333">
        <f t="shared" si="126"/>
        <v>1</v>
      </c>
      <c r="AV902" s="333">
        <f>IF(AT902&lt;&gt;"",'Sub-Cpt Record'!C902/CODE!AU902,0)</f>
        <v>0</v>
      </c>
    </row>
    <row r="903" spans="1:48" x14ac:dyDescent="0.25">
      <c r="A903" s="333" t="str">
        <f>IF('Sub-Cpt Record'!B903="",IF(OR('Sub-Cpt Record'!A903=0,'Sub-Cpt Record'!A903=""),"",'Sub-Cpt Record'!A903),CONCATENATE('Sub-Cpt Record'!A903&amp;'Sub-Cpt Record'!B903))</f>
        <v/>
      </c>
      <c r="B903" s="333">
        <f t="shared" si="118"/>
        <v>1</v>
      </c>
      <c r="C903" s="334" t="str">
        <f>IF('Sub-Cpt Record'!E903 = "","",'Sub-Cpt Record'!E903&amp;"  ")</f>
        <v/>
      </c>
      <c r="D903" s="333" t="str">
        <f>IF('Sub-Cpt Record'!F903 = "","",'Sub-Cpt Record'!F903&amp;"  ")</f>
        <v/>
      </c>
      <c r="E903" s="333" t="str">
        <f>IF('Sub-Cpt Record'!G903 = "","",'Sub-Cpt Record'!G903&amp;"  ")</f>
        <v/>
      </c>
      <c r="F903" s="333" t="str">
        <f>IF('Sub-Cpt Record'!H903 = "","",'Sub-Cpt Record'!H903&amp;"  ")</f>
        <v/>
      </c>
      <c r="G903" s="333" t="str">
        <f>IF('Sub-Cpt Record'!I903 = "","",'Sub-Cpt Record'!I903&amp;"  ")</f>
        <v/>
      </c>
      <c r="H903" s="333" t="str">
        <f>IF('Sub-Cpt Record'!J903 = "","",'Sub-Cpt Record'!J903&amp;"  ")</f>
        <v/>
      </c>
      <c r="I903" s="335" t="str">
        <f t="shared" si="119"/>
        <v/>
      </c>
      <c r="J903" s="333">
        <f>IF(A903&lt;&gt;"",'Sub-Cpt Record'!C903/CODE!B903,0)</f>
        <v>0</v>
      </c>
      <c r="L903" s="337" t="str">
        <f t="shared" si="120"/>
        <v/>
      </c>
      <c r="N903" s="338">
        <f>COUNTIFS('Felling&amp;Restocking'!$A$11:$A$1000, 'Felling&amp;Restocking'!$A903, 'Felling&amp;Restocking'!$B$11:$B$1000, 'Felling&amp;Restocking'!$B903, 'Felling&amp;Restocking'!$H$11:$H$1000, 'Felling&amp;Restocking'!$H903)</f>
        <v>0</v>
      </c>
      <c r="O903" s="338">
        <f>IF(OR('Felling&amp;Restocking'!H903=0,'Felling&amp;Restocking'!H903=""),0,1)</f>
        <v>0</v>
      </c>
      <c r="P903" s="339">
        <f>SUM('Felling&amp;Restocking'!O903+'Felling&amp;Restocking'!P903)</f>
        <v>0</v>
      </c>
      <c r="S903" s="341">
        <f>IF(AND(O903&lt;&gt;0,P903&lt;&gt;0,'Felling&amp;Restocking'!G903&lt;&gt;0,AA903="",AC903=""),1,0)</f>
        <v>0</v>
      </c>
      <c r="T903" s="342" t="str">
        <f>IF(OR('Felling&amp;Restocking'!G903=0,'Felling&amp;Restocking'!G903=""),"",SUM('Felling&amp;Restocking'!O903/P903)*'Felling&amp;Restocking'!G903)</f>
        <v/>
      </c>
      <c r="U903" s="343" t="str">
        <f>IF(OR('Felling&amp;Restocking'!G903=0,'Felling&amp;Restocking'!G903=""),"",SUM('Felling&amp;Restocking'!P903/P903)*'Felling&amp;Restocking'!G903)</f>
        <v/>
      </c>
      <c r="V903" s="344">
        <f>IF(CONCATENATE('Felling&amp;Restocking'!U903&amp;'Felling&amp;Restocking'!W903&amp;'Felling&amp;Restocking'!Y903&amp;'Felling&amp;Restocking'!AA903&amp;'Felling&amp;Restocking'!AC903)="",0,1)</f>
        <v>0</v>
      </c>
      <c r="W903" s="345">
        <f>IF(OR(OR(TRIM('Felling&amp;Restocking'!H903)="T",TRIM('Felling&amp;Restocking'!H903)="DF",TRIM('Felling&amp;Restocking'!H903)="OS"),O903=0),0,1)</f>
        <v>0</v>
      </c>
      <c r="X903" s="345">
        <f>IF(OR('Felling&amp;Restocking'!$S903="",OR('Felling&amp;Restocking'!$S903=0,'Felling&amp;Restocking'!$S903="N/A")),0,1)</f>
        <v>0</v>
      </c>
      <c r="Y903" s="333" t="str">
        <f t="shared" si="121"/>
        <v/>
      </c>
      <c r="Z903" s="333" t="str">
        <f t="shared" si="122"/>
        <v/>
      </c>
      <c r="AA903" s="334" t="str">
        <f t="shared" si="123"/>
        <v/>
      </c>
      <c r="AC903" s="333" t="str">
        <f t="shared" si="124"/>
        <v/>
      </c>
      <c r="AE903" s="333" t="str">
        <f t="shared" si="125"/>
        <v>1</v>
      </c>
      <c r="AF903" s="346" t="str">
        <f>IF('Felling&amp;Restocking'!I903="","",IFERROR(VLOOKUP( 'Felling&amp;Restocking'!I903,SpeciesList[],2,FALSE),"," &amp; 'Felling&amp;Restocking'!I903))</f>
        <v/>
      </c>
      <c r="AG903" s="333" t="str">
        <f>IF('Felling&amp;Restocking'!I903="","",VLOOKUP( 'Felling&amp;Restocking'!I903,SpeciesList[],4,FALSE))</f>
        <v/>
      </c>
      <c r="AH903" s="333" t="str">
        <f>IF('Felling&amp;Restocking'!J903="","",IFERROR("," &amp; VLOOKUP( 'Felling&amp;Restocking'!J903,SpeciesList[],2,FALSE),"," &amp; 'Felling&amp;Restocking'!J903))</f>
        <v/>
      </c>
      <c r="AI903" s="333" t="str">
        <f>IF('Felling&amp;Restocking'!J903="","",VLOOKUP( 'Felling&amp;Restocking'!J903,SpeciesList[],4,FALSE))</f>
        <v/>
      </c>
      <c r="AJ903" s="333" t="str">
        <f>IF('Felling&amp;Restocking'!K903="","",IFERROR("," &amp; VLOOKUP( 'Felling&amp;Restocking'!K903,SpeciesList[],2,FALSE),"," &amp; 'Felling&amp;Restocking'!K903))</f>
        <v/>
      </c>
      <c r="AK903" s="333" t="str">
        <f>IF('Felling&amp;Restocking'!K903="","",VLOOKUP( 'Felling&amp;Restocking'!K903,SpeciesList[],4,FALSE))</f>
        <v/>
      </c>
      <c r="AL903" s="333" t="str">
        <f>IF('Felling&amp;Restocking'!L903="","",IFERROR("," &amp; VLOOKUP( 'Felling&amp;Restocking'!L903,SpeciesList[],2,FALSE),"," &amp; 'Felling&amp;Restocking'!L903))</f>
        <v/>
      </c>
      <c r="AM903" s="333" t="str">
        <f>IF('Felling&amp;Restocking'!L903="","",VLOOKUP( 'Felling&amp;Restocking'!L903,SpeciesList[],4,FALSE))</f>
        <v/>
      </c>
      <c r="AN903" s="333" t="str">
        <f>IF('Felling&amp;Restocking'!M903="","",IFERROR("," &amp; VLOOKUP( 'Felling&amp;Restocking'!M903,SpeciesList[],2,FALSE),"," &amp; 'Felling&amp;Restocking'!M903))</f>
        <v/>
      </c>
      <c r="AO903" s="333" t="str">
        <f>IF('Felling&amp;Restocking'!M903="","",VLOOKUP( 'Felling&amp;Restocking'!M903,SpeciesList[],4,FALSE))</f>
        <v/>
      </c>
      <c r="AP903" s="333" t="str">
        <f>IF('Felling&amp;Restocking'!N903="","",IFERROR("," &amp; VLOOKUP( 'Felling&amp;Restocking'!N903,SpeciesList[],2,FALSE),"," &amp; 'Felling&amp;Restocking'!N903))</f>
        <v/>
      </c>
      <c r="AQ903" s="333" t="str">
        <f>IF('Felling&amp;Restocking'!N903="","",VLOOKUP( 'Felling&amp;Restocking'!N903,SpeciesList[],4,FALSE))</f>
        <v/>
      </c>
      <c r="AS903" s="346"/>
      <c r="AT903" s="333" t="str">
        <f>IF('Sub-Cpt Record'!A903&lt;&gt;"",CONCATENATE('Sub-Cpt Record'!A903,'Sub-Cpt Record'!B903,'Sub-Cpt Record'!C903),"")</f>
        <v/>
      </c>
      <c r="AU903" s="333">
        <f t="shared" si="126"/>
        <v>1</v>
      </c>
      <c r="AV903" s="333">
        <f>IF(AT903&lt;&gt;"",'Sub-Cpt Record'!C903/CODE!AU903,0)</f>
        <v>0</v>
      </c>
    </row>
    <row r="904" spans="1:48" x14ac:dyDescent="0.25">
      <c r="A904" s="333" t="str">
        <f>IF('Sub-Cpt Record'!B904="",IF(OR('Sub-Cpt Record'!A904=0,'Sub-Cpt Record'!A904=""),"",'Sub-Cpt Record'!A904),CONCATENATE('Sub-Cpt Record'!A904&amp;'Sub-Cpt Record'!B904))</f>
        <v/>
      </c>
      <c r="B904" s="333">
        <f t="shared" si="118"/>
        <v>1</v>
      </c>
      <c r="C904" s="334" t="str">
        <f>IF('Sub-Cpt Record'!E904 = "","",'Sub-Cpt Record'!E904&amp;"  ")</f>
        <v/>
      </c>
      <c r="D904" s="333" t="str">
        <f>IF('Sub-Cpt Record'!F904 = "","",'Sub-Cpt Record'!F904&amp;"  ")</f>
        <v/>
      </c>
      <c r="E904" s="333" t="str">
        <f>IF('Sub-Cpt Record'!G904 = "","",'Sub-Cpt Record'!G904&amp;"  ")</f>
        <v/>
      </c>
      <c r="F904" s="333" t="str">
        <f>IF('Sub-Cpt Record'!H904 = "","",'Sub-Cpt Record'!H904&amp;"  ")</f>
        <v/>
      </c>
      <c r="G904" s="333" t="str">
        <f>IF('Sub-Cpt Record'!I904 = "","",'Sub-Cpt Record'!I904&amp;"  ")</f>
        <v/>
      </c>
      <c r="H904" s="333" t="str">
        <f>IF('Sub-Cpt Record'!J904 = "","",'Sub-Cpt Record'!J904&amp;"  ")</f>
        <v/>
      </c>
      <c r="I904" s="335" t="str">
        <f t="shared" si="119"/>
        <v/>
      </c>
      <c r="J904" s="333">
        <f>IF(A904&lt;&gt;"",'Sub-Cpt Record'!C904/CODE!B904,0)</f>
        <v>0</v>
      </c>
      <c r="L904" s="337" t="str">
        <f t="shared" si="120"/>
        <v/>
      </c>
      <c r="N904" s="338">
        <f>COUNTIFS('Felling&amp;Restocking'!$A$11:$A$1000, 'Felling&amp;Restocking'!$A904, 'Felling&amp;Restocking'!$B$11:$B$1000, 'Felling&amp;Restocking'!$B904, 'Felling&amp;Restocking'!$H$11:$H$1000, 'Felling&amp;Restocking'!$H904)</f>
        <v>0</v>
      </c>
      <c r="O904" s="338">
        <f>IF(OR('Felling&amp;Restocking'!H904=0,'Felling&amp;Restocking'!H904=""),0,1)</f>
        <v>0</v>
      </c>
      <c r="P904" s="339">
        <f>SUM('Felling&amp;Restocking'!O904+'Felling&amp;Restocking'!P904)</f>
        <v>0</v>
      </c>
      <c r="S904" s="341">
        <f>IF(AND(O904&lt;&gt;0,P904&lt;&gt;0,'Felling&amp;Restocking'!G904&lt;&gt;0,AA904="",AC904=""),1,0)</f>
        <v>0</v>
      </c>
      <c r="T904" s="342" t="str">
        <f>IF(OR('Felling&amp;Restocking'!G904=0,'Felling&amp;Restocking'!G904=""),"",SUM('Felling&amp;Restocking'!O904/P904)*'Felling&amp;Restocking'!G904)</f>
        <v/>
      </c>
      <c r="U904" s="343" t="str">
        <f>IF(OR('Felling&amp;Restocking'!G904=0,'Felling&amp;Restocking'!G904=""),"",SUM('Felling&amp;Restocking'!P904/P904)*'Felling&amp;Restocking'!G904)</f>
        <v/>
      </c>
      <c r="V904" s="344">
        <f>IF(CONCATENATE('Felling&amp;Restocking'!U904&amp;'Felling&amp;Restocking'!W904&amp;'Felling&amp;Restocking'!Y904&amp;'Felling&amp;Restocking'!AA904&amp;'Felling&amp;Restocking'!AC904)="",0,1)</f>
        <v>0</v>
      </c>
      <c r="W904" s="345">
        <f>IF(OR(OR(TRIM('Felling&amp;Restocking'!H904)="T",TRIM('Felling&amp;Restocking'!H904)="DF",TRIM('Felling&amp;Restocking'!H904)="OS"),O904=0),0,1)</f>
        <v>0</v>
      </c>
      <c r="X904" s="345">
        <f>IF(OR('Felling&amp;Restocking'!$S904="",OR('Felling&amp;Restocking'!$S904=0,'Felling&amp;Restocking'!$S904="N/A")),0,1)</f>
        <v>0</v>
      </c>
      <c r="Y904" s="333" t="str">
        <f t="shared" si="121"/>
        <v/>
      </c>
      <c r="Z904" s="333" t="str">
        <f t="shared" si="122"/>
        <v/>
      </c>
      <c r="AA904" s="334" t="str">
        <f t="shared" si="123"/>
        <v/>
      </c>
      <c r="AC904" s="333" t="str">
        <f t="shared" si="124"/>
        <v/>
      </c>
      <c r="AE904" s="333" t="str">
        <f t="shared" si="125"/>
        <v>1</v>
      </c>
      <c r="AF904" s="346" t="str">
        <f>IF('Felling&amp;Restocking'!I904="","",IFERROR(VLOOKUP( 'Felling&amp;Restocking'!I904,SpeciesList[],2,FALSE),"," &amp; 'Felling&amp;Restocking'!I904))</f>
        <v/>
      </c>
      <c r="AG904" s="333" t="str">
        <f>IF('Felling&amp;Restocking'!I904="","",VLOOKUP( 'Felling&amp;Restocking'!I904,SpeciesList[],4,FALSE))</f>
        <v/>
      </c>
      <c r="AH904" s="333" t="str">
        <f>IF('Felling&amp;Restocking'!J904="","",IFERROR("," &amp; VLOOKUP( 'Felling&amp;Restocking'!J904,SpeciesList[],2,FALSE),"," &amp; 'Felling&amp;Restocking'!J904))</f>
        <v/>
      </c>
      <c r="AI904" s="333" t="str">
        <f>IF('Felling&amp;Restocking'!J904="","",VLOOKUP( 'Felling&amp;Restocking'!J904,SpeciesList[],4,FALSE))</f>
        <v/>
      </c>
      <c r="AJ904" s="333" t="str">
        <f>IF('Felling&amp;Restocking'!K904="","",IFERROR("," &amp; VLOOKUP( 'Felling&amp;Restocking'!K904,SpeciesList[],2,FALSE),"," &amp; 'Felling&amp;Restocking'!K904))</f>
        <v/>
      </c>
      <c r="AK904" s="333" t="str">
        <f>IF('Felling&amp;Restocking'!K904="","",VLOOKUP( 'Felling&amp;Restocking'!K904,SpeciesList[],4,FALSE))</f>
        <v/>
      </c>
      <c r="AL904" s="333" t="str">
        <f>IF('Felling&amp;Restocking'!L904="","",IFERROR("," &amp; VLOOKUP( 'Felling&amp;Restocking'!L904,SpeciesList[],2,FALSE),"," &amp; 'Felling&amp;Restocking'!L904))</f>
        <v/>
      </c>
      <c r="AM904" s="333" t="str">
        <f>IF('Felling&amp;Restocking'!L904="","",VLOOKUP( 'Felling&amp;Restocking'!L904,SpeciesList[],4,FALSE))</f>
        <v/>
      </c>
      <c r="AN904" s="333" t="str">
        <f>IF('Felling&amp;Restocking'!M904="","",IFERROR("," &amp; VLOOKUP( 'Felling&amp;Restocking'!M904,SpeciesList[],2,FALSE),"," &amp; 'Felling&amp;Restocking'!M904))</f>
        <v/>
      </c>
      <c r="AO904" s="333" t="str">
        <f>IF('Felling&amp;Restocking'!M904="","",VLOOKUP( 'Felling&amp;Restocking'!M904,SpeciesList[],4,FALSE))</f>
        <v/>
      </c>
      <c r="AP904" s="333" t="str">
        <f>IF('Felling&amp;Restocking'!N904="","",IFERROR("," &amp; VLOOKUP( 'Felling&amp;Restocking'!N904,SpeciesList[],2,FALSE),"," &amp; 'Felling&amp;Restocking'!N904))</f>
        <v/>
      </c>
      <c r="AQ904" s="333" t="str">
        <f>IF('Felling&amp;Restocking'!N904="","",VLOOKUP( 'Felling&amp;Restocking'!N904,SpeciesList[],4,FALSE))</f>
        <v/>
      </c>
      <c r="AS904" s="346"/>
      <c r="AT904" s="333" t="str">
        <f>IF('Sub-Cpt Record'!A904&lt;&gt;"",CONCATENATE('Sub-Cpt Record'!A904,'Sub-Cpt Record'!B904,'Sub-Cpt Record'!C904),"")</f>
        <v/>
      </c>
      <c r="AU904" s="333">
        <f t="shared" si="126"/>
        <v>1</v>
      </c>
      <c r="AV904" s="333">
        <f>IF(AT904&lt;&gt;"",'Sub-Cpt Record'!C904/CODE!AU904,0)</f>
        <v>0</v>
      </c>
    </row>
    <row r="905" spans="1:48" x14ac:dyDescent="0.25">
      <c r="A905" s="333" t="str">
        <f>IF('Sub-Cpt Record'!B905="",IF(OR('Sub-Cpt Record'!A905=0,'Sub-Cpt Record'!A905=""),"",'Sub-Cpt Record'!A905),CONCATENATE('Sub-Cpt Record'!A905&amp;'Sub-Cpt Record'!B905))</f>
        <v/>
      </c>
      <c r="B905" s="333">
        <f t="shared" si="118"/>
        <v>1</v>
      </c>
      <c r="C905" s="334" t="str">
        <f>IF('Sub-Cpt Record'!E905 = "","",'Sub-Cpt Record'!E905&amp;"  ")</f>
        <v/>
      </c>
      <c r="D905" s="333" t="str">
        <f>IF('Sub-Cpt Record'!F905 = "","",'Sub-Cpt Record'!F905&amp;"  ")</f>
        <v/>
      </c>
      <c r="E905" s="333" t="str">
        <f>IF('Sub-Cpt Record'!G905 = "","",'Sub-Cpt Record'!G905&amp;"  ")</f>
        <v/>
      </c>
      <c r="F905" s="333" t="str">
        <f>IF('Sub-Cpt Record'!H905 = "","",'Sub-Cpt Record'!H905&amp;"  ")</f>
        <v/>
      </c>
      <c r="G905" s="333" t="str">
        <f>IF('Sub-Cpt Record'!I905 = "","",'Sub-Cpt Record'!I905&amp;"  ")</f>
        <v/>
      </c>
      <c r="H905" s="333" t="str">
        <f>IF('Sub-Cpt Record'!J905 = "","",'Sub-Cpt Record'!J905&amp;"  ")</f>
        <v/>
      </c>
      <c r="I905" s="335" t="str">
        <f t="shared" si="119"/>
        <v/>
      </c>
      <c r="J905" s="333">
        <f>IF(A905&lt;&gt;"",'Sub-Cpt Record'!C905/CODE!B905,0)</f>
        <v>0</v>
      </c>
      <c r="L905" s="337" t="str">
        <f t="shared" si="120"/>
        <v/>
      </c>
      <c r="N905" s="338">
        <f>COUNTIFS('Felling&amp;Restocking'!$A$11:$A$1000, 'Felling&amp;Restocking'!$A905, 'Felling&amp;Restocking'!$B$11:$B$1000, 'Felling&amp;Restocking'!$B905, 'Felling&amp;Restocking'!$H$11:$H$1000, 'Felling&amp;Restocking'!$H905)</f>
        <v>0</v>
      </c>
      <c r="O905" s="338">
        <f>IF(OR('Felling&amp;Restocking'!H905=0,'Felling&amp;Restocking'!H905=""),0,1)</f>
        <v>0</v>
      </c>
      <c r="P905" s="339">
        <f>SUM('Felling&amp;Restocking'!O905+'Felling&amp;Restocking'!P905)</f>
        <v>0</v>
      </c>
      <c r="S905" s="341">
        <f>IF(AND(O905&lt;&gt;0,P905&lt;&gt;0,'Felling&amp;Restocking'!G905&lt;&gt;0,AA905="",AC905=""),1,0)</f>
        <v>0</v>
      </c>
      <c r="T905" s="342" t="str">
        <f>IF(OR('Felling&amp;Restocking'!G905=0,'Felling&amp;Restocking'!G905=""),"",SUM('Felling&amp;Restocking'!O905/P905)*'Felling&amp;Restocking'!G905)</f>
        <v/>
      </c>
      <c r="U905" s="343" t="str">
        <f>IF(OR('Felling&amp;Restocking'!G905=0,'Felling&amp;Restocking'!G905=""),"",SUM('Felling&amp;Restocking'!P905/P905)*'Felling&amp;Restocking'!G905)</f>
        <v/>
      </c>
      <c r="V905" s="344">
        <f>IF(CONCATENATE('Felling&amp;Restocking'!U905&amp;'Felling&amp;Restocking'!W905&amp;'Felling&amp;Restocking'!Y905&amp;'Felling&amp;Restocking'!AA905&amp;'Felling&amp;Restocking'!AC905)="",0,1)</f>
        <v>0</v>
      </c>
      <c r="W905" s="345">
        <f>IF(OR(OR(TRIM('Felling&amp;Restocking'!H905)="T",TRIM('Felling&amp;Restocking'!H905)="DF",TRIM('Felling&amp;Restocking'!H905)="OS"),O905=0),0,1)</f>
        <v>0</v>
      </c>
      <c r="X905" s="345">
        <f>IF(OR('Felling&amp;Restocking'!$S905="",OR('Felling&amp;Restocking'!$S905=0,'Felling&amp;Restocking'!$S905="N/A")),0,1)</f>
        <v>0</v>
      </c>
      <c r="Y905" s="333" t="str">
        <f t="shared" si="121"/>
        <v/>
      </c>
      <c r="Z905" s="333" t="str">
        <f t="shared" si="122"/>
        <v/>
      </c>
      <c r="AA905" s="334" t="str">
        <f t="shared" si="123"/>
        <v/>
      </c>
      <c r="AC905" s="333" t="str">
        <f t="shared" si="124"/>
        <v/>
      </c>
      <c r="AE905" s="333" t="str">
        <f t="shared" si="125"/>
        <v>1</v>
      </c>
      <c r="AF905" s="346" t="str">
        <f>IF('Felling&amp;Restocking'!I905="","",IFERROR(VLOOKUP( 'Felling&amp;Restocking'!I905,SpeciesList[],2,FALSE),"," &amp; 'Felling&amp;Restocking'!I905))</f>
        <v/>
      </c>
      <c r="AG905" s="333" t="str">
        <f>IF('Felling&amp;Restocking'!I905="","",VLOOKUP( 'Felling&amp;Restocking'!I905,SpeciesList[],4,FALSE))</f>
        <v/>
      </c>
      <c r="AH905" s="333" t="str">
        <f>IF('Felling&amp;Restocking'!J905="","",IFERROR("," &amp; VLOOKUP( 'Felling&amp;Restocking'!J905,SpeciesList[],2,FALSE),"," &amp; 'Felling&amp;Restocking'!J905))</f>
        <v/>
      </c>
      <c r="AI905" s="333" t="str">
        <f>IF('Felling&amp;Restocking'!J905="","",VLOOKUP( 'Felling&amp;Restocking'!J905,SpeciesList[],4,FALSE))</f>
        <v/>
      </c>
      <c r="AJ905" s="333" t="str">
        <f>IF('Felling&amp;Restocking'!K905="","",IFERROR("," &amp; VLOOKUP( 'Felling&amp;Restocking'!K905,SpeciesList[],2,FALSE),"," &amp; 'Felling&amp;Restocking'!K905))</f>
        <v/>
      </c>
      <c r="AK905" s="333" t="str">
        <f>IF('Felling&amp;Restocking'!K905="","",VLOOKUP( 'Felling&amp;Restocking'!K905,SpeciesList[],4,FALSE))</f>
        <v/>
      </c>
      <c r="AL905" s="333" t="str">
        <f>IF('Felling&amp;Restocking'!L905="","",IFERROR("," &amp; VLOOKUP( 'Felling&amp;Restocking'!L905,SpeciesList[],2,FALSE),"," &amp; 'Felling&amp;Restocking'!L905))</f>
        <v/>
      </c>
      <c r="AM905" s="333" t="str">
        <f>IF('Felling&amp;Restocking'!L905="","",VLOOKUP( 'Felling&amp;Restocking'!L905,SpeciesList[],4,FALSE))</f>
        <v/>
      </c>
      <c r="AN905" s="333" t="str">
        <f>IF('Felling&amp;Restocking'!M905="","",IFERROR("," &amp; VLOOKUP( 'Felling&amp;Restocking'!M905,SpeciesList[],2,FALSE),"," &amp; 'Felling&amp;Restocking'!M905))</f>
        <v/>
      </c>
      <c r="AO905" s="333" t="str">
        <f>IF('Felling&amp;Restocking'!M905="","",VLOOKUP( 'Felling&amp;Restocking'!M905,SpeciesList[],4,FALSE))</f>
        <v/>
      </c>
      <c r="AP905" s="333" t="str">
        <f>IF('Felling&amp;Restocking'!N905="","",IFERROR("," &amp; VLOOKUP( 'Felling&amp;Restocking'!N905,SpeciesList[],2,FALSE),"," &amp; 'Felling&amp;Restocking'!N905))</f>
        <v/>
      </c>
      <c r="AQ905" s="333" t="str">
        <f>IF('Felling&amp;Restocking'!N905="","",VLOOKUP( 'Felling&amp;Restocking'!N905,SpeciesList[],4,FALSE))</f>
        <v/>
      </c>
      <c r="AS905" s="346"/>
      <c r="AT905" s="333" t="str">
        <f>IF('Sub-Cpt Record'!A905&lt;&gt;"",CONCATENATE('Sub-Cpt Record'!A905,'Sub-Cpt Record'!B905,'Sub-Cpt Record'!C905),"")</f>
        <v/>
      </c>
      <c r="AU905" s="333">
        <f t="shared" si="126"/>
        <v>1</v>
      </c>
      <c r="AV905" s="333">
        <f>IF(AT905&lt;&gt;"",'Sub-Cpt Record'!C905/CODE!AU905,0)</f>
        <v>0</v>
      </c>
    </row>
    <row r="906" spans="1:48" x14ac:dyDescent="0.25">
      <c r="A906" s="333" t="str">
        <f>IF('Sub-Cpt Record'!B906="",IF(OR('Sub-Cpt Record'!A906=0,'Sub-Cpt Record'!A906=""),"",'Sub-Cpt Record'!A906),CONCATENATE('Sub-Cpt Record'!A906&amp;'Sub-Cpt Record'!B906))</f>
        <v/>
      </c>
      <c r="B906" s="333">
        <f t="shared" si="118"/>
        <v>1</v>
      </c>
      <c r="C906" s="334" t="str">
        <f>IF('Sub-Cpt Record'!E906 = "","",'Sub-Cpt Record'!E906&amp;"  ")</f>
        <v/>
      </c>
      <c r="D906" s="333" t="str">
        <f>IF('Sub-Cpt Record'!F906 = "","",'Sub-Cpt Record'!F906&amp;"  ")</f>
        <v/>
      </c>
      <c r="E906" s="333" t="str">
        <f>IF('Sub-Cpt Record'!G906 = "","",'Sub-Cpt Record'!G906&amp;"  ")</f>
        <v/>
      </c>
      <c r="F906" s="333" t="str">
        <f>IF('Sub-Cpt Record'!H906 = "","",'Sub-Cpt Record'!H906&amp;"  ")</f>
        <v/>
      </c>
      <c r="G906" s="333" t="str">
        <f>IF('Sub-Cpt Record'!I906 = "","",'Sub-Cpt Record'!I906&amp;"  ")</f>
        <v/>
      </c>
      <c r="H906" s="333" t="str">
        <f>IF('Sub-Cpt Record'!J906 = "","",'Sub-Cpt Record'!J906&amp;"  ")</f>
        <v/>
      </c>
      <c r="I906" s="335" t="str">
        <f t="shared" si="119"/>
        <v/>
      </c>
      <c r="J906" s="333">
        <f>IF(A906&lt;&gt;"",'Sub-Cpt Record'!C906/CODE!B906,0)</f>
        <v>0</v>
      </c>
      <c r="L906" s="337" t="str">
        <f t="shared" si="120"/>
        <v/>
      </c>
      <c r="N906" s="338">
        <f>COUNTIFS('Felling&amp;Restocking'!$A$11:$A$1000, 'Felling&amp;Restocking'!$A906, 'Felling&amp;Restocking'!$B$11:$B$1000, 'Felling&amp;Restocking'!$B906, 'Felling&amp;Restocking'!$H$11:$H$1000, 'Felling&amp;Restocking'!$H906)</f>
        <v>0</v>
      </c>
      <c r="O906" s="338">
        <f>IF(OR('Felling&amp;Restocking'!H906=0,'Felling&amp;Restocking'!H906=""),0,1)</f>
        <v>0</v>
      </c>
      <c r="P906" s="339">
        <f>SUM('Felling&amp;Restocking'!O906+'Felling&amp;Restocking'!P906)</f>
        <v>0</v>
      </c>
      <c r="S906" s="341">
        <f>IF(AND(O906&lt;&gt;0,P906&lt;&gt;0,'Felling&amp;Restocking'!G906&lt;&gt;0,AA906="",AC906=""),1,0)</f>
        <v>0</v>
      </c>
      <c r="T906" s="342" t="str">
        <f>IF(OR('Felling&amp;Restocking'!G906=0,'Felling&amp;Restocking'!G906=""),"",SUM('Felling&amp;Restocking'!O906/P906)*'Felling&amp;Restocking'!G906)</f>
        <v/>
      </c>
      <c r="U906" s="343" t="str">
        <f>IF(OR('Felling&amp;Restocking'!G906=0,'Felling&amp;Restocking'!G906=""),"",SUM('Felling&amp;Restocking'!P906/P906)*'Felling&amp;Restocking'!G906)</f>
        <v/>
      </c>
      <c r="V906" s="344">
        <f>IF(CONCATENATE('Felling&amp;Restocking'!U906&amp;'Felling&amp;Restocking'!W906&amp;'Felling&amp;Restocking'!Y906&amp;'Felling&amp;Restocking'!AA906&amp;'Felling&amp;Restocking'!AC906)="",0,1)</f>
        <v>0</v>
      </c>
      <c r="W906" s="345">
        <f>IF(OR(OR(TRIM('Felling&amp;Restocking'!H906)="T",TRIM('Felling&amp;Restocking'!H906)="DF",TRIM('Felling&amp;Restocking'!H906)="OS"),O906=0),0,1)</f>
        <v>0</v>
      </c>
      <c r="X906" s="345">
        <f>IF(OR('Felling&amp;Restocking'!$S906="",OR('Felling&amp;Restocking'!$S906=0,'Felling&amp;Restocking'!$S906="N/A")),0,1)</f>
        <v>0</v>
      </c>
      <c r="Y906" s="333" t="str">
        <f t="shared" si="121"/>
        <v/>
      </c>
      <c r="Z906" s="333" t="str">
        <f t="shared" si="122"/>
        <v/>
      </c>
      <c r="AA906" s="334" t="str">
        <f t="shared" si="123"/>
        <v/>
      </c>
      <c r="AC906" s="333" t="str">
        <f t="shared" si="124"/>
        <v/>
      </c>
      <c r="AE906" s="333" t="str">
        <f t="shared" si="125"/>
        <v>1</v>
      </c>
      <c r="AF906" s="346" t="str">
        <f>IF('Felling&amp;Restocking'!I906="","",IFERROR(VLOOKUP( 'Felling&amp;Restocking'!I906,SpeciesList[],2,FALSE),"," &amp; 'Felling&amp;Restocking'!I906))</f>
        <v/>
      </c>
      <c r="AG906" s="333" t="str">
        <f>IF('Felling&amp;Restocking'!I906="","",VLOOKUP( 'Felling&amp;Restocking'!I906,SpeciesList[],4,FALSE))</f>
        <v/>
      </c>
      <c r="AH906" s="333" t="str">
        <f>IF('Felling&amp;Restocking'!J906="","",IFERROR("," &amp; VLOOKUP( 'Felling&amp;Restocking'!J906,SpeciesList[],2,FALSE),"," &amp; 'Felling&amp;Restocking'!J906))</f>
        <v/>
      </c>
      <c r="AI906" s="333" t="str">
        <f>IF('Felling&amp;Restocking'!J906="","",VLOOKUP( 'Felling&amp;Restocking'!J906,SpeciesList[],4,FALSE))</f>
        <v/>
      </c>
      <c r="AJ906" s="333" t="str">
        <f>IF('Felling&amp;Restocking'!K906="","",IFERROR("," &amp; VLOOKUP( 'Felling&amp;Restocking'!K906,SpeciesList[],2,FALSE),"," &amp; 'Felling&amp;Restocking'!K906))</f>
        <v/>
      </c>
      <c r="AK906" s="333" t="str">
        <f>IF('Felling&amp;Restocking'!K906="","",VLOOKUP( 'Felling&amp;Restocking'!K906,SpeciesList[],4,FALSE))</f>
        <v/>
      </c>
      <c r="AL906" s="333" t="str">
        <f>IF('Felling&amp;Restocking'!L906="","",IFERROR("," &amp; VLOOKUP( 'Felling&amp;Restocking'!L906,SpeciesList[],2,FALSE),"," &amp; 'Felling&amp;Restocking'!L906))</f>
        <v/>
      </c>
      <c r="AM906" s="333" t="str">
        <f>IF('Felling&amp;Restocking'!L906="","",VLOOKUP( 'Felling&amp;Restocking'!L906,SpeciesList[],4,FALSE))</f>
        <v/>
      </c>
      <c r="AN906" s="333" t="str">
        <f>IF('Felling&amp;Restocking'!M906="","",IFERROR("," &amp; VLOOKUP( 'Felling&amp;Restocking'!M906,SpeciesList[],2,FALSE),"," &amp; 'Felling&amp;Restocking'!M906))</f>
        <v/>
      </c>
      <c r="AO906" s="333" t="str">
        <f>IF('Felling&amp;Restocking'!M906="","",VLOOKUP( 'Felling&amp;Restocking'!M906,SpeciesList[],4,FALSE))</f>
        <v/>
      </c>
      <c r="AP906" s="333" t="str">
        <f>IF('Felling&amp;Restocking'!N906="","",IFERROR("," &amp; VLOOKUP( 'Felling&amp;Restocking'!N906,SpeciesList[],2,FALSE),"," &amp; 'Felling&amp;Restocking'!N906))</f>
        <v/>
      </c>
      <c r="AQ906" s="333" t="str">
        <f>IF('Felling&amp;Restocking'!N906="","",VLOOKUP( 'Felling&amp;Restocking'!N906,SpeciesList[],4,FALSE))</f>
        <v/>
      </c>
      <c r="AS906" s="346"/>
      <c r="AT906" s="333" t="str">
        <f>IF('Sub-Cpt Record'!A906&lt;&gt;"",CONCATENATE('Sub-Cpt Record'!A906,'Sub-Cpt Record'!B906,'Sub-Cpt Record'!C906),"")</f>
        <v/>
      </c>
      <c r="AU906" s="333">
        <f t="shared" si="126"/>
        <v>1</v>
      </c>
      <c r="AV906" s="333">
        <f>IF(AT906&lt;&gt;"",'Sub-Cpt Record'!C906/CODE!AU906,0)</f>
        <v>0</v>
      </c>
    </row>
    <row r="907" spans="1:48" x14ac:dyDescent="0.25">
      <c r="A907" s="333" t="str">
        <f>IF('Sub-Cpt Record'!B907="",IF(OR('Sub-Cpt Record'!A907=0,'Sub-Cpt Record'!A907=""),"",'Sub-Cpt Record'!A907),CONCATENATE('Sub-Cpt Record'!A907&amp;'Sub-Cpt Record'!B907))</f>
        <v/>
      </c>
      <c r="B907" s="333">
        <f t="shared" si="118"/>
        <v>1</v>
      </c>
      <c r="C907" s="334" t="str">
        <f>IF('Sub-Cpt Record'!E907 = "","",'Sub-Cpt Record'!E907&amp;"  ")</f>
        <v/>
      </c>
      <c r="D907" s="333" t="str">
        <f>IF('Sub-Cpt Record'!F907 = "","",'Sub-Cpt Record'!F907&amp;"  ")</f>
        <v/>
      </c>
      <c r="E907" s="333" t="str">
        <f>IF('Sub-Cpt Record'!G907 = "","",'Sub-Cpt Record'!G907&amp;"  ")</f>
        <v/>
      </c>
      <c r="F907" s="333" t="str">
        <f>IF('Sub-Cpt Record'!H907 = "","",'Sub-Cpt Record'!H907&amp;"  ")</f>
        <v/>
      </c>
      <c r="G907" s="333" t="str">
        <f>IF('Sub-Cpt Record'!I907 = "","",'Sub-Cpt Record'!I907&amp;"  ")</f>
        <v/>
      </c>
      <c r="H907" s="333" t="str">
        <f>IF('Sub-Cpt Record'!J907 = "","",'Sub-Cpt Record'!J907&amp;"  ")</f>
        <v/>
      </c>
      <c r="I907" s="335" t="str">
        <f t="shared" si="119"/>
        <v/>
      </c>
      <c r="J907" s="333">
        <f>IF(A907&lt;&gt;"",'Sub-Cpt Record'!C907/CODE!B907,0)</f>
        <v>0</v>
      </c>
      <c r="L907" s="337" t="str">
        <f t="shared" si="120"/>
        <v/>
      </c>
      <c r="N907" s="338">
        <f>COUNTIFS('Felling&amp;Restocking'!$A$11:$A$1000, 'Felling&amp;Restocking'!$A907, 'Felling&amp;Restocking'!$B$11:$B$1000, 'Felling&amp;Restocking'!$B907, 'Felling&amp;Restocking'!$H$11:$H$1000, 'Felling&amp;Restocking'!$H907)</f>
        <v>0</v>
      </c>
      <c r="O907" s="338">
        <f>IF(OR('Felling&amp;Restocking'!H907=0,'Felling&amp;Restocking'!H907=""),0,1)</f>
        <v>0</v>
      </c>
      <c r="P907" s="339">
        <f>SUM('Felling&amp;Restocking'!O907+'Felling&amp;Restocking'!P907)</f>
        <v>0</v>
      </c>
      <c r="S907" s="341">
        <f>IF(AND(O907&lt;&gt;0,P907&lt;&gt;0,'Felling&amp;Restocking'!G907&lt;&gt;0,AA907="",AC907=""),1,0)</f>
        <v>0</v>
      </c>
      <c r="T907" s="342" t="str">
        <f>IF(OR('Felling&amp;Restocking'!G907=0,'Felling&amp;Restocking'!G907=""),"",SUM('Felling&amp;Restocking'!O907/P907)*'Felling&amp;Restocking'!G907)</f>
        <v/>
      </c>
      <c r="U907" s="343" t="str">
        <f>IF(OR('Felling&amp;Restocking'!G907=0,'Felling&amp;Restocking'!G907=""),"",SUM('Felling&amp;Restocking'!P907/P907)*'Felling&amp;Restocking'!G907)</f>
        <v/>
      </c>
      <c r="V907" s="344">
        <f>IF(CONCATENATE('Felling&amp;Restocking'!U907&amp;'Felling&amp;Restocking'!W907&amp;'Felling&amp;Restocking'!Y907&amp;'Felling&amp;Restocking'!AA907&amp;'Felling&amp;Restocking'!AC907)="",0,1)</f>
        <v>0</v>
      </c>
      <c r="W907" s="345">
        <f>IF(OR(OR(TRIM('Felling&amp;Restocking'!H907)="T",TRIM('Felling&amp;Restocking'!H907)="DF",TRIM('Felling&amp;Restocking'!H907)="OS"),O907=0),0,1)</f>
        <v>0</v>
      </c>
      <c r="X907" s="345">
        <f>IF(OR('Felling&amp;Restocking'!$S907="",OR('Felling&amp;Restocking'!$S907=0,'Felling&amp;Restocking'!$S907="N/A")),0,1)</f>
        <v>0</v>
      </c>
      <c r="Y907" s="333" t="str">
        <f t="shared" si="121"/>
        <v/>
      </c>
      <c r="Z907" s="333" t="str">
        <f t="shared" si="122"/>
        <v/>
      </c>
      <c r="AA907" s="334" t="str">
        <f t="shared" si="123"/>
        <v/>
      </c>
      <c r="AC907" s="333" t="str">
        <f t="shared" si="124"/>
        <v/>
      </c>
      <c r="AE907" s="333" t="str">
        <f t="shared" si="125"/>
        <v>1</v>
      </c>
      <c r="AF907" s="346" t="str">
        <f>IF('Felling&amp;Restocking'!I907="","",IFERROR(VLOOKUP( 'Felling&amp;Restocking'!I907,SpeciesList[],2,FALSE),"," &amp; 'Felling&amp;Restocking'!I907))</f>
        <v/>
      </c>
      <c r="AG907" s="333" t="str">
        <f>IF('Felling&amp;Restocking'!I907="","",VLOOKUP( 'Felling&amp;Restocking'!I907,SpeciesList[],4,FALSE))</f>
        <v/>
      </c>
      <c r="AH907" s="333" t="str">
        <f>IF('Felling&amp;Restocking'!J907="","",IFERROR("," &amp; VLOOKUP( 'Felling&amp;Restocking'!J907,SpeciesList[],2,FALSE),"," &amp; 'Felling&amp;Restocking'!J907))</f>
        <v/>
      </c>
      <c r="AI907" s="333" t="str">
        <f>IF('Felling&amp;Restocking'!J907="","",VLOOKUP( 'Felling&amp;Restocking'!J907,SpeciesList[],4,FALSE))</f>
        <v/>
      </c>
      <c r="AJ907" s="333" t="str">
        <f>IF('Felling&amp;Restocking'!K907="","",IFERROR("," &amp; VLOOKUP( 'Felling&amp;Restocking'!K907,SpeciesList[],2,FALSE),"," &amp; 'Felling&amp;Restocking'!K907))</f>
        <v/>
      </c>
      <c r="AK907" s="333" t="str">
        <f>IF('Felling&amp;Restocking'!K907="","",VLOOKUP( 'Felling&amp;Restocking'!K907,SpeciesList[],4,FALSE))</f>
        <v/>
      </c>
      <c r="AL907" s="333" t="str">
        <f>IF('Felling&amp;Restocking'!L907="","",IFERROR("," &amp; VLOOKUP( 'Felling&amp;Restocking'!L907,SpeciesList[],2,FALSE),"," &amp; 'Felling&amp;Restocking'!L907))</f>
        <v/>
      </c>
      <c r="AM907" s="333" t="str">
        <f>IF('Felling&amp;Restocking'!L907="","",VLOOKUP( 'Felling&amp;Restocking'!L907,SpeciesList[],4,FALSE))</f>
        <v/>
      </c>
      <c r="AN907" s="333" t="str">
        <f>IF('Felling&amp;Restocking'!M907="","",IFERROR("," &amp; VLOOKUP( 'Felling&amp;Restocking'!M907,SpeciesList[],2,FALSE),"," &amp; 'Felling&amp;Restocking'!M907))</f>
        <v/>
      </c>
      <c r="AO907" s="333" t="str">
        <f>IF('Felling&amp;Restocking'!M907="","",VLOOKUP( 'Felling&amp;Restocking'!M907,SpeciesList[],4,FALSE))</f>
        <v/>
      </c>
      <c r="AP907" s="333" t="str">
        <f>IF('Felling&amp;Restocking'!N907="","",IFERROR("," &amp; VLOOKUP( 'Felling&amp;Restocking'!N907,SpeciesList[],2,FALSE),"," &amp; 'Felling&amp;Restocking'!N907))</f>
        <v/>
      </c>
      <c r="AQ907" s="333" t="str">
        <f>IF('Felling&amp;Restocking'!N907="","",VLOOKUP( 'Felling&amp;Restocking'!N907,SpeciesList[],4,FALSE))</f>
        <v/>
      </c>
      <c r="AS907" s="346"/>
      <c r="AT907" s="333" t="str">
        <f>IF('Sub-Cpt Record'!A907&lt;&gt;"",CONCATENATE('Sub-Cpt Record'!A907,'Sub-Cpt Record'!B907,'Sub-Cpt Record'!C907),"")</f>
        <v/>
      </c>
      <c r="AU907" s="333">
        <f t="shared" si="126"/>
        <v>1</v>
      </c>
      <c r="AV907" s="333">
        <f>IF(AT907&lt;&gt;"",'Sub-Cpt Record'!C907/CODE!AU907,0)</f>
        <v>0</v>
      </c>
    </row>
    <row r="908" spans="1:48" x14ac:dyDescent="0.25">
      <c r="A908" s="333" t="str">
        <f>IF('Sub-Cpt Record'!B908="",IF(OR('Sub-Cpt Record'!A908=0,'Sub-Cpt Record'!A908=""),"",'Sub-Cpt Record'!A908),CONCATENATE('Sub-Cpt Record'!A908&amp;'Sub-Cpt Record'!B908))</f>
        <v/>
      </c>
      <c r="B908" s="333">
        <f t="shared" ref="B908:B971" si="127">IF($A908="",1,COUNTIFS($A$11:$A$1000, $A908))</f>
        <v>1</v>
      </c>
      <c r="C908" s="334" t="str">
        <f>IF('Sub-Cpt Record'!E908 = "","",'Sub-Cpt Record'!E908&amp;"  ")</f>
        <v/>
      </c>
      <c r="D908" s="333" t="str">
        <f>IF('Sub-Cpt Record'!F908 = "","",'Sub-Cpt Record'!F908&amp;"  ")</f>
        <v/>
      </c>
      <c r="E908" s="333" t="str">
        <f>IF('Sub-Cpt Record'!G908 = "","",'Sub-Cpt Record'!G908&amp;"  ")</f>
        <v/>
      </c>
      <c r="F908" s="333" t="str">
        <f>IF('Sub-Cpt Record'!H908 = "","",'Sub-Cpt Record'!H908&amp;"  ")</f>
        <v/>
      </c>
      <c r="G908" s="333" t="str">
        <f>IF('Sub-Cpt Record'!I908 = "","",'Sub-Cpt Record'!I908&amp;"  ")</f>
        <v/>
      </c>
      <c r="H908" s="333" t="str">
        <f>IF('Sub-Cpt Record'!J908 = "","",'Sub-Cpt Record'!J908&amp;"  ")</f>
        <v/>
      </c>
      <c r="I908" s="335" t="str">
        <f t="shared" ref="I908:I971" si="128">CONCATENATE(C908&amp;D908&amp;E908&amp;F908&amp;G908&amp;H908)</f>
        <v/>
      </c>
      <c r="J908" s="333">
        <f>IF(A908&lt;&gt;"",'Sub-Cpt Record'!C908/CODE!B908,0)</f>
        <v>0</v>
      </c>
      <c r="L908" s="337" t="str">
        <f t="shared" ref="L908:L971" si="129">IF(A908="",IF(L909=1,1,""),1)</f>
        <v/>
      </c>
      <c r="N908" s="338">
        <f>COUNTIFS('Felling&amp;Restocking'!$A$11:$A$1000, 'Felling&amp;Restocking'!$A908, 'Felling&amp;Restocking'!$B$11:$B$1000, 'Felling&amp;Restocking'!$B908, 'Felling&amp;Restocking'!$H$11:$H$1000, 'Felling&amp;Restocking'!$H908)</f>
        <v>0</v>
      </c>
      <c r="O908" s="338">
        <f>IF(OR('Felling&amp;Restocking'!H908=0,'Felling&amp;Restocking'!H908=""),0,1)</f>
        <v>0</v>
      </c>
      <c r="P908" s="339">
        <f>SUM('Felling&amp;Restocking'!O908+'Felling&amp;Restocking'!P908)</f>
        <v>0</v>
      </c>
      <c r="S908" s="341">
        <f>IF(AND(O908&lt;&gt;0,P908&lt;&gt;0,'Felling&amp;Restocking'!G908&lt;&gt;0,AA908="",AC908=""),1,0)</f>
        <v>0</v>
      </c>
      <c r="T908" s="342" t="str">
        <f>IF(OR('Felling&amp;Restocking'!G908=0,'Felling&amp;Restocking'!G908=""),"",SUM('Felling&amp;Restocking'!O908/P908)*'Felling&amp;Restocking'!G908)</f>
        <v/>
      </c>
      <c r="U908" s="343" t="str">
        <f>IF(OR('Felling&amp;Restocking'!G908=0,'Felling&amp;Restocking'!G908=""),"",SUM('Felling&amp;Restocking'!P908/P908)*'Felling&amp;Restocking'!G908)</f>
        <v/>
      </c>
      <c r="V908" s="344">
        <f>IF(CONCATENATE('Felling&amp;Restocking'!U908&amp;'Felling&amp;Restocking'!W908&amp;'Felling&amp;Restocking'!Y908&amp;'Felling&amp;Restocking'!AA908&amp;'Felling&amp;Restocking'!AC908)="",0,1)</f>
        <v>0</v>
      </c>
      <c r="W908" s="345">
        <f>IF(OR(OR(TRIM('Felling&amp;Restocking'!H908)="T",TRIM('Felling&amp;Restocking'!H908)="DF",TRIM('Felling&amp;Restocking'!H908)="OS"),O908=0),0,1)</f>
        <v>0</v>
      </c>
      <c r="X908" s="345">
        <f>IF(OR('Felling&amp;Restocking'!$S908="",OR('Felling&amp;Restocking'!$S908=0,'Felling&amp;Restocking'!$S908="N/A")),0,1)</f>
        <v>0</v>
      </c>
      <c r="Y908" s="333" t="str">
        <f t="shared" ref="Y908:Y971" si="130">IF(W908=1,T908,"")</f>
        <v/>
      </c>
      <c r="Z908" s="333" t="str">
        <f t="shared" ref="Z908:Z971" si="131">IF(W908=1,U908,"")</f>
        <v/>
      </c>
      <c r="AA908" s="334" t="str">
        <f t="shared" ref="AA908:AA971" si="132">CONCATENATE(IF(AND(AG908="B",AF908&lt;&gt;""),AF908,""),IF(AND(AI908="B",AH908&lt;&gt;""),AH908,""),IF(AND(AK908="B",AJ908&lt;&gt;""),AJ908,""),IF(AND(AM908="B",AL908&lt;&gt;""),AL908,""),IF(AND(AO908="B",AN908&lt;&gt;""),AN908,""),IF(AND(AQ908="B",AP908&lt;&gt;""),AP908,""))</f>
        <v/>
      </c>
      <c r="AC908" s="333" t="str">
        <f t="shared" ref="AC908:AC971" si="133">CONCATENATE(IF(AND(AG908="C",AF908&lt;&gt;""),AF908,""),IF(AND(AI908="C",AH908&lt;&gt;""),AH908,""),IF(AND(AK908="C",AJ908&lt;&gt;""),AJ908,""),IF(AND(AM908="C",AL908&lt;&gt;""),AL908,""),IF(AND(AO908="C",AN908&lt;&gt;""),AN908,""),IF(AND(AQ908="C",AP908&lt;&gt;""),AP908,""))</f>
        <v/>
      </c>
      <c r="AE908" s="333" t="str">
        <f t="shared" ref="AE908:AE971" si="134">CONCATENATE(IF(AS908="","",AS908),IF(AU908="","",AU908),IF(AW908="","",AW908),IF(AY908="","",AY908),IF(BA908="","",BA908),IF(BC908="","",BC908))</f>
        <v>1</v>
      </c>
      <c r="AF908" s="346" t="str">
        <f>IF('Felling&amp;Restocking'!I908="","",IFERROR(VLOOKUP( 'Felling&amp;Restocking'!I908,SpeciesList[],2,FALSE),"," &amp; 'Felling&amp;Restocking'!I908))</f>
        <v/>
      </c>
      <c r="AG908" s="333" t="str">
        <f>IF('Felling&amp;Restocking'!I908="","",VLOOKUP( 'Felling&amp;Restocking'!I908,SpeciesList[],4,FALSE))</f>
        <v/>
      </c>
      <c r="AH908" s="333" t="str">
        <f>IF('Felling&amp;Restocking'!J908="","",IFERROR("," &amp; VLOOKUP( 'Felling&amp;Restocking'!J908,SpeciesList[],2,FALSE),"," &amp; 'Felling&amp;Restocking'!J908))</f>
        <v/>
      </c>
      <c r="AI908" s="333" t="str">
        <f>IF('Felling&amp;Restocking'!J908="","",VLOOKUP( 'Felling&amp;Restocking'!J908,SpeciesList[],4,FALSE))</f>
        <v/>
      </c>
      <c r="AJ908" s="333" t="str">
        <f>IF('Felling&amp;Restocking'!K908="","",IFERROR("," &amp; VLOOKUP( 'Felling&amp;Restocking'!K908,SpeciesList[],2,FALSE),"," &amp; 'Felling&amp;Restocking'!K908))</f>
        <v/>
      </c>
      <c r="AK908" s="333" t="str">
        <f>IF('Felling&amp;Restocking'!K908="","",VLOOKUP( 'Felling&amp;Restocking'!K908,SpeciesList[],4,FALSE))</f>
        <v/>
      </c>
      <c r="AL908" s="333" t="str">
        <f>IF('Felling&amp;Restocking'!L908="","",IFERROR("," &amp; VLOOKUP( 'Felling&amp;Restocking'!L908,SpeciesList[],2,FALSE),"," &amp; 'Felling&amp;Restocking'!L908))</f>
        <v/>
      </c>
      <c r="AM908" s="333" t="str">
        <f>IF('Felling&amp;Restocking'!L908="","",VLOOKUP( 'Felling&amp;Restocking'!L908,SpeciesList[],4,FALSE))</f>
        <v/>
      </c>
      <c r="AN908" s="333" t="str">
        <f>IF('Felling&amp;Restocking'!M908="","",IFERROR("," &amp; VLOOKUP( 'Felling&amp;Restocking'!M908,SpeciesList[],2,FALSE),"," &amp; 'Felling&amp;Restocking'!M908))</f>
        <v/>
      </c>
      <c r="AO908" s="333" t="str">
        <f>IF('Felling&amp;Restocking'!M908="","",VLOOKUP( 'Felling&amp;Restocking'!M908,SpeciesList[],4,FALSE))</f>
        <v/>
      </c>
      <c r="AP908" s="333" t="str">
        <f>IF('Felling&amp;Restocking'!N908="","",IFERROR("," &amp; VLOOKUP( 'Felling&amp;Restocking'!N908,SpeciesList[],2,FALSE),"," &amp; 'Felling&amp;Restocking'!N908))</f>
        <v/>
      </c>
      <c r="AQ908" s="333" t="str">
        <f>IF('Felling&amp;Restocking'!N908="","",VLOOKUP( 'Felling&amp;Restocking'!N908,SpeciesList[],4,FALSE))</f>
        <v/>
      </c>
      <c r="AS908" s="346"/>
      <c r="AT908" s="333" t="str">
        <f>IF('Sub-Cpt Record'!A908&lt;&gt;"",CONCATENATE('Sub-Cpt Record'!A908,'Sub-Cpt Record'!B908,'Sub-Cpt Record'!C908),"")</f>
        <v/>
      </c>
      <c r="AU908" s="333">
        <f t="shared" ref="AU908:AU971" si="135">IF($AT908="",1,COUNTIFS($AT$11:$AT$1000, $AT908))</f>
        <v>1</v>
      </c>
      <c r="AV908" s="333">
        <f>IF(AT908&lt;&gt;"",'Sub-Cpt Record'!C908/CODE!AU908,0)</f>
        <v>0</v>
      </c>
    </row>
    <row r="909" spans="1:48" x14ac:dyDescent="0.25">
      <c r="A909" s="333" t="str">
        <f>IF('Sub-Cpt Record'!B909="",IF(OR('Sub-Cpt Record'!A909=0,'Sub-Cpt Record'!A909=""),"",'Sub-Cpt Record'!A909),CONCATENATE('Sub-Cpt Record'!A909&amp;'Sub-Cpt Record'!B909))</f>
        <v/>
      </c>
      <c r="B909" s="333">
        <f t="shared" si="127"/>
        <v>1</v>
      </c>
      <c r="C909" s="334" t="str">
        <f>IF('Sub-Cpt Record'!E909 = "","",'Sub-Cpt Record'!E909&amp;"  ")</f>
        <v/>
      </c>
      <c r="D909" s="333" t="str">
        <f>IF('Sub-Cpt Record'!F909 = "","",'Sub-Cpt Record'!F909&amp;"  ")</f>
        <v/>
      </c>
      <c r="E909" s="333" t="str">
        <f>IF('Sub-Cpt Record'!G909 = "","",'Sub-Cpt Record'!G909&amp;"  ")</f>
        <v/>
      </c>
      <c r="F909" s="333" t="str">
        <f>IF('Sub-Cpt Record'!H909 = "","",'Sub-Cpt Record'!H909&amp;"  ")</f>
        <v/>
      </c>
      <c r="G909" s="333" t="str">
        <f>IF('Sub-Cpt Record'!I909 = "","",'Sub-Cpt Record'!I909&amp;"  ")</f>
        <v/>
      </c>
      <c r="H909" s="333" t="str">
        <f>IF('Sub-Cpt Record'!J909 = "","",'Sub-Cpt Record'!J909&amp;"  ")</f>
        <v/>
      </c>
      <c r="I909" s="335" t="str">
        <f t="shared" si="128"/>
        <v/>
      </c>
      <c r="J909" s="333">
        <f>IF(A909&lt;&gt;"",'Sub-Cpt Record'!C909/CODE!B909,0)</f>
        <v>0</v>
      </c>
      <c r="L909" s="337" t="str">
        <f t="shared" si="129"/>
        <v/>
      </c>
      <c r="N909" s="338">
        <f>COUNTIFS('Felling&amp;Restocking'!$A$11:$A$1000, 'Felling&amp;Restocking'!$A909, 'Felling&amp;Restocking'!$B$11:$B$1000, 'Felling&amp;Restocking'!$B909, 'Felling&amp;Restocking'!$H$11:$H$1000, 'Felling&amp;Restocking'!$H909)</f>
        <v>0</v>
      </c>
      <c r="O909" s="338">
        <f>IF(OR('Felling&amp;Restocking'!H909=0,'Felling&amp;Restocking'!H909=""),0,1)</f>
        <v>0</v>
      </c>
      <c r="P909" s="339">
        <f>SUM('Felling&amp;Restocking'!O909+'Felling&amp;Restocking'!P909)</f>
        <v>0</v>
      </c>
      <c r="S909" s="341">
        <f>IF(AND(O909&lt;&gt;0,P909&lt;&gt;0,'Felling&amp;Restocking'!G909&lt;&gt;0,AA909="",AC909=""),1,0)</f>
        <v>0</v>
      </c>
      <c r="T909" s="342" t="str">
        <f>IF(OR('Felling&amp;Restocking'!G909=0,'Felling&amp;Restocking'!G909=""),"",SUM('Felling&amp;Restocking'!O909/P909)*'Felling&amp;Restocking'!G909)</f>
        <v/>
      </c>
      <c r="U909" s="343" t="str">
        <f>IF(OR('Felling&amp;Restocking'!G909=0,'Felling&amp;Restocking'!G909=""),"",SUM('Felling&amp;Restocking'!P909/P909)*'Felling&amp;Restocking'!G909)</f>
        <v/>
      </c>
      <c r="V909" s="344">
        <f>IF(CONCATENATE('Felling&amp;Restocking'!U909&amp;'Felling&amp;Restocking'!W909&amp;'Felling&amp;Restocking'!Y909&amp;'Felling&amp;Restocking'!AA909&amp;'Felling&amp;Restocking'!AC909)="",0,1)</f>
        <v>0</v>
      </c>
      <c r="W909" s="345">
        <f>IF(OR(OR(TRIM('Felling&amp;Restocking'!H909)="T",TRIM('Felling&amp;Restocking'!H909)="DF",TRIM('Felling&amp;Restocking'!H909)="OS"),O909=0),0,1)</f>
        <v>0</v>
      </c>
      <c r="X909" s="345">
        <f>IF(OR('Felling&amp;Restocking'!$S909="",OR('Felling&amp;Restocking'!$S909=0,'Felling&amp;Restocking'!$S909="N/A")),0,1)</f>
        <v>0</v>
      </c>
      <c r="Y909" s="333" t="str">
        <f t="shared" si="130"/>
        <v/>
      </c>
      <c r="Z909" s="333" t="str">
        <f t="shared" si="131"/>
        <v/>
      </c>
      <c r="AA909" s="334" t="str">
        <f t="shared" si="132"/>
        <v/>
      </c>
      <c r="AC909" s="333" t="str">
        <f t="shared" si="133"/>
        <v/>
      </c>
      <c r="AE909" s="333" t="str">
        <f t="shared" si="134"/>
        <v>1</v>
      </c>
      <c r="AF909" s="346" t="str">
        <f>IF('Felling&amp;Restocking'!I909="","",IFERROR(VLOOKUP( 'Felling&amp;Restocking'!I909,SpeciesList[],2,FALSE),"," &amp; 'Felling&amp;Restocking'!I909))</f>
        <v/>
      </c>
      <c r="AG909" s="333" t="str">
        <f>IF('Felling&amp;Restocking'!I909="","",VLOOKUP( 'Felling&amp;Restocking'!I909,SpeciesList[],4,FALSE))</f>
        <v/>
      </c>
      <c r="AH909" s="333" t="str">
        <f>IF('Felling&amp;Restocking'!J909="","",IFERROR("," &amp; VLOOKUP( 'Felling&amp;Restocking'!J909,SpeciesList[],2,FALSE),"," &amp; 'Felling&amp;Restocking'!J909))</f>
        <v/>
      </c>
      <c r="AI909" s="333" t="str">
        <f>IF('Felling&amp;Restocking'!J909="","",VLOOKUP( 'Felling&amp;Restocking'!J909,SpeciesList[],4,FALSE))</f>
        <v/>
      </c>
      <c r="AJ909" s="333" t="str">
        <f>IF('Felling&amp;Restocking'!K909="","",IFERROR("," &amp; VLOOKUP( 'Felling&amp;Restocking'!K909,SpeciesList[],2,FALSE),"," &amp; 'Felling&amp;Restocking'!K909))</f>
        <v/>
      </c>
      <c r="AK909" s="333" t="str">
        <f>IF('Felling&amp;Restocking'!K909="","",VLOOKUP( 'Felling&amp;Restocking'!K909,SpeciesList[],4,FALSE))</f>
        <v/>
      </c>
      <c r="AL909" s="333" t="str">
        <f>IF('Felling&amp;Restocking'!L909="","",IFERROR("," &amp; VLOOKUP( 'Felling&amp;Restocking'!L909,SpeciesList[],2,FALSE),"," &amp; 'Felling&amp;Restocking'!L909))</f>
        <v/>
      </c>
      <c r="AM909" s="333" t="str">
        <f>IF('Felling&amp;Restocking'!L909="","",VLOOKUP( 'Felling&amp;Restocking'!L909,SpeciesList[],4,FALSE))</f>
        <v/>
      </c>
      <c r="AN909" s="333" t="str">
        <f>IF('Felling&amp;Restocking'!M909="","",IFERROR("," &amp; VLOOKUP( 'Felling&amp;Restocking'!M909,SpeciesList[],2,FALSE),"," &amp; 'Felling&amp;Restocking'!M909))</f>
        <v/>
      </c>
      <c r="AO909" s="333" t="str">
        <f>IF('Felling&amp;Restocking'!M909="","",VLOOKUP( 'Felling&amp;Restocking'!M909,SpeciesList[],4,FALSE))</f>
        <v/>
      </c>
      <c r="AP909" s="333" t="str">
        <f>IF('Felling&amp;Restocking'!N909="","",IFERROR("," &amp; VLOOKUP( 'Felling&amp;Restocking'!N909,SpeciesList[],2,FALSE),"," &amp; 'Felling&amp;Restocking'!N909))</f>
        <v/>
      </c>
      <c r="AQ909" s="333" t="str">
        <f>IF('Felling&amp;Restocking'!N909="","",VLOOKUP( 'Felling&amp;Restocking'!N909,SpeciesList[],4,FALSE))</f>
        <v/>
      </c>
      <c r="AS909" s="346"/>
      <c r="AT909" s="333" t="str">
        <f>IF('Sub-Cpt Record'!A909&lt;&gt;"",CONCATENATE('Sub-Cpt Record'!A909,'Sub-Cpt Record'!B909,'Sub-Cpt Record'!C909),"")</f>
        <v/>
      </c>
      <c r="AU909" s="333">
        <f t="shared" si="135"/>
        <v>1</v>
      </c>
      <c r="AV909" s="333">
        <f>IF(AT909&lt;&gt;"",'Sub-Cpt Record'!C909/CODE!AU909,0)</f>
        <v>0</v>
      </c>
    </row>
    <row r="910" spans="1:48" x14ac:dyDescent="0.25">
      <c r="A910" s="333" t="str">
        <f>IF('Sub-Cpt Record'!B910="",IF(OR('Sub-Cpt Record'!A910=0,'Sub-Cpt Record'!A910=""),"",'Sub-Cpt Record'!A910),CONCATENATE('Sub-Cpt Record'!A910&amp;'Sub-Cpt Record'!B910))</f>
        <v/>
      </c>
      <c r="B910" s="333">
        <f t="shared" si="127"/>
        <v>1</v>
      </c>
      <c r="C910" s="334" t="str">
        <f>IF('Sub-Cpt Record'!E910 = "","",'Sub-Cpt Record'!E910&amp;"  ")</f>
        <v/>
      </c>
      <c r="D910" s="333" t="str">
        <f>IF('Sub-Cpt Record'!F910 = "","",'Sub-Cpt Record'!F910&amp;"  ")</f>
        <v/>
      </c>
      <c r="E910" s="333" t="str">
        <f>IF('Sub-Cpt Record'!G910 = "","",'Sub-Cpt Record'!G910&amp;"  ")</f>
        <v/>
      </c>
      <c r="F910" s="333" t="str">
        <f>IF('Sub-Cpt Record'!H910 = "","",'Sub-Cpt Record'!H910&amp;"  ")</f>
        <v/>
      </c>
      <c r="G910" s="333" t="str">
        <f>IF('Sub-Cpt Record'!I910 = "","",'Sub-Cpt Record'!I910&amp;"  ")</f>
        <v/>
      </c>
      <c r="H910" s="333" t="str">
        <f>IF('Sub-Cpt Record'!J910 = "","",'Sub-Cpt Record'!J910&amp;"  ")</f>
        <v/>
      </c>
      <c r="I910" s="335" t="str">
        <f t="shared" si="128"/>
        <v/>
      </c>
      <c r="J910" s="333">
        <f>IF(A910&lt;&gt;"",'Sub-Cpt Record'!C910/CODE!B910,0)</f>
        <v>0</v>
      </c>
      <c r="L910" s="337" t="str">
        <f t="shared" si="129"/>
        <v/>
      </c>
      <c r="N910" s="338">
        <f>COUNTIFS('Felling&amp;Restocking'!$A$11:$A$1000, 'Felling&amp;Restocking'!$A910, 'Felling&amp;Restocking'!$B$11:$B$1000, 'Felling&amp;Restocking'!$B910, 'Felling&amp;Restocking'!$H$11:$H$1000, 'Felling&amp;Restocking'!$H910)</f>
        <v>0</v>
      </c>
      <c r="O910" s="338">
        <f>IF(OR('Felling&amp;Restocking'!H910=0,'Felling&amp;Restocking'!H910=""),0,1)</f>
        <v>0</v>
      </c>
      <c r="P910" s="339">
        <f>SUM('Felling&amp;Restocking'!O910+'Felling&amp;Restocking'!P910)</f>
        <v>0</v>
      </c>
      <c r="S910" s="341">
        <f>IF(AND(O910&lt;&gt;0,P910&lt;&gt;0,'Felling&amp;Restocking'!G910&lt;&gt;0,AA910="",AC910=""),1,0)</f>
        <v>0</v>
      </c>
      <c r="T910" s="342" t="str">
        <f>IF(OR('Felling&amp;Restocking'!G910=0,'Felling&amp;Restocking'!G910=""),"",SUM('Felling&amp;Restocking'!O910/P910)*'Felling&amp;Restocking'!G910)</f>
        <v/>
      </c>
      <c r="U910" s="343" t="str">
        <f>IF(OR('Felling&amp;Restocking'!G910=0,'Felling&amp;Restocking'!G910=""),"",SUM('Felling&amp;Restocking'!P910/P910)*'Felling&amp;Restocking'!G910)</f>
        <v/>
      </c>
      <c r="V910" s="344">
        <f>IF(CONCATENATE('Felling&amp;Restocking'!U910&amp;'Felling&amp;Restocking'!W910&amp;'Felling&amp;Restocking'!Y910&amp;'Felling&amp;Restocking'!AA910&amp;'Felling&amp;Restocking'!AC910)="",0,1)</f>
        <v>0</v>
      </c>
      <c r="W910" s="345">
        <f>IF(OR(OR(TRIM('Felling&amp;Restocking'!H910)="T",TRIM('Felling&amp;Restocking'!H910)="DF",TRIM('Felling&amp;Restocking'!H910)="OS"),O910=0),0,1)</f>
        <v>0</v>
      </c>
      <c r="X910" s="345">
        <f>IF(OR('Felling&amp;Restocking'!$S910="",OR('Felling&amp;Restocking'!$S910=0,'Felling&amp;Restocking'!$S910="N/A")),0,1)</f>
        <v>0</v>
      </c>
      <c r="Y910" s="333" t="str">
        <f t="shared" si="130"/>
        <v/>
      </c>
      <c r="Z910" s="333" t="str">
        <f t="shared" si="131"/>
        <v/>
      </c>
      <c r="AA910" s="334" t="str">
        <f t="shared" si="132"/>
        <v/>
      </c>
      <c r="AC910" s="333" t="str">
        <f t="shared" si="133"/>
        <v/>
      </c>
      <c r="AE910" s="333" t="str">
        <f t="shared" si="134"/>
        <v>1</v>
      </c>
      <c r="AF910" s="346" t="str">
        <f>IF('Felling&amp;Restocking'!I910="","",IFERROR(VLOOKUP( 'Felling&amp;Restocking'!I910,SpeciesList[],2,FALSE),"," &amp; 'Felling&amp;Restocking'!I910))</f>
        <v/>
      </c>
      <c r="AG910" s="333" t="str">
        <f>IF('Felling&amp;Restocking'!I910="","",VLOOKUP( 'Felling&amp;Restocking'!I910,SpeciesList[],4,FALSE))</f>
        <v/>
      </c>
      <c r="AH910" s="333" t="str">
        <f>IF('Felling&amp;Restocking'!J910="","",IFERROR("," &amp; VLOOKUP( 'Felling&amp;Restocking'!J910,SpeciesList[],2,FALSE),"," &amp; 'Felling&amp;Restocking'!J910))</f>
        <v/>
      </c>
      <c r="AI910" s="333" t="str">
        <f>IF('Felling&amp;Restocking'!J910="","",VLOOKUP( 'Felling&amp;Restocking'!J910,SpeciesList[],4,FALSE))</f>
        <v/>
      </c>
      <c r="AJ910" s="333" t="str">
        <f>IF('Felling&amp;Restocking'!K910="","",IFERROR("," &amp; VLOOKUP( 'Felling&amp;Restocking'!K910,SpeciesList[],2,FALSE),"," &amp; 'Felling&amp;Restocking'!K910))</f>
        <v/>
      </c>
      <c r="AK910" s="333" t="str">
        <f>IF('Felling&amp;Restocking'!K910="","",VLOOKUP( 'Felling&amp;Restocking'!K910,SpeciesList[],4,FALSE))</f>
        <v/>
      </c>
      <c r="AL910" s="333" t="str">
        <f>IF('Felling&amp;Restocking'!L910="","",IFERROR("," &amp; VLOOKUP( 'Felling&amp;Restocking'!L910,SpeciesList[],2,FALSE),"," &amp; 'Felling&amp;Restocking'!L910))</f>
        <v/>
      </c>
      <c r="AM910" s="333" t="str">
        <f>IF('Felling&amp;Restocking'!L910="","",VLOOKUP( 'Felling&amp;Restocking'!L910,SpeciesList[],4,FALSE))</f>
        <v/>
      </c>
      <c r="AN910" s="333" t="str">
        <f>IF('Felling&amp;Restocking'!M910="","",IFERROR("," &amp; VLOOKUP( 'Felling&amp;Restocking'!M910,SpeciesList[],2,FALSE),"," &amp; 'Felling&amp;Restocking'!M910))</f>
        <v/>
      </c>
      <c r="AO910" s="333" t="str">
        <f>IF('Felling&amp;Restocking'!M910="","",VLOOKUP( 'Felling&amp;Restocking'!M910,SpeciesList[],4,FALSE))</f>
        <v/>
      </c>
      <c r="AP910" s="333" t="str">
        <f>IF('Felling&amp;Restocking'!N910="","",IFERROR("," &amp; VLOOKUP( 'Felling&amp;Restocking'!N910,SpeciesList[],2,FALSE),"," &amp; 'Felling&amp;Restocking'!N910))</f>
        <v/>
      </c>
      <c r="AQ910" s="333" t="str">
        <f>IF('Felling&amp;Restocking'!N910="","",VLOOKUP( 'Felling&amp;Restocking'!N910,SpeciesList[],4,FALSE))</f>
        <v/>
      </c>
      <c r="AS910" s="346"/>
      <c r="AT910" s="333" t="str">
        <f>IF('Sub-Cpt Record'!A910&lt;&gt;"",CONCATENATE('Sub-Cpt Record'!A910,'Sub-Cpt Record'!B910,'Sub-Cpt Record'!C910),"")</f>
        <v/>
      </c>
      <c r="AU910" s="333">
        <f t="shared" si="135"/>
        <v>1</v>
      </c>
      <c r="AV910" s="333">
        <f>IF(AT910&lt;&gt;"",'Sub-Cpt Record'!C910/CODE!AU910,0)</f>
        <v>0</v>
      </c>
    </row>
    <row r="911" spans="1:48" x14ac:dyDescent="0.25">
      <c r="A911" s="333" t="str">
        <f>IF('Sub-Cpt Record'!B911="",IF(OR('Sub-Cpt Record'!A911=0,'Sub-Cpt Record'!A911=""),"",'Sub-Cpt Record'!A911),CONCATENATE('Sub-Cpt Record'!A911&amp;'Sub-Cpt Record'!B911))</f>
        <v/>
      </c>
      <c r="B911" s="333">
        <f t="shared" si="127"/>
        <v>1</v>
      </c>
      <c r="C911" s="334" t="str">
        <f>IF('Sub-Cpt Record'!E911 = "","",'Sub-Cpt Record'!E911&amp;"  ")</f>
        <v/>
      </c>
      <c r="D911" s="333" t="str">
        <f>IF('Sub-Cpt Record'!F911 = "","",'Sub-Cpt Record'!F911&amp;"  ")</f>
        <v/>
      </c>
      <c r="E911" s="333" t="str">
        <f>IF('Sub-Cpt Record'!G911 = "","",'Sub-Cpt Record'!G911&amp;"  ")</f>
        <v/>
      </c>
      <c r="F911" s="333" t="str">
        <f>IF('Sub-Cpt Record'!H911 = "","",'Sub-Cpt Record'!H911&amp;"  ")</f>
        <v/>
      </c>
      <c r="G911" s="333" t="str">
        <f>IF('Sub-Cpt Record'!I911 = "","",'Sub-Cpt Record'!I911&amp;"  ")</f>
        <v/>
      </c>
      <c r="H911" s="333" t="str">
        <f>IF('Sub-Cpt Record'!J911 = "","",'Sub-Cpt Record'!J911&amp;"  ")</f>
        <v/>
      </c>
      <c r="I911" s="335" t="str">
        <f t="shared" si="128"/>
        <v/>
      </c>
      <c r="J911" s="333">
        <f>IF(A911&lt;&gt;"",'Sub-Cpt Record'!C911/CODE!B911,0)</f>
        <v>0</v>
      </c>
      <c r="L911" s="337" t="str">
        <f t="shared" si="129"/>
        <v/>
      </c>
      <c r="N911" s="338">
        <f>COUNTIFS('Felling&amp;Restocking'!$A$11:$A$1000, 'Felling&amp;Restocking'!$A911, 'Felling&amp;Restocking'!$B$11:$B$1000, 'Felling&amp;Restocking'!$B911, 'Felling&amp;Restocking'!$H$11:$H$1000, 'Felling&amp;Restocking'!$H911)</f>
        <v>0</v>
      </c>
      <c r="O911" s="338">
        <f>IF(OR('Felling&amp;Restocking'!H911=0,'Felling&amp;Restocking'!H911=""),0,1)</f>
        <v>0</v>
      </c>
      <c r="P911" s="339">
        <f>SUM('Felling&amp;Restocking'!O911+'Felling&amp;Restocking'!P911)</f>
        <v>0</v>
      </c>
      <c r="S911" s="341">
        <f>IF(AND(O911&lt;&gt;0,P911&lt;&gt;0,'Felling&amp;Restocking'!G911&lt;&gt;0,AA911="",AC911=""),1,0)</f>
        <v>0</v>
      </c>
      <c r="T911" s="342" t="str">
        <f>IF(OR('Felling&amp;Restocking'!G911=0,'Felling&amp;Restocking'!G911=""),"",SUM('Felling&amp;Restocking'!O911/P911)*'Felling&amp;Restocking'!G911)</f>
        <v/>
      </c>
      <c r="U911" s="343" t="str">
        <f>IF(OR('Felling&amp;Restocking'!G911=0,'Felling&amp;Restocking'!G911=""),"",SUM('Felling&amp;Restocking'!P911/P911)*'Felling&amp;Restocking'!G911)</f>
        <v/>
      </c>
      <c r="V911" s="344">
        <f>IF(CONCATENATE('Felling&amp;Restocking'!U911&amp;'Felling&amp;Restocking'!W911&amp;'Felling&amp;Restocking'!Y911&amp;'Felling&amp;Restocking'!AA911&amp;'Felling&amp;Restocking'!AC911)="",0,1)</f>
        <v>0</v>
      </c>
      <c r="W911" s="345">
        <f>IF(OR(OR(TRIM('Felling&amp;Restocking'!H911)="T",TRIM('Felling&amp;Restocking'!H911)="DF",TRIM('Felling&amp;Restocking'!H911)="OS"),O911=0),0,1)</f>
        <v>0</v>
      </c>
      <c r="X911" s="345">
        <f>IF(OR('Felling&amp;Restocking'!$S911="",OR('Felling&amp;Restocking'!$S911=0,'Felling&amp;Restocking'!$S911="N/A")),0,1)</f>
        <v>0</v>
      </c>
      <c r="Y911" s="333" t="str">
        <f t="shared" si="130"/>
        <v/>
      </c>
      <c r="Z911" s="333" t="str">
        <f t="shared" si="131"/>
        <v/>
      </c>
      <c r="AA911" s="334" t="str">
        <f t="shared" si="132"/>
        <v/>
      </c>
      <c r="AC911" s="333" t="str">
        <f t="shared" si="133"/>
        <v/>
      </c>
      <c r="AE911" s="333" t="str">
        <f t="shared" si="134"/>
        <v>1</v>
      </c>
      <c r="AF911" s="346" t="str">
        <f>IF('Felling&amp;Restocking'!I911="","",IFERROR(VLOOKUP( 'Felling&amp;Restocking'!I911,SpeciesList[],2,FALSE),"," &amp; 'Felling&amp;Restocking'!I911))</f>
        <v/>
      </c>
      <c r="AG911" s="333" t="str">
        <f>IF('Felling&amp;Restocking'!I911="","",VLOOKUP( 'Felling&amp;Restocking'!I911,SpeciesList[],4,FALSE))</f>
        <v/>
      </c>
      <c r="AH911" s="333" t="str">
        <f>IF('Felling&amp;Restocking'!J911="","",IFERROR("," &amp; VLOOKUP( 'Felling&amp;Restocking'!J911,SpeciesList[],2,FALSE),"," &amp; 'Felling&amp;Restocking'!J911))</f>
        <v/>
      </c>
      <c r="AI911" s="333" t="str">
        <f>IF('Felling&amp;Restocking'!J911="","",VLOOKUP( 'Felling&amp;Restocking'!J911,SpeciesList[],4,FALSE))</f>
        <v/>
      </c>
      <c r="AJ911" s="333" t="str">
        <f>IF('Felling&amp;Restocking'!K911="","",IFERROR("," &amp; VLOOKUP( 'Felling&amp;Restocking'!K911,SpeciesList[],2,FALSE),"," &amp; 'Felling&amp;Restocking'!K911))</f>
        <v/>
      </c>
      <c r="AK911" s="333" t="str">
        <f>IF('Felling&amp;Restocking'!K911="","",VLOOKUP( 'Felling&amp;Restocking'!K911,SpeciesList[],4,FALSE))</f>
        <v/>
      </c>
      <c r="AL911" s="333" t="str">
        <f>IF('Felling&amp;Restocking'!L911="","",IFERROR("," &amp; VLOOKUP( 'Felling&amp;Restocking'!L911,SpeciesList[],2,FALSE),"," &amp; 'Felling&amp;Restocking'!L911))</f>
        <v/>
      </c>
      <c r="AM911" s="333" t="str">
        <f>IF('Felling&amp;Restocking'!L911="","",VLOOKUP( 'Felling&amp;Restocking'!L911,SpeciesList[],4,FALSE))</f>
        <v/>
      </c>
      <c r="AN911" s="333" t="str">
        <f>IF('Felling&amp;Restocking'!M911="","",IFERROR("," &amp; VLOOKUP( 'Felling&amp;Restocking'!M911,SpeciesList[],2,FALSE),"," &amp; 'Felling&amp;Restocking'!M911))</f>
        <v/>
      </c>
      <c r="AO911" s="333" t="str">
        <f>IF('Felling&amp;Restocking'!M911="","",VLOOKUP( 'Felling&amp;Restocking'!M911,SpeciesList[],4,FALSE))</f>
        <v/>
      </c>
      <c r="AP911" s="333" t="str">
        <f>IF('Felling&amp;Restocking'!N911="","",IFERROR("," &amp; VLOOKUP( 'Felling&amp;Restocking'!N911,SpeciesList[],2,FALSE),"," &amp; 'Felling&amp;Restocking'!N911))</f>
        <v/>
      </c>
      <c r="AQ911" s="333" t="str">
        <f>IF('Felling&amp;Restocking'!N911="","",VLOOKUP( 'Felling&amp;Restocking'!N911,SpeciesList[],4,FALSE))</f>
        <v/>
      </c>
      <c r="AS911" s="346"/>
      <c r="AT911" s="333" t="str">
        <f>IF('Sub-Cpt Record'!A911&lt;&gt;"",CONCATENATE('Sub-Cpt Record'!A911,'Sub-Cpt Record'!B911,'Sub-Cpt Record'!C911),"")</f>
        <v/>
      </c>
      <c r="AU911" s="333">
        <f t="shared" si="135"/>
        <v>1</v>
      </c>
      <c r="AV911" s="333">
        <f>IF(AT911&lt;&gt;"",'Sub-Cpt Record'!C911/CODE!AU911,0)</f>
        <v>0</v>
      </c>
    </row>
    <row r="912" spans="1:48" x14ac:dyDescent="0.25">
      <c r="A912" s="333" t="str">
        <f>IF('Sub-Cpt Record'!B912="",IF(OR('Sub-Cpt Record'!A912=0,'Sub-Cpt Record'!A912=""),"",'Sub-Cpt Record'!A912),CONCATENATE('Sub-Cpt Record'!A912&amp;'Sub-Cpt Record'!B912))</f>
        <v/>
      </c>
      <c r="B912" s="333">
        <f t="shared" si="127"/>
        <v>1</v>
      </c>
      <c r="C912" s="334" t="str">
        <f>IF('Sub-Cpt Record'!E912 = "","",'Sub-Cpt Record'!E912&amp;"  ")</f>
        <v/>
      </c>
      <c r="D912" s="333" t="str">
        <f>IF('Sub-Cpt Record'!F912 = "","",'Sub-Cpt Record'!F912&amp;"  ")</f>
        <v/>
      </c>
      <c r="E912" s="333" t="str">
        <f>IF('Sub-Cpt Record'!G912 = "","",'Sub-Cpt Record'!G912&amp;"  ")</f>
        <v/>
      </c>
      <c r="F912" s="333" t="str">
        <f>IF('Sub-Cpt Record'!H912 = "","",'Sub-Cpt Record'!H912&amp;"  ")</f>
        <v/>
      </c>
      <c r="G912" s="333" t="str">
        <f>IF('Sub-Cpt Record'!I912 = "","",'Sub-Cpt Record'!I912&amp;"  ")</f>
        <v/>
      </c>
      <c r="H912" s="333" t="str">
        <f>IF('Sub-Cpt Record'!J912 = "","",'Sub-Cpt Record'!J912&amp;"  ")</f>
        <v/>
      </c>
      <c r="I912" s="335" t="str">
        <f t="shared" si="128"/>
        <v/>
      </c>
      <c r="J912" s="333">
        <f>IF(A912&lt;&gt;"",'Sub-Cpt Record'!C912/CODE!B912,0)</f>
        <v>0</v>
      </c>
      <c r="L912" s="337" t="str">
        <f t="shared" si="129"/>
        <v/>
      </c>
      <c r="N912" s="338">
        <f>COUNTIFS('Felling&amp;Restocking'!$A$11:$A$1000, 'Felling&amp;Restocking'!$A912, 'Felling&amp;Restocking'!$B$11:$B$1000, 'Felling&amp;Restocking'!$B912, 'Felling&amp;Restocking'!$H$11:$H$1000, 'Felling&amp;Restocking'!$H912)</f>
        <v>0</v>
      </c>
      <c r="O912" s="338">
        <f>IF(OR('Felling&amp;Restocking'!H912=0,'Felling&amp;Restocking'!H912=""),0,1)</f>
        <v>0</v>
      </c>
      <c r="P912" s="339">
        <f>SUM('Felling&amp;Restocking'!O912+'Felling&amp;Restocking'!P912)</f>
        <v>0</v>
      </c>
      <c r="S912" s="341">
        <f>IF(AND(O912&lt;&gt;0,P912&lt;&gt;0,'Felling&amp;Restocking'!G912&lt;&gt;0,AA912="",AC912=""),1,0)</f>
        <v>0</v>
      </c>
      <c r="T912" s="342" t="str">
        <f>IF(OR('Felling&amp;Restocking'!G912=0,'Felling&amp;Restocking'!G912=""),"",SUM('Felling&amp;Restocking'!O912/P912)*'Felling&amp;Restocking'!G912)</f>
        <v/>
      </c>
      <c r="U912" s="343" t="str">
        <f>IF(OR('Felling&amp;Restocking'!G912=0,'Felling&amp;Restocking'!G912=""),"",SUM('Felling&amp;Restocking'!P912/P912)*'Felling&amp;Restocking'!G912)</f>
        <v/>
      </c>
      <c r="V912" s="344">
        <f>IF(CONCATENATE('Felling&amp;Restocking'!U912&amp;'Felling&amp;Restocking'!W912&amp;'Felling&amp;Restocking'!Y912&amp;'Felling&amp;Restocking'!AA912&amp;'Felling&amp;Restocking'!AC912)="",0,1)</f>
        <v>0</v>
      </c>
      <c r="W912" s="345">
        <f>IF(OR(OR(TRIM('Felling&amp;Restocking'!H912)="T",TRIM('Felling&amp;Restocking'!H912)="DF",TRIM('Felling&amp;Restocking'!H912)="OS"),O912=0),0,1)</f>
        <v>0</v>
      </c>
      <c r="X912" s="345">
        <f>IF(OR('Felling&amp;Restocking'!$S912="",OR('Felling&amp;Restocking'!$S912=0,'Felling&amp;Restocking'!$S912="N/A")),0,1)</f>
        <v>0</v>
      </c>
      <c r="Y912" s="333" t="str">
        <f t="shared" si="130"/>
        <v/>
      </c>
      <c r="Z912" s="333" t="str">
        <f t="shared" si="131"/>
        <v/>
      </c>
      <c r="AA912" s="334" t="str">
        <f t="shared" si="132"/>
        <v/>
      </c>
      <c r="AC912" s="333" t="str">
        <f t="shared" si="133"/>
        <v/>
      </c>
      <c r="AE912" s="333" t="str">
        <f t="shared" si="134"/>
        <v>1</v>
      </c>
      <c r="AF912" s="346" t="str">
        <f>IF('Felling&amp;Restocking'!I912="","",IFERROR(VLOOKUP( 'Felling&amp;Restocking'!I912,SpeciesList[],2,FALSE),"," &amp; 'Felling&amp;Restocking'!I912))</f>
        <v/>
      </c>
      <c r="AG912" s="333" t="str">
        <f>IF('Felling&amp;Restocking'!I912="","",VLOOKUP( 'Felling&amp;Restocking'!I912,SpeciesList[],4,FALSE))</f>
        <v/>
      </c>
      <c r="AH912" s="333" t="str">
        <f>IF('Felling&amp;Restocking'!J912="","",IFERROR("," &amp; VLOOKUP( 'Felling&amp;Restocking'!J912,SpeciesList[],2,FALSE),"," &amp; 'Felling&amp;Restocking'!J912))</f>
        <v/>
      </c>
      <c r="AI912" s="333" t="str">
        <f>IF('Felling&amp;Restocking'!J912="","",VLOOKUP( 'Felling&amp;Restocking'!J912,SpeciesList[],4,FALSE))</f>
        <v/>
      </c>
      <c r="AJ912" s="333" t="str">
        <f>IF('Felling&amp;Restocking'!K912="","",IFERROR("," &amp; VLOOKUP( 'Felling&amp;Restocking'!K912,SpeciesList[],2,FALSE),"," &amp; 'Felling&amp;Restocking'!K912))</f>
        <v/>
      </c>
      <c r="AK912" s="333" t="str">
        <f>IF('Felling&amp;Restocking'!K912="","",VLOOKUP( 'Felling&amp;Restocking'!K912,SpeciesList[],4,FALSE))</f>
        <v/>
      </c>
      <c r="AL912" s="333" t="str">
        <f>IF('Felling&amp;Restocking'!L912="","",IFERROR("," &amp; VLOOKUP( 'Felling&amp;Restocking'!L912,SpeciesList[],2,FALSE),"," &amp; 'Felling&amp;Restocking'!L912))</f>
        <v/>
      </c>
      <c r="AM912" s="333" t="str">
        <f>IF('Felling&amp;Restocking'!L912="","",VLOOKUP( 'Felling&amp;Restocking'!L912,SpeciesList[],4,FALSE))</f>
        <v/>
      </c>
      <c r="AN912" s="333" t="str">
        <f>IF('Felling&amp;Restocking'!M912="","",IFERROR("," &amp; VLOOKUP( 'Felling&amp;Restocking'!M912,SpeciesList[],2,FALSE),"," &amp; 'Felling&amp;Restocking'!M912))</f>
        <v/>
      </c>
      <c r="AO912" s="333" t="str">
        <f>IF('Felling&amp;Restocking'!M912="","",VLOOKUP( 'Felling&amp;Restocking'!M912,SpeciesList[],4,FALSE))</f>
        <v/>
      </c>
      <c r="AP912" s="333" t="str">
        <f>IF('Felling&amp;Restocking'!N912="","",IFERROR("," &amp; VLOOKUP( 'Felling&amp;Restocking'!N912,SpeciesList[],2,FALSE),"," &amp; 'Felling&amp;Restocking'!N912))</f>
        <v/>
      </c>
      <c r="AQ912" s="333" t="str">
        <f>IF('Felling&amp;Restocking'!N912="","",VLOOKUP( 'Felling&amp;Restocking'!N912,SpeciesList[],4,FALSE))</f>
        <v/>
      </c>
      <c r="AS912" s="346"/>
      <c r="AT912" s="333" t="str">
        <f>IF('Sub-Cpt Record'!A912&lt;&gt;"",CONCATENATE('Sub-Cpt Record'!A912,'Sub-Cpt Record'!B912,'Sub-Cpt Record'!C912),"")</f>
        <v/>
      </c>
      <c r="AU912" s="333">
        <f t="shared" si="135"/>
        <v>1</v>
      </c>
      <c r="AV912" s="333">
        <f>IF(AT912&lt;&gt;"",'Sub-Cpt Record'!C912/CODE!AU912,0)</f>
        <v>0</v>
      </c>
    </row>
    <row r="913" spans="1:48" x14ac:dyDescent="0.25">
      <c r="A913" s="333" t="str">
        <f>IF('Sub-Cpt Record'!B913="",IF(OR('Sub-Cpt Record'!A913=0,'Sub-Cpt Record'!A913=""),"",'Sub-Cpt Record'!A913),CONCATENATE('Sub-Cpt Record'!A913&amp;'Sub-Cpt Record'!B913))</f>
        <v/>
      </c>
      <c r="B913" s="333">
        <f t="shared" si="127"/>
        <v>1</v>
      </c>
      <c r="C913" s="334" t="str">
        <f>IF('Sub-Cpt Record'!E913 = "","",'Sub-Cpt Record'!E913&amp;"  ")</f>
        <v/>
      </c>
      <c r="D913" s="333" t="str">
        <f>IF('Sub-Cpt Record'!F913 = "","",'Sub-Cpt Record'!F913&amp;"  ")</f>
        <v/>
      </c>
      <c r="E913" s="333" t="str">
        <f>IF('Sub-Cpt Record'!G913 = "","",'Sub-Cpt Record'!G913&amp;"  ")</f>
        <v/>
      </c>
      <c r="F913" s="333" t="str">
        <f>IF('Sub-Cpt Record'!H913 = "","",'Sub-Cpt Record'!H913&amp;"  ")</f>
        <v/>
      </c>
      <c r="G913" s="333" t="str">
        <f>IF('Sub-Cpt Record'!I913 = "","",'Sub-Cpt Record'!I913&amp;"  ")</f>
        <v/>
      </c>
      <c r="H913" s="333" t="str">
        <f>IF('Sub-Cpt Record'!J913 = "","",'Sub-Cpt Record'!J913&amp;"  ")</f>
        <v/>
      </c>
      <c r="I913" s="335" t="str">
        <f t="shared" si="128"/>
        <v/>
      </c>
      <c r="J913" s="333">
        <f>IF(A913&lt;&gt;"",'Sub-Cpt Record'!C913/CODE!B913,0)</f>
        <v>0</v>
      </c>
      <c r="L913" s="337" t="str">
        <f t="shared" si="129"/>
        <v/>
      </c>
      <c r="N913" s="338">
        <f>COUNTIFS('Felling&amp;Restocking'!$A$11:$A$1000, 'Felling&amp;Restocking'!$A913, 'Felling&amp;Restocking'!$B$11:$B$1000, 'Felling&amp;Restocking'!$B913, 'Felling&amp;Restocking'!$H$11:$H$1000, 'Felling&amp;Restocking'!$H913)</f>
        <v>0</v>
      </c>
      <c r="O913" s="338">
        <f>IF(OR('Felling&amp;Restocking'!H913=0,'Felling&amp;Restocking'!H913=""),0,1)</f>
        <v>0</v>
      </c>
      <c r="P913" s="339">
        <f>SUM('Felling&amp;Restocking'!O913+'Felling&amp;Restocking'!P913)</f>
        <v>0</v>
      </c>
      <c r="S913" s="341">
        <f>IF(AND(O913&lt;&gt;0,P913&lt;&gt;0,'Felling&amp;Restocking'!G913&lt;&gt;0,AA913="",AC913=""),1,0)</f>
        <v>0</v>
      </c>
      <c r="T913" s="342" t="str">
        <f>IF(OR('Felling&amp;Restocking'!G913=0,'Felling&amp;Restocking'!G913=""),"",SUM('Felling&amp;Restocking'!O913/P913)*'Felling&amp;Restocking'!G913)</f>
        <v/>
      </c>
      <c r="U913" s="343" t="str">
        <f>IF(OR('Felling&amp;Restocking'!G913=0,'Felling&amp;Restocking'!G913=""),"",SUM('Felling&amp;Restocking'!P913/P913)*'Felling&amp;Restocking'!G913)</f>
        <v/>
      </c>
      <c r="V913" s="344">
        <f>IF(CONCATENATE('Felling&amp;Restocking'!U913&amp;'Felling&amp;Restocking'!W913&amp;'Felling&amp;Restocking'!Y913&amp;'Felling&amp;Restocking'!AA913&amp;'Felling&amp;Restocking'!AC913)="",0,1)</f>
        <v>0</v>
      </c>
      <c r="W913" s="345">
        <f>IF(OR(OR(TRIM('Felling&amp;Restocking'!H913)="T",TRIM('Felling&amp;Restocking'!H913)="DF",TRIM('Felling&amp;Restocking'!H913)="OS"),O913=0),0,1)</f>
        <v>0</v>
      </c>
      <c r="X913" s="345">
        <f>IF(OR('Felling&amp;Restocking'!$S913="",OR('Felling&amp;Restocking'!$S913=0,'Felling&amp;Restocking'!$S913="N/A")),0,1)</f>
        <v>0</v>
      </c>
      <c r="Y913" s="333" t="str">
        <f t="shared" si="130"/>
        <v/>
      </c>
      <c r="Z913" s="333" t="str">
        <f t="shared" si="131"/>
        <v/>
      </c>
      <c r="AA913" s="334" t="str">
        <f t="shared" si="132"/>
        <v/>
      </c>
      <c r="AC913" s="333" t="str">
        <f t="shared" si="133"/>
        <v/>
      </c>
      <c r="AE913" s="333" t="str">
        <f t="shared" si="134"/>
        <v>1</v>
      </c>
      <c r="AF913" s="346" t="str">
        <f>IF('Felling&amp;Restocking'!I913="","",IFERROR(VLOOKUP( 'Felling&amp;Restocking'!I913,SpeciesList[],2,FALSE),"," &amp; 'Felling&amp;Restocking'!I913))</f>
        <v/>
      </c>
      <c r="AG913" s="333" t="str">
        <f>IF('Felling&amp;Restocking'!I913="","",VLOOKUP( 'Felling&amp;Restocking'!I913,SpeciesList[],4,FALSE))</f>
        <v/>
      </c>
      <c r="AH913" s="333" t="str">
        <f>IF('Felling&amp;Restocking'!J913="","",IFERROR("," &amp; VLOOKUP( 'Felling&amp;Restocking'!J913,SpeciesList[],2,FALSE),"," &amp; 'Felling&amp;Restocking'!J913))</f>
        <v/>
      </c>
      <c r="AI913" s="333" t="str">
        <f>IF('Felling&amp;Restocking'!J913="","",VLOOKUP( 'Felling&amp;Restocking'!J913,SpeciesList[],4,FALSE))</f>
        <v/>
      </c>
      <c r="AJ913" s="333" t="str">
        <f>IF('Felling&amp;Restocking'!K913="","",IFERROR("," &amp; VLOOKUP( 'Felling&amp;Restocking'!K913,SpeciesList[],2,FALSE),"," &amp; 'Felling&amp;Restocking'!K913))</f>
        <v/>
      </c>
      <c r="AK913" s="333" t="str">
        <f>IF('Felling&amp;Restocking'!K913="","",VLOOKUP( 'Felling&amp;Restocking'!K913,SpeciesList[],4,FALSE))</f>
        <v/>
      </c>
      <c r="AL913" s="333" t="str">
        <f>IF('Felling&amp;Restocking'!L913="","",IFERROR("," &amp; VLOOKUP( 'Felling&amp;Restocking'!L913,SpeciesList[],2,FALSE),"," &amp; 'Felling&amp;Restocking'!L913))</f>
        <v/>
      </c>
      <c r="AM913" s="333" t="str">
        <f>IF('Felling&amp;Restocking'!L913="","",VLOOKUP( 'Felling&amp;Restocking'!L913,SpeciesList[],4,FALSE))</f>
        <v/>
      </c>
      <c r="AN913" s="333" t="str">
        <f>IF('Felling&amp;Restocking'!M913="","",IFERROR("," &amp; VLOOKUP( 'Felling&amp;Restocking'!M913,SpeciesList[],2,FALSE),"," &amp; 'Felling&amp;Restocking'!M913))</f>
        <v/>
      </c>
      <c r="AO913" s="333" t="str">
        <f>IF('Felling&amp;Restocking'!M913="","",VLOOKUP( 'Felling&amp;Restocking'!M913,SpeciesList[],4,FALSE))</f>
        <v/>
      </c>
      <c r="AP913" s="333" t="str">
        <f>IF('Felling&amp;Restocking'!N913="","",IFERROR("," &amp; VLOOKUP( 'Felling&amp;Restocking'!N913,SpeciesList[],2,FALSE),"," &amp; 'Felling&amp;Restocking'!N913))</f>
        <v/>
      </c>
      <c r="AQ913" s="333" t="str">
        <f>IF('Felling&amp;Restocking'!N913="","",VLOOKUP( 'Felling&amp;Restocking'!N913,SpeciesList[],4,FALSE))</f>
        <v/>
      </c>
      <c r="AS913" s="346"/>
      <c r="AT913" s="333" t="str">
        <f>IF('Sub-Cpt Record'!A913&lt;&gt;"",CONCATENATE('Sub-Cpt Record'!A913,'Sub-Cpt Record'!B913,'Sub-Cpt Record'!C913),"")</f>
        <v/>
      </c>
      <c r="AU913" s="333">
        <f t="shared" si="135"/>
        <v>1</v>
      </c>
      <c r="AV913" s="333">
        <f>IF(AT913&lt;&gt;"",'Sub-Cpt Record'!C913/CODE!AU913,0)</f>
        <v>0</v>
      </c>
    </row>
    <row r="914" spans="1:48" x14ac:dyDescent="0.25">
      <c r="A914" s="333" t="str">
        <f>IF('Sub-Cpt Record'!B914="",IF(OR('Sub-Cpt Record'!A914=0,'Sub-Cpt Record'!A914=""),"",'Sub-Cpt Record'!A914),CONCATENATE('Sub-Cpt Record'!A914&amp;'Sub-Cpt Record'!B914))</f>
        <v/>
      </c>
      <c r="B914" s="333">
        <f t="shared" si="127"/>
        <v>1</v>
      </c>
      <c r="C914" s="334" t="str">
        <f>IF('Sub-Cpt Record'!E914 = "","",'Sub-Cpt Record'!E914&amp;"  ")</f>
        <v/>
      </c>
      <c r="D914" s="333" t="str">
        <f>IF('Sub-Cpt Record'!F914 = "","",'Sub-Cpt Record'!F914&amp;"  ")</f>
        <v/>
      </c>
      <c r="E914" s="333" t="str">
        <f>IF('Sub-Cpt Record'!G914 = "","",'Sub-Cpt Record'!G914&amp;"  ")</f>
        <v/>
      </c>
      <c r="F914" s="333" t="str">
        <f>IF('Sub-Cpt Record'!H914 = "","",'Sub-Cpt Record'!H914&amp;"  ")</f>
        <v/>
      </c>
      <c r="G914" s="333" t="str">
        <f>IF('Sub-Cpt Record'!I914 = "","",'Sub-Cpt Record'!I914&amp;"  ")</f>
        <v/>
      </c>
      <c r="H914" s="333" t="str">
        <f>IF('Sub-Cpt Record'!J914 = "","",'Sub-Cpt Record'!J914&amp;"  ")</f>
        <v/>
      </c>
      <c r="I914" s="335" t="str">
        <f t="shared" si="128"/>
        <v/>
      </c>
      <c r="J914" s="333">
        <f>IF(A914&lt;&gt;"",'Sub-Cpt Record'!C914/CODE!B914,0)</f>
        <v>0</v>
      </c>
      <c r="L914" s="337" t="str">
        <f t="shared" si="129"/>
        <v/>
      </c>
      <c r="N914" s="338">
        <f>COUNTIFS('Felling&amp;Restocking'!$A$11:$A$1000, 'Felling&amp;Restocking'!$A914, 'Felling&amp;Restocking'!$B$11:$B$1000, 'Felling&amp;Restocking'!$B914, 'Felling&amp;Restocking'!$H$11:$H$1000, 'Felling&amp;Restocking'!$H914)</f>
        <v>0</v>
      </c>
      <c r="O914" s="338">
        <f>IF(OR('Felling&amp;Restocking'!H914=0,'Felling&amp;Restocking'!H914=""),0,1)</f>
        <v>0</v>
      </c>
      <c r="P914" s="339">
        <f>SUM('Felling&amp;Restocking'!O914+'Felling&amp;Restocking'!P914)</f>
        <v>0</v>
      </c>
      <c r="S914" s="341">
        <f>IF(AND(O914&lt;&gt;0,P914&lt;&gt;0,'Felling&amp;Restocking'!G914&lt;&gt;0,AA914="",AC914=""),1,0)</f>
        <v>0</v>
      </c>
      <c r="T914" s="342" t="str">
        <f>IF(OR('Felling&amp;Restocking'!G914=0,'Felling&amp;Restocking'!G914=""),"",SUM('Felling&amp;Restocking'!O914/P914)*'Felling&amp;Restocking'!G914)</f>
        <v/>
      </c>
      <c r="U914" s="343" t="str">
        <f>IF(OR('Felling&amp;Restocking'!G914=0,'Felling&amp;Restocking'!G914=""),"",SUM('Felling&amp;Restocking'!P914/P914)*'Felling&amp;Restocking'!G914)</f>
        <v/>
      </c>
      <c r="V914" s="344">
        <f>IF(CONCATENATE('Felling&amp;Restocking'!U914&amp;'Felling&amp;Restocking'!W914&amp;'Felling&amp;Restocking'!Y914&amp;'Felling&amp;Restocking'!AA914&amp;'Felling&amp;Restocking'!AC914)="",0,1)</f>
        <v>0</v>
      </c>
      <c r="W914" s="345">
        <f>IF(OR(OR(TRIM('Felling&amp;Restocking'!H914)="T",TRIM('Felling&amp;Restocking'!H914)="DF",TRIM('Felling&amp;Restocking'!H914)="OS"),O914=0),0,1)</f>
        <v>0</v>
      </c>
      <c r="X914" s="345">
        <f>IF(OR('Felling&amp;Restocking'!$S914="",OR('Felling&amp;Restocking'!$S914=0,'Felling&amp;Restocking'!$S914="N/A")),0,1)</f>
        <v>0</v>
      </c>
      <c r="Y914" s="333" t="str">
        <f t="shared" si="130"/>
        <v/>
      </c>
      <c r="Z914" s="333" t="str">
        <f t="shared" si="131"/>
        <v/>
      </c>
      <c r="AA914" s="334" t="str">
        <f t="shared" si="132"/>
        <v/>
      </c>
      <c r="AC914" s="333" t="str">
        <f t="shared" si="133"/>
        <v/>
      </c>
      <c r="AE914" s="333" t="str">
        <f t="shared" si="134"/>
        <v>1</v>
      </c>
      <c r="AF914" s="346" t="str">
        <f>IF('Felling&amp;Restocking'!I914="","",IFERROR(VLOOKUP( 'Felling&amp;Restocking'!I914,SpeciesList[],2,FALSE),"," &amp; 'Felling&amp;Restocking'!I914))</f>
        <v/>
      </c>
      <c r="AG914" s="333" t="str">
        <f>IF('Felling&amp;Restocking'!I914="","",VLOOKUP( 'Felling&amp;Restocking'!I914,SpeciesList[],4,FALSE))</f>
        <v/>
      </c>
      <c r="AH914" s="333" t="str">
        <f>IF('Felling&amp;Restocking'!J914="","",IFERROR("," &amp; VLOOKUP( 'Felling&amp;Restocking'!J914,SpeciesList[],2,FALSE),"," &amp; 'Felling&amp;Restocking'!J914))</f>
        <v/>
      </c>
      <c r="AI914" s="333" t="str">
        <f>IF('Felling&amp;Restocking'!J914="","",VLOOKUP( 'Felling&amp;Restocking'!J914,SpeciesList[],4,FALSE))</f>
        <v/>
      </c>
      <c r="AJ914" s="333" t="str">
        <f>IF('Felling&amp;Restocking'!K914="","",IFERROR("," &amp; VLOOKUP( 'Felling&amp;Restocking'!K914,SpeciesList[],2,FALSE),"," &amp; 'Felling&amp;Restocking'!K914))</f>
        <v/>
      </c>
      <c r="AK914" s="333" t="str">
        <f>IF('Felling&amp;Restocking'!K914="","",VLOOKUP( 'Felling&amp;Restocking'!K914,SpeciesList[],4,FALSE))</f>
        <v/>
      </c>
      <c r="AL914" s="333" t="str">
        <f>IF('Felling&amp;Restocking'!L914="","",IFERROR("," &amp; VLOOKUP( 'Felling&amp;Restocking'!L914,SpeciesList[],2,FALSE),"," &amp; 'Felling&amp;Restocking'!L914))</f>
        <v/>
      </c>
      <c r="AM914" s="333" t="str">
        <f>IF('Felling&amp;Restocking'!L914="","",VLOOKUP( 'Felling&amp;Restocking'!L914,SpeciesList[],4,FALSE))</f>
        <v/>
      </c>
      <c r="AN914" s="333" t="str">
        <f>IF('Felling&amp;Restocking'!M914="","",IFERROR("," &amp; VLOOKUP( 'Felling&amp;Restocking'!M914,SpeciesList[],2,FALSE),"," &amp; 'Felling&amp;Restocking'!M914))</f>
        <v/>
      </c>
      <c r="AO914" s="333" t="str">
        <f>IF('Felling&amp;Restocking'!M914="","",VLOOKUP( 'Felling&amp;Restocking'!M914,SpeciesList[],4,FALSE))</f>
        <v/>
      </c>
      <c r="AP914" s="333" t="str">
        <f>IF('Felling&amp;Restocking'!N914="","",IFERROR("," &amp; VLOOKUP( 'Felling&amp;Restocking'!N914,SpeciesList[],2,FALSE),"," &amp; 'Felling&amp;Restocking'!N914))</f>
        <v/>
      </c>
      <c r="AQ914" s="333" t="str">
        <f>IF('Felling&amp;Restocking'!N914="","",VLOOKUP( 'Felling&amp;Restocking'!N914,SpeciesList[],4,FALSE))</f>
        <v/>
      </c>
      <c r="AS914" s="346"/>
      <c r="AT914" s="333" t="str">
        <f>IF('Sub-Cpt Record'!A914&lt;&gt;"",CONCATENATE('Sub-Cpt Record'!A914,'Sub-Cpt Record'!B914,'Sub-Cpt Record'!C914),"")</f>
        <v/>
      </c>
      <c r="AU914" s="333">
        <f t="shared" si="135"/>
        <v>1</v>
      </c>
      <c r="AV914" s="333">
        <f>IF(AT914&lt;&gt;"",'Sub-Cpt Record'!C914/CODE!AU914,0)</f>
        <v>0</v>
      </c>
    </row>
    <row r="915" spans="1:48" x14ac:dyDescent="0.25">
      <c r="A915" s="333" t="str">
        <f>IF('Sub-Cpt Record'!B915="",IF(OR('Sub-Cpt Record'!A915=0,'Sub-Cpt Record'!A915=""),"",'Sub-Cpt Record'!A915),CONCATENATE('Sub-Cpt Record'!A915&amp;'Sub-Cpt Record'!B915))</f>
        <v/>
      </c>
      <c r="B915" s="333">
        <f t="shared" si="127"/>
        <v>1</v>
      </c>
      <c r="C915" s="334" t="str">
        <f>IF('Sub-Cpt Record'!E915 = "","",'Sub-Cpt Record'!E915&amp;"  ")</f>
        <v/>
      </c>
      <c r="D915" s="333" t="str">
        <f>IF('Sub-Cpt Record'!F915 = "","",'Sub-Cpt Record'!F915&amp;"  ")</f>
        <v/>
      </c>
      <c r="E915" s="333" t="str">
        <f>IF('Sub-Cpt Record'!G915 = "","",'Sub-Cpt Record'!G915&amp;"  ")</f>
        <v/>
      </c>
      <c r="F915" s="333" t="str">
        <f>IF('Sub-Cpt Record'!H915 = "","",'Sub-Cpt Record'!H915&amp;"  ")</f>
        <v/>
      </c>
      <c r="G915" s="333" t="str">
        <f>IF('Sub-Cpt Record'!I915 = "","",'Sub-Cpt Record'!I915&amp;"  ")</f>
        <v/>
      </c>
      <c r="H915" s="333" t="str">
        <f>IF('Sub-Cpt Record'!J915 = "","",'Sub-Cpt Record'!J915&amp;"  ")</f>
        <v/>
      </c>
      <c r="I915" s="335" t="str">
        <f t="shared" si="128"/>
        <v/>
      </c>
      <c r="J915" s="333">
        <f>IF(A915&lt;&gt;"",'Sub-Cpt Record'!C915/CODE!B915,0)</f>
        <v>0</v>
      </c>
      <c r="L915" s="337" t="str">
        <f t="shared" si="129"/>
        <v/>
      </c>
      <c r="N915" s="338">
        <f>COUNTIFS('Felling&amp;Restocking'!$A$11:$A$1000, 'Felling&amp;Restocking'!$A915, 'Felling&amp;Restocking'!$B$11:$B$1000, 'Felling&amp;Restocking'!$B915, 'Felling&amp;Restocking'!$H$11:$H$1000, 'Felling&amp;Restocking'!$H915)</f>
        <v>0</v>
      </c>
      <c r="O915" s="338">
        <f>IF(OR('Felling&amp;Restocking'!H915=0,'Felling&amp;Restocking'!H915=""),0,1)</f>
        <v>0</v>
      </c>
      <c r="P915" s="339">
        <f>SUM('Felling&amp;Restocking'!O915+'Felling&amp;Restocking'!P915)</f>
        <v>0</v>
      </c>
      <c r="S915" s="341">
        <f>IF(AND(O915&lt;&gt;0,P915&lt;&gt;0,'Felling&amp;Restocking'!G915&lt;&gt;0,AA915="",AC915=""),1,0)</f>
        <v>0</v>
      </c>
      <c r="T915" s="342" t="str">
        <f>IF(OR('Felling&amp;Restocking'!G915=0,'Felling&amp;Restocking'!G915=""),"",SUM('Felling&amp;Restocking'!O915/P915)*'Felling&amp;Restocking'!G915)</f>
        <v/>
      </c>
      <c r="U915" s="343" t="str">
        <f>IF(OR('Felling&amp;Restocking'!G915=0,'Felling&amp;Restocking'!G915=""),"",SUM('Felling&amp;Restocking'!P915/P915)*'Felling&amp;Restocking'!G915)</f>
        <v/>
      </c>
      <c r="V915" s="344">
        <f>IF(CONCATENATE('Felling&amp;Restocking'!U915&amp;'Felling&amp;Restocking'!W915&amp;'Felling&amp;Restocking'!Y915&amp;'Felling&amp;Restocking'!AA915&amp;'Felling&amp;Restocking'!AC915)="",0,1)</f>
        <v>0</v>
      </c>
      <c r="W915" s="345">
        <f>IF(OR(OR(TRIM('Felling&amp;Restocking'!H915)="T",TRIM('Felling&amp;Restocking'!H915)="DF",TRIM('Felling&amp;Restocking'!H915)="OS"),O915=0),0,1)</f>
        <v>0</v>
      </c>
      <c r="X915" s="345">
        <f>IF(OR('Felling&amp;Restocking'!$S915="",OR('Felling&amp;Restocking'!$S915=0,'Felling&amp;Restocking'!$S915="N/A")),0,1)</f>
        <v>0</v>
      </c>
      <c r="Y915" s="333" t="str">
        <f t="shared" si="130"/>
        <v/>
      </c>
      <c r="Z915" s="333" t="str">
        <f t="shared" si="131"/>
        <v/>
      </c>
      <c r="AA915" s="334" t="str">
        <f t="shared" si="132"/>
        <v/>
      </c>
      <c r="AC915" s="333" t="str">
        <f t="shared" si="133"/>
        <v/>
      </c>
      <c r="AE915" s="333" t="str">
        <f t="shared" si="134"/>
        <v>1</v>
      </c>
      <c r="AF915" s="346" t="str">
        <f>IF('Felling&amp;Restocking'!I915="","",IFERROR(VLOOKUP( 'Felling&amp;Restocking'!I915,SpeciesList[],2,FALSE),"," &amp; 'Felling&amp;Restocking'!I915))</f>
        <v/>
      </c>
      <c r="AG915" s="333" t="str">
        <f>IF('Felling&amp;Restocking'!I915="","",VLOOKUP( 'Felling&amp;Restocking'!I915,SpeciesList[],4,FALSE))</f>
        <v/>
      </c>
      <c r="AH915" s="333" t="str">
        <f>IF('Felling&amp;Restocking'!J915="","",IFERROR("," &amp; VLOOKUP( 'Felling&amp;Restocking'!J915,SpeciesList[],2,FALSE),"," &amp; 'Felling&amp;Restocking'!J915))</f>
        <v/>
      </c>
      <c r="AI915" s="333" t="str">
        <f>IF('Felling&amp;Restocking'!J915="","",VLOOKUP( 'Felling&amp;Restocking'!J915,SpeciesList[],4,FALSE))</f>
        <v/>
      </c>
      <c r="AJ915" s="333" t="str">
        <f>IF('Felling&amp;Restocking'!K915="","",IFERROR("," &amp; VLOOKUP( 'Felling&amp;Restocking'!K915,SpeciesList[],2,FALSE),"," &amp; 'Felling&amp;Restocking'!K915))</f>
        <v/>
      </c>
      <c r="AK915" s="333" t="str">
        <f>IF('Felling&amp;Restocking'!K915="","",VLOOKUP( 'Felling&amp;Restocking'!K915,SpeciesList[],4,FALSE))</f>
        <v/>
      </c>
      <c r="AL915" s="333" t="str">
        <f>IF('Felling&amp;Restocking'!L915="","",IFERROR("," &amp; VLOOKUP( 'Felling&amp;Restocking'!L915,SpeciesList[],2,FALSE),"," &amp; 'Felling&amp;Restocking'!L915))</f>
        <v/>
      </c>
      <c r="AM915" s="333" t="str">
        <f>IF('Felling&amp;Restocking'!L915="","",VLOOKUP( 'Felling&amp;Restocking'!L915,SpeciesList[],4,FALSE))</f>
        <v/>
      </c>
      <c r="AN915" s="333" t="str">
        <f>IF('Felling&amp;Restocking'!M915="","",IFERROR("," &amp; VLOOKUP( 'Felling&amp;Restocking'!M915,SpeciesList[],2,FALSE),"," &amp; 'Felling&amp;Restocking'!M915))</f>
        <v/>
      </c>
      <c r="AO915" s="333" t="str">
        <f>IF('Felling&amp;Restocking'!M915="","",VLOOKUP( 'Felling&amp;Restocking'!M915,SpeciesList[],4,FALSE))</f>
        <v/>
      </c>
      <c r="AP915" s="333" t="str">
        <f>IF('Felling&amp;Restocking'!N915="","",IFERROR("," &amp; VLOOKUP( 'Felling&amp;Restocking'!N915,SpeciesList[],2,FALSE),"," &amp; 'Felling&amp;Restocking'!N915))</f>
        <v/>
      </c>
      <c r="AQ915" s="333" t="str">
        <f>IF('Felling&amp;Restocking'!N915="","",VLOOKUP( 'Felling&amp;Restocking'!N915,SpeciesList[],4,FALSE))</f>
        <v/>
      </c>
      <c r="AS915" s="346"/>
      <c r="AT915" s="333" t="str">
        <f>IF('Sub-Cpt Record'!A915&lt;&gt;"",CONCATENATE('Sub-Cpt Record'!A915,'Sub-Cpt Record'!B915,'Sub-Cpt Record'!C915),"")</f>
        <v/>
      </c>
      <c r="AU915" s="333">
        <f t="shared" si="135"/>
        <v>1</v>
      </c>
      <c r="AV915" s="333">
        <f>IF(AT915&lt;&gt;"",'Sub-Cpt Record'!C915/CODE!AU915,0)</f>
        <v>0</v>
      </c>
    </row>
    <row r="916" spans="1:48" x14ac:dyDescent="0.25">
      <c r="A916" s="333" t="str">
        <f>IF('Sub-Cpt Record'!B916="",IF(OR('Sub-Cpt Record'!A916=0,'Sub-Cpt Record'!A916=""),"",'Sub-Cpt Record'!A916),CONCATENATE('Sub-Cpt Record'!A916&amp;'Sub-Cpt Record'!B916))</f>
        <v/>
      </c>
      <c r="B916" s="333">
        <f t="shared" si="127"/>
        <v>1</v>
      </c>
      <c r="C916" s="334" t="str">
        <f>IF('Sub-Cpt Record'!E916 = "","",'Sub-Cpt Record'!E916&amp;"  ")</f>
        <v/>
      </c>
      <c r="D916" s="333" t="str">
        <f>IF('Sub-Cpt Record'!F916 = "","",'Sub-Cpt Record'!F916&amp;"  ")</f>
        <v/>
      </c>
      <c r="E916" s="333" t="str">
        <f>IF('Sub-Cpt Record'!G916 = "","",'Sub-Cpt Record'!G916&amp;"  ")</f>
        <v/>
      </c>
      <c r="F916" s="333" t="str">
        <f>IF('Sub-Cpt Record'!H916 = "","",'Sub-Cpt Record'!H916&amp;"  ")</f>
        <v/>
      </c>
      <c r="G916" s="333" t="str">
        <f>IF('Sub-Cpt Record'!I916 = "","",'Sub-Cpt Record'!I916&amp;"  ")</f>
        <v/>
      </c>
      <c r="H916" s="333" t="str">
        <f>IF('Sub-Cpt Record'!J916 = "","",'Sub-Cpt Record'!J916&amp;"  ")</f>
        <v/>
      </c>
      <c r="I916" s="335" t="str">
        <f t="shared" si="128"/>
        <v/>
      </c>
      <c r="J916" s="333">
        <f>IF(A916&lt;&gt;"",'Sub-Cpt Record'!C916/CODE!B916,0)</f>
        <v>0</v>
      </c>
      <c r="L916" s="337" t="str">
        <f t="shared" si="129"/>
        <v/>
      </c>
      <c r="N916" s="338">
        <f>COUNTIFS('Felling&amp;Restocking'!$A$11:$A$1000, 'Felling&amp;Restocking'!$A916, 'Felling&amp;Restocking'!$B$11:$B$1000, 'Felling&amp;Restocking'!$B916, 'Felling&amp;Restocking'!$H$11:$H$1000, 'Felling&amp;Restocking'!$H916)</f>
        <v>0</v>
      </c>
      <c r="O916" s="338">
        <f>IF(OR('Felling&amp;Restocking'!H916=0,'Felling&amp;Restocking'!H916=""),0,1)</f>
        <v>0</v>
      </c>
      <c r="P916" s="339">
        <f>SUM('Felling&amp;Restocking'!O916+'Felling&amp;Restocking'!P916)</f>
        <v>0</v>
      </c>
      <c r="S916" s="341">
        <f>IF(AND(O916&lt;&gt;0,P916&lt;&gt;0,'Felling&amp;Restocking'!G916&lt;&gt;0,AA916="",AC916=""),1,0)</f>
        <v>0</v>
      </c>
      <c r="T916" s="342" t="str">
        <f>IF(OR('Felling&amp;Restocking'!G916=0,'Felling&amp;Restocking'!G916=""),"",SUM('Felling&amp;Restocking'!O916/P916)*'Felling&amp;Restocking'!G916)</f>
        <v/>
      </c>
      <c r="U916" s="343" t="str">
        <f>IF(OR('Felling&amp;Restocking'!G916=0,'Felling&amp;Restocking'!G916=""),"",SUM('Felling&amp;Restocking'!P916/P916)*'Felling&amp;Restocking'!G916)</f>
        <v/>
      </c>
      <c r="V916" s="344">
        <f>IF(CONCATENATE('Felling&amp;Restocking'!U916&amp;'Felling&amp;Restocking'!W916&amp;'Felling&amp;Restocking'!Y916&amp;'Felling&amp;Restocking'!AA916&amp;'Felling&amp;Restocking'!AC916)="",0,1)</f>
        <v>0</v>
      </c>
      <c r="W916" s="345">
        <f>IF(OR(OR(TRIM('Felling&amp;Restocking'!H916)="T",TRIM('Felling&amp;Restocking'!H916)="DF",TRIM('Felling&amp;Restocking'!H916)="OS"),O916=0),0,1)</f>
        <v>0</v>
      </c>
      <c r="X916" s="345">
        <f>IF(OR('Felling&amp;Restocking'!$S916="",OR('Felling&amp;Restocking'!$S916=0,'Felling&amp;Restocking'!$S916="N/A")),0,1)</f>
        <v>0</v>
      </c>
      <c r="Y916" s="333" t="str">
        <f t="shared" si="130"/>
        <v/>
      </c>
      <c r="Z916" s="333" t="str">
        <f t="shared" si="131"/>
        <v/>
      </c>
      <c r="AA916" s="334" t="str">
        <f t="shared" si="132"/>
        <v/>
      </c>
      <c r="AC916" s="333" t="str">
        <f t="shared" si="133"/>
        <v/>
      </c>
      <c r="AE916" s="333" t="str">
        <f t="shared" si="134"/>
        <v>1</v>
      </c>
      <c r="AF916" s="346" t="str">
        <f>IF('Felling&amp;Restocking'!I916="","",IFERROR(VLOOKUP( 'Felling&amp;Restocking'!I916,SpeciesList[],2,FALSE),"," &amp; 'Felling&amp;Restocking'!I916))</f>
        <v/>
      </c>
      <c r="AG916" s="333" t="str">
        <f>IF('Felling&amp;Restocking'!I916="","",VLOOKUP( 'Felling&amp;Restocking'!I916,SpeciesList[],4,FALSE))</f>
        <v/>
      </c>
      <c r="AH916" s="333" t="str">
        <f>IF('Felling&amp;Restocking'!J916="","",IFERROR("," &amp; VLOOKUP( 'Felling&amp;Restocking'!J916,SpeciesList[],2,FALSE),"," &amp; 'Felling&amp;Restocking'!J916))</f>
        <v/>
      </c>
      <c r="AI916" s="333" t="str">
        <f>IF('Felling&amp;Restocking'!J916="","",VLOOKUP( 'Felling&amp;Restocking'!J916,SpeciesList[],4,FALSE))</f>
        <v/>
      </c>
      <c r="AJ916" s="333" t="str">
        <f>IF('Felling&amp;Restocking'!K916="","",IFERROR("," &amp; VLOOKUP( 'Felling&amp;Restocking'!K916,SpeciesList[],2,FALSE),"," &amp; 'Felling&amp;Restocking'!K916))</f>
        <v/>
      </c>
      <c r="AK916" s="333" t="str">
        <f>IF('Felling&amp;Restocking'!K916="","",VLOOKUP( 'Felling&amp;Restocking'!K916,SpeciesList[],4,FALSE))</f>
        <v/>
      </c>
      <c r="AL916" s="333" t="str">
        <f>IF('Felling&amp;Restocking'!L916="","",IFERROR("," &amp; VLOOKUP( 'Felling&amp;Restocking'!L916,SpeciesList[],2,FALSE),"," &amp; 'Felling&amp;Restocking'!L916))</f>
        <v/>
      </c>
      <c r="AM916" s="333" t="str">
        <f>IF('Felling&amp;Restocking'!L916="","",VLOOKUP( 'Felling&amp;Restocking'!L916,SpeciesList[],4,FALSE))</f>
        <v/>
      </c>
      <c r="AN916" s="333" t="str">
        <f>IF('Felling&amp;Restocking'!M916="","",IFERROR("," &amp; VLOOKUP( 'Felling&amp;Restocking'!M916,SpeciesList[],2,FALSE),"," &amp; 'Felling&amp;Restocking'!M916))</f>
        <v/>
      </c>
      <c r="AO916" s="333" t="str">
        <f>IF('Felling&amp;Restocking'!M916="","",VLOOKUP( 'Felling&amp;Restocking'!M916,SpeciesList[],4,FALSE))</f>
        <v/>
      </c>
      <c r="AP916" s="333" t="str">
        <f>IF('Felling&amp;Restocking'!N916="","",IFERROR("," &amp; VLOOKUP( 'Felling&amp;Restocking'!N916,SpeciesList[],2,FALSE),"," &amp; 'Felling&amp;Restocking'!N916))</f>
        <v/>
      </c>
      <c r="AQ916" s="333" t="str">
        <f>IF('Felling&amp;Restocking'!N916="","",VLOOKUP( 'Felling&amp;Restocking'!N916,SpeciesList[],4,FALSE))</f>
        <v/>
      </c>
      <c r="AS916" s="346"/>
      <c r="AT916" s="333" t="str">
        <f>IF('Sub-Cpt Record'!A916&lt;&gt;"",CONCATENATE('Sub-Cpt Record'!A916,'Sub-Cpt Record'!B916,'Sub-Cpt Record'!C916),"")</f>
        <v/>
      </c>
      <c r="AU916" s="333">
        <f t="shared" si="135"/>
        <v>1</v>
      </c>
      <c r="AV916" s="333">
        <f>IF(AT916&lt;&gt;"",'Sub-Cpt Record'!C916/CODE!AU916,0)</f>
        <v>0</v>
      </c>
    </row>
    <row r="917" spans="1:48" x14ac:dyDescent="0.25">
      <c r="A917" s="333" t="str">
        <f>IF('Sub-Cpt Record'!B917="",IF(OR('Sub-Cpt Record'!A917=0,'Sub-Cpt Record'!A917=""),"",'Sub-Cpt Record'!A917),CONCATENATE('Sub-Cpt Record'!A917&amp;'Sub-Cpt Record'!B917))</f>
        <v/>
      </c>
      <c r="B917" s="333">
        <f t="shared" si="127"/>
        <v>1</v>
      </c>
      <c r="C917" s="334" t="str">
        <f>IF('Sub-Cpt Record'!E917 = "","",'Sub-Cpt Record'!E917&amp;"  ")</f>
        <v/>
      </c>
      <c r="D917" s="333" t="str">
        <f>IF('Sub-Cpt Record'!F917 = "","",'Sub-Cpt Record'!F917&amp;"  ")</f>
        <v/>
      </c>
      <c r="E917" s="333" t="str">
        <f>IF('Sub-Cpt Record'!G917 = "","",'Sub-Cpt Record'!G917&amp;"  ")</f>
        <v/>
      </c>
      <c r="F917" s="333" t="str">
        <f>IF('Sub-Cpt Record'!H917 = "","",'Sub-Cpt Record'!H917&amp;"  ")</f>
        <v/>
      </c>
      <c r="G917" s="333" t="str">
        <f>IF('Sub-Cpt Record'!I917 = "","",'Sub-Cpt Record'!I917&amp;"  ")</f>
        <v/>
      </c>
      <c r="H917" s="333" t="str">
        <f>IF('Sub-Cpt Record'!J917 = "","",'Sub-Cpt Record'!J917&amp;"  ")</f>
        <v/>
      </c>
      <c r="I917" s="335" t="str">
        <f t="shared" si="128"/>
        <v/>
      </c>
      <c r="J917" s="333">
        <f>IF(A917&lt;&gt;"",'Sub-Cpt Record'!C917/CODE!B917,0)</f>
        <v>0</v>
      </c>
      <c r="L917" s="337" t="str">
        <f t="shared" si="129"/>
        <v/>
      </c>
      <c r="N917" s="338">
        <f>COUNTIFS('Felling&amp;Restocking'!$A$11:$A$1000, 'Felling&amp;Restocking'!$A917, 'Felling&amp;Restocking'!$B$11:$B$1000, 'Felling&amp;Restocking'!$B917, 'Felling&amp;Restocking'!$H$11:$H$1000, 'Felling&amp;Restocking'!$H917)</f>
        <v>0</v>
      </c>
      <c r="O917" s="338">
        <f>IF(OR('Felling&amp;Restocking'!H917=0,'Felling&amp;Restocking'!H917=""),0,1)</f>
        <v>0</v>
      </c>
      <c r="P917" s="339">
        <f>SUM('Felling&amp;Restocking'!O917+'Felling&amp;Restocking'!P917)</f>
        <v>0</v>
      </c>
      <c r="S917" s="341">
        <f>IF(AND(O917&lt;&gt;0,P917&lt;&gt;0,'Felling&amp;Restocking'!G917&lt;&gt;0,AA917="",AC917=""),1,0)</f>
        <v>0</v>
      </c>
      <c r="T917" s="342" t="str">
        <f>IF(OR('Felling&amp;Restocking'!G917=0,'Felling&amp;Restocking'!G917=""),"",SUM('Felling&amp;Restocking'!O917/P917)*'Felling&amp;Restocking'!G917)</f>
        <v/>
      </c>
      <c r="U917" s="343" t="str">
        <f>IF(OR('Felling&amp;Restocking'!G917=0,'Felling&amp;Restocking'!G917=""),"",SUM('Felling&amp;Restocking'!P917/P917)*'Felling&amp;Restocking'!G917)</f>
        <v/>
      </c>
      <c r="V917" s="344">
        <f>IF(CONCATENATE('Felling&amp;Restocking'!U917&amp;'Felling&amp;Restocking'!W917&amp;'Felling&amp;Restocking'!Y917&amp;'Felling&amp;Restocking'!AA917&amp;'Felling&amp;Restocking'!AC917)="",0,1)</f>
        <v>0</v>
      </c>
      <c r="W917" s="345">
        <f>IF(OR(OR(TRIM('Felling&amp;Restocking'!H917)="T",TRIM('Felling&amp;Restocking'!H917)="DF",TRIM('Felling&amp;Restocking'!H917)="OS"),O917=0),0,1)</f>
        <v>0</v>
      </c>
      <c r="X917" s="345">
        <f>IF(OR('Felling&amp;Restocking'!$S917="",OR('Felling&amp;Restocking'!$S917=0,'Felling&amp;Restocking'!$S917="N/A")),0,1)</f>
        <v>0</v>
      </c>
      <c r="Y917" s="333" t="str">
        <f t="shared" si="130"/>
        <v/>
      </c>
      <c r="Z917" s="333" t="str">
        <f t="shared" si="131"/>
        <v/>
      </c>
      <c r="AA917" s="334" t="str">
        <f t="shared" si="132"/>
        <v/>
      </c>
      <c r="AC917" s="333" t="str">
        <f t="shared" si="133"/>
        <v/>
      </c>
      <c r="AE917" s="333" t="str">
        <f t="shared" si="134"/>
        <v>1</v>
      </c>
      <c r="AF917" s="346" t="str">
        <f>IF('Felling&amp;Restocking'!I917="","",IFERROR(VLOOKUP( 'Felling&amp;Restocking'!I917,SpeciesList[],2,FALSE),"," &amp; 'Felling&amp;Restocking'!I917))</f>
        <v/>
      </c>
      <c r="AG917" s="333" t="str">
        <f>IF('Felling&amp;Restocking'!I917="","",VLOOKUP( 'Felling&amp;Restocking'!I917,SpeciesList[],4,FALSE))</f>
        <v/>
      </c>
      <c r="AH917" s="333" t="str">
        <f>IF('Felling&amp;Restocking'!J917="","",IFERROR("," &amp; VLOOKUP( 'Felling&amp;Restocking'!J917,SpeciesList[],2,FALSE),"," &amp; 'Felling&amp;Restocking'!J917))</f>
        <v/>
      </c>
      <c r="AI917" s="333" t="str">
        <f>IF('Felling&amp;Restocking'!J917="","",VLOOKUP( 'Felling&amp;Restocking'!J917,SpeciesList[],4,FALSE))</f>
        <v/>
      </c>
      <c r="AJ917" s="333" t="str">
        <f>IF('Felling&amp;Restocking'!K917="","",IFERROR("," &amp; VLOOKUP( 'Felling&amp;Restocking'!K917,SpeciesList[],2,FALSE),"," &amp; 'Felling&amp;Restocking'!K917))</f>
        <v/>
      </c>
      <c r="AK917" s="333" t="str">
        <f>IF('Felling&amp;Restocking'!K917="","",VLOOKUP( 'Felling&amp;Restocking'!K917,SpeciesList[],4,FALSE))</f>
        <v/>
      </c>
      <c r="AL917" s="333" t="str">
        <f>IF('Felling&amp;Restocking'!L917="","",IFERROR("," &amp; VLOOKUP( 'Felling&amp;Restocking'!L917,SpeciesList[],2,FALSE),"," &amp; 'Felling&amp;Restocking'!L917))</f>
        <v/>
      </c>
      <c r="AM917" s="333" t="str">
        <f>IF('Felling&amp;Restocking'!L917="","",VLOOKUP( 'Felling&amp;Restocking'!L917,SpeciesList[],4,FALSE))</f>
        <v/>
      </c>
      <c r="AN917" s="333" t="str">
        <f>IF('Felling&amp;Restocking'!M917="","",IFERROR("," &amp; VLOOKUP( 'Felling&amp;Restocking'!M917,SpeciesList[],2,FALSE),"," &amp; 'Felling&amp;Restocking'!M917))</f>
        <v/>
      </c>
      <c r="AO917" s="333" t="str">
        <f>IF('Felling&amp;Restocking'!M917="","",VLOOKUP( 'Felling&amp;Restocking'!M917,SpeciesList[],4,FALSE))</f>
        <v/>
      </c>
      <c r="AP917" s="333" t="str">
        <f>IF('Felling&amp;Restocking'!N917="","",IFERROR("," &amp; VLOOKUP( 'Felling&amp;Restocking'!N917,SpeciesList[],2,FALSE),"," &amp; 'Felling&amp;Restocking'!N917))</f>
        <v/>
      </c>
      <c r="AQ917" s="333" t="str">
        <f>IF('Felling&amp;Restocking'!N917="","",VLOOKUP( 'Felling&amp;Restocking'!N917,SpeciesList[],4,FALSE))</f>
        <v/>
      </c>
      <c r="AS917" s="346"/>
      <c r="AT917" s="333" t="str">
        <f>IF('Sub-Cpt Record'!A917&lt;&gt;"",CONCATENATE('Sub-Cpt Record'!A917,'Sub-Cpt Record'!B917,'Sub-Cpt Record'!C917),"")</f>
        <v/>
      </c>
      <c r="AU917" s="333">
        <f t="shared" si="135"/>
        <v>1</v>
      </c>
      <c r="AV917" s="333">
        <f>IF(AT917&lt;&gt;"",'Sub-Cpt Record'!C917/CODE!AU917,0)</f>
        <v>0</v>
      </c>
    </row>
    <row r="918" spans="1:48" x14ac:dyDescent="0.25">
      <c r="A918" s="333" t="str">
        <f>IF('Sub-Cpt Record'!B918="",IF(OR('Sub-Cpt Record'!A918=0,'Sub-Cpt Record'!A918=""),"",'Sub-Cpt Record'!A918),CONCATENATE('Sub-Cpt Record'!A918&amp;'Sub-Cpt Record'!B918))</f>
        <v/>
      </c>
      <c r="B918" s="333">
        <f t="shared" si="127"/>
        <v>1</v>
      </c>
      <c r="C918" s="334" t="str">
        <f>IF('Sub-Cpt Record'!E918 = "","",'Sub-Cpt Record'!E918&amp;"  ")</f>
        <v/>
      </c>
      <c r="D918" s="333" t="str">
        <f>IF('Sub-Cpt Record'!F918 = "","",'Sub-Cpt Record'!F918&amp;"  ")</f>
        <v/>
      </c>
      <c r="E918" s="333" t="str">
        <f>IF('Sub-Cpt Record'!G918 = "","",'Sub-Cpt Record'!G918&amp;"  ")</f>
        <v/>
      </c>
      <c r="F918" s="333" t="str">
        <f>IF('Sub-Cpt Record'!H918 = "","",'Sub-Cpt Record'!H918&amp;"  ")</f>
        <v/>
      </c>
      <c r="G918" s="333" t="str">
        <f>IF('Sub-Cpt Record'!I918 = "","",'Sub-Cpt Record'!I918&amp;"  ")</f>
        <v/>
      </c>
      <c r="H918" s="333" t="str">
        <f>IF('Sub-Cpt Record'!J918 = "","",'Sub-Cpt Record'!J918&amp;"  ")</f>
        <v/>
      </c>
      <c r="I918" s="335" t="str">
        <f t="shared" si="128"/>
        <v/>
      </c>
      <c r="J918" s="333">
        <f>IF(A918&lt;&gt;"",'Sub-Cpt Record'!C918/CODE!B918,0)</f>
        <v>0</v>
      </c>
      <c r="L918" s="337" t="str">
        <f t="shared" si="129"/>
        <v/>
      </c>
      <c r="N918" s="338">
        <f>COUNTIFS('Felling&amp;Restocking'!$A$11:$A$1000, 'Felling&amp;Restocking'!$A918, 'Felling&amp;Restocking'!$B$11:$B$1000, 'Felling&amp;Restocking'!$B918, 'Felling&amp;Restocking'!$H$11:$H$1000, 'Felling&amp;Restocking'!$H918)</f>
        <v>0</v>
      </c>
      <c r="O918" s="338">
        <f>IF(OR('Felling&amp;Restocking'!H918=0,'Felling&amp;Restocking'!H918=""),0,1)</f>
        <v>0</v>
      </c>
      <c r="P918" s="339">
        <f>SUM('Felling&amp;Restocking'!O918+'Felling&amp;Restocking'!P918)</f>
        <v>0</v>
      </c>
      <c r="S918" s="341">
        <f>IF(AND(O918&lt;&gt;0,P918&lt;&gt;0,'Felling&amp;Restocking'!G918&lt;&gt;0,AA918="",AC918=""),1,0)</f>
        <v>0</v>
      </c>
      <c r="T918" s="342" t="str">
        <f>IF(OR('Felling&amp;Restocking'!G918=0,'Felling&amp;Restocking'!G918=""),"",SUM('Felling&amp;Restocking'!O918/P918)*'Felling&amp;Restocking'!G918)</f>
        <v/>
      </c>
      <c r="U918" s="343" t="str">
        <f>IF(OR('Felling&amp;Restocking'!G918=0,'Felling&amp;Restocking'!G918=""),"",SUM('Felling&amp;Restocking'!P918/P918)*'Felling&amp;Restocking'!G918)</f>
        <v/>
      </c>
      <c r="V918" s="344">
        <f>IF(CONCATENATE('Felling&amp;Restocking'!U918&amp;'Felling&amp;Restocking'!W918&amp;'Felling&amp;Restocking'!Y918&amp;'Felling&amp;Restocking'!AA918&amp;'Felling&amp;Restocking'!AC918)="",0,1)</f>
        <v>0</v>
      </c>
      <c r="W918" s="345">
        <f>IF(OR(OR(TRIM('Felling&amp;Restocking'!H918)="T",TRIM('Felling&amp;Restocking'!H918)="DF",TRIM('Felling&amp;Restocking'!H918)="OS"),O918=0),0,1)</f>
        <v>0</v>
      </c>
      <c r="X918" s="345">
        <f>IF(OR('Felling&amp;Restocking'!$S918="",OR('Felling&amp;Restocking'!$S918=0,'Felling&amp;Restocking'!$S918="N/A")),0,1)</f>
        <v>0</v>
      </c>
      <c r="Y918" s="333" t="str">
        <f t="shared" si="130"/>
        <v/>
      </c>
      <c r="Z918" s="333" t="str">
        <f t="shared" si="131"/>
        <v/>
      </c>
      <c r="AA918" s="334" t="str">
        <f t="shared" si="132"/>
        <v/>
      </c>
      <c r="AC918" s="333" t="str">
        <f t="shared" si="133"/>
        <v/>
      </c>
      <c r="AE918" s="333" t="str">
        <f t="shared" si="134"/>
        <v>1</v>
      </c>
      <c r="AF918" s="346" t="str">
        <f>IF('Felling&amp;Restocking'!I918="","",IFERROR(VLOOKUP( 'Felling&amp;Restocking'!I918,SpeciesList[],2,FALSE),"," &amp; 'Felling&amp;Restocking'!I918))</f>
        <v/>
      </c>
      <c r="AG918" s="333" t="str">
        <f>IF('Felling&amp;Restocking'!I918="","",VLOOKUP( 'Felling&amp;Restocking'!I918,SpeciesList[],4,FALSE))</f>
        <v/>
      </c>
      <c r="AH918" s="333" t="str">
        <f>IF('Felling&amp;Restocking'!J918="","",IFERROR("," &amp; VLOOKUP( 'Felling&amp;Restocking'!J918,SpeciesList[],2,FALSE),"," &amp; 'Felling&amp;Restocking'!J918))</f>
        <v/>
      </c>
      <c r="AI918" s="333" t="str">
        <f>IF('Felling&amp;Restocking'!J918="","",VLOOKUP( 'Felling&amp;Restocking'!J918,SpeciesList[],4,FALSE))</f>
        <v/>
      </c>
      <c r="AJ918" s="333" t="str">
        <f>IF('Felling&amp;Restocking'!K918="","",IFERROR("," &amp; VLOOKUP( 'Felling&amp;Restocking'!K918,SpeciesList[],2,FALSE),"," &amp; 'Felling&amp;Restocking'!K918))</f>
        <v/>
      </c>
      <c r="AK918" s="333" t="str">
        <f>IF('Felling&amp;Restocking'!K918="","",VLOOKUP( 'Felling&amp;Restocking'!K918,SpeciesList[],4,FALSE))</f>
        <v/>
      </c>
      <c r="AL918" s="333" t="str">
        <f>IF('Felling&amp;Restocking'!L918="","",IFERROR("," &amp; VLOOKUP( 'Felling&amp;Restocking'!L918,SpeciesList[],2,FALSE),"," &amp; 'Felling&amp;Restocking'!L918))</f>
        <v/>
      </c>
      <c r="AM918" s="333" t="str">
        <f>IF('Felling&amp;Restocking'!L918="","",VLOOKUP( 'Felling&amp;Restocking'!L918,SpeciesList[],4,FALSE))</f>
        <v/>
      </c>
      <c r="AN918" s="333" t="str">
        <f>IF('Felling&amp;Restocking'!M918="","",IFERROR("," &amp; VLOOKUP( 'Felling&amp;Restocking'!M918,SpeciesList[],2,FALSE),"," &amp; 'Felling&amp;Restocking'!M918))</f>
        <v/>
      </c>
      <c r="AO918" s="333" t="str">
        <f>IF('Felling&amp;Restocking'!M918="","",VLOOKUP( 'Felling&amp;Restocking'!M918,SpeciesList[],4,FALSE))</f>
        <v/>
      </c>
      <c r="AP918" s="333" t="str">
        <f>IF('Felling&amp;Restocking'!N918="","",IFERROR("," &amp; VLOOKUP( 'Felling&amp;Restocking'!N918,SpeciesList[],2,FALSE),"," &amp; 'Felling&amp;Restocking'!N918))</f>
        <v/>
      </c>
      <c r="AQ918" s="333" t="str">
        <f>IF('Felling&amp;Restocking'!N918="","",VLOOKUP( 'Felling&amp;Restocking'!N918,SpeciesList[],4,FALSE))</f>
        <v/>
      </c>
      <c r="AS918" s="346"/>
      <c r="AT918" s="333" t="str">
        <f>IF('Sub-Cpt Record'!A918&lt;&gt;"",CONCATENATE('Sub-Cpt Record'!A918,'Sub-Cpt Record'!B918,'Sub-Cpt Record'!C918),"")</f>
        <v/>
      </c>
      <c r="AU918" s="333">
        <f t="shared" si="135"/>
        <v>1</v>
      </c>
      <c r="AV918" s="333">
        <f>IF(AT918&lt;&gt;"",'Sub-Cpt Record'!C918/CODE!AU918,0)</f>
        <v>0</v>
      </c>
    </row>
    <row r="919" spans="1:48" x14ac:dyDescent="0.25">
      <c r="A919" s="333" t="str">
        <f>IF('Sub-Cpt Record'!B919="",IF(OR('Sub-Cpt Record'!A919=0,'Sub-Cpt Record'!A919=""),"",'Sub-Cpt Record'!A919),CONCATENATE('Sub-Cpt Record'!A919&amp;'Sub-Cpt Record'!B919))</f>
        <v/>
      </c>
      <c r="B919" s="333">
        <f t="shared" si="127"/>
        <v>1</v>
      </c>
      <c r="C919" s="334" t="str">
        <f>IF('Sub-Cpt Record'!E919 = "","",'Sub-Cpt Record'!E919&amp;"  ")</f>
        <v/>
      </c>
      <c r="D919" s="333" t="str">
        <f>IF('Sub-Cpt Record'!F919 = "","",'Sub-Cpt Record'!F919&amp;"  ")</f>
        <v/>
      </c>
      <c r="E919" s="333" t="str">
        <f>IF('Sub-Cpt Record'!G919 = "","",'Sub-Cpt Record'!G919&amp;"  ")</f>
        <v/>
      </c>
      <c r="F919" s="333" t="str">
        <f>IF('Sub-Cpt Record'!H919 = "","",'Sub-Cpt Record'!H919&amp;"  ")</f>
        <v/>
      </c>
      <c r="G919" s="333" t="str">
        <f>IF('Sub-Cpt Record'!I919 = "","",'Sub-Cpt Record'!I919&amp;"  ")</f>
        <v/>
      </c>
      <c r="H919" s="333" t="str">
        <f>IF('Sub-Cpt Record'!J919 = "","",'Sub-Cpt Record'!J919&amp;"  ")</f>
        <v/>
      </c>
      <c r="I919" s="335" t="str">
        <f t="shared" si="128"/>
        <v/>
      </c>
      <c r="J919" s="333">
        <f>IF(A919&lt;&gt;"",'Sub-Cpt Record'!C919/CODE!B919,0)</f>
        <v>0</v>
      </c>
      <c r="L919" s="337" t="str">
        <f t="shared" si="129"/>
        <v/>
      </c>
      <c r="N919" s="338">
        <f>COUNTIFS('Felling&amp;Restocking'!$A$11:$A$1000, 'Felling&amp;Restocking'!$A919, 'Felling&amp;Restocking'!$B$11:$B$1000, 'Felling&amp;Restocking'!$B919, 'Felling&amp;Restocking'!$H$11:$H$1000, 'Felling&amp;Restocking'!$H919)</f>
        <v>0</v>
      </c>
      <c r="O919" s="338">
        <f>IF(OR('Felling&amp;Restocking'!H919=0,'Felling&amp;Restocking'!H919=""),0,1)</f>
        <v>0</v>
      </c>
      <c r="P919" s="339">
        <f>SUM('Felling&amp;Restocking'!O919+'Felling&amp;Restocking'!P919)</f>
        <v>0</v>
      </c>
      <c r="S919" s="341">
        <f>IF(AND(O919&lt;&gt;0,P919&lt;&gt;0,'Felling&amp;Restocking'!G919&lt;&gt;0,AA919="",AC919=""),1,0)</f>
        <v>0</v>
      </c>
      <c r="T919" s="342" t="str">
        <f>IF(OR('Felling&amp;Restocking'!G919=0,'Felling&amp;Restocking'!G919=""),"",SUM('Felling&amp;Restocking'!O919/P919)*'Felling&amp;Restocking'!G919)</f>
        <v/>
      </c>
      <c r="U919" s="343" t="str">
        <f>IF(OR('Felling&amp;Restocking'!G919=0,'Felling&amp;Restocking'!G919=""),"",SUM('Felling&amp;Restocking'!P919/P919)*'Felling&amp;Restocking'!G919)</f>
        <v/>
      </c>
      <c r="V919" s="344">
        <f>IF(CONCATENATE('Felling&amp;Restocking'!U919&amp;'Felling&amp;Restocking'!W919&amp;'Felling&amp;Restocking'!Y919&amp;'Felling&amp;Restocking'!AA919&amp;'Felling&amp;Restocking'!AC919)="",0,1)</f>
        <v>0</v>
      </c>
      <c r="W919" s="345">
        <f>IF(OR(OR(TRIM('Felling&amp;Restocking'!H919)="T",TRIM('Felling&amp;Restocking'!H919)="DF",TRIM('Felling&amp;Restocking'!H919)="OS"),O919=0),0,1)</f>
        <v>0</v>
      </c>
      <c r="X919" s="345">
        <f>IF(OR('Felling&amp;Restocking'!$S919="",OR('Felling&amp;Restocking'!$S919=0,'Felling&amp;Restocking'!$S919="N/A")),0,1)</f>
        <v>0</v>
      </c>
      <c r="Y919" s="333" t="str">
        <f t="shared" si="130"/>
        <v/>
      </c>
      <c r="Z919" s="333" t="str">
        <f t="shared" si="131"/>
        <v/>
      </c>
      <c r="AA919" s="334" t="str">
        <f t="shared" si="132"/>
        <v/>
      </c>
      <c r="AC919" s="333" t="str">
        <f t="shared" si="133"/>
        <v/>
      </c>
      <c r="AE919" s="333" t="str">
        <f t="shared" si="134"/>
        <v>1</v>
      </c>
      <c r="AF919" s="346" t="str">
        <f>IF('Felling&amp;Restocking'!I919="","",IFERROR(VLOOKUP( 'Felling&amp;Restocking'!I919,SpeciesList[],2,FALSE),"," &amp; 'Felling&amp;Restocking'!I919))</f>
        <v/>
      </c>
      <c r="AG919" s="333" t="str">
        <f>IF('Felling&amp;Restocking'!I919="","",VLOOKUP( 'Felling&amp;Restocking'!I919,SpeciesList[],4,FALSE))</f>
        <v/>
      </c>
      <c r="AH919" s="333" t="str">
        <f>IF('Felling&amp;Restocking'!J919="","",IFERROR("," &amp; VLOOKUP( 'Felling&amp;Restocking'!J919,SpeciesList[],2,FALSE),"," &amp; 'Felling&amp;Restocking'!J919))</f>
        <v/>
      </c>
      <c r="AI919" s="333" t="str">
        <f>IF('Felling&amp;Restocking'!J919="","",VLOOKUP( 'Felling&amp;Restocking'!J919,SpeciesList[],4,FALSE))</f>
        <v/>
      </c>
      <c r="AJ919" s="333" t="str">
        <f>IF('Felling&amp;Restocking'!K919="","",IFERROR("," &amp; VLOOKUP( 'Felling&amp;Restocking'!K919,SpeciesList[],2,FALSE),"," &amp; 'Felling&amp;Restocking'!K919))</f>
        <v/>
      </c>
      <c r="AK919" s="333" t="str">
        <f>IF('Felling&amp;Restocking'!K919="","",VLOOKUP( 'Felling&amp;Restocking'!K919,SpeciesList[],4,FALSE))</f>
        <v/>
      </c>
      <c r="AL919" s="333" t="str">
        <f>IF('Felling&amp;Restocking'!L919="","",IFERROR("," &amp; VLOOKUP( 'Felling&amp;Restocking'!L919,SpeciesList[],2,FALSE),"," &amp; 'Felling&amp;Restocking'!L919))</f>
        <v/>
      </c>
      <c r="AM919" s="333" t="str">
        <f>IF('Felling&amp;Restocking'!L919="","",VLOOKUP( 'Felling&amp;Restocking'!L919,SpeciesList[],4,FALSE))</f>
        <v/>
      </c>
      <c r="AN919" s="333" t="str">
        <f>IF('Felling&amp;Restocking'!M919="","",IFERROR("," &amp; VLOOKUP( 'Felling&amp;Restocking'!M919,SpeciesList[],2,FALSE),"," &amp; 'Felling&amp;Restocking'!M919))</f>
        <v/>
      </c>
      <c r="AO919" s="333" t="str">
        <f>IF('Felling&amp;Restocking'!M919="","",VLOOKUP( 'Felling&amp;Restocking'!M919,SpeciesList[],4,FALSE))</f>
        <v/>
      </c>
      <c r="AP919" s="333" t="str">
        <f>IF('Felling&amp;Restocking'!N919="","",IFERROR("," &amp; VLOOKUP( 'Felling&amp;Restocking'!N919,SpeciesList[],2,FALSE),"," &amp; 'Felling&amp;Restocking'!N919))</f>
        <v/>
      </c>
      <c r="AQ919" s="333" t="str">
        <f>IF('Felling&amp;Restocking'!N919="","",VLOOKUP( 'Felling&amp;Restocking'!N919,SpeciesList[],4,FALSE))</f>
        <v/>
      </c>
      <c r="AS919" s="346"/>
      <c r="AT919" s="333" t="str">
        <f>IF('Sub-Cpt Record'!A919&lt;&gt;"",CONCATENATE('Sub-Cpt Record'!A919,'Sub-Cpt Record'!B919,'Sub-Cpt Record'!C919),"")</f>
        <v/>
      </c>
      <c r="AU919" s="333">
        <f t="shared" si="135"/>
        <v>1</v>
      </c>
      <c r="AV919" s="333">
        <f>IF(AT919&lt;&gt;"",'Sub-Cpt Record'!C919/CODE!AU919,0)</f>
        <v>0</v>
      </c>
    </row>
    <row r="920" spans="1:48" x14ac:dyDescent="0.25">
      <c r="A920" s="333" t="str">
        <f>IF('Sub-Cpt Record'!B920="",IF(OR('Sub-Cpt Record'!A920=0,'Sub-Cpt Record'!A920=""),"",'Sub-Cpt Record'!A920),CONCATENATE('Sub-Cpt Record'!A920&amp;'Sub-Cpt Record'!B920))</f>
        <v/>
      </c>
      <c r="B920" s="333">
        <f t="shared" si="127"/>
        <v>1</v>
      </c>
      <c r="C920" s="334" t="str">
        <f>IF('Sub-Cpt Record'!E920 = "","",'Sub-Cpt Record'!E920&amp;"  ")</f>
        <v/>
      </c>
      <c r="D920" s="333" t="str">
        <f>IF('Sub-Cpt Record'!F920 = "","",'Sub-Cpt Record'!F920&amp;"  ")</f>
        <v/>
      </c>
      <c r="E920" s="333" t="str">
        <f>IF('Sub-Cpt Record'!G920 = "","",'Sub-Cpt Record'!G920&amp;"  ")</f>
        <v/>
      </c>
      <c r="F920" s="333" t="str">
        <f>IF('Sub-Cpt Record'!H920 = "","",'Sub-Cpt Record'!H920&amp;"  ")</f>
        <v/>
      </c>
      <c r="G920" s="333" t="str">
        <f>IF('Sub-Cpt Record'!I920 = "","",'Sub-Cpt Record'!I920&amp;"  ")</f>
        <v/>
      </c>
      <c r="H920" s="333" t="str">
        <f>IF('Sub-Cpt Record'!J920 = "","",'Sub-Cpt Record'!J920&amp;"  ")</f>
        <v/>
      </c>
      <c r="I920" s="335" t="str">
        <f t="shared" si="128"/>
        <v/>
      </c>
      <c r="J920" s="333">
        <f>IF(A920&lt;&gt;"",'Sub-Cpt Record'!C920/CODE!B920,0)</f>
        <v>0</v>
      </c>
      <c r="L920" s="337" t="str">
        <f t="shared" si="129"/>
        <v/>
      </c>
      <c r="N920" s="338">
        <f>COUNTIFS('Felling&amp;Restocking'!$A$11:$A$1000, 'Felling&amp;Restocking'!$A920, 'Felling&amp;Restocking'!$B$11:$B$1000, 'Felling&amp;Restocking'!$B920, 'Felling&amp;Restocking'!$H$11:$H$1000, 'Felling&amp;Restocking'!$H920)</f>
        <v>0</v>
      </c>
      <c r="O920" s="338">
        <f>IF(OR('Felling&amp;Restocking'!H920=0,'Felling&amp;Restocking'!H920=""),0,1)</f>
        <v>0</v>
      </c>
      <c r="P920" s="339">
        <f>SUM('Felling&amp;Restocking'!O920+'Felling&amp;Restocking'!P920)</f>
        <v>0</v>
      </c>
      <c r="S920" s="341">
        <f>IF(AND(O920&lt;&gt;0,P920&lt;&gt;0,'Felling&amp;Restocking'!G920&lt;&gt;0,AA920="",AC920=""),1,0)</f>
        <v>0</v>
      </c>
      <c r="T920" s="342" t="str">
        <f>IF(OR('Felling&amp;Restocking'!G920=0,'Felling&amp;Restocking'!G920=""),"",SUM('Felling&amp;Restocking'!O920/P920)*'Felling&amp;Restocking'!G920)</f>
        <v/>
      </c>
      <c r="U920" s="343" t="str">
        <f>IF(OR('Felling&amp;Restocking'!G920=0,'Felling&amp;Restocking'!G920=""),"",SUM('Felling&amp;Restocking'!P920/P920)*'Felling&amp;Restocking'!G920)</f>
        <v/>
      </c>
      <c r="V920" s="344">
        <f>IF(CONCATENATE('Felling&amp;Restocking'!U920&amp;'Felling&amp;Restocking'!W920&amp;'Felling&amp;Restocking'!Y920&amp;'Felling&amp;Restocking'!AA920&amp;'Felling&amp;Restocking'!AC920)="",0,1)</f>
        <v>0</v>
      </c>
      <c r="W920" s="345">
        <f>IF(OR(OR(TRIM('Felling&amp;Restocking'!H920)="T",TRIM('Felling&amp;Restocking'!H920)="DF",TRIM('Felling&amp;Restocking'!H920)="OS"),O920=0),0,1)</f>
        <v>0</v>
      </c>
      <c r="X920" s="345">
        <f>IF(OR('Felling&amp;Restocking'!$S920="",OR('Felling&amp;Restocking'!$S920=0,'Felling&amp;Restocking'!$S920="N/A")),0,1)</f>
        <v>0</v>
      </c>
      <c r="Y920" s="333" t="str">
        <f t="shared" si="130"/>
        <v/>
      </c>
      <c r="Z920" s="333" t="str">
        <f t="shared" si="131"/>
        <v/>
      </c>
      <c r="AA920" s="334" t="str">
        <f t="shared" si="132"/>
        <v/>
      </c>
      <c r="AC920" s="333" t="str">
        <f t="shared" si="133"/>
        <v/>
      </c>
      <c r="AE920" s="333" t="str">
        <f t="shared" si="134"/>
        <v>1</v>
      </c>
      <c r="AF920" s="346" t="str">
        <f>IF('Felling&amp;Restocking'!I920="","",IFERROR(VLOOKUP( 'Felling&amp;Restocking'!I920,SpeciesList[],2,FALSE),"," &amp; 'Felling&amp;Restocking'!I920))</f>
        <v/>
      </c>
      <c r="AG920" s="333" t="str">
        <f>IF('Felling&amp;Restocking'!I920="","",VLOOKUP( 'Felling&amp;Restocking'!I920,SpeciesList[],4,FALSE))</f>
        <v/>
      </c>
      <c r="AH920" s="333" t="str">
        <f>IF('Felling&amp;Restocking'!J920="","",IFERROR("," &amp; VLOOKUP( 'Felling&amp;Restocking'!J920,SpeciesList[],2,FALSE),"," &amp; 'Felling&amp;Restocking'!J920))</f>
        <v/>
      </c>
      <c r="AI920" s="333" t="str">
        <f>IF('Felling&amp;Restocking'!J920="","",VLOOKUP( 'Felling&amp;Restocking'!J920,SpeciesList[],4,FALSE))</f>
        <v/>
      </c>
      <c r="AJ920" s="333" t="str">
        <f>IF('Felling&amp;Restocking'!K920="","",IFERROR("," &amp; VLOOKUP( 'Felling&amp;Restocking'!K920,SpeciesList[],2,FALSE),"," &amp; 'Felling&amp;Restocking'!K920))</f>
        <v/>
      </c>
      <c r="AK920" s="333" t="str">
        <f>IF('Felling&amp;Restocking'!K920="","",VLOOKUP( 'Felling&amp;Restocking'!K920,SpeciesList[],4,FALSE))</f>
        <v/>
      </c>
      <c r="AL920" s="333" t="str">
        <f>IF('Felling&amp;Restocking'!L920="","",IFERROR("," &amp; VLOOKUP( 'Felling&amp;Restocking'!L920,SpeciesList[],2,FALSE),"," &amp; 'Felling&amp;Restocking'!L920))</f>
        <v/>
      </c>
      <c r="AM920" s="333" t="str">
        <f>IF('Felling&amp;Restocking'!L920="","",VLOOKUP( 'Felling&amp;Restocking'!L920,SpeciesList[],4,FALSE))</f>
        <v/>
      </c>
      <c r="AN920" s="333" t="str">
        <f>IF('Felling&amp;Restocking'!M920="","",IFERROR("," &amp; VLOOKUP( 'Felling&amp;Restocking'!M920,SpeciesList[],2,FALSE),"," &amp; 'Felling&amp;Restocking'!M920))</f>
        <v/>
      </c>
      <c r="AO920" s="333" t="str">
        <f>IF('Felling&amp;Restocking'!M920="","",VLOOKUP( 'Felling&amp;Restocking'!M920,SpeciesList[],4,FALSE))</f>
        <v/>
      </c>
      <c r="AP920" s="333" t="str">
        <f>IF('Felling&amp;Restocking'!N920="","",IFERROR("," &amp; VLOOKUP( 'Felling&amp;Restocking'!N920,SpeciesList[],2,FALSE),"," &amp; 'Felling&amp;Restocking'!N920))</f>
        <v/>
      </c>
      <c r="AQ920" s="333" t="str">
        <f>IF('Felling&amp;Restocking'!N920="","",VLOOKUP( 'Felling&amp;Restocking'!N920,SpeciesList[],4,FALSE))</f>
        <v/>
      </c>
      <c r="AS920" s="346"/>
      <c r="AT920" s="333" t="str">
        <f>IF('Sub-Cpt Record'!A920&lt;&gt;"",CONCATENATE('Sub-Cpt Record'!A920,'Sub-Cpt Record'!B920,'Sub-Cpt Record'!C920),"")</f>
        <v/>
      </c>
      <c r="AU920" s="333">
        <f t="shared" si="135"/>
        <v>1</v>
      </c>
      <c r="AV920" s="333">
        <f>IF(AT920&lt;&gt;"",'Sub-Cpt Record'!C920/CODE!AU920,0)</f>
        <v>0</v>
      </c>
    </row>
    <row r="921" spans="1:48" x14ac:dyDescent="0.25">
      <c r="A921" s="333" t="str">
        <f>IF('Sub-Cpt Record'!B921="",IF(OR('Sub-Cpt Record'!A921=0,'Sub-Cpt Record'!A921=""),"",'Sub-Cpt Record'!A921),CONCATENATE('Sub-Cpt Record'!A921&amp;'Sub-Cpt Record'!B921))</f>
        <v/>
      </c>
      <c r="B921" s="333">
        <f t="shared" si="127"/>
        <v>1</v>
      </c>
      <c r="C921" s="334" t="str">
        <f>IF('Sub-Cpt Record'!E921 = "","",'Sub-Cpt Record'!E921&amp;"  ")</f>
        <v/>
      </c>
      <c r="D921" s="333" t="str">
        <f>IF('Sub-Cpt Record'!F921 = "","",'Sub-Cpt Record'!F921&amp;"  ")</f>
        <v/>
      </c>
      <c r="E921" s="333" t="str">
        <f>IF('Sub-Cpt Record'!G921 = "","",'Sub-Cpt Record'!G921&amp;"  ")</f>
        <v/>
      </c>
      <c r="F921" s="333" t="str">
        <f>IF('Sub-Cpt Record'!H921 = "","",'Sub-Cpt Record'!H921&amp;"  ")</f>
        <v/>
      </c>
      <c r="G921" s="333" t="str">
        <f>IF('Sub-Cpt Record'!I921 = "","",'Sub-Cpt Record'!I921&amp;"  ")</f>
        <v/>
      </c>
      <c r="H921" s="333" t="str">
        <f>IF('Sub-Cpt Record'!J921 = "","",'Sub-Cpt Record'!J921&amp;"  ")</f>
        <v/>
      </c>
      <c r="I921" s="335" t="str">
        <f t="shared" si="128"/>
        <v/>
      </c>
      <c r="J921" s="333">
        <f>IF(A921&lt;&gt;"",'Sub-Cpt Record'!C921/CODE!B921,0)</f>
        <v>0</v>
      </c>
      <c r="L921" s="337" t="str">
        <f t="shared" si="129"/>
        <v/>
      </c>
      <c r="N921" s="338">
        <f>COUNTIFS('Felling&amp;Restocking'!$A$11:$A$1000, 'Felling&amp;Restocking'!$A921, 'Felling&amp;Restocking'!$B$11:$B$1000, 'Felling&amp;Restocking'!$B921, 'Felling&amp;Restocking'!$H$11:$H$1000, 'Felling&amp;Restocking'!$H921)</f>
        <v>0</v>
      </c>
      <c r="O921" s="338">
        <f>IF(OR('Felling&amp;Restocking'!H921=0,'Felling&amp;Restocking'!H921=""),0,1)</f>
        <v>0</v>
      </c>
      <c r="P921" s="339">
        <f>SUM('Felling&amp;Restocking'!O921+'Felling&amp;Restocking'!P921)</f>
        <v>0</v>
      </c>
      <c r="S921" s="341">
        <f>IF(AND(O921&lt;&gt;0,P921&lt;&gt;0,'Felling&amp;Restocking'!G921&lt;&gt;0,AA921="",AC921=""),1,0)</f>
        <v>0</v>
      </c>
      <c r="T921" s="342" t="str">
        <f>IF(OR('Felling&amp;Restocking'!G921=0,'Felling&amp;Restocking'!G921=""),"",SUM('Felling&amp;Restocking'!O921/P921)*'Felling&amp;Restocking'!G921)</f>
        <v/>
      </c>
      <c r="U921" s="343" t="str">
        <f>IF(OR('Felling&amp;Restocking'!G921=0,'Felling&amp;Restocking'!G921=""),"",SUM('Felling&amp;Restocking'!P921/P921)*'Felling&amp;Restocking'!G921)</f>
        <v/>
      </c>
      <c r="V921" s="344">
        <f>IF(CONCATENATE('Felling&amp;Restocking'!U921&amp;'Felling&amp;Restocking'!W921&amp;'Felling&amp;Restocking'!Y921&amp;'Felling&amp;Restocking'!AA921&amp;'Felling&amp;Restocking'!AC921)="",0,1)</f>
        <v>0</v>
      </c>
      <c r="W921" s="345">
        <f>IF(OR(OR(TRIM('Felling&amp;Restocking'!H921)="T",TRIM('Felling&amp;Restocking'!H921)="DF",TRIM('Felling&amp;Restocking'!H921)="OS"),O921=0),0,1)</f>
        <v>0</v>
      </c>
      <c r="X921" s="345">
        <f>IF(OR('Felling&amp;Restocking'!$S921="",OR('Felling&amp;Restocking'!$S921=0,'Felling&amp;Restocking'!$S921="N/A")),0,1)</f>
        <v>0</v>
      </c>
      <c r="Y921" s="333" t="str">
        <f t="shared" si="130"/>
        <v/>
      </c>
      <c r="Z921" s="333" t="str">
        <f t="shared" si="131"/>
        <v/>
      </c>
      <c r="AA921" s="334" t="str">
        <f t="shared" si="132"/>
        <v/>
      </c>
      <c r="AC921" s="333" t="str">
        <f t="shared" si="133"/>
        <v/>
      </c>
      <c r="AE921" s="333" t="str">
        <f t="shared" si="134"/>
        <v>1</v>
      </c>
      <c r="AF921" s="346" t="str">
        <f>IF('Felling&amp;Restocking'!I921="","",IFERROR(VLOOKUP( 'Felling&amp;Restocking'!I921,SpeciesList[],2,FALSE),"," &amp; 'Felling&amp;Restocking'!I921))</f>
        <v/>
      </c>
      <c r="AG921" s="333" t="str">
        <f>IF('Felling&amp;Restocking'!I921="","",VLOOKUP( 'Felling&amp;Restocking'!I921,SpeciesList[],4,FALSE))</f>
        <v/>
      </c>
      <c r="AH921" s="333" t="str">
        <f>IF('Felling&amp;Restocking'!J921="","",IFERROR("," &amp; VLOOKUP( 'Felling&amp;Restocking'!J921,SpeciesList[],2,FALSE),"," &amp; 'Felling&amp;Restocking'!J921))</f>
        <v/>
      </c>
      <c r="AI921" s="333" t="str">
        <f>IF('Felling&amp;Restocking'!J921="","",VLOOKUP( 'Felling&amp;Restocking'!J921,SpeciesList[],4,FALSE))</f>
        <v/>
      </c>
      <c r="AJ921" s="333" t="str">
        <f>IF('Felling&amp;Restocking'!K921="","",IFERROR("," &amp; VLOOKUP( 'Felling&amp;Restocking'!K921,SpeciesList[],2,FALSE),"," &amp; 'Felling&amp;Restocking'!K921))</f>
        <v/>
      </c>
      <c r="AK921" s="333" t="str">
        <f>IF('Felling&amp;Restocking'!K921="","",VLOOKUP( 'Felling&amp;Restocking'!K921,SpeciesList[],4,FALSE))</f>
        <v/>
      </c>
      <c r="AL921" s="333" t="str">
        <f>IF('Felling&amp;Restocking'!L921="","",IFERROR("," &amp; VLOOKUP( 'Felling&amp;Restocking'!L921,SpeciesList[],2,FALSE),"," &amp; 'Felling&amp;Restocking'!L921))</f>
        <v/>
      </c>
      <c r="AM921" s="333" t="str">
        <f>IF('Felling&amp;Restocking'!L921="","",VLOOKUP( 'Felling&amp;Restocking'!L921,SpeciesList[],4,FALSE))</f>
        <v/>
      </c>
      <c r="AN921" s="333" t="str">
        <f>IF('Felling&amp;Restocking'!M921="","",IFERROR("," &amp; VLOOKUP( 'Felling&amp;Restocking'!M921,SpeciesList[],2,FALSE),"," &amp; 'Felling&amp;Restocking'!M921))</f>
        <v/>
      </c>
      <c r="AO921" s="333" t="str">
        <f>IF('Felling&amp;Restocking'!M921="","",VLOOKUP( 'Felling&amp;Restocking'!M921,SpeciesList[],4,FALSE))</f>
        <v/>
      </c>
      <c r="AP921" s="333" t="str">
        <f>IF('Felling&amp;Restocking'!N921="","",IFERROR("," &amp; VLOOKUP( 'Felling&amp;Restocking'!N921,SpeciesList[],2,FALSE),"," &amp; 'Felling&amp;Restocking'!N921))</f>
        <v/>
      </c>
      <c r="AQ921" s="333" t="str">
        <f>IF('Felling&amp;Restocking'!N921="","",VLOOKUP( 'Felling&amp;Restocking'!N921,SpeciesList[],4,FALSE))</f>
        <v/>
      </c>
      <c r="AS921" s="346"/>
      <c r="AT921" s="333" t="str">
        <f>IF('Sub-Cpt Record'!A921&lt;&gt;"",CONCATENATE('Sub-Cpt Record'!A921,'Sub-Cpt Record'!B921,'Sub-Cpt Record'!C921),"")</f>
        <v/>
      </c>
      <c r="AU921" s="333">
        <f t="shared" si="135"/>
        <v>1</v>
      </c>
      <c r="AV921" s="333">
        <f>IF(AT921&lt;&gt;"",'Sub-Cpt Record'!C921/CODE!AU921,0)</f>
        <v>0</v>
      </c>
    </row>
    <row r="922" spans="1:48" x14ac:dyDescent="0.25">
      <c r="A922" s="333" t="str">
        <f>IF('Sub-Cpt Record'!B922="",IF(OR('Sub-Cpt Record'!A922=0,'Sub-Cpt Record'!A922=""),"",'Sub-Cpt Record'!A922),CONCATENATE('Sub-Cpt Record'!A922&amp;'Sub-Cpt Record'!B922))</f>
        <v/>
      </c>
      <c r="B922" s="333">
        <f t="shared" si="127"/>
        <v>1</v>
      </c>
      <c r="C922" s="334" t="str">
        <f>IF('Sub-Cpt Record'!E922 = "","",'Sub-Cpt Record'!E922&amp;"  ")</f>
        <v/>
      </c>
      <c r="D922" s="333" t="str">
        <f>IF('Sub-Cpt Record'!F922 = "","",'Sub-Cpt Record'!F922&amp;"  ")</f>
        <v/>
      </c>
      <c r="E922" s="333" t="str">
        <f>IF('Sub-Cpt Record'!G922 = "","",'Sub-Cpt Record'!G922&amp;"  ")</f>
        <v/>
      </c>
      <c r="F922" s="333" t="str">
        <f>IF('Sub-Cpt Record'!H922 = "","",'Sub-Cpt Record'!H922&amp;"  ")</f>
        <v/>
      </c>
      <c r="G922" s="333" t="str">
        <f>IF('Sub-Cpt Record'!I922 = "","",'Sub-Cpt Record'!I922&amp;"  ")</f>
        <v/>
      </c>
      <c r="H922" s="333" t="str">
        <f>IF('Sub-Cpt Record'!J922 = "","",'Sub-Cpt Record'!J922&amp;"  ")</f>
        <v/>
      </c>
      <c r="I922" s="335" t="str">
        <f t="shared" si="128"/>
        <v/>
      </c>
      <c r="J922" s="333">
        <f>IF(A922&lt;&gt;"",'Sub-Cpt Record'!C922/CODE!B922,0)</f>
        <v>0</v>
      </c>
      <c r="L922" s="337" t="str">
        <f t="shared" si="129"/>
        <v/>
      </c>
      <c r="N922" s="338">
        <f>COUNTIFS('Felling&amp;Restocking'!$A$11:$A$1000, 'Felling&amp;Restocking'!$A922, 'Felling&amp;Restocking'!$B$11:$B$1000, 'Felling&amp;Restocking'!$B922, 'Felling&amp;Restocking'!$H$11:$H$1000, 'Felling&amp;Restocking'!$H922)</f>
        <v>0</v>
      </c>
      <c r="O922" s="338">
        <f>IF(OR('Felling&amp;Restocking'!H922=0,'Felling&amp;Restocking'!H922=""),0,1)</f>
        <v>0</v>
      </c>
      <c r="P922" s="339">
        <f>SUM('Felling&amp;Restocking'!O922+'Felling&amp;Restocking'!P922)</f>
        <v>0</v>
      </c>
      <c r="S922" s="341">
        <f>IF(AND(O922&lt;&gt;0,P922&lt;&gt;0,'Felling&amp;Restocking'!G922&lt;&gt;0,AA922="",AC922=""),1,0)</f>
        <v>0</v>
      </c>
      <c r="T922" s="342" t="str">
        <f>IF(OR('Felling&amp;Restocking'!G922=0,'Felling&amp;Restocking'!G922=""),"",SUM('Felling&amp;Restocking'!O922/P922)*'Felling&amp;Restocking'!G922)</f>
        <v/>
      </c>
      <c r="U922" s="343" t="str">
        <f>IF(OR('Felling&amp;Restocking'!G922=0,'Felling&amp;Restocking'!G922=""),"",SUM('Felling&amp;Restocking'!P922/P922)*'Felling&amp;Restocking'!G922)</f>
        <v/>
      </c>
      <c r="V922" s="344">
        <f>IF(CONCATENATE('Felling&amp;Restocking'!U922&amp;'Felling&amp;Restocking'!W922&amp;'Felling&amp;Restocking'!Y922&amp;'Felling&amp;Restocking'!AA922&amp;'Felling&amp;Restocking'!AC922)="",0,1)</f>
        <v>0</v>
      </c>
      <c r="W922" s="345">
        <f>IF(OR(OR(TRIM('Felling&amp;Restocking'!H922)="T",TRIM('Felling&amp;Restocking'!H922)="DF",TRIM('Felling&amp;Restocking'!H922)="OS"),O922=0),0,1)</f>
        <v>0</v>
      </c>
      <c r="X922" s="345">
        <f>IF(OR('Felling&amp;Restocking'!$S922="",OR('Felling&amp;Restocking'!$S922=0,'Felling&amp;Restocking'!$S922="N/A")),0,1)</f>
        <v>0</v>
      </c>
      <c r="Y922" s="333" t="str">
        <f t="shared" si="130"/>
        <v/>
      </c>
      <c r="Z922" s="333" t="str">
        <f t="shared" si="131"/>
        <v/>
      </c>
      <c r="AA922" s="334" t="str">
        <f t="shared" si="132"/>
        <v/>
      </c>
      <c r="AC922" s="333" t="str">
        <f t="shared" si="133"/>
        <v/>
      </c>
      <c r="AE922" s="333" t="str">
        <f t="shared" si="134"/>
        <v>1</v>
      </c>
      <c r="AF922" s="346" t="str">
        <f>IF('Felling&amp;Restocking'!I922="","",IFERROR(VLOOKUP( 'Felling&amp;Restocking'!I922,SpeciesList[],2,FALSE),"," &amp; 'Felling&amp;Restocking'!I922))</f>
        <v/>
      </c>
      <c r="AG922" s="333" t="str">
        <f>IF('Felling&amp;Restocking'!I922="","",VLOOKUP( 'Felling&amp;Restocking'!I922,SpeciesList[],4,FALSE))</f>
        <v/>
      </c>
      <c r="AH922" s="333" t="str">
        <f>IF('Felling&amp;Restocking'!J922="","",IFERROR("," &amp; VLOOKUP( 'Felling&amp;Restocking'!J922,SpeciesList[],2,FALSE),"," &amp; 'Felling&amp;Restocking'!J922))</f>
        <v/>
      </c>
      <c r="AI922" s="333" t="str">
        <f>IF('Felling&amp;Restocking'!J922="","",VLOOKUP( 'Felling&amp;Restocking'!J922,SpeciesList[],4,FALSE))</f>
        <v/>
      </c>
      <c r="AJ922" s="333" t="str">
        <f>IF('Felling&amp;Restocking'!K922="","",IFERROR("," &amp; VLOOKUP( 'Felling&amp;Restocking'!K922,SpeciesList[],2,FALSE),"," &amp; 'Felling&amp;Restocking'!K922))</f>
        <v/>
      </c>
      <c r="AK922" s="333" t="str">
        <f>IF('Felling&amp;Restocking'!K922="","",VLOOKUP( 'Felling&amp;Restocking'!K922,SpeciesList[],4,FALSE))</f>
        <v/>
      </c>
      <c r="AL922" s="333" t="str">
        <f>IF('Felling&amp;Restocking'!L922="","",IFERROR("," &amp; VLOOKUP( 'Felling&amp;Restocking'!L922,SpeciesList[],2,FALSE),"," &amp; 'Felling&amp;Restocking'!L922))</f>
        <v/>
      </c>
      <c r="AM922" s="333" t="str">
        <f>IF('Felling&amp;Restocking'!L922="","",VLOOKUP( 'Felling&amp;Restocking'!L922,SpeciesList[],4,FALSE))</f>
        <v/>
      </c>
      <c r="AN922" s="333" t="str">
        <f>IF('Felling&amp;Restocking'!M922="","",IFERROR("," &amp; VLOOKUP( 'Felling&amp;Restocking'!M922,SpeciesList[],2,FALSE),"," &amp; 'Felling&amp;Restocking'!M922))</f>
        <v/>
      </c>
      <c r="AO922" s="333" t="str">
        <f>IF('Felling&amp;Restocking'!M922="","",VLOOKUP( 'Felling&amp;Restocking'!M922,SpeciesList[],4,FALSE))</f>
        <v/>
      </c>
      <c r="AP922" s="333" t="str">
        <f>IF('Felling&amp;Restocking'!N922="","",IFERROR("," &amp; VLOOKUP( 'Felling&amp;Restocking'!N922,SpeciesList[],2,FALSE),"," &amp; 'Felling&amp;Restocking'!N922))</f>
        <v/>
      </c>
      <c r="AQ922" s="333" t="str">
        <f>IF('Felling&amp;Restocking'!N922="","",VLOOKUP( 'Felling&amp;Restocking'!N922,SpeciesList[],4,FALSE))</f>
        <v/>
      </c>
      <c r="AS922" s="346"/>
      <c r="AT922" s="333" t="str">
        <f>IF('Sub-Cpt Record'!A922&lt;&gt;"",CONCATENATE('Sub-Cpt Record'!A922,'Sub-Cpt Record'!B922,'Sub-Cpt Record'!C922),"")</f>
        <v/>
      </c>
      <c r="AU922" s="333">
        <f t="shared" si="135"/>
        <v>1</v>
      </c>
      <c r="AV922" s="333">
        <f>IF(AT922&lt;&gt;"",'Sub-Cpt Record'!C922/CODE!AU922,0)</f>
        <v>0</v>
      </c>
    </row>
    <row r="923" spans="1:48" x14ac:dyDescent="0.25">
      <c r="A923" s="333" t="str">
        <f>IF('Sub-Cpt Record'!B923="",IF(OR('Sub-Cpt Record'!A923=0,'Sub-Cpt Record'!A923=""),"",'Sub-Cpt Record'!A923),CONCATENATE('Sub-Cpt Record'!A923&amp;'Sub-Cpt Record'!B923))</f>
        <v/>
      </c>
      <c r="B923" s="333">
        <f t="shared" si="127"/>
        <v>1</v>
      </c>
      <c r="C923" s="334" t="str">
        <f>IF('Sub-Cpt Record'!E923 = "","",'Sub-Cpt Record'!E923&amp;"  ")</f>
        <v/>
      </c>
      <c r="D923" s="333" t="str">
        <f>IF('Sub-Cpt Record'!F923 = "","",'Sub-Cpt Record'!F923&amp;"  ")</f>
        <v/>
      </c>
      <c r="E923" s="333" t="str">
        <f>IF('Sub-Cpt Record'!G923 = "","",'Sub-Cpt Record'!G923&amp;"  ")</f>
        <v/>
      </c>
      <c r="F923" s="333" t="str">
        <f>IF('Sub-Cpt Record'!H923 = "","",'Sub-Cpt Record'!H923&amp;"  ")</f>
        <v/>
      </c>
      <c r="G923" s="333" t="str">
        <f>IF('Sub-Cpt Record'!I923 = "","",'Sub-Cpt Record'!I923&amp;"  ")</f>
        <v/>
      </c>
      <c r="H923" s="333" t="str">
        <f>IF('Sub-Cpt Record'!J923 = "","",'Sub-Cpt Record'!J923&amp;"  ")</f>
        <v/>
      </c>
      <c r="I923" s="335" t="str">
        <f t="shared" si="128"/>
        <v/>
      </c>
      <c r="J923" s="333">
        <f>IF(A923&lt;&gt;"",'Sub-Cpt Record'!C923/CODE!B923,0)</f>
        <v>0</v>
      </c>
      <c r="L923" s="337" t="str">
        <f t="shared" si="129"/>
        <v/>
      </c>
      <c r="N923" s="338">
        <f>COUNTIFS('Felling&amp;Restocking'!$A$11:$A$1000, 'Felling&amp;Restocking'!$A923, 'Felling&amp;Restocking'!$B$11:$B$1000, 'Felling&amp;Restocking'!$B923, 'Felling&amp;Restocking'!$H$11:$H$1000, 'Felling&amp;Restocking'!$H923)</f>
        <v>0</v>
      </c>
      <c r="O923" s="338">
        <f>IF(OR('Felling&amp;Restocking'!H923=0,'Felling&amp;Restocking'!H923=""),0,1)</f>
        <v>0</v>
      </c>
      <c r="P923" s="339">
        <f>SUM('Felling&amp;Restocking'!O923+'Felling&amp;Restocking'!P923)</f>
        <v>0</v>
      </c>
      <c r="S923" s="341">
        <f>IF(AND(O923&lt;&gt;0,P923&lt;&gt;0,'Felling&amp;Restocking'!G923&lt;&gt;0,AA923="",AC923=""),1,0)</f>
        <v>0</v>
      </c>
      <c r="T923" s="342" t="str">
        <f>IF(OR('Felling&amp;Restocking'!G923=0,'Felling&amp;Restocking'!G923=""),"",SUM('Felling&amp;Restocking'!O923/P923)*'Felling&amp;Restocking'!G923)</f>
        <v/>
      </c>
      <c r="U923" s="343" t="str">
        <f>IF(OR('Felling&amp;Restocking'!G923=0,'Felling&amp;Restocking'!G923=""),"",SUM('Felling&amp;Restocking'!P923/P923)*'Felling&amp;Restocking'!G923)</f>
        <v/>
      </c>
      <c r="V923" s="344">
        <f>IF(CONCATENATE('Felling&amp;Restocking'!U923&amp;'Felling&amp;Restocking'!W923&amp;'Felling&amp;Restocking'!Y923&amp;'Felling&amp;Restocking'!AA923&amp;'Felling&amp;Restocking'!AC923)="",0,1)</f>
        <v>0</v>
      </c>
      <c r="W923" s="345">
        <f>IF(OR(OR(TRIM('Felling&amp;Restocking'!H923)="T",TRIM('Felling&amp;Restocking'!H923)="DF",TRIM('Felling&amp;Restocking'!H923)="OS"),O923=0),0,1)</f>
        <v>0</v>
      </c>
      <c r="X923" s="345">
        <f>IF(OR('Felling&amp;Restocking'!$S923="",OR('Felling&amp;Restocking'!$S923=0,'Felling&amp;Restocking'!$S923="N/A")),0,1)</f>
        <v>0</v>
      </c>
      <c r="Y923" s="333" t="str">
        <f t="shared" si="130"/>
        <v/>
      </c>
      <c r="Z923" s="333" t="str">
        <f t="shared" si="131"/>
        <v/>
      </c>
      <c r="AA923" s="334" t="str">
        <f t="shared" si="132"/>
        <v/>
      </c>
      <c r="AC923" s="333" t="str">
        <f t="shared" si="133"/>
        <v/>
      </c>
      <c r="AE923" s="333" t="str">
        <f t="shared" si="134"/>
        <v>1</v>
      </c>
      <c r="AF923" s="346" t="str">
        <f>IF('Felling&amp;Restocking'!I923="","",IFERROR(VLOOKUP( 'Felling&amp;Restocking'!I923,SpeciesList[],2,FALSE),"," &amp; 'Felling&amp;Restocking'!I923))</f>
        <v/>
      </c>
      <c r="AG923" s="333" t="str">
        <f>IF('Felling&amp;Restocking'!I923="","",VLOOKUP( 'Felling&amp;Restocking'!I923,SpeciesList[],4,FALSE))</f>
        <v/>
      </c>
      <c r="AH923" s="333" t="str">
        <f>IF('Felling&amp;Restocking'!J923="","",IFERROR("," &amp; VLOOKUP( 'Felling&amp;Restocking'!J923,SpeciesList[],2,FALSE),"," &amp; 'Felling&amp;Restocking'!J923))</f>
        <v/>
      </c>
      <c r="AI923" s="333" t="str">
        <f>IF('Felling&amp;Restocking'!J923="","",VLOOKUP( 'Felling&amp;Restocking'!J923,SpeciesList[],4,FALSE))</f>
        <v/>
      </c>
      <c r="AJ923" s="333" t="str">
        <f>IF('Felling&amp;Restocking'!K923="","",IFERROR("," &amp; VLOOKUP( 'Felling&amp;Restocking'!K923,SpeciesList[],2,FALSE),"," &amp; 'Felling&amp;Restocking'!K923))</f>
        <v/>
      </c>
      <c r="AK923" s="333" t="str">
        <f>IF('Felling&amp;Restocking'!K923="","",VLOOKUP( 'Felling&amp;Restocking'!K923,SpeciesList[],4,FALSE))</f>
        <v/>
      </c>
      <c r="AL923" s="333" t="str">
        <f>IF('Felling&amp;Restocking'!L923="","",IFERROR("," &amp; VLOOKUP( 'Felling&amp;Restocking'!L923,SpeciesList[],2,FALSE),"," &amp; 'Felling&amp;Restocking'!L923))</f>
        <v/>
      </c>
      <c r="AM923" s="333" t="str">
        <f>IF('Felling&amp;Restocking'!L923="","",VLOOKUP( 'Felling&amp;Restocking'!L923,SpeciesList[],4,FALSE))</f>
        <v/>
      </c>
      <c r="AN923" s="333" t="str">
        <f>IF('Felling&amp;Restocking'!M923="","",IFERROR("," &amp; VLOOKUP( 'Felling&amp;Restocking'!M923,SpeciesList[],2,FALSE),"," &amp; 'Felling&amp;Restocking'!M923))</f>
        <v/>
      </c>
      <c r="AO923" s="333" t="str">
        <f>IF('Felling&amp;Restocking'!M923="","",VLOOKUP( 'Felling&amp;Restocking'!M923,SpeciesList[],4,FALSE))</f>
        <v/>
      </c>
      <c r="AP923" s="333" t="str">
        <f>IF('Felling&amp;Restocking'!N923="","",IFERROR("," &amp; VLOOKUP( 'Felling&amp;Restocking'!N923,SpeciesList[],2,FALSE),"," &amp; 'Felling&amp;Restocking'!N923))</f>
        <v/>
      </c>
      <c r="AQ923" s="333" t="str">
        <f>IF('Felling&amp;Restocking'!N923="","",VLOOKUP( 'Felling&amp;Restocking'!N923,SpeciesList[],4,FALSE))</f>
        <v/>
      </c>
      <c r="AS923" s="346"/>
      <c r="AT923" s="333" t="str">
        <f>IF('Sub-Cpt Record'!A923&lt;&gt;"",CONCATENATE('Sub-Cpt Record'!A923,'Sub-Cpt Record'!B923,'Sub-Cpt Record'!C923),"")</f>
        <v/>
      </c>
      <c r="AU923" s="333">
        <f t="shared" si="135"/>
        <v>1</v>
      </c>
      <c r="AV923" s="333">
        <f>IF(AT923&lt;&gt;"",'Sub-Cpt Record'!C923/CODE!AU923,0)</f>
        <v>0</v>
      </c>
    </row>
    <row r="924" spans="1:48" x14ac:dyDescent="0.25">
      <c r="A924" s="333" t="str">
        <f>IF('Sub-Cpt Record'!B924="",IF(OR('Sub-Cpt Record'!A924=0,'Sub-Cpt Record'!A924=""),"",'Sub-Cpt Record'!A924),CONCATENATE('Sub-Cpt Record'!A924&amp;'Sub-Cpt Record'!B924))</f>
        <v/>
      </c>
      <c r="B924" s="333">
        <f t="shared" si="127"/>
        <v>1</v>
      </c>
      <c r="C924" s="334" t="str">
        <f>IF('Sub-Cpt Record'!E924 = "","",'Sub-Cpt Record'!E924&amp;"  ")</f>
        <v/>
      </c>
      <c r="D924" s="333" t="str">
        <f>IF('Sub-Cpt Record'!F924 = "","",'Sub-Cpt Record'!F924&amp;"  ")</f>
        <v/>
      </c>
      <c r="E924" s="333" t="str">
        <f>IF('Sub-Cpt Record'!G924 = "","",'Sub-Cpt Record'!G924&amp;"  ")</f>
        <v/>
      </c>
      <c r="F924" s="333" t="str">
        <f>IF('Sub-Cpt Record'!H924 = "","",'Sub-Cpt Record'!H924&amp;"  ")</f>
        <v/>
      </c>
      <c r="G924" s="333" t="str">
        <f>IF('Sub-Cpt Record'!I924 = "","",'Sub-Cpt Record'!I924&amp;"  ")</f>
        <v/>
      </c>
      <c r="H924" s="333" t="str">
        <f>IF('Sub-Cpt Record'!J924 = "","",'Sub-Cpt Record'!J924&amp;"  ")</f>
        <v/>
      </c>
      <c r="I924" s="335" t="str">
        <f t="shared" si="128"/>
        <v/>
      </c>
      <c r="J924" s="333">
        <f>IF(A924&lt;&gt;"",'Sub-Cpt Record'!C924/CODE!B924,0)</f>
        <v>0</v>
      </c>
      <c r="L924" s="337" t="str">
        <f t="shared" si="129"/>
        <v/>
      </c>
      <c r="N924" s="338">
        <f>COUNTIFS('Felling&amp;Restocking'!$A$11:$A$1000, 'Felling&amp;Restocking'!$A924, 'Felling&amp;Restocking'!$B$11:$B$1000, 'Felling&amp;Restocking'!$B924, 'Felling&amp;Restocking'!$H$11:$H$1000, 'Felling&amp;Restocking'!$H924)</f>
        <v>0</v>
      </c>
      <c r="O924" s="338">
        <f>IF(OR('Felling&amp;Restocking'!H924=0,'Felling&amp;Restocking'!H924=""),0,1)</f>
        <v>0</v>
      </c>
      <c r="P924" s="339">
        <f>SUM('Felling&amp;Restocking'!O924+'Felling&amp;Restocking'!P924)</f>
        <v>0</v>
      </c>
      <c r="S924" s="341">
        <f>IF(AND(O924&lt;&gt;0,P924&lt;&gt;0,'Felling&amp;Restocking'!G924&lt;&gt;0,AA924="",AC924=""),1,0)</f>
        <v>0</v>
      </c>
      <c r="T924" s="342" t="str">
        <f>IF(OR('Felling&amp;Restocking'!G924=0,'Felling&amp;Restocking'!G924=""),"",SUM('Felling&amp;Restocking'!O924/P924)*'Felling&amp;Restocking'!G924)</f>
        <v/>
      </c>
      <c r="U924" s="343" t="str">
        <f>IF(OR('Felling&amp;Restocking'!G924=0,'Felling&amp;Restocking'!G924=""),"",SUM('Felling&amp;Restocking'!P924/P924)*'Felling&amp;Restocking'!G924)</f>
        <v/>
      </c>
      <c r="V924" s="344">
        <f>IF(CONCATENATE('Felling&amp;Restocking'!U924&amp;'Felling&amp;Restocking'!W924&amp;'Felling&amp;Restocking'!Y924&amp;'Felling&amp;Restocking'!AA924&amp;'Felling&amp;Restocking'!AC924)="",0,1)</f>
        <v>0</v>
      </c>
      <c r="W924" s="345">
        <f>IF(OR(OR(TRIM('Felling&amp;Restocking'!H924)="T",TRIM('Felling&amp;Restocking'!H924)="DF",TRIM('Felling&amp;Restocking'!H924)="OS"),O924=0),0,1)</f>
        <v>0</v>
      </c>
      <c r="X924" s="345">
        <f>IF(OR('Felling&amp;Restocking'!$S924="",OR('Felling&amp;Restocking'!$S924=0,'Felling&amp;Restocking'!$S924="N/A")),0,1)</f>
        <v>0</v>
      </c>
      <c r="Y924" s="333" t="str">
        <f t="shared" si="130"/>
        <v/>
      </c>
      <c r="Z924" s="333" t="str">
        <f t="shared" si="131"/>
        <v/>
      </c>
      <c r="AA924" s="334" t="str">
        <f t="shared" si="132"/>
        <v/>
      </c>
      <c r="AC924" s="333" t="str">
        <f t="shared" si="133"/>
        <v/>
      </c>
      <c r="AE924" s="333" t="str">
        <f t="shared" si="134"/>
        <v>1</v>
      </c>
      <c r="AF924" s="346" t="str">
        <f>IF('Felling&amp;Restocking'!I924="","",IFERROR(VLOOKUP( 'Felling&amp;Restocking'!I924,SpeciesList[],2,FALSE),"," &amp; 'Felling&amp;Restocking'!I924))</f>
        <v/>
      </c>
      <c r="AG924" s="333" t="str">
        <f>IF('Felling&amp;Restocking'!I924="","",VLOOKUP( 'Felling&amp;Restocking'!I924,SpeciesList[],4,FALSE))</f>
        <v/>
      </c>
      <c r="AH924" s="333" t="str">
        <f>IF('Felling&amp;Restocking'!J924="","",IFERROR("," &amp; VLOOKUP( 'Felling&amp;Restocking'!J924,SpeciesList[],2,FALSE),"," &amp; 'Felling&amp;Restocking'!J924))</f>
        <v/>
      </c>
      <c r="AI924" s="333" t="str">
        <f>IF('Felling&amp;Restocking'!J924="","",VLOOKUP( 'Felling&amp;Restocking'!J924,SpeciesList[],4,FALSE))</f>
        <v/>
      </c>
      <c r="AJ924" s="333" t="str">
        <f>IF('Felling&amp;Restocking'!K924="","",IFERROR("," &amp; VLOOKUP( 'Felling&amp;Restocking'!K924,SpeciesList[],2,FALSE),"," &amp; 'Felling&amp;Restocking'!K924))</f>
        <v/>
      </c>
      <c r="AK924" s="333" t="str">
        <f>IF('Felling&amp;Restocking'!K924="","",VLOOKUP( 'Felling&amp;Restocking'!K924,SpeciesList[],4,FALSE))</f>
        <v/>
      </c>
      <c r="AL924" s="333" t="str">
        <f>IF('Felling&amp;Restocking'!L924="","",IFERROR("," &amp; VLOOKUP( 'Felling&amp;Restocking'!L924,SpeciesList[],2,FALSE),"," &amp; 'Felling&amp;Restocking'!L924))</f>
        <v/>
      </c>
      <c r="AM924" s="333" t="str">
        <f>IF('Felling&amp;Restocking'!L924="","",VLOOKUP( 'Felling&amp;Restocking'!L924,SpeciesList[],4,FALSE))</f>
        <v/>
      </c>
      <c r="AN924" s="333" t="str">
        <f>IF('Felling&amp;Restocking'!M924="","",IFERROR("," &amp; VLOOKUP( 'Felling&amp;Restocking'!M924,SpeciesList[],2,FALSE),"," &amp; 'Felling&amp;Restocking'!M924))</f>
        <v/>
      </c>
      <c r="AO924" s="333" t="str">
        <f>IF('Felling&amp;Restocking'!M924="","",VLOOKUP( 'Felling&amp;Restocking'!M924,SpeciesList[],4,FALSE))</f>
        <v/>
      </c>
      <c r="AP924" s="333" t="str">
        <f>IF('Felling&amp;Restocking'!N924="","",IFERROR("," &amp; VLOOKUP( 'Felling&amp;Restocking'!N924,SpeciesList[],2,FALSE),"," &amp; 'Felling&amp;Restocking'!N924))</f>
        <v/>
      </c>
      <c r="AQ924" s="333" t="str">
        <f>IF('Felling&amp;Restocking'!N924="","",VLOOKUP( 'Felling&amp;Restocking'!N924,SpeciesList[],4,FALSE))</f>
        <v/>
      </c>
      <c r="AS924" s="346"/>
      <c r="AT924" s="333" t="str">
        <f>IF('Sub-Cpt Record'!A924&lt;&gt;"",CONCATENATE('Sub-Cpt Record'!A924,'Sub-Cpt Record'!B924,'Sub-Cpt Record'!C924),"")</f>
        <v/>
      </c>
      <c r="AU924" s="333">
        <f t="shared" si="135"/>
        <v>1</v>
      </c>
      <c r="AV924" s="333">
        <f>IF(AT924&lt;&gt;"",'Sub-Cpt Record'!C924/CODE!AU924,0)</f>
        <v>0</v>
      </c>
    </row>
    <row r="925" spans="1:48" x14ac:dyDescent="0.25">
      <c r="A925" s="333" t="str">
        <f>IF('Sub-Cpt Record'!B925="",IF(OR('Sub-Cpt Record'!A925=0,'Sub-Cpt Record'!A925=""),"",'Sub-Cpt Record'!A925),CONCATENATE('Sub-Cpt Record'!A925&amp;'Sub-Cpt Record'!B925))</f>
        <v/>
      </c>
      <c r="B925" s="333">
        <f t="shared" si="127"/>
        <v>1</v>
      </c>
      <c r="C925" s="334" t="str">
        <f>IF('Sub-Cpt Record'!E925 = "","",'Sub-Cpt Record'!E925&amp;"  ")</f>
        <v/>
      </c>
      <c r="D925" s="333" t="str">
        <f>IF('Sub-Cpt Record'!F925 = "","",'Sub-Cpt Record'!F925&amp;"  ")</f>
        <v/>
      </c>
      <c r="E925" s="333" t="str">
        <f>IF('Sub-Cpt Record'!G925 = "","",'Sub-Cpt Record'!G925&amp;"  ")</f>
        <v/>
      </c>
      <c r="F925" s="333" t="str">
        <f>IF('Sub-Cpt Record'!H925 = "","",'Sub-Cpt Record'!H925&amp;"  ")</f>
        <v/>
      </c>
      <c r="G925" s="333" t="str">
        <f>IF('Sub-Cpt Record'!I925 = "","",'Sub-Cpt Record'!I925&amp;"  ")</f>
        <v/>
      </c>
      <c r="H925" s="333" t="str">
        <f>IF('Sub-Cpt Record'!J925 = "","",'Sub-Cpt Record'!J925&amp;"  ")</f>
        <v/>
      </c>
      <c r="I925" s="335" t="str">
        <f t="shared" si="128"/>
        <v/>
      </c>
      <c r="J925" s="333">
        <f>IF(A925&lt;&gt;"",'Sub-Cpt Record'!C925/CODE!B925,0)</f>
        <v>0</v>
      </c>
      <c r="L925" s="337" t="str">
        <f t="shared" si="129"/>
        <v/>
      </c>
      <c r="N925" s="338">
        <f>COUNTIFS('Felling&amp;Restocking'!$A$11:$A$1000, 'Felling&amp;Restocking'!$A925, 'Felling&amp;Restocking'!$B$11:$B$1000, 'Felling&amp;Restocking'!$B925, 'Felling&amp;Restocking'!$H$11:$H$1000, 'Felling&amp;Restocking'!$H925)</f>
        <v>0</v>
      </c>
      <c r="O925" s="338">
        <f>IF(OR('Felling&amp;Restocking'!H925=0,'Felling&amp;Restocking'!H925=""),0,1)</f>
        <v>0</v>
      </c>
      <c r="P925" s="339">
        <f>SUM('Felling&amp;Restocking'!O925+'Felling&amp;Restocking'!P925)</f>
        <v>0</v>
      </c>
      <c r="S925" s="341">
        <f>IF(AND(O925&lt;&gt;0,P925&lt;&gt;0,'Felling&amp;Restocking'!G925&lt;&gt;0,AA925="",AC925=""),1,0)</f>
        <v>0</v>
      </c>
      <c r="T925" s="342" t="str">
        <f>IF(OR('Felling&amp;Restocking'!G925=0,'Felling&amp;Restocking'!G925=""),"",SUM('Felling&amp;Restocking'!O925/P925)*'Felling&amp;Restocking'!G925)</f>
        <v/>
      </c>
      <c r="U925" s="343" t="str">
        <f>IF(OR('Felling&amp;Restocking'!G925=0,'Felling&amp;Restocking'!G925=""),"",SUM('Felling&amp;Restocking'!P925/P925)*'Felling&amp;Restocking'!G925)</f>
        <v/>
      </c>
      <c r="V925" s="344">
        <f>IF(CONCATENATE('Felling&amp;Restocking'!U925&amp;'Felling&amp;Restocking'!W925&amp;'Felling&amp;Restocking'!Y925&amp;'Felling&amp;Restocking'!AA925&amp;'Felling&amp;Restocking'!AC925)="",0,1)</f>
        <v>0</v>
      </c>
      <c r="W925" s="345">
        <f>IF(OR(OR(TRIM('Felling&amp;Restocking'!H925)="T",TRIM('Felling&amp;Restocking'!H925)="DF",TRIM('Felling&amp;Restocking'!H925)="OS"),O925=0),0,1)</f>
        <v>0</v>
      </c>
      <c r="X925" s="345">
        <f>IF(OR('Felling&amp;Restocking'!$S925="",OR('Felling&amp;Restocking'!$S925=0,'Felling&amp;Restocking'!$S925="N/A")),0,1)</f>
        <v>0</v>
      </c>
      <c r="Y925" s="333" t="str">
        <f t="shared" si="130"/>
        <v/>
      </c>
      <c r="Z925" s="333" t="str">
        <f t="shared" si="131"/>
        <v/>
      </c>
      <c r="AA925" s="334" t="str">
        <f t="shared" si="132"/>
        <v/>
      </c>
      <c r="AC925" s="333" t="str">
        <f t="shared" si="133"/>
        <v/>
      </c>
      <c r="AE925" s="333" t="str">
        <f t="shared" si="134"/>
        <v>1</v>
      </c>
      <c r="AF925" s="346" t="str">
        <f>IF('Felling&amp;Restocking'!I925="","",IFERROR(VLOOKUP( 'Felling&amp;Restocking'!I925,SpeciesList[],2,FALSE),"," &amp; 'Felling&amp;Restocking'!I925))</f>
        <v/>
      </c>
      <c r="AG925" s="333" t="str">
        <f>IF('Felling&amp;Restocking'!I925="","",VLOOKUP( 'Felling&amp;Restocking'!I925,SpeciesList[],4,FALSE))</f>
        <v/>
      </c>
      <c r="AH925" s="333" t="str">
        <f>IF('Felling&amp;Restocking'!J925="","",IFERROR("," &amp; VLOOKUP( 'Felling&amp;Restocking'!J925,SpeciesList[],2,FALSE),"," &amp; 'Felling&amp;Restocking'!J925))</f>
        <v/>
      </c>
      <c r="AI925" s="333" t="str">
        <f>IF('Felling&amp;Restocking'!J925="","",VLOOKUP( 'Felling&amp;Restocking'!J925,SpeciesList[],4,FALSE))</f>
        <v/>
      </c>
      <c r="AJ925" s="333" t="str">
        <f>IF('Felling&amp;Restocking'!K925="","",IFERROR("," &amp; VLOOKUP( 'Felling&amp;Restocking'!K925,SpeciesList[],2,FALSE),"," &amp; 'Felling&amp;Restocking'!K925))</f>
        <v/>
      </c>
      <c r="AK925" s="333" t="str">
        <f>IF('Felling&amp;Restocking'!K925="","",VLOOKUP( 'Felling&amp;Restocking'!K925,SpeciesList[],4,FALSE))</f>
        <v/>
      </c>
      <c r="AL925" s="333" t="str">
        <f>IF('Felling&amp;Restocking'!L925="","",IFERROR("," &amp; VLOOKUP( 'Felling&amp;Restocking'!L925,SpeciesList[],2,FALSE),"," &amp; 'Felling&amp;Restocking'!L925))</f>
        <v/>
      </c>
      <c r="AM925" s="333" t="str">
        <f>IF('Felling&amp;Restocking'!L925="","",VLOOKUP( 'Felling&amp;Restocking'!L925,SpeciesList[],4,FALSE))</f>
        <v/>
      </c>
      <c r="AN925" s="333" t="str">
        <f>IF('Felling&amp;Restocking'!M925="","",IFERROR("," &amp; VLOOKUP( 'Felling&amp;Restocking'!M925,SpeciesList[],2,FALSE),"," &amp; 'Felling&amp;Restocking'!M925))</f>
        <v/>
      </c>
      <c r="AO925" s="333" t="str">
        <f>IF('Felling&amp;Restocking'!M925="","",VLOOKUP( 'Felling&amp;Restocking'!M925,SpeciesList[],4,FALSE))</f>
        <v/>
      </c>
      <c r="AP925" s="333" t="str">
        <f>IF('Felling&amp;Restocking'!N925="","",IFERROR("," &amp; VLOOKUP( 'Felling&amp;Restocking'!N925,SpeciesList[],2,FALSE),"," &amp; 'Felling&amp;Restocking'!N925))</f>
        <v/>
      </c>
      <c r="AQ925" s="333" t="str">
        <f>IF('Felling&amp;Restocking'!N925="","",VLOOKUP( 'Felling&amp;Restocking'!N925,SpeciesList[],4,FALSE))</f>
        <v/>
      </c>
      <c r="AS925" s="346"/>
      <c r="AT925" s="333" t="str">
        <f>IF('Sub-Cpt Record'!A925&lt;&gt;"",CONCATENATE('Sub-Cpt Record'!A925,'Sub-Cpt Record'!B925,'Sub-Cpt Record'!C925),"")</f>
        <v/>
      </c>
      <c r="AU925" s="333">
        <f t="shared" si="135"/>
        <v>1</v>
      </c>
      <c r="AV925" s="333">
        <f>IF(AT925&lt;&gt;"",'Sub-Cpt Record'!C925/CODE!AU925,0)</f>
        <v>0</v>
      </c>
    </row>
    <row r="926" spans="1:48" x14ac:dyDescent="0.25">
      <c r="A926" s="333" t="str">
        <f>IF('Sub-Cpt Record'!B926="",IF(OR('Sub-Cpt Record'!A926=0,'Sub-Cpt Record'!A926=""),"",'Sub-Cpt Record'!A926),CONCATENATE('Sub-Cpt Record'!A926&amp;'Sub-Cpt Record'!B926))</f>
        <v/>
      </c>
      <c r="B926" s="333">
        <f t="shared" si="127"/>
        <v>1</v>
      </c>
      <c r="C926" s="334" t="str">
        <f>IF('Sub-Cpt Record'!E926 = "","",'Sub-Cpt Record'!E926&amp;"  ")</f>
        <v/>
      </c>
      <c r="D926" s="333" t="str">
        <f>IF('Sub-Cpt Record'!F926 = "","",'Sub-Cpt Record'!F926&amp;"  ")</f>
        <v/>
      </c>
      <c r="E926" s="333" t="str">
        <f>IF('Sub-Cpt Record'!G926 = "","",'Sub-Cpt Record'!G926&amp;"  ")</f>
        <v/>
      </c>
      <c r="F926" s="333" t="str">
        <f>IF('Sub-Cpt Record'!H926 = "","",'Sub-Cpt Record'!H926&amp;"  ")</f>
        <v/>
      </c>
      <c r="G926" s="333" t="str">
        <f>IF('Sub-Cpt Record'!I926 = "","",'Sub-Cpt Record'!I926&amp;"  ")</f>
        <v/>
      </c>
      <c r="H926" s="333" t="str">
        <f>IF('Sub-Cpt Record'!J926 = "","",'Sub-Cpt Record'!J926&amp;"  ")</f>
        <v/>
      </c>
      <c r="I926" s="335" t="str">
        <f t="shared" si="128"/>
        <v/>
      </c>
      <c r="J926" s="333">
        <f>IF(A926&lt;&gt;"",'Sub-Cpt Record'!C926/CODE!B926,0)</f>
        <v>0</v>
      </c>
      <c r="L926" s="337" t="str">
        <f t="shared" si="129"/>
        <v/>
      </c>
      <c r="N926" s="338">
        <f>COUNTIFS('Felling&amp;Restocking'!$A$11:$A$1000, 'Felling&amp;Restocking'!$A926, 'Felling&amp;Restocking'!$B$11:$B$1000, 'Felling&amp;Restocking'!$B926, 'Felling&amp;Restocking'!$H$11:$H$1000, 'Felling&amp;Restocking'!$H926)</f>
        <v>0</v>
      </c>
      <c r="O926" s="338">
        <f>IF(OR('Felling&amp;Restocking'!H926=0,'Felling&amp;Restocking'!H926=""),0,1)</f>
        <v>0</v>
      </c>
      <c r="P926" s="339">
        <f>SUM('Felling&amp;Restocking'!O926+'Felling&amp;Restocking'!P926)</f>
        <v>0</v>
      </c>
      <c r="S926" s="341">
        <f>IF(AND(O926&lt;&gt;0,P926&lt;&gt;0,'Felling&amp;Restocking'!G926&lt;&gt;0,AA926="",AC926=""),1,0)</f>
        <v>0</v>
      </c>
      <c r="T926" s="342" t="str">
        <f>IF(OR('Felling&amp;Restocking'!G926=0,'Felling&amp;Restocking'!G926=""),"",SUM('Felling&amp;Restocking'!O926/P926)*'Felling&amp;Restocking'!G926)</f>
        <v/>
      </c>
      <c r="U926" s="343" t="str">
        <f>IF(OR('Felling&amp;Restocking'!G926=0,'Felling&amp;Restocking'!G926=""),"",SUM('Felling&amp;Restocking'!P926/P926)*'Felling&amp;Restocking'!G926)</f>
        <v/>
      </c>
      <c r="V926" s="344">
        <f>IF(CONCATENATE('Felling&amp;Restocking'!U926&amp;'Felling&amp;Restocking'!W926&amp;'Felling&amp;Restocking'!Y926&amp;'Felling&amp;Restocking'!AA926&amp;'Felling&amp;Restocking'!AC926)="",0,1)</f>
        <v>0</v>
      </c>
      <c r="W926" s="345">
        <f>IF(OR(OR(TRIM('Felling&amp;Restocking'!H926)="T",TRIM('Felling&amp;Restocking'!H926)="DF",TRIM('Felling&amp;Restocking'!H926)="OS"),O926=0),0,1)</f>
        <v>0</v>
      </c>
      <c r="X926" s="345">
        <f>IF(OR('Felling&amp;Restocking'!$S926="",OR('Felling&amp;Restocking'!$S926=0,'Felling&amp;Restocking'!$S926="N/A")),0,1)</f>
        <v>0</v>
      </c>
      <c r="Y926" s="333" t="str">
        <f t="shared" si="130"/>
        <v/>
      </c>
      <c r="Z926" s="333" t="str">
        <f t="shared" si="131"/>
        <v/>
      </c>
      <c r="AA926" s="334" t="str">
        <f t="shared" si="132"/>
        <v/>
      </c>
      <c r="AC926" s="333" t="str">
        <f t="shared" si="133"/>
        <v/>
      </c>
      <c r="AE926" s="333" t="str">
        <f t="shared" si="134"/>
        <v>1</v>
      </c>
      <c r="AF926" s="346" t="str">
        <f>IF('Felling&amp;Restocking'!I926="","",IFERROR(VLOOKUP( 'Felling&amp;Restocking'!I926,SpeciesList[],2,FALSE),"," &amp; 'Felling&amp;Restocking'!I926))</f>
        <v/>
      </c>
      <c r="AG926" s="333" t="str">
        <f>IF('Felling&amp;Restocking'!I926="","",VLOOKUP( 'Felling&amp;Restocking'!I926,SpeciesList[],4,FALSE))</f>
        <v/>
      </c>
      <c r="AH926" s="333" t="str">
        <f>IF('Felling&amp;Restocking'!J926="","",IFERROR("," &amp; VLOOKUP( 'Felling&amp;Restocking'!J926,SpeciesList[],2,FALSE),"," &amp; 'Felling&amp;Restocking'!J926))</f>
        <v/>
      </c>
      <c r="AI926" s="333" t="str">
        <f>IF('Felling&amp;Restocking'!J926="","",VLOOKUP( 'Felling&amp;Restocking'!J926,SpeciesList[],4,FALSE))</f>
        <v/>
      </c>
      <c r="AJ926" s="333" t="str">
        <f>IF('Felling&amp;Restocking'!K926="","",IFERROR("," &amp; VLOOKUP( 'Felling&amp;Restocking'!K926,SpeciesList[],2,FALSE),"," &amp; 'Felling&amp;Restocking'!K926))</f>
        <v/>
      </c>
      <c r="AK926" s="333" t="str">
        <f>IF('Felling&amp;Restocking'!K926="","",VLOOKUP( 'Felling&amp;Restocking'!K926,SpeciesList[],4,FALSE))</f>
        <v/>
      </c>
      <c r="AL926" s="333" t="str">
        <f>IF('Felling&amp;Restocking'!L926="","",IFERROR("," &amp; VLOOKUP( 'Felling&amp;Restocking'!L926,SpeciesList[],2,FALSE),"," &amp; 'Felling&amp;Restocking'!L926))</f>
        <v/>
      </c>
      <c r="AM926" s="333" t="str">
        <f>IF('Felling&amp;Restocking'!L926="","",VLOOKUP( 'Felling&amp;Restocking'!L926,SpeciesList[],4,FALSE))</f>
        <v/>
      </c>
      <c r="AN926" s="333" t="str">
        <f>IF('Felling&amp;Restocking'!M926="","",IFERROR("," &amp; VLOOKUP( 'Felling&amp;Restocking'!M926,SpeciesList[],2,FALSE),"," &amp; 'Felling&amp;Restocking'!M926))</f>
        <v/>
      </c>
      <c r="AO926" s="333" t="str">
        <f>IF('Felling&amp;Restocking'!M926="","",VLOOKUP( 'Felling&amp;Restocking'!M926,SpeciesList[],4,FALSE))</f>
        <v/>
      </c>
      <c r="AP926" s="333" t="str">
        <f>IF('Felling&amp;Restocking'!N926="","",IFERROR("," &amp; VLOOKUP( 'Felling&amp;Restocking'!N926,SpeciesList[],2,FALSE),"," &amp; 'Felling&amp;Restocking'!N926))</f>
        <v/>
      </c>
      <c r="AQ926" s="333" t="str">
        <f>IF('Felling&amp;Restocking'!N926="","",VLOOKUP( 'Felling&amp;Restocking'!N926,SpeciesList[],4,FALSE))</f>
        <v/>
      </c>
      <c r="AS926" s="346"/>
      <c r="AT926" s="333" t="str">
        <f>IF('Sub-Cpt Record'!A926&lt;&gt;"",CONCATENATE('Sub-Cpt Record'!A926,'Sub-Cpt Record'!B926,'Sub-Cpt Record'!C926),"")</f>
        <v/>
      </c>
      <c r="AU926" s="333">
        <f t="shared" si="135"/>
        <v>1</v>
      </c>
      <c r="AV926" s="333">
        <f>IF(AT926&lt;&gt;"",'Sub-Cpt Record'!C926/CODE!AU926,0)</f>
        <v>0</v>
      </c>
    </row>
    <row r="927" spans="1:48" x14ac:dyDescent="0.25">
      <c r="A927" s="333" t="str">
        <f>IF('Sub-Cpt Record'!B927="",IF(OR('Sub-Cpt Record'!A927=0,'Sub-Cpt Record'!A927=""),"",'Sub-Cpt Record'!A927),CONCATENATE('Sub-Cpt Record'!A927&amp;'Sub-Cpt Record'!B927))</f>
        <v/>
      </c>
      <c r="B927" s="333">
        <f t="shared" si="127"/>
        <v>1</v>
      </c>
      <c r="C927" s="334" t="str">
        <f>IF('Sub-Cpt Record'!E927 = "","",'Sub-Cpt Record'!E927&amp;"  ")</f>
        <v/>
      </c>
      <c r="D927" s="333" t="str">
        <f>IF('Sub-Cpt Record'!F927 = "","",'Sub-Cpt Record'!F927&amp;"  ")</f>
        <v/>
      </c>
      <c r="E927" s="333" t="str">
        <f>IF('Sub-Cpt Record'!G927 = "","",'Sub-Cpt Record'!G927&amp;"  ")</f>
        <v/>
      </c>
      <c r="F927" s="333" t="str">
        <f>IF('Sub-Cpt Record'!H927 = "","",'Sub-Cpt Record'!H927&amp;"  ")</f>
        <v/>
      </c>
      <c r="G927" s="333" t="str">
        <f>IF('Sub-Cpt Record'!I927 = "","",'Sub-Cpt Record'!I927&amp;"  ")</f>
        <v/>
      </c>
      <c r="H927" s="333" t="str">
        <f>IF('Sub-Cpt Record'!J927 = "","",'Sub-Cpt Record'!J927&amp;"  ")</f>
        <v/>
      </c>
      <c r="I927" s="335" t="str">
        <f t="shared" si="128"/>
        <v/>
      </c>
      <c r="J927" s="333">
        <f>IF(A927&lt;&gt;"",'Sub-Cpt Record'!C927/CODE!B927,0)</f>
        <v>0</v>
      </c>
      <c r="L927" s="337" t="str">
        <f t="shared" si="129"/>
        <v/>
      </c>
      <c r="N927" s="338">
        <f>COUNTIFS('Felling&amp;Restocking'!$A$11:$A$1000, 'Felling&amp;Restocking'!$A927, 'Felling&amp;Restocking'!$B$11:$B$1000, 'Felling&amp;Restocking'!$B927, 'Felling&amp;Restocking'!$H$11:$H$1000, 'Felling&amp;Restocking'!$H927)</f>
        <v>0</v>
      </c>
      <c r="O927" s="338">
        <f>IF(OR('Felling&amp;Restocking'!H927=0,'Felling&amp;Restocking'!H927=""),0,1)</f>
        <v>0</v>
      </c>
      <c r="P927" s="339">
        <f>SUM('Felling&amp;Restocking'!O927+'Felling&amp;Restocking'!P927)</f>
        <v>0</v>
      </c>
      <c r="S927" s="341">
        <f>IF(AND(O927&lt;&gt;0,P927&lt;&gt;0,'Felling&amp;Restocking'!G927&lt;&gt;0,AA927="",AC927=""),1,0)</f>
        <v>0</v>
      </c>
      <c r="T927" s="342" t="str">
        <f>IF(OR('Felling&amp;Restocking'!G927=0,'Felling&amp;Restocking'!G927=""),"",SUM('Felling&amp;Restocking'!O927/P927)*'Felling&amp;Restocking'!G927)</f>
        <v/>
      </c>
      <c r="U927" s="343" t="str">
        <f>IF(OR('Felling&amp;Restocking'!G927=0,'Felling&amp;Restocking'!G927=""),"",SUM('Felling&amp;Restocking'!P927/P927)*'Felling&amp;Restocking'!G927)</f>
        <v/>
      </c>
      <c r="V927" s="344">
        <f>IF(CONCATENATE('Felling&amp;Restocking'!U927&amp;'Felling&amp;Restocking'!W927&amp;'Felling&amp;Restocking'!Y927&amp;'Felling&amp;Restocking'!AA927&amp;'Felling&amp;Restocking'!AC927)="",0,1)</f>
        <v>0</v>
      </c>
      <c r="W927" s="345">
        <f>IF(OR(OR(TRIM('Felling&amp;Restocking'!H927)="T",TRIM('Felling&amp;Restocking'!H927)="DF",TRIM('Felling&amp;Restocking'!H927)="OS"),O927=0),0,1)</f>
        <v>0</v>
      </c>
      <c r="X927" s="345">
        <f>IF(OR('Felling&amp;Restocking'!$S927="",OR('Felling&amp;Restocking'!$S927=0,'Felling&amp;Restocking'!$S927="N/A")),0,1)</f>
        <v>0</v>
      </c>
      <c r="Y927" s="333" t="str">
        <f t="shared" si="130"/>
        <v/>
      </c>
      <c r="Z927" s="333" t="str">
        <f t="shared" si="131"/>
        <v/>
      </c>
      <c r="AA927" s="334" t="str">
        <f t="shared" si="132"/>
        <v/>
      </c>
      <c r="AC927" s="333" t="str">
        <f t="shared" si="133"/>
        <v/>
      </c>
      <c r="AE927" s="333" t="str">
        <f t="shared" si="134"/>
        <v>1</v>
      </c>
      <c r="AF927" s="346" t="str">
        <f>IF('Felling&amp;Restocking'!I927="","",IFERROR(VLOOKUP( 'Felling&amp;Restocking'!I927,SpeciesList[],2,FALSE),"," &amp; 'Felling&amp;Restocking'!I927))</f>
        <v/>
      </c>
      <c r="AG927" s="333" t="str">
        <f>IF('Felling&amp;Restocking'!I927="","",VLOOKUP( 'Felling&amp;Restocking'!I927,SpeciesList[],4,FALSE))</f>
        <v/>
      </c>
      <c r="AH927" s="333" t="str">
        <f>IF('Felling&amp;Restocking'!J927="","",IFERROR("," &amp; VLOOKUP( 'Felling&amp;Restocking'!J927,SpeciesList[],2,FALSE),"," &amp; 'Felling&amp;Restocking'!J927))</f>
        <v/>
      </c>
      <c r="AI927" s="333" t="str">
        <f>IF('Felling&amp;Restocking'!J927="","",VLOOKUP( 'Felling&amp;Restocking'!J927,SpeciesList[],4,FALSE))</f>
        <v/>
      </c>
      <c r="AJ927" s="333" t="str">
        <f>IF('Felling&amp;Restocking'!K927="","",IFERROR("," &amp; VLOOKUP( 'Felling&amp;Restocking'!K927,SpeciesList[],2,FALSE),"," &amp; 'Felling&amp;Restocking'!K927))</f>
        <v/>
      </c>
      <c r="AK927" s="333" t="str">
        <f>IF('Felling&amp;Restocking'!K927="","",VLOOKUP( 'Felling&amp;Restocking'!K927,SpeciesList[],4,FALSE))</f>
        <v/>
      </c>
      <c r="AL927" s="333" t="str">
        <f>IF('Felling&amp;Restocking'!L927="","",IFERROR("," &amp; VLOOKUP( 'Felling&amp;Restocking'!L927,SpeciesList[],2,FALSE),"," &amp; 'Felling&amp;Restocking'!L927))</f>
        <v/>
      </c>
      <c r="AM927" s="333" t="str">
        <f>IF('Felling&amp;Restocking'!L927="","",VLOOKUP( 'Felling&amp;Restocking'!L927,SpeciesList[],4,FALSE))</f>
        <v/>
      </c>
      <c r="AN927" s="333" t="str">
        <f>IF('Felling&amp;Restocking'!M927="","",IFERROR("," &amp; VLOOKUP( 'Felling&amp;Restocking'!M927,SpeciesList[],2,FALSE),"," &amp; 'Felling&amp;Restocking'!M927))</f>
        <v/>
      </c>
      <c r="AO927" s="333" t="str">
        <f>IF('Felling&amp;Restocking'!M927="","",VLOOKUP( 'Felling&amp;Restocking'!M927,SpeciesList[],4,FALSE))</f>
        <v/>
      </c>
      <c r="AP927" s="333" t="str">
        <f>IF('Felling&amp;Restocking'!N927="","",IFERROR("," &amp; VLOOKUP( 'Felling&amp;Restocking'!N927,SpeciesList[],2,FALSE),"," &amp; 'Felling&amp;Restocking'!N927))</f>
        <v/>
      </c>
      <c r="AQ927" s="333" t="str">
        <f>IF('Felling&amp;Restocking'!N927="","",VLOOKUP( 'Felling&amp;Restocking'!N927,SpeciesList[],4,FALSE))</f>
        <v/>
      </c>
      <c r="AS927" s="346"/>
      <c r="AT927" s="333" t="str">
        <f>IF('Sub-Cpt Record'!A927&lt;&gt;"",CONCATENATE('Sub-Cpt Record'!A927,'Sub-Cpt Record'!B927,'Sub-Cpt Record'!C927),"")</f>
        <v/>
      </c>
      <c r="AU927" s="333">
        <f t="shared" si="135"/>
        <v>1</v>
      </c>
      <c r="AV927" s="333">
        <f>IF(AT927&lt;&gt;"",'Sub-Cpt Record'!C927/CODE!AU927,0)</f>
        <v>0</v>
      </c>
    </row>
    <row r="928" spans="1:48" x14ac:dyDescent="0.25">
      <c r="A928" s="333" t="str">
        <f>IF('Sub-Cpt Record'!B928="",IF(OR('Sub-Cpt Record'!A928=0,'Sub-Cpt Record'!A928=""),"",'Sub-Cpt Record'!A928),CONCATENATE('Sub-Cpt Record'!A928&amp;'Sub-Cpt Record'!B928))</f>
        <v/>
      </c>
      <c r="B928" s="333">
        <f t="shared" si="127"/>
        <v>1</v>
      </c>
      <c r="C928" s="334" t="str">
        <f>IF('Sub-Cpt Record'!E928 = "","",'Sub-Cpt Record'!E928&amp;"  ")</f>
        <v/>
      </c>
      <c r="D928" s="333" t="str">
        <f>IF('Sub-Cpt Record'!F928 = "","",'Sub-Cpt Record'!F928&amp;"  ")</f>
        <v/>
      </c>
      <c r="E928" s="333" t="str">
        <f>IF('Sub-Cpt Record'!G928 = "","",'Sub-Cpt Record'!G928&amp;"  ")</f>
        <v/>
      </c>
      <c r="F928" s="333" t="str">
        <f>IF('Sub-Cpt Record'!H928 = "","",'Sub-Cpt Record'!H928&amp;"  ")</f>
        <v/>
      </c>
      <c r="G928" s="333" t="str">
        <f>IF('Sub-Cpt Record'!I928 = "","",'Sub-Cpt Record'!I928&amp;"  ")</f>
        <v/>
      </c>
      <c r="H928" s="333" t="str">
        <f>IF('Sub-Cpt Record'!J928 = "","",'Sub-Cpt Record'!J928&amp;"  ")</f>
        <v/>
      </c>
      <c r="I928" s="335" t="str">
        <f t="shared" si="128"/>
        <v/>
      </c>
      <c r="J928" s="333">
        <f>IF(A928&lt;&gt;"",'Sub-Cpt Record'!C928/CODE!B928,0)</f>
        <v>0</v>
      </c>
      <c r="L928" s="337" t="str">
        <f t="shared" si="129"/>
        <v/>
      </c>
      <c r="N928" s="338">
        <f>COUNTIFS('Felling&amp;Restocking'!$A$11:$A$1000, 'Felling&amp;Restocking'!$A928, 'Felling&amp;Restocking'!$B$11:$B$1000, 'Felling&amp;Restocking'!$B928, 'Felling&amp;Restocking'!$H$11:$H$1000, 'Felling&amp;Restocking'!$H928)</f>
        <v>0</v>
      </c>
      <c r="O928" s="338">
        <f>IF(OR('Felling&amp;Restocking'!H928=0,'Felling&amp;Restocking'!H928=""),0,1)</f>
        <v>0</v>
      </c>
      <c r="P928" s="339">
        <f>SUM('Felling&amp;Restocking'!O928+'Felling&amp;Restocking'!P928)</f>
        <v>0</v>
      </c>
      <c r="S928" s="341">
        <f>IF(AND(O928&lt;&gt;0,P928&lt;&gt;0,'Felling&amp;Restocking'!G928&lt;&gt;0,AA928="",AC928=""),1,0)</f>
        <v>0</v>
      </c>
      <c r="T928" s="342" t="str">
        <f>IF(OR('Felling&amp;Restocking'!G928=0,'Felling&amp;Restocking'!G928=""),"",SUM('Felling&amp;Restocking'!O928/P928)*'Felling&amp;Restocking'!G928)</f>
        <v/>
      </c>
      <c r="U928" s="343" t="str">
        <f>IF(OR('Felling&amp;Restocking'!G928=0,'Felling&amp;Restocking'!G928=""),"",SUM('Felling&amp;Restocking'!P928/P928)*'Felling&amp;Restocking'!G928)</f>
        <v/>
      </c>
      <c r="V928" s="344">
        <f>IF(CONCATENATE('Felling&amp;Restocking'!U928&amp;'Felling&amp;Restocking'!W928&amp;'Felling&amp;Restocking'!Y928&amp;'Felling&amp;Restocking'!AA928&amp;'Felling&amp;Restocking'!AC928)="",0,1)</f>
        <v>0</v>
      </c>
      <c r="W928" s="345">
        <f>IF(OR(OR(TRIM('Felling&amp;Restocking'!H928)="T",TRIM('Felling&amp;Restocking'!H928)="DF",TRIM('Felling&amp;Restocking'!H928)="OS"),O928=0),0,1)</f>
        <v>0</v>
      </c>
      <c r="X928" s="345">
        <f>IF(OR('Felling&amp;Restocking'!$S928="",OR('Felling&amp;Restocking'!$S928=0,'Felling&amp;Restocking'!$S928="N/A")),0,1)</f>
        <v>0</v>
      </c>
      <c r="Y928" s="333" t="str">
        <f t="shared" si="130"/>
        <v/>
      </c>
      <c r="Z928" s="333" t="str">
        <f t="shared" si="131"/>
        <v/>
      </c>
      <c r="AA928" s="334" t="str">
        <f t="shared" si="132"/>
        <v/>
      </c>
      <c r="AC928" s="333" t="str">
        <f t="shared" si="133"/>
        <v/>
      </c>
      <c r="AE928" s="333" t="str">
        <f t="shared" si="134"/>
        <v>1</v>
      </c>
      <c r="AF928" s="346" t="str">
        <f>IF('Felling&amp;Restocking'!I928="","",IFERROR(VLOOKUP( 'Felling&amp;Restocking'!I928,SpeciesList[],2,FALSE),"," &amp; 'Felling&amp;Restocking'!I928))</f>
        <v/>
      </c>
      <c r="AG928" s="333" t="str">
        <f>IF('Felling&amp;Restocking'!I928="","",VLOOKUP( 'Felling&amp;Restocking'!I928,SpeciesList[],4,FALSE))</f>
        <v/>
      </c>
      <c r="AH928" s="333" t="str">
        <f>IF('Felling&amp;Restocking'!J928="","",IFERROR("," &amp; VLOOKUP( 'Felling&amp;Restocking'!J928,SpeciesList[],2,FALSE),"," &amp; 'Felling&amp;Restocking'!J928))</f>
        <v/>
      </c>
      <c r="AI928" s="333" t="str">
        <f>IF('Felling&amp;Restocking'!J928="","",VLOOKUP( 'Felling&amp;Restocking'!J928,SpeciesList[],4,FALSE))</f>
        <v/>
      </c>
      <c r="AJ928" s="333" t="str">
        <f>IF('Felling&amp;Restocking'!K928="","",IFERROR("," &amp; VLOOKUP( 'Felling&amp;Restocking'!K928,SpeciesList[],2,FALSE),"," &amp; 'Felling&amp;Restocking'!K928))</f>
        <v/>
      </c>
      <c r="AK928" s="333" t="str">
        <f>IF('Felling&amp;Restocking'!K928="","",VLOOKUP( 'Felling&amp;Restocking'!K928,SpeciesList[],4,FALSE))</f>
        <v/>
      </c>
      <c r="AL928" s="333" t="str">
        <f>IF('Felling&amp;Restocking'!L928="","",IFERROR("," &amp; VLOOKUP( 'Felling&amp;Restocking'!L928,SpeciesList[],2,FALSE),"," &amp; 'Felling&amp;Restocking'!L928))</f>
        <v/>
      </c>
      <c r="AM928" s="333" t="str">
        <f>IF('Felling&amp;Restocking'!L928="","",VLOOKUP( 'Felling&amp;Restocking'!L928,SpeciesList[],4,FALSE))</f>
        <v/>
      </c>
      <c r="AN928" s="333" t="str">
        <f>IF('Felling&amp;Restocking'!M928="","",IFERROR("," &amp; VLOOKUP( 'Felling&amp;Restocking'!M928,SpeciesList[],2,FALSE),"," &amp; 'Felling&amp;Restocking'!M928))</f>
        <v/>
      </c>
      <c r="AO928" s="333" t="str">
        <f>IF('Felling&amp;Restocking'!M928="","",VLOOKUP( 'Felling&amp;Restocking'!M928,SpeciesList[],4,FALSE))</f>
        <v/>
      </c>
      <c r="AP928" s="333" t="str">
        <f>IF('Felling&amp;Restocking'!N928="","",IFERROR("," &amp; VLOOKUP( 'Felling&amp;Restocking'!N928,SpeciesList[],2,FALSE),"," &amp; 'Felling&amp;Restocking'!N928))</f>
        <v/>
      </c>
      <c r="AQ928" s="333" t="str">
        <f>IF('Felling&amp;Restocking'!N928="","",VLOOKUP( 'Felling&amp;Restocking'!N928,SpeciesList[],4,FALSE))</f>
        <v/>
      </c>
      <c r="AS928" s="346"/>
      <c r="AT928" s="333" t="str">
        <f>IF('Sub-Cpt Record'!A928&lt;&gt;"",CONCATENATE('Sub-Cpt Record'!A928,'Sub-Cpt Record'!B928,'Sub-Cpt Record'!C928),"")</f>
        <v/>
      </c>
      <c r="AU928" s="333">
        <f t="shared" si="135"/>
        <v>1</v>
      </c>
      <c r="AV928" s="333">
        <f>IF(AT928&lt;&gt;"",'Sub-Cpt Record'!C928/CODE!AU928,0)</f>
        <v>0</v>
      </c>
    </row>
    <row r="929" spans="1:48" x14ac:dyDescent="0.25">
      <c r="A929" s="333" t="str">
        <f>IF('Sub-Cpt Record'!B929="",IF(OR('Sub-Cpt Record'!A929=0,'Sub-Cpt Record'!A929=""),"",'Sub-Cpt Record'!A929),CONCATENATE('Sub-Cpt Record'!A929&amp;'Sub-Cpt Record'!B929))</f>
        <v/>
      </c>
      <c r="B929" s="333">
        <f t="shared" si="127"/>
        <v>1</v>
      </c>
      <c r="C929" s="334" t="str">
        <f>IF('Sub-Cpt Record'!E929 = "","",'Sub-Cpt Record'!E929&amp;"  ")</f>
        <v/>
      </c>
      <c r="D929" s="333" t="str">
        <f>IF('Sub-Cpt Record'!F929 = "","",'Sub-Cpt Record'!F929&amp;"  ")</f>
        <v/>
      </c>
      <c r="E929" s="333" t="str">
        <f>IF('Sub-Cpt Record'!G929 = "","",'Sub-Cpt Record'!G929&amp;"  ")</f>
        <v/>
      </c>
      <c r="F929" s="333" t="str">
        <f>IF('Sub-Cpt Record'!H929 = "","",'Sub-Cpt Record'!H929&amp;"  ")</f>
        <v/>
      </c>
      <c r="G929" s="333" t="str">
        <f>IF('Sub-Cpt Record'!I929 = "","",'Sub-Cpt Record'!I929&amp;"  ")</f>
        <v/>
      </c>
      <c r="H929" s="333" t="str">
        <f>IF('Sub-Cpt Record'!J929 = "","",'Sub-Cpt Record'!J929&amp;"  ")</f>
        <v/>
      </c>
      <c r="I929" s="335" t="str">
        <f t="shared" si="128"/>
        <v/>
      </c>
      <c r="J929" s="333">
        <f>IF(A929&lt;&gt;"",'Sub-Cpt Record'!C929/CODE!B929,0)</f>
        <v>0</v>
      </c>
      <c r="L929" s="337" t="str">
        <f t="shared" si="129"/>
        <v/>
      </c>
      <c r="N929" s="338">
        <f>COUNTIFS('Felling&amp;Restocking'!$A$11:$A$1000, 'Felling&amp;Restocking'!$A929, 'Felling&amp;Restocking'!$B$11:$B$1000, 'Felling&amp;Restocking'!$B929, 'Felling&amp;Restocking'!$H$11:$H$1000, 'Felling&amp;Restocking'!$H929)</f>
        <v>0</v>
      </c>
      <c r="O929" s="338">
        <f>IF(OR('Felling&amp;Restocking'!H929=0,'Felling&amp;Restocking'!H929=""),0,1)</f>
        <v>0</v>
      </c>
      <c r="P929" s="339">
        <f>SUM('Felling&amp;Restocking'!O929+'Felling&amp;Restocking'!P929)</f>
        <v>0</v>
      </c>
      <c r="S929" s="341">
        <f>IF(AND(O929&lt;&gt;0,P929&lt;&gt;0,'Felling&amp;Restocking'!G929&lt;&gt;0,AA929="",AC929=""),1,0)</f>
        <v>0</v>
      </c>
      <c r="T929" s="342" t="str">
        <f>IF(OR('Felling&amp;Restocking'!G929=0,'Felling&amp;Restocking'!G929=""),"",SUM('Felling&amp;Restocking'!O929/P929)*'Felling&amp;Restocking'!G929)</f>
        <v/>
      </c>
      <c r="U929" s="343" t="str">
        <f>IF(OR('Felling&amp;Restocking'!G929=0,'Felling&amp;Restocking'!G929=""),"",SUM('Felling&amp;Restocking'!P929/P929)*'Felling&amp;Restocking'!G929)</f>
        <v/>
      </c>
      <c r="V929" s="344">
        <f>IF(CONCATENATE('Felling&amp;Restocking'!U929&amp;'Felling&amp;Restocking'!W929&amp;'Felling&amp;Restocking'!Y929&amp;'Felling&amp;Restocking'!AA929&amp;'Felling&amp;Restocking'!AC929)="",0,1)</f>
        <v>0</v>
      </c>
      <c r="W929" s="345">
        <f>IF(OR(OR(TRIM('Felling&amp;Restocking'!H929)="T",TRIM('Felling&amp;Restocking'!H929)="DF",TRIM('Felling&amp;Restocking'!H929)="OS"),O929=0),0,1)</f>
        <v>0</v>
      </c>
      <c r="X929" s="345">
        <f>IF(OR('Felling&amp;Restocking'!$S929="",OR('Felling&amp;Restocking'!$S929=0,'Felling&amp;Restocking'!$S929="N/A")),0,1)</f>
        <v>0</v>
      </c>
      <c r="Y929" s="333" t="str">
        <f t="shared" si="130"/>
        <v/>
      </c>
      <c r="Z929" s="333" t="str">
        <f t="shared" si="131"/>
        <v/>
      </c>
      <c r="AA929" s="334" t="str">
        <f t="shared" si="132"/>
        <v/>
      </c>
      <c r="AC929" s="333" t="str">
        <f t="shared" si="133"/>
        <v/>
      </c>
      <c r="AE929" s="333" t="str">
        <f t="shared" si="134"/>
        <v>1</v>
      </c>
      <c r="AF929" s="346" t="str">
        <f>IF('Felling&amp;Restocking'!I929="","",IFERROR(VLOOKUP( 'Felling&amp;Restocking'!I929,SpeciesList[],2,FALSE),"," &amp; 'Felling&amp;Restocking'!I929))</f>
        <v/>
      </c>
      <c r="AG929" s="333" t="str">
        <f>IF('Felling&amp;Restocking'!I929="","",VLOOKUP( 'Felling&amp;Restocking'!I929,SpeciesList[],4,FALSE))</f>
        <v/>
      </c>
      <c r="AH929" s="333" t="str">
        <f>IF('Felling&amp;Restocking'!J929="","",IFERROR("," &amp; VLOOKUP( 'Felling&amp;Restocking'!J929,SpeciesList[],2,FALSE),"," &amp; 'Felling&amp;Restocking'!J929))</f>
        <v/>
      </c>
      <c r="AI929" s="333" t="str">
        <f>IF('Felling&amp;Restocking'!J929="","",VLOOKUP( 'Felling&amp;Restocking'!J929,SpeciesList[],4,FALSE))</f>
        <v/>
      </c>
      <c r="AJ929" s="333" t="str">
        <f>IF('Felling&amp;Restocking'!K929="","",IFERROR("," &amp; VLOOKUP( 'Felling&amp;Restocking'!K929,SpeciesList[],2,FALSE),"," &amp; 'Felling&amp;Restocking'!K929))</f>
        <v/>
      </c>
      <c r="AK929" s="333" t="str">
        <f>IF('Felling&amp;Restocking'!K929="","",VLOOKUP( 'Felling&amp;Restocking'!K929,SpeciesList[],4,FALSE))</f>
        <v/>
      </c>
      <c r="AL929" s="333" t="str">
        <f>IF('Felling&amp;Restocking'!L929="","",IFERROR("," &amp; VLOOKUP( 'Felling&amp;Restocking'!L929,SpeciesList[],2,FALSE),"," &amp; 'Felling&amp;Restocking'!L929))</f>
        <v/>
      </c>
      <c r="AM929" s="333" t="str">
        <f>IF('Felling&amp;Restocking'!L929="","",VLOOKUP( 'Felling&amp;Restocking'!L929,SpeciesList[],4,FALSE))</f>
        <v/>
      </c>
      <c r="AN929" s="333" t="str">
        <f>IF('Felling&amp;Restocking'!M929="","",IFERROR("," &amp; VLOOKUP( 'Felling&amp;Restocking'!M929,SpeciesList[],2,FALSE),"," &amp; 'Felling&amp;Restocking'!M929))</f>
        <v/>
      </c>
      <c r="AO929" s="333" t="str">
        <f>IF('Felling&amp;Restocking'!M929="","",VLOOKUP( 'Felling&amp;Restocking'!M929,SpeciesList[],4,FALSE))</f>
        <v/>
      </c>
      <c r="AP929" s="333" t="str">
        <f>IF('Felling&amp;Restocking'!N929="","",IFERROR("," &amp; VLOOKUP( 'Felling&amp;Restocking'!N929,SpeciesList[],2,FALSE),"," &amp; 'Felling&amp;Restocking'!N929))</f>
        <v/>
      </c>
      <c r="AQ929" s="333" t="str">
        <f>IF('Felling&amp;Restocking'!N929="","",VLOOKUP( 'Felling&amp;Restocking'!N929,SpeciesList[],4,FALSE))</f>
        <v/>
      </c>
      <c r="AS929" s="346"/>
      <c r="AT929" s="333" t="str">
        <f>IF('Sub-Cpt Record'!A929&lt;&gt;"",CONCATENATE('Sub-Cpt Record'!A929,'Sub-Cpt Record'!B929,'Sub-Cpt Record'!C929),"")</f>
        <v/>
      </c>
      <c r="AU929" s="333">
        <f t="shared" si="135"/>
        <v>1</v>
      </c>
      <c r="AV929" s="333">
        <f>IF(AT929&lt;&gt;"",'Sub-Cpt Record'!C929/CODE!AU929,0)</f>
        <v>0</v>
      </c>
    </row>
    <row r="930" spans="1:48" x14ac:dyDescent="0.25">
      <c r="A930" s="333" t="str">
        <f>IF('Sub-Cpt Record'!B930="",IF(OR('Sub-Cpt Record'!A930=0,'Sub-Cpt Record'!A930=""),"",'Sub-Cpt Record'!A930),CONCATENATE('Sub-Cpt Record'!A930&amp;'Sub-Cpt Record'!B930))</f>
        <v/>
      </c>
      <c r="B930" s="333">
        <f t="shared" si="127"/>
        <v>1</v>
      </c>
      <c r="C930" s="334" t="str">
        <f>IF('Sub-Cpt Record'!E930 = "","",'Sub-Cpt Record'!E930&amp;"  ")</f>
        <v/>
      </c>
      <c r="D930" s="333" t="str">
        <f>IF('Sub-Cpt Record'!F930 = "","",'Sub-Cpt Record'!F930&amp;"  ")</f>
        <v/>
      </c>
      <c r="E930" s="333" t="str">
        <f>IF('Sub-Cpt Record'!G930 = "","",'Sub-Cpt Record'!G930&amp;"  ")</f>
        <v/>
      </c>
      <c r="F930" s="333" t="str">
        <f>IF('Sub-Cpt Record'!H930 = "","",'Sub-Cpt Record'!H930&amp;"  ")</f>
        <v/>
      </c>
      <c r="G930" s="333" t="str">
        <f>IF('Sub-Cpt Record'!I930 = "","",'Sub-Cpt Record'!I930&amp;"  ")</f>
        <v/>
      </c>
      <c r="H930" s="333" t="str">
        <f>IF('Sub-Cpt Record'!J930 = "","",'Sub-Cpt Record'!J930&amp;"  ")</f>
        <v/>
      </c>
      <c r="I930" s="335" t="str">
        <f t="shared" si="128"/>
        <v/>
      </c>
      <c r="J930" s="333">
        <f>IF(A930&lt;&gt;"",'Sub-Cpt Record'!C930/CODE!B930,0)</f>
        <v>0</v>
      </c>
      <c r="L930" s="337" t="str">
        <f t="shared" si="129"/>
        <v/>
      </c>
      <c r="N930" s="338">
        <f>COUNTIFS('Felling&amp;Restocking'!$A$11:$A$1000, 'Felling&amp;Restocking'!$A930, 'Felling&amp;Restocking'!$B$11:$B$1000, 'Felling&amp;Restocking'!$B930, 'Felling&amp;Restocking'!$H$11:$H$1000, 'Felling&amp;Restocking'!$H930)</f>
        <v>0</v>
      </c>
      <c r="O930" s="338">
        <f>IF(OR('Felling&amp;Restocking'!H930=0,'Felling&amp;Restocking'!H930=""),0,1)</f>
        <v>0</v>
      </c>
      <c r="P930" s="339">
        <f>SUM('Felling&amp;Restocking'!O930+'Felling&amp;Restocking'!P930)</f>
        <v>0</v>
      </c>
      <c r="S930" s="341">
        <f>IF(AND(O930&lt;&gt;0,P930&lt;&gt;0,'Felling&amp;Restocking'!G930&lt;&gt;0,AA930="",AC930=""),1,0)</f>
        <v>0</v>
      </c>
      <c r="T930" s="342" t="str">
        <f>IF(OR('Felling&amp;Restocking'!G930=0,'Felling&amp;Restocking'!G930=""),"",SUM('Felling&amp;Restocking'!O930/P930)*'Felling&amp;Restocking'!G930)</f>
        <v/>
      </c>
      <c r="U930" s="343" t="str">
        <f>IF(OR('Felling&amp;Restocking'!G930=0,'Felling&amp;Restocking'!G930=""),"",SUM('Felling&amp;Restocking'!P930/P930)*'Felling&amp;Restocking'!G930)</f>
        <v/>
      </c>
      <c r="V930" s="344">
        <f>IF(CONCATENATE('Felling&amp;Restocking'!U930&amp;'Felling&amp;Restocking'!W930&amp;'Felling&amp;Restocking'!Y930&amp;'Felling&amp;Restocking'!AA930&amp;'Felling&amp;Restocking'!AC930)="",0,1)</f>
        <v>0</v>
      </c>
      <c r="W930" s="345">
        <f>IF(OR(OR(TRIM('Felling&amp;Restocking'!H930)="T",TRIM('Felling&amp;Restocking'!H930)="DF",TRIM('Felling&amp;Restocking'!H930)="OS"),O930=0),0,1)</f>
        <v>0</v>
      </c>
      <c r="X930" s="345">
        <f>IF(OR('Felling&amp;Restocking'!$S930="",OR('Felling&amp;Restocking'!$S930=0,'Felling&amp;Restocking'!$S930="N/A")),0,1)</f>
        <v>0</v>
      </c>
      <c r="Y930" s="333" t="str">
        <f t="shared" si="130"/>
        <v/>
      </c>
      <c r="Z930" s="333" t="str">
        <f t="shared" si="131"/>
        <v/>
      </c>
      <c r="AA930" s="334" t="str">
        <f t="shared" si="132"/>
        <v/>
      </c>
      <c r="AC930" s="333" t="str">
        <f t="shared" si="133"/>
        <v/>
      </c>
      <c r="AE930" s="333" t="str">
        <f t="shared" si="134"/>
        <v>1</v>
      </c>
      <c r="AF930" s="346" t="str">
        <f>IF('Felling&amp;Restocking'!I930="","",IFERROR(VLOOKUP( 'Felling&amp;Restocking'!I930,SpeciesList[],2,FALSE),"," &amp; 'Felling&amp;Restocking'!I930))</f>
        <v/>
      </c>
      <c r="AG930" s="333" t="str">
        <f>IF('Felling&amp;Restocking'!I930="","",VLOOKUP( 'Felling&amp;Restocking'!I930,SpeciesList[],4,FALSE))</f>
        <v/>
      </c>
      <c r="AH930" s="333" t="str">
        <f>IF('Felling&amp;Restocking'!J930="","",IFERROR("," &amp; VLOOKUP( 'Felling&amp;Restocking'!J930,SpeciesList[],2,FALSE),"," &amp; 'Felling&amp;Restocking'!J930))</f>
        <v/>
      </c>
      <c r="AI930" s="333" t="str">
        <f>IF('Felling&amp;Restocking'!J930="","",VLOOKUP( 'Felling&amp;Restocking'!J930,SpeciesList[],4,FALSE))</f>
        <v/>
      </c>
      <c r="AJ930" s="333" t="str">
        <f>IF('Felling&amp;Restocking'!K930="","",IFERROR("," &amp; VLOOKUP( 'Felling&amp;Restocking'!K930,SpeciesList[],2,FALSE),"," &amp; 'Felling&amp;Restocking'!K930))</f>
        <v/>
      </c>
      <c r="AK930" s="333" t="str">
        <f>IF('Felling&amp;Restocking'!K930="","",VLOOKUP( 'Felling&amp;Restocking'!K930,SpeciesList[],4,FALSE))</f>
        <v/>
      </c>
      <c r="AL930" s="333" t="str">
        <f>IF('Felling&amp;Restocking'!L930="","",IFERROR("," &amp; VLOOKUP( 'Felling&amp;Restocking'!L930,SpeciesList[],2,FALSE),"," &amp; 'Felling&amp;Restocking'!L930))</f>
        <v/>
      </c>
      <c r="AM930" s="333" t="str">
        <f>IF('Felling&amp;Restocking'!L930="","",VLOOKUP( 'Felling&amp;Restocking'!L930,SpeciesList[],4,FALSE))</f>
        <v/>
      </c>
      <c r="AN930" s="333" t="str">
        <f>IF('Felling&amp;Restocking'!M930="","",IFERROR("," &amp; VLOOKUP( 'Felling&amp;Restocking'!M930,SpeciesList[],2,FALSE),"," &amp; 'Felling&amp;Restocking'!M930))</f>
        <v/>
      </c>
      <c r="AO930" s="333" t="str">
        <f>IF('Felling&amp;Restocking'!M930="","",VLOOKUP( 'Felling&amp;Restocking'!M930,SpeciesList[],4,FALSE))</f>
        <v/>
      </c>
      <c r="AP930" s="333" t="str">
        <f>IF('Felling&amp;Restocking'!N930="","",IFERROR("," &amp; VLOOKUP( 'Felling&amp;Restocking'!N930,SpeciesList[],2,FALSE),"," &amp; 'Felling&amp;Restocking'!N930))</f>
        <v/>
      </c>
      <c r="AQ930" s="333" t="str">
        <f>IF('Felling&amp;Restocking'!N930="","",VLOOKUP( 'Felling&amp;Restocking'!N930,SpeciesList[],4,FALSE))</f>
        <v/>
      </c>
      <c r="AS930" s="346"/>
      <c r="AT930" s="333" t="str">
        <f>IF('Sub-Cpt Record'!A930&lt;&gt;"",CONCATENATE('Sub-Cpt Record'!A930,'Sub-Cpt Record'!B930,'Sub-Cpt Record'!C930),"")</f>
        <v/>
      </c>
      <c r="AU930" s="333">
        <f t="shared" si="135"/>
        <v>1</v>
      </c>
      <c r="AV930" s="333">
        <f>IF(AT930&lt;&gt;"",'Sub-Cpt Record'!C930/CODE!AU930,0)</f>
        <v>0</v>
      </c>
    </row>
    <row r="931" spans="1:48" x14ac:dyDescent="0.25">
      <c r="A931" s="333" t="str">
        <f>IF('Sub-Cpt Record'!B931="",IF(OR('Sub-Cpt Record'!A931=0,'Sub-Cpt Record'!A931=""),"",'Sub-Cpt Record'!A931),CONCATENATE('Sub-Cpt Record'!A931&amp;'Sub-Cpt Record'!B931))</f>
        <v/>
      </c>
      <c r="B931" s="333">
        <f t="shared" si="127"/>
        <v>1</v>
      </c>
      <c r="C931" s="334" t="str">
        <f>IF('Sub-Cpt Record'!E931 = "","",'Sub-Cpt Record'!E931&amp;"  ")</f>
        <v/>
      </c>
      <c r="D931" s="333" t="str">
        <f>IF('Sub-Cpt Record'!F931 = "","",'Sub-Cpt Record'!F931&amp;"  ")</f>
        <v/>
      </c>
      <c r="E931" s="333" t="str">
        <f>IF('Sub-Cpt Record'!G931 = "","",'Sub-Cpt Record'!G931&amp;"  ")</f>
        <v/>
      </c>
      <c r="F931" s="333" t="str">
        <f>IF('Sub-Cpt Record'!H931 = "","",'Sub-Cpt Record'!H931&amp;"  ")</f>
        <v/>
      </c>
      <c r="G931" s="333" t="str">
        <f>IF('Sub-Cpt Record'!I931 = "","",'Sub-Cpt Record'!I931&amp;"  ")</f>
        <v/>
      </c>
      <c r="H931" s="333" t="str">
        <f>IF('Sub-Cpt Record'!J931 = "","",'Sub-Cpt Record'!J931&amp;"  ")</f>
        <v/>
      </c>
      <c r="I931" s="335" t="str">
        <f t="shared" si="128"/>
        <v/>
      </c>
      <c r="J931" s="333">
        <f>IF(A931&lt;&gt;"",'Sub-Cpt Record'!C931/CODE!B931,0)</f>
        <v>0</v>
      </c>
      <c r="L931" s="337" t="str">
        <f t="shared" si="129"/>
        <v/>
      </c>
      <c r="N931" s="338">
        <f>COUNTIFS('Felling&amp;Restocking'!$A$11:$A$1000, 'Felling&amp;Restocking'!$A931, 'Felling&amp;Restocking'!$B$11:$B$1000, 'Felling&amp;Restocking'!$B931, 'Felling&amp;Restocking'!$H$11:$H$1000, 'Felling&amp;Restocking'!$H931)</f>
        <v>0</v>
      </c>
      <c r="O931" s="338">
        <f>IF(OR('Felling&amp;Restocking'!H931=0,'Felling&amp;Restocking'!H931=""),0,1)</f>
        <v>0</v>
      </c>
      <c r="P931" s="339">
        <f>SUM('Felling&amp;Restocking'!O931+'Felling&amp;Restocking'!P931)</f>
        <v>0</v>
      </c>
      <c r="S931" s="341">
        <f>IF(AND(O931&lt;&gt;0,P931&lt;&gt;0,'Felling&amp;Restocking'!G931&lt;&gt;0,AA931="",AC931=""),1,0)</f>
        <v>0</v>
      </c>
      <c r="T931" s="342" t="str">
        <f>IF(OR('Felling&amp;Restocking'!G931=0,'Felling&amp;Restocking'!G931=""),"",SUM('Felling&amp;Restocking'!O931/P931)*'Felling&amp;Restocking'!G931)</f>
        <v/>
      </c>
      <c r="U931" s="343" t="str">
        <f>IF(OR('Felling&amp;Restocking'!G931=0,'Felling&amp;Restocking'!G931=""),"",SUM('Felling&amp;Restocking'!P931/P931)*'Felling&amp;Restocking'!G931)</f>
        <v/>
      </c>
      <c r="V931" s="344">
        <f>IF(CONCATENATE('Felling&amp;Restocking'!U931&amp;'Felling&amp;Restocking'!W931&amp;'Felling&amp;Restocking'!Y931&amp;'Felling&amp;Restocking'!AA931&amp;'Felling&amp;Restocking'!AC931)="",0,1)</f>
        <v>0</v>
      </c>
      <c r="W931" s="345">
        <f>IF(OR(OR(TRIM('Felling&amp;Restocking'!H931)="T",TRIM('Felling&amp;Restocking'!H931)="DF",TRIM('Felling&amp;Restocking'!H931)="OS"),O931=0),0,1)</f>
        <v>0</v>
      </c>
      <c r="X931" s="345">
        <f>IF(OR('Felling&amp;Restocking'!$S931="",OR('Felling&amp;Restocking'!$S931=0,'Felling&amp;Restocking'!$S931="N/A")),0,1)</f>
        <v>0</v>
      </c>
      <c r="Y931" s="333" t="str">
        <f t="shared" si="130"/>
        <v/>
      </c>
      <c r="Z931" s="333" t="str">
        <f t="shared" si="131"/>
        <v/>
      </c>
      <c r="AA931" s="334" t="str">
        <f t="shared" si="132"/>
        <v/>
      </c>
      <c r="AC931" s="333" t="str">
        <f t="shared" si="133"/>
        <v/>
      </c>
      <c r="AE931" s="333" t="str">
        <f t="shared" si="134"/>
        <v>1</v>
      </c>
      <c r="AF931" s="346" t="str">
        <f>IF('Felling&amp;Restocking'!I931="","",IFERROR(VLOOKUP( 'Felling&amp;Restocking'!I931,SpeciesList[],2,FALSE),"," &amp; 'Felling&amp;Restocking'!I931))</f>
        <v/>
      </c>
      <c r="AG931" s="333" t="str">
        <f>IF('Felling&amp;Restocking'!I931="","",VLOOKUP( 'Felling&amp;Restocking'!I931,SpeciesList[],4,FALSE))</f>
        <v/>
      </c>
      <c r="AH931" s="333" t="str">
        <f>IF('Felling&amp;Restocking'!J931="","",IFERROR("," &amp; VLOOKUP( 'Felling&amp;Restocking'!J931,SpeciesList[],2,FALSE),"," &amp; 'Felling&amp;Restocking'!J931))</f>
        <v/>
      </c>
      <c r="AI931" s="333" t="str">
        <f>IF('Felling&amp;Restocking'!J931="","",VLOOKUP( 'Felling&amp;Restocking'!J931,SpeciesList[],4,FALSE))</f>
        <v/>
      </c>
      <c r="AJ931" s="333" t="str">
        <f>IF('Felling&amp;Restocking'!K931="","",IFERROR("," &amp; VLOOKUP( 'Felling&amp;Restocking'!K931,SpeciesList[],2,FALSE),"," &amp; 'Felling&amp;Restocking'!K931))</f>
        <v/>
      </c>
      <c r="AK931" s="333" t="str">
        <f>IF('Felling&amp;Restocking'!K931="","",VLOOKUP( 'Felling&amp;Restocking'!K931,SpeciesList[],4,FALSE))</f>
        <v/>
      </c>
      <c r="AL931" s="333" t="str">
        <f>IF('Felling&amp;Restocking'!L931="","",IFERROR("," &amp; VLOOKUP( 'Felling&amp;Restocking'!L931,SpeciesList[],2,FALSE),"," &amp; 'Felling&amp;Restocking'!L931))</f>
        <v/>
      </c>
      <c r="AM931" s="333" t="str">
        <f>IF('Felling&amp;Restocking'!L931="","",VLOOKUP( 'Felling&amp;Restocking'!L931,SpeciesList[],4,FALSE))</f>
        <v/>
      </c>
      <c r="AN931" s="333" t="str">
        <f>IF('Felling&amp;Restocking'!M931="","",IFERROR("," &amp; VLOOKUP( 'Felling&amp;Restocking'!M931,SpeciesList[],2,FALSE),"," &amp; 'Felling&amp;Restocking'!M931))</f>
        <v/>
      </c>
      <c r="AO931" s="333" t="str">
        <f>IF('Felling&amp;Restocking'!M931="","",VLOOKUP( 'Felling&amp;Restocking'!M931,SpeciesList[],4,FALSE))</f>
        <v/>
      </c>
      <c r="AP931" s="333" t="str">
        <f>IF('Felling&amp;Restocking'!N931="","",IFERROR("," &amp; VLOOKUP( 'Felling&amp;Restocking'!N931,SpeciesList[],2,FALSE),"," &amp; 'Felling&amp;Restocking'!N931))</f>
        <v/>
      </c>
      <c r="AQ931" s="333" t="str">
        <f>IF('Felling&amp;Restocking'!N931="","",VLOOKUP( 'Felling&amp;Restocking'!N931,SpeciesList[],4,FALSE))</f>
        <v/>
      </c>
      <c r="AS931" s="346"/>
      <c r="AT931" s="333" t="str">
        <f>IF('Sub-Cpt Record'!A931&lt;&gt;"",CONCATENATE('Sub-Cpt Record'!A931,'Sub-Cpt Record'!B931,'Sub-Cpt Record'!C931),"")</f>
        <v/>
      </c>
      <c r="AU931" s="333">
        <f t="shared" si="135"/>
        <v>1</v>
      </c>
      <c r="AV931" s="333">
        <f>IF(AT931&lt;&gt;"",'Sub-Cpt Record'!C931/CODE!AU931,0)</f>
        <v>0</v>
      </c>
    </row>
    <row r="932" spans="1:48" x14ac:dyDescent="0.25">
      <c r="A932" s="333" t="str">
        <f>IF('Sub-Cpt Record'!B932="",IF(OR('Sub-Cpt Record'!A932=0,'Sub-Cpt Record'!A932=""),"",'Sub-Cpt Record'!A932),CONCATENATE('Sub-Cpt Record'!A932&amp;'Sub-Cpt Record'!B932))</f>
        <v/>
      </c>
      <c r="B932" s="333">
        <f t="shared" si="127"/>
        <v>1</v>
      </c>
      <c r="C932" s="334" t="str">
        <f>IF('Sub-Cpt Record'!E932 = "","",'Sub-Cpt Record'!E932&amp;"  ")</f>
        <v/>
      </c>
      <c r="D932" s="333" t="str">
        <f>IF('Sub-Cpt Record'!F932 = "","",'Sub-Cpt Record'!F932&amp;"  ")</f>
        <v/>
      </c>
      <c r="E932" s="333" t="str">
        <f>IF('Sub-Cpt Record'!G932 = "","",'Sub-Cpt Record'!G932&amp;"  ")</f>
        <v/>
      </c>
      <c r="F932" s="333" t="str">
        <f>IF('Sub-Cpt Record'!H932 = "","",'Sub-Cpt Record'!H932&amp;"  ")</f>
        <v/>
      </c>
      <c r="G932" s="333" t="str">
        <f>IF('Sub-Cpt Record'!I932 = "","",'Sub-Cpt Record'!I932&amp;"  ")</f>
        <v/>
      </c>
      <c r="H932" s="333" t="str">
        <f>IF('Sub-Cpt Record'!J932 = "","",'Sub-Cpt Record'!J932&amp;"  ")</f>
        <v/>
      </c>
      <c r="I932" s="335" t="str">
        <f t="shared" si="128"/>
        <v/>
      </c>
      <c r="J932" s="333">
        <f>IF(A932&lt;&gt;"",'Sub-Cpt Record'!C932/CODE!B932,0)</f>
        <v>0</v>
      </c>
      <c r="L932" s="337" t="str">
        <f t="shared" si="129"/>
        <v/>
      </c>
      <c r="N932" s="338">
        <f>COUNTIFS('Felling&amp;Restocking'!$A$11:$A$1000, 'Felling&amp;Restocking'!$A932, 'Felling&amp;Restocking'!$B$11:$B$1000, 'Felling&amp;Restocking'!$B932, 'Felling&amp;Restocking'!$H$11:$H$1000, 'Felling&amp;Restocking'!$H932)</f>
        <v>0</v>
      </c>
      <c r="O932" s="338">
        <f>IF(OR('Felling&amp;Restocking'!H932=0,'Felling&amp;Restocking'!H932=""),0,1)</f>
        <v>0</v>
      </c>
      <c r="P932" s="339">
        <f>SUM('Felling&amp;Restocking'!O932+'Felling&amp;Restocking'!P932)</f>
        <v>0</v>
      </c>
      <c r="S932" s="341">
        <f>IF(AND(O932&lt;&gt;0,P932&lt;&gt;0,'Felling&amp;Restocking'!G932&lt;&gt;0,AA932="",AC932=""),1,0)</f>
        <v>0</v>
      </c>
      <c r="T932" s="342" t="str">
        <f>IF(OR('Felling&amp;Restocking'!G932=0,'Felling&amp;Restocking'!G932=""),"",SUM('Felling&amp;Restocking'!O932/P932)*'Felling&amp;Restocking'!G932)</f>
        <v/>
      </c>
      <c r="U932" s="343" t="str">
        <f>IF(OR('Felling&amp;Restocking'!G932=0,'Felling&amp;Restocking'!G932=""),"",SUM('Felling&amp;Restocking'!P932/P932)*'Felling&amp;Restocking'!G932)</f>
        <v/>
      </c>
      <c r="V932" s="344">
        <f>IF(CONCATENATE('Felling&amp;Restocking'!U932&amp;'Felling&amp;Restocking'!W932&amp;'Felling&amp;Restocking'!Y932&amp;'Felling&amp;Restocking'!AA932&amp;'Felling&amp;Restocking'!AC932)="",0,1)</f>
        <v>0</v>
      </c>
      <c r="W932" s="345">
        <f>IF(OR(OR(TRIM('Felling&amp;Restocking'!H932)="T",TRIM('Felling&amp;Restocking'!H932)="DF",TRIM('Felling&amp;Restocking'!H932)="OS"),O932=0),0,1)</f>
        <v>0</v>
      </c>
      <c r="X932" s="345">
        <f>IF(OR('Felling&amp;Restocking'!$S932="",OR('Felling&amp;Restocking'!$S932=0,'Felling&amp;Restocking'!$S932="N/A")),0,1)</f>
        <v>0</v>
      </c>
      <c r="Y932" s="333" t="str">
        <f t="shared" si="130"/>
        <v/>
      </c>
      <c r="Z932" s="333" t="str">
        <f t="shared" si="131"/>
        <v/>
      </c>
      <c r="AA932" s="334" t="str">
        <f t="shared" si="132"/>
        <v/>
      </c>
      <c r="AC932" s="333" t="str">
        <f t="shared" si="133"/>
        <v/>
      </c>
      <c r="AE932" s="333" t="str">
        <f t="shared" si="134"/>
        <v>1</v>
      </c>
      <c r="AF932" s="346" t="str">
        <f>IF('Felling&amp;Restocking'!I932="","",IFERROR(VLOOKUP( 'Felling&amp;Restocking'!I932,SpeciesList[],2,FALSE),"," &amp; 'Felling&amp;Restocking'!I932))</f>
        <v/>
      </c>
      <c r="AG932" s="333" t="str">
        <f>IF('Felling&amp;Restocking'!I932="","",VLOOKUP( 'Felling&amp;Restocking'!I932,SpeciesList[],4,FALSE))</f>
        <v/>
      </c>
      <c r="AH932" s="333" t="str">
        <f>IF('Felling&amp;Restocking'!J932="","",IFERROR("," &amp; VLOOKUP( 'Felling&amp;Restocking'!J932,SpeciesList[],2,FALSE),"," &amp; 'Felling&amp;Restocking'!J932))</f>
        <v/>
      </c>
      <c r="AI932" s="333" t="str">
        <f>IF('Felling&amp;Restocking'!J932="","",VLOOKUP( 'Felling&amp;Restocking'!J932,SpeciesList[],4,FALSE))</f>
        <v/>
      </c>
      <c r="AJ932" s="333" t="str">
        <f>IF('Felling&amp;Restocking'!K932="","",IFERROR("," &amp; VLOOKUP( 'Felling&amp;Restocking'!K932,SpeciesList[],2,FALSE),"," &amp; 'Felling&amp;Restocking'!K932))</f>
        <v/>
      </c>
      <c r="AK932" s="333" t="str">
        <f>IF('Felling&amp;Restocking'!K932="","",VLOOKUP( 'Felling&amp;Restocking'!K932,SpeciesList[],4,FALSE))</f>
        <v/>
      </c>
      <c r="AL932" s="333" t="str">
        <f>IF('Felling&amp;Restocking'!L932="","",IFERROR("," &amp; VLOOKUP( 'Felling&amp;Restocking'!L932,SpeciesList[],2,FALSE),"," &amp; 'Felling&amp;Restocking'!L932))</f>
        <v/>
      </c>
      <c r="AM932" s="333" t="str">
        <f>IF('Felling&amp;Restocking'!L932="","",VLOOKUP( 'Felling&amp;Restocking'!L932,SpeciesList[],4,FALSE))</f>
        <v/>
      </c>
      <c r="AN932" s="333" t="str">
        <f>IF('Felling&amp;Restocking'!M932="","",IFERROR("," &amp; VLOOKUP( 'Felling&amp;Restocking'!M932,SpeciesList[],2,FALSE),"," &amp; 'Felling&amp;Restocking'!M932))</f>
        <v/>
      </c>
      <c r="AO932" s="333" t="str">
        <f>IF('Felling&amp;Restocking'!M932="","",VLOOKUP( 'Felling&amp;Restocking'!M932,SpeciesList[],4,FALSE))</f>
        <v/>
      </c>
      <c r="AP932" s="333" t="str">
        <f>IF('Felling&amp;Restocking'!N932="","",IFERROR("," &amp; VLOOKUP( 'Felling&amp;Restocking'!N932,SpeciesList[],2,FALSE),"," &amp; 'Felling&amp;Restocking'!N932))</f>
        <v/>
      </c>
      <c r="AQ932" s="333" t="str">
        <f>IF('Felling&amp;Restocking'!N932="","",VLOOKUP( 'Felling&amp;Restocking'!N932,SpeciesList[],4,FALSE))</f>
        <v/>
      </c>
      <c r="AS932" s="346"/>
      <c r="AT932" s="333" t="str">
        <f>IF('Sub-Cpt Record'!A932&lt;&gt;"",CONCATENATE('Sub-Cpt Record'!A932,'Sub-Cpt Record'!B932,'Sub-Cpt Record'!C932),"")</f>
        <v/>
      </c>
      <c r="AU932" s="333">
        <f t="shared" si="135"/>
        <v>1</v>
      </c>
      <c r="AV932" s="333">
        <f>IF(AT932&lt;&gt;"",'Sub-Cpt Record'!C932/CODE!AU932,0)</f>
        <v>0</v>
      </c>
    </row>
    <row r="933" spans="1:48" x14ac:dyDescent="0.25">
      <c r="A933" s="333" t="str">
        <f>IF('Sub-Cpt Record'!B933="",IF(OR('Sub-Cpt Record'!A933=0,'Sub-Cpt Record'!A933=""),"",'Sub-Cpt Record'!A933),CONCATENATE('Sub-Cpt Record'!A933&amp;'Sub-Cpt Record'!B933))</f>
        <v/>
      </c>
      <c r="B933" s="333">
        <f t="shared" si="127"/>
        <v>1</v>
      </c>
      <c r="C933" s="334" t="str">
        <f>IF('Sub-Cpt Record'!E933 = "","",'Sub-Cpt Record'!E933&amp;"  ")</f>
        <v/>
      </c>
      <c r="D933" s="333" t="str">
        <f>IF('Sub-Cpt Record'!F933 = "","",'Sub-Cpt Record'!F933&amp;"  ")</f>
        <v/>
      </c>
      <c r="E933" s="333" t="str">
        <f>IF('Sub-Cpt Record'!G933 = "","",'Sub-Cpt Record'!G933&amp;"  ")</f>
        <v/>
      </c>
      <c r="F933" s="333" t="str">
        <f>IF('Sub-Cpt Record'!H933 = "","",'Sub-Cpt Record'!H933&amp;"  ")</f>
        <v/>
      </c>
      <c r="G933" s="333" t="str">
        <f>IF('Sub-Cpt Record'!I933 = "","",'Sub-Cpt Record'!I933&amp;"  ")</f>
        <v/>
      </c>
      <c r="H933" s="333" t="str">
        <f>IF('Sub-Cpt Record'!J933 = "","",'Sub-Cpt Record'!J933&amp;"  ")</f>
        <v/>
      </c>
      <c r="I933" s="335" t="str">
        <f t="shared" si="128"/>
        <v/>
      </c>
      <c r="J933" s="333">
        <f>IF(A933&lt;&gt;"",'Sub-Cpt Record'!C933/CODE!B933,0)</f>
        <v>0</v>
      </c>
      <c r="L933" s="337" t="str">
        <f t="shared" si="129"/>
        <v/>
      </c>
      <c r="N933" s="338">
        <f>COUNTIFS('Felling&amp;Restocking'!$A$11:$A$1000, 'Felling&amp;Restocking'!$A933, 'Felling&amp;Restocking'!$B$11:$B$1000, 'Felling&amp;Restocking'!$B933, 'Felling&amp;Restocking'!$H$11:$H$1000, 'Felling&amp;Restocking'!$H933)</f>
        <v>0</v>
      </c>
      <c r="O933" s="338">
        <f>IF(OR('Felling&amp;Restocking'!H933=0,'Felling&amp;Restocking'!H933=""),0,1)</f>
        <v>0</v>
      </c>
      <c r="P933" s="339">
        <f>SUM('Felling&amp;Restocking'!O933+'Felling&amp;Restocking'!P933)</f>
        <v>0</v>
      </c>
      <c r="S933" s="341">
        <f>IF(AND(O933&lt;&gt;0,P933&lt;&gt;0,'Felling&amp;Restocking'!G933&lt;&gt;0,AA933="",AC933=""),1,0)</f>
        <v>0</v>
      </c>
      <c r="T933" s="342" t="str">
        <f>IF(OR('Felling&amp;Restocking'!G933=0,'Felling&amp;Restocking'!G933=""),"",SUM('Felling&amp;Restocking'!O933/P933)*'Felling&amp;Restocking'!G933)</f>
        <v/>
      </c>
      <c r="U933" s="343" t="str">
        <f>IF(OR('Felling&amp;Restocking'!G933=0,'Felling&amp;Restocking'!G933=""),"",SUM('Felling&amp;Restocking'!P933/P933)*'Felling&amp;Restocking'!G933)</f>
        <v/>
      </c>
      <c r="V933" s="344">
        <f>IF(CONCATENATE('Felling&amp;Restocking'!U933&amp;'Felling&amp;Restocking'!W933&amp;'Felling&amp;Restocking'!Y933&amp;'Felling&amp;Restocking'!AA933&amp;'Felling&amp;Restocking'!AC933)="",0,1)</f>
        <v>0</v>
      </c>
      <c r="W933" s="345">
        <f>IF(OR(OR(TRIM('Felling&amp;Restocking'!H933)="T",TRIM('Felling&amp;Restocking'!H933)="DF",TRIM('Felling&amp;Restocking'!H933)="OS"),O933=0),0,1)</f>
        <v>0</v>
      </c>
      <c r="X933" s="345">
        <f>IF(OR('Felling&amp;Restocking'!$S933="",OR('Felling&amp;Restocking'!$S933=0,'Felling&amp;Restocking'!$S933="N/A")),0,1)</f>
        <v>0</v>
      </c>
      <c r="Y933" s="333" t="str">
        <f t="shared" si="130"/>
        <v/>
      </c>
      <c r="Z933" s="333" t="str">
        <f t="shared" si="131"/>
        <v/>
      </c>
      <c r="AA933" s="334" t="str">
        <f t="shared" si="132"/>
        <v/>
      </c>
      <c r="AC933" s="333" t="str">
        <f t="shared" si="133"/>
        <v/>
      </c>
      <c r="AE933" s="333" t="str">
        <f t="shared" si="134"/>
        <v>1</v>
      </c>
      <c r="AF933" s="346" t="str">
        <f>IF('Felling&amp;Restocking'!I933="","",IFERROR(VLOOKUP( 'Felling&amp;Restocking'!I933,SpeciesList[],2,FALSE),"," &amp; 'Felling&amp;Restocking'!I933))</f>
        <v/>
      </c>
      <c r="AG933" s="333" t="str">
        <f>IF('Felling&amp;Restocking'!I933="","",VLOOKUP( 'Felling&amp;Restocking'!I933,SpeciesList[],4,FALSE))</f>
        <v/>
      </c>
      <c r="AH933" s="333" t="str">
        <f>IF('Felling&amp;Restocking'!J933="","",IFERROR("," &amp; VLOOKUP( 'Felling&amp;Restocking'!J933,SpeciesList[],2,FALSE),"," &amp; 'Felling&amp;Restocking'!J933))</f>
        <v/>
      </c>
      <c r="AI933" s="333" t="str">
        <f>IF('Felling&amp;Restocking'!J933="","",VLOOKUP( 'Felling&amp;Restocking'!J933,SpeciesList[],4,FALSE))</f>
        <v/>
      </c>
      <c r="AJ933" s="333" t="str">
        <f>IF('Felling&amp;Restocking'!K933="","",IFERROR("," &amp; VLOOKUP( 'Felling&amp;Restocking'!K933,SpeciesList[],2,FALSE),"," &amp; 'Felling&amp;Restocking'!K933))</f>
        <v/>
      </c>
      <c r="AK933" s="333" t="str">
        <f>IF('Felling&amp;Restocking'!K933="","",VLOOKUP( 'Felling&amp;Restocking'!K933,SpeciesList[],4,FALSE))</f>
        <v/>
      </c>
      <c r="AL933" s="333" t="str">
        <f>IF('Felling&amp;Restocking'!L933="","",IFERROR("," &amp; VLOOKUP( 'Felling&amp;Restocking'!L933,SpeciesList[],2,FALSE),"," &amp; 'Felling&amp;Restocking'!L933))</f>
        <v/>
      </c>
      <c r="AM933" s="333" t="str">
        <f>IF('Felling&amp;Restocking'!L933="","",VLOOKUP( 'Felling&amp;Restocking'!L933,SpeciesList[],4,FALSE))</f>
        <v/>
      </c>
      <c r="AN933" s="333" t="str">
        <f>IF('Felling&amp;Restocking'!M933="","",IFERROR("," &amp; VLOOKUP( 'Felling&amp;Restocking'!M933,SpeciesList[],2,FALSE),"," &amp; 'Felling&amp;Restocking'!M933))</f>
        <v/>
      </c>
      <c r="AO933" s="333" t="str">
        <f>IF('Felling&amp;Restocking'!M933="","",VLOOKUP( 'Felling&amp;Restocking'!M933,SpeciesList[],4,FALSE))</f>
        <v/>
      </c>
      <c r="AP933" s="333" t="str">
        <f>IF('Felling&amp;Restocking'!N933="","",IFERROR("," &amp; VLOOKUP( 'Felling&amp;Restocking'!N933,SpeciesList[],2,FALSE),"," &amp; 'Felling&amp;Restocking'!N933))</f>
        <v/>
      </c>
      <c r="AQ933" s="333" t="str">
        <f>IF('Felling&amp;Restocking'!N933="","",VLOOKUP( 'Felling&amp;Restocking'!N933,SpeciesList[],4,FALSE))</f>
        <v/>
      </c>
      <c r="AS933" s="346"/>
      <c r="AT933" s="333" t="str">
        <f>IF('Sub-Cpt Record'!A933&lt;&gt;"",CONCATENATE('Sub-Cpt Record'!A933,'Sub-Cpt Record'!B933,'Sub-Cpt Record'!C933),"")</f>
        <v/>
      </c>
      <c r="AU933" s="333">
        <f t="shared" si="135"/>
        <v>1</v>
      </c>
      <c r="AV933" s="333">
        <f>IF(AT933&lt;&gt;"",'Sub-Cpt Record'!C933/CODE!AU933,0)</f>
        <v>0</v>
      </c>
    </row>
    <row r="934" spans="1:48" x14ac:dyDescent="0.25">
      <c r="A934" s="333" t="str">
        <f>IF('Sub-Cpt Record'!B934="",IF(OR('Sub-Cpt Record'!A934=0,'Sub-Cpt Record'!A934=""),"",'Sub-Cpt Record'!A934),CONCATENATE('Sub-Cpt Record'!A934&amp;'Sub-Cpt Record'!B934))</f>
        <v/>
      </c>
      <c r="B934" s="333">
        <f t="shared" si="127"/>
        <v>1</v>
      </c>
      <c r="C934" s="334" t="str">
        <f>IF('Sub-Cpt Record'!E934 = "","",'Sub-Cpt Record'!E934&amp;"  ")</f>
        <v/>
      </c>
      <c r="D934" s="333" t="str">
        <f>IF('Sub-Cpt Record'!F934 = "","",'Sub-Cpt Record'!F934&amp;"  ")</f>
        <v/>
      </c>
      <c r="E934" s="333" t="str">
        <f>IF('Sub-Cpt Record'!G934 = "","",'Sub-Cpt Record'!G934&amp;"  ")</f>
        <v/>
      </c>
      <c r="F934" s="333" t="str">
        <f>IF('Sub-Cpt Record'!H934 = "","",'Sub-Cpt Record'!H934&amp;"  ")</f>
        <v/>
      </c>
      <c r="G934" s="333" t="str">
        <f>IF('Sub-Cpt Record'!I934 = "","",'Sub-Cpt Record'!I934&amp;"  ")</f>
        <v/>
      </c>
      <c r="H934" s="333" t="str">
        <f>IF('Sub-Cpt Record'!J934 = "","",'Sub-Cpt Record'!J934&amp;"  ")</f>
        <v/>
      </c>
      <c r="I934" s="335" t="str">
        <f t="shared" si="128"/>
        <v/>
      </c>
      <c r="J934" s="333">
        <f>IF(A934&lt;&gt;"",'Sub-Cpt Record'!C934/CODE!B934,0)</f>
        <v>0</v>
      </c>
      <c r="L934" s="337" t="str">
        <f t="shared" si="129"/>
        <v/>
      </c>
      <c r="N934" s="338">
        <f>COUNTIFS('Felling&amp;Restocking'!$A$11:$A$1000, 'Felling&amp;Restocking'!$A934, 'Felling&amp;Restocking'!$B$11:$B$1000, 'Felling&amp;Restocking'!$B934, 'Felling&amp;Restocking'!$H$11:$H$1000, 'Felling&amp;Restocking'!$H934)</f>
        <v>0</v>
      </c>
      <c r="O934" s="338">
        <f>IF(OR('Felling&amp;Restocking'!H934=0,'Felling&amp;Restocking'!H934=""),0,1)</f>
        <v>0</v>
      </c>
      <c r="P934" s="339">
        <f>SUM('Felling&amp;Restocking'!O934+'Felling&amp;Restocking'!P934)</f>
        <v>0</v>
      </c>
      <c r="S934" s="341">
        <f>IF(AND(O934&lt;&gt;0,P934&lt;&gt;0,'Felling&amp;Restocking'!G934&lt;&gt;0,AA934="",AC934=""),1,0)</f>
        <v>0</v>
      </c>
      <c r="T934" s="342" t="str">
        <f>IF(OR('Felling&amp;Restocking'!G934=0,'Felling&amp;Restocking'!G934=""),"",SUM('Felling&amp;Restocking'!O934/P934)*'Felling&amp;Restocking'!G934)</f>
        <v/>
      </c>
      <c r="U934" s="343" t="str">
        <f>IF(OR('Felling&amp;Restocking'!G934=0,'Felling&amp;Restocking'!G934=""),"",SUM('Felling&amp;Restocking'!P934/P934)*'Felling&amp;Restocking'!G934)</f>
        <v/>
      </c>
      <c r="V934" s="344">
        <f>IF(CONCATENATE('Felling&amp;Restocking'!U934&amp;'Felling&amp;Restocking'!W934&amp;'Felling&amp;Restocking'!Y934&amp;'Felling&amp;Restocking'!AA934&amp;'Felling&amp;Restocking'!AC934)="",0,1)</f>
        <v>0</v>
      </c>
      <c r="W934" s="345">
        <f>IF(OR(OR(TRIM('Felling&amp;Restocking'!H934)="T",TRIM('Felling&amp;Restocking'!H934)="DF",TRIM('Felling&amp;Restocking'!H934)="OS"),O934=0),0,1)</f>
        <v>0</v>
      </c>
      <c r="X934" s="345">
        <f>IF(OR('Felling&amp;Restocking'!$S934="",OR('Felling&amp;Restocking'!$S934=0,'Felling&amp;Restocking'!$S934="N/A")),0,1)</f>
        <v>0</v>
      </c>
      <c r="Y934" s="333" t="str">
        <f t="shared" si="130"/>
        <v/>
      </c>
      <c r="Z934" s="333" t="str">
        <f t="shared" si="131"/>
        <v/>
      </c>
      <c r="AA934" s="334" t="str">
        <f t="shared" si="132"/>
        <v/>
      </c>
      <c r="AC934" s="333" t="str">
        <f t="shared" si="133"/>
        <v/>
      </c>
      <c r="AE934" s="333" t="str">
        <f t="shared" si="134"/>
        <v>1</v>
      </c>
      <c r="AF934" s="346" t="str">
        <f>IF('Felling&amp;Restocking'!I934="","",IFERROR(VLOOKUP( 'Felling&amp;Restocking'!I934,SpeciesList[],2,FALSE),"," &amp; 'Felling&amp;Restocking'!I934))</f>
        <v/>
      </c>
      <c r="AG934" s="333" t="str">
        <f>IF('Felling&amp;Restocking'!I934="","",VLOOKUP( 'Felling&amp;Restocking'!I934,SpeciesList[],4,FALSE))</f>
        <v/>
      </c>
      <c r="AH934" s="333" t="str">
        <f>IF('Felling&amp;Restocking'!J934="","",IFERROR("," &amp; VLOOKUP( 'Felling&amp;Restocking'!J934,SpeciesList[],2,FALSE),"," &amp; 'Felling&amp;Restocking'!J934))</f>
        <v/>
      </c>
      <c r="AI934" s="333" t="str">
        <f>IF('Felling&amp;Restocking'!J934="","",VLOOKUP( 'Felling&amp;Restocking'!J934,SpeciesList[],4,FALSE))</f>
        <v/>
      </c>
      <c r="AJ934" s="333" t="str">
        <f>IF('Felling&amp;Restocking'!K934="","",IFERROR("," &amp; VLOOKUP( 'Felling&amp;Restocking'!K934,SpeciesList[],2,FALSE),"," &amp; 'Felling&amp;Restocking'!K934))</f>
        <v/>
      </c>
      <c r="AK934" s="333" t="str">
        <f>IF('Felling&amp;Restocking'!K934="","",VLOOKUP( 'Felling&amp;Restocking'!K934,SpeciesList[],4,FALSE))</f>
        <v/>
      </c>
      <c r="AL934" s="333" t="str">
        <f>IF('Felling&amp;Restocking'!L934="","",IFERROR("," &amp; VLOOKUP( 'Felling&amp;Restocking'!L934,SpeciesList[],2,FALSE),"," &amp; 'Felling&amp;Restocking'!L934))</f>
        <v/>
      </c>
      <c r="AM934" s="333" t="str">
        <f>IF('Felling&amp;Restocking'!L934="","",VLOOKUP( 'Felling&amp;Restocking'!L934,SpeciesList[],4,FALSE))</f>
        <v/>
      </c>
      <c r="AN934" s="333" t="str">
        <f>IF('Felling&amp;Restocking'!M934="","",IFERROR("," &amp; VLOOKUP( 'Felling&amp;Restocking'!M934,SpeciesList[],2,FALSE),"," &amp; 'Felling&amp;Restocking'!M934))</f>
        <v/>
      </c>
      <c r="AO934" s="333" t="str">
        <f>IF('Felling&amp;Restocking'!M934="","",VLOOKUP( 'Felling&amp;Restocking'!M934,SpeciesList[],4,FALSE))</f>
        <v/>
      </c>
      <c r="AP934" s="333" t="str">
        <f>IF('Felling&amp;Restocking'!N934="","",IFERROR("," &amp; VLOOKUP( 'Felling&amp;Restocking'!N934,SpeciesList[],2,FALSE),"," &amp; 'Felling&amp;Restocking'!N934))</f>
        <v/>
      </c>
      <c r="AQ934" s="333" t="str">
        <f>IF('Felling&amp;Restocking'!N934="","",VLOOKUP( 'Felling&amp;Restocking'!N934,SpeciesList[],4,FALSE))</f>
        <v/>
      </c>
      <c r="AS934" s="346"/>
      <c r="AT934" s="333" t="str">
        <f>IF('Sub-Cpt Record'!A934&lt;&gt;"",CONCATENATE('Sub-Cpt Record'!A934,'Sub-Cpt Record'!B934,'Sub-Cpt Record'!C934),"")</f>
        <v/>
      </c>
      <c r="AU934" s="333">
        <f t="shared" si="135"/>
        <v>1</v>
      </c>
      <c r="AV934" s="333">
        <f>IF(AT934&lt;&gt;"",'Sub-Cpt Record'!C934/CODE!AU934,0)</f>
        <v>0</v>
      </c>
    </row>
    <row r="935" spans="1:48" x14ac:dyDescent="0.25">
      <c r="A935" s="333" t="str">
        <f>IF('Sub-Cpt Record'!B935="",IF(OR('Sub-Cpt Record'!A935=0,'Sub-Cpt Record'!A935=""),"",'Sub-Cpt Record'!A935),CONCATENATE('Sub-Cpt Record'!A935&amp;'Sub-Cpt Record'!B935))</f>
        <v/>
      </c>
      <c r="B935" s="333">
        <f t="shared" si="127"/>
        <v>1</v>
      </c>
      <c r="C935" s="334" t="str">
        <f>IF('Sub-Cpt Record'!E935 = "","",'Sub-Cpt Record'!E935&amp;"  ")</f>
        <v/>
      </c>
      <c r="D935" s="333" t="str">
        <f>IF('Sub-Cpt Record'!F935 = "","",'Sub-Cpt Record'!F935&amp;"  ")</f>
        <v/>
      </c>
      <c r="E935" s="333" t="str">
        <f>IF('Sub-Cpt Record'!G935 = "","",'Sub-Cpt Record'!G935&amp;"  ")</f>
        <v/>
      </c>
      <c r="F935" s="333" t="str">
        <f>IF('Sub-Cpt Record'!H935 = "","",'Sub-Cpt Record'!H935&amp;"  ")</f>
        <v/>
      </c>
      <c r="G935" s="333" t="str">
        <f>IF('Sub-Cpt Record'!I935 = "","",'Sub-Cpt Record'!I935&amp;"  ")</f>
        <v/>
      </c>
      <c r="H935" s="333" t="str">
        <f>IF('Sub-Cpt Record'!J935 = "","",'Sub-Cpt Record'!J935&amp;"  ")</f>
        <v/>
      </c>
      <c r="I935" s="335" t="str">
        <f t="shared" si="128"/>
        <v/>
      </c>
      <c r="J935" s="333">
        <f>IF(A935&lt;&gt;"",'Sub-Cpt Record'!C935/CODE!B935,0)</f>
        <v>0</v>
      </c>
      <c r="L935" s="337" t="str">
        <f t="shared" si="129"/>
        <v/>
      </c>
      <c r="N935" s="338">
        <f>COUNTIFS('Felling&amp;Restocking'!$A$11:$A$1000, 'Felling&amp;Restocking'!$A935, 'Felling&amp;Restocking'!$B$11:$B$1000, 'Felling&amp;Restocking'!$B935, 'Felling&amp;Restocking'!$H$11:$H$1000, 'Felling&amp;Restocking'!$H935)</f>
        <v>0</v>
      </c>
      <c r="O935" s="338">
        <f>IF(OR('Felling&amp;Restocking'!H935=0,'Felling&amp;Restocking'!H935=""),0,1)</f>
        <v>0</v>
      </c>
      <c r="P935" s="339">
        <f>SUM('Felling&amp;Restocking'!O935+'Felling&amp;Restocking'!P935)</f>
        <v>0</v>
      </c>
      <c r="S935" s="341">
        <f>IF(AND(O935&lt;&gt;0,P935&lt;&gt;0,'Felling&amp;Restocking'!G935&lt;&gt;0,AA935="",AC935=""),1,0)</f>
        <v>0</v>
      </c>
      <c r="T935" s="342" t="str">
        <f>IF(OR('Felling&amp;Restocking'!G935=0,'Felling&amp;Restocking'!G935=""),"",SUM('Felling&amp;Restocking'!O935/P935)*'Felling&amp;Restocking'!G935)</f>
        <v/>
      </c>
      <c r="U935" s="343" t="str">
        <f>IF(OR('Felling&amp;Restocking'!G935=0,'Felling&amp;Restocking'!G935=""),"",SUM('Felling&amp;Restocking'!P935/P935)*'Felling&amp;Restocking'!G935)</f>
        <v/>
      </c>
      <c r="V935" s="344">
        <f>IF(CONCATENATE('Felling&amp;Restocking'!U935&amp;'Felling&amp;Restocking'!W935&amp;'Felling&amp;Restocking'!Y935&amp;'Felling&amp;Restocking'!AA935&amp;'Felling&amp;Restocking'!AC935)="",0,1)</f>
        <v>0</v>
      </c>
      <c r="W935" s="345">
        <f>IF(OR(OR(TRIM('Felling&amp;Restocking'!H935)="T",TRIM('Felling&amp;Restocking'!H935)="DF",TRIM('Felling&amp;Restocking'!H935)="OS"),O935=0),0,1)</f>
        <v>0</v>
      </c>
      <c r="X935" s="345">
        <f>IF(OR('Felling&amp;Restocking'!$S935="",OR('Felling&amp;Restocking'!$S935=0,'Felling&amp;Restocking'!$S935="N/A")),0,1)</f>
        <v>0</v>
      </c>
      <c r="Y935" s="333" t="str">
        <f t="shared" si="130"/>
        <v/>
      </c>
      <c r="Z935" s="333" t="str">
        <f t="shared" si="131"/>
        <v/>
      </c>
      <c r="AA935" s="334" t="str">
        <f t="shared" si="132"/>
        <v/>
      </c>
      <c r="AC935" s="333" t="str">
        <f t="shared" si="133"/>
        <v/>
      </c>
      <c r="AE935" s="333" t="str">
        <f t="shared" si="134"/>
        <v>1</v>
      </c>
      <c r="AF935" s="346" t="str">
        <f>IF('Felling&amp;Restocking'!I935="","",IFERROR(VLOOKUP( 'Felling&amp;Restocking'!I935,SpeciesList[],2,FALSE),"," &amp; 'Felling&amp;Restocking'!I935))</f>
        <v/>
      </c>
      <c r="AG935" s="333" t="str">
        <f>IF('Felling&amp;Restocking'!I935="","",VLOOKUP( 'Felling&amp;Restocking'!I935,SpeciesList[],4,FALSE))</f>
        <v/>
      </c>
      <c r="AH935" s="333" t="str">
        <f>IF('Felling&amp;Restocking'!J935="","",IFERROR("," &amp; VLOOKUP( 'Felling&amp;Restocking'!J935,SpeciesList[],2,FALSE),"," &amp; 'Felling&amp;Restocking'!J935))</f>
        <v/>
      </c>
      <c r="AI935" s="333" t="str">
        <f>IF('Felling&amp;Restocking'!J935="","",VLOOKUP( 'Felling&amp;Restocking'!J935,SpeciesList[],4,FALSE))</f>
        <v/>
      </c>
      <c r="AJ935" s="333" t="str">
        <f>IF('Felling&amp;Restocking'!K935="","",IFERROR("," &amp; VLOOKUP( 'Felling&amp;Restocking'!K935,SpeciesList[],2,FALSE),"," &amp; 'Felling&amp;Restocking'!K935))</f>
        <v/>
      </c>
      <c r="AK935" s="333" t="str">
        <f>IF('Felling&amp;Restocking'!K935="","",VLOOKUP( 'Felling&amp;Restocking'!K935,SpeciesList[],4,FALSE))</f>
        <v/>
      </c>
      <c r="AL935" s="333" t="str">
        <f>IF('Felling&amp;Restocking'!L935="","",IFERROR("," &amp; VLOOKUP( 'Felling&amp;Restocking'!L935,SpeciesList[],2,FALSE),"," &amp; 'Felling&amp;Restocking'!L935))</f>
        <v/>
      </c>
      <c r="AM935" s="333" t="str">
        <f>IF('Felling&amp;Restocking'!L935="","",VLOOKUP( 'Felling&amp;Restocking'!L935,SpeciesList[],4,FALSE))</f>
        <v/>
      </c>
      <c r="AN935" s="333" t="str">
        <f>IF('Felling&amp;Restocking'!M935="","",IFERROR("," &amp; VLOOKUP( 'Felling&amp;Restocking'!M935,SpeciesList[],2,FALSE),"," &amp; 'Felling&amp;Restocking'!M935))</f>
        <v/>
      </c>
      <c r="AO935" s="333" t="str">
        <f>IF('Felling&amp;Restocking'!M935="","",VLOOKUP( 'Felling&amp;Restocking'!M935,SpeciesList[],4,FALSE))</f>
        <v/>
      </c>
      <c r="AP935" s="333" t="str">
        <f>IF('Felling&amp;Restocking'!N935="","",IFERROR("," &amp; VLOOKUP( 'Felling&amp;Restocking'!N935,SpeciesList[],2,FALSE),"," &amp; 'Felling&amp;Restocking'!N935))</f>
        <v/>
      </c>
      <c r="AQ935" s="333" t="str">
        <f>IF('Felling&amp;Restocking'!N935="","",VLOOKUP( 'Felling&amp;Restocking'!N935,SpeciesList[],4,FALSE))</f>
        <v/>
      </c>
      <c r="AS935" s="346"/>
      <c r="AT935" s="333" t="str">
        <f>IF('Sub-Cpt Record'!A935&lt;&gt;"",CONCATENATE('Sub-Cpt Record'!A935,'Sub-Cpt Record'!B935,'Sub-Cpt Record'!C935),"")</f>
        <v/>
      </c>
      <c r="AU935" s="333">
        <f t="shared" si="135"/>
        <v>1</v>
      </c>
      <c r="AV935" s="333">
        <f>IF(AT935&lt;&gt;"",'Sub-Cpt Record'!C935/CODE!AU935,0)</f>
        <v>0</v>
      </c>
    </row>
    <row r="936" spans="1:48" x14ac:dyDescent="0.25">
      <c r="A936" s="333" t="str">
        <f>IF('Sub-Cpt Record'!B936="",IF(OR('Sub-Cpt Record'!A936=0,'Sub-Cpt Record'!A936=""),"",'Sub-Cpt Record'!A936),CONCATENATE('Sub-Cpt Record'!A936&amp;'Sub-Cpt Record'!B936))</f>
        <v/>
      </c>
      <c r="B936" s="333">
        <f t="shared" si="127"/>
        <v>1</v>
      </c>
      <c r="C936" s="334" t="str">
        <f>IF('Sub-Cpt Record'!E936 = "","",'Sub-Cpt Record'!E936&amp;"  ")</f>
        <v/>
      </c>
      <c r="D936" s="333" t="str">
        <f>IF('Sub-Cpt Record'!F936 = "","",'Sub-Cpt Record'!F936&amp;"  ")</f>
        <v/>
      </c>
      <c r="E936" s="333" t="str">
        <f>IF('Sub-Cpt Record'!G936 = "","",'Sub-Cpt Record'!G936&amp;"  ")</f>
        <v/>
      </c>
      <c r="F936" s="333" t="str">
        <f>IF('Sub-Cpt Record'!H936 = "","",'Sub-Cpt Record'!H936&amp;"  ")</f>
        <v/>
      </c>
      <c r="G936" s="333" t="str">
        <f>IF('Sub-Cpt Record'!I936 = "","",'Sub-Cpt Record'!I936&amp;"  ")</f>
        <v/>
      </c>
      <c r="H936" s="333" t="str">
        <f>IF('Sub-Cpt Record'!J936 = "","",'Sub-Cpt Record'!J936&amp;"  ")</f>
        <v/>
      </c>
      <c r="I936" s="335" t="str">
        <f t="shared" si="128"/>
        <v/>
      </c>
      <c r="J936" s="333">
        <f>IF(A936&lt;&gt;"",'Sub-Cpt Record'!C936/CODE!B936,0)</f>
        <v>0</v>
      </c>
      <c r="L936" s="337" t="str">
        <f t="shared" si="129"/>
        <v/>
      </c>
      <c r="N936" s="338">
        <f>COUNTIFS('Felling&amp;Restocking'!$A$11:$A$1000, 'Felling&amp;Restocking'!$A936, 'Felling&amp;Restocking'!$B$11:$B$1000, 'Felling&amp;Restocking'!$B936, 'Felling&amp;Restocking'!$H$11:$H$1000, 'Felling&amp;Restocking'!$H936)</f>
        <v>0</v>
      </c>
      <c r="O936" s="338">
        <f>IF(OR('Felling&amp;Restocking'!H936=0,'Felling&amp;Restocking'!H936=""),0,1)</f>
        <v>0</v>
      </c>
      <c r="P936" s="339">
        <f>SUM('Felling&amp;Restocking'!O936+'Felling&amp;Restocking'!P936)</f>
        <v>0</v>
      </c>
      <c r="S936" s="341">
        <f>IF(AND(O936&lt;&gt;0,P936&lt;&gt;0,'Felling&amp;Restocking'!G936&lt;&gt;0,AA936="",AC936=""),1,0)</f>
        <v>0</v>
      </c>
      <c r="T936" s="342" t="str">
        <f>IF(OR('Felling&amp;Restocking'!G936=0,'Felling&amp;Restocking'!G936=""),"",SUM('Felling&amp;Restocking'!O936/P936)*'Felling&amp;Restocking'!G936)</f>
        <v/>
      </c>
      <c r="U936" s="343" t="str">
        <f>IF(OR('Felling&amp;Restocking'!G936=0,'Felling&amp;Restocking'!G936=""),"",SUM('Felling&amp;Restocking'!P936/P936)*'Felling&amp;Restocking'!G936)</f>
        <v/>
      </c>
      <c r="V936" s="344">
        <f>IF(CONCATENATE('Felling&amp;Restocking'!U936&amp;'Felling&amp;Restocking'!W936&amp;'Felling&amp;Restocking'!Y936&amp;'Felling&amp;Restocking'!AA936&amp;'Felling&amp;Restocking'!AC936)="",0,1)</f>
        <v>0</v>
      </c>
      <c r="W936" s="345">
        <f>IF(OR(OR(TRIM('Felling&amp;Restocking'!H936)="T",TRIM('Felling&amp;Restocking'!H936)="DF",TRIM('Felling&amp;Restocking'!H936)="OS"),O936=0),0,1)</f>
        <v>0</v>
      </c>
      <c r="X936" s="345">
        <f>IF(OR('Felling&amp;Restocking'!$S936="",OR('Felling&amp;Restocking'!$S936=0,'Felling&amp;Restocking'!$S936="N/A")),0,1)</f>
        <v>0</v>
      </c>
      <c r="Y936" s="333" t="str">
        <f t="shared" si="130"/>
        <v/>
      </c>
      <c r="Z936" s="333" t="str">
        <f t="shared" si="131"/>
        <v/>
      </c>
      <c r="AA936" s="334" t="str">
        <f t="shared" si="132"/>
        <v/>
      </c>
      <c r="AC936" s="333" t="str">
        <f t="shared" si="133"/>
        <v/>
      </c>
      <c r="AE936" s="333" t="str">
        <f t="shared" si="134"/>
        <v>1</v>
      </c>
      <c r="AF936" s="346" t="str">
        <f>IF('Felling&amp;Restocking'!I936="","",IFERROR(VLOOKUP( 'Felling&amp;Restocking'!I936,SpeciesList[],2,FALSE),"," &amp; 'Felling&amp;Restocking'!I936))</f>
        <v/>
      </c>
      <c r="AG936" s="333" t="str">
        <f>IF('Felling&amp;Restocking'!I936="","",VLOOKUP( 'Felling&amp;Restocking'!I936,SpeciesList[],4,FALSE))</f>
        <v/>
      </c>
      <c r="AH936" s="333" t="str">
        <f>IF('Felling&amp;Restocking'!J936="","",IFERROR("," &amp; VLOOKUP( 'Felling&amp;Restocking'!J936,SpeciesList[],2,FALSE),"," &amp; 'Felling&amp;Restocking'!J936))</f>
        <v/>
      </c>
      <c r="AI936" s="333" t="str">
        <f>IF('Felling&amp;Restocking'!J936="","",VLOOKUP( 'Felling&amp;Restocking'!J936,SpeciesList[],4,FALSE))</f>
        <v/>
      </c>
      <c r="AJ936" s="333" t="str">
        <f>IF('Felling&amp;Restocking'!K936="","",IFERROR("," &amp; VLOOKUP( 'Felling&amp;Restocking'!K936,SpeciesList[],2,FALSE),"," &amp; 'Felling&amp;Restocking'!K936))</f>
        <v/>
      </c>
      <c r="AK936" s="333" t="str">
        <f>IF('Felling&amp;Restocking'!K936="","",VLOOKUP( 'Felling&amp;Restocking'!K936,SpeciesList[],4,FALSE))</f>
        <v/>
      </c>
      <c r="AL936" s="333" t="str">
        <f>IF('Felling&amp;Restocking'!L936="","",IFERROR("," &amp; VLOOKUP( 'Felling&amp;Restocking'!L936,SpeciesList[],2,FALSE),"," &amp; 'Felling&amp;Restocking'!L936))</f>
        <v/>
      </c>
      <c r="AM936" s="333" t="str">
        <f>IF('Felling&amp;Restocking'!L936="","",VLOOKUP( 'Felling&amp;Restocking'!L936,SpeciesList[],4,FALSE))</f>
        <v/>
      </c>
      <c r="AN936" s="333" t="str">
        <f>IF('Felling&amp;Restocking'!M936="","",IFERROR("," &amp; VLOOKUP( 'Felling&amp;Restocking'!M936,SpeciesList[],2,FALSE),"," &amp; 'Felling&amp;Restocking'!M936))</f>
        <v/>
      </c>
      <c r="AO936" s="333" t="str">
        <f>IF('Felling&amp;Restocking'!M936="","",VLOOKUP( 'Felling&amp;Restocking'!M936,SpeciesList[],4,FALSE))</f>
        <v/>
      </c>
      <c r="AP936" s="333" t="str">
        <f>IF('Felling&amp;Restocking'!N936="","",IFERROR("," &amp; VLOOKUP( 'Felling&amp;Restocking'!N936,SpeciesList[],2,FALSE),"," &amp; 'Felling&amp;Restocking'!N936))</f>
        <v/>
      </c>
      <c r="AQ936" s="333" t="str">
        <f>IF('Felling&amp;Restocking'!N936="","",VLOOKUP( 'Felling&amp;Restocking'!N936,SpeciesList[],4,FALSE))</f>
        <v/>
      </c>
      <c r="AS936" s="346"/>
      <c r="AT936" s="333" t="str">
        <f>IF('Sub-Cpt Record'!A936&lt;&gt;"",CONCATENATE('Sub-Cpt Record'!A936,'Sub-Cpt Record'!B936,'Sub-Cpt Record'!C936),"")</f>
        <v/>
      </c>
      <c r="AU936" s="333">
        <f t="shared" si="135"/>
        <v>1</v>
      </c>
      <c r="AV936" s="333">
        <f>IF(AT936&lt;&gt;"",'Sub-Cpt Record'!C936/CODE!AU936,0)</f>
        <v>0</v>
      </c>
    </row>
    <row r="937" spans="1:48" x14ac:dyDescent="0.25">
      <c r="A937" s="333" t="str">
        <f>IF('Sub-Cpt Record'!B937="",IF(OR('Sub-Cpt Record'!A937=0,'Sub-Cpt Record'!A937=""),"",'Sub-Cpt Record'!A937),CONCATENATE('Sub-Cpt Record'!A937&amp;'Sub-Cpt Record'!B937))</f>
        <v/>
      </c>
      <c r="B937" s="333">
        <f t="shared" si="127"/>
        <v>1</v>
      </c>
      <c r="C937" s="334" t="str">
        <f>IF('Sub-Cpt Record'!E937 = "","",'Sub-Cpt Record'!E937&amp;"  ")</f>
        <v/>
      </c>
      <c r="D937" s="333" t="str">
        <f>IF('Sub-Cpt Record'!F937 = "","",'Sub-Cpt Record'!F937&amp;"  ")</f>
        <v/>
      </c>
      <c r="E937" s="333" t="str">
        <f>IF('Sub-Cpt Record'!G937 = "","",'Sub-Cpt Record'!G937&amp;"  ")</f>
        <v/>
      </c>
      <c r="F937" s="333" t="str">
        <f>IF('Sub-Cpt Record'!H937 = "","",'Sub-Cpt Record'!H937&amp;"  ")</f>
        <v/>
      </c>
      <c r="G937" s="333" t="str">
        <f>IF('Sub-Cpt Record'!I937 = "","",'Sub-Cpt Record'!I937&amp;"  ")</f>
        <v/>
      </c>
      <c r="H937" s="333" t="str">
        <f>IF('Sub-Cpt Record'!J937 = "","",'Sub-Cpt Record'!J937&amp;"  ")</f>
        <v/>
      </c>
      <c r="I937" s="335" t="str">
        <f t="shared" si="128"/>
        <v/>
      </c>
      <c r="J937" s="333">
        <f>IF(A937&lt;&gt;"",'Sub-Cpt Record'!C937/CODE!B937,0)</f>
        <v>0</v>
      </c>
      <c r="L937" s="337" t="str">
        <f t="shared" si="129"/>
        <v/>
      </c>
      <c r="N937" s="338">
        <f>COUNTIFS('Felling&amp;Restocking'!$A$11:$A$1000, 'Felling&amp;Restocking'!$A937, 'Felling&amp;Restocking'!$B$11:$B$1000, 'Felling&amp;Restocking'!$B937, 'Felling&amp;Restocking'!$H$11:$H$1000, 'Felling&amp;Restocking'!$H937)</f>
        <v>0</v>
      </c>
      <c r="O937" s="338">
        <f>IF(OR('Felling&amp;Restocking'!H937=0,'Felling&amp;Restocking'!H937=""),0,1)</f>
        <v>0</v>
      </c>
      <c r="P937" s="339">
        <f>SUM('Felling&amp;Restocking'!O937+'Felling&amp;Restocking'!P937)</f>
        <v>0</v>
      </c>
      <c r="S937" s="341">
        <f>IF(AND(O937&lt;&gt;0,P937&lt;&gt;0,'Felling&amp;Restocking'!G937&lt;&gt;0,AA937="",AC937=""),1,0)</f>
        <v>0</v>
      </c>
      <c r="T937" s="342" t="str">
        <f>IF(OR('Felling&amp;Restocking'!G937=0,'Felling&amp;Restocking'!G937=""),"",SUM('Felling&amp;Restocking'!O937/P937)*'Felling&amp;Restocking'!G937)</f>
        <v/>
      </c>
      <c r="U937" s="343" t="str">
        <f>IF(OR('Felling&amp;Restocking'!G937=0,'Felling&amp;Restocking'!G937=""),"",SUM('Felling&amp;Restocking'!P937/P937)*'Felling&amp;Restocking'!G937)</f>
        <v/>
      </c>
      <c r="V937" s="344">
        <f>IF(CONCATENATE('Felling&amp;Restocking'!U937&amp;'Felling&amp;Restocking'!W937&amp;'Felling&amp;Restocking'!Y937&amp;'Felling&amp;Restocking'!AA937&amp;'Felling&amp;Restocking'!AC937)="",0,1)</f>
        <v>0</v>
      </c>
      <c r="W937" s="345">
        <f>IF(OR(OR(TRIM('Felling&amp;Restocking'!H937)="T",TRIM('Felling&amp;Restocking'!H937)="DF",TRIM('Felling&amp;Restocking'!H937)="OS"),O937=0),0,1)</f>
        <v>0</v>
      </c>
      <c r="X937" s="345">
        <f>IF(OR('Felling&amp;Restocking'!$S937="",OR('Felling&amp;Restocking'!$S937=0,'Felling&amp;Restocking'!$S937="N/A")),0,1)</f>
        <v>0</v>
      </c>
      <c r="Y937" s="333" t="str">
        <f t="shared" si="130"/>
        <v/>
      </c>
      <c r="Z937" s="333" t="str">
        <f t="shared" si="131"/>
        <v/>
      </c>
      <c r="AA937" s="334" t="str">
        <f t="shared" si="132"/>
        <v/>
      </c>
      <c r="AC937" s="333" t="str">
        <f t="shared" si="133"/>
        <v/>
      </c>
      <c r="AE937" s="333" t="str">
        <f t="shared" si="134"/>
        <v>1</v>
      </c>
      <c r="AF937" s="346" t="str">
        <f>IF('Felling&amp;Restocking'!I937="","",IFERROR(VLOOKUP( 'Felling&amp;Restocking'!I937,SpeciesList[],2,FALSE),"," &amp; 'Felling&amp;Restocking'!I937))</f>
        <v/>
      </c>
      <c r="AG937" s="333" t="str">
        <f>IF('Felling&amp;Restocking'!I937="","",VLOOKUP( 'Felling&amp;Restocking'!I937,SpeciesList[],4,FALSE))</f>
        <v/>
      </c>
      <c r="AH937" s="333" t="str">
        <f>IF('Felling&amp;Restocking'!J937="","",IFERROR("," &amp; VLOOKUP( 'Felling&amp;Restocking'!J937,SpeciesList[],2,FALSE),"," &amp; 'Felling&amp;Restocking'!J937))</f>
        <v/>
      </c>
      <c r="AI937" s="333" t="str">
        <f>IF('Felling&amp;Restocking'!J937="","",VLOOKUP( 'Felling&amp;Restocking'!J937,SpeciesList[],4,FALSE))</f>
        <v/>
      </c>
      <c r="AJ937" s="333" t="str">
        <f>IF('Felling&amp;Restocking'!K937="","",IFERROR("," &amp; VLOOKUP( 'Felling&amp;Restocking'!K937,SpeciesList[],2,FALSE),"," &amp; 'Felling&amp;Restocking'!K937))</f>
        <v/>
      </c>
      <c r="AK937" s="333" t="str">
        <f>IF('Felling&amp;Restocking'!K937="","",VLOOKUP( 'Felling&amp;Restocking'!K937,SpeciesList[],4,FALSE))</f>
        <v/>
      </c>
      <c r="AL937" s="333" t="str">
        <f>IF('Felling&amp;Restocking'!L937="","",IFERROR("," &amp; VLOOKUP( 'Felling&amp;Restocking'!L937,SpeciesList[],2,FALSE),"," &amp; 'Felling&amp;Restocking'!L937))</f>
        <v/>
      </c>
      <c r="AM937" s="333" t="str">
        <f>IF('Felling&amp;Restocking'!L937="","",VLOOKUP( 'Felling&amp;Restocking'!L937,SpeciesList[],4,FALSE))</f>
        <v/>
      </c>
      <c r="AN937" s="333" t="str">
        <f>IF('Felling&amp;Restocking'!M937="","",IFERROR("," &amp; VLOOKUP( 'Felling&amp;Restocking'!M937,SpeciesList[],2,FALSE),"," &amp; 'Felling&amp;Restocking'!M937))</f>
        <v/>
      </c>
      <c r="AO937" s="333" t="str">
        <f>IF('Felling&amp;Restocking'!M937="","",VLOOKUP( 'Felling&amp;Restocking'!M937,SpeciesList[],4,FALSE))</f>
        <v/>
      </c>
      <c r="AP937" s="333" t="str">
        <f>IF('Felling&amp;Restocking'!N937="","",IFERROR("," &amp; VLOOKUP( 'Felling&amp;Restocking'!N937,SpeciesList[],2,FALSE),"," &amp; 'Felling&amp;Restocking'!N937))</f>
        <v/>
      </c>
      <c r="AQ937" s="333" t="str">
        <f>IF('Felling&amp;Restocking'!N937="","",VLOOKUP( 'Felling&amp;Restocking'!N937,SpeciesList[],4,FALSE))</f>
        <v/>
      </c>
      <c r="AS937" s="346"/>
      <c r="AT937" s="333" t="str">
        <f>IF('Sub-Cpt Record'!A937&lt;&gt;"",CONCATENATE('Sub-Cpt Record'!A937,'Sub-Cpt Record'!B937,'Sub-Cpt Record'!C937),"")</f>
        <v/>
      </c>
      <c r="AU937" s="333">
        <f t="shared" si="135"/>
        <v>1</v>
      </c>
      <c r="AV937" s="333">
        <f>IF(AT937&lt;&gt;"",'Sub-Cpt Record'!C937/CODE!AU937,0)</f>
        <v>0</v>
      </c>
    </row>
    <row r="938" spans="1:48" x14ac:dyDescent="0.25">
      <c r="A938" s="333" t="str">
        <f>IF('Sub-Cpt Record'!B938="",IF(OR('Sub-Cpt Record'!A938=0,'Sub-Cpt Record'!A938=""),"",'Sub-Cpt Record'!A938),CONCATENATE('Sub-Cpt Record'!A938&amp;'Sub-Cpt Record'!B938))</f>
        <v/>
      </c>
      <c r="B938" s="333">
        <f t="shared" si="127"/>
        <v>1</v>
      </c>
      <c r="C938" s="334" t="str">
        <f>IF('Sub-Cpt Record'!E938 = "","",'Sub-Cpt Record'!E938&amp;"  ")</f>
        <v/>
      </c>
      <c r="D938" s="333" t="str">
        <f>IF('Sub-Cpt Record'!F938 = "","",'Sub-Cpt Record'!F938&amp;"  ")</f>
        <v/>
      </c>
      <c r="E938" s="333" t="str">
        <f>IF('Sub-Cpt Record'!G938 = "","",'Sub-Cpt Record'!G938&amp;"  ")</f>
        <v/>
      </c>
      <c r="F938" s="333" t="str">
        <f>IF('Sub-Cpt Record'!H938 = "","",'Sub-Cpt Record'!H938&amp;"  ")</f>
        <v/>
      </c>
      <c r="G938" s="333" t="str">
        <f>IF('Sub-Cpt Record'!I938 = "","",'Sub-Cpt Record'!I938&amp;"  ")</f>
        <v/>
      </c>
      <c r="H938" s="333" t="str">
        <f>IF('Sub-Cpt Record'!J938 = "","",'Sub-Cpt Record'!J938&amp;"  ")</f>
        <v/>
      </c>
      <c r="I938" s="335" t="str">
        <f t="shared" si="128"/>
        <v/>
      </c>
      <c r="J938" s="333">
        <f>IF(A938&lt;&gt;"",'Sub-Cpt Record'!C938/CODE!B938,0)</f>
        <v>0</v>
      </c>
      <c r="L938" s="337" t="str">
        <f t="shared" si="129"/>
        <v/>
      </c>
      <c r="N938" s="338">
        <f>COUNTIFS('Felling&amp;Restocking'!$A$11:$A$1000, 'Felling&amp;Restocking'!$A938, 'Felling&amp;Restocking'!$B$11:$B$1000, 'Felling&amp;Restocking'!$B938, 'Felling&amp;Restocking'!$H$11:$H$1000, 'Felling&amp;Restocking'!$H938)</f>
        <v>0</v>
      </c>
      <c r="O938" s="338">
        <f>IF(OR('Felling&amp;Restocking'!H938=0,'Felling&amp;Restocking'!H938=""),0,1)</f>
        <v>0</v>
      </c>
      <c r="P938" s="339">
        <f>SUM('Felling&amp;Restocking'!O938+'Felling&amp;Restocking'!P938)</f>
        <v>0</v>
      </c>
      <c r="S938" s="341">
        <f>IF(AND(O938&lt;&gt;0,P938&lt;&gt;0,'Felling&amp;Restocking'!G938&lt;&gt;0,AA938="",AC938=""),1,0)</f>
        <v>0</v>
      </c>
      <c r="T938" s="342" t="str">
        <f>IF(OR('Felling&amp;Restocking'!G938=0,'Felling&amp;Restocking'!G938=""),"",SUM('Felling&amp;Restocking'!O938/P938)*'Felling&amp;Restocking'!G938)</f>
        <v/>
      </c>
      <c r="U938" s="343" t="str">
        <f>IF(OR('Felling&amp;Restocking'!G938=0,'Felling&amp;Restocking'!G938=""),"",SUM('Felling&amp;Restocking'!P938/P938)*'Felling&amp;Restocking'!G938)</f>
        <v/>
      </c>
      <c r="V938" s="344">
        <f>IF(CONCATENATE('Felling&amp;Restocking'!U938&amp;'Felling&amp;Restocking'!W938&amp;'Felling&amp;Restocking'!Y938&amp;'Felling&amp;Restocking'!AA938&amp;'Felling&amp;Restocking'!AC938)="",0,1)</f>
        <v>0</v>
      </c>
      <c r="W938" s="345">
        <f>IF(OR(OR(TRIM('Felling&amp;Restocking'!H938)="T",TRIM('Felling&amp;Restocking'!H938)="DF",TRIM('Felling&amp;Restocking'!H938)="OS"),O938=0),0,1)</f>
        <v>0</v>
      </c>
      <c r="X938" s="345">
        <f>IF(OR('Felling&amp;Restocking'!$S938="",OR('Felling&amp;Restocking'!$S938=0,'Felling&amp;Restocking'!$S938="N/A")),0,1)</f>
        <v>0</v>
      </c>
      <c r="Y938" s="333" t="str">
        <f t="shared" si="130"/>
        <v/>
      </c>
      <c r="Z938" s="333" t="str">
        <f t="shared" si="131"/>
        <v/>
      </c>
      <c r="AA938" s="334" t="str">
        <f t="shared" si="132"/>
        <v/>
      </c>
      <c r="AC938" s="333" t="str">
        <f t="shared" si="133"/>
        <v/>
      </c>
      <c r="AE938" s="333" t="str">
        <f t="shared" si="134"/>
        <v>1</v>
      </c>
      <c r="AF938" s="346" t="str">
        <f>IF('Felling&amp;Restocking'!I938="","",IFERROR(VLOOKUP( 'Felling&amp;Restocking'!I938,SpeciesList[],2,FALSE),"," &amp; 'Felling&amp;Restocking'!I938))</f>
        <v/>
      </c>
      <c r="AG938" s="333" t="str">
        <f>IF('Felling&amp;Restocking'!I938="","",VLOOKUP( 'Felling&amp;Restocking'!I938,SpeciesList[],4,FALSE))</f>
        <v/>
      </c>
      <c r="AH938" s="333" t="str">
        <f>IF('Felling&amp;Restocking'!J938="","",IFERROR("," &amp; VLOOKUP( 'Felling&amp;Restocking'!J938,SpeciesList[],2,FALSE),"," &amp; 'Felling&amp;Restocking'!J938))</f>
        <v/>
      </c>
      <c r="AI938" s="333" t="str">
        <f>IF('Felling&amp;Restocking'!J938="","",VLOOKUP( 'Felling&amp;Restocking'!J938,SpeciesList[],4,FALSE))</f>
        <v/>
      </c>
      <c r="AJ938" s="333" t="str">
        <f>IF('Felling&amp;Restocking'!K938="","",IFERROR("," &amp; VLOOKUP( 'Felling&amp;Restocking'!K938,SpeciesList[],2,FALSE),"," &amp; 'Felling&amp;Restocking'!K938))</f>
        <v/>
      </c>
      <c r="AK938" s="333" t="str">
        <f>IF('Felling&amp;Restocking'!K938="","",VLOOKUP( 'Felling&amp;Restocking'!K938,SpeciesList[],4,FALSE))</f>
        <v/>
      </c>
      <c r="AL938" s="333" t="str">
        <f>IF('Felling&amp;Restocking'!L938="","",IFERROR("," &amp; VLOOKUP( 'Felling&amp;Restocking'!L938,SpeciesList[],2,FALSE),"," &amp; 'Felling&amp;Restocking'!L938))</f>
        <v/>
      </c>
      <c r="AM938" s="333" t="str">
        <f>IF('Felling&amp;Restocking'!L938="","",VLOOKUP( 'Felling&amp;Restocking'!L938,SpeciesList[],4,FALSE))</f>
        <v/>
      </c>
      <c r="AN938" s="333" t="str">
        <f>IF('Felling&amp;Restocking'!M938="","",IFERROR("," &amp; VLOOKUP( 'Felling&amp;Restocking'!M938,SpeciesList[],2,FALSE),"," &amp; 'Felling&amp;Restocking'!M938))</f>
        <v/>
      </c>
      <c r="AO938" s="333" t="str">
        <f>IF('Felling&amp;Restocking'!M938="","",VLOOKUP( 'Felling&amp;Restocking'!M938,SpeciesList[],4,FALSE))</f>
        <v/>
      </c>
      <c r="AP938" s="333" t="str">
        <f>IF('Felling&amp;Restocking'!N938="","",IFERROR("," &amp; VLOOKUP( 'Felling&amp;Restocking'!N938,SpeciesList[],2,FALSE),"," &amp; 'Felling&amp;Restocking'!N938))</f>
        <v/>
      </c>
      <c r="AQ938" s="333" t="str">
        <f>IF('Felling&amp;Restocking'!N938="","",VLOOKUP( 'Felling&amp;Restocking'!N938,SpeciesList[],4,FALSE))</f>
        <v/>
      </c>
      <c r="AS938" s="346"/>
      <c r="AT938" s="333" t="str">
        <f>IF('Sub-Cpt Record'!A938&lt;&gt;"",CONCATENATE('Sub-Cpt Record'!A938,'Sub-Cpt Record'!B938,'Sub-Cpt Record'!C938),"")</f>
        <v/>
      </c>
      <c r="AU938" s="333">
        <f t="shared" si="135"/>
        <v>1</v>
      </c>
      <c r="AV938" s="333">
        <f>IF(AT938&lt;&gt;"",'Sub-Cpt Record'!C938/CODE!AU938,0)</f>
        <v>0</v>
      </c>
    </row>
    <row r="939" spans="1:48" x14ac:dyDescent="0.25">
      <c r="A939" s="333" t="str">
        <f>IF('Sub-Cpt Record'!B939="",IF(OR('Sub-Cpt Record'!A939=0,'Sub-Cpt Record'!A939=""),"",'Sub-Cpt Record'!A939),CONCATENATE('Sub-Cpt Record'!A939&amp;'Sub-Cpt Record'!B939))</f>
        <v/>
      </c>
      <c r="B939" s="333">
        <f t="shared" si="127"/>
        <v>1</v>
      </c>
      <c r="C939" s="334" t="str">
        <f>IF('Sub-Cpt Record'!E939 = "","",'Sub-Cpt Record'!E939&amp;"  ")</f>
        <v/>
      </c>
      <c r="D939" s="333" t="str">
        <f>IF('Sub-Cpt Record'!F939 = "","",'Sub-Cpt Record'!F939&amp;"  ")</f>
        <v/>
      </c>
      <c r="E939" s="333" t="str">
        <f>IF('Sub-Cpt Record'!G939 = "","",'Sub-Cpt Record'!G939&amp;"  ")</f>
        <v/>
      </c>
      <c r="F939" s="333" t="str">
        <f>IF('Sub-Cpt Record'!H939 = "","",'Sub-Cpt Record'!H939&amp;"  ")</f>
        <v/>
      </c>
      <c r="G939" s="333" t="str">
        <f>IF('Sub-Cpt Record'!I939 = "","",'Sub-Cpt Record'!I939&amp;"  ")</f>
        <v/>
      </c>
      <c r="H939" s="333" t="str">
        <f>IF('Sub-Cpt Record'!J939 = "","",'Sub-Cpt Record'!J939&amp;"  ")</f>
        <v/>
      </c>
      <c r="I939" s="335" t="str">
        <f t="shared" si="128"/>
        <v/>
      </c>
      <c r="J939" s="333">
        <f>IF(A939&lt;&gt;"",'Sub-Cpt Record'!C939/CODE!B939,0)</f>
        <v>0</v>
      </c>
      <c r="L939" s="337" t="str">
        <f t="shared" si="129"/>
        <v/>
      </c>
      <c r="N939" s="338">
        <f>COUNTIFS('Felling&amp;Restocking'!$A$11:$A$1000, 'Felling&amp;Restocking'!$A939, 'Felling&amp;Restocking'!$B$11:$B$1000, 'Felling&amp;Restocking'!$B939, 'Felling&amp;Restocking'!$H$11:$H$1000, 'Felling&amp;Restocking'!$H939)</f>
        <v>0</v>
      </c>
      <c r="O939" s="338">
        <f>IF(OR('Felling&amp;Restocking'!H939=0,'Felling&amp;Restocking'!H939=""),0,1)</f>
        <v>0</v>
      </c>
      <c r="P939" s="339">
        <f>SUM('Felling&amp;Restocking'!O939+'Felling&amp;Restocking'!P939)</f>
        <v>0</v>
      </c>
      <c r="S939" s="341">
        <f>IF(AND(O939&lt;&gt;0,P939&lt;&gt;0,'Felling&amp;Restocking'!G939&lt;&gt;0,AA939="",AC939=""),1,0)</f>
        <v>0</v>
      </c>
      <c r="T939" s="342" t="str">
        <f>IF(OR('Felling&amp;Restocking'!G939=0,'Felling&amp;Restocking'!G939=""),"",SUM('Felling&amp;Restocking'!O939/P939)*'Felling&amp;Restocking'!G939)</f>
        <v/>
      </c>
      <c r="U939" s="343" t="str">
        <f>IF(OR('Felling&amp;Restocking'!G939=0,'Felling&amp;Restocking'!G939=""),"",SUM('Felling&amp;Restocking'!P939/P939)*'Felling&amp;Restocking'!G939)</f>
        <v/>
      </c>
      <c r="V939" s="344">
        <f>IF(CONCATENATE('Felling&amp;Restocking'!U939&amp;'Felling&amp;Restocking'!W939&amp;'Felling&amp;Restocking'!Y939&amp;'Felling&amp;Restocking'!AA939&amp;'Felling&amp;Restocking'!AC939)="",0,1)</f>
        <v>0</v>
      </c>
      <c r="W939" s="345">
        <f>IF(OR(OR(TRIM('Felling&amp;Restocking'!H939)="T",TRIM('Felling&amp;Restocking'!H939)="DF",TRIM('Felling&amp;Restocking'!H939)="OS"),O939=0),0,1)</f>
        <v>0</v>
      </c>
      <c r="X939" s="345">
        <f>IF(OR('Felling&amp;Restocking'!$S939="",OR('Felling&amp;Restocking'!$S939=0,'Felling&amp;Restocking'!$S939="N/A")),0,1)</f>
        <v>0</v>
      </c>
      <c r="Y939" s="333" t="str">
        <f t="shared" si="130"/>
        <v/>
      </c>
      <c r="Z939" s="333" t="str">
        <f t="shared" si="131"/>
        <v/>
      </c>
      <c r="AA939" s="334" t="str">
        <f t="shared" si="132"/>
        <v/>
      </c>
      <c r="AC939" s="333" t="str">
        <f t="shared" si="133"/>
        <v/>
      </c>
      <c r="AE939" s="333" t="str">
        <f t="shared" si="134"/>
        <v>1</v>
      </c>
      <c r="AF939" s="346" t="str">
        <f>IF('Felling&amp;Restocking'!I939="","",IFERROR(VLOOKUP( 'Felling&amp;Restocking'!I939,SpeciesList[],2,FALSE),"," &amp; 'Felling&amp;Restocking'!I939))</f>
        <v/>
      </c>
      <c r="AG939" s="333" t="str">
        <f>IF('Felling&amp;Restocking'!I939="","",VLOOKUP( 'Felling&amp;Restocking'!I939,SpeciesList[],4,FALSE))</f>
        <v/>
      </c>
      <c r="AH939" s="333" t="str">
        <f>IF('Felling&amp;Restocking'!J939="","",IFERROR("," &amp; VLOOKUP( 'Felling&amp;Restocking'!J939,SpeciesList[],2,FALSE),"," &amp; 'Felling&amp;Restocking'!J939))</f>
        <v/>
      </c>
      <c r="AI939" s="333" t="str">
        <f>IF('Felling&amp;Restocking'!J939="","",VLOOKUP( 'Felling&amp;Restocking'!J939,SpeciesList[],4,FALSE))</f>
        <v/>
      </c>
      <c r="AJ939" s="333" t="str">
        <f>IF('Felling&amp;Restocking'!K939="","",IFERROR("," &amp; VLOOKUP( 'Felling&amp;Restocking'!K939,SpeciesList[],2,FALSE),"," &amp; 'Felling&amp;Restocking'!K939))</f>
        <v/>
      </c>
      <c r="AK939" s="333" t="str">
        <f>IF('Felling&amp;Restocking'!K939="","",VLOOKUP( 'Felling&amp;Restocking'!K939,SpeciesList[],4,FALSE))</f>
        <v/>
      </c>
      <c r="AL939" s="333" t="str">
        <f>IF('Felling&amp;Restocking'!L939="","",IFERROR("," &amp; VLOOKUP( 'Felling&amp;Restocking'!L939,SpeciesList[],2,FALSE),"," &amp; 'Felling&amp;Restocking'!L939))</f>
        <v/>
      </c>
      <c r="AM939" s="333" t="str">
        <f>IF('Felling&amp;Restocking'!L939="","",VLOOKUP( 'Felling&amp;Restocking'!L939,SpeciesList[],4,FALSE))</f>
        <v/>
      </c>
      <c r="AN939" s="333" t="str">
        <f>IF('Felling&amp;Restocking'!M939="","",IFERROR("," &amp; VLOOKUP( 'Felling&amp;Restocking'!M939,SpeciesList[],2,FALSE),"," &amp; 'Felling&amp;Restocking'!M939))</f>
        <v/>
      </c>
      <c r="AO939" s="333" t="str">
        <f>IF('Felling&amp;Restocking'!M939="","",VLOOKUP( 'Felling&amp;Restocking'!M939,SpeciesList[],4,FALSE))</f>
        <v/>
      </c>
      <c r="AP939" s="333" t="str">
        <f>IF('Felling&amp;Restocking'!N939="","",IFERROR("," &amp; VLOOKUP( 'Felling&amp;Restocking'!N939,SpeciesList[],2,FALSE),"," &amp; 'Felling&amp;Restocking'!N939))</f>
        <v/>
      </c>
      <c r="AQ939" s="333" t="str">
        <f>IF('Felling&amp;Restocking'!N939="","",VLOOKUP( 'Felling&amp;Restocking'!N939,SpeciesList[],4,FALSE))</f>
        <v/>
      </c>
      <c r="AS939" s="346"/>
      <c r="AT939" s="333" t="str">
        <f>IF('Sub-Cpt Record'!A939&lt;&gt;"",CONCATENATE('Sub-Cpt Record'!A939,'Sub-Cpt Record'!B939,'Sub-Cpt Record'!C939),"")</f>
        <v/>
      </c>
      <c r="AU939" s="333">
        <f t="shared" si="135"/>
        <v>1</v>
      </c>
      <c r="AV939" s="333">
        <f>IF(AT939&lt;&gt;"",'Sub-Cpt Record'!C939/CODE!AU939,0)</f>
        <v>0</v>
      </c>
    </row>
    <row r="940" spans="1:48" x14ac:dyDescent="0.25">
      <c r="A940" s="333" t="str">
        <f>IF('Sub-Cpt Record'!B940="",IF(OR('Sub-Cpt Record'!A940=0,'Sub-Cpt Record'!A940=""),"",'Sub-Cpt Record'!A940),CONCATENATE('Sub-Cpt Record'!A940&amp;'Sub-Cpt Record'!B940))</f>
        <v/>
      </c>
      <c r="B940" s="333">
        <f t="shared" si="127"/>
        <v>1</v>
      </c>
      <c r="C940" s="334" t="str">
        <f>IF('Sub-Cpt Record'!E940 = "","",'Sub-Cpt Record'!E940&amp;"  ")</f>
        <v/>
      </c>
      <c r="D940" s="333" t="str">
        <f>IF('Sub-Cpt Record'!F940 = "","",'Sub-Cpt Record'!F940&amp;"  ")</f>
        <v/>
      </c>
      <c r="E940" s="333" t="str">
        <f>IF('Sub-Cpt Record'!G940 = "","",'Sub-Cpt Record'!G940&amp;"  ")</f>
        <v/>
      </c>
      <c r="F940" s="333" t="str">
        <f>IF('Sub-Cpt Record'!H940 = "","",'Sub-Cpt Record'!H940&amp;"  ")</f>
        <v/>
      </c>
      <c r="G940" s="333" t="str">
        <f>IF('Sub-Cpt Record'!I940 = "","",'Sub-Cpt Record'!I940&amp;"  ")</f>
        <v/>
      </c>
      <c r="H940" s="333" t="str">
        <f>IF('Sub-Cpt Record'!J940 = "","",'Sub-Cpt Record'!J940&amp;"  ")</f>
        <v/>
      </c>
      <c r="I940" s="335" t="str">
        <f t="shared" si="128"/>
        <v/>
      </c>
      <c r="J940" s="333">
        <f>IF(A940&lt;&gt;"",'Sub-Cpt Record'!C940/CODE!B940,0)</f>
        <v>0</v>
      </c>
      <c r="L940" s="337" t="str">
        <f t="shared" si="129"/>
        <v/>
      </c>
      <c r="N940" s="338">
        <f>COUNTIFS('Felling&amp;Restocking'!$A$11:$A$1000, 'Felling&amp;Restocking'!$A940, 'Felling&amp;Restocking'!$B$11:$B$1000, 'Felling&amp;Restocking'!$B940, 'Felling&amp;Restocking'!$H$11:$H$1000, 'Felling&amp;Restocking'!$H940)</f>
        <v>0</v>
      </c>
      <c r="O940" s="338">
        <f>IF(OR('Felling&amp;Restocking'!H940=0,'Felling&amp;Restocking'!H940=""),0,1)</f>
        <v>0</v>
      </c>
      <c r="P940" s="339">
        <f>SUM('Felling&amp;Restocking'!O940+'Felling&amp;Restocking'!P940)</f>
        <v>0</v>
      </c>
      <c r="S940" s="341">
        <f>IF(AND(O940&lt;&gt;0,P940&lt;&gt;0,'Felling&amp;Restocking'!G940&lt;&gt;0,AA940="",AC940=""),1,0)</f>
        <v>0</v>
      </c>
      <c r="T940" s="342" t="str">
        <f>IF(OR('Felling&amp;Restocking'!G940=0,'Felling&amp;Restocking'!G940=""),"",SUM('Felling&amp;Restocking'!O940/P940)*'Felling&amp;Restocking'!G940)</f>
        <v/>
      </c>
      <c r="U940" s="343" t="str">
        <f>IF(OR('Felling&amp;Restocking'!G940=0,'Felling&amp;Restocking'!G940=""),"",SUM('Felling&amp;Restocking'!P940/P940)*'Felling&amp;Restocking'!G940)</f>
        <v/>
      </c>
      <c r="V940" s="344">
        <f>IF(CONCATENATE('Felling&amp;Restocking'!U940&amp;'Felling&amp;Restocking'!W940&amp;'Felling&amp;Restocking'!Y940&amp;'Felling&amp;Restocking'!AA940&amp;'Felling&amp;Restocking'!AC940)="",0,1)</f>
        <v>0</v>
      </c>
      <c r="W940" s="345">
        <f>IF(OR(OR(TRIM('Felling&amp;Restocking'!H940)="T",TRIM('Felling&amp;Restocking'!H940)="DF",TRIM('Felling&amp;Restocking'!H940)="OS"),O940=0),0,1)</f>
        <v>0</v>
      </c>
      <c r="X940" s="345">
        <f>IF(OR('Felling&amp;Restocking'!$S940="",OR('Felling&amp;Restocking'!$S940=0,'Felling&amp;Restocking'!$S940="N/A")),0,1)</f>
        <v>0</v>
      </c>
      <c r="Y940" s="333" t="str">
        <f t="shared" si="130"/>
        <v/>
      </c>
      <c r="Z940" s="333" t="str">
        <f t="shared" si="131"/>
        <v/>
      </c>
      <c r="AA940" s="334" t="str">
        <f t="shared" si="132"/>
        <v/>
      </c>
      <c r="AC940" s="333" t="str">
        <f t="shared" si="133"/>
        <v/>
      </c>
      <c r="AE940" s="333" t="str">
        <f t="shared" si="134"/>
        <v>1</v>
      </c>
      <c r="AF940" s="346" t="str">
        <f>IF('Felling&amp;Restocking'!I940="","",IFERROR(VLOOKUP( 'Felling&amp;Restocking'!I940,SpeciesList[],2,FALSE),"," &amp; 'Felling&amp;Restocking'!I940))</f>
        <v/>
      </c>
      <c r="AG940" s="333" t="str">
        <f>IF('Felling&amp;Restocking'!I940="","",VLOOKUP( 'Felling&amp;Restocking'!I940,SpeciesList[],4,FALSE))</f>
        <v/>
      </c>
      <c r="AH940" s="333" t="str">
        <f>IF('Felling&amp;Restocking'!J940="","",IFERROR("," &amp; VLOOKUP( 'Felling&amp;Restocking'!J940,SpeciesList[],2,FALSE),"," &amp; 'Felling&amp;Restocking'!J940))</f>
        <v/>
      </c>
      <c r="AI940" s="333" t="str">
        <f>IF('Felling&amp;Restocking'!J940="","",VLOOKUP( 'Felling&amp;Restocking'!J940,SpeciesList[],4,FALSE))</f>
        <v/>
      </c>
      <c r="AJ940" s="333" t="str">
        <f>IF('Felling&amp;Restocking'!K940="","",IFERROR("," &amp; VLOOKUP( 'Felling&amp;Restocking'!K940,SpeciesList[],2,FALSE),"," &amp; 'Felling&amp;Restocking'!K940))</f>
        <v/>
      </c>
      <c r="AK940" s="333" t="str">
        <f>IF('Felling&amp;Restocking'!K940="","",VLOOKUP( 'Felling&amp;Restocking'!K940,SpeciesList[],4,FALSE))</f>
        <v/>
      </c>
      <c r="AL940" s="333" t="str">
        <f>IF('Felling&amp;Restocking'!L940="","",IFERROR("," &amp; VLOOKUP( 'Felling&amp;Restocking'!L940,SpeciesList[],2,FALSE),"," &amp; 'Felling&amp;Restocking'!L940))</f>
        <v/>
      </c>
      <c r="AM940" s="333" t="str">
        <f>IF('Felling&amp;Restocking'!L940="","",VLOOKUP( 'Felling&amp;Restocking'!L940,SpeciesList[],4,FALSE))</f>
        <v/>
      </c>
      <c r="AN940" s="333" t="str">
        <f>IF('Felling&amp;Restocking'!M940="","",IFERROR("," &amp; VLOOKUP( 'Felling&amp;Restocking'!M940,SpeciesList[],2,FALSE),"," &amp; 'Felling&amp;Restocking'!M940))</f>
        <v/>
      </c>
      <c r="AO940" s="333" t="str">
        <f>IF('Felling&amp;Restocking'!M940="","",VLOOKUP( 'Felling&amp;Restocking'!M940,SpeciesList[],4,FALSE))</f>
        <v/>
      </c>
      <c r="AP940" s="333" t="str">
        <f>IF('Felling&amp;Restocking'!N940="","",IFERROR("," &amp; VLOOKUP( 'Felling&amp;Restocking'!N940,SpeciesList[],2,FALSE),"," &amp; 'Felling&amp;Restocking'!N940))</f>
        <v/>
      </c>
      <c r="AQ940" s="333" t="str">
        <f>IF('Felling&amp;Restocking'!N940="","",VLOOKUP( 'Felling&amp;Restocking'!N940,SpeciesList[],4,FALSE))</f>
        <v/>
      </c>
      <c r="AS940" s="346"/>
      <c r="AT940" s="333" t="str">
        <f>IF('Sub-Cpt Record'!A940&lt;&gt;"",CONCATENATE('Sub-Cpt Record'!A940,'Sub-Cpt Record'!B940,'Sub-Cpt Record'!C940),"")</f>
        <v/>
      </c>
      <c r="AU940" s="333">
        <f t="shared" si="135"/>
        <v>1</v>
      </c>
      <c r="AV940" s="333">
        <f>IF(AT940&lt;&gt;"",'Sub-Cpt Record'!C940/CODE!AU940,0)</f>
        <v>0</v>
      </c>
    </row>
    <row r="941" spans="1:48" x14ac:dyDescent="0.25">
      <c r="A941" s="333" t="str">
        <f>IF('Sub-Cpt Record'!B941="",IF(OR('Sub-Cpt Record'!A941=0,'Sub-Cpt Record'!A941=""),"",'Sub-Cpt Record'!A941),CONCATENATE('Sub-Cpt Record'!A941&amp;'Sub-Cpt Record'!B941))</f>
        <v/>
      </c>
      <c r="B941" s="333">
        <f t="shared" si="127"/>
        <v>1</v>
      </c>
      <c r="C941" s="334" t="str">
        <f>IF('Sub-Cpt Record'!E941 = "","",'Sub-Cpt Record'!E941&amp;"  ")</f>
        <v/>
      </c>
      <c r="D941" s="333" t="str">
        <f>IF('Sub-Cpt Record'!F941 = "","",'Sub-Cpt Record'!F941&amp;"  ")</f>
        <v/>
      </c>
      <c r="E941" s="333" t="str">
        <f>IF('Sub-Cpt Record'!G941 = "","",'Sub-Cpt Record'!G941&amp;"  ")</f>
        <v/>
      </c>
      <c r="F941" s="333" t="str">
        <f>IF('Sub-Cpt Record'!H941 = "","",'Sub-Cpt Record'!H941&amp;"  ")</f>
        <v/>
      </c>
      <c r="G941" s="333" t="str">
        <f>IF('Sub-Cpt Record'!I941 = "","",'Sub-Cpt Record'!I941&amp;"  ")</f>
        <v/>
      </c>
      <c r="H941" s="333" t="str">
        <f>IF('Sub-Cpt Record'!J941 = "","",'Sub-Cpt Record'!J941&amp;"  ")</f>
        <v/>
      </c>
      <c r="I941" s="335" t="str">
        <f t="shared" si="128"/>
        <v/>
      </c>
      <c r="J941" s="333">
        <f>IF(A941&lt;&gt;"",'Sub-Cpt Record'!C941/CODE!B941,0)</f>
        <v>0</v>
      </c>
      <c r="L941" s="337" t="str">
        <f t="shared" si="129"/>
        <v/>
      </c>
      <c r="N941" s="338">
        <f>COUNTIFS('Felling&amp;Restocking'!$A$11:$A$1000, 'Felling&amp;Restocking'!$A941, 'Felling&amp;Restocking'!$B$11:$B$1000, 'Felling&amp;Restocking'!$B941, 'Felling&amp;Restocking'!$H$11:$H$1000, 'Felling&amp;Restocking'!$H941)</f>
        <v>0</v>
      </c>
      <c r="O941" s="338">
        <f>IF(OR('Felling&amp;Restocking'!H941=0,'Felling&amp;Restocking'!H941=""),0,1)</f>
        <v>0</v>
      </c>
      <c r="P941" s="339">
        <f>SUM('Felling&amp;Restocking'!O941+'Felling&amp;Restocking'!P941)</f>
        <v>0</v>
      </c>
      <c r="S941" s="341">
        <f>IF(AND(O941&lt;&gt;0,P941&lt;&gt;0,'Felling&amp;Restocking'!G941&lt;&gt;0,AA941="",AC941=""),1,0)</f>
        <v>0</v>
      </c>
      <c r="T941" s="342" t="str">
        <f>IF(OR('Felling&amp;Restocking'!G941=0,'Felling&amp;Restocking'!G941=""),"",SUM('Felling&amp;Restocking'!O941/P941)*'Felling&amp;Restocking'!G941)</f>
        <v/>
      </c>
      <c r="U941" s="343" t="str">
        <f>IF(OR('Felling&amp;Restocking'!G941=0,'Felling&amp;Restocking'!G941=""),"",SUM('Felling&amp;Restocking'!P941/P941)*'Felling&amp;Restocking'!G941)</f>
        <v/>
      </c>
      <c r="V941" s="344">
        <f>IF(CONCATENATE('Felling&amp;Restocking'!U941&amp;'Felling&amp;Restocking'!W941&amp;'Felling&amp;Restocking'!Y941&amp;'Felling&amp;Restocking'!AA941&amp;'Felling&amp;Restocking'!AC941)="",0,1)</f>
        <v>0</v>
      </c>
      <c r="W941" s="345">
        <f>IF(OR(OR(TRIM('Felling&amp;Restocking'!H941)="T",TRIM('Felling&amp;Restocking'!H941)="DF",TRIM('Felling&amp;Restocking'!H941)="OS"),O941=0),0,1)</f>
        <v>0</v>
      </c>
      <c r="X941" s="345">
        <f>IF(OR('Felling&amp;Restocking'!$S941="",OR('Felling&amp;Restocking'!$S941=0,'Felling&amp;Restocking'!$S941="N/A")),0,1)</f>
        <v>0</v>
      </c>
      <c r="Y941" s="333" t="str">
        <f t="shared" si="130"/>
        <v/>
      </c>
      <c r="Z941" s="333" t="str">
        <f t="shared" si="131"/>
        <v/>
      </c>
      <c r="AA941" s="334" t="str">
        <f t="shared" si="132"/>
        <v/>
      </c>
      <c r="AC941" s="333" t="str">
        <f t="shared" si="133"/>
        <v/>
      </c>
      <c r="AE941" s="333" t="str">
        <f t="shared" si="134"/>
        <v>1</v>
      </c>
      <c r="AF941" s="346" t="str">
        <f>IF('Felling&amp;Restocking'!I941="","",IFERROR(VLOOKUP( 'Felling&amp;Restocking'!I941,SpeciesList[],2,FALSE),"," &amp; 'Felling&amp;Restocking'!I941))</f>
        <v/>
      </c>
      <c r="AG941" s="333" t="str">
        <f>IF('Felling&amp;Restocking'!I941="","",VLOOKUP( 'Felling&amp;Restocking'!I941,SpeciesList[],4,FALSE))</f>
        <v/>
      </c>
      <c r="AH941" s="333" t="str">
        <f>IF('Felling&amp;Restocking'!J941="","",IFERROR("," &amp; VLOOKUP( 'Felling&amp;Restocking'!J941,SpeciesList[],2,FALSE),"," &amp; 'Felling&amp;Restocking'!J941))</f>
        <v/>
      </c>
      <c r="AI941" s="333" t="str">
        <f>IF('Felling&amp;Restocking'!J941="","",VLOOKUP( 'Felling&amp;Restocking'!J941,SpeciesList[],4,FALSE))</f>
        <v/>
      </c>
      <c r="AJ941" s="333" t="str">
        <f>IF('Felling&amp;Restocking'!K941="","",IFERROR("," &amp; VLOOKUP( 'Felling&amp;Restocking'!K941,SpeciesList[],2,FALSE),"," &amp; 'Felling&amp;Restocking'!K941))</f>
        <v/>
      </c>
      <c r="AK941" s="333" t="str">
        <f>IF('Felling&amp;Restocking'!K941="","",VLOOKUP( 'Felling&amp;Restocking'!K941,SpeciesList[],4,FALSE))</f>
        <v/>
      </c>
      <c r="AL941" s="333" t="str">
        <f>IF('Felling&amp;Restocking'!L941="","",IFERROR("," &amp; VLOOKUP( 'Felling&amp;Restocking'!L941,SpeciesList[],2,FALSE),"," &amp; 'Felling&amp;Restocking'!L941))</f>
        <v/>
      </c>
      <c r="AM941" s="333" t="str">
        <f>IF('Felling&amp;Restocking'!L941="","",VLOOKUP( 'Felling&amp;Restocking'!L941,SpeciesList[],4,FALSE))</f>
        <v/>
      </c>
      <c r="AN941" s="333" t="str">
        <f>IF('Felling&amp;Restocking'!M941="","",IFERROR("," &amp; VLOOKUP( 'Felling&amp;Restocking'!M941,SpeciesList[],2,FALSE),"," &amp; 'Felling&amp;Restocking'!M941))</f>
        <v/>
      </c>
      <c r="AO941" s="333" t="str">
        <f>IF('Felling&amp;Restocking'!M941="","",VLOOKUP( 'Felling&amp;Restocking'!M941,SpeciesList[],4,FALSE))</f>
        <v/>
      </c>
      <c r="AP941" s="333" t="str">
        <f>IF('Felling&amp;Restocking'!N941="","",IFERROR("," &amp; VLOOKUP( 'Felling&amp;Restocking'!N941,SpeciesList[],2,FALSE),"," &amp; 'Felling&amp;Restocking'!N941))</f>
        <v/>
      </c>
      <c r="AQ941" s="333" t="str">
        <f>IF('Felling&amp;Restocking'!N941="","",VLOOKUP( 'Felling&amp;Restocking'!N941,SpeciesList[],4,FALSE))</f>
        <v/>
      </c>
      <c r="AS941" s="346"/>
      <c r="AT941" s="333" t="str">
        <f>IF('Sub-Cpt Record'!A941&lt;&gt;"",CONCATENATE('Sub-Cpt Record'!A941,'Sub-Cpt Record'!B941,'Sub-Cpt Record'!C941),"")</f>
        <v/>
      </c>
      <c r="AU941" s="333">
        <f t="shared" si="135"/>
        <v>1</v>
      </c>
      <c r="AV941" s="333">
        <f>IF(AT941&lt;&gt;"",'Sub-Cpt Record'!C941/CODE!AU941,0)</f>
        <v>0</v>
      </c>
    </row>
    <row r="942" spans="1:48" x14ac:dyDescent="0.25">
      <c r="A942" s="333" t="str">
        <f>IF('Sub-Cpt Record'!B942="",IF(OR('Sub-Cpt Record'!A942=0,'Sub-Cpt Record'!A942=""),"",'Sub-Cpt Record'!A942),CONCATENATE('Sub-Cpt Record'!A942&amp;'Sub-Cpt Record'!B942))</f>
        <v/>
      </c>
      <c r="B942" s="333">
        <f t="shared" si="127"/>
        <v>1</v>
      </c>
      <c r="C942" s="334" t="str">
        <f>IF('Sub-Cpt Record'!E942 = "","",'Sub-Cpt Record'!E942&amp;"  ")</f>
        <v/>
      </c>
      <c r="D942" s="333" t="str">
        <f>IF('Sub-Cpt Record'!F942 = "","",'Sub-Cpt Record'!F942&amp;"  ")</f>
        <v/>
      </c>
      <c r="E942" s="333" t="str">
        <f>IF('Sub-Cpt Record'!G942 = "","",'Sub-Cpt Record'!G942&amp;"  ")</f>
        <v/>
      </c>
      <c r="F942" s="333" t="str">
        <f>IF('Sub-Cpt Record'!H942 = "","",'Sub-Cpt Record'!H942&amp;"  ")</f>
        <v/>
      </c>
      <c r="G942" s="333" t="str">
        <f>IF('Sub-Cpt Record'!I942 = "","",'Sub-Cpt Record'!I942&amp;"  ")</f>
        <v/>
      </c>
      <c r="H942" s="333" t="str">
        <f>IF('Sub-Cpt Record'!J942 = "","",'Sub-Cpt Record'!J942&amp;"  ")</f>
        <v/>
      </c>
      <c r="I942" s="335" t="str">
        <f t="shared" si="128"/>
        <v/>
      </c>
      <c r="J942" s="333">
        <f>IF(A942&lt;&gt;"",'Sub-Cpt Record'!C942/CODE!B942,0)</f>
        <v>0</v>
      </c>
      <c r="L942" s="337" t="str">
        <f t="shared" si="129"/>
        <v/>
      </c>
      <c r="N942" s="338">
        <f>COUNTIFS('Felling&amp;Restocking'!$A$11:$A$1000, 'Felling&amp;Restocking'!$A942, 'Felling&amp;Restocking'!$B$11:$B$1000, 'Felling&amp;Restocking'!$B942, 'Felling&amp;Restocking'!$H$11:$H$1000, 'Felling&amp;Restocking'!$H942)</f>
        <v>0</v>
      </c>
      <c r="O942" s="338">
        <f>IF(OR('Felling&amp;Restocking'!H942=0,'Felling&amp;Restocking'!H942=""),0,1)</f>
        <v>0</v>
      </c>
      <c r="P942" s="339">
        <f>SUM('Felling&amp;Restocking'!O942+'Felling&amp;Restocking'!P942)</f>
        <v>0</v>
      </c>
      <c r="S942" s="341">
        <f>IF(AND(O942&lt;&gt;0,P942&lt;&gt;0,'Felling&amp;Restocking'!G942&lt;&gt;0,AA942="",AC942=""),1,0)</f>
        <v>0</v>
      </c>
      <c r="T942" s="342" t="str">
        <f>IF(OR('Felling&amp;Restocking'!G942=0,'Felling&amp;Restocking'!G942=""),"",SUM('Felling&amp;Restocking'!O942/P942)*'Felling&amp;Restocking'!G942)</f>
        <v/>
      </c>
      <c r="U942" s="343" t="str">
        <f>IF(OR('Felling&amp;Restocking'!G942=0,'Felling&amp;Restocking'!G942=""),"",SUM('Felling&amp;Restocking'!P942/P942)*'Felling&amp;Restocking'!G942)</f>
        <v/>
      </c>
      <c r="V942" s="344">
        <f>IF(CONCATENATE('Felling&amp;Restocking'!U942&amp;'Felling&amp;Restocking'!W942&amp;'Felling&amp;Restocking'!Y942&amp;'Felling&amp;Restocking'!AA942&amp;'Felling&amp;Restocking'!AC942)="",0,1)</f>
        <v>0</v>
      </c>
      <c r="W942" s="345">
        <f>IF(OR(OR(TRIM('Felling&amp;Restocking'!H942)="T",TRIM('Felling&amp;Restocking'!H942)="DF",TRIM('Felling&amp;Restocking'!H942)="OS"),O942=0),0,1)</f>
        <v>0</v>
      </c>
      <c r="X942" s="345">
        <f>IF(OR('Felling&amp;Restocking'!$S942="",OR('Felling&amp;Restocking'!$S942=0,'Felling&amp;Restocking'!$S942="N/A")),0,1)</f>
        <v>0</v>
      </c>
      <c r="Y942" s="333" t="str">
        <f t="shared" si="130"/>
        <v/>
      </c>
      <c r="Z942" s="333" t="str">
        <f t="shared" si="131"/>
        <v/>
      </c>
      <c r="AA942" s="334" t="str">
        <f t="shared" si="132"/>
        <v/>
      </c>
      <c r="AC942" s="333" t="str">
        <f t="shared" si="133"/>
        <v/>
      </c>
      <c r="AE942" s="333" t="str">
        <f t="shared" si="134"/>
        <v>1</v>
      </c>
      <c r="AF942" s="346" t="str">
        <f>IF('Felling&amp;Restocking'!I942="","",IFERROR(VLOOKUP( 'Felling&amp;Restocking'!I942,SpeciesList[],2,FALSE),"," &amp; 'Felling&amp;Restocking'!I942))</f>
        <v/>
      </c>
      <c r="AG942" s="333" t="str">
        <f>IF('Felling&amp;Restocking'!I942="","",VLOOKUP( 'Felling&amp;Restocking'!I942,SpeciesList[],4,FALSE))</f>
        <v/>
      </c>
      <c r="AH942" s="333" t="str">
        <f>IF('Felling&amp;Restocking'!J942="","",IFERROR("," &amp; VLOOKUP( 'Felling&amp;Restocking'!J942,SpeciesList[],2,FALSE),"," &amp; 'Felling&amp;Restocking'!J942))</f>
        <v/>
      </c>
      <c r="AI942" s="333" t="str">
        <f>IF('Felling&amp;Restocking'!J942="","",VLOOKUP( 'Felling&amp;Restocking'!J942,SpeciesList[],4,FALSE))</f>
        <v/>
      </c>
      <c r="AJ942" s="333" t="str">
        <f>IF('Felling&amp;Restocking'!K942="","",IFERROR("," &amp; VLOOKUP( 'Felling&amp;Restocking'!K942,SpeciesList[],2,FALSE),"," &amp; 'Felling&amp;Restocking'!K942))</f>
        <v/>
      </c>
      <c r="AK942" s="333" t="str">
        <f>IF('Felling&amp;Restocking'!K942="","",VLOOKUP( 'Felling&amp;Restocking'!K942,SpeciesList[],4,FALSE))</f>
        <v/>
      </c>
      <c r="AL942" s="333" t="str">
        <f>IF('Felling&amp;Restocking'!L942="","",IFERROR("," &amp; VLOOKUP( 'Felling&amp;Restocking'!L942,SpeciesList[],2,FALSE),"," &amp; 'Felling&amp;Restocking'!L942))</f>
        <v/>
      </c>
      <c r="AM942" s="333" t="str">
        <f>IF('Felling&amp;Restocking'!L942="","",VLOOKUP( 'Felling&amp;Restocking'!L942,SpeciesList[],4,FALSE))</f>
        <v/>
      </c>
      <c r="AN942" s="333" t="str">
        <f>IF('Felling&amp;Restocking'!M942="","",IFERROR("," &amp; VLOOKUP( 'Felling&amp;Restocking'!M942,SpeciesList[],2,FALSE),"," &amp; 'Felling&amp;Restocking'!M942))</f>
        <v/>
      </c>
      <c r="AO942" s="333" t="str">
        <f>IF('Felling&amp;Restocking'!M942="","",VLOOKUP( 'Felling&amp;Restocking'!M942,SpeciesList[],4,FALSE))</f>
        <v/>
      </c>
      <c r="AP942" s="333" t="str">
        <f>IF('Felling&amp;Restocking'!N942="","",IFERROR("," &amp; VLOOKUP( 'Felling&amp;Restocking'!N942,SpeciesList[],2,FALSE),"," &amp; 'Felling&amp;Restocking'!N942))</f>
        <v/>
      </c>
      <c r="AQ942" s="333" t="str">
        <f>IF('Felling&amp;Restocking'!N942="","",VLOOKUP( 'Felling&amp;Restocking'!N942,SpeciesList[],4,FALSE))</f>
        <v/>
      </c>
      <c r="AS942" s="346"/>
      <c r="AT942" s="333" t="str">
        <f>IF('Sub-Cpt Record'!A942&lt;&gt;"",CONCATENATE('Sub-Cpt Record'!A942,'Sub-Cpt Record'!B942,'Sub-Cpt Record'!C942),"")</f>
        <v/>
      </c>
      <c r="AU942" s="333">
        <f t="shared" si="135"/>
        <v>1</v>
      </c>
      <c r="AV942" s="333">
        <f>IF(AT942&lt;&gt;"",'Sub-Cpt Record'!C942/CODE!AU942,0)</f>
        <v>0</v>
      </c>
    </row>
    <row r="943" spans="1:48" x14ac:dyDescent="0.25">
      <c r="A943" s="333" t="str">
        <f>IF('Sub-Cpt Record'!B943="",IF(OR('Sub-Cpt Record'!A943=0,'Sub-Cpt Record'!A943=""),"",'Sub-Cpt Record'!A943),CONCATENATE('Sub-Cpt Record'!A943&amp;'Sub-Cpt Record'!B943))</f>
        <v/>
      </c>
      <c r="B943" s="333">
        <f t="shared" si="127"/>
        <v>1</v>
      </c>
      <c r="C943" s="334" t="str">
        <f>IF('Sub-Cpt Record'!E943 = "","",'Sub-Cpt Record'!E943&amp;"  ")</f>
        <v/>
      </c>
      <c r="D943" s="333" t="str">
        <f>IF('Sub-Cpt Record'!F943 = "","",'Sub-Cpt Record'!F943&amp;"  ")</f>
        <v/>
      </c>
      <c r="E943" s="333" t="str">
        <f>IF('Sub-Cpt Record'!G943 = "","",'Sub-Cpt Record'!G943&amp;"  ")</f>
        <v/>
      </c>
      <c r="F943" s="333" t="str">
        <f>IF('Sub-Cpt Record'!H943 = "","",'Sub-Cpt Record'!H943&amp;"  ")</f>
        <v/>
      </c>
      <c r="G943" s="333" t="str">
        <f>IF('Sub-Cpt Record'!I943 = "","",'Sub-Cpt Record'!I943&amp;"  ")</f>
        <v/>
      </c>
      <c r="H943" s="333" t="str">
        <f>IF('Sub-Cpt Record'!J943 = "","",'Sub-Cpt Record'!J943&amp;"  ")</f>
        <v/>
      </c>
      <c r="I943" s="335" t="str">
        <f t="shared" si="128"/>
        <v/>
      </c>
      <c r="J943" s="333">
        <f>IF(A943&lt;&gt;"",'Sub-Cpt Record'!C943/CODE!B943,0)</f>
        <v>0</v>
      </c>
      <c r="L943" s="337" t="str">
        <f t="shared" si="129"/>
        <v/>
      </c>
      <c r="N943" s="338">
        <f>COUNTIFS('Felling&amp;Restocking'!$A$11:$A$1000, 'Felling&amp;Restocking'!$A943, 'Felling&amp;Restocking'!$B$11:$B$1000, 'Felling&amp;Restocking'!$B943, 'Felling&amp;Restocking'!$H$11:$H$1000, 'Felling&amp;Restocking'!$H943)</f>
        <v>0</v>
      </c>
      <c r="O943" s="338">
        <f>IF(OR('Felling&amp;Restocking'!H943=0,'Felling&amp;Restocking'!H943=""),0,1)</f>
        <v>0</v>
      </c>
      <c r="P943" s="339">
        <f>SUM('Felling&amp;Restocking'!O943+'Felling&amp;Restocking'!P943)</f>
        <v>0</v>
      </c>
      <c r="S943" s="341">
        <f>IF(AND(O943&lt;&gt;0,P943&lt;&gt;0,'Felling&amp;Restocking'!G943&lt;&gt;0,AA943="",AC943=""),1,0)</f>
        <v>0</v>
      </c>
      <c r="T943" s="342" t="str">
        <f>IF(OR('Felling&amp;Restocking'!G943=0,'Felling&amp;Restocking'!G943=""),"",SUM('Felling&amp;Restocking'!O943/P943)*'Felling&amp;Restocking'!G943)</f>
        <v/>
      </c>
      <c r="U943" s="343" t="str">
        <f>IF(OR('Felling&amp;Restocking'!G943=0,'Felling&amp;Restocking'!G943=""),"",SUM('Felling&amp;Restocking'!P943/P943)*'Felling&amp;Restocking'!G943)</f>
        <v/>
      </c>
      <c r="V943" s="344">
        <f>IF(CONCATENATE('Felling&amp;Restocking'!U943&amp;'Felling&amp;Restocking'!W943&amp;'Felling&amp;Restocking'!Y943&amp;'Felling&amp;Restocking'!AA943&amp;'Felling&amp;Restocking'!AC943)="",0,1)</f>
        <v>0</v>
      </c>
      <c r="W943" s="345">
        <f>IF(OR(OR(TRIM('Felling&amp;Restocking'!H943)="T",TRIM('Felling&amp;Restocking'!H943)="DF",TRIM('Felling&amp;Restocking'!H943)="OS"),O943=0),0,1)</f>
        <v>0</v>
      </c>
      <c r="X943" s="345">
        <f>IF(OR('Felling&amp;Restocking'!$S943="",OR('Felling&amp;Restocking'!$S943=0,'Felling&amp;Restocking'!$S943="N/A")),0,1)</f>
        <v>0</v>
      </c>
      <c r="Y943" s="333" t="str">
        <f t="shared" si="130"/>
        <v/>
      </c>
      <c r="Z943" s="333" t="str">
        <f t="shared" si="131"/>
        <v/>
      </c>
      <c r="AA943" s="334" t="str">
        <f t="shared" si="132"/>
        <v/>
      </c>
      <c r="AC943" s="333" t="str">
        <f t="shared" si="133"/>
        <v/>
      </c>
      <c r="AE943" s="333" t="str">
        <f t="shared" si="134"/>
        <v>1</v>
      </c>
      <c r="AF943" s="346" t="str">
        <f>IF('Felling&amp;Restocking'!I943="","",IFERROR(VLOOKUP( 'Felling&amp;Restocking'!I943,SpeciesList[],2,FALSE),"," &amp; 'Felling&amp;Restocking'!I943))</f>
        <v/>
      </c>
      <c r="AG943" s="333" t="str">
        <f>IF('Felling&amp;Restocking'!I943="","",VLOOKUP( 'Felling&amp;Restocking'!I943,SpeciesList[],4,FALSE))</f>
        <v/>
      </c>
      <c r="AH943" s="333" t="str">
        <f>IF('Felling&amp;Restocking'!J943="","",IFERROR("," &amp; VLOOKUP( 'Felling&amp;Restocking'!J943,SpeciesList[],2,FALSE),"," &amp; 'Felling&amp;Restocking'!J943))</f>
        <v/>
      </c>
      <c r="AI943" s="333" t="str">
        <f>IF('Felling&amp;Restocking'!J943="","",VLOOKUP( 'Felling&amp;Restocking'!J943,SpeciesList[],4,FALSE))</f>
        <v/>
      </c>
      <c r="AJ943" s="333" t="str">
        <f>IF('Felling&amp;Restocking'!K943="","",IFERROR("," &amp; VLOOKUP( 'Felling&amp;Restocking'!K943,SpeciesList[],2,FALSE),"," &amp; 'Felling&amp;Restocking'!K943))</f>
        <v/>
      </c>
      <c r="AK943" s="333" t="str">
        <f>IF('Felling&amp;Restocking'!K943="","",VLOOKUP( 'Felling&amp;Restocking'!K943,SpeciesList[],4,FALSE))</f>
        <v/>
      </c>
      <c r="AL943" s="333" t="str">
        <f>IF('Felling&amp;Restocking'!L943="","",IFERROR("," &amp; VLOOKUP( 'Felling&amp;Restocking'!L943,SpeciesList[],2,FALSE),"," &amp; 'Felling&amp;Restocking'!L943))</f>
        <v/>
      </c>
      <c r="AM943" s="333" t="str">
        <f>IF('Felling&amp;Restocking'!L943="","",VLOOKUP( 'Felling&amp;Restocking'!L943,SpeciesList[],4,FALSE))</f>
        <v/>
      </c>
      <c r="AN943" s="333" t="str">
        <f>IF('Felling&amp;Restocking'!M943="","",IFERROR("," &amp; VLOOKUP( 'Felling&amp;Restocking'!M943,SpeciesList[],2,FALSE),"," &amp; 'Felling&amp;Restocking'!M943))</f>
        <v/>
      </c>
      <c r="AO943" s="333" t="str">
        <f>IF('Felling&amp;Restocking'!M943="","",VLOOKUP( 'Felling&amp;Restocking'!M943,SpeciesList[],4,FALSE))</f>
        <v/>
      </c>
      <c r="AP943" s="333" t="str">
        <f>IF('Felling&amp;Restocking'!N943="","",IFERROR("," &amp; VLOOKUP( 'Felling&amp;Restocking'!N943,SpeciesList[],2,FALSE),"," &amp; 'Felling&amp;Restocking'!N943))</f>
        <v/>
      </c>
      <c r="AQ943" s="333" t="str">
        <f>IF('Felling&amp;Restocking'!N943="","",VLOOKUP( 'Felling&amp;Restocking'!N943,SpeciesList[],4,FALSE))</f>
        <v/>
      </c>
      <c r="AS943" s="346"/>
      <c r="AT943" s="333" t="str">
        <f>IF('Sub-Cpt Record'!A943&lt;&gt;"",CONCATENATE('Sub-Cpt Record'!A943,'Sub-Cpt Record'!B943,'Sub-Cpt Record'!C943),"")</f>
        <v/>
      </c>
      <c r="AU943" s="333">
        <f t="shared" si="135"/>
        <v>1</v>
      </c>
      <c r="AV943" s="333">
        <f>IF(AT943&lt;&gt;"",'Sub-Cpt Record'!C943/CODE!AU943,0)</f>
        <v>0</v>
      </c>
    </row>
    <row r="944" spans="1:48" x14ac:dyDescent="0.25">
      <c r="A944" s="333" t="str">
        <f>IF('Sub-Cpt Record'!B944="",IF(OR('Sub-Cpt Record'!A944=0,'Sub-Cpt Record'!A944=""),"",'Sub-Cpt Record'!A944),CONCATENATE('Sub-Cpt Record'!A944&amp;'Sub-Cpt Record'!B944))</f>
        <v/>
      </c>
      <c r="B944" s="333">
        <f t="shared" si="127"/>
        <v>1</v>
      </c>
      <c r="C944" s="334" t="str">
        <f>IF('Sub-Cpt Record'!E944 = "","",'Sub-Cpt Record'!E944&amp;"  ")</f>
        <v/>
      </c>
      <c r="D944" s="333" t="str">
        <f>IF('Sub-Cpt Record'!F944 = "","",'Sub-Cpt Record'!F944&amp;"  ")</f>
        <v/>
      </c>
      <c r="E944" s="333" t="str">
        <f>IF('Sub-Cpt Record'!G944 = "","",'Sub-Cpt Record'!G944&amp;"  ")</f>
        <v/>
      </c>
      <c r="F944" s="333" t="str">
        <f>IF('Sub-Cpt Record'!H944 = "","",'Sub-Cpt Record'!H944&amp;"  ")</f>
        <v/>
      </c>
      <c r="G944" s="333" t="str">
        <f>IF('Sub-Cpt Record'!I944 = "","",'Sub-Cpt Record'!I944&amp;"  ")</f>
        <v/>
      </c>
      <c r="H944" s="333" t="str">
        <f>IF('Sub-Cpt Record'!J944 = "","",'Sub-Cpt Record'!J944&amp;"  ")</f>
        <v/>
      </c>
      <c r="I944" s="335" t="str">
        <f t="shared" si="128"/>
        <v/>
      </c>
      <c r="J944" s="333">
        <f>IF(A944&lt;&gt;"",'Sub-Cpt Record'!C944/CODE!B944,0)</f>
        <v>0</v>
      </c>
      <c r="L944" s="337" t="str">
        <f t="shared" si="129"/>
        <v/>
      </c>
      <c r="N944" s="338">
        <f>COUNTIFS('Felling&amp;Restocking'!$A$11:$A$1000, 'Felling&amp;Restocking'!$A944, 'Felling&amp;Restocking'!$B$11:$B$1000, 'Felling&amp;Restocking'!$B944, 'Felling&amp;Restocking'!$H$11:$H$1000, 'Felling&amp;Restocking'!$H944)</f>
        <v>0</v>
      </c>
      <c r="O944" s="338">
        <f>IF(OR('Felling&amp;Restocking'!H944=0,'Felling&amp;Restocking'!H944=""),0,1)</f>
        <v>0</v>
      </c>
      <c r="P944" s="339">
        <f>SUM('Felling&amp;Restocking'!O944+'Felling&amp;Restocking'!P944)</f>
        <v>0</v>
      </c>
      <c r="S944" s="341">
        <f>IF(AND(O944&lt;&gt;0,P944&lt;&gt;0,'Felling&amp;Restocking'!G944&lt;&gt;0,AA944="",AC944=""),1,0)</f>
        <v>0</v>
      </c>
      <c r="T944" s="342" t="str">
        <f>IF(OR('Felling&amp;Restocking'!G944=0,'Felling&amp;Restocking'!G944=""),"",SUM('Felling&amp;Restocking'!O944/P944)*'Felling&amp;Restocking'!G944)</f>
        <v/>
      </c>
      <c r="U944" s="343" t="str">
        <f>IF(OR('Felling&amp;Restocking'!G944=0,'Felling&amp;Restocking'!G944=""),"",SUM('Felling&amp;Restocking'!P944/P944)*'Felling&amp;Restocking'!G944)</f>
        <v/>
      </c>
      <c r="V944" s="344">
        <f>IF(CONCATENATE('Felling&amp;Restocking'!U944&amp;'Felling&amp;Restocking'!W944&amp;'Felling&amp;Restocking'!Y944&amp;'Felling&amp;Restocking'!AA944&amp;'Felling&amp;Restocking'!AC944)="",0,1)</f>
        <v>0</v>
      </c>
      <c r="W944" s="345">
        <f>IF(OR(OR(TRIM('Felling&amp;Restocking'!H944)="T",TRIM('Felling&amp;Restocking'!H944)="DF",TRIM('Felling&amp;Restocking'!H944)="OS"),O944=0),0,1)</f>
        <v>0</v>
      </c>
      <c r="X944" s="345">
        <f>IF(OR('Felling&amp;Restocking'!$S944="",OR('Felling&amp;Restocking'!$S944=0,'Felling&amp;Restocking'!$S944="N/A")),0,1)</f>
        <v>0</v>
      </c>
      <c r="Y944" s="333" t="str">
        <f t="shared" si="130"/>
        <v/>
      </c>
      <c r="Z944" s="333" t="str">
        <f t="shared" si="131"/>
        <v/>
      </c>
      <c r="AA944" s="334" t="str">
        <f t="shared" si="132"/>
        <v/>
      </c>
      <c r="AC944" s="333" t="str">
        <f t="shared" si="133"/>
        <v/>
      </c>
      <c r="AE944" s="333" t="str">
        <f t="shared" si="134"/>
        <v>1</v>
      </c>
      <c r="AF944" s="346" t="str">
        <f>IF('Felling&amp;Restocking'!I944="","",IFERROR(VLOOKUP( 'Felling&amp;Restocking'!I944,SpeciesList[],2,FALSE),"," &amp; 'Felling&amp;Restocking'!I944))</f>
        <v/>
      </c>
      <c r="AG944" s="333" t="str">
        <f>IF('Felling&amp;Restocking'!I944="","",VLOOKUP( 'Felling&amp;Restocking'!I944,SpeciesList[],4,FALSE))</f>
        <v/>
      </c>
      <c r="AH944" s="333" t="str">
        <f>IF('Felling&amp;Restocking'!J944="","",IFERROR("," &amp; VLOOKUP( 'Felling&amp;Restocking'!J944,SpeciesList[],2,FALSE),"," &amp; 'Felling&amp;Restocking'!J944))</f>
        <v/>
      </c>
      <c r="AI944" s="333" t="str">
        <f>IF('Felling&amp;Restocking'!J944="","",VLOOKUP( 'Felling&amp;Restocking'!J944,SpeciesList[],4,FALSE))</f>
        <v/>
      </c>
      <c r="AJ944" s="333" t="str">
        <f>IF('Felling&amp;Restocking'!K944="","",IFERROR("," &amp; VLOOKUP( 'Felling&amp;Restocking'!K944,SpeciesList[],2,FALSE),"," &amp; 'Felling&amp;Restocking'!K944))</f>
        <v/>
      </c>
      <c r="AK944" s="333" t="str">
        <f>IF('Felling&amp;Restocking'!K944="","",VLOOKUP( 'Felling&amp;Restocking'!K944,SpeciesList[],4,FALSE))</f>
        <v/>
      </c>
      <c r="AL944" s="333" t="str">
        <f>IF('Felling&amp;Restocking'!L944="","",IFERROR("," &amp; VLOOKUP( 'Felling&amp;Restocking'!L944,SpeciesList[],2,FALSE),"," &amp; 'Felling&amp;Restocking'!L944))</f>
        <v/>
      </c>
      <c r="AM944" s="333" t="str">
        <f>IF('Felling&amp;Restocking'!L944="","",VLOOKUP( 'Felling&amp;Restocking'!L944,SpeciesList[],4,FALSE))</f>
        <v/>
      </c>
      <c r="AN944" s="333" t="str">
        <f>IF('Felling&amp;Restocking'!M944="","",IFERROR("," &amp; VLOOKUP( 'Felling&amp;Restocking'!M944,SpeciesList[],2,FALSE),"," &amp; 'Felling&amp;Restocking'!M944))</f>
        <v/>
      </c>
      <c r="AO944" s="333" t="str">
        <f>IF('Felling&amp;Restocking'!M944="","",VLOOKUP( 'Felling&amp;Restocking'!M944,SpeciesList[],4,FALSE))</f>
        <v/>
      </c>
      <c r="AP944" s="333" t="str">
        <f>IF('Felling&amp;Restocking'!N944="","",IFERROR("," &amp; VLOOKUP( 'Felling&amp;Restocking'!N944,SpeciesList[],2,FALSE),"," &amp; 'Felling&amp;Restocking'!N944))</f>
        <v/>
      </c>
      <c r="AQ944" s="333" t="str">
        <f>IF('Felling&amp;Restocking'!N944="","",VLOOKUP( 'Felling&amp;Restocking'!N944,SpeciesList[],4,FALSE))</f>
        <v/>
      </c>
      <c r="AS944" s="346"/>
      <c r="AT944" s="333" t="str">
        <f>IF('Sub-Cpt Record'!A944&lt;&gt;"",CONCATENATE('Sub-Cpt Record'!A944,'Sub-Cpt Record'!B944,'Sub-Cpt Record'!C944),"")</f>
        <v/>
      </c>
      <c r="AU944" s="333">
        <f t="shared" si="135"/>
        <v>1</v>
      </c>
      <c r="AV944" s="333">
        <f>IF(AT944&lt;&gt;"",'Sub-Cpt Record'!C944/CODE!AU944,0)</f>
        <v>0</v>
      </c>
    </row>
    <row r="945" spans="1:48" x14ac:dyDescent="0.25">
      <c r="A945" s="333" t="str">
        <f>IF('Sub-Cpt Record'!B945="",IF(OR('Sub-Cpt Record'!A945=0,'Sub-Cpt Record'!A945=""),"",'Sub-Cpt Record'!A945),CONCATENATE('Sub-Cpt Record'!A945&amp;'Sub-Cpt Record'!B945))</f>
        <v/>
      </c>
      <c r="B945" s="333">
        <f t="shared" si="127"/>
        <v>1</v>
      </c>
      <c r="C945" s="334" t="str">
        <f>IF('Sub-Cpt Record'!E945 = "","",'Sub-Cpt Record'!E945&amp;"  ")</f>
        <v/>
      </c>
      <c r="D945" s="333" t="str">
        <f>IF('Sub-Cpt Record'!F945 = "","",'Sub-Cpt Record'!F945&amp;"  ")</f>
        <v/>
      </c>
      <c r="E945" s="333" t="str">
        <f>IF('Sub-Cpt Record'!G945 = "","",'Sub-Cpt Record'!G945&amp;"  ")</f>
        <v/>
      </c>
      <c r="F945" s="333" t="str">
        <f>IF('Sub-Cpt Record'!H945 = "","",'Sub-Cpt Record'!H945&amp;"  ")</f>
        <v/>
      </c>
      <c r="G945" s="333" t="str">
        <f>IF('Sub-Cpt Record'!I945 = "","",'Sub-Cpt Record'!I945&amp;"  ")</f>
        <v/>
      </c>
      <c r="H945" s="333" t="str">
        <f>IF('Sub-Cpt Record'!J945 = "","",'Sub-Cpt Record'!J945&amp;"  ")</f>
        <v/>
      </c>
      <c r="I945" s="335" t="str">
        <f t="shared" si="128"/>
        <v/>
      </c>
      <c r="J945" s="333">
        <f>IF(A945&lt;&gt;"",'Sub-Cpt Record'!C945/CODE!B945,0)</f>
        <v>0</v>
      </c>
      <c r="L945" s="337" t="str">
        <f t="shared" si="129"/>
        <v/>
      </c>
      <c r="N945" s="338">
        <f>COUNTIFS('Felling&amp;Restocking'!$A$11:$A$1000, 'Felling&amp;Restocking'!$A945, 'Felling&amp;Restocking'!$B$11:$B$1000, 'Felling&amp;Restocking'!$B945, 'Felling&amp;Restocking'!$H$11:$H$1000, 'Felling&amp;Restocking'!$H945)</f>
        <v>0</v>
      </c>
      <c r="O945" s="338">
        <f>IF(OR('Felling&amp;Restocking'!H945=0,'Felling&amp;Restocking'!H945=""),0,1)</f>
        <v>0</v>
      </c>
      <c r="P945" s="339">
        <f>SUM('Felling&amp;Restocking'!O945+'Felling&amp;Restocking'!P945)</f>
        <v>0</v>
      </c>
      <c r="S945" s="341">
        <f>IF(AND(O945&lt;&gt;0,P945&lt;&gt;0,'Felling&amp;Restocking'!G945&lt;&gt;0,AA945="",AC945=""),1,0)</f>
        <v>0</v>
      </c>
      <c r="T945" s="342" t="str">
        <f>IF(OR('Felling&amp;Restocking'!G945=0,'Felling&amp;Restocking'!G945=""),"",SUM('Felling&amp;Restocking'!O945/P945)*'Felling&amp;Restocking'!G945)</f>
        <v/>
      </c>
      <c r="U945" s="343" t="str">
        <f>IF(OR('Felling&amp;Restocking'!G945=0,'Felling&amp;Restocking'!G945=""),"",SUM('Felling&amp;Restocking'!P945/P945)*'Felling&amp;Restocking'!G945)</f>
        <v/>
      </c>
      <c r="V945" s="344">
        <f>IF(CONCATENATE('Felling&amp;Restocking'!U945&amp;'Felling&amp;Restocking'!W945&amp;'Felling&amp;Restocking'!Y945&amp;'Felling&amp;Restocking'!AA945&amp;'Felling&amp;Restocking'!AC945)="",0,1)</f>
        <v>0</v>
      </c>
      <c r="W945" s="345">
        <f>IF(OR(OR(TRIM('Felling&amp;Restocking'!H945)="T",TRIM('Felling&amp;Restocking'!H945)="DF",TRIM('Felling&amp;Restocking'!H945)="OS"),O945=0),0,1)</f>
        <v>0</v>
      </c>
      <c r="X945" s="345">
        <f>IF(OR('Felling&amp;Restocking'!$S945="",OR('Felling&amp;Restocking'!$S945=0,'Felling&amp;Restocking'!$S945="N/A")),0,1)</f>
        <v>0</v>
      </c>
      <c r="Y945" s="333" t="str">
        <f t="shared" si="130"/>
        <v/>
      </c>
      <c r="Z945" s="333" t="str">
        <f t="shared" si="131"/>
        <v/>
      </c>
      <c r="AA945" s="334" t="str">
        <f t="shared" si="132"/>
        <v/>
      </c>
      <c r="AC945" s="333" t="str">
        <f t="shared" si="133"/>
        <v/>
      </c>
      <c r="AE945" s="333" t="str">
        <f t="shared" si="134"/>
        <v>1</v>
      </c>
      <c r="AF945" s="346" t="str">
        <f>IF('Felling&amp;Restocking'!I945="","",IFERROR(VLOOKUP( 'Felling&amp;Restocking'!I945,SpeciesList[],2,FALSE),"," &amp; 'Felling&amp;Restocking'!I945))</f>
        <v/>
      </c>
      <c r="AG945" s="333" t="str">
        <f>IF('Felling&amp;Restocking'!I945="","",VLOOKUP( 'Felling&amp;Restocking'!I945,SpeciesList[],4,FALSE))</f>
        <v/>
      </c>
      <c r="AH945" s="333" t="str">
        <f>IF('Felling&amp;Restocking'!J945="","",IFERROR("," &amp; VLOOKUP( 'Felling&amp;Restocking'!J945,SpeciesList[],2,FALSE),"," &amp; 'Felling&amp;Restocking'!J945))</f>
        <v/>
      </c>
      <c r="AI945" s="333" t="str">
        <f>IF('Felling&amp;Restocking'!J945="","",VLOOKUP( 'Felling&amp;Restocking'!J945,SpeciesList[],4,FALSE))</f>
        <v/>
      </c>
      <c r="AJ945" s="333" t="str">
        <f>IF('Felling&amp;Restocking'!K945="","",IFERROR("," &amp; VLOOKUP( 'Felling&amp;Restocking'!K945,SpeciesList[],2,FALSE),"," &amp; 'Felling&amp;Restocking'!K945))</f>
        <v/>
      </c>
      <c r="AK945" s="333" t="str">
        <f>IF('Felling&amp;Restocking'!K945="","",VLOOKUP( 'Felling&amp;Restocking'!K945,SpeciesList[],4,FALSE))</f>
        <v/>
      </c>
      <c r="AL945" s="333" t="str">
        <f>IF('Felling&amp;Restocking'!L945="","",IFERROR("," &amp; VLOOKUP( 'Felling&amp;Restocking'!L945,SpeciesList[],2,FALSE),"," &amp; 'Felling&amp;Restocking'!L945))</f>
        <v/>
      </c>
      <c r="AM945" s="333" t="str">
        <f>IF('Felling&amp;Restocking'!L945="","",VLOOKUP( 'Felling&amp;Restocking'!L945,SpeciesList[],4,FALSE))</f>
        <v/>
      </c>
      <c r="AN945" s="333" t="str">
        <f>IF('Felling&amp;Restocking'!M945="","",IFERROR("," &amp; VLOOKUP( 'Felling&amp;Restocking'!M945,SpeciesList[],2,FALSE),"," &amp; 'Felling&amp;Restocking'!M945))</f>
        <v/>
      </c>
      <c r="AO945" s="333" t="str">
        <f>IF('Felling&amp;Restocking'!M945="","",VLOOKUP( 'Felling&amp;Restocking'!M945,SpeciesList[],4,FALSE))</f>
        <v/>
      </c>
      <c r="AP945" s="333" t="str">
        <f>IF('Felling&amp;Restocking'!N945="","",IFERROR("," &amp; VLOOKUP( 'Felling&amp;Restocking'!N945,SpeciesList[],2,FALSE),"," &amp; 'Felling&amp;Restocking'!N945))</f>
        <v/>
      </c>
      <c r="AQ945" s="333" t="str">
        <f>IF('Felling&amp;Restocking'!N945="","",VLOOKUP( 'Felling&amp;Restocking'!N945,SpeciesList[],4,FALSE))</f>
        <v/>
      </c>
      <c r="AS945" s="346"/>
      <c r="AT945" s="333" t="str">
        <f>IF('Sub-Cpt Record'!A945&lt;&gt;"",CONCATENATE('Sub-Cpt Record'!A945,'Sub-Cpt Record'!B945,'Sub-Cpt Record'!C945),"")</f>
        <v/>
      </c>
      <c r="AU945" s="333">
        <f t="shared" si="135"/>
        <v>1</v>
      </c>
      <c r="AV945" s="333">
        <f>IF(AT945&lt;&gt;"",'Sub-Cpt Record'!C945/CODE!AU945,0)</f>
        <v>0</v>
      </c>
    </row>
    <row r="946" spans="1:48" x14ac:dyDescent="0.25">
      <c r="A946" s="333" t="str">
        <f>IF('Sub-Cpt Record'!B946="",IF(OR('Sub-Cpt Record'!A946=0,'Sub-Cpt Record'!A946=""),"",'Sub-Cpt Record'!A946),CONCATENATE('Sub-Cpt Record'!A946&amp;'Sub-Cpt Record'!B946))</f>
        <v/>
      </c>
      <c r="B946" s="333">
        <f t="shared" si="127"/>
        <v>1</v>
      </c>
      <c r="C946" s="334" t="str">
        <f>IF('Sub-Cpt Record'!E946 = "","",'Sub-Cpt Record'!E946&amp;"  ")</f>
        <v/>
      </c>
      <c r="D946" s="333" t="str">
        <f>IF('Sub-Cpt Record'!F946 = "","",'Sub-Cpt Record'!F946&amp;"  ")</f>
        <v/>
      </c>
      <c r="E946" s="333" t="str">
        <f>IF('Sub-Cpt Record'!G946 = "","",'Sub-Cpt Record'!G946&amp;"  ")</f>
        <v/>
      </c>
      <c r="F946" s="333" t="str">
        <f>IF('Sub-Cpt Record'!H946 = "","",'Sub-Cpt Record'!H946&amp;"  ")</f>
        <v/>
      </c>
      <c r="G946" s="333" t="str">
        <f>IF('Sub-Cpt Record'!I946 = "","",'Sub-Cpt Record'!I946&amp;"  ")</f>
        <v/>
      </c>
      <c r="H946" s="333" t="str">
        <f>IF('Sub-Cpt Record'!J946 = "","",'Sub-Cpt Record'!J946&amp;"  ")</f>
        <v/>
      </c>
      <c r="I946" s="335" t="str">
        <f t="shared" si="128"/>
        <v/>
      </c>
      <c r="J946" s="333">
        <f>IF(A946&lt;&gt;"",'Sub-Cpt Record'!C946/CODE!B946,0)</f>
        <v>0</v>
      </c>
      <c r="L946" s="337" t="str">
        <f t="shared" si="129"/>
        <v/>
      </c>
      <c r="N946" s="338">
        <f>COUNTIFS('Felling&amp;Restocking'!$A$11:$A$1000, 'Felling&amp;Restocking'!$A946, 'Felling&amp;Restocking'!$B$11:$B$1000, 'Felling&amp;Restocking'!$B946, 'Felling&amp;Restocking'!$H$11:$H$1000, 'Felling&amp;Restocking'!$H946)</f>
        <v>0</v>
      </c>
      <c r="O946" s="338">
        <f>IF(OR('Felling&amp;Restocking'!H946=0,'Felling&amp;Restocking'!H946=""),0,1)</f>
        <v>0</v>
      </c>
      <c r="P946" s="339">
        <f>SUM('Felling&amp;Restocking'!O946+'Felling&amp;Restocking'!P946)</f>
        <v>0</v>
      </c>
      <c r="S946" s="341">
        <f>IF(AND(O946&lt;&gt;0,P946&lt;&gt;0,'Felling&amp;Restocking'!G946&lt;&gt;0,AA946="",AC946=""),1,0)</f>
        <v>0</v>
      </c>
      <c r="T946" s="342" t="str">
        <f>IF(OR('Felling&amp;Restocking'!G946=0,'Felling&amp;Restocking'!G946=""),"",SUM('Felling&amp;Restocking'!O946/P946)*'Felling&amp;Restocking'!G946)</f>
        <v/>
      </c>
      <c r="U946" s="343" t="str">
        <f>IF(OR('Felling&amp;Restocking'!G946=0,'Felling&amp;Restocking'!G946=""),"",SUM('Felling&amp;Restocking'!P946/P946)*'Felling&amp;Restocking'!G946)</f>
        <v/>
      </c>
      <c r="V946" s="344">
        <f>IF(CONCATENATE('Felling&amp;Restocking'!U946&amp;'Felling&amp;Restocking'!W946&amp;'Felling&amp;Restocking'!Y946&amp;'Felling&amp;Restocking'!AA946&amp;'Felling&amp;Restocking'!AC946)="",0,1)</f>
        <v>0</v>
      </c>
      <c r="W946" s="345">
        <f>IF(OR(OR(TRIM('Felling&amp;Restocking'!H946)="T",TRIM('Felling&amp;Restocking'!H946)="DF",TRIM('Felling&amp;Restocking'!H946)="OS"),O946=0),0,1)</f>
        <v>0</v>
      </c>
      <c r="X946" s="345">
        <f>IF(OR('Felling&amp;Restocking'!$S946="",OR('Felling&amp;Restocking'!$S946=0,'Felling&amp;Restocking'!$S946="N/A")),0,1)</f>
        <v>0</v>
      </c>
      <c r="Y946" s="333" t="str">
        <f t="shared" si="130"/>
        <v/>
      </c>
      <c r="Z946" s="333" t="str">
        <f t="shared" si="131"/>
        <v/>
      </c>
      <c r="AA946" s="334" t="str">
        <f t="shared" si="132"/>
        <v/>
      </c>
      <c r="AC946" s="333" t="str">
        <f t="shared" si="133"/>
        <v/>
      </c>
      <c r="AE946" s="333" t="str">
        <f t="shared" si="134"/>
        <v>1</v>
      </c>
      <c r="AF946" s="346" t="str">
        <f>IF('Felling&amp;Restocking'!I946="","",IFERROR(VLOOKUP( 'Felling&amp;Restocking'!I946,SpeciesList[],2,FALSE),"," &amp; 'Felling&amp;Restocking'!I946))</f>
        <v/>
      </c>
      <c r="AG946" s="333" t="str">
        <f>IF('Felling&amp;Restocking'!I946="","",VLOOKUP( 'Felling&amp;Restocking'!I946,SpeciesList[],4,FALSE))</f>
        <v/>
      </c>
      <c r="AH946" s="333" t="str">
        <f>IF('Felling&amp;Restocking'!J946="","",IFERROR("," &amp; VLOOKUP( 'Felling&amp;Restocking'!J946,SpeciesList[],2,FALSE),"," &amp; 'Felling&amp;Restocking'!J946))</f>
        <v/>
      </c>
      <c r="AI946" s="333" t="str">
        <f>IF('Felling&amp;Restocking'!J946="","",VLOOKUP( 'Felling&amp;Restocking'!J946,SpeciesList[],4,FALSE))</f>
        <v/>
      </c>
      <c r="AJ946" s="333" t="str">
        <f>IF('Felling&amp;Restocking'!K946="","",IFERROR("," &amp; VLOOKUP( 'Felling&amp;Restocking'!K946,SpeciesList[],2,FALSE),"," &amp; 'Felling&amp;Restocking'!K946))</f>
        <v/>
      </c>
      <c r="AK946" s="333" t="str">
        <f>IF('Felling&amp;Restocking'!K946="","",VLOOKUP( 'Felling&amp;Restocking'!K946,SpeciesList[],4,FALSE))</f>
        <v/>
      </c>
      <c r="AL946" s="333" t="str">
        <f>IF('Felling&amp;Restocking'!L946="","",IFERROR("," &amp; VLOOKUP( 'Felling&amp;Restocking'!L946,SpeciesList[],2,FALSE),"," &amp; 'Felling&amp;Restocking'!L946))</f>
        <v/>
      </c>
      <c r="AM946" s="333" t="str">
        <f>IF('Felling&amp;Restocking'!L946="","",VLOOKUP( 'Felling&amp;Restocking'!L946,SpeciesList[],4,FALSE))</f>
        <v/>
      </c>
      <c r="AN946" s="333" t="str">
        <f>IF('Felling&amp;Restocking'!M946="","",IFERROR("," &amp; VLOOKUP( 'Felling&amp;Restocking'!M946,SpeciesList[],2,FALSE),"," &amp; 'Felling&amp;Restocking'!M946))</f>
        <v/>
      </c>
      <c r="AO946" s="333" t="str">
        <f>IF('Felling&amp;Restocking'!M946="","",VLOOKUP( 'Felling&amp;Restocking'!M946,SpeciesList[],4,FALSE))</f>
        <v/>
      </c>
      <c r="AP946" s="333" t="str">
        <f>IF('Felling&amp;Restocking'!N946="","",IFERROR("," &amp; VLOOKUP( 'Felling&amp;Restocking'!N946,SpeciesList[],2,FALSE),"," &amp; 'Felling&amp;Restocking'!N946))</f>
        <v/>
      </c>
      <c r="AQ946" s="333" t="str">
        <f>IF('Felling&amp;Restocking'!N946="","",VLOOKUP( 'Felling&amp;Restocking'!N946,SpeciesList[],4,FALSE))</f>
        <v/>
      </c>
      <c r="AS946" s="346"/>
      <c r="AT946" s="333" t="str">
        <f>IF('Sub-Cpt Record'!A946&lt;&gt;"",CONCATENATE('Sub-Cpt Record'!A946,'Sub-Cpt Record'!B946,'Sub-Cpt Record'!C946),"")</f>
        <v/>
      </c>
      <c r="AU946" s="333">
        <f t="shared" si="135"/>
        <v>1</v>
      </c>
      <c r="AV946" s="333">
        <f>IF(AT946&lt;&gt;"",'Sub-Cpt Record'!C946/CODE!AU946,0)</f>
        <v>0</v>
      </c>
    </row>
    <row r="947" spans="1:48" x14ac:dyDescent="0.25">
      <c r="A947" s="333" t="str">
        <f>IF('Sub-Cpt Record'!B947="",IF(OR('Sub-Cpt Record'!A947=0,'Sub-Cpt Record'!A947=""),"",'Sub-Cpt Record'!A947),CONCATENATE('Sub-Cpt Record'!A947&amp;'Sub-Cpt Record'!B947))</f>
        <v/>
      </c>
      <c r="B947" s="333">
        <f t="shared" si="127"/>
        <v>1</v>
      </c>
      <c r="C947" s="334" t="str">
        <f>IF('Sub-Cpt Record'!E947 = "","",'Sub-Cpt Record'!E947&amp;"  ")</f>
        <v/>
      </c>
      <c r="D947" s="333" t="str">
        <f>IF('Sub-Cpt Record'!F947 = "","",'Sub-Cpt Record'!F947&amp;"  ")</f>
        <v/>
      </c>
      <c r="E947" s="333" t="str">
        <f>IF('Sub-Cpt Record'!G947 = "","",'Sub-Cpt Record'!G947&amp;"  ")</f>
        <v/>
      </c>
      <c r="F947" s="333" t="str">
        <f>IF('Sub-Cpt Record'!H947 = "","",'Sub-Cpt Record'!H947&amp;"  ")</f>
        <v/>
      </c>
      <c r="G947" s="333" t="str">
        <f>IF('Sub-Cpt Record'!I947 = "","",'Sub-Cpt Record'!I947&amp;"  ")</f>
        <v/>
      </c>
      <c r="H947" s="333" t="str">
        <f>IF('Sub-Cpt Record'!J947 = "","",'Sub-Cpt Record'!J947&amp;"  ")</f>
        <v/>
      </c>
      <c r="I947" s="335" t="str">
        <f t="shared" si="128"/>
        <v/>
      </c>
      <c r="J947" s="333">
        <f>IF(A947&lt;&gt;"",'Sub-Cpt Record'!C947/CODE!B947,0)</f>
        <v>0</v>
      </c>
      <c r="L947" s="337" t="str">
        <f t="shared" si="129"/>
        <v/>
      </c>
      <c r="N947" s="338">
        <f>COUNTIFS('Felling&amp;Restocking'!$A$11:$A$1000, 'Felling&amp;Restocking'!$A947, 'Felling&amp;Restocking'!$B$11:$B$1000, 'Felling&amp;Restocking'!$B947, 'Felling&amp;Restocking'!$H$11:$H$1000, 'Felling&amp;Restocking'!$H947)</f>
        <v>0</v>
      </c>
      <c r="O947" s="338">
        <f>IF(OR('Felling&amp;Restocking'!H947=0,'Felling&amp;Restocking'!H947=""),0,1)</f>
        <v>0</v>
      </c>
      <c r="P947" s="339">
        <f>SUM('Felling&amp;Restocking'!O947+'Felling&amp;Restocking'!P947)</f>
        <v>0</v>
      </c>
      <c r="S947" s="341">
        <f>IF(AND(O947&lt;&gt;0,P947&lt;&gt;0,'Felling&amp;Restocking'!G947&lt;&gt;0,AA947="",AC947=""),1,0)</f>
        <v>0</v>
      </c>
      <c r="T947" s="342" t="str">
        <f>IF(OR('Felling&amp;Restocking'!G947=0,'Felling&amp;Restocking'!G947=""),"",SUM('Felling&amp;Restocking'!O947/P947)*'Felling&amp;Restocking'!G947)</f>
        <v/>
      </c>
      <c r="U947" s="343" t="str">
        <f>IF(OR('Felling&amp;Restocking'!G947=0,'Felling&amp;Restocking'!G947=""),"",SUM('Felling&amp;Restocking'!P947/P947)*'Felling&amp;Restocking'!G947)</f>
        <v/>
      </c>
      <c r="V947" s="344">
        <f>IF(CONCATENATE('Felling&amp;Restocking'!U947&amp;'Felling&amp;Restocking'!W947&amp;'Felling&amp;Restocking'!Y947&amp;'Felling&amp;Restocking'!AA947&amp;'Felling&amp;Restocking'!AC947)="",0,1)</f>
        <v>0</v>
      </c>
      <c r="W947" s="345">
        <f>IF(OR(OR(TRIM('Felling&amp;Restocking'!H947)="T",TRIM('Felling&amp;Restocking'!H947)="DF",TRIM('Felling&amp;Restocking'!H947)="OS"),O947=0),0,1)</f>
        <v>0</v>
      </c>
      <c r="X947" s="345">
        <f>IF(OR('Felling&amp;Restocking'!$S947="",OR('Felling&amp;Restocking'!$S947=0,'Felling&amp;Restocking'!$S947="N/A")),0,1)</f>
        <v>0</v>
      </c>
      <c r="Y947" s="333" t="str">
        <f t="shared" si="130"/>
        <v/>
      </c>
      <c r="Z947" s="333" t="str">
        <f t="shared" si="131"/>
        <v/>
      </c>
      <c r="AA947" s="334" t="str">
        <f t="shared" si="132"/>
        <v/>
      </c>
      <c r="AC947" s="333" t="str">
        <f t="shared" si="133"/>
        <v/>
      </c>
      <c r="AE947" s="333" t="str">
        <f t="shared" si="134"/>
        <v>1</v>
      </c>
      <c r="AF947" s="346" t="str">
        <f>IF('Felling&amp;Restocking'!I947="","",IFERROR(VLOOKUP( 'Felling&amp;Restocking'!I947,SpeciesList[],2,FALSE),"," &amp; 'Felling&amp;Restocking'!I947))</f>
        <v/>
      </c>
      <c r="AG947" s="333" t="str">
        <f>IF('Felling&amp;Restocking'!I947="","",VLOOKUP( 'Felling&amp;Restocking'!I947,SpeciesList[],4,FALSE))</f>
        <v/>
      </c>
      <c r="AH947" s="333" t="str">
        <f>IF('Felling&amp;Restocking'!J947="","",IFERROR("," &amp; VLOOKUP( 'Felling&amp;Restocking'!J947,SpeciesList[],2,FALSE),"," &amp; 'Felling&amp;Restocking'!J947))</f>
        <v/>
      </c>
      <c r="AI947" s="333" t="str">
        <f>IF('Felling&amp;Restocking'!J947="","",VLOOKUP( 'Felling&amp;Restocking'!J947,SpeciesList[],4,FALSE))</f>
        <v/>
      </c>
      <c r="AJ947" s="333" t="str">
        <f>IF('Felling&amp;Restocking'!K947="","",IFERROR("," &amp; VLOOKUP( 'Felling&amp;Restocking'!K947,SpeciesList[],2,FALSE),"," &amp; 'Felling&amp;Restocking'!K947))</f>
        <v/>
      </c>
      <c r="AK947" s="333" t="str">
        <f>IF('Felling&amp;Restocking'!K947="","",VLOOKUP( 'Felling&amp;Restocking'!K947,SpeciesList[],4,FALSE))</f>
        <v/>
      </c>
      <c r="AL947" s="333" t="str">
        <f>IF('Felling&amp;Restocking'!L947="","",IFERROR("," &amp; VLOOKUP( 'Felling&amp;Restocking'!L947,SpeciesList[],2,FALSE),"," &amp; 'Felling&amp;Restocking'!L947))</f>
        <v/>
      </c>
      <c r="AM947" s="333" t="str">
        <f>IF('Felling&amp;Restocking'!L947="","",VLOOKUP( 'Felling&amp;Restocking'!L947,SpeciesList[],4,FALSE))</f>
        <v/>
      </c>
      <c r="AN947" s="333" t="str">
        <f>IF('Felling&amp;Restocking'!M947="","",IFERROR("," &amp; VLOOKUP( 'Felling&amp;Restocking'!M947,SpeciesList[],2,FALSE),"," &amp; 'Felling&amp;Restocking'!M947))</f>
        <v/>
      </c>
      <c r="AO947" s="333" t="str">
        <f>IF('Felling&amp;Restocking'!M947="","",VLOOKUP( 'Felling&amp;Restocking'!M947,SpeciesList[],4,FALSE))</f>
        <v/>
      </c>
      <c r="AP947" s="333" t="str">
        <f>IF('Felling&amp;Restocking'!N947="","",IFERROR("," &amp; VLOOKUP( 'Felling&amp;Restocking'!N947,SpeciesList[],2,FALSE),"," &amp; 'Felling&amp;Restocking'!N947))</f>
        <v/>
      </c>
      <c r="AQ947" s="333" t="str">
        <f>IF('Felling&amp;Restocking'!N947="","",VLOOKUP( 'Felling&amp;Restocking'!N947,SpeciesList[],4,FALSE))</f>
        <v/>
      </c>
      <c r="AS947" s="346"/>
      <c r="AT947" s="333" t="str">
        <f>IF('Sub-Cpt Record'!A947&lt;&gt;"",CONCATENATE('Sub-Cpt Record'!A947,'Sub-Cpt Record'!B947,'Sub-Cpt Record'!C947),"")</f>
        <v/>
      </c>
      <c r="AU947" s="333">
        <f t="shared" si="135"/>
        <v>1</v>
      </c>
      <c r="AV947" s="333">
        <f>IF(AT947&lt;&gt;"",'Sub-Cpt Record'!C947/CODE!AU947,0)</f>
        <v>0</v>
      </c>
    </row>
    <row r="948" spans="1:48" x14ac:dyDescent="0.25">
      <c r="A948" s="333" t="str">
        <f>IF('Sub-Cpt Record'!B948="",IF(OR('Sub-Cpt Record'!A948=0,'Sub-Cpt Record'!A948=""),"",'Sub-Cpt Record'!A948),CONCATENATE('Sub-Cpt Record'!A948&amp;'Sub-Cpt Record'!B948))</f>
        <v/>
      </c>
      <c r="B948" s="333">
        <f t="shared" si="127"/>
        <v>1</v>
      </c>
      <c r="C948" s="334" t="str">
        <f>IF('Sub-Cpt Record'!E948 = "","",'Sub-Cpt Record'!E948&amp;"  ")</f>
        <v/>
      </c>
      <c r="D948" s="333" t="str">
        <f>IF('Sub-Cpt Record'!F948 = "","",'Sub-Cpt Record'!F948&amp;"  ")</f>
        <v/>
      </c>
      <c r="E948" s="333" t="str">
        <f>IF('Sub-Cpt Record'!G948 = "","",'Sub-Cpt Record'!G948&amp;"  ")</f>
        <v/>
      </c>
      <c r="F948" s="333" t="str">
        <f>IF('Sub-Cpt Record'!H948 = "","",'Sub-Cpt Record'!H948&amp;"  ")</f>
        <v/>
      </c>
      <c r="G948" s="333" t="str">
        <f>IF('Sub-Cpt Record'!I948 = "","",'Sub-Cpt Record'!I948&amp;"  ")</f>
        <v/>
      </c>
      <c r="H948" s="333" t="str">
        <f>IF('Sub-Cpt Record'!J948 = "","",'Sub-Cpt Record'!J948&amp;"  ")</f>
        <v/>
      </c>
      <c r="I948" s="335" t="str">
        <f t="shared" si="128"/>
        <v/>
      </c>
      <c r="J948" s="333">
        <f>IF(A948&lt;&gt;"",'Sub-Cpt Record'!C948/CODE!B948,0)</f>
        <v>0</v>
      </c>
      <c r="L948" s="337" t="str">
        <f t="shared" si="129"/>
        <v/>
      </c>
      <c r="N948" s="338">
        <f>COUNTIFS('Felling&amp;Restocking'!$A$11:$A$1000, 'Felling&amp;Restocking'!$A948, 'Felling&amp;Restocking'!$B$11:$B$1000, 'Felling&amp;Restocking'!$B948, 'Felling&amp;Restocking'!$H$11:$H$1000, 'Felling&amp;Restocking'!$H948)</f>
        <v>0</v>
      </c>
      <c r="O948" s="338">
        <f>IF(OR('Felling&amp;Restocking'!H948=0,'Felling&amp;Restocking'!H948=""),0,1)</f>
        <v>0</v>
      </c>
      <c r="P948" s="339">
        <f>SUM('Felling&amp;Restocking'!O948+'Felling&amp;Restocking'!P948)</f>
        <v>0</v>
      </c>
      <c r="S948" s="341">
        <f>IF(AND(O948&lt;&gt;0,P948&lt;&gt;0,'Felling&amp;Restocking'!G948&lt;&gt;0,AA948="",AC948=""),1,0)</f>
        <v>0</v>
      </c>
      <c r="T948" s="342" t="str">
        <f>IF(OR('Felling&amp;Restocking'!G948=0,'Felling&amp;Restocking'!G948=""),"",SUM('Felling&amp;Restocking'!O948/P948)*'Felling&amp;Restocking'!G948)</f>
        <v/>
      </c>
      <c r="U948" s="343" t="str">
        <f>IF(OR('Felling&amp;Restocking'!G948=0,'Felling&amp;Restocking'!G948=""),"",SUM('Felling&amp;Restocking'!P948/P948)*'Felling&amp;Restocking'!G948)</f>
        <v/>
      </c>
      <c r="V948" s="344">
        <f>IF(CONCATENATE('Felling&amp;Restocking'!U948&amp;'Felling&amp;Restocking'!W948&amp;'Felling&amp;Restocking'!Y948&amp;'Felling&amp;Restocking'!AA948&amp;'Felling&amp;Restocking'!AC948)="",0,1)</f>
        <v>0</v>
      </c>
      <c r="W948" s="345">
        <f>IF(OR(OR(TRIM('Felling&amp;Restocking'!H948)="T",TRIM('Felling&amp;Restocking'!H948)="DF",TRIM('Felling&amp;Restocking'!H948)="OS"),O948=0),0,1)</f>
        <v>0</v>
      </c>
      <c r="X948" s="345">
        <f>IF(OR('Felling&amp;Restocking'!$S948="",OR('Felling&amp;Restocking'!$S948=0,'Felling&amp;Restocking'!$S948="N/A")),0,1)</f>
        <v>0</v>
      </c>
      <c r="Y948" s="333" t="str">
        <f t="shared" si="130"/>
        <v/>
      </c>
      <c r="Z948" s="333" t="str">
        <f t="shared" si="131"/>
        <v/>
      </c>
      <c r="AA948" s="334" t="str">
        <f t="shared" si="132"/>
        <v/>
      </c>
      <c r="AC948" s="333" t="str">
        <f t="shared" si="133"/>
        <v/>
      </c>
      <c r="AE948" s="333" t="str">
        <f t="shared" si="134"/>
        <v>1</v>
      </c>
      <c r="AF948" s="346" t="str">
        <f>IF('Felling&amp;Restocking'!I948="","",IFERROR(VLOOKUP( 'Felling&amp;Restocking'!I948,SpeciesList[],2,FALSE),"," &amp; 'Felling&amp;Restocking'!I948))</f>
        <v/>
      </c>
      <c r="AG948" s="333" t="str">
        <f>IF('Felling&amp;Restocking'!I948="","",VLOOKUP( 'Felling&amp;Restocking'!I948,SpeciesList[],4,FALSE))</f>
        <v/>
      </c>
      <c r="AH948" s="333" t="str">
        <f>IF('Felling&amp;Restocking'!J948="","",IFERROR("," &amp; VLOOKUP( 'Felling&amp;Restocking'!J948,SpeciesList[],2,FALSE),"," &amp; 'Felling&amp;Restocking'!J948))</f>
        <v/>
      </c>
      <c r="AI948" s="333" t="str">
        <f>IF('Felling&amp;Restocking'!J948="","",VLOOKUP( 'Felling&amp;Restocking'!J948,SpeciesList[],4,FALSE))</f>
        <v/>
      </c>
      <c r="AJ948" s="333" t="str">
        <f>IF('Felling&amp;Restocking'!K948="","",IFERROR("," &amp; VLOOKUP( 'Felling&amp;Restocking'!K948,SpeciesList[],2,FALSE),"," &amp; 'Felling&amp;Restocking'!K948))</f>
        <v/>
      </c>
      <c r="AK948" s="333" t="str">
        <f>IF('Felling&amp;Restocking'!K948="","",VLOOKUP( 'Felling&amp;Restocking'!K948,SpeciesList[],4,FALSE))</f>
        <v/>
      </c>
      <c r="AL948" s="333" t="str">
        <f>IF('Felling&amp;Restocking'!L948="","",IFERROR("," &amp; VLOOKUP( 'Felling&amp;Restocking'!L948,SpeciesList[],2,FALSE),"," &amp; 'Felling&amp;Restocking'!L948))</f>
        <v/>
      </c>
      <c r="AM948" s="333" t="str">
        <f>IF('Felling&amp;Restocking'!L948="","",VLOOKUP( 'Felling&amp;Restocking'!L948,SpeciesList[],4,FALSE))</f>
        <v/>
      </c>
      <c r="AN948" s="333" t="str">
        <f>IF('Felling&amp;Restocking'!M948="","",IFERROR("," &amp; VLOOKUP( 'Felling&amp;Restocking'!M948,SpeciesList[],2,FALSE),"," &amp; 'Felling&amp;Restocking'!M948))</f>
        <v/>
      </c>
      <c r="AO948" s="333" t="str">
        <f>IF('Felling&amp;Restocking'!M948="","",VLOOKUP( 'Felling&amp;Restocking'!M948,SpeciesList[],4,FALSE))</f>
        <v/>
      </c>
      <c r="AP948" s="333" t="str">
        <f>IF('Felling&amp;Restocking'!N948="","",IFERROR("," &amp; VLOOKUP( 'Felling&amp;Restocking'!N948,SpeciesList[],2,FALSE),"," &amp; 'Felling&amp;Restocking'!N948))</f>
        <v/>
      </c>
      <c r="AQ948" s="333" t="str">
        <f>IF('Felling&amp;Restocking'!N948="","",VLOOKUP( 'Felling&amp;Restocking'!N948,SpeciesList[],4,FALSE))</f>
        <v/>
      </c>
      <c r="AS948" s="346"/>
      <c r="AT948" s="333" t="str">
        <f>IF('Sub-Cpt Record'!A948&lt;&gt;"",CONCATENATE('Sub-Cpt Record'!A948,'Sub-Cpt Record'!B948,'Sub-Cpt Record'!C948),"")</f>
        <v/>
      </c>
      <c r="AU948" s="333">
        <f t="shared" si="135"/>
        <v>1</v>
      </c>
      <c r="AV948" s="333">
        <f>IF(AT948&lt;&gt;"",'Sub-Cpt Record'!C948/CODE!AU948,0)</f>
        <v>0</v>
      </c>
    </row>
    <row r="949" spans="1:48" x14ac:dyDescent="0.25">
      <c r="A949" s="333" t="str">
        <f>IF('Sub-Cpt Record'!B949="",IF(OR('Sub-Cpt Record'!A949=0,'Sub-Cpt Record'!A949=""),"",'Sub-Cpt Record'!A949),CONCATENATE('Sub-Cpt Record'!A949&amp;'Sub-Cpt Record'!B949))</f>
        <v/>
      </c>
      <c r="B949" s="333">
        <f t="shared" si="127"/>
        <v>1</v>
      </c>
      <c r="C949" s="334" t="str">
        <f>IF('Sub-Cpt Record'!E949 = "","",'Sub-Cpt Record'!E949&amp;"  ")</f>
        <v/>
      </c>
      <c r="D949" s="333" t="str">
        <f>IF('Sub-Cpt Record'!F949 = "","",'Sub-Cpt Record'!F949&amp;"  ")</f>
        <v/>
      </c>
      <c r="E949" s="333" t="str">
        <f>IF('Sub-Cpt Record'!G949 = "","",'Sub-Cpt Record'!G949&amp;"  ")</f>
        <v/>
      </c>
      <c r="F949" s="333" t="str">
        <f>IF('Sub-Cpt Record'!H949 = "","",'Sub-Cpt Record'!H949&amp;"  ")</f>
        <v/>
      </c>
      <c r="G949" s="333" t="str">
        <f>IF('Sub-Cpt Record'!I949 = "","",'Sub-Cpt Record'!I949&amp;"  ")</f>
        <v/>
      </c>
      <c r="H949" s="333" t="str">
        <f>IF('Sub-Cpt Record'!J949 = "","",'Sub-Cpt Record'!J949&amp;"  ")</f>
        <v/>
      </c>
      <c r="I949" s="335" t="str">
        <f t="shared" si="128"/>
        <v/>
      </c>
      <c r="J949" s="333">
        <f>IF(A949&lt;&gt;"",'Sub-Cpt Record'!C949/CODE!B949,0)</f>
        <v>0</v>
      </c>
      <c r="L949" s="337" t="str">
        <f t="shared" si="129"/>
        <v/>
      </c>
      <c r="N949" s="338">
        <f>COUNTIFS('Felling&amp;Restocking'!$A$11:$A$1000, 'Felling&amp;Restocking'!$A949, 'Felling&amp;Restocking'!$B$11:$B$1000, 'Felling&amp;Restocking'!$B949, 'Felling&amp;Restocking'!$H$11:$H$1000, 'Felling&amp;Restocking'!$H949)</f>
        <v>0</v>
      </c>
      <c r="O949" s="338">
        <f>IF(OR('Felling&amp;Restocking'!H949=0,'Felling&amp;Restocking'!H949=""),0,1)</f>
        <v>0</v>
      </c>
      <c r="P949" s="339">
        <f>SUM('Felling&amp;Restocking'!O949+'Felling&amp;Restocking'!P949)</f>
        <v>0</v>
      </c>
      <c r="S949" s="341">
        <f>IF(AND(O949&lt;&gt;0,P949&lt;&gt;0,'Felling&amp;Restocking'!G949&lt;&gt;0,AA949="",AC949=""),1,0)</f>
        <v>0</v>
      </c>
      <c r="T949" s="342" t="str">
        <f>IF(OR('Felling&amp;Restocking'!G949=0,'Felling&amp;Restocking'!G949=""),"",SUM('Felling&amp;Restocking'!O949/P949)*'Felling&amp;Restocking'!G949)</f>
        <v/>
      </c>
      <c r="U949" s="343" t="str">
        <f>IF(OR('Felling&amp;Restocking'!G949=0,'Felling&amp;Restocking'!G949=""),"",SUM('Felling&amp;Restocking'!P949/P949)*'Felling&amp;Restocking'!G949)</f>
        <v/>
      </c>
      <c r="V949" s="344">
        <f>IF(CONCATENATE('Felling&amp;Restocking'!U949&amp;'Felling&amp;Restocking'!W949&amp;'Felling&amp;Restocking'!Y949&amp;'Felling&amp;Restocking'!AA949&amp;'Felling&amp;Restocking'!AC949)="",0,1)</f>
        <v>0</v>
      </c>
      <c r="W949" s="345">
        <f>IF(OR(OR(TRIM('Felling&amp;Restocking'!H949)="T",TRIM('Felling&amp;Restocking'!H949)="DF",TRIM('Felling&amp;Restocking'!H949)="OS"),O949=0),0,1)</f>
        <v>0</v>
      </c>
      <c r="X949" s="345">
        <f>IF(OR('Felling&amp;Restocking'!$S949="",OR('Felling&amp;Restocking'!$S949=0,'Felling&amp;Restocking'!$S949="N/A")),0,1)</f>
        <v>0</v>
      </c>
      <c r="Y949" s="333" t="str">
        <f t="shared" si="130"/>
        <v/>
      </c>
      <c r="Z949" s="333" t="str">
        <f t="shared" si="131"/>
        <v/>
      </c>
      <c r="AA949" s="334" t="str">
        <f t="shared" si="132"/>
        <v/>
      </c>
      <c r="AC949" s="333" t="str">
        <f t="shared" si="133"/>
        <v/>
      </c>
      <c r="AE949" s="333" t="str">
        <f t="shared" si="134"/>
        <v>1</v>
      </c>
      <c r="AF949" s="346" t="str">
        <f>IF('Felling&amp;Restocking'!I949="","",IFERROR(VLOOKUP( 'Felling&amp;Restocking'!I949,SpeciesList[],2,FALSE),"," &amp; 'Felling&amp;Restocking'!I949))</f>
        <v/>
      </c>
      <c r="AG949" s="333" t="str">
        <f>IF('Felling&amp;Restocking'!I949="","",VLOOKUP( 'Felling&amp;Restocking'!I949,SpeciesList[],4,FALSE))</f>
        <v/>
      </c>
      <c r="AH949" s="333" t="str">
        <f>IF('Felling&amp;Restocking'!J949="","",IFERROR("," &amp; VLOOKUP( 'Felling&amp;Restocking'!J949,SpeciesList[],2,FALSE),"," &amp; 'Felling&amp;Restocking'!J949))</f>
        <v/>
      </c>
      <c r="AI949" s="333" t="str">
        <f>IF('Felling&amp;Restocking'!J949="","",VLOOKUP( 'Felling&amp;Restocking'!J949,SpeciesList[],4,FALSE))</f>
        <v/>
      </c>
      <c r="AJ949" s="333" t="str">
        <f>IF('Felling&amp;Restocking'!K949="","",IFERROR("," &amp; VLOOKUP( 'Felling&amp;Restocking'!K949,SpeciesList[],2,FALSE),"," &amp; 'Felling&amp;Restocking'!K949))</f>
        <v/>
      </c>
      <c r="AK949" s="333" t="str">
        <f>IF('Felling&amp;Restocking'!K949="","",VLOOKUP( 'Felling&amp;Restocking'!K949,SpeciesList[],4,FALSE))</f>
        <v/>
      </c>
      <c r="AL949" s="333" t="str">
        <f>IF('Felling&amp;Restocking'!L949="","",IFERROR("," &amp; VLOOKUP( 'Felling&amp;Restocking'!L949,SpeciesList[],2,FALSE),"," &amp; 'Felling&amp;Restocking'!L949))</f>
        <v/>
      </c>
      <c r="AM949" s="333" t="str">
        <f>IF('Felling&amp;Restocking'!L949="","",VLOOKUP( 'Felling&amp;Restocking'!L949,SpeciesList[],4,FALSE))</f>
        <v/>
      </c>
      <c r="AN949" s="333" t="str">
        <f>IF('Felling&amp;Restocking'!M949="","",IFERROR("," &amp; VLOOKUP( 'Felling&amp;Restocking'!M949,SpeciesList[],2,FALSE),"," &amp; 'Felling&amp;Restocking'!M949))</f>
        <v/>
      </c>
      <c r="AO949" s="333" t="str">
        <f>IF('Felling&amp;Restocking'!M949="","",VLOOKUP( 'Felling&amp;Restocking'!M949,SpeciesList[],4,FALSE))</f>
        <v/>
      </c>
      <c r="AP949" s="333" t="str">
        <f>IF('Felling&amp;Restocking'!N949="","",IFERROR("," &amp; VLOOKUP( 'Felling&amp;Restocking'!N949,SpeciesList[],2,FALSE),"," &amp; 'Felling&amp;Restocking'!N949))</f>
        <v/>
      </c>
      <c r="AQ949" s="333" t="str">
        <f>IF('Felling&amp;Restocking'!N949="","",VLOOKUP( 'Felling&amp;Restocking'!N949,SpeciesList[],4,FALSE))</f>
        <v/>
      </c>
      <c r="AS949" s="346"/>
      <c r="AT949" s="333" t="str">
        <f>IF('Sub-Cpt Record'!A949&lt;&gt;"",CONCATENATE('Sub-Cpt Record'!A949,'Sub-Cpt Record'!B949,'Sub-Cpt Record'!C949),"")</f>
        <v/>
      </c>
      <c r="AU949" s="333">
        <f t="shared" si="135"/>
        <v>1</v>
      </c>
      <c r="AV949" s="333">
        <f>IF(AT949&lt;&gt;"",'Sub-Cpt Record'!C949/CODE!AU949,0)</f>
        <v>0</v>
      </c>
    </row>
    <row r="950" spans="1:48" x14ac:dyDescent="0.25">
      <c r="A950" s="333" t="str">
        <f>IF('Sub-Cpt Record'!B950="",IF(OR('Sub-Cpt Record'!A950=0,'Sub-Cpt Record'!A950=""),"",'Sub-Cpt Record'!A950),CONCATENATE('Sub-Cpt Record'!A950&amp;'Sub-Cpt Record'!B950))</f>
        <v/>
      </c>
      <c r="B950" s="333">
        <f t="shared" si="127"/>
        <v>1</v>
      </c>
      <c r="C950" s="334" t="str">
        <f>IF('Sub-Cpt Record'!E950 = "","",'Sub-Cpt Record'!E950&amp;"  ")</f>
        <v/>
      </c>
      <c r="D950" s="333" t="str">
        <f>IF('Sub-Cpt Record'!F950 = "","",'Sub-Cpt Record'!F950&amp;"  ")</f>
        <v/>
      </c>
      <c r="E950" s="333" t="str">
        <f>IF('Sub-Cpt Record'!G950 = "","",'Sub-Cpt Record'!G950&amp;"  ")</f>
        <v/>
      </c>
      <c r="F950" s="333" t="str">
        <f>IF('Sub-Cpt Record'!H950 = "","",'Sub-Cpt Record'!H950&amp;"  ")</f>
        <v/>
      </c>
      <c r="G950" s="333" t="str">
        <f>IF('Sub-Cpt Record'!I950 = "","",'Sub-Cpt Record'!I950&amp;"  ")</f>
        <v/>
      </c>
      <c r="H950" s="333" t="str">
        <f>IF('Sub-Cpt Record'!J950 = "","",'Sub-Cpt Record'!J950&amp;"  ")</f>
        <v/>
      </c>
      <c r="I950" s="335" t="str">
        <f t="shared" si="128"/>
        <v/>
      </c>
      <c r="J950" s="333">
        <f>IF(A950&lt;&gt;"",'Sub-Cpt Record'!C950/CODE!B950,0)</f>
        <v>0</v>
      </c>
      <c r="L950" s="337" t="str">
        <f t="shared" si="129"/>
        <v/>
      </c>
      <c r="N950" s="338">
        <f>COUNTIFS('Felling&amp;Restocking'!$A$11:$A$1000, 'Felling&amp;Restocking'!$A950, 'Felling&amp;Restocking'!$B$11:$B$1000, 'Felling&amp;Restocking'!$B950, 'Felling&amp;Restocking'!$H$11:$H$1000, 'Felling&amp;Restocking'!$H950)</f>
        <v>0</v>
      </c>
      <c r="O950" s="338">
        <f>IF(OR('Felling&amp;Restocking'!H950=0,'Felling&amp;Restocking'!H950=""),0,1)</f>
        <v>0</v>
      </c>
      <c r="P950" s="339">
        <f>SUM('Felling&amp;Restocking'!O950+'Felling&amp;Restocking'!P950)</f>
        <v>0</v>
      </c>
      <c r="S950" s="341">
        <f>IF(AND(O950&lt;&gt;0,P950&lt;&gt;0,'Felling&amp;Restocking'!G950&lt;&gt;0,AA950="",AC950=""),1,0)</f>
        <v>0</v>
      </c>
      <c r="T950" s="342" t="str">
        <f>IF(OR('Felling&amp;Restocking'!G950=0,'Felling&amp;Restocking'!G950=""),"",SUM('Felling&amp;Restocking'!O950/P950)*'Felling&amp;Restocking'!G950)</f>
        <v/>
      </c>
      <c r="U950" s="343" t="str">
        <f>IF(OR('Felling&amp;Restocking'!G950=0,'Felling&amp;Restocking'!G950=""),"",SUM('Felling&amp;Restocking'!P950/P950)*'Felling&amp;Restocking'!G950)</f>
        <v/>
      </c>
      <c r="V950" s="344">
        <f>IF(CONCATENATE('Felling&amp;Restocking'!U950&amp;'Felling&amp;Restocking'!W950&amp;'Felling&amp;Restocking'!Y950&amp;'Felling&amp;Restocking'!AA950&amp;'Felling&amp;Restocking'!AC950)="",0,1)</f>
        <v>0</v>
      </c>
      <c r="W950" s="345">
        <f>IF(OR(OR(TRIM('Felling&amp;Restocking'!H950)="T",TRIM('Felling&amp;Restocking'!H950)="DF",TRIM('Felling&amp;Restocking'!H950)="OS"),O950=0),0,1)</f>
        <v>0</v>
      </c>
      <c r="X950" s="345">
        <f>IF(OR('Felling&amp;Restocking'!$S950="",OR('Felling&amp;Restocking'!$S950=0,'Felling&amp;Restocking'!$S950="N/A")),0,1)</f>
        <v>0</v>
      </c>
      <c r="Y950" s="333" t="str">
        <f t="shared" si="130"/>
        <v/>
      </c>
      <c r="Z950" s="333" t="str">
        <f t="shared" si="131"/>
        <v/>
      </c>
      <c r="AA950" s="334" t="str">
        <f t="shared" si="132"/>
        <v/>
      </c>
      <c r="AC950" s="333" t="str">
        <f t="shared" si="133"/>
        <v/>
      </c>
      <c r="AE950" s="333" t="str">
        <f t="shared" si="134"/>
        <v>1</v>
      </c>
      <c r="AF950" s="346" t="str">
        <f>IF('Felling&amp;Restocking'!I950="","",IFERROR(VLOOKUP( 'Felling&amp;Restocking'!I950,SpeciesList[],2,FALSE),"," &amp; 'Felling&amp;Restocking'!I950))</f>
        <v/>
      </c>
      <c r="AG950" s="333" t="str">
        <f>IF('Felling&amp;Restocking'!I950="","",VLOOKUP( 'Felling&amp;Restocking'!I950,SpeciesList[],4,FALSE))</f>
        <v/>
      </c>
      <c r="AH950" s="333" t="str">
        <f>IF('Felling&amp;Restocking'!J950="","",IFERROR("," &amp; VLOOKUP( 'Felling&amp;Restocking'!J950,SpeciesList[],2,FALSE),"," &amp; 'Felling&amp;Restocking'!J950))</f>
        <v/>
      </c>
      <c r="AI950" s="333" t="str">
        <f>IF('Felling&amp;Restocking'!J950="","",VLOOKUP( 'Felling&amp;Restocking'!J950,SpeciesList[],4,FALSE))</f>
        <v/>
      </c>
      <c r="AJ950" s="333" t="str">
        <f>IF('Felling&amp;Restocking'!K950="","",IFERROR("," &amp; VLOOKUP( 'Felling&amp;Restocking'!K950,SpeciesList[],2,FALSE),"," &amp; 'Felling&amp;Restocking'!K950))</f>
        <v/>
      </c>
      <c r="AK950" s="333" t="str">
        <f>IF('Felling&amp;Restocking'!K950="","",VLOOKUP( 'Felling&amp;Restocking'!K950,SpeciesList[],4,FALSE))</f>
        <v/>
      </c>
      <c r="AL950" s="333" t="str">
        <f>IF('Felling&amp;Restocking'!L950="","",IFERROR("," &amp; VLOOKUP( 'Felling&amp;Restocking'!L950,SpeciesList[],2,FALSE),"," &amp; 'Felling&amp;Restocking'!L950))</f>
        <v/>
      </c>
      <c r="AM950" s="333" t="str">
        <f>IF('Felling&amp;Restocking'!L950="","",VLOOKUP( 'Felling&amp;Restocking'!L950,SpeciesList[],4,FALSE))</f>
        <v/>
      </c>
      <c r="AN950" s="333" t="str">
        <f>IF('Felling&amp;Restocking'!M950="","",IFERROR("," &amp; VLOOKUP( 'Felling&amp;Restocking'!M950,SpeciesList[],2,FALSE),"," &amp; 'Felling&amp;Restocking'!M950))</f>
        <v/>
      </c>
      <c r="AO950" s="333" t="str">
        <f>IF('Felling&amp;Restocking'!M950="","",VLOOKUP( 'Felling&amp;Restocking'!M950,SpeciesList[],4,FALSE))</f>
        <v/>
      </c>
      <c r="AP950" s="333" t="str">
        <f>IF('Felling&amp;Restocking'!N950="","",IFERROR("," &amp; VLOOKUP( 'Felling&amp;Restocking'!N950,SpeciesList[],2,FALSE),"," &amp; 'Felling&amp;Restocking'!N950))</f>
        <v/>
      </c>
      <c r="AQ950" s="333" t="str">
        <f>IF('Felling&amp;Restocking'!N950="","",VLOOKUP( 'Felling&amp;Restocking'!N950,SpeciesList[],4,FALSE))</f>
        <v/>
      </c>
      <c r="AS950" s="346"/>
      <c r="AT950" s="333" t="str">
        <f>IF('Sub-Cpt Record'!A950&lt;&gt;"",CONCATENATE('Sub-Cpt Record'!A950,'Sub-Cpt Record'!B950,'Sub-Cpt Record'!C950),"")</f>
        <v/>
      </c>
      <c r="AU950" s="333">
        <f t="shared" si="135"/>
        <v>1</v>
      </c>
      <c r="AV950" s="333">
        <f>IF(AT950&lt;&gt;"",'Sub-Cpt Record'!C950/CODE!AU950,0)</f>
        <v>0</v>
      </c>
    </row>
    <row r="951" spans="1:48" x14ac:dyDescent="0.25">
      <c r="A951" s="333" t="str">
        <f>IF('Sub-Cpt Record'!B951="",IF(OR('Sub-Cpt Record'!A951=0,'Sub-Cpt Record'!A951=""),"",'Sub-Cpt Record'!A951),CONCATENATE('Sub-Cpt Record'!A951&amp;'Sub-Cpt Record'!B951))</f>
        <v/>
      </c>
      <c r="B951" s="333">
        <f t="shared" si="127"/>
        <v>1</v>
      </c>
      <c r="C951" s="334" t="str">
        <f>IF('Sub-Cpt Record'!E951 = "","",'Sub-Cpt Record'!E951&amp;"  ")</f>
        <v/>
      </c>
      <c r="D951" s="333" t="str">
        <f>IF('Sub-Cpt Record'!F951 = "","",'Sub-Cpt Record'!F951&amp;"  ")</f>
        <v/>
      </c>
      <c r="E951" s="333" t="str">
        <f>IF('Sub-Cpt Record'!G951 = "","",'Sub-Cpt Record'!G951&amp;"  ")</f>
        <v/>
      </c>
      <c r="F951" s="333" t="str">
        <f>IF('Sub-Cpt Record'!H951 = "","",'Sub-Cpt Record'!H951&amp;"  ")</f>
        <v/>
      </c>
      <c r="G951" s="333" t="str">
        <f>IF('Sub-Cpt Record'!I951 = "","",'Sub-Cpt Record'!I951&amp;"  ")</f>
        <v/>
      </c>
      <c r="H951" s="333" t="str">
        <f>IF('Sub-Cpt Record'!J951 = "","",'Sub-Cpt Record'!J951&amp;"  ")</f>
        <v/>
      </c>
      <c r="I951" s="335" t="str">
        <f t="shared" si="128"/>
        <v/>
      </c>
      <c r="J951" s="333">
        <f>IF(A951&lt;&gt;"",'Sub-Cpt Record'!C951/CODE!B951,0)</f>
        <v>0</v>
      </c>
      <c r="L951" s="337" t="str">
        <f t="shared" si="129"/>
        <v/>
      </c>
      <c r="N951" s="338">
        <f>COUNTIFS('Felling&amp;Restocking'!$A$11:$A$1000, 'Felling&amp;Restocking'!$A951, 'Felling&amp;Restocking'!$B$11:$B$1000, 'Felling&amp;Restocking'!$B951, 'Felling&amp;Restocking'!$H$11:$H$1000, 'Felling&amp;Restocking'!$H951)</f>
        <v>0</v>
      </c>
      <c r="O951" s="338">
        <f>IF(OR('Felling&amp;Restocking'!H951=0,'Felling&amp;Restocking'!H951=""),0,1)</f>
        <v>0</v>
      </c>
      <c r="P951" s="339">
        <f>SUM('Felling&amp;Restocking'!O951+'Felling&amp;Restocking'!P951)</f>
        <v>0</v>
      </c>
      <c r="S951" s="341">
        <f>IF(AND(O951&lt;&gt;0,P951&lt;&gt;0,'Felling&amp;Restocking'!G951&lt;&gt;0,AA951="",AC951=""),1,0)</f>
        <v>0</v>
      </c>
      <c r="T951" s="342" t="str">
        <f>IF(OR('Felling&amp;Restocking'!G951=0,'Felling&amp;Restocking'!G951=""),"",SUM('Felling&amp;Restocking'!O951/P951)*'Felling&amp;Restocking'!G951)</f>
        <v/>
      </c>
      <c r="U951" s="343" t="str">
        <f>IF(OR('Felling&amp;Restocking'!G951=0,'Felling&amp;Restocking'!G951=""),"",SUM('Felling&amp;Restocking'!P951/P951)*'Felling&amp;Restocking'!G951)</f>
        <v/>
      </c>
      <c r="V951" s="344">
        <f>IF(CONCATENATE('Felling&amp;Restocking'!U951&amp;'Felling&amp;Restocking'!W951&amp;'Felling&amp;Restocking'!Y951&amp;'Felling&amp;Restocking'!AA951&amp;'Felling&amp;Restocking'!AC951)="",0,1)</f>
        <v>0</v>
      </c>
      <c r="W951" s="345">
        <f>IF(OR(OR(TRIM('Felling&amp;Restocking'!H951)="T",TRIM('Felling&amp;Restocking'!H951)="DF",TRIM('Felling&amp;Restocking'!H951)="OS"),O951=0),0,1)</f>
        <v>0</v>
      </c>
      <c r="X951" s="345">
        <f>IF(OR('Felling&amp;Restocking'!$S951="",OR('Felling&amp;Restocking'!$S951=0,'Felling&amp;Restocking'!$S951="N/A")),0,1)</f>
        <v>0</v>
      </c>
      <c r="Y951" s="333" t="str">
        <f t="shared" si="130"/>
        <v/>
      </c>
      <c r="Z951" s="333" t="str">
        <f t="shared" si="131"/>
        <v/>
      </c>
      <c r="AA951" s="334" t="str">
        <f t="shared" si="132"/>
        <v/>
      </c>
      <c r="AC951" s="333" t="str">
        <f t="shared" si="133"/>
        <v/>
      </c>
      <c r="AE951" s="333" t="str">
        <f t="shared" si="134"/>
        <v>1</v>
      </c>
      <c r="AF951" s="346" t="str">
        <f>IF('Felling&amp;Restocking'!I951="","",IFERROR(VLOOKUP( 'Felling&amp;Restocking'!I951,SpeciesList[],2,FALSE),"," &amp; 'Felling&amp;Restocking'!I951))</f>
        <v/>
      </c>
      <c r="AG951" s="333" t="str">
        <f>IF('Felling&amp;Restocking'!I951="","",VLOOKUP( 'Felling&amp;Restocking'!I951,SpeciesList[],4,FALSE))</f>
        <v/>
      </c>
      <c r="AH951" s="333" t="str">
        <f>IF('Felling&amp;Restocking'!J951="","",IFERROR("," &amp; VLOOKUP( 'Felling&amp;Restocking'!J951,SpeciesList[],2,FALSE),"," &amp; 'Felling&amp;Restocking'!J951))</f>
        <v/>
      </c>
      <c r="AI951" s="333" t="str">
        <f>IF('Felling&amp;Restocking'!J951="","",VLOOKUP( 'Felling&amp;Restocking'!J951,SpeciesList[],4,FALSE))</f>
        <v/>
      </c>
      <c r="AJ951" s="333" t="str">
        <f>IF('Felling&amp;Restocking'!K951="","",IFERROR("," &amp; VLOOKUP( 'Felling&amp;Restocking'!K951,SpeciesList[],2,FALSE),"," &amp; 'Felling&amp;Restocking'!K951))</f>
        <v/>
      </c>
      <c r="AK951" s="333" t="str">
        <f>IF('Felling&amp;Restocking'!K951="","",VLOOKUP( 'Felling&amp;Restocking'!K951,SpeciesList[],4,FALSE))</f>
        <v/>
      </c>
      <c r="AL951" s="333" t="str">
        <f>IF('Felling&amp;Restocking'!L951="","",IFERROR("," &amp; VLOOKUP( 'Felling&amp;Restocking'!L951,SpeciesList[],2,FALSE),"," &amp; 'Felling&amp;Restocking'!L951))</f>
        <v/>
      </c>
      <c r="AM951" s="333" t="str">
        <f>IF('Felling&amp;Restocking'!L951="","",VLOOKUP( 'Felling&amp;Restocking'!L951,SpeciesList[],4,FALSE))</f>
        <v/>
      </c>
      <c r="AN951" s="333" t="str">
        <f>IF('Felling&amp;Restocking'!M951="","",IFERROR("," &amp; VLOOKUP( 'Felling&amp;Restocking'!M951,SpeciesList[],2,FALSE),"," &amp; 'Felling&amp;Restocking'!M951))</f>
        <v/>
      </c>
      <c r="AO951" s="333" t="str">
        <f>IF('Felling&amp;Restocking'!M951="","",VLOOKUP( 'Felling&amp;Restocking'!M951,SpeciesList[],4,FALSE))</f>
        <v/>
      </c>
      <c r="AP951" s="333" t="str">
        <f>IF('Felling&amp;Restocking'!N951="","",IFERROR("," &amp; VLOOKUP( 'Felling&amp;Restocking'!N951,SpeciesList[],2,FALSE),"," &amp; 'Felling&amp;Restocking'!N951))</f>
        <v/>
      </c>
      <c r="AQ951" s="333" t="str">
        <f>IF('Felling&amp;Restocking'!N951="","",VLOOKUP( 'Felling&amp;Restocking'!N951,SpeciesList[],4,FALSE))</f>
        <v/>
      </c>
      <c r="AS951" s="346"/>
      <c r="AT951" s="333" t="str">
        <f>IF('Sub-Cpt Record'!A951&lt;&gt;"",CONCATENATE('Sub-Cpt Record'!A951,'Sub-Cpt Record'!B951,'Sub-Cpt Record'!C951),"")</f>
        <v/>
      </c>
      <c r="AU951" s="333">
        <f t="shared" si="135"/>
        <v>1</v>
      </c>
      <c r="AV951" s="333">
        <f>IF(AT951&lt;&gt;"",'Sub-Cpt Record'!C951/CODE!AU951,0)</f>
        <v>0</v>
      </c>
    </row>
    <row r="952" spans="1:48" x14ac:dyDescent="0.25">
      <c r="A952" s="333" t="str">
        <f>IF('Sub-Cpt Record'!B952="",IF(OR('Sub-Cpt Record'!A952=0,'Sub-Cpt Record'!A952=""),"",'Sub-Cpt Record'!A952),CONCATENATE('Sub-Cpt Record'!A952&amp;'Sub-Cpt Record'!B952))</f>
        <v/>
      </c>
      <c r="B952" s="333">
        <f t="shared" si="127"/>
        <v>1</v>
      </c>
      <c r="C952" s="334" t="str">
        <f>IF('Sub-Cpt Record'!E952 = "","",'Sub-Cpt Record'!E952&amp;"  ")</f>
        <v/>
      </c>
      <c r="D952" s="333" t="str">
        <f>IF('Sub-Cpt Record'!F952 = "","",'Sub-Cpt Record'!F952&amp;"  ")</f>
        <v/>
      </c>
      <c r="E952" s="333" t="str">
        <f>IF('Sub-Cpt Record'!G952 = "","",'Sub-Cpt Record'!G952&amp;"  ")</f>
        <v/>
      </c>
      <c r="F952" s="333" t="str">
        <f>IF('Sub-Cpt Record'!H952 = "","",'Sub-Cpt Record'!H952&amp;"  ")</f>
        <v/>
      </c>
      <c r="G952" s="333" t="str">
        <f>IF('Sub-Cpt Record'!I952 = "","",'Sub-Cpt Record'!I952&amp;"  ")</f>
        <v/>
      </c>
      <c r="H952" s="333" t="str">
        <f>IF('Sub-Cpt Record'!J952 = "","",'Sub-Cpt Record'!J952&amp;"  ")</f>
        <v/>
      </c>
      <c r="I952" s="335" t="str">
        <f t="shared" si="128"/>
        <v/>
      </c>
      <c r="J952" s="333">
        <f>IF(A952&lt;&gt;"",'Sub-Cpt Record'!C952/CODE!B952,0)</f>
        <v>0</v>
      </c>
      <c r="L952" s="337" t="str">
        <f t="shared" si="129"/>
        <v/>
      </c>
      <c r="N952" s="338">
        <f>COUNTIFS('Felling&amp;Restocking'!$A$11:$A$1000, 'Felling&amp;Restocking'!$A952, 'Felling&amp;Restocking'!$B$11:$B$1000, 'Felling&amp;Restocking'!$B952, 'Felling&amp;Restocking'!$H$11:$H$1000, 'Felling&amp;Restocking'!$H952)</f>
        <v>0</v>
      </c>
      <c r="O952" s="338">
        <f>IF(OR('Felling&amp;Restocking'!H952=0,'Felling&amp;Restocking'!H952=""),0,1)</f>
        <v>0</v>
      </c>
      <c r="P952" s="339">
        <f>SUM('Felling&amp;Restocking'!O952+'Felling&amp;Restocking'!P952)</f>
        <v>0</v>
      </c>
      <c r="S952" s="341">
        <f>IF(AND(O952&lt;&gt;0,P952&lt;&gt;0,'Felling&amp;Restocking'!G952&lt;&gt;0,AA952="",AC952=""),1,0)</f>
        <v>0</v>
      </c>
      <c r="T952" s="342" t="str">
        <f>IF(OR('Felling&amp;Restocking'!G952=0,'Felling&amp;Restocking'!G952=""),"",SUM('Felling&amp;Restocking'!O952/P952)*'Felling&amp;Restocking'!G952)</f>
        <v/>
      </c>
      <c r="U952" s="343" t="str">
        <f>IF(OR('Felling&amp;Restocking'!G952=0,'Felling&amp;Restocking'!G952=""),"",SUM('Felling&amp;Restocking'!P952/P952)*'Felling&amp;Restocking'!G952)</f>
        <v/>
      </c>
      <c r="V952" s="344">
        <f>IF(CONCATENATE('Felling&amp;Restocking'!U952&amp;'Felling&amp;Restocking'!W952&amp;'Felling&amp;Restocking'!Y952&amp;'Felling&amp;Restocking'!AA952&amp;'Felling&amp;Restocking'!AC952)="",0,1)</f>
        <v>0</v>
      </c>
      <c r="W952" s="345">
        <f>IF(OR(OR(TRIM('Felling&amp;Restocking'!H952)="T",TRIM('Felling&amp;Restocking'!H952)="DF",TRIM('Felling&amp;Restocking'!H952)="OS"),O952=0),0,1)</f>
        <v>0</v>
      </c>
      <c r="X952" s="345">
        <f>IF(OR('Felling&amp;Restocking'!$S952="",OR('Felling&amp;Restocking'!$S952=0,'Felling&amp;Restocking'!$S952="N/A")),0,1)</f>
        <v>0</v>
      </c>
      <c r="Y952" s="333" t="str">
        <f t="shared" si="130"/>
        <v/>
      </c>
      <c r="Z952" s="333" t="str">
        <f t="shared" si="131"/>
        <v/>
      </c>
      <c r="AA952" s="334" t="str">
        <f t="shared" si="132"/>
        <v/>
      </c>
      <c r="AC952" s="333" t="str">
        <f t="shared" si="133"/>
        <v/>
      </c>
      <c r="AE952" s="333" t="str">
        <f t="shared" si="134"/>
        <v>1</v>
      </c>
      <c r="AF952" s="346" t="str">
        <f>IF('Felling&amp;Restocking'!I952="","",IFERROR(VLOOKUP( 'Felling&amp;Restocking'!I952,SpeciesList[],2,FALSE),"," &amp; 'Felling&amp;Restocking'!I952))</f>
        <v/>
      </c>
      <c r="AG952" s="333" t="str">
        <f>IF('Felling&amp;Restocking'!I952="","",VLOOKUP( 'Felling&amp;Restocking'!I952,SpeciesList[],4,FALSE))</f>
        <v/>
      </c>
      <c r="AH952" s="333" t="str">
        <f>IF('Felling&amp;Restocking'!J952="","",IFERROR("," &amp; VLOOKUP( 'Felling&amp;Restocking'!J952,SpeciesList[],2,FALSE),"," &amp; 'Felling&amp;Restocking'!J952))</f>
        <v/>
      </c>
      <c r="AI952" s="333" t="str">
        <f>IF('Felling&amp;Restocking'!J952="","",VLOOKUP( 'Felling&amp;Restocking'!J952,SpeciesList[],4,FALSE))</f>
        <v/>
      </c>
      <c r="AJ952" s="333" t="str">
        <f>IF('Felling&amp;Restocking'!K952="","",IFERROR("," &amp; VLOOKUP( 'Felling&amp;Restocking'!K952,SpeciesList[],2,FALSE),"," &amp; 'Felling&amp;Restocking'!K952))</f>
        <v/>
      </c>
      <c r="AK952" s="333" t="str">
        <f>IF('Felling&amp;Restocking'!K952="","",VLOOKUP( 'Felling&amp;Restocking'!K952,SpeciesList[],4,FALSE))</f>
        <v/>
      </c>
      <c r="AL952" s="333" t="str">
        <f>IF('Felling&amp;Restocking'!L952="","",IFERROR("," &amp; VLOOKUP( 'Felling&amp;Restocking'!L952,SpeciesList[],2,FALSE),"," &amp; 'Felling&amp;Restocking'!L952))</f>
        <v/>
      </c>
      <c r="AM952" s="333" t="str">
        <f>IF('Felling&amp;Restocking'!L952="","",VLOOKUP( 'Felling&amp;Restocking'!L952,SpeciesList[],4,FALSE))</f>
        <v/>
      </c>
      <c r="AN952" s="333" t="str">
        <f>IF('Felling&amp;Restocking'!M952="","",IFERROR("," &amp; VLOOKUP( 'Felling&amp;Restocking'!M952,SpeciesList[],2,FALSE),"," &amp; 'Felling&amp;Restocking'!M952))</f>
        <v/>
      </c>
      <c r="AO952" s="333" t="str">
        <f>IF('Felling&amp;Restocking'!M952="","",VLOOKUP( 'Felling&amp;Restocking'!M952,SpeciesList[],4,FALSE))</f>
        <v/>
      </c>
      <c r="AP952" s="333" t="str">
        <f>IF('Felling&amp;Restocking'!N952="","",IFERROR("," &amp; VLOOKUP( 'Felling&amp;Restocking'!N952,SpeciesList[],2,FALSE),"," &amp; 'Felling&amp;Restocking'!N952))</f>
        <v/>
      </c>
      <c r="AQ952" s="333" t="str">
        <f>IF('Felling&amp;Restocking'!N952="","",VLOOKUP( 'Felling&amp;Restocking'!N952,SpeciesList[],4,FALSE))</f>
        <v/>
      </c>
      <c r="AS952" s="346"/>
      <c r="AT952" s="333" t="str">
        <f>IF('Sub-Cpt Record'!A952&lt;&gt;"",CONCATENATE('Sub-Cpt Record'!A952,'Sub-Cpt Record'!B952,'Sub-Cpt Record'!C952),"")</f>
        <v/>
      </c>
      <c r="AU952" s="333">
        <f t="shared" si="135"/>
        <v>1</v>
      </c>
      <c r="AV952" s="333">
        <f>IF(AT952&lt;&gt;"",'Sub-Cpt Record'!C952/CODE!AU952,0)</f>
        <v>0</v>
      </c>
    </row>
    <row r="953" spans="1:48" x14ac:dyDescent="0.25">
      <c r="A953" s="333" t="str">
        <f>IF('Sub-Cpt Record'!B953="",IF(OR('Sub-Cpt Record'!A953=0,'Sub-Cpt Record'!A953=""),"",'Sub-Cpt Record'!A953),CONCATENATE('Sub-Cpt Record'!A953&amp;'Sub-Cpt Record'!B953))</f>
        <v/>
      </c>
      <c r="B953" s="333">
        <f t="shared" si="127"/>
        <v>1</v>
      </c>
      <c r="C953" s="334" t="str">
        <f>IF('Sub-Cpt Record'!E953 = "","",'Sub-Cpt Record'!E953&amp;"  ")</f>
        <v/>
      </c>
      <c r="D953" s="333" t="str">
        <f>IF('Sub-Cpt Record'!F953 = "","",'Sub-Cpt Record'!F953&amp;"  ")</f>
        <v/>
      </c>
      <c r="E953" s="333" t="str">
        <f>IF('Sub-Cpt Record'!G953 = "","",'Sub-Cpt Record'!G953&amp;"  ")</f>
        <v/>
      </c>
      <c r="F953" s="333" t="str">
        <f>IF('Sub-Cpt Record'!H953 = "","",'Sub-Cpt Record'!H953&amp;"  ")</f>
        <v/>
      </c>
      <c r="G953" s="333" t="str">
        <f>IF('Sub-Cpt Record'!I953 = "","",'Sub-Cpt Record'!I953&amp;"  ")</f>
        <v/>
      </c>
      <c r="H953" s="333" t="str">
        <f>IF('Sub-Cpt Record'!J953 = "","",'Sub-Cpt Record'!J953&amp;"  ")</f>
        <v/>
      </c>
      <c r="I953" s="335" t="str">
        <f t="shared" si="128"/>
        <v/>
      </c>
      <c r="J953" s="333">
        <f>IF(A953&lt;&gt;"",'Sub-Cpt Record'!C953/CODE!B953,0)</f>
        <v>0</v>
      </c>
      <c r="L953" s="337" t="str">
        <f t="shared" si="129"/>
        <v/>
      </c>
      <c r="N953" s="338">
        <f>COUNTIFS('Felling&amp;Restocking'!$A$11:$A$1000, 'Felling&amp;Restocking'!$A953, 'Felling&amp;Restocking'!$B$11:$B$1000, 'Felling&amp;Restocking'!$B953, 'Felling&amp;Restocking'!$H$11:$H$1000, 'Felling&amp;Restocking'!$H953)</f>
        <v>0</v>
      </c>
      <c r="O953" s="338">
        <f>IF(OR('Felling&amp;Restocking'!H953=0,'Felling&amp;Restocking'!H953=""),0,1)</f>
        <v>0</v>
      </c>
      <c r="P953" s="339">
        <f>SUM('Felling&amp;Restocking'!O953+'Felling&amp;Restocking'!P953)</f>
        <v>0</v>
      </c>
      <c r="S953" s="341">
        <f>IF(AND(O953&lt;&gt;0,P953&lt;&gt;0,'Felling&amp;Restocking'!G953&lt;&gt;0,AA953="",AC953=""),1,0)</f>
        <v>0</v>
      </c>
      <c r="T953" s="342" t="str">
        <f>IF(OR('Felling&amp;Restocking'!G953=0,'Felling&amp;Restocking'!G953=""),"",SUM('Felling&amp;Restocking'!O953/P953)*'Felling&amp;Restocking'!G953)</f>
        <v/>
      </c>
      <c r="U953" s="343" t="str">
        <f>IF(OR('Felling&amp;Restocking'!G953=0,'Felling&amp;Restocking'!G953=""),"",SUM('Felling&amp;Restocking'!P953/P953)*'Felling&amp;Restocking'!G953)</f>
        <v/>
      </c>
      <c r="V953" s="344">
        <f>IF(CONCATENATE('Felling&amp;Restocking'!U953&amp;'Felling&amp;Restocking'!W953&amp;'Felling&amp;Restocking'!Y953&amp;'Felling&amp;Restocking'!AA953&amp;'Felling&amp;Restocking'!AC953)="",0,1)</f>
        <v>0</v>
      </c>
      <c r="W953" s="345">
        <f>IF(OR(OR(TRIM('Felling&amp;Restocking'!H953)="T",TRIM('Felling&amp;Restocking'!H953)="DF",TRIM('Felling&amp;Restocking'!H953)="OS"),O953=0),0,1)</f>
        <v>0</v>
      </c>
      <c r="X953" s="345">
        <f>IF(OR('Felling&amp;Restocking'!$S953="",OR('Felling&amp;Restocking'!$S953=0,'Felling&amp;Restocking'!$S953="N/A")),0,1)</f>
        <v>0</v>
      </c>
      <c r="Y953" s="333" t="str">
        <f t="shared" si="130"/>
        <v/>
      </c>
      <c r="Z953" s="333" t="str">
        <f t="shared" si="131"/>
        <v/>
      </c>
      <c r="AA953" s="334" t="str">
        <f t="shared" si="132"/>
        <v/>
      </c>
      <c r="AC953" s="333" t="str">
        <f t="shared" si="133"/>
        <v/>
      </c>
      <c r="AE953" s="333" t="str">
        <f t="shared" si="134"/>
        <v>1</v>
      </c>
      <c r="AF953" s="346" t="str">
        <f>IF('Felling&amp;Restocking'!I953="","",IFERROR(VLOOKUP( 'Felling&amp;Restocking'!I953,SpeciesList[],2,FALSE),"," &amp; 'Felling&amp;Restocking'!I953))</f>
        <v/>
      </c>
      <c r="AG953" s="333" t="str">
        <f>IF('Felling&amp;Restocking'!I953="","",VLOOKUP( 'Felling&amp;Restocking'!I953,SpeciesList[],4,FALSE))</f>
        <v/>
      </c>
      <c r="AH953" s="333" t="str">
        <f>IF('Felling&amp;Restocking'!J953="","",IFERROR("," &amp; VLOOKUP( 'Felling&amp;Restocking'!J953,SpeciesList[],2,FALSE),"," &amp; 'Felling&amp;Restocking'!J953))</f>
        <v/>
      </c>
      <c r="AI953" s="333" t="str">
        <f>IF('Felling&amp;Restocking'!J953="","",VLOOKUP( 'Felling&amp;Restocking'!J953,SpeciesList[],4,FALSE))</f>
        <v/>
      </c>
      <c r="AJ953" s="333" t="str">
        <f>IF('Felling&amp;Restocking'!K953="","",IFERROR("," &amp; VLOOKUP( 'Felling&amp;Restocking'!K953,SpeciesList[],2,FALSE),"," &amp; 'Felling&amp;Restocking'!K953))</f>
        <v/>
      </c>
      <c r="AK953" s="333" t="str">
        <f>IF('Felling&amp;Restocking'!K953="","",VLOOKUP( 'Felling&amp;Restocking'!K953,SpeciesList[],4,FALSE))</f>
        <v/>
      </c>
      <c r="AL953" s="333" t="str">
        <f>IF('Felling&amp;Restocking'!L953="","",IFERROR("," &amp; VLOOKUP( 'Felling&amp;Restocking'!L953,SpeciesList[],2,FALSE),"," &amp; 'Felling&amp;Restocking'!L953))</f>
        <v/>
      </c>
      <c r="AM953" s="333" t="str">
        <f>IF('Felling&amp;Restocking'!L953="","",VLOOKUP( 'Felling&amp;Restocking'!L953,SpeciesList[],4,FALSE))</f>
        <v/>
      </c>
      <c r="AN953" s="333" t="str">
        <f>IF('Felling&amp;Restocking'!M953="","",IFERROR("," &amp; VLOOKUP( 'Felling&amp;Restocking'!M953,SpeciesList[],2,FALSE),"," &amp; 'Felling&amp;Restocking'!M953))</f>
        <v/>
      </c>
      <c r="AO953" s="333" t="str">
        <f>IF('Felling&amp;Restocking'!M953="","",VLOOKUP( 'Felling&amp;Restocking'!M953,SpeciesList[],4,FALSE))</f>
        <v/>
      </c>
      <c r="AP953" s="333" t="str">
        <f>IF('Felling&amp;Restocking'!N953="","",IFERROR("," &amp; VLOOKUP( 'Felling&amp;Restocking'!N953,SpeciesList[],2,FALSE),"," &amp; 'Felling&amp;Restocking'!N953))</f>
        <v/>
      </c>
      <c r="AQ953" s="333" t="str">
        <f>IF('Felling&amp;Restocking'!N953="","",VLOOKUP( 'Felling&amp;Restocking'!N953,SpeciesList[],4,FALSE))</f>
        <v/>
      </c>
      <c r="AS953" s="346"/>
      <c r="AT953" s="333" t="str">
        <f>IF('Sub-Cpt Record'!A953&lt;&gt;"",CONCATENATE('Sub-Cpt Record'!A953,'Sub-Cpt Record'!B953,'Sub-Cpt Record'!C953),"")</f>
        <v/>
      </c>
      <c r="AU953" s="333">
        <f t="shared" si="135"/>
        <v>1</v>
      </c>
      <c r="AV953" s="333">
        <f>IF(AT953&lt;&gt;"",'Sub-Cpt Record'!C953/CODE!AU953,0)</f>
        <v>0</v>
      </c>
    </row>
    <row r="954" spans="1:48" x14ac:dyDescent="0.25">
      <c r="A954" s="333" t="str">
        <f>IF('Sub-Cpt Record'!B954="",IF(OR('Sub-Cpt Record'!A954=0,'Sub-Cpt Record'!A954=""),"",'Sub-Cpt Record'!A954),CONCATENATE('Sub-Cpt Record'!A954&amp;'Sub-Cpt Record'!B954))</f>
        <v/>
      </c>
      <c r="B954" s="333">
        <f t="shared" si="127"/>
        <v>1</v>
      </c>
      <c r="C954" s="334" t="str">
        <f>IF('Sub-Cpt Record'!E954 = "","",'Sub-Cpt Record'!E954&amp;"  ")</f>
        <v/>
      </c>
      <c r="D954" s="333" t="str">
        <f>IF('Sub-Cpt Record'!F954 = "","",'Sub-Cpt Record'!F954&amp;"  ")</f>
        <v/>
      </c>
      <c r="E954" s="333" t="str">
        <f>IF('Sub-Cpt Record'!G954 = "","",'Sub-Cpt Record'!G954&amp;"  ")</f>
        <v/>
      </c>
      <c r="F954" s="333" t="str">
        <f>IF('Sub-Cpt Record'!H954 = "","",'Sub-Cpt Record'!H954&amp;"  ")</f>
        <v/>
      </c>
      <c r="G954" s="333" t="str">
        <f>IF('Sub-Cpt Record'!I954 = "","",'Sub-Cpt Record'!I954&amp;"  ")</f>
        <v/>
      </c>
      <c r="H954" s="333" t="str">
        <f>IF('Sub-Cpt Record'!J954 = "","",'Sub-Cpt Record'!J954&amp;"  ")</f>
        <v/>
      </c>
      <c r="I954" s="335" t="str">
        <f t="shared" si="128"/>
        <v/>
      </c>
      <c r="J954" s="333">
        <f>IF(A954&lt;&gt;"",'Sub-Cpt Record'!C954/CODE!B954,0)</f>
        <v>0</v>
      </c>
      <c r="L954" s="337" t="str">
        <f t="shared" si="129"/>
        <v/>
      </c>
      <c r="N954" s="338">
        <f>COUNTIFS('Felling&amp;Restocking'!$A$11:$A$1000, 'Felling&amp;Restocking'!$A954, 'Felling&amp;Restocking'!$B$11:$B$1000, 'Felling&amp;Restocking'!$B954, 'Felling&amp;Restocking'!$H$11:$H$1000, 'Felling&amp;Restocking'!$H954)</f>
        <v>0</v>
      </c>
      <c r="O954" s="338">
        <f>IF(OR('Felling&amp;Restocking'!H954=0,'Felling&amp;Restocking'!H954=""),0,1)</f>
        <v>0</v>
      </c>
      <c r="P954" s="339">
        <f>SUM('Felling&amp;Restocking'!O954+'Felling&amp;Restocking'!P954)</f>
        <v>0</v>
      </c>
      <c r="S954" s="341">
        <f>IF(AND(O954&lt;&gt;0,P954&lt;&gt;0,'Felling&amp;Restocking'!G954&lt;&gt;0,AA954="",AC954=""),1,0)</f>
        <v>0</v>
      </c>
      <c r="T954" s="342" t="str">
        <f>IF(OR('Felling&amp;Restocking'!G954=0,'Felling&amp;Restocking'!G954=""),"",SUM('Felling&amp;Restocking'!O954/P954)*'Felling&amp;Restocking'!G954)</f>
        <v/>
      </c>
      <c r="U954" s="343" t="str">
        <f>IF(OR('Felling&amp;Restocking'!G954=0,'Felling&amp;Restocking'!G954=""),"",SUM('Felling&amp;Restocking'!P954/P954)*'Felling&amp;Restocking'!G954)</f>
        <v/>
      </c>
      <c r="V954" s="344">
        <f>IF(CONCATENATE('Felling&amp;Restocking'!U954&amp;'Felling&amp;Restocking'!W954&amp;'Felling&amp;Restocking'!Y954&amp;'Felling&amp;Restocking'!AA954&amp;'Felling&amp;Restocking'!AC954)="",0,1)</f>
        <v>0</v>
      </c>
      <c r="W954" s="345">
        <f>IF(OR(OR(TRIM('Felling&amp;Restocking'!H954)="T",TRIM('Felling&amp;Restocking'!H954)="DF",TRIM('Felling&amp;Restocking'!H954)="OS"),O954=0),0,1)</f>
        <v>0</v>
      </c>
      <c r="X954" s="345">
        <f>IF(OR('Felling&amp;Restocking'!$S954="",OR('Felling&amp;Restocking'!$S954=0,'Felling&amp;Restocking'!$S954="N/A")),0,1)</f>
        <v>0</v>
      </c>
      <c r="Y954" s="333" t="str">
        <f t="shared" si="130"/>
        <v/>
      </c>
      <c r="Z954" s="333" t="str">
        <f t="shared" si="131"/>
        <v/>
      </c>
      <c r="AA954" s="334" t="str">
        <f t="shared" si="132"/>
        <v/>
      </c>
      <c r="AC954" s="333" t="str">
        <f t="shared" si="133"/>
        <v/>
      </c>
      <c r="AE954" s="333" t="str">
        <f t="shared" si="134"/>
        <v>1</v>
      </c>
      <c r="AF954" s="346" t="str">
        <f>IF('Felling&amp;Restocking'!I954="","",IFERROR(VLOOKUP( 'Felling&amp;Restocking'!I954,SpeciesList[],2,FALSE),"," &amp; 'Felling&amp;Restocking'!I954))</f>
        <v/>
      </c>
      <c r="AG954" s="333" t="str">
        <f>IF('Felling&amp;Restocking'!I954="","",VLOOKUP( 'Felling&amp;Restocking'!I954,SpeciesList[],4,FALSE))</f>
        <v/>
      </c>
      <c r="AH954" s="333" t="str">
        <f>IF('Felling&amp;Restocking'!J954="","",IFERROR("," &amp; VLOOKUP( 'Felling&amp;Restocking'!J954,SpeciesList[],2,FALSE),"," &amp; 'Felling&amp;Restocking'!J954))</f>
        <v/>
      </c>
      <c r="AI954" s="333" t="str">
        <f>IF('Felling&amp;Restocking'!J954="","",VLOOKUP( 'Felling&amp;Restocking'!J954,SpeciesList[],4,FALSE))</f>
        <v/>
      </c>
      <c r="AJ954" s="333" t="str">
        <f>IF('Felling&amp;Restocking'!K954="","",IFERROR("," &amp; VLOOKUP( 'Felling&amp;Restocking'!K954,SpeciesList[],2,FALSE),"," &amp; 'Felling&amp;Restocking'!K954))</f>
        <v/>
      </c>
      <c r="AK954" s="333" t="str">
        <f>IF('Felling&amp;Restocking'!K954="","",VLOOKUP( 'Felling&amp;Restocking'!K954,SpeciesList[],4,FALSE))</f>
        <v/>
      </c>
      <c r="AL954" s="333" t="str">
        <f>IF('Felling&amp;Restocking'!L954="","",IFERROR("," &amp; VLOOKUP( 'Felling&amp;Restocking'!L954,SpeciesList[],2,FALSE),"," &amp; 'Felling&amp;Restocking'!L954))</f>
        <v/>
      </c>
      <c r="AM954" s="333" t="str">
        <f>IF('Felling&amp;Restocking'!L954="","",VLOOKUP( 'Felling&amp;Restocking'!L954,SpeciesList[],4,FALSE))</f>
        <v/>
      </c>
      <c r="AN954" s="333" t="str">
        <f>IF('Felling&amp;Restocking'!M954="","",IFERROR("," &amp; VLOOKUP( 'Felling&amp;Restocking'!M954,SpeciesList[],2,FALSE),"," &amp; 'Felling&amp;Restocking'!M954))</f>
        <v/>
      </c>
      <c r="AO954" s="333" t="str">
        <f>IF('Felling&amp;Restocking'!M954="","",VLOOKUP( 'Felling&amp;Restocking'!M954,SpeciesList[],4,FALSE))</f>
        <v/>
      </c>
      <c r="AP954" s="333" t="str">
        <f>IF('Felling&amp;Restocking'!N954="","",IFERROR("," &amp; VLOOKUP( 'Felling&amp;Restocking'!N954,SpeciesList[],2,FALSE),"," &amp; 'Felling&amp;Restocking'!N954))</f>
        <v/>
      </c>
      <c r="AQ954" s="333" t="str">
        <f>IF('Felling&amp;Restocking'!N954="","",VLOOKUP( 'Felling&amp;Restocking'!N954,SpeciesList[],4,FALSE))</f>
        <v/>
      </c>
      <c r="AS954" s="346"/>
      <c r="AT954" s="333" t="str">
        <f>IF('Sub-Cpt Record'!A954&lt;&gt;"",CONCATENATE('Sub-Cpt Record'!A954,'Sub-Cpt Record'!B954,'Sub-Cpt Record'!C954),"")</f>
        <v/>
      </c>
      <c r="AU954" s="333">
        <f t="shared" si="135"/>
        <v>1</v>
      </c>
      <c r="AV954" s="333">
        <f>IF(AT954&lt;&gt;"",'Sub-Cpt Record'!C954/CODE!AU954,0)</f>
        <v>0</v>
      </c>
    </row>
    <row r="955" spans="1:48" x14ac:dyDescent="0.25">
      <c r="A955" s="333" t="str">
        <f>IF('Sub-Cpt Record'!B955="",IF(OR('Sub-Cpt Record'!A955=0,'Sub-Cpt Record'!A955=""),"",'Sub-Cpt Record'!A955),CONCATENATE('Sub-Cpt Record'!A955&amp;'Sub-Cpt Record'!B955))</f>
        <v/>
      </c>
      <c r="B955" s="333">
        <f t="shared" si="127"/>
        <v>1</v>
      </c>
      <c r="C955" s="334" t="str">
        <f>IF('Sub-Cpt Record'!E955 = "","",'Sub-Cpt Record'!E955&amp;"  ")</f>
        <v/>
      </c>
      <c r="D955" s="333" t="str">
        <f>IF('Sub-Cpt Record'!F955 = "","",'Sub-Cpt Record'!F955&amp;"  ")</f>
        <v/>
      </c>
      <c r="E955" s="333" t="str">
        <f>IF('Sub-Cpt Record'!G955 = "","",'Sub-Cpt Record'!G955&amp;"  ")</f>
        <v/>
      </c>
      <c r="F955" s="333" t="str">
        <f>IF('Sub-Cpt Record'!H955 = "","",'Sub-Cpt Record'!H955&amp;"  ")</f>
        <v/>
      </c>
      <c r="G955" s="333" t="str">
        <f>IF('Sub-Cpt Record'!I955 = "","",'Sub-Cpt Record'!I955&amp;"  ")</f>
        <v/>
      </c>
      <c r="H955" s="333" t="str">
        <f>IF('Sub-Cpt Record'!J955 = "","",'Sub-Cpt Record'!J955&amp;"  ")</f>
        <v/>
      </c>
      <c r="I955" s="335" t="str">
        <f t="shared" si="128"/>
        <v/>
      </c>
      <c r="J955" s="333">
        <f>IF(A955&lt;&gt;"",'Sub-Cpt Record'!C955/CODE!B955,0)</f>
        <v>0</v>
      </c>
      <c r="L955" s="337" t="str">
        <f t="shared" si="129"/>
        <v/>
      </c>
      <c r="N955" s="338">
        <f>COUNTIFS('Felling&amp;Restocking'!$A$11:$A$1000, 'Felling&amp;Restocking'!$A955, 'Felling&amp;Restocking'!$B$11:$B$1000, 'Felling&amp;Restocking'!$B955, 'Felling&amp;Restocking'!$H$11:$H$1000, 'Felling&amp;Restocking'!$H955)</f>
        <v>0</v>
      </c>
      <c r="O955" s="338">
        <f>IF(OR('Felling&amp;Restocking'!H955=0,'Felling&amp;Restocking'!H955=""),0,1)</f>
        <v>0</v>
      </c>
      <c r="P955" s="339">
        <f>SUM('Felling&amp;Restocking'!O955+'Felling&amp;Restocking'!P955)</f>
        <v>0</v>
      </c>
      <c r="S955" s="341">
        <f>IF(AND(O955&lt;&gt;0,P955&lt;&gt;0,'Felling&amp;Restocking'!G955&lt;&gt;0,AA955="",AC955=""),1,0)</f>
        <v>0</v>
      </c>
      <c r="T955" s="342" t="str">
        <f>IF(OR('Felling&amp;Restocking'!G955=0,'Felling&amp;Restocking'!G955=""),"",SUM('Felling&amp;Restocking'!O955/P955)*'Felling&amp;Restocking'!G955)</f>
        <v/>
      </c>
      <c r="U955" s="343" t="str">
        <f>IF(OR('Felling&amp;Restocking'!G955=0,'Felling&amp;Restocking'!G955=""),"",SUM('Felling&amp;Restocking'!P955/P955)*'Felling&amp;Restocking'!G955)</f>
        <v/>
      </c>
      <c r="V955" s="344">
        <f>IF(CONCATENATE('Felling&amp;Restocking'!U955&amp;'Felling&amp;Restocking'!W955&amp;'Felling&amp;Restocking'!Y955&amp;'Felling&amp;Restocking'!AA955&amp;'Felling&amp;Restocking'!AC955)="",0,1)</f>
        <v>0</v>
      </c>
      <c r="W955" s="345">
        <f>IF(OR(OR(TRIM('Felling&amp;Restocking'!H955)="T",TRIM('Felling&amp;Restocking'!H955)="DF",TRIM('Felling&amp;Restocking'!H955)="OS"),O955=0),0,1)</f>
        <v>0</v>
      </c>
      <c r="X955" s="345">
        <f>IF(OR('Felling&amp;Restocking'!$S955="",OR('Felling&amp;Restocking'!$S955=0,'Felling&amp;Restocking'!$S955="N/A")),0,1)</f>
        <v>0</v>
      </c>
      <c r="Y955" s="333" t="str">
        <f t="shared" si="130"/>
        <v/>
      </c>
      <c r="Z955" s="333" t="str">
        <f t="shared" si="131"/>
        <v/>
      </c>
      <c r="AA955" s="334" t="str">
        <f t="shared" si="132"/>
        <v/>
      </c>
      <c r="AC955" s="333" t="str">
        <f t="shared" si="133"/>
        <v/>
      </c>
      <c r="AE955" s="333" t="str">
        <f t="shared" si="134"/>
        <v>1</v>
      </c>
      <c r="AF955" s="346" t="str">
        <f>IF('Felling&amp;Restocking'!I955="","",IFERROR(VLOOKUP( 'Felling&amp;Restocking'!I955,SpeciesList[],2,FALSE),"," &amp; 'Felling&amp;Restocking'!I955))</f>
        <v/>
      </c>
      <c r="AG955" s="333" t="str">
        <f>IF('Felling&amp;Restocking'!I955="","",VLOOKUP( 'Felling&amp;Restocking'!I955,SpeciesList[],4,FALSE))</f>
        <v/>
      </c>
      <c r="AH955" s="333" t="str">
        <f>IF('Felling&amp;Restocking'!J955="","",IFERROR("," &amp; VLOOKUP( 'Felling&amp;Restocking'!J955,SpeciesList[],2,FALSE),"," &amp; 'Felling&amp;Restocking'!J955))</f>
        <v/>
      </c>
      <c r="AI955" s="333" t="str">
        <f>IF('Felling&amp;Restocking'!J955="","",VLOOKUP( 'Felling&amp;Restocking'!J955,SpeciesList[],4,FALSE))</f>
        <v/>
      </c>
      <c r="AJ955" s="333" t="str">
        <f>IF('Felling&amp;Restocking'!K955="","",IFERROR("," &amp; VLOOKUP( 'Felling&amp;Restocking'!K955,SpeciesList[],2,FALSE),"," &amp; 'Felling&amp;Restocking'!K955))</f>
        <v/>
      </c>
      <c r="AK955" s="333" t="str">
        <f>IF('Felling&amp;Restocking'!K955="","",VLOOKUP( 'Felling&amp;Restocking'!K955,SpeciesList[],4,FALSE))</f>
        <v/>
      </c>
      <c r="AL955" s="333" t="str">
        <f>IF('Felling&amp;Restocking'!L955="","",IFERROR("," &amp; VLOOKUP( 'Felling&amp;Restocking'!L955,SpeciesList[],2,FALSE),"," &amp; 'Felling&amp;Restocking'!L955))</f>
        <v/>
      </c>
      <c r="AM955" s="333" t="str">
        <f>IF('Felling&amp;Restocking'!L955="","",VLOOKUP( 'Felling&amp;Restocking'!L955,SpeciesList[],4,FALSE))</f>
        <v/>
      </c>
      <c r="AN955" s="333" t="str">
        <f>IF('Felling&amp;Restocking'!M955="","",IFERROR("," &amp; VLOOKUP( 'Felling&amp;Restocking'!M955,SpeciesList[],2,FALSE),"," &amp; 'Felling&amp;Restocking'!M955))</f>
        <v/>
      </c>
      <c r="AO955" s="333" t="str">
        <f>IF('Felling&amp;Restocking'!M955="","",VLOOKUP( 'Felling&amp;Restocking'!M955,SpeciesList[],4,FALSE))</f>
        <v/>
      </c>
      <c r="AP955" s="333" t="str">
        <f>IF('Felling&amp;Restocking'!N955="","",IFERROR("," &amp; VLOOKUP( 'Felling&amp;Restocking'!N955,SpeciesList[],2,FALSE),"," &amp; 'Felling&amp;Restocking'!N955))</f>
        <v/>
      </c>
      <c r="AQ955" s="333" t="str">
        <f>IF('Felling&amp;Restocking'!N955="","",VLOOKUP( 'Felling&amp;Restocking'!N955,SpeciesList[],4,FALSE))</f>
        <v/>
      </c>
      <c r="AS955" s="346"/>
      <c r="AT955" s="333" t="str">
        <f>IF('Sub-Cpt Record'!A955&lt;&gt;"",CONCATENATE('Sub-Cpt Record'!A955,'Sub-Cpt Record'!B955,'Sub-Cpt Record'!C955),"")</f>
        <v/>
      </c>
      <c r="AU955" s="333">
        <f t="shared" si="135"/>
        <v>1</v>
      </c>
      <c r="AV955" s="333">
        <f>IF(AT955&lt;&gt;"",'Sub-Cpt Record'!C955/CODE!AU955,0)</f>
        <v>0</v>
      </c>
    </row>
    <row r="956" spans="1:48" x14ac:dyDescent="0.25">
      <c r="A956" s="333" t="str">
        <f>IF('Sub-Cpt Record'!B956="",IF(OR('Sub-Cpt Record'!A956=0,'Sub-Cpt Record'!A956=""),"",'Sub-Cpt Record'!A956),CONCATENATE('Sub-Cpt Record'!A956&amp;'Sub-Cpt Record'!B956))</f>
        <v/>
      </c>
      <c r="B956" s="333">
        <f t="shared" si="127"/>
        <v>1</v>
      </c>
      <c r="C956" s="334" t="str">
        <f>IF('Sub-Cpt Record'!E956 = "","",'Sub-Cpt Record'!E956&amp;"  ")</f>
        <v/>
      </c>
      <c r="D956" s="333" t="str">
        <f>IF('Sub-Cpt Record'!F956 = "","",'Sub-Cpt Record'!F956&amp;"  ")</f>
        <v/>
      </c>
      <c r="E956" s="333" t="str">
        <f>IF('Sub-Cpt Record'!G956 = "","",'Sub-Cpt Record'!G956&amp;"  ")</f>
        <v/>
      </c>
      <c r="F956" s="333" t="str">
        <f>IF('Sub-Cpt Record'!H956 = "","",'Sub-Cpt Record'!H956&amp;"  ")</f>
        <v/>
      </c>
      <c r="G956" s="333" t="str">
        <f>IF('Sub-Cpt Record'!I956 = "","",'Sub-Cpt Record'!I956&amp;"  ")</f>
        <v/>
      </c>
      <c r="H956" s="333" t="str">
        <f>IF('Sub-Cpt Record'!J956 = "","",'Sub-Cpt Record'!J956&amp;"  ")</f>
        <v/>
      </c>
      <c r="I956" s="335" t="str">
        <f t="shared" si="128"/>
        <v/>
      </c>
      <c r="J956" s="333">
        <f>IF(A956&lt;&gt;"",'Sub-Cpt Record'!C956/CODE!B956,0)</f>
        <v>0</v>
      </c>
      <c r="L956" s="337" t="str">
        <f t="shared" si="129"/>
        <v/>
      </c>
      <c r="N956" s="338">
        <f>COUNTIFS('Felling&amp;Restocking'!$A$11:$A$1000, 'Felling&amp;Restocking'!$A956, 'Felling&amp;Restocking'!$B$11:$B$1000, 'Felling&amp;Restocking'!$B956, 'Felling&amp;Restocking'!$H$11:$H$1000, 'Felling&amp;Restocking'!$H956)</f>
        <v>0</v>
      </c>
      <c r="O956" s="338">
        <f>IF(OR('Felling&amp;Restocking'!H956=0,'Felling&amp;Restocking'!H956=""),0,1)</f>
        <v>0</v>
      </c>
      <c r="P956" s="339">
        <f>SUM('Felling&amp;Restocking'!O956+'Felling&amp;Restocking'!P956)</f>
        <v>0</v>
      </c>
      <c r="S956" s="341">
        <f>IF(AND(O956&lt;&gt;0,P956&lt;&gt;0,'Felling&amp;Restocking'!G956&lt;&gt;0,AA956="",AC956=""),1,0)</f>
        <v>0</v>
      </c>
      <c r="T956" s="342" t="str">
        <f>IF(OR('Felling&amp;Restocking'!G956=0,'Felling&amp;Restocking'!G956=""),"",SUM('Felling&amp;Restocking'!O956/P956)*'Felling&amp;Restocking'!G956)</f>
        <v/>
      </c>
      <c r="U956" s="343" t="str">
        <f>IF(OR('Felling&amp;Restocking'!G956=0,'Felling&amp;Restocking'!G956=""),"",SUM('Felling&amp;Restocking'!P956/P956)*'Felling&amp;Restocking'!G956)</f>
        <v/>
      </c>
      <c r="V956" s="344">
        <f>IF(CONCATENATE('Felling&amp;Restocking'!U956&amp;'Felling&amp;Restocking'!W956&amp;'Felling&amp;Restocking'!Y956&amp;'Felling&amp;Restocking'!AA956&amp;'Felling&amp;Restocking'!AC956)="",0,1)</f>
        <v>0</v>
      </c>
      <c r="W956" s="345">
        <f>IF(OR(OR(TRIM('Felling&amp;Restocking'!H956)="T",TRIM('Felling&amp;Restocking'!H956)="DF",TRIM('Felling&amp;Restocking'!H956)="OS"),O956=0),0,1)</f>
        <v>0</v>
      </c>
      <c r="X956" s="345">
        <f>IF(OR('Felling&amp;Restocking'!$S956="",OR('Felling&amp;Restocking'!$S956=0,'Felling&amp;Restocking'!$S956="N/A")),0,1)</f>
        <v>0</v>
      </c>
      <c r="Y956" s="333" t="str">
        <f t="shared" si="130"/>
        <v/>
      </c>
      <c r="Z956" s="333" t="str">
        <f t="shared" si="131"/>
        <v/>
      </c>
      <c r="AA956" s="334" t="str">
        <f t="shared" si="132"/>
        <v/>
      </c>
      <c r="AC956" s="333" t="str">
        <f t="shared" si="133"/>
        <v/>
      </c>
      <c r="AE956" s="333" t="str">
        <f t="shared" si="134"/>
        <v>1</v>
      </c>
      <c r="AF956" s="346" t="str">
        <f>IF('Felling&amp;Restocking'!I956="","",IFERROR(VLOOKUP( 'Felling&amp;Restocking'!I956,SpeciesList[],2,FALSE),"," &amp; 'Felling&amp;Restocking'!I956))</f>
        <v/>
      </c>
      <c r="AG956" s="333" t="str">
        <f>IF('Felling&amp;Restocking'!I956="","",VLOOKUP( 'Felling&amp;Restocking'!I956,SpeciesList[],4,FALSE))</f>
        <v/>
      </c>
      <c r="AH956" s="333" t="str">
        <f>IF('Felling&amp;Restocking'!J956="","",IFERROR("," &amp; VLOOKUP( 'Felling&amp;Restocking'!J956,SpeciesList[],2,FALSE),"," &amp; 'Felling&amp;Restocking'!J956))</f>
        <v/>
      </c>
      <c r="AI956" s="333" t="str">
        <f>IF('Felling&amp;Restocking'!J956="","",VLOOKUP( 'Felling&amp;Restocking'!J956,SpeciesList[],4,FALSE))</f>
        <v/>
      </c>
      <c r="AJ956" s="333" t="str">
        <f>IF('Felling&amp;Restocking'!K956="","",IFERROR("," &amp; VLOOKUP( 'Felling&amp;Restocking'!K956,SpeciesList[],2,FALSE),"," &amp; 'Felling&amp;Restocking'!K956))</f>
        <v/>
      </c>
      <c r="AK956" s="333" t="str">
        <f>IF('Felling&amp;Restocking'!K956="","",VLOOKUP( 'Felling&amp;Restocking'!K956,SpeciesList[],4,FALSE))</f>
        <v/>
      </c>
      <c r="AL956" s="333" t="str">
        <f>IF('Felling&amp;Restocking'!L956="","",IFERROR("," &amp; VLOOKUP( 'Felling&amp;Restocking'!L956,SpeciesList[],2,FALSE),"," &amp; 'Felling&amp;Restocking'!L956))</f>
        <v/>
      </c>
      <c r="AM956" s="333" t="str">
        <f>IF('Felling&amp;Restocking'!L956="","",VLOOKUP( 'Felling&amp;Restocking'!L956,SpeciesList[],4,FALSE))</f>
        <v/>
      </c>
      <c r="AN956" s="333" t="str">
        <f>IF('Felling&amp;Restocking'!M956="","",IFERROR("," &amp; VLOOKUP( 'Felling&amp;Restocking'!M956,SpeciesList[],2,FALSE),"," &amp; 'Felling&amp;Restocking'!M956))</f>
        <v/>
      </c>
      <c r="AO956" s="333" t="str">
        <f>IF('Felling&amp;Restocking'!M956="","",VLOOKUP( 'Felling&amp;Restocking'!M956,SpeciesList[],4,FALSE))</f>
        <v/>
      </c>
      <c r="AP956" s="333" t="str">
        <f>IF('Felling&amp;Restocking'!N956="","",IFERROR("," &amp; VLOOKUP( 'Felling&amp;Restocking'!N956,SpeciesList[],2,FALSE),"," &amp; 'Felling&amp;Restocking'!N956))</f>
        <v/>
      </c>
      <c r="AQ956" s="333" t="str">
        <f>IF('Felling&amp;Restocking'!N956="","",VLOOKUP( 'Felling&amp;Restocking'!N956,SpeciesList[],4,FALSE))</f>
        <v/>
      </c>
      <c r="AS956" s="346"/>
      <c r="AT956" s="333" t="str">
        <f>IF('Sub-Cpt Record'!A956&lt;&gt;"",CONCATENATE('Sub-Cpt Record'!A956,'Sub-Cpt Record'!B956,'Sub-Cpt Record'!C956),"")</f>
        <v/>
      </c>
      <c r="AU956" s="333">
        <f t="shared" si="135"/>
        <v>1</v>
      </c>
      <c r="AV956" s="333">
        <f>IF(AT956&lt;&gt;"",'Sub-Cpt Record'!C956/CODE!AU956,0)</f>
        <v>0</v>
      </c>
    </row>
    <row r="957" spans="1:48" x14ac:dyDescent="0.25">
      <c r="A957" s="333" t="str">
        <f>IF('Sub-Cpt Record'!B957="",IF(OR('Sub-Cpt Record'!A957=0,'Sub-Cpt Record'!A957=""),"",'Sub-Cpt Record'!A957),CONCATENATE('Sub-Cpt Record'!A957&amp;'Sub-Cpt Record'!B957))</f>
        <v/>
      </c>
      <c r="B957" s="333">
        <f t="shared" si="127"/>
        <v>1</v>
      </c>
      <c r="C957" s="334" t="str">
        <f>IF('Sub-Cpt Record'!E957 = "","",'Sub-Cpt Record'!E957&amp;"  ")</f>
        <v/>
      </c>
      <c r="D957" s="333" t="str">
        <f>IF('Sub-Cpt Record'!F957 = "","",'Sub-Cpt Record'!F957&amp;"  ")</f>
        <v/>
      </c>
      <c r="E957" s="333" t="str">
        <f>IF('Sub-Cpt Record'!G957 = "","",'Sub-Cpt Record'!G957&amp;"  ")</f>
        <v/>
      </c>
      <c r="F957" s="333" t="str">
        <f>IF('Sub-Cpt Record'!H957 = "","",'Sub-Cpt Record'!H957&amp;"  ")</f>
        <v/>
      </c>
      <c r="G957" s="333" t="str">
        <f>IF('Sub-Cpt Record'!I957 = "","",'Sub-Cpt Record'!I957&amp;"  ")</f>
        <v/>
      </c>
      <c r="H957" s="333" t="str">
        <f>IF('Sub-Cpt Record'!J957 = "","",'Sub-Cpt Record'!J957&amp;"  ")</f>
        <v/>
      </c>
      <c r="I957" s="335" t="str">
        <f t="shared" si="128"/>
        <v/>
      </c>
      <c r="J957" s="333">
        <f>IF(A957&lt;&gt;"",'Sub-Cpt Record'!C957/CODE!B957,0)</f>
        <v>0</v>
      </c>
      <c r="L957" s="337" t="str">
        <f t="shared" si="129"/>
        <v/>
      </c>
      <c r="N957" s="338">
        <f>COUNTIFS('Felling&amp;Restocking'!$A$11:$A$1000, 'Felling&amp;Restocking'!$A957, 'Felling&amp;Restocking'!$B$11:$B$1000, 'Felling&amp;Restocking'!$B957, 'Felling&amp;Restocking'!$H$11:$H$1000, 'Felling&amp;Restocking'!$H957)</f>
        <v>0</v>
      </c>
      <c r="O957" s="338">
        <f>IF(OR('Felling&amp;Restocking'!H957=0,'Felling&amp;Restocking'!H957=""),0,1)</f>
        <v>0</v>
      </c>
      <c r="P957" s="339">
        <f>SUM('Felling&amp;Restocking'!O957+'Felling&amp;Restocking'!P957)</f>
        <v>0</v>
      </c>
      <c r="S957" s="341">
        <f>IF(AND(O957&lt;&gt;0,P957&lt;&gt;0,'Felling&amp;Restocking'!G957&lt;&gt;0,AA957="",AC957=""),1,0)</f>
        <v>0</v>
      </c>
      <c r="T957" s="342" t="str">
        <f>IF(OR('Felling&amp;Restocking'!G957=0,'Felling&amp;Restocking'!G957=""),"",SUM('Felling&amp;Restocking'!O957/P957)*'Felling&amp;Restocking'!G957)</f>
        <v/>
      </c>
      <c r="U957" s="343" t="str">
        <f>IF(OR('Felling&amp;Restocking'!G957=0,'Felling&amp;Restocking'!G957=""),"",SUM('Felling&amp;Restocking'!P957/P957)*'Felling&amp;Restocking'!G957)</f>
        <v/>
      </c>
      <c r="V957" s="344">
        <f>IF(CONCATENATE('Felling&amp;Restocking'!U957&amp;'Felling&amp;Restocking'!W957&amp;'Felling&amp;Restocking'!Y957&amp;'Felling&amp;Restocking'!AA957&amp;'Felling&amp;Restocking'!AC957)="",0,1)</f>
        <v>0</v>
      </c>
      <c r="W957" s="345">
        <f>IF(OR(OR(TRIM('Felling&amp;Restocking'!H957)="T",TRIM('Felling&amp;Restocking'!H957)="DF",TRIM('Felling&amp;Restocking'!H957)="OS"),O957=0),0,1)</f>
        <v>0</v>
      </c>
      <c r="X957" s="345">
        <f>IF(OR('Felling&amp;Restocking'!$S957="",OR('Felling&amp;Restocking'!$S957=0,'Felling&amp;Restocking'!$S957="N/A")),0,1)</f>
        <v>0</v>
      </c>
      <c r="Y957" s="333" t="str">
        <f t="shared" si="130"/>
        <v/>
      </c>
      <c r="Z957" s="333" t="str">
        <f t="shared" si="131"/>
        <v/>
      </c>
      <c r="AA957" s="334" t="str">
        <f t="shared" si="132"/>
        <v/>
      </c>
      <c r="AC957" s="333" t="str">
        <f t="shared" si="133"/>
        <v/>
      </c>
      <c r="AE957" s="333" t="str">
        <f t="shared" si="134"/>
        <v>1</v>
      </c>
      <c r="AF957" s="346" t="str">
        <f>IF('Felling&amp;Restocking'!I957="","",IFERROR(VLOOKUP( 'Felling&amp;Restocking'!I957,SpeciesList[],2,FALSE),"," &amp; 'Felling&amp;Restocking'!I957))</f>
        <v/>
      </c>
      <c r="AG957" s="333" t="str">
        <f>IF('Felling&amp;Restocking'!I957="","",VLOOKUP( 'Felling&amp;Restocking'!I957,SpeciesList[],4,FALSE))</f>
        <v/>
      </c>
      <c r="AH957" s="333" t="str">
        <f>IF('Felling&amp;Restocking'!J957="","",IFERROR("," &amp; VLOOKUP( 'Felling&amp;Restocking'!J957,SpeciesList[],2,FALSE),"," &amp; 'Felling&amp;Restocking'!J957))</f>
        <v/>
      </c>
      <c r="AI957" s="333" t="str">
        <f>IF('Felling&amp;Restocking'!J957="","",VLOOKUP( 'Felling&amp;Restocking'!J957,SpeciesList[],4,FALSE))</f>
        <v/>
      </c>
      <c r="AJ957" s="333" t="str">
        <f>IF('Felling&amp;Restocking'!K957="","",IFERROR("," &amp; VLOOKUP( 'Felling&amp;Restocking'!K957,SpeciesList[],2,FALSE),"," &amp; 'Felling&amp;Restocking'!K957))</f>
        <v/>
      </c>
      <c r="AK957" s="333" t="str">
        <f>IF('Felling&amp;Restocking'!K957="","",VLOOKUP( 'Felling&amp;Restocking'!K957,SpeciesList[],4,FALSE))</f>
        <v/>
      </c>
      <c r="AL957" s="333" t="str">
        <f>IF('Felling&amp;Restocking'!L957="","",IFERROR("," &amp; VLOOKUP( 'Felling&amp;Restocking'!L957,SpeciesList[],2,FALSE),"," &amp; 'Felling&amp;Restocking'!L957))</f>
        <v/>
      </c>
      <c r="AM957" s="333" t="str">
        <f>IF('Felling&amp;Restocking'!L957="","",VLOOKUP( 'Felling&amp;Restocking'!L957,SpeciesList[],4,FALSE))</f>
        <v/>
      </c>
      <c r="AN957" s="333" t="str">
        <f>IF('Felling&amp;Restocking'!M957="","",IFERROR("," &amp; VLOOKUP( 'Felling&amp;Restocking'!M957,SpeciesList[],2,FALSE),"," &amp; 'Felling&amp;Restocking'!M957))</f>
        <v/>
      </c>
      <c r="AO957" s="333" t="str">
        <f>IF('Felling&amp;Restocking'!M957="","",VLOOKUP( 'Felling&amp;Restocking'!M957,SpeciesList[],4,FALSE))</f>
        <v/>
      </c>
      <c r="AP957" s="333" t="str">
        <f>IF('Felling&amp;Restocking'!N957="","",IFERROR("," &amp; VLOOKUP( 'Felling&amp;Restocking'!N957,SpeciesList[],2,FALSE),"," &amp; 'Felling&amp;Restocking'!N957))</f>
        <v/>
      </c>
      <c r="AQ957" s="333" t="str">
        <f>IF('Felling&amp;Restocking'!N957="","",VLOOKUP( 'Felling&amp;Restocking'!N957,SpeciesList[],4,FALSE))</f>
        <v/>
      </c>
      <c r="AS957" s="346"/>
      <c r="AT957" s="333" t="str">
        <f>IF('Sub-Cpt Record'!A957&lt;&gt;"",CONCATENATE('Sub-Cpt Record'!A957,'Sub-Cpt Record'!B957,'Sub-Cpt Record'!C957),"")</f>
        <v/>
      </c>
      <c r="AU957" s="333">
        <f t="shared" si="135"/>
        <v>1</v>
      </c>
      <c r="AV957" s="333">
        <f>IF(AT957&lt;&gt;"",'Sub-Cpt Record'!C957/CODE!AU957,0)</f>
        <v>0</v>
      </c>
    </row>
    <row r="958" spans="1:48" x14ac:dyDescent="0.25">
      <c r="A958" s="333" t="str">
        <f>IF('Sub-Cpt Record'!B958="",IF(OR('Sub-Cpt Record'!A958=0,'Sub-Cpt Record'!A958=""),"",'Sub-Cpt Record'!A958),CONCATENATE('Sub-Cpt Record'!A958&amp;'Sub-Cpt Record'!B958))</f>
        <v/>
      </c>
      <c r="B958" s="333">
        <f t="shared" si="127"/>
        <v>1</v>
      </c>
      <c r="C958" s="334" t="str">
        <f>IF('Sub-Cpt Record'!E958 = "","",'Sub-Cpt Record'!E958&amp;"  ")</f>
        <v/>
      </c>
      <c r="D958" s="333" t="str">
        <f>IF('Sub-Cpt Record'!F958 = "","",'Sub-Cpt Record'!F958&amp;"  ")</f>
        <v/>
      </c>
      <c r="E958" s="333" t="str">
        <f>IF('Sub-Cpt Record'!G958 = "","",'Sub-Cpt Record'!G958&amp;"  ")</f>
        <v/>
      </c>
      <c r="F958" s="333" t="str">
        <f>IF('Sub-Cpt Record'!H958 = "","",'Sub-Cpt Record'!H958&amp;"  ")</f>
        <v/>
      </c>
      <c r="G958" s="333" t="str">
        <f>IF('Sub-Cpt Record'!I958 = "","",'Sub-Cpt Record'!I958&amp;"  ")</f>
        <v/>
      </c>
      <c r="H958" s="333" t="str">
        <f>IF('Sub-Cpt Record'!J958 = "","",'Sub-Cpt Record'!J958&amp;"  ")</f>
        <v/>
      </c>
      <c r="I958" s="335" t="str">
        <f t="shared" si="128"/>
        <v/>
      </c>
      <c r="J958" s="333">
        <f>IF(A958&lt;&gt;"",'Sub-Cpt Record'!C958/CODE!B958,0)</f>
        <v>0</v>
      </c>
      <c r="L958" s="337" t="str">
        <f t="shared" si="129"/>
        <v/>
      </c>
      <c r="N958" s="338">
        <f>COUNTIFS('Felling&amp;Restocking'!$A$11:$A$1000, 'Felling&amp;Restocking'!$A958, 'Felling&amp;Restocking'!$B$11:$B$1000, 'Felling&amp;Restocking'!$B958, 'Felling&amp;Restocking'!$H$11:$H$1000, 'Felling&amp;Restocking'!$H958)</f>
        <v>0</v>
      </c>
      <c r="O958" s="338">
        <f>IF(OR('Felling&amp;Restocking'!H958=0,'Felling&amp;Restocking'!H958=""),0,1)</f>
        <v>0</v>
      </c>
      <c r="P958" s="339">
        <f>SUM('Felling&amp;Restocking'!O958+'Felling&amp;Restocking'!P958)</f>
        <v>0</v>
      </c>
      <c r="S958" s="341">
        <f>IF(AND(O958&lt;&gt;0,P958&lt;&gt;0,'Felling&amp;Restocking'!G958&lt;&gt;0,AA958="",AC958=""),1,0)</f>
        <v>0</v>
      </c>
      <c r="T958" s="342" t="str">
        <f>IF(OR('Felling&amp;Restocking'!G958=0,'Felling&amp;Restocking'!G958=""),"",SUM('Felling&amp;Restocking'!O958/P958)*'Felling&amp;Restocking'!G958)</f>
        <v/>
      </c>
      <c r="U958" s="343" t="str">
        <f>IF(OR('Felling&amp;Restocking'!G958=0,'Felling&amp;Restocking'!G958=""),"",SUM('Felling&amp;Restocking'!P958/P958)*'Felling&amp;Restocking'!G958)</f>
        <v/>
      </c>
      <c r="V958" s="344">
        <f>IF(CONCATENATE('Felling&amp;Restocking'!U958&amp;'Felling&amp;Restocking'!W958&amp;'Felling&amp;Restocking'!Y958&amp;'Felling&amp;Restocking'!AA958&amp;'Felling&amp;Restocking'!AC958)="",0,1)</f>
        <v>0</v>
      </c>
      <c r="W958" s="345">
        <f>IF(OR(OR(TRIM('Felling&amp;Restocking'!H958)="T",TRIM('Felling&amp;Restocking'!H958)="DF",TRIM('Felling&amp;Restocking'!H958)="OS"),O958=0),0,1)</f>
        <v>0</v>
      </c>
      <c r="X958" s="345">
        <f>IF(OR('Felling&amp;Restocking'!$S958="",OR('Felling&amp;Restocking'!$S958=0,'Felling&amp;Restocking'!$S958="N/A")),0,1)</f>
        <v>0</v>
      </c>
      <c r="Y958" s="333" t="str">
        <f t="shared" si="130"/>
        <v/>
      </c>
      <c r="Z958" s="333" t="str">
        <f t="shared" si="131"/>
        <v/>
      </c>
      <c r="AA958" s="334" t="str">
        <f t="shared" si="132"/>
        <v/>
      </c>
      <c r="AC958" s="333" t="str">
        <f t="shared" si="133"/>
        <v/>
      </c>
      <c r="AE958" s="333" t="str">
        <f t="shared" si="134"/>
        <v>1</v>
      </c>
      <c r="AF958" s="346" t="str">
        <f>IF('Felling&amp;Restocking'!I958="","",IFERROR(VLOOKUP( 'Felling&amp;Restocking'!I958,SpeciesList[],2,FALSE),"," &amp; 'Felling&amp;Restocking'!I958))</f>
        <v/>
      </c>
      <c r="AG958" s="333" t="str">
        <f>IF('Felling&amp;Restocking'!I958="","",VLOOKUP( 'Felling&amp;Restocking'!I958,SpeciesList[],4,FALSE))</f>
        <v/>
      </c>
      <c r="AH958" s="333" t="str">
        <f>IF('Felling&amp;Restocking'!J958="","",IFERROR("," &amp; VLOOKUP( 'Felling&amp;Restocking'!J958,SpeciesList[],2,FALSE),"," &amp; 'Felling&amp;Restocking'!J958))</f>
        <v/>
      </c>
      <c r="AI958" s="333" t="str">
        <f>IF('Felling&amp;Restocking'!J958="","",VLOOKUP( 'Felling&amp;Restocking'!J958,SpeciesList[],4,FALSE))</f>
        <v/>
      </c>
      <c r="AJ958" s="333" t="str">
        <f>IF('Felling&amp;Restocking'!K958="","",IFERROR("," &amp; VLOOKUP( 'Felling&amp;Restocking'!K958,SpeciesList[],2,FALSE),"," &amp; 'Felling&amp;Restocking'!K958))</f>
        <v/>
      </c>
      <c r="AK958" s="333" t="str">
        <f>IF('Felling&amp;Restocking'!K958="","",VLOOKUP( 'Felling&amp;Restocking'!K958,SpeciesList[],4,FALSE))</f>
        <v/>
      </c>
      <c r="AL958" s="333" t="str">
        <f>IF('Felling&amp;Restocking'!L958="","",IFERROR("," &amp; VLOOKUP( 'Felling&amp;Restocking'!L958,SpeciesList[],2,FALSE),"," &amp; 'Felling&amp;Restocking'!L958))</f>
        <v/>
      </c>
      <c r="AM958" s="333" t="str">
        <f>IF('Felling&amp;Restocking'!L958="","",VLOOKUP( 'Felling&amp;Restocking'!L958,SpeciesList[],4,FALSE))</f>
        <v/>
      </c>
      <c r="AN958" s="333" t="str">
        <f>IF('Felling&amp;Restocking'!M958="","",IFERROR("," &amp; VLOOKUP( 'Felling&amp;Restocking'!M958,SpeciesList[],2,FALSE),"," &amp; 'Felling&amp;Restocking'!M958))</f>
        <v/>
      </c>
      <c r="AO958" s="333" t="str">
        <f>IF('Felling&amp;Restocking'!M958="","",VLOOKUP( 'Felling&amp;Restocking'!M958,SpeciesList[],4,FALSE))</f>
        <v/>
      </c>
      <c r="AP958" s="333" t="str">
        <f>IF('Felling&amp;Restocking'!N958="","",IFERROR("," &amp; VLOOKUP( 'Felling&amp;Restocking'!N958,SpeciesList[],2,FALSE),"," &amp; 'Felling&amp;Restocking'!N958))</f>
        <v/>
      </c>
      <c r="AQ958" s="333" t="str">
        <f>IF('Felling&amp;Restocking'!N958="","",VLOOKUP( 'Felling&amp;Restocking'!N958,SpeciesList[],4,FALSE))</f>
        <v/>
      </c>
      <c r="AS958" s="346"/>
      <c r="AT958" s="333" t="str">
        <f>IF('Sub-Cpt Record'!A958&lt;&gt;"",CONCATENATE('Sub-Cpt Record'!A958,'Sub-Cpt Record'!B958,'Sub-Cpt Record'!C958),"")</f>
        <v/>
      </c>
      <c r="AU958" s="333">
        <f t="shared" si="135"/>
        <v>1</v>
      </c>
      <c r="AV958" s="333">
        <f>IF(AT958&lt;&gt;"",'Sub-Cpt Record'!C958/CODE!AU958,0)</f>
        <v>0</v>
      </c>
    </row>
    <row r="959" spans="1:48" x14ac:dyDescent="0.25">
      <c r="A959" s="333" t="str">
        <f>IF('Sub-Cpt Record'!B959="",IF(OR('Sub-Cpt Record'!A959=0,'Sub-Cpt Record'!A959=""),"",'Sub-Cpt Record'!A959),CONCATENATE('Sub-Cpt Record'!A959&amp;'Sub-Cpt Record'!B959))</f>
        <v/>
      </c>
      <c r="B959" s="333">
        <f t="shared" si="127"/>
        <v>1</v>
      </c>
      <c r="C959" s="334" t="str">
        <f>IF('Sub-Cpt Record'!E959 = "","",'Sub-Cpt Record'!E959&amp;"  ")</f>
        <v/>
      </c>
      <c r="D959" s="333" t="str">
        <f>IF('Sub-Cpt Record'!F959 = "","",'Sub-Cpt Record'!F959&amp;"  ")</f>
        <v/>
      </c>
      <c r="E959" s="333" t="str">
        <f>IF('Sub-Cpt Record'!G959 = "","",'Sub-Cpt Record'!G959&amp;"  ")</f>
        <v/>
      </c>
      <c r="F959" s="333" t="str">
        <f>IF('Sub-Cpt Record'!H959 = "","",'Sub-Cpt Record'!H959&amp;"  ")</f>
        <v/>
      </c>
      <c r="G959" s="333" t="str">
        <f>IF('Sub-Cpt Record'!I959 = "","",'Sub-Cpt Record'!I959&amp;"  ")</f>
        <v/>
      </c>
      <c r="H959" s="333" t="str">
        <f>IF('Sub-Cpt Record'!J959 = "","",'Sub-Cpt Record'!J959&amp;"  ")</f>
        <v/>
      </c>
      <c r="I959" s="335" t="str">
        <f t="shared" si="128"/>
        <v/>
      </c>
      <c r="J959" s="333">
        <f>IF(A959&lt;&gt;"",'Sub-Cpt Record'!C959/CODE!B959,0)</f>
        <v>0</v>
      </c>
      <c r="L959" s="337" t="str">
        <f t="shared" si="129"/>
        <v/>
      </c>
      <c r="N959" s="338">
        <f>COUNTIFS('Felling&amp;Restocking'!$A$11:$A$1000, 'Felling&amp;Restocking'!$A959, 'Felling&amp;Restocking'!$B$11:$B$1000, 'Felling&amp;Restocking'!$B959, 'Felling&amp;Restocking'!$H$11:$H$1000, 'Felling&amp;Restocking'!$H959)</f>
        <v>0</v>
      </c>
      <c r="O959" s="338">
        <f>IF(OR('Felling&amp;Restocking'!H959=0,'Felling&amp;Restocking'!H959=""),0,1)</f>
        <v>0</v>
      </c>
      <c r="P959" s="339">
        <f>SUM('Felling&amp;Restocking'!O959+'Felling&amp;Restocking'!P959)</f>
        <v>0</v>
      </c>
      <c r="S959" s="341">
        <f>IF(AND(O959&lt;&gt;0,P959&lt;&gt;0,'Felling&amp;Restocking'!G959&lt;&gt;0,AA959="",AC959=""),1,0)</f>
        <v>0</v>
      </c>
      <c r="T959" s="342" t="str">
        <f>IF(OR('Felling&amp;Restocking'!G959=0,'Felling&amp;Restocking'!G959=""),"",SUM('Felling&amp;Restocking'!O959/P959)*'Felling&amp;Restocking'!G959)</f>
        <v/>
      </c>
      <c r="U959" s="343" t="str">
        <f>IF(OR('Felling&amp;Restocking'!G959=0,'Felling&amp;Restocking'!G959=""),"",SUM('Felling&amp;Restocking'!P959/P959)*'Felling&amp;Restocking'!G959)</f>
        <v/>
      </c>
      <c r="V959" s="344">
        <f>IF(CONCATENATE('Felling&amp;Restocking'!U959&amp;'Felling&amp;Restocking'!W959&amp;'Felling&amp;Restocking'!Y959&amp;'Felling&amp;Restocking'!AA959&amp;'Felling&amp;Restocking'!AC959)="",0,1)</f>
        <v>0</v>
      </c>
      <c r="W959" s="345">
        <f>IF(OR(OR(TRIM('Felling&amp;Restocking'!H959)="T",TRIM('Felling&amp;Restocking'!H959)="DF",TRIM('Felling&amp;Restocking'!H959)="OS"),O959=0),0,1)</f>
        <v>0</v>
      </c>
      <c r="X959" s="345">
        <f>IF(OR('Felling&amp;Restocking'!$S959="",OR('Felling&amp;Restocking'!$S959=0,'Felling&amp;Restocking'!$S959="N/A")),0,1)</f>
        <v>0</v>
      </c>
      <c r="Y959" s="333" t="str">
        <f t="shared" si="130"/>
        <v/>
      </c>
      <c r="Z959" s="333" t="str">
        <f t="shared" si="131"/>
        <v/>
      </c>
      <c r="AA959" s="334" t="str">
        <f t="shared" si="132"/>
        <v/>
      </c>
      <c r="AC959" s="333" t="str">
        <f t="shared" si="133"/>
        <v/>
      </c>
      <c r="AE959" s="333" t="str">
        <f t="shared" si="134"/>
        <v>1</v>
      </c>
      <c r="AF959" s="346" t="str">
        <f>IF('Felling&amp;Restocking'!I959="","",IFERROR(VLOOKUP( 'Felling&amp;Restocking'!I959,SpeciesList[],2,FALSE),"," &amp; 'Felling&amp;Restocking'!I959))</f>
        <v/>
      </c>
      <c r="AG959" s="333" t="str">
        <f>IF('Felling&amp;Restocking'!I959="","",VLOOKUP( 'Felling&amp;Restocking'!I959,SpeciesList[],4,FALSE))</f>
        <v/>
      </c>
      <c r="AH959" s="333" t="str">
        <f>IF('Felling&amp;Restocking'!J959="","",IFERROR("," &amp; VLOOKUP( 'Felling&amp;Restocking'!J959,SpeciesList[],2,FALSE),"," &amp; 'Felling&amp;Restocking'!J959))</f>
        <v/>
      </c>
      <c r="AI959" s="333" t="str">
        <f>IF('Felling&amp;Restocking'!J959="","",VLOOKUP( 'Felling&amp;Restocking'!J959,SpeciesList[],4,FALSE))</f>
        <v/>
      </c>
      <c r="AJ959" s="333" t="str">
        <f>IF('Felling&amp;Restocking'!K959="","",IFERROR("," &amp; VLOOKUP( 'Felling&amp;Restocking'!K959,SpeciesList[],2,FALSE),"," &amp; 'Felling&amp;Restocking'!K959))</f>
        <v/>
      </c>
      <c r="AK959" s="333" t="str">
        <f>IF('Felling&amp;Restocking'!K959="","",VLOOKUP( 'Felling&amp;Restocking'!K959,SpeciesList[],4,FALSE))</f>
        <v/>
      </c>
      <c r="AL959" s="333" t="str">
        <f>IF('Felling&amp;Restocking'!L959="","",IFERROR("," &amp; VLOOKUP( 'Felling&amp;Restocking'!L959,SpeciesList[],2,FALSE),"," &amp; 'Felling&amp;Restocking'!L959))</f>
        <v/>
      </c>
      <c r="AM959" s="333" t="str">
        <f>IF('Felling&amp;Restocking'!L959="","",VLOOKUP( 'Felling&amp;Restocking'!L959,SpeciesList[],4,FALSE))</f>
        <v/>
      </c>
      <c r="AN959" s="333" t="str">
        <f>IF('Felling&amp;Restocking'!M959="","",IFERROR("," &amp; VLOOKUP( 'Felling&amp;Restocking'!M959,SpeciesList[],2,FALSE),"," &amp; 'Felling&amp;Restocking'!M959))</f>
        <v/>
      </c>
      <c r="AO959" s="333" t="str">
        <f>IF('Felling&amp;Restocking'!M959="","",VLOOKUP( 'Felling&amp;Restocking'!M959,SpeciesList[],4,FALSE))</f>
        <v/>
      </c>
      <c r="AP959" s="333" t="str">
        <f>IF('Felling&amp;Restocking'!N959="","",IFERROR("," &amp; VLOOKUP( 'Felling&amp;Restocking'!N959,SpeciesList[],2,FALSE),"," &amp; 'Felling&amp;Restocking'!N959))</f>
        <v/>
      </c>
      <c r="AQ959" s="333" t="str">
        <f>IF('Felling&amp;Restocking'!N959="","",VLOOKUP( 'Felling&amp;Restocking'!N959,SpeciesList[],4,FALSE))</f>
        <v/>
      </c>
      <c r="AS959" s="346"/>
      <c r="AT959" s="333" t="str">
        <f>IF('Sub-Cpt Record'!A959&lt;&gt;"",CONCATENATE('Sub-Cpt Record'!A959,'Sub-Cpt Record'!B959,'Sub-Cpt Record'!C959),"")</f>
        <v/>
      </c>
      <c r="AU959" s="333">
        <f t="shared" si="135"/>
        <v>1</v>
      </c>
      <c r="AV959" s="333">
        <f>IF(AT959&lt;&gt;"",'Sub-Cpt Record'!C959/CODE!AU959,0)</f>
        <v>0</v>
      </c>
    </row>
    <row r="960" spans="1:48" x14ac:dyDescent="0.25">
      <c r="A960" s="333" t="str">
        <f>IF('Sub-Cpt Record'!B960="",IF(OR('Sub-Cpt Record'!A960=0,'Sub-Cpt Record'!A960=""),"",'Sub-Cpt Record'!A960),CONCATENATE('Sub-Cpt Record'!A960&amp;'Sub-Cpt Record'!B960))</f>
        <v/>
      </c>
      <c r="B960" s="333">
        <f t="shared" si="127"/>
        <v>1</v>
      </c>
      <c r="C960" s="334" t="str">
        <f>IF('Sub-Cpt Record'!E960 = "","",'Sub-Cpt Record'!E960&amp;"  ")</f>
        <v/>
      </c>
      <c r="D960" s="333" t="str">
        <f>IF('Sub-Cpt Record'!F960 = "","",'Sub-Cpt Record'!F960&amp;"  ")</f>
        <v/>
      </c>
      <c r="E960" s="333" t="str">
        <f>IF('Sub-Cpt Record'!G960 = "","",'Sub-Cpt Record'!G960&amp;"  ")</f>
        <v/>
      </c>
      <c r="F960" s="333" t="str">
        <f>IF('Sub-Cpt Record'!H960 = "","",'Sub-Cpt Record'!H960&amp;"  ")</f>
        <v/>
      </c>
      <c r="G960" s="333" t="str">
        <f>IF('Sub-Cpt Record'!I960 = "","",'Sub-Cpt Record'!I960&amp;"  ")</f>
        <v/>
      </c>
      <c r="H960" s="333" t="str">
        <f>IF('Sub-Cpt Record'!J960 = "","",'Sub-Cpt Record'!J960&amp;"  ")</f>
        <v/>
      </c>
      <c r="I960" s="335" t="str">
        <f t="shared" si="128"/>
        <v/>
      </c>
      <c r="J960" s="333">
        <f>IF(A960&lt;&gt;"",'Sub-Cpt Record'!C960/CODE!B960,0)</f>
        <v>0</v>
      </c>
      <c r="L960" s="337" t="str">
        <f t="shared" si="129"/>
        <v/>
      </c>
      <c r="N960" s="338">
        <f>COUNTIFS('Felling&amp;Restocking'!$A$11:$A$1000, 'Felling&amp;Restocking'!$A960, 'Felling&amp;Restocking'!$B$11:$B$1000, 'Felling&amp;Restocking'!$B960, 'Felling&amp;Restocking'!$H$11:$H$1000, 'Felling&amp;Restocking'!$H960)</f>
        <v>0</v>
      </c>
      <c r="O960" s="338">
        <f>IF(OR('Felling&amp;Restocking'!H960=0,'Felling&amp;Restocking'!H960=""),0,1)</f>
        <v>0</v>
      </c>
      <c r="P960" s="339">
        <f>SUM('Felling&amp;Restocking'!O960+'Felling&amp;Restocking'!P960)</f>
        <v>0</v>
      </c>
      <c r="S960" s="341">
        <f>IF(AND(O960&lt;&gt;0,P960&lt;&gt;0,'Felling&amp;Restocking'!G960&lt;&gt;0,AA960="",AC960=""),1,0)</f>
        <v>0</v>
      </c>
      <c r="T960" s="342" t="str">
        <f>IF(OR('Felling&amp;Restocking'!G960=0,'Felling&amp;Restocking'!G960=""),"",SUM('Felling&amp;Restocking'!O960/P960)*'Felling&amp;Restocking'!G960)</f>
        <v/>
      </c>
      <c r="U960" s="343" t="str">
        <f>IF(OR('Felling&amp;Restocking'!G960=0,'Felling&amp;Restocking'!G960=""),"",SUM('Felling&amp;Restocking'!P960/P960)*'Felling&amp;Restocking'!G960)</f>
        <v/>
      </c>
      <c r="V960" s="344">
        <f>IF(CONCATENATE('Felling&amp;Restocking'!U960&amp;'Felling&amp;Restocking'!W960&amp;'Felling&amp;Restocking'!Y960&amp;'Felling&amp;Restocking'!AA960&amp;'Felling&amp;Restocking'!AC960)="",0,1)</f>
        <v>0</v>
      </c>
      <c r="W960" s="345">
        <f>IF(OR(OR(TRIM('Felling&amp;Restocking'!H960)="T",TRIM('Felling&amp;Restocking'!H960)="DF",TRIM('Felling&amp;Restocking'!H960)="OS"),O960=0),0,1)</f>
        <v>0</v>
      </c>
      <c r="X960" s="345">
        <f>IF(OR('Felling&amp;Restocking'!$S960="",OR('Felling&amp;Restocking'!$S960=0,'Felling&amp;Restocking'!$S960="N/A")),0,1)</f>
        <v>0</v>
      </c>
      <c r="Y960" s="333" t="str">
        <f t="shared" si="130"/>
        <v/>
      </c>
      <c r="Z960" s="333" t="str">
        <f t="shared" si="131"/>
        <v/>
      </c>
      <c r="AA960" s="334" t="str">
        <f t="shared" si="132"/>
        <v/>
      </c>
      <c r="AC960" s="333" t="str">
        <f t="shared" si="133"/>
        <v/>
      </c>
      <c r="AE960" s="333" t="str">
        <f t="shared" si="134"/>
        <v>1</v>
      </c>
      <c r="AF960" s="346" t="str">
        <f>IF('Felling&amp;Restocking'!I960="","",IFERROR(VLOOKUP( 'Felling&amp;Restocking'!I960,SpeciesList[],2,FALSE),"," &amp; 'Felling&amp;Restocking'!I960))</f>
        <v/>
      </c>
      <c r="AG960" s="333" t="str">
        <f>IF('Felling&amp;Restocking'!I960="","",VLOOKUP( 'Felling&amp;Restocking'!I960,SpeciesList[],4,FALSE))</f>
        <v/>
      </c>
      <c r="AH960" s="333" t="str">
        <f>IF('Felling&amp;Restocking'!J960="","",IFERROR("," &amp; VLOOKUP( 'Felling&amp;Restocking'!J960,SpeciesList[],2,FALSE),"," &amp; 'Felling&amp;Restocking'!J960))</f>
        <v/>
      </c>
      <c r="AI960" s="333" t="str">
        <f>IF('Felling&amp;Restocking'!J960="","",VLOOKUP( 'Felling&amp;Restocking'!J960,SpeciesList[],4,FALSE))</f>
        <v/>
      </c>
      <c r="AJ960" s="333" t="str">
        <f>IF('Felling&amp;Restocking'!K960="","",IFERROR("," &amp; VLOOKUP( 'Felling&amp;Restocking'!K960,SpeciesList[],2,FALSE),"," &amp; 'Felling&amp;Restocking'!K960))</f>
        <v/>
      </c>
      <c r="AK960" s="333" t="str">
        <f>IF('Felling&amp;Restocking'!K960="","",VLOOKUP( 'Felling&amp;Restocking'!K960,SpeciesList[],4,FALSE))</f>
        <v/>
      </c>
      <c r="AL960" s="333" t="str">
        <f>IF('Felling&amp;Restocking'!L960="","",IFERROR("," &amp; VLOOKUP( 'Felling&amp;Restocking'!L960,SpeciesList[],2,FALSE),"," &amp; 'Felling&amp;Restocking'!L960))</f>
        <v/>
      </c>
      <c r="AM960" s="333" t="str">
        <f>IF('Felling&amp;Restocking'!L960="","",VLOOKUP( 'Felling&amp;Restocking'!L960,SpeciesList[],4,FALSE))</f>
        <v/>
      </c>
      <c r="AN960" s="333" t="str">
        <f>IF('Felling&amp;Restocking'!M960="","",IFERROR("," &amp; VLOOKUP( 'Felling&amp;Restocking'!M960,SpeciesList[],2,FALSE),"," &amp; 'Felling&amp;Restocking'!M960))</f>
        <v/>
      </c>
      <c r="AO960" s="333" t="str">
        <f>IF('Felling&amp;Restocking'!M960="","",VLOOKUP( 'Felling&amp;Restocking'!M960,SpeciesList[],4,FALSE))</f>
        <v/>
      </c>
      <c r="AP960" s="333" t="str">
        <f>IF('Felling&amp;Restocking'!N960="","",IFERROR("," &amp; VLOOKUP( 'Felling&amp;Restocking'!N960,SpeciesList[],2,FALSE),"," &amp; 'Felling&amp;Restocking'!N960))</f>
        <v/>
      </c>
      <c r="AQ960" s="333" t="str">
        <f>IF('Felling&amp;Restocking'!N960="","",VLOOKUP( 'Felling&amp;Restocking'!N960,SpeciesList[],4,FALSE))</f>
        <v/>
      </c>
      <c r="AS960" s="346"/>
      <c r="AT960" s="333" t="str">
        <f>IF('Sub-Cpt Record'!A960&lt;&gt;"",CONCATENATE('Sub-Cpt Record'!A960,'Sub-Cpt Record'!B960,'Sub-Cpt Record'!C960),"")</f>
        <v/>
      </c>
      <c r="AU960" s="333">
        <f t="shared" si="135"/>
        <v>1</v>
      </c>
      <c r="AV960" s="333">
        <f>IF(AT960&lt;&gt;"",'Sub-Cpt Record'!C960/CODE!AU960,0)</f>
        <v>0</v>
      </c>
    </row>
    <row r="961" spans="1:48" x14ac:dyDescent="0.25">
      <c r="A961" s="333" t="str">
        <f>IF('Sub-Cpt Record'!B961="",IF(OR('Sub-Cpt Record'!A961=0,'Sub-Cpt Record'!A961=""),"",'Sub-Cpt Record'!A961),CONCATENATE('Sub-Cpt Record'!A961&amp;'Sub-Cpt Record'!B961))</f>
        <v/>
      </c>
      <c r="B961" s="333">
        <f t="shared" si="127"/>
        <v>1</v>
      </c>
      <c r="C961" s="334" t="str">
        <f>IF('Sub-Cpt Record'!E961 = "","",'Sub-Cpt Record'!E961&amp;"  ")</f>
        <v/>
      </c>
      <c r="D961" s="333" t="str">
        <f>IF('Sub-Cpt Record'!F961 = "","",'Sub-Cpt Record'!F961&amp;"  ")</f>
        <v/>
      </c>
      <c r="E961" s="333" t="str">
        <f>IF('Sub-Cpt Record'!G961 = "","",'Sub-Cpt Record'!G961&amp;"  ")</f>
        <v/>
      </c>
      <c r="F961" s="333" t="str">
        <f>IF('Sub-Cpt Record'!H961 = "","",'Sub-Cpt Record'!H961&amp;"  ")</f>
        <v/>
      </c>
      <c r="G961" s="333" t="str">
        <f>IF('Sub-Cpt Record'!I961 = "","",'Sub-Cpt Record'!I961&amp;"  ")</f>
        <v/>
      </c>
      <c r="H961" s="333" t="str">
        <f>IF('Sub-Cpt Record'!J961 = "","",'Sub-Cpt Record'!J961&amp;"  ")</f>
        <v/>
      </c>
      <c r="I961" s="335" t="str">
        <f t="shared" si="128"/>
        <v/>
      </c>
      <c r="J961" s="333">
        <f>IF(A961&lt;&gt;"",'Sub-Cpt Record'!C961/CODE!B961,0)</f>
        <v>0</v>
      </c>
      <c r="L961" s="337" t="str">
        <f t="shared" si="129"/>
        <v/>
      </c>
      <c r="N961" s="338">
        <f>COUNTIFS('Felling&amp;Restocking'!$A$11:$A$1000, 'Felling&amp;Restocking'!$A961, 'Felling&amp;Restocking'!$B$11:$B$1000, 'Felling&amp;Restocking'!$B961, 'Felling&amp;Restocking'!$H$11:$H$1000, 'Felling&amp;Restocking'!$H961)</f>
        <v>0</v>
      </c>
      <c r="O961" s="338">
        <f>IF(OR('Felling&amp;Restocking'!H961=0,'Felling&amp;Restocking'!H961=""),0,1)</f>
        <v>0</v>
      </c>
      <c r="P961" s="339">
        <f>SUM('Felling&amp;Restocking'!O961+'Felling&amp;Restocking'!P961)</f>
        <v>0</v>
      </c>
      <c r="S961" s="341">
        <f>IF(AND(O961&lt;&gt;0,P961&lt;&gt;0,'Felling&amp;Restocking'!G961&lt;&gt;0,AA961="",AC961=""),1,0)</f>
        <v>0</v>
      </c>
      <c r="T961" s="342" t="str">
        <f>IF(OR('Felling&amp;Restocking'!G961=0,'Felling&amp;Restocking'!G961=""),"",SUM('Felling&amp;Restocking'!O961/P961)*'Felling&amp;Restocking'!G961)</f>
        <v/>
      </c>
      <c r="U961" s="343" t="str">
        <f>IF(OR('Felling&amp;Restocking'!G961=0,'Felling&amp;Restocking'!G961=""),"",SUM('Felling&amp;Restocking'!P961/P961)*'Felling&amp;Restocking'!G961)</f>
        <v/>
      </c>
      <c r="V961" s="344">
        <f>IF(CONCATENATE('Felling&amp;Restocking'!U961&amp;'Felling&amp;Restocking'!W961&amp;'Felling&amp;Restocking'!Y961&amp;'Felling&amp;Restocking'!AA961&amp;'Felling&amp;Restocking'!AC961)="",0,1)</f>
        <v>0</v>
      </c>
      <c r="W961" s="345">
        <f>IF(OR(OR(TRIM('Felling&amp;Restocking'!H961)="T",TRIM('Felling&amp;Restocking'!H961)="DF",TRIM('Felling&amp;Restocking'!H961)="OS"),O961=0),0,1)</f>
        <v>0</v>
      </c>
      <c r="X961" s="345">
        <f>IF(OR('Felling&amp;Restocking'!$S961="",OR('Felling&amp;Restocking'!$S961=0,'Felling&amp;Restocking'!$S961="N/A")),0,1)</f>
        <v>0</v>
      </c>
      <c r="Y961" s="333" t="str">
        <f t="shared" si="130"/>
        <v/>
      </c>
      <c r="Z961" s="333" t="str">
        <f t="shared" si="131"/>
        <v/>
      </c>
      <c r="AA961" s="334" t="str">
        <f t="shared" si="132"/>
        <v/>
      </c>
      <c r="AC961" s="333" t="str">
        <f t="shared" si="133"/>
        <v/>
      </c>
      <c r="AE961" s="333" t="str">
        <f t="shared" si="134"/>
        <v>1</v>
      </c>
      <c r="AF961" s="346" t="str">
        <f>IF('Felling&amp;Restocking'!I961="","",IFERROR(VLOOKUP( 'Felling&amp;Restocking'!I961,SpeciesList[],2,FALSE),"," &amp; 'Felling&amp;Restocking'!I961))</f>
        <v/>
      </c>
      <c r="AG961" s="333" t="str">
        <f>IF('Felling&amp;Restocking'!I961="","",VLOOKUP( 'Felling&amp;Restocking'!I961,SpeciesList[],4,FALSE))</f>
        <v/>
      </c>
      <c r="AH961" s="333" t="str">
        <f>IF('Felling&amp;Restocking'!J961="","",IFERROR("," &amp; VLOOKUP( 'Felling&amp;Restocking'!J961,SpeciesList[],2,FALSE),"," &amp; 'Felling&amp;Restocking'!J961))</f>
        <v/>
      </c>
      <c r="AI961" s="333" t="str">
        <f>IF('Felling&amp;Restocking'!J961="","",VLOOKUP( 'Felling&amp;Restocking'!J961,SpeciesList[],4,FALSE))</f>
        <v/>
      </c>
      <c r="AJ961" s="333" t="str">
        <f>IF('Felling&amp;Restocking'!K961="","",IFERROR("," &amp; VLOOKUP( 'Felling&amp;Restocking'!K961,SpeciesList[],2,FALSE),"," &amp; 'Felling&amp;Restocking'!K961))</f>
        <v/>
      </c>
      <c r="AK961" s="333" t="str">
        <f>IF('Felling&amp;Restocking'!K961="","",VLOOKUP( 'Felling&amp;Restocking'!K961,SpeciesList[],4,FALSE))</f>
        <v/>
      </c>
      <c r="AL961" s="333" t="str">
        <f>IF('Felling&amp;Restocking'!L961="","",IFERROR("," &amp; VLOOKUP( 'Felling&amp;Restocking'!L961,SpeciesList[],2,FALSE),"," &amp; 'Felling&amp;Restocking'!L961))</f>
        <v/>
      </c>
      <c r="AM961" s="333" t="str">
        <f>IF('Felling&amp;Restocking'!L961="","",VLOOKUP( 'Felling&amp;Restocking'!L961,SpeciesList[],4,FALSE))</f>
        <v/>
      </c>
      <c r="AN961" s="333" t="str">
        <f>IF('Felling&amp;Restocking'!M961="","",IFERROR("," &amp; VLOOKUP( 'Felling&amp;Restocking'!M961,SpeciesList[],2,FALSE),"," &amp; 'Felling&amp;Restocking'!M961))</f>
        <v/>
      </c>
      <c r="AO961" s="333" t="str">
        <f>IF('Felling&amp;Restocking'!M961="","",VLOOKUP( 'Felling&amp;Restocking'!M961,SpeciesList[],4,FALSE))</f>
        <v/>
      </c>
      <c r="AP961" s="333" t="str">
        <f>IF('Felling&amp;Restocking'!N961="","",IFERROR("," &amp; VLOOKUP( 'Felling&amp;Restocking'!N961,SpeciesList[],2,FALSE),"," &amp; 'Felling&amp;Restocking'!N961))</f>
        <v/>
      </c>
      <c r="AQ961" s="333" t="str">
        <f>IF('Felling&amp;Restocking'!N961="","",VLOOKUP( 'Felling&amp;Restocking'!N961,SpeciesList[],4,FALSE))</f>
        <v/>
      </c>
      <c r="AS961" s="346"/>
      <c r="AT961" s="333" t="str">
        <f>IF('Sub-Cpt Record'!A961&lt;&gt;"",CONCATENATE('Sub-Cpt Record'!A961,'Sub-Cpt Record'!B961,'Sub-Cpt Record'!C961),"")</f>
        <v/>
      </c>
      <c r="AU961" s="333">
        <f t="shared" si="135"/>
        <v>1</v>
      </c>
      <c r="AV961" s="333">
        <f>IF(AT961&lt;&gt;"",'Sub-Cpt Record'!C961/CODE!AU961,0)</f>
        <v>0</v>
      </c>
    </row>
    <row r="962" spans="1:48" x14ac:dyDescent="0.25">
      <c r="A962" s="333" t="str">
        <f>IF('Sub-Cpt Record'!B962="",IF(OR('Sub-Cpt Record'!A962=0,'Sub-Cpt Record'!A962=""),"",'Sub-Cpt Record'!A962),CONCATENATE('Sub-Cpt Record'!A962&amp;'Sub-Cpt Record'!B962))</f>
        <v/>
      </c>
      <c r="B962" s="333">
        <f t="shared" si="127"/>
        <v>1</v>
      </c>
      <c r="C962" s="334" t="str">
        <f>IF('Sub-Cpt Record'!E962 = "","",'Sub-Cpt Record'!E962&amp;"  ")</f>
        <v/>
      </c>
      <c r="D962" s="333" t="str">
        <f>IF('Sub-Cpt Record'!F962 = "","",'Sub-Cpt Record'!F962&amp;"  ")</f>
        <v/>
      </c>
      <c r="E962" s="333" t="str">
        <f>IF('Sub-Cpt Record'!G962 = "","",'Sub-Cpt Record'!G962&amp;"  ")</f>
        <v/>
      </c>
      <c r="F962" s="333" t="str">
        <f>IF('Sub-Cpt Record'!H962 = "","",'Sub-Cpt Record'!H962&amp;"  ")</f>
        <v/>
      </c>
      <c r="G962" s="333" t="str">
        <f>IF('Sub-Cpt Record'!I962 = "","",'Sub-Cpt Record'!I962&amp;"  ")</f>
        <v/>
      </c>
      <c r="H962" s="333" t="str">
        <f>IF('Sub-Cpt Record'!J962 = "","",'Sub-Cpt Record'!J962&amp;"  ")</f>
        <v/>
      </c>
      <c r="I962" s="335" t="str">
        <f t="shared" si="128"/>
        <v/>
      </c>
      <c r="J962" s="333">
        <f>IF(A962&lt;&gt;"",'Sub-Cpt Record'!C962/CODE!B962,0)</f>
        <v>0</v>
      </c>
      <c r="L962" s="337" t="str">
        <f t="shared" si="129"/>
        <v/>
      </c>
      <c r="N962" s="338">
        <f>COUNTIFS('Felling&amp;Restocking'!$A$11:$A$1000, 'Felling&amp;Restocking'!$A962, 'Felling&amp;Restocking'!$B$11:$B$1000, 'Felling&amp;Restocking'!$B962, 'Felling&amp;Restocking'!$H$11:$H$1000, 'Felling&amp;Restocking'!$H962)</f>
        <v>0</v>
      </c>
      <c r="O962" s="338">
        <f>IF(OR('Felling&amp;Restocking'!H962=0,'Felling&amp;Restocking'!H962=""),0,1)</f>
        <v>0</v>
      </c>
      <c r="P962" s="339">
        <f>SUM('Felling&amp;Restocking'!O962+'Felling&amp;Restocking'!P962)</f>
        <v>0</v>
      </c>
      <c r="S962" s="341">
        <f>IF(AND(O962&lt;&gt;0,P962&lt;&gt;0,'Felling&amp;Restocking'!G962&lt;&gt;0,AA962="",AC962=""),1,0)</f>
        <v>0</v>
      </c>
      <c r="T962" s="342" t="str">
        <f>IF(OR('Felling&amp;Restocking'!G962=0,'Felling&amp;Restocking'!G962=""),"",SUM('Felling&amp;Restocking'!O962/P962)*'Felling&amp;Restocking'!G962)</f>
        <v/>
      </c>
      <c r="U962" s="343" t="str">
        <f>IF(OR('Felling&amp;Restocking'!G962=0,'Felling&amp;Restocking'!G962=""),"",SUM('Felling&amp;Restocking'!P962/P962)*'Felling&amp;Restocking'!G962)</f>
        <v/>
      </c>
      <c r="V962" s="344">
        <f>IF(CONCATENATE('Felling&amp;Restocking'!U962&amp;'Felling&amp;Restocking'!W962&amp;'Felling&amp;Restocking'!Y962&amp;'Felling&amp;Restocking'!AA962&amp;'Felling&amp;Restocking'!AC962)="",0,1)</f>
        <v>0</v>
      </c>
      <c r="W962" s="345">
        <f>IF(OR(OR(TRIM('Felling&amp;Restocking'!H962)="T",TRIM('Felling&amp;Restocking'!H962)="DF",TRIM('Felling&amp;Restocking'!H962)="OS"),O962=0),0,1)</f>
        <v>0</v>
      </c>
      <c r="X962" s="345">
        <f>IF(OR('Felling&amp;Restocking'!$S962="",OR('Felling&amp;Restocking'!$S962=0,'Felling&amp;Restocking'!$S962="N/A")),0,1)</f>
        <v>0</v>
      </c>
      <c r="Y962" s="333" t="str">
        <f t="shared" si="130"/>
        <v/>
      </c>
      <c r="Z962" s="333" t="str">
        <f t="shared" si="131"/>
        <v/>
      </c>
      <c r="AA962" s="334" t="str">
        <f t="shared" si="132"/>
        <v/>
      </c>
      <c r="AC962" s="333" t="str">
        <f t="shared" si="133"/>
        <v/>
      </c>
      <c r="AE962" s="333" t="str">
        <f t="shared" si="134"/>
        <v>1</v>
      </c>
      <c r="AF962" s="346" t="str">
        <f>IF('Felling&amp;Restocking'!I962="","",IFERROR(VLOOKUP( 'Felling&amp;Restocking'!I962,SpeciesList[],2,FALSE),"," &amp; 'Felling&amp;Restocking'!I962))</f>
        <v/>
      </c>
      <c r="AG962" s="333" t="str">
        <f>IF('Felling&amp;Restocking'!I962="","",VLOOKUP( 'Felling&amp;Restocking'!I962,SpeciesList[],4,FALSE))</f>
        <v/>
      </c>
      <c r="AH962" s="333" t="str">
        <f>IF('Felling&amp;Restocking'!J962="","",IFERROR("," &amp; VLOOKUP( 'Felling&amp;Restocking'!J962,SpeciesList[],2,FALSE),"," &amp; 'Felling&amp;Restocking'!J962))</f>
        <v/>
      </c>
      <c r="AI962" s="333" t="str">
        <f>IF('Felling&amp;Restocking'!J962="","",VLOOKUP( 'Felling&amp;Restocking'!J962,SpeciesList[],4,FALSE))</f>
        <v/>
      </c>
      <c r="AJ962" s="333" t="str">
        <f>IF('Felling&amp;Restocking'!K962="","",IFERROR("," &amp; VLOOKUP( 'Felling&amp;Restocking'!K962,SpeciesList[],2,FALSE),"," &amp; 'Felling&amp;Restocking'!K962))</f>
        <v/>
      </c>
      <c r="AK962" s="333" t="str">
        <f>IF('Felling&amp;Restocking'!K962="","",VLOOKUP( 'Felling&amp;Restocking'!K962,SpeciesList[],4,FALSE))</f>
        <v/>
      </c>
      <c r="AL962" s="333" t="str">
        <f>IF('Felling&amp;Restocking'!L962="","",IFERROR("," &amp; VLOOKUP( 'Felling&amp;Restocking'!L962,SpeciesList[],2,FALSE),"," &amp; 'Felling&amp;Restocking'!L962))</f>
        <v/>
      </c>
      <c r="AM962" s="333" t="str">
        <f>IF('Felling&amp;Restocking'!L962="","",VLOOKUP( 'Felling&amp;Restocking'!L962,SpeciesList[],4,FALSE))</f>
        <v/>
      </c>
      <c r="AN962" s="333" t="str">
        <f>IF('Felling&amp;Restocking'!M962="","",IFERROR("," &amp; VLOOKUP( 'Felling&amp;Restocking'!M962,SpeciesList[],2,FALSE),"," &amp; 'Felling&amp;Restocking'!M962))</f>
        <v/>
      </c>
      <c r="AO962" s="333" t="str">
        <f>IF('Felling&amp;Restocking'!M962="","",VLOOKUP( 'Felling&amp;Restocking'!M962,SpeciesList[],4,FALSE))</f>
        <v/>
      </c>
      <c r="AP962" s="333" t="str">
        <f>IF('Felling&amp;Restocking'!N962="","",IFERROR("," &amp; VLOOKUP( 'Felling&amp;Restocking'!N962,SpeciesList[],2,FALSE),"," &amp; 'Felling&amp;Restocking'!N962))</f>
        <v/>
      </c>
      <c r="AQ962" s="333" t="str">
        <f>IF('Felling&amp;Restocking'!N962="","",VLOOKUP( 'Felling&amp;Restocking'!N962,SpeciesList[],4,FALSE))</f>
        <v/>
      </c>
      <c r="AS962" s="346"/>
      <c r="AT962" s="333" t="str">
        <f>IF('Sub-Cpt Record'!A962&lt;&gt;"",CONCATENATE('Sub-Cpt Record'!A962,'Sub-Cpt Record'!B962,'Sub-Cpt Record'!C962),"")</f>
        <v/>
      </c>
      <c r="AU962" s="333">
        <f t="shared" si="135"/>
        <v>1</v>
      </c>
      <c r="AV962" s="333">
        <f>IF(AT962&lt;&gt;"",'Sub-Cpt Record'!C962/CODE!AU962,0)</f>
        <v>0</v>
      </c>
    </row>
    <row r="963" spans="1:48" x14ac:dyDescent="0.25">
      <c r="A963" s="333" t="str">
        <f>IF('Sub-Cpt Record'!B963="",IF(OR('Sub-Cpt Record'!A963=0,'Sub-Cpt Record'!A963=""),"",'Sub-Cpt Record'!A963),CONCATENATE('Sub-Cpt Record'!A963&amp;'Sub-Cpt Record'!B963))</f>
        <v/>
      </c>
      <c r="B963" s="333">
        <f t="shared" si="127"/>
        <v>1</v>
      </c>
      <c r="C963" s="334" t="str">
        <f>IF('Sub-Cpt Record'!E963 = "","",'Sub-Cpt Record'!E963&amp;"  ")</f>
        <v/>
      </c>
      <c r="D963" s="333" t="str">
        <f>IF('Sub-Cpt Record'!F963 = "","",'Sub-Cpt Record'!F963&amp;"  ")</f>
        <v/>
      </c>
      <c r="E963" s="333" t="str">
        <f>IF('Sub-Cpt Record'!G963 = "","",'Sub-Cpt Record'!G963&amp;"  ")</f>
        <v/>
      </c>
      <c r="F963" s="333" t="str">
        <f>IF('Sub-Cpt Record'!H963 = "","",'Sub-Cpt Record'!H963&amp;"  ")</f>
        <v/>
      </c>
      <c r="G963" s="333" t="str">
        <f>IF('Sub-Cpt Record'!I963 = "","",'Sub-Cpt Record'!I963&amp;"  ")</f>
        <v/>
      </c>
      <c r="H963" s="333" t="str">
        <f>IF('Sub-Cpt Record'!J963 = "","",'Sub-Cpt Record'!J963&amp;"  ")</f>
        <v/>
      </c>
      <c r="I963" s="335" t="str">
        <f t="shared" si="128"/>
        <v/>
      </c>
      <c r="J963" s="333">
        <f>IF(A963&lt;&gt;"",'Sub-Cpt Record'!C963/CODE!B963,0)</f>
        <v>0</v>
      </c>
      <c r="L963" s="337" t="str">
        <f t="shared" si="129"/>
        <v/>
      </c>
      <c r="N963" s="338">
        <f>COUNTIFS('Felling&amp;Restocking'!$A$11:$A$1000, 'Felling&amp;Restocking'!$A963, 'Felling&amp;Restocking'!$B$11:$B$1000, 'Felling&amp;Restocking'!$B963, 'Felling&amp;Restocking'!$H$11:$H$1000, 'Felling&amp;Restocking'!$H963)</f>
        <v>0</v>
      </c>
      <c r="O963" s="338">
        <f>IF(OR('Felling&amp;Restocking'!H963=0,'Felling&amp;Restocking'!H963=""),0,1)</f>
        <v>0</v>
      </c>
      <c r="P963" s="339">
        <f>SUM('Felling&amp;Restocking'!O963+'Felling&amp;Restocking'!P963)</f>
        <v>0</v>
      </c>
      <c r="S963" s="341">
        <f>IF(AND(O963&lt;&gt;0,P963&lt;&gt;0,'Felling&amp;Restocking'!G963&lt;&gt;0,AA963="",AC963=""),1,0)</f>
        <v>0</v>
      </c>
      <c r="T963" s="342" t="str">
        <f>IF(OR('Felling&amp;Restocking'!G963=0,'Felling&amp;Restocking'!G963=""),"",SUM('Felling&amp;Restocking'!O963/P963)*'Felling&amp;Restocking'!G963)</f>
        <v/>
      </c>
      <c r="U963" s="343" t="str">
        <f>IF(OR('Felling&amp;Restocking'!G963=0,'Felling&amp;Restocking'!G963=""),"",SUM('Felling&amp;Restocking'!P963/P963)*'Felling&amp;Restocking'!G963)</f>
        <v/>
      </c>
      <c r="V963" s="344">
        <f>IF(CONCATENATE('Felling&amp;Restocking'!U963&amp;'Felling&amp;Restocking'!W963&amp;'Felling&amp;Restocking'!Y963&amp;'Felling&amp;Restocking'!AA963&amp;'Felling&amp;Restocking'!AC963)="",0,1)</f>
        <v>0</v>
      </c>
      <c r="W963" s="345">
        <f>IF(OR(OR(TRIM('Felling&amp;Restocking'!H963)="T",TRIM('Felling&amp;Restocking'!H963)="DF",TRIM('Felling&amp;Restocking'!H963)="OS"),O963=0),0,1)</f>
        <v>0</v>
      </c>
      <c r="X963" s="345">
        <f>IF(OR('Felling&amp;Restocking'!$S963="",OR('Felling&amp;Restocking'!$S963=0,'Felling&amp;Restocking'!$S963="N/A")),0,1)</f>
        <v>0</v>
      </c>
      <c r="Y963" s="333" t="str">
        <f t="shared" si="130"/>
        <v/>
      </c>
      <c r="Z963" s="333" t="str">
        <f t="shared" si="131"/>
        <v/>
      </c>
      <c r="AA963" s="334" t="str">
        <f t="shared" si="132"/>
        <v/>
      </c>
      <c r="AC963" s="333" t="str">
        <f t="shared" si="133"/>
        <v/>
      </c>
      <c r="AE963" s="333" t="str">
        <f t="shared" si="134"/>
        <v>1</v>
      </c>
      <c r="AF963" s="346" t="str">
        <f>IF('Felling&amp;Restocking'!I963="","",IFERROR(VLOOKUP( 'Felling&amp;Restocking'!I963,SpeciesList[],2,FALSE),"," &amp; 'Felling&amp;Restocking'!I963))</f>
        <v/>
      </c>
      <c r="AG963" s="333" t="str">
        <f>IF('Felling&amp;Restocking'!I963="","",VLOOKUP( 'Felling&amp;Restocking'!I963,SpeciesList[],4,FALSE))</f>
        <v/>
      </c>
      <c r="AH963" s="333" t="str">
        <f>IF('Felling&amp;Restocking'!J963="","",IFERROR("," &amp; VLOOKUP( 'Felling&amp;Restocking'!J963,SpeciesList[],2,FALSE),"," &amp; 'Felling&amp;Restocking'!J963))</f>
        <v/>
      </c>
      <c r="AI963" s="333" t="str">
        <f>IF('Felling&amp;Restocking'!J963="","",VLOOKUP( 'Felling&amp;Restocking'!J963,SpeciesList[],4,FALSE))</f>
        <v/>
      </c>
      <c r="AJ963" s="333" t="str">
        <f>IF('Felling&amp;Restocking'!K963="","",IFERROR("," &amp; VLOOKUP( 'Felling&amp;Restocking'!K963,SpeciesList[],2,FALSE),"," &amp; 'Felling&amp;Restocking'!K963))</f>
        <v/>
      </c>
      <c r="AK963" s="333" t="str">
        <f>IF('Felling&amp;Restocking'!K963="","",VLOOKUP( 'Felling&amp;Restocking'!K963,SpeciesList[],4,FALSE))</f>
        <v/>
      </c>
      <c r="AL963" s="333" t="str">
        <f>IF('Felling&amp;Restocking'!L963="","",IFERROR("," &amp; VLOOKUP( 'Felling&amp;Restocking'!L963,SpeciesList[],2,FALSE),"," &amp; 'Felling&amp;Restocking'!L963))</f>
        <v/>
      </c>
      <c r="AM963" s="333" t="str">
        <f>IF('Felling&amp;Restocking'!L963="","",VLOOKUP( 'Felling&amp;Restocking'!L963,SpeciesList[],4,FALSE))</f>
        <v/>
      </c>
      <c r="AN963" s="333" t="str">
        <f>IF('Felling&amp;Restocking'!M963="","",IFERROR("," &amp; VLOOKUP( 'Felling&amp;Restocking'!M963,SpeciesList[],2,FALSE),"," &amp; 'Felling&amp;Restocking'!M963))</f>
        <v/>
      </c>
      <c r="AO963" s="333" t="str">
        <f>IF('Felling&amp;Restocking'!M963="","",VLOOKUP( 'Felling&amp;Restocking'!M963,SpeciesList[],4,FALSE))</f>
        <v/>
      </c>
      <c r="AP963" s="333" t="str">
        <f>IF('Felling&amp;Restocking'!N963="","",IFERROR("," &amp; VLOOKUP( 'Felling&amp;Restocking'!N963,SpeciesList[],2,FALSE),"," &amp; 'Felling&amp;Restocking'!N963))</f>
        <v/>
      </c>
      <c r="AQ963" s="333" t="str">
        <f>IF('Felling&amp;Restocking'!N963="","",VLOOKUP( 'Felling&amp;Restocking'!N963,SpeciesList[],4,FALSE))</f>
        <v/>
      </c>
      <c r="AS963" s="346"/>
      <c r="AT963" s="333" t="str">
        <f>IF('Sub-Cpt Record'!A963&lt;&gt;"",CONCATENATE('Sub-Cpt Record'!A963,'Sub-Cpt Record'!B963,'Sub-Cpt Record'!C963),"")</f>
        <v/>
      </c>
      <c r="AU963" s="333">
        <f t="shared" si="135"/>
        <v>1</v>
      </c>
      <c r="AV963" s="333">
        <f>IF(AT963&lt;&gt;"",'Sub-Cpt Record'!C963/CODE!AU963,0)</f>
        <v>0</v>
      </c>
    </row>
    <row r="964" spans="1:48" x14ac:dyDescent="0.25">
      <c r="A964" s="333" t="str">
        <f>IF('Sub-Cpt Record'!B964="",IF(OR('Sub-Cpt Record'!A964=0,'Sub-Cpt Record'!A964=""),"",'Sub-Cpt Record'!A964),CONCATENATE('Sub-Cpt Record'!A964&amp;'Sub-Cpt Record'!B964))</f>
        <v/>
      </c>
      <c r="B964" s="333">
        <f t="shared" si="127"/>
        <v>1</v>
      </c>
      <c r="C964" s="334" t="str">
        <f>IF('Sub-Cpt Record'!E964 = "","",'Sub-Cpt Record'!E964&amp;"  ")</f>
        <v/>
      </c>
      <c r="D964" s="333" t="str">
        <f>IF('Sub-Cpt Record'!F964 = "","",'Sub-Cpt Record'!F964&amp;"  ")</f>
        <v/>
      </c>
      <c r="E964" s="333" t="str">
        <f>IF('Sub-Cpt Record'!G964 = "","",'Sub-Cpt Record'!G964&amp;"  ")</f>
        <v/>
      </c>
      <c r="F964" s="333" t="str">
        <f>IF('Sub-Cpt Record'!H964 = "","",'Sub-Cpt Record'!H964&amp;"  ")</f>
        <v/>
      </c>
      <c r="G964" s="333" t="str">
        <f>IF('Sub-Cpt Record'!I964 = "","",'Sub-Cpt Record'!I964&amp;"  ")</f>
        <v/>
      </c>
      <c r="H964" s="333" t="str">
        <f>IF('Sub-Cpt Record'!J964 = "","",'Sub-Cpt Record'!J964&amp;"  ")</f>
        <v/>
      </c>
      <c r="I964" s="335" t="str">
        <f t="shared" si="128"/>
        <v/>
      </c>
      <c r="J964" s="333">
        <f>IF(A964&lt;&gt;"",'Sub-Cpt Record'!C964/CODE!B964,0)</f>
        <v>0</v>
      </c>
      <c r="L964" s="337" t="str">
        <f t="shared" si="129"/>
        <v/>
      </c>
      <c r="N964" s="338">
        <f>COUNTIFS('Felling&amp;Restocking'!$A$11:$A$1000, 'Felling&amp;Restocking'!$A964, 'Felling&amp;Restocking'!$B$11:$B$1000, 'Felling&amp;Restocking'!$B964, 'Felling&amp;Restocking'!$H$11:$H$1000, 'Felling&amp;Restocking'!$H964)</f>
        <v>0</v>
      </c>
      <c r="O964" s="338">
        <f>IF(OR('Felling&amp;Restocking'!H964=0,'Felling&amp;Restocking'!H964=""),0,1)</f>
        <v>0</v>
      </c>
      <c r="P964" s="339">
        <f>SUM('Felling&amp;Restocking'!O964+'Felling&amp;Restocking'!P964)</f>
        <v>0</v>
      </c>
      <c r="S964" s="341">
        <f>IF(AND(O964&lt;&gt;0,P964&lt;&gt;0,'Felling&amp;Restocking'!G964&lt;&gt;0,AA964="",AC964=""),1,0)</f>
        <v>0</v>
      </c>
      <c r="T964" s="342" t="str">
        <f>IF(OR('Felling&amp;Restocking'!G964=0,'Felling&amp;Restocking'!G964=""),"",SUM('Felling&amp;Restocking'!O964/P964)*'Felling&amp;Restocking'!G964)</f>
        <v/>
      </c>
      <c r="U964" s="343" t="str">
        <f>IF(OR('Felling&amp;Restocking'!G964=0,'Felling&amp;Restocking'!G964=""),"",SUM('Felling&amp;Restocking'!P964/P964)*'Felling&amp;Restocking'!G964)</f>
        <v/>
      </c>
      <c r="V964" s="344">
        <f>IF(CONCATENATE('Felling&amp;Restocking'!U964&amp;'Felling&amp;Restocking'!W964&amp;'Felling&amp;Restocking'!Y964&amp;'Felling&amp;Restocking'!AA964&amp;'Felling&amp;Restocking'!AC964)="",0,1)</f>
        <v>0</v>
      </c>
      <c r="W964" s="345">
        <f>IF(OR(OR(TRIM('Felling&amp;Restocking'!H964)="T",TRIM('Felling&amp;Restocking'!H964)="DF",TRIM('Felling&amp;Restocking'!H964)="OS"),O964=0),0,1)</f>
        <v>0</v>
      </c>
      <c r="X964" s="345">
        <f>IF(OR('Felling&amp;Restocking'!$S964="",OR('Felling&amp;Restocking'!$S964=0,'Felling&amp;Restocking'!$S964="N/A")),0,1)</f>
        <v>0</v>
      </c>
      <c r="Y964" s="333" t="str">
        <f t="shared" si="130"/>
        <v/>
      </c>
      <c r="Z964" s="333" t="str">
        <f t="shared" si="131"/>
        <v/>
      </c>
      <c r="AA964" s="334" t="str">
        <f t="shared" si="132"/>
        <v/>
      </c>
      <c r="AC964" s="333" t="str">
        <f t="shared" si="133"/>
        <v/>
      </c>
      <c r="AE964" s="333" t="str">
        <f t="shared" si="134"/>
        <v>1</v>
      </c>
      <c r="AF964" s="346" t="str">
        <f>IF('Felling&amp;Restocking'!I964="","",IFERROR(VLOOKUP( 'Felling&amp;Restocking'!I964,SpeciesList[],2,FALSE),"," &amp; 'Felling&amp;Restocking'!I964))</f>
        <v/>
      </c>
      <c r="AG964" s="333" t="str">
        <f>IF('Felling&amp;Restocking'!I964="","",VLOOKUP( 'Felling&amp;Restocking'!I964,SpeciesList[],4,FALSE))</f>
        <v/>
      </c>
      <c r="AH964" s="333" t="str">
        <f>IF('Felling&amp;Restocking'!J964="","",IFERROR("," &amp; VLOOKUP( 'Felling&amp;Restocking'!J964,SpeciesList[],2,FALSE),"," &amp; 'Felling&amp;Restocking'!J964))</f>
        <v/>
      </c>
      <c r="AI964" s="333" t="str">
        <f>IF('Felling&amp;Restocking'!J964="","",VLOOKUP( 'Felling&amp;Restocking'!J964,SpeciesList[],4,FALSE))</f>
        <v/>
      </c>
      <c r="AJ964" s="333" t="str">
        <f>IF('Felling&amp;Restocking'!K964="","",IFERROR("," &amp; VLOOKUP( 'Felling&amp;Restocking'!K964,SpeciesList[],2,FALSE),"," &amp; 'Felling&amp;Restocking'!K964))</f>
        <v/>
      </c>
      <c r="AK964" s="333" t="str">
        <f>IF('Felling&amp;Restocking'!K964="","",VLOOKUP( 'Felling&amp;Restocking'!K964,SpeciesList[],4,FALSE))</f>
        <v/>
      </c>
      <c r="AL964" s="333" t="str">
        <f>IF('Felling&amp;Restocking'!L964="","",IFERROR("," &amp; VLOOKUP( 'Felling&amp;Restocking'!L964,SpeciesList[],2,FALSE),"," &amp; 'Felling&amp;Restocking'!L964))</f>
        <v/>
      </c>
      <c r="AM964" s="333" t="str">
        <f>IF('Felling&amp;Restocking'!L964="","",VLOOKUP( 'Felling&amp;Restocking'!L964,SpeciesList[],4,FALSE))</f>
        <v/>
      </c>
      <c r="AN964" s="333" t="str">
        <f>IF('Felling&amp;Restocking'!M964="","",IFERROR("," &amp; VLOOKUP( 'Felling&amp;Restocking'!M964,SpeciesList[],2,FALSE),"," &amp; 'Felling&amp;Restocking'!M964))</f>
        <v/>
      </c>
      <c r="AO964" s="333" t="str">
        <f>IF('Felling&amp;Restocking'!M964="","",VLOOKUP( 'Felling&amp;Restocking'!M964,SpeciesList[],4,FALSE))</f>
        <v/>
      </c>
      <c r="AP964" s="333" t="str">
        <f>IF('Felling&amp;Restocking'!N964="","",IFERROR("," &amp; VLOOKUP( 'Felling&amp;Restocking'!N964,SpeciesList[],2,FALSE),"," &amp; 'Felling&amp;Restocking'!N964))</f>
        <v/>
      </c>
      <c r="AQ964" s="333" t="str">
        <f>IF('Felling&amp;Restocking'!N964="","",VLOOKUP( 'Felling&amp;Restocking'!N964,SpeciesList[],4,FALSE))</f>
        <v/>
      </c>
      <c r="AS964" s="346"/>
      <c r="AT964" s="333" t="str">
        <f>IF('Sub-Cpt Record'!A964&lt;&gt;"",CONCATENATE('Sub-Cpt Record'!A964,'Sub-Cpt Record'!B964,'Sub-Cpt Record'!C964),"")</f>
        <v/>
      </c>
      <c r="AU964" s="333">
        <f t="shared" si="135"/>
        <v>1</v>
      </c>
      <c r="AV964" s="333">
        <f>IF(AT964&lt;&gt;"",'Sub-Cpt Record'!C964/CODE!AU964,0)</f>
        <v>0</v>
      </c>
    </row>
    <row r="965" spans="1:48" x14ac:dyDescent="0.25">
      <c r="A965" s="333" t="str">
        <f>IF('Sub-Cpt Record'!B965="",IF(OR('Sub-Cpt Record'!A965=0,'Sub-Cpt Record'!A965=""),"",'Sub-Cpt Record'!A965),CONCATENATE('Sub-Cpt Record'!A965&amp;'Sub-Cpt Record'!B965))</f>
        <v/>
      </c>
      <c r="B965" s="333">
        <f t="shared" si="127"/>
        <v>1</v>
      </c>
      <c r="C965" s="334" t="str">
        <f>IF('Sub-Cpt Record'!E965 = "","",'Sub-Cpt Record'!E965&amp;"  ")</f>
        <v/>
      </c>
      <c r="D965" s="333" t="str">
        <f>IF('Sub-Cpt Record'!F965 = "","",'Sub-Cpt Record'!F965&amp;"  ")</f>
        <v/>
      </c>
      <c r="E965" s="333" t="str">
        <f>IF('Sub-Cpt Record'!G965 = "","",'Sub-Cpt Record'!G965&amp;"  ")</f>
        <v/>
      </c>
      <c r="F965" s="333" t="str">
        <f>IF('Sub-Cpt Record'!H965 = "","",'Sub-Cpt Record'!H965&amp;"  ")</f>
        <v/>
      </c>
      <c r="G965" s="333" t="str">
        <f>IF('Sub-Cpt Record'!I965 = "","",'Sub-Cpt Record'!I965&amp;"  ")</f>
        <v/>
      </c>
      <c r="H965" s="333" t="str">
        <f>IF('Sub-Cpt Record'!J965 = "","",'Sub-Cpt Record'!J965&amp;"  ")</f>
        <v/>
      </c>
      <c r="I965" s="335" t="str">
        <f t="shared" si="128"/>
        <v/>
      </c>
      <c r="J965" s="333">
        <f>IF(A965&lt;&gt;"",'Sub-Cpt Record'!C965/CODE!B965,0)</f>
        <v>0</v>
      </c>
      <c r="L965" s="337" t="str">
        <f t="shared" si="129"/>
        <v/>
      </c>
      <c r="N965" s="338">
        <f>COUNTIFS('Felling&amp;Restocking'!$A$11:$A$1000, 'Felling&amp;Restocking'!$A965, 'Felling&amp;Restocking'!$B$11:$B$1000, 'Felling&amp;Restocking'!$B965, 'Felling&amp;Restocking'!$H$11:$H$1000, 'Felling&amp;Restocking'!$H965)</f>
        <v>0</v>
      </c>
      <c r="O965" s="338">
        <f>IF(OR('Felling&amp;Restocking'!H965=0,'Felling&amp;Restocking'!H965=""),0,1)</f>
        <v>0</v>
      </c>
      <c r="P965" s="339">
        <f>SUM('Felling&amp;Restocking'!O965+'Felling&amp;Restocking'!P965)</f>
        <v>0</v>
      </c>
      <c r="S965" s="341">
        <f>IF(AND(O965&lt;&gt;0,P965&lt;&gt;0,'Felling&amp;Restocking'!G965&lt;&gt;0,AA965="",AC965=""),1,0)</f>
        <v>0</v>
      </c>
      <c r="T965" s="342" t="str">
        <f>IF(OR('Felling&amp;Restocking'!G965=0,'Felling&amp;Restocking'!G965=""),"",SUM('Felling&amp;Restocking'!O965/P965)*'Felling&amp;Restocking'!G965)</f>
        <v/>
      </c>
      <c r="U965" s="343" t="str">
        <f>IF(OR('Felling&amp;Restocking'!G965=0,'Felling&amp;Restocking'!G965=""),"",SUM('Felling&amp;Restocking'!P965/P965)*'Felling&amp;Restocking'!G965)</f>
        <v/>
      </c>
      <c r="V965" s="344">
        <f>IF(CONCATENATE('Felling&amp;Restocking'!U965&amp;'Felling&amp;Restocking'!W965&amp;'Felling&amp;Restocking'!Y965&amp;'Felling&amp;Restocking'!AA965&amp;'Felling&amp;Restocking'!AC965)="",0,1)</f>
        <v>0</v>
      </c>
      <c r="W965" s="345">
        <f>IF(OR(OR(TRIM('Felling&amp;Restocking'!H965)="T",TRIM('Felling&amp;Restocking'!H965)="DF",TRIM('Felling&amp;Restocking'!H965)="OS"),O965=0),0,1)</f>
        <v>0</v>
      </c>
      <c r="X965" s="345">
        <f>IF(OR('Felling&amp;Restocking'!$S965="",OR('Felling&amp;Restocking'!$S965=0,'Felling&amp;Restocking'!$S965="N/A")),0,1)</f>
        <v>0</v>
      </c>
      <c r="Y965" s="333" t="str">
        <f t="shared" si="130"/>
        <v/>
      </c>
      <c r="Z965" s="333" t="str">
        <f t="shared" si="131"/>
        <v/>
      </c>
      <c r="AA965" s="334" t="str">
        <f t="shared" si="132"/>
        <v/>
      </c>
      <c r="AC965" s="333" t="str">
        <f t="shared" si="133"/>
        <v/>
      </c>
      <c r="AE965" s="333" t="str">
        <f t="shared" si="134"/>
        <v>1</v>
      </c>
      <c r="AF965" s="346" t="str">
        <f>IF('Felling&amp;Restocking'!I965="","",IFERROR(VLOOKUP( 'Felling&amp;Restocking'!I965,SpeciesList[],2,FALSE),"," &amp; 'Felling&amp;Restocking'!I965))</f>
        <v/>
      </c>
      <c r="AG965" s="333" t="str">
        <f>IF('Felling&amp;Restocking'!I965="","",VLOOKUP( 'Felling&amp;Restocking'!I965,SpeciesList[],4,FALSE))</f>
        <v/>
      </c>
      <c r="AH965" s="333" t="str">
        <f>IF('Felling&amp;Restocking'!J965="","",IFERROR("," &amp; VLOOKUP( 'Felling&amp;Restocking'!J965,SpeciesList[],2,FALSE),"," &amp; 'Felling&amp;Restocking'!J965))</f>
        <v/>
      </c>
      <c r="AI965" s="333" t="str">
        <f>IF('Felling&amp;Restocking'!J965="","",VLOOKUP( 'Felling&amp;Restocking'!J965,SpeciesList[],4,FALSE))</f>
        <v/>
      </c>
      <c r="AJ965" s="333" t="str">
        <f>IF('Felling&amp;Restocking'!K965="","",IFERROR("," &amp; VLOOKUP( 'Felling&amp;Restocking'!K965,SpeciesList[],2,FALSE),"," &amp; 'Felling&amp;Restocking'!K965))</f>
        <v/>
      </c>
      <c r="AK965" s="333" t="str">
        <f>IF('Felling&amp;Restocking'!K965="","",VLOOKUP( 'Felling&amp;Restocking'!K965,SpeciesList[],4,FALSE))</f>
        <v/>
      </c>
      <c r="AL965" s="333" t="str">
        <f>IF('Felling&amp;Restocking'!L965="","",IFERROR("," &amp; VLOOKUP( 'Felling&amp;Restocking'!L965,SpeciesList[],2,FALSE),"," &amp; 'Felling&amp;Restocking'!L965))</f>
        <v/>
      </c>
      <c r="AM965" s="333" t="str">
        <f>IF('Felling&amp;Restocking'!L965="","",VLOOKUP( 'Felling&amp;Restocking'!L965,SpeciesList[],4,FALSE))</f>
        <v/>
      </c>
      <c r="AN965" s="333" t="str">
        <f>IF('Felling&amp;Restocking'!M965="","",IFERROR("," &amp; VLOOKUP( 'Felling&amp;Restocking'!M965,SpeciesList[],2,FALSE),"," &amp; 'Felling&amp;Restocking'!M965))</f>
        <v/>
      </c>
      <c r="AO965" s="333" t="str">
        <f>IF('Felling&amp;Restocking'!M965="","",VLOOKUP( 'Felling&amp;Restocking'!M965,SpeciesList[],4,FALSE))</f>
        <v/>
      </c>
      <c r="AP965" s="333" t="str">
        <f>IF('Felling&amp;Restocking'!N965="","",IFERROR("," &amp; VLOOKUP( 'Felling&amp;Restocking'!N965,SpeciesList[],2,FALSE),"," &amp; 'Felling&amp;Restocking'!N965))</f>
        <v/>
      </c>
      <c r="AQ965" s="333" t="str">
        <f>IF('Felling&amp;Restocking'!N965="","",VLOOKUP( 'Felling&amp;Restocking'!N965,SpeciesList[],4,FALSE))</f>
        <v/>
      </c>
      <c r="AS965" s="346"/>
      <c r="AT965" s="333" t="str">
        <f>IF('Sub-Cpt Record'!A965&lt;&gt;"",CONCATENATE('Sub-Cpt Record'!A965,'Sub-Cpt Record'!B965,'Sub-Cpt Record'!C965),"")</f>
        <v/>
      </c>
      <c r="AU965" s="333">
        <f t="shared" si="135"/>
        <v>1</v>
      </c>
      <c r="AV965" s="333">
        <f>IF(AT965&lt;&gt;"",'Sub-Cpt Record'!C965/CODE!AU965,0)</f>
        <v>0</v>
      </c>
    </row>
    <row r="966" spans="1:48" x14ac:dyDescent="0.25">
      <c r="A966" s="333" t="str">
        <f>IF('Sub-Cpt Record'!B966="",IF(OR('Sub-Cpt Record'!A966=0,'Sub-Cpt Record'!A966=""),"",'Sub-Cpt Record'!A966),CONCATENATE('Sub-Cpt Record'!A966&amp;'Sub-Cpt Record'!B966))</f>
        <v/>
      </c>
      <c r="B966" s="333">
        <f t="shared" si="127"/>
        <v>1</v>
      </c>
      <c r="C966" s="334" t="str">
        <f>IF('Sub-Cpt Record'!E966 = "","",'Sub-Cpt Record'!E966&amp;"  ")</f>
        <v/>
      </c>
      <c r="D966" s="333" t="str">
        <f>IF('Sub-Cpt Record'!F966 = "","",'Sub-Cpt Record'!F966&amp;"  ")</f>
        <v/>
      </c>
      <c r="E966" s="333" t="str">
        <f>IF('Sub-Cpt Record'!G966 = "","",'Sub-Cpt Record'!G966&amp;"  ")</f>
        <v/>
      </c>
      <c r="F966" s="333" t="str">
        <f>IF('Sub-Cpt Record'!H966 = "","",'Sub-Cpt Record'!H966&amp;"  ")</f>
        <v/>
      </c>
      <c r="G966" s="333" t="str">
        <f>IF('Sub-Cpt Record'!I966 = "","",'Sub-Cpt Record'!I966&amp;"  ")</f>
        <v/>
      </c>
      <c r="H966" s="333" t="str">
        <f>IF('Sub-Cpt Record'!J966 = "","",'Sub-Cpt Record'!J966&amp;"  ")</f>
        <v/>
      </c>
      <c r="I966" s="335" t="str">
        <f t="shared" si="128"/>
        <v/>
      </c>
      <c r="J966" s="333">
        <f>IF(A966&lt;&gt;"",'Sub-Cpt Record'!C966/CODE!B966,0)</f>
        <v>0</v>
      </c>
      <c r="L966" s="337" t="str">
        <f t="shared" si="129"/>
        <v/>
      </c>
      <c r="N966" s="338">
        <f>COUNTIFS('Felling&amp;Restocking'!$A$11:$A$1000, 'Felling&amp;Restocking'!$A966, 'Felling&amp;Restocking'!$B$11:$B$1000, 'Felling&amp;Restocking'!$B966, 'Felling&amp;Restocking'!$H$11:$H$1000, 'Felling&amp;Restocking'!$H966)</f>
        <v>0</v>
      </c>
      <c r="O966" s="338">
        <f>IF(OR('Felling&amp;Restocking'!H966=0,'Felling&amp;Restocking'!H966=""),0,1)</f>
        <v>0</v>
      </c>
      <c r="P966" s="339">
        <f>SUM('Felling&amp;Restocking'!O966+'Felling&amp;Restocking'!P966)</f>
        <v>0</v>
      </c>
      <c r="S966" s="341">
        <f>IF(AND(O966&lt;&gt;0,P966&lt;&gt;0,'Felling&amp;Restocking'!G966&lt;&gt;0,AA966="",AC966=""),1,0)</f>
        <v>0</v>
      </c>
      <c r="T966" s="342" t="str">
        <f>IF(OR('Felling&amp;Restocking'!G966=0,'Felling&amp;Restocking'!G966=""),"",SUM('Felling&amp;Restocking'!O966/P966)*'Felling&amp;Restocking'!G966)</f>
        <v/>
      </c>
      <c r="U966" s="343" t="str">
        <f>IF(OR('Felling&amp;Restocking'!G966=0,'Felling&amp;Restocking'!G966=""),"",SUM('Felling&amp;Restocking'!P966/P966)*'Felling&amp;Restocking'!G966)</f>
        <v/>
      </c>
      <c r="V966" s="344">
        <f>IF(CONCATENATE('Felling&amp;Restocking'!U966&amp;'Felling&amp;Restocking'!W966&amp;'Felling&amp;Restocking'!Y966&amp;'Felling&amp;Restocking'!AA966&amp;'Felling&amp;Restocking'!AC966)="",0,1)</f>
        <v>0</v>
      </c>
      <c r="W966" s="345">
        <f>IF(OR(OR(TRIM('Felling&amp;Restocking'!H966)="T",TRIM('Felling&amp;Restocking'!H966)="DF",TRIM('Felling&amp;Restocking'!H966)="OS"),O966=0),0,1)</f>
        <v>0</v>
      </c>
      <c r="X966" s="345">
        <f>IF(OR('Felling&amp;Restocking'!$S966="",OR('Felling&amp;Restocking'!$S966=0,'Felling&amp;Restocking'!$S966="N/A")),0,1)</f>
        <v>0</v>
      </c>
      <c r="Y966" s="333" t="str">
        <f t="shared" si="130"/>
        <v/>
      </c>
      <c r="Z966" s="333" t="str">
        <f t="shared" si="131"/>
        <v/>
      </c>
      <c r="AA966" s="334" t="str">
        <f t="shared" si="132"/>
        <v/>
      </c>
      <c r="AC966" s="333" t="str">
        <f t="shared" si="133"/>
        <v/>
      </c>
      <c r="AE966" s="333" t="str">
        <f t="shared" si="134"/>
        <v>1</v>
      </c>
      <c r="AF966" s="346" t="str">
        <f>IF('Felling&amp;Restocking'!I966="","",IFERROR(VLOOKUP( 'Felling&amp;Restocking'!I966,SpeciesList[],2,FALSE),"," &amp; 'Felling&amp;Restocking'!I966))</f>
        <v/>
      </c>
      <c r="AG966" s="333" t="str">
        <f>IF('Felling&amp;Restocking'!I966="","",VLOOKUP( 'Felling&amp;Restocking'!I966,SpeciesList[],4,FALSE))</f>
        <v/>
      </c>
      <c r="AH966" s="333" t="str">
        <f>IF('Felling&amp;Restocking'!J966="","",IFERROR("," &amp; VLOOKUP( 'Felling&amp;Restocking'!J966,SpeciesList[],2,FALSE),"," &amp; 'Felling&amp;Restocking'!J966))</f>
        <v/>
      </c>
      <c r="AI966" s="333" t="str">
        <f>IF('Felling&amp;Restocking'!J966="","",VLOOKUP( 'Felling&amp;Restocking'!J966,SpeciesList[],4,FALSE))</f>
        <v/>
      </c>
      <c r="AJ966" s="333" t="str">
        <f>IF('Felling&amp;Restocking'!K966="","",IFERROR("," &amp; VLOOKUP( 'Felling&amp;Restocking'!K966,SpeciesList[],2,FALSE),"," &amp; 'Felling&amp;Restocking'!K966))</f>
        <v/>
      </c>
      <c r="AK966" s="333" t="str">
        <f>IF('Felling&amp;Restocking'!K966="","",VLOOKUP( 'Felling&amp;Restocking'!K966,SpeciesList[],4,FALSE))</f>
        <v/>
      </c>
      <c r="AL966" s="333" t="str">
        <f>IF('Felling&amp;Restocking'!L966="","",IFERROR("," &amp; VLOOKUP( 'Felling&amp;Restocking'!L966,SpeciesList[],2,FALSE),"," &amp; 'Felling&amp;Restocking'!L966))</f>
        <v/>
      </c>
      <c r="AM966" s="333" t="str">
        <f>IF('Felling&amp;Restocking'!L966="","",VLOOKUP( 'Felling&amp;Restocking'!L966,SpeciesList[],4,FALSE))</f>
        <v/>
      </c>
      <c r="AN966" s="333" t="str">
        <f>IF('Felling&amp;Restocking'!M966="","",IFERROR("," &amp; VLOOKUP( 'Felling&amp;Restocking'!M966,SpeciesList[],2,FALSE),"," &amp; 'Felling&amp;Restocking'!M966))</f>
        <v/>
      </c>
      <c r="AO966" s="333" t="str">
        <f>IF('Felling&amp;Restocking'!M966="","",VLOOKUP( 'Felling&amp;Restocking'!M966,SpeciesList[],4,FALSE))</f>
        <v/>
      </c>
      <c r="AP966" s="333" t="str">
        <f>IF('Felling&amp;Restocking'!N966="","",IFERROR("," &amp; VLOOKUP( 'Felling&amp;Restocking'!N966,SpeciesList[],2,FALSE),"," &amp; 'Felling&amp;Restocking'!N966))</f>
        <v/>
      </c>
      <c r="AQ966" s="333" t="str">
        <f>IF('Felling&amp;Restocking'!N966="","",VLOOKUP( 'Felling&amp;Restocking'!N966,SpeciesList[],4,FALSE))</f>
        <v/>
      </c>
      <c r="AS966" s="346"/>
      <c r="AT966" s="333" t="str">
        <f>IF('Sub-Cpt Record'!A966&lt;&gt;"",CONCATENATE('Sub-Cpt Record'!A966,'Sub-Cpt Record'!B966,'Sub-Cpt Record'!C966),"")</f>
        <v/>
      </c>
      <c r="AU966" s="333">
        <f t="shared" si="135"/>
        <v>1</v>
      </c>
      <c r="AV966" s="333">
        <f>IF(AT966&lt;&gt;"",'Sub-Cpt Record'!C966/CODE!AU966,0)</f>
        <v>0</v>
      </c>
    </row>
    <row r="967" spans="1:48" x14ac:dyDescent="0.25">
      <c r="A967" s="333" t="str">
        <f>IF('Sub-Cpt Record'!B967="",IF(OR('Sub-Cpt Record'!A967=0,'Sub-Cpt Record'!A967=""),"",'Sub-Cpt Record'!A967),CONCATENATE('Sub-Cpt Record'!A967&amp;'Sub-Cpt Record'!B967))</f>
        <v/>
      </c>
      <c r="B967" s="333">
        <f t="shared" si="127"/>
        <v>1</v>
      </c>
      <c r="C967" s="334" t="str">
        <f>IF('Sub-Cpt Record'!E967 = "","",'Sub-Cpt Record'!E967&amp;"  ")</f>
        <v/>
      </c>
      <c r="D967" s="333" t="str">
        <f>IF('Sub-Cpt Record'!F967 = "","",'Sub-Cpt Record'!F967&amp;"  ")</f>
        <v/>
      </c>
      <c r="E967" s="333" t="str">
        <f>IF('Sub-Cpt Record'!G967 = "","",'Sub-Cpt Record'!G967&amp;"  ")</f>
        <v/>
      </c>
      <c r="F967" s="333" t="str">
        <f>IF('Sub-Cpt Record'!H967 = "","",'Sub-Cpt Record'!H967&amp;"  ")</f>
        <v/>
      </c>
      <c r="G967" s="333" t="str">
        <f>IF('Sub-Cpt Record'!I967 = "","",'Sub-Cpt Record'!I967&amp;"  ")</f>
        <v/>
      </c>
      <c r="H967" s="333" t="str">
        <f>IF('Sub-Cpt Record'!J967 = "","",'Sub-Cpt Record'!J967&amp;"  ")</f>
        <v/>
      </c>
      <c r="I967" s="335" t="str">
        <f t="shared" si="128"/>
        <v/>
      </c>
      <c r="J967" s="333">
        <f>IF(A967&lt;&gt;"",'Sub-Cpt Record'!C967/CODE!B967,0)</f>
        <v>0</v>
      </c>
      <c r="L967" s="337" t="str">
        <f t="shared" si="129"/>
        <v/>
      </c>
      <c r="N967" s="338">
        <f>COUNTIFS('Felling&amp;Restocking'!$A$11:$A$1000, 'Felling&amp;Restocking'!$A967, 'Felling&amp;Restocking'!$B$11:$B$1000, 'Felling&amp;Restocking'!$B967, 'Felling&amp;Restocking'!$H$11:$H$1000, 'Felling&amp;Restocking'!$H967)</f>
        <v>0</v>
      </c>
      <c r="O967" s="338">
        <f>IF(OR('Felling&amp;Restocking'!H967=0,'Felling&amp;Restocking'!H967=""),0,1)</f>
        <v>0</v>
      </c>
      <c r="P967" s="339">
        <f>SUM('Felling&amp;Restocking'!O967+'Felling&amp;Restocking'!P967)</f>
        <v>0</v>
      </c>
      <c r="S967" s="341">
        <f>IF(AND(O967&lt;&gt;0,P967&lt;&gt;0,'Felling&amp;Restocking'!G967&lt;&gt;0,AA967="",AC967=""),1,0)</f>
        <v>0</v>
      </c>
      <c r="T967" s="342" t="str">
        <f>IF(OR('Felling&amp;Restocking'!G967=0,'Felling&amp;Restocking'!G967=""),"",SUM('Felling&amp;Restocking'!O967/P967)*'Felling&amp;Restocking'!G967)</f>
        <v/>
      </c>
      <c r="U967" s="343" t="str">
        <f>IF(OR('Felling&amp;Restocking'!G967=0,'Felling&amp;Restocking'!G967=""),"",SUM('Felling&amp;Restocking'!P967/P967)*'Felling&amp;Restocking'!G967)</f>
        <v/>
      </c>
      <c r="V967" s="344">
        <f>IF(CONCATENATE('Felling&amp;Restocking'!U967&amp;'Felling&amp;Restocking'!W967&amp;'Felling&amp;Restocking'!Y967&amp;'Felling&amp;Restocking'!AA967&amp;'Felling&amp;Restocking'!AC967)="",0,1)</f>
        <v>0</v>
      </c>
      <c r="W967" s="345">
        <f>IF(OR(OR(TRIM('Felling&amp;Restocking'!H967)="T",TRIM('Felling&amp;Restocking'!H967)="DF",TRIM('Felling&amp;Restocking'!H967)="OS"),O967=0),0,1)</f>
        <v>0</v>
      </c>
      <c r="X967" s="345">
        <f>IF(OR('Felling&amp;Restocking'!$S967="",OR('Felling&amp;Restocking'!$S967=0,'Felling&amp;Restocking'!$S967="N/A")),0,1)</f>
        <v>0</v>
      </c>
      <c r="Y967" s="333" t="str">
        <f t="shared" si="130"/>
        <v/>
      </c>
      <c r="Z967" s="333" t="str">
        <f t="shared" si="131"/>
        <v/>
      </c>
      <c r="AA967" s="334" t="str">
        <f t="shared" si="132"/>
        <v/>
      </c>
      <c r="AC967" s="333" t="str">
        <f t="shared" si="133"/>
        <v/>
      </c>
      <c r="AE967" s="333" t="str">
        <f t="shared" si="134"/>
        <v>1</v>
      </c>
      <c r="AF967" s="346" t="str">
        <f>IF('Felling&amp;Restocking'!I967="","",IFERROR(VLOOKUP( 'Felling&amp;Restocking'!I967,SpeciesList[],2,FALSE),"," &amp; 'Felling&amp;Restocking'!I967))</f>
        <v/>
      </c>
      <c r="AG967" s="333" t="str">
        <f>IF('Felling&amp;Restocking'!I967="","",VLOOKUP( 'Felling&amp;Restocking'!I967,SpeciesList[],4,FALSE))</f>
        <v/>
      </c>
      <c r="AH967" s="333" t="str">
        <f>IF('Felling&amp;Restocking'!J967="","",IFERROR("," &amp; VLOOKUP( 'Felling&amp;Restocking'!J967,SpeciesList[],2,FALSE),"," &amp; 'Felling&amp;Restocking'!J967))</f>
        <v/>
      </c>
      <c r="AI967" s="333" t="str">
        <f>IF('Felling&amp;Restocking'!J967="","",VLOOKUP( 'Felling&amp;Restocking'!J967,SpeciesList[],4,FALSE))</f>
        <v/>
      </c>
      <c r="AJ967" s="333" t="str">
        <f>IF('Felling&amp;Restocking'!K967="","",IFERROR("," &amp; VLOOKUP( 'Felling&amp;Restocking'!K967,SpeciesList[],2,FALSE),"," &amp; 'Felling&amp;Restocking'!K967))</f>
        <v/>
      </c>
      <c r="AK967" s="333" t="str">
        <f>IF('Felling&amp;Restocking'!K967="","",VLOOKUP( 'Felling&amp;Restocking'!K967,SpeciesList[],4,FALSE))</f>
        <v/>
      </c>
      <c r="AL967" s="333" t="str">
        <f>IF('Felling&amp;Restocking'!L967="","",IFERROR("," &amp; VLOOKUP( 'Felling&amp;Restocking'!L967,SpeciesList[],2,FALSE),"," &amp; 'Felling&amp;Restocking'!L967))</f>
        <v/>
      </c>
      <c r="AM967" s="333" t="str">
        <f>IF('Felling&amp;Restocking'!L967="","",VLOOKUP( 'Felling&amp;Restocking'!L967,SpeciesList[],4,FALSE))</f>
        <v/>
      </c>
      <c r="AN967" s="333" t="str">
        <f>IF('Felling&amp;Restocking'!M967="","",IFERROR("," &amp; VLOOKUP( 'Felling&amp;Restocking'!M967,SpeciesList[],2,FALSE),"," &amp; 'Felling&amp;Restocking'!M967))</f>
        <v/>
      </c>
      <c r="AO967" s="333" t="str">
        <f>IF('Felling&amp;Restocking'!M967="","",VLOOKUP( 'Felling&amp;Restocking'!M967,SpeciesList[],4,FALSE))</f>
        <v/>
      </c>
      <c r="AP967" s="333" t="str">
        <f>IF('Felling&amp;Restocking'!N967="","",IFERROR("," &amp; VLOOKUP( 'Felling&amp;Restocking'!N967,SpeciesList[],2,FALSE),"," &amp; 'Felling&amp;Restocking'!N967))</f>
        <v/>
      </c>
      <c r="AQ967" s="333" t="str">
        <f>IF('Felling&amp;Restocking'!N967="","",VLOOKUP( 'Felling&amp;Restocking'!N967,SpeciesList[],4,FALSE))</f>
        <v/>
      </c>
      <c r="AS967" s="346"/>
      <c r="AT967" s="333" t="str">
        <f>IF('Sub-Cpt Record'!A967&lt;&gt;"",CONCATENATE('Sub-Cpt Record'!A967,'Sub-Cpt Record'!B967,'Sub-Cpt Record'!C967),"")</f>
        <v/>
      </c>
      <c r="AU967" s="333">
        <f t="shared" si="135"/>
        <v>1</v>
      </c>
      <c r="AV967" s="333">
        <f>IF(AT967&lt;&gt;"",'Sub-Cpt Record'!C967/CODE!AU967,0)</f>
        <v>0</v>
      </c>
    </row>
    <row r="968" spans="1:48" x14ac:dyDescent="0.25">
      <c r="A968" s="333" t="str">
        <f>IF('Sub-Cpt Record'!B968="",IF(OR('Sub-Cpt Record'!A968=0,'Sub-Cpt Record'!A968=""),"",'Sub-Cpt Record'!A968),CONCATENATE('Sub-Cpt Record'!A968&amp;'Sub-Cpt Record'!B968))</f>
        <v/>
      </c>
      <c r="B968" s="333">
        <f t="shared" si="127"/>
        <v>1</v>
      </c>
      <c r="C968" s="334" t="str">
        <f>IF('Sub-Cpt Record'!E968 = "","",'Sub-Cpt Record'!E968&amp;"  ")</f>
        <v/>
      </c>
      <c r="D968" s="333" t="str">
        <f>IF('Sub-Cpt Record'!F968 = "","",'Sub-Cpt Record'!F968&amp;"  ")</f>
        <v/>
      </c>
      <c r="E968" s="333" t="str">
        <f>IF('Sub-Cpt Record'!G968 = "","",'Sub-Cpt Record'!G968&amp;"  ")</f>
        <v/>
      </c>
      <c r="F968" s="333" t="str">
        <f>IF('Sub-Cpt Record'!H968 = "","",'Sub-Cpt Record'!H968&amp;"  ")</f>
        <v/>
      </c>
      <c r="G968" s="333" t="str">
        <f>IF('Sub-Cpt Record'!I968 = "","",'Sub-Cpt Record'!I968&amp;"  ")</f>
        <v/>
      </c>
      <c r="H968" s="333" t="str">
        <f>IF('Sub-Cpt Record'!J968 = "","",'Sub-Cpt Record'!J968&amp;"  ")</f>
        <v/>
      </c>
      <c r="I968" s="335" t="str">
        <f t="shared" si="128"/>
        <v/>
      </c>
      <c r="J968" s="333">
        <f>IF(A968&lt;&gt;"",'Sub-Cpt Record'!C968/CODE!B968,0)</f>
        <v>0</v>
      </c>
      <c r="L968" s="337" t="str">
        <f t="shared" si="129"/>
        <v/>
      </c>
      <c r="N968" s="338">
        <f>COUNTIFS('Felling&amp;Restocking'!$A$11:$A$1000, 'Felling&amp;Restocking'!$A968, 'Felling&amp;Restocking'!$B$11:$B$1000, 'Felling&amp;Restocking'!$B968, 'Felling&amp;Restocking'!$H$11:$H$1000, 'Felling&amp;Restocking'!$H968)</f>
        <v>0</v>
      </c>
      <c r="O968" s="338">
        <f>IF(OR('Felling&amp;Restocking'!H968=0,'Felling&amp;Restocking'!H968=""),0,1)</f>
        <v>0</v>
      </c>
      <c r="P968" s="339">
        <f>SUM('Felling&amp;Restocking'!O968+'Felling&amp;Restocking'!P968)</f>
        <v>0</v>
      </c>
      <c r="S968" s="341">
        <f>IF(AND(O968&lt;&gt;0,P968&lt;&gt;0,'Felling&amp;Restocking'!G968&lt;&gt;0,AA968="",AC968=""),1,0)</f>
        <v>0</v>
      </c>
      <c r="T968" s="342" t="str">
        <f>IF(OR('Felling&amp;Restocking'!G968=0,'Felling&amp;Restocking'!G968=""),"",SUM('Felling&amp;Restocking'!O968/P968)*'Felling&amp;Restocking'!G968)</f>
        <v/>
      </c>
      <c r="U968" s="343" t="str">
        <f>IF(OR('Felling&amp;Restocking'!G968=0,'Felling&amp;Restocking'!G968=""),"",SUM('Felling&amp;Restocking'!P968/P968)*'Felling&amp;Restocking'!G968)</f>
        <v/>
      </c>
      <c r="V968" s="344">
        <f>IF(CONCATENATE('Felling&amp;Restocking'!U968&amp;'Felling&amp;Restocking'!W968&amp;'Felling&amp;Restocking'!Y968&amp;'Felling&amp;Restocking'!AA968&amp;'Felling&amp;Restocking'!AC968)="",0,1)</f>
        <v>0</v>
      </c>
      <c r="W968" s="345">
        <f>IF(OR(OR(TRIM('Felling&amp;Restocking'!H968)="T",TRIM('Felling&amp;Restocking'!H968)="DF",TRIM('Felling&amp;Restocking'!H968)="OS"),O968=0),0,1)</f>
        <v>0</v>
      </c>
      <c r="X968" s="345">
        <f>IF(OR('Felling&amp;Restocking'!$S968="",OR('Felling&amp;Restocking'!$S968=0,'Felling&amp;Restocking'!$S968="N/A")),0,1)</f>
        <v>0</v>
      </c>
      <c r="Y968" s="333" t="str">
        <f t="shared" si="130"/>
        <v/>
      </c>
      <c r="Z968" s="333" t="str">
        <f t="shared" si="131"/>
        <v/>
      </c>
      <c r="AA968" s="334" t="str">
        <f t="shared" si="132"/>
        <v/>
      </c>
      <c r="AC968" s="333" t="str">
        <f t="shared" si="133"/>
        <v/>
      </c>
      <c r="AE968" s="333" t="str">
        <f t="shared" si="134"/>
        <v>1</v>
      </c>
      <c r="AF968" s="346" t="str">
        <f>IF('Felling&amp;Restocking'!I968="","",IFERROR(VLOOKUP( 'Felling&amp;Restocking'!I968,SpeciesList[],2,FALSE),"," &amp; 'Felling&amp;Restocking'!I968))</f>
        <v/>
      </c>
      <c r="AG968" s="333" t="str">
        <f>IF('Felling&amp;Restocking'!I968="","",VLOOKUP( 'Felling&amp;Restocking'!I968,SpeciesList[],4,FALSE))</f>
        <v/>
      </c>
      <c r="AH968" s="333" t="str">
        <f>IF('Felling&amp;Restocking'!J968="","",IFERROR("," &amp; VLOOKUP( 'Felling&amp;Restocking'!J968,SpeciesList[],2,FALSE),"," &amp; 'Felling&amp;Restocking'!J968))</f>
        <v/>
      </c>
      <c r="AI968" s="333" t="str">
        <f>IF('Felling&amp;Restocking'!J968="","",VLOOKUP( 'Felling&amp;Restocking'!J968,SpeciesList[],4,FALSE))</f>
        <v/>
      </c>
      <c r="AJ968" s="333" t="str">
        <f>IF('Felling&amp;Restocking'!K968="","",IFERROR("," &amp; VLOOKUP( 'Felling&amp;Restocking'!K968,SpeciesList[],2,FALSE),"," &amp; 'Felling&amp;Restocking'!K968))</f>
        <v/>
      </c>
      <c r="AK968" s="333" t="str">
        <f>IF('Felling&amp;Restocking'!K968="","",VLOOKUP( 'Felling&amp;Restocking'!K968,SpeciesList[],4,FALSE))</f>
        <v/>
      </c>
      <c r="AL968" s="333" t="str">
        <f>IF('Felling&amp;Restocking'!L968="","",IFERROR("," &amp; VLOOKUP( 'Felling&amp;Restocking'!L968,SpeciesList[],2,FALSE),"," &amp; 'Felling&amp;Restocking'!L968))</f>
        <v/>
      </c>
      <c r="AM968" s="333" t="str">
        <f>IF('Felling&amp;Restocking'!L968="","",VLOOKUP( 'Felling&amp;Restocking'!L968,SpeciesList[],4,FALSE))</f>
        <v/>
      </c>
      <c r="AN968" s="333" t="str">
        <f>IF('Felling&amp;Restocking'!M968="","",IFERROR("," &amp; VLOOKUP( 'Felling&amp;Restocking'!M968,SpeciesList[],2,FALSE),"," &amp; 'Felling&amp;Restocking'!M968))</f>
        <v/>
      </c>
      <c r="AO968" s="333" t="str">
        <f>IF('Felling&amp;Restocking'!M968="","",VLOOKUP( 'Felling&amp;Restocking'!M968,SpeciesList[],4,FALSE))</f>
        <v/>
      </c>
      <c r="AP968" s="333" t="str">
        <f>IF('Felling&amp;Restocking'!N968="","",IFERROR("," &amp; VLOOKUP( 'Felling&amp;Restocking'!N968,SpeciesList[],2,FALSE),"," &amp; 'Felling&amp;Restocking'!N968))</f>
        <v/>
      </c>
      <c r="AQ968" s="333" t="str">
        <f>IF('Felling&amp;Restocking'!N968="","",VLOOKUP( 'Felling&amp;Restocking'!N968,SpeciesList[],4,FALSE))</f>
        <v/>
      </c>
      <c r="AS968" s="346"/>
      <c r="AT968" s="333" t="str">
        <f>IF('Sub-Cpt Record'!A968&lt;&gt;"",CONCATENATE('Sub-Cpt Record'!A968,'Sub-Cpt Record'!B968,'Sub-Cpt Record'!C968),"")</f>
        <v/>
      </c>
      <c r="AU968" s="333">
        <f t="shared" si="135"/>
        <v>1</v>
      </c>
      <c r="AV968" s="333">
        <f>IF(AT968&lt;&gt;"",'Sub-Cpt Record'!C968/CODE!AU968,0)</f>
        <v>0</v>
      </c>
    </row>
    <row r="969" spans="1:48" x14ac:dyDescent="0.25">
      <c r="A969" s="333" t="str">
        <f>IF('Sub-Cpt Record'!B969="",IF(OR('Sub-Cpt Record'!A969=0,'Sub-Cpt Record'!A969=""),"",'Sub-Cpt Record'!A969),CONCATENATE('Sub-Cpt Record'!A969&amp;'Sub-Cpt Record'!B969))</f>
        <v/>
      </c>
      <c r="B969" s="333">
        <f t="shared" si="127"/>
        <v>1</v>
      </c>
      <c r="C969" s="334" t="str">
        <f>IF('Sub-Cpt Record'!E969 = "","",'Sub-Cpt Record'!E969&amp;"  ")</f>
        <v/>
      </c>
      <c r="D969" s="333" t="str">
        <f>IF('Sub-Cpt Record'!F969 = "","",'Sub-Cpt Record'!F969&amp;"  ")</f>
        <v/>
      </c>
      <c r="E969" s="333" t="str">
        <f>IF('Sub-Cpt Record'!G969 = "","",'Sub-Cpt Record'!G969&amp;"  ")</f>
        <v/>
      </c>
      <c r="F969" s="333" t="str">
        <f>IF('Sub-Cpt Record'!H969 = "","",'Sub-Cpt Record'!H969&amp;"  ")</f>
        <v/>
      </c>
      <c r="G969" s="333" t="str">
        <f>IF('Sub-Cpt Record'!I969 = "","",'Sub-Cpt Record'!I969&amp;"  ")</f>
        <v/>
      </c>
      <c r="H969" s="333" t="str">
        <f>IF('Sub-Cpt Record'!J969 = "","",'Sub-Cpt Record'!J969&amp;"  ")</f>
        <v/>
      </c>
      <c r="I969" s="335" t="str">
        <f t="shared" si="128"/>
        <v/>
      </c>
      <c r="J969" s="333">
        <f>IF(A969&lt;&gt;"",'Sub-Cpt Record'!C969/CODE!B969,0)</f>
        <v>0</v>
      </c>
      <c r="L969" s="337" t="str">
        <f t="shared" si="129"/>
        <v/>
      </c>
      <c r="N969" s="338">
        <f>COUNTIFS('Felling&amp;Restocking'!$A$11:$A$1000, 'Felling&amp;Restocking'!$A969, 'Felling&amp;Restocking'!$B$11:$B$1000, 'Felling&amp;Restocking'!$B969, 'Felling&amp;Restocking'!$H$11:$H$1000, 'Felling&amp;Restocking'!$H969)</f>
        <v>0</v>
      </c>
      <c r="O969" s="338">
        <f>IF(OR('Felling&amp;Restocking'!H969=0,'Felling&amp;Restocking'!H969=""),0,1)</f>
        <v>0</v>
      </c>
      <c r="P969" s="339">
        <f>SUM('Felling&amp;Restocking'!O969+'Felling&amp;Restocking'!P969)</f>
        <v>0</v>
      </c>
      <c r="S969" s="341">
        <f>IF(AND(O969&lt;&gt;0,P969&lt;&gt;0,'Felling&amp;Restocking'!G969&lt;&gt;0,AA969="",AC969=""),1,0)</f>
        <v>0</v>
      </c>
      <c r="T969" s="342" t="str">
        <f>IF(OR('Felling&amp;Restocking'!G969=0,'Felling&amp;Restocking'!G969=""),"",SUM('Felling&amp;Restocking'!O969/P969)*'Felling&amp;Restocking'!G969)</f>
        <v/>
      </c>
      <c r="U969" s="343" t="str">
        <f>IF(OR('Felling&amp;Restocking'!G969=0,'Felling&amp;Restocking'!G969=""),"",SUM('Felling&amp;Restocking'!P969/P969)*'Felling&amp;Restocking'!G969)</f>
        <v/>
      </c>
      <c r="V969" s="344">
        <f>IF(CONCATENATE('Felling&amp;Restocking'!U969&amp;'Felling&amp;Restocking'!W969&amp;'Felling&amp;Restocking'!Y969&amp;'Felling&amp;Restocking'!AA969&amp;'Felling&amp;Restocking'!AC969)="",0,1)</f>
        <v>0</v>
      </c>
      <c r="W969" s="345">
        <f>IF(OR(OR(TRIM('Felling&amp;Restocking'!H969)="T",TRIM('Felling&amp;Restocking'!H969)="DF",TRIM('Felling&amp;Restocking'!H969)="OS"),O969=0),0,1)</f>
        <v>0</v>
      </c>
      <c r="X969" s="345">
        <f>IF(OR('Felling&amp;Restocking'!$S969="",OR('Felling&amp;Restocking'!$S969=0,'Felling&amp;Restocking'!$S969="N/A")),0,1)</f>
        <v>0</v>
      </c>
      <c r="Y969" s="333" t="str">
        <f t="shared" si="130"/>
        <v/>
      </c>
      <c r="Z969" s="333" t="str">
        <f t="shared" si="131"/>
        <v/>
      </c>
      <c r="AA969" s="334" t="str">
        <f t="shared" si="132"/>
        <v/>
      </c>
      <c r="AC969" s="333" t="str">
        <f t="shared" si="133"/>
        <v/>
      </c>
      <c r="AE969" s="333" t="str">
        <f t="shared" si="134"/>
        <v>1</v>
      </c>
      <c r="AF969" s="346" t="str">
        <f>IF('Felling&amp;Restocking'!I969="","",IFERROR(VLOOKUP( 'Felling&amp;Restocking'!I969,SpeciesList[],2,FALSE),"," &amp; 'Felling&amp;Restocking'!I969))</f>
        <v/>
      </c>
      <c r="AG969" s="333" t="str">
        <f>IF('Felling&amp;Restocking'!I969="","",VLOOKUP( 'Felling&amp;Restocking'!I969,SpeciesList[],4,FALSE))</f>
        <v/>
      </c>
      <c r="AH969" s="333" t="str">
        <f>IF('Felling&amp;Restocking'!J969="","",IFERROR("," &amp; VLOOKUP( 'Felling&amp;Restocking'!J969,SpeciesList[],2,FALSE),"," &amp; 'Felling&amp;Restocking'!J969))</f>
        <v/>
      </c>
      <c r="AI969" s="333" t="str">
        <f>IF('Felling&amp;Restocking'!J969="","",VLOOKUP( 'Felling&amp;Restocking'!J969,SpeciesList[],4,FALSE))</f>
        <v/>
      </c>
      <c r="AJ969" s="333" t="str">
        <f>IF('Felling&amp;Restocking'!K969="","",IFERROR("," &amp; VLOOKUP( 'Felling&amp;Restocking'!K969,SpeciesList[],2,FALSE),"," &amp; 'Felling&amp;Restocking'!K969))</f>
        <v/>
      </c>
      <c r="AK969" s="333" t="str">
        <f>IF('Felling&amp;Restocking'!K969="","",VLOOKUP( 'Felling&amp;Restocking'!K969,SpeciesList[],4,FALSE))</f>
        <v/>
      </c>
      <c r="AL969" s="333" t="str">
        <f>IF('Felling&amp;Restocking'!L969="","",IFERROR("," &amp; VLOOKUP( 'Felling&amp;Restocking'!L969,SpeciesList[],2,FALSE),"," &amp; 'Felling&amp;Restocking'!L969))</f>
        <v/>
      </c>
      <c r="AM969" s="333" t="str">
        <f>IF('Felling&amp;Restocking'!L969="","",VLOOKUP( 'Felling&amp;Restocking'!L969,SpeciesList[],4,FALSE))</f>
        <v/>
      </c>
      <c r="AN969" s="333" t="str">
        <f>IF('Felling&amp;Restocking'!M969="","",IFERROR("," &amp; VLOOKUP( 'Felling&amp;Restocking'!M969,SpeciesList[],2,FALSE),"," &amp; 'Felling&amp;Restocking'!M969))</f>
        <v/>
      </c>
      <c r="AO969" s="333" t="str">
        <f>IF('Felling&amp;Restocking'!M969="","",VLOOKUP( 'Felling&amp;Restocking'!M969,SpeciesList[],4,FALSE))</f>
        <v/>
      </c>
      <c r="AP969" s="333" t="str">
        <f>IF('Felling&amp;Restocking'!N969="","",IFERROR("," &amp; VLOOKUP( 'Felling&amp;Restocking'!N969,SpeciesList[],2,FALSE),"," &amp; 'Felling&amp;Restocking'!N969))</f>
        <v/>
      </c>
      <c r="AQ969" s="333" t="str">
        <f>IF('Felling&amp;Restocking'!N969="","",VLOOKUP( 'Felling&amp;Restocking'!N969,SpeciesList[],4,FALSE))</f>
        <v/>
      </c>
      <c r="AS969" s="346"/>
      <c r="AT969" s="333" t="str">
        <f>IF('Sub-Cpt Record'!A969&lt;&gt;"",CONCATENATE('Sub-Cpt Record'!A969,'Sub-Cpt Record'!B969,'Sub-Cpt Record'!C969),"")</f>
        <v/>
      </c>
      <c r="AU969" s="333">
        <f t="shared" si="135"/>
        <v>1</v>
      </c>
      <c r="AV969" s="333">
        <f>IF(AT969&lt;&gt;"",'Sub-Cpt Record'!C969/CODE!AU969,0)</f>
        <v>0</v>
      </c>
    </row>
    <row r="970" spans="1:48" x14ac:dyDescent="0.25">
      <c r="A970" s="333" t="str">
        <f>IF('Sub-Cpt Record'!B970="",IF(OR('Sub-Cpt Record'!A970=0,'Sub-Cpt Record'!A970=""),"",'Sub-Cpt Record'!A970),CONCATENATE('Sub-Cpt Record'!A970&amp;'Sub-Cpt Record'!B970))</f>
        <v/>
      </c>
      <c r="B970" s="333">
        <f t="shared" si="127"/>
        <v>1</v>
      </c>
      <c r="C970" s="334" t="str">
        <f>IF('Sub-Cpt Record'!E970 = "","",'Sub-Cpt Record'!E970&amp;"  ")</f>
        <v/>
      </c>
      <c r="D970" s="333" t="str">
        <f>IF('Sub-Cpt Record'!F970 = "","",'Sub-Cpt Record'!F970&amp;"  ")</f>
        <v/>
      </c>
      <c r="E970" s="333" t="str">
        <f>IF('Sub-Cpt Record'!G970 = "","",'Sub-Cpt Record'!G970&amp;"  ")</f>
        <v/>
      </c>
      <c r="F970" s="333" t="str">
        <f>IF('Sub-Cpt Record'!H970 = "","",'Sub-Cpt Record'!H970&amp;"  ")</f>
        <v/>
      </c>
      <c r="G970" s="333" t="str">
        <f>IF('Sub-Cpt Record'!I970 = "","",'Sub-Cpt Record'!I970&amp;"  ")</f>
        <v/>
      </c>
      <c r="H970" s="333" t="str">
        <f>IF('Sub-Cpt Record'!J970 = "","",'Sub-Cpt Record'!J970&amp;"  ")</f>
        <v/>
      </c>
      <c r="I970" s="335" t="str">
        <f t="shared" si="128"/>
        <v/>
      </c>
      <c r="J970" s="333">
        <f>IF(A970&lt;&gt;"",'Sub-Cpt Record'!C970/CODE!B970,0)</f>
        <v>0</v>
      </c>
      <c r="L970" s="337" t="str">
        <f t="shared" si="129"/>
        <v/>
      </c>
      <c r="N970" s="338">
        <f>COUNTIFS('Felling&amp;Restocking'!$A$11:$A$1000, 'Felling&amp;Restocking'!$A970, 'Felling&amp;Restocking'!$B$11:$B$1000, 'Felling&amp;Restocking'!$B970, 'Felling&amp;Restocking'!$H$11:$H$1000, 'Felling&amp;Restocking'!$H970)</f>
        <v>0</v>
      </c>
      <c r="O970" s="338">
        <f>IF(OR('Felling&amp;Restocking'!H970=0,'Felling&amp;Restocking'!H970=""),0,1)</f>
        <v>0</v>
      </c>
      <c r="P970" s="339">
        <f>SUM('Felling&amp;Restocking'!O970+'Felling&amp;Restocking'!P970)</f>
        <v>0</v>
      </c>
      <c r="S970" s="341">
        <f>IF(AND(O970&lt;&gt;0,P970&lt;&gt;0,'Felling&amp;Restocking'!G970&lt;&gt;0,AA970="",AC970=""),1,0)</f>
        <v>0</v>
      </c>
      <c r="T970" s="342" t="str">
        <f>IF(OR('Felling&amp;Restocking'!G970=0,'Felling&amp;Restocking'!G970=""),"",SUM('Felling&amp;Restocking'!O970/P970)*'Felling&amp;Restocking'!G970)</f>
        <v/>
      </c>
      <c r="U970" s="343" t="str">
        <f>IF(OR('Felling&amp;Restocking'!G970=0,'Felling&amp;Restocking'!G970=""),"",SUM('Felling&amp;Restocking'!P970/P970)*'Felling&amp;Restocking'!G970)</f>
        <v/>
      </c>
      <c r="V970" s="344">
        <f>IF(CONCATENATE('Felling&amp;Restocking'!U970&amp;'Felling&amp;Restocking'!W970&amp;'Felling&amp;Restocking'!Y970&amp;'Felling&amp;Restocking'!AA970&amp;'Felling&amp;Restocking'!AC970)="",0,1)</f>
        <v>0</v>
      </c>
      <c r="W970" s="345">
        <f>IF(OR(OR(TRIM('Felling&amp;Restocking'!H970)="T",TRIM('Felling&amp;Restocking'!H970)="DF",TRIM('Felling&amp;Restocking'!H970)="OS"),O970=0),0,1)</f>
        <v>0</v>
      </c>
      <c r="X970" s="345">
        <f>IF(OR('Felling&amp;Restocking'!$S970="",OR('Felling&amp;Restocking'!$S970=0,'Felling&amp;Restocking'!$S970="N/A")),0,1)</f>
        <v>0</v>
      </c>
      <c r="Y970" s="333" t="str">
        <f t="shared" si="130"/>
        <v/>
      </c>
      <c r="Z970" s="333" t="str">
        <f t="shared" si="131"/>
        <v/>
      </c>
      <c r="AA970" s="334" t="str">
        <f t="shared" si="132"/>
        <v/>
      </c>
      <c r="AC970" s="333" t="str">
        <f t="shared" si="133"/>
        <v/>
      </c>
      <c r="AE970" s="333" t="str">
        <f t="shared" si="134"/>
        <v>1</v>
      </c>
      <c r="AF970" s="346" t="str">
        <f>IF('Felling&amp;Restocking'!I970="","",IFERROR(VLOOKUP( 'Felling&amp;Restocking'!I970,SpeciesList[],2,FALSE),"," &amp; 'Felling&amp;Restocking'!I970))</f>
        <v/>
      </c>
      <c r="AG970" s="333" t="str">
        <f>IF('Felling&amp;Restocking'!I970="","",VLOOKUP( 'Felling&amp;Restocking'!I970,SpeciesList[],4,FALSE))</f>
        <v/>
      </c>
      <c r="AH970" s="333" t="str">
        <f>IF('Felling&amp;Restocking'!J970="","",IFERROR("," &amp; VLOOKUP( 'Felling&amp;Restocking'!J970,SpeciesList[],2,FALSE),"," &amp; 'Felling&amp;Restocking'!J970))</f>
        <v/>
      </c>
      <c r="AI970" s="333" t="str">
        <f>IF('Felling&amp;Restocking'!J970="","",VLOOKUP( 'Felling&amp;Restocking'!J970,SpeciesList[],4,FALSE))</f>
        <v/>
      </c>
      <c r="AJ970" s="333" t="str">
        <f>IF('Felling&amp;Restocking'!K970="","",IFERROR("," &amp; VLOOKUP( 'Felling&amp;Restocking'!K970,SpeciesList[],2,FALSE),"," &amp; 'Felling&amp;Restocking'!K970))</f>
        <v/>
      </c>
      <c r="AK970" s="333" t="str">
        <f>IF('Felling&amp;Restocking'!K970="","",VLOOKUP( 'Felling&amp;Restocking'!K970,SpeciesList[],4,FALSE))</f>
        <v/>
      </c>
      <c r="AL970" s="333" t="str">
        <f>IF('Felling&amp;Restocking'!L970="","",IFERROR("," &amp; VLOOKUP( 'Felling&amp;Restocking'!L970,SpeciesList[],2,FALSE),"," &amp; 'Felling&amp;Restocking'!L970))</f>
        <v/>
      </c>
      <c r="AM970" s="333" t="str">
        <f>IF('Felling&amp;Restocking'!L970="","",VLOOKUP( 'Felling&amp;Restocking'!L970,SpeciesList[],4,FALSE))</f>
        <v/>
      </c>
      <c r="AN970" s="333" t="str">
        <f>IF('Felling&amp;Restocking'!M970="","",IFERROR("," &amp; VLOOKUP( 'Felling&amp;Restocking'!M970,SpeciesList[],2,FALSE),"," &amp; 'Felling&amp;Restocking'!M970))</f>
        <v/>
      </c>
      <c r="AO970" s="333" t="str">
        <f>IF('Felling&amp;Restocking'!M970="","",VLOOKUP( 'Felling&amp;Restocking'!M970,SpeciesList[],4,FALSE))</f>
        <v/>
      </c>
      <c r="AP970" s="333" t="str">
        <f>IF('Felling&amp;Restocking'!N970="","",IFERROR("," &amp; VLOOKUP( 'Felling&amp;Restocking'!N970,SpeciesList[],2,FALSE),"," &amp; 'Felling&amp;Restocking'!N970))</f>
        <v/>
      </c>
      <c r="AQ970" s="333" t="str">
        <f>IF('Felling&amp;Restocking'!N970="","",VLOOKUP( 'Felling&amp;Restocking'!N970,SpeciesList[],4,FALSE))</f>
        <v/>
      </c>
      <c r="AS970" s="346"/>
      <c r="AT970" s="333" t="str">
        <f>IF('Sub-Cpt Record'!A970&lt;&gt;"",CONCATENATE('Sub-Cpt Record'!A970,'Sub-Cpt Record'!B970,'Sub-Cpt Record'!C970),"")</f>
        <v/>
      </c>
      <c r="AU970" s="333">
        <f t="shared" si="135"/>
        <v>1</v>
      </c>
      <c r="AV970" s="333">
        <f>IF(AT970&lt;&gt;"",'Sub-Cpt Record'!C970/CODE!AU970,0)</f>
        <v>0</v>
      </c>
    </row>
    <row r="971" spans="1:48" x14ac:dyDescent="0.25">
      <c r="A971" s="333" t="str">
        <f>IF('Sub-Cpt Record'!B971="",IF(OR('Sub-Cpt Record'!A971=0,'Sub-Cpt Record'!A971=""),"",'Sub-Cpt Record'!A971),CONCATENATE('Sub-Cpt Record'!A971&amp;'Sub-Cpt Record'!B971))</f>
        <v/>
      </c>
      <c r="B971" s="333">
        <f t="shared" si="127"/>
        <v>1</v>
      </c>
      <c r="C971" s="334" t="str">
        <f>IF('Sub-Cpt Record'!E971 = "","",'Sub-Cpt Record'!E971&amp;"  ")</f>
        <v/>
      </c>
      <c r="D971" s="333" t="str">
        <f>IF('Sub-Cpt Record'!F971 = "","",'Sub-Cpt Record'!F971&amp;"  ")</f>
        <v/>
      </c>
      <c r="E971" s="333" t="str">
        <f>IF('Sub-Cpt Record'!G971 = "","",'Sub-Cpt Record'!G971&amp;"  ")</f>
        <v/>
      </c>
      <c r="F971" s="333" t="str">
        <f>IF('Sub-Cpt Record'!H971 = "","",'Sub-Cpt Record'!H971&amp;"  ")</f>
        <v/>
      </c>
      <c r="G971" s="333" t="str">
        <f>IF('Sub-Cpt Record'!I971 = "","",'Sub-Cpt Record'!I971&amp;"  ")</f>
        <v/>
      </c>
      <c r="H971" s="333" t="str">
        <f>IF('Sub-Cpt Record'!J971 = "","",'Sub-Cpt Record'!J971&amp;"  ")</f>
        <v/>
      </c>
      <c r="I971" s="335" t="str">
        <f t="shared" si="128"/>
        <v/>
      </c>
      <c r="J971" s="333">
        <f>IF(A971&lt;&gt;"",'Sub-Cpt Record'!C971/CODE!B971,0)</f>
        <v>0</v>
      </c>
      <c r="L971" s="337" t="str">
        <f t="shared" si="129"/>
        <v/>
      </c>
      <c r="N971" s="338">
        <f>COUNTIFS('Felling&amp;Restocking'!$A$11:$A$1000, 'Felling&amp;Restocking'!$A971, 'Felling&amp;Restocking'!$B$11:$B$1000, 'Felling&amp;Restocking'!$B971, 'Felling&amp;Restocking'!$H$11:$H$1000, 'Felling&amp;Restocking'!$H971)</f>
        <v>0</v>
      </c>
      <c r="O971" s="338">
        <f>IF(OR('Felling&amp;Restocking'!H971=0,'Felling&amp;Restocking'!H971=""),0,1)</f>
        <v>0</v>
      </c>
      <c r="P971" s="339">
        <f>SUM('Felling&amp;Restocking'!O971+'Felling&amp;Restocking'!P971)</f>
        <v>0</v>
      </c>
      <c r="S971" s="341">
        <f>IF(AND(O971&lt;&gt;0,P971&lt;&gt;0,'Felling&amp;Restocking'!G971&lt;&gt;0,AA971="",AC971=""),1,0)</f>
        <v>0</v>
      </c>
      <c r="T971" s="342" t="str">
        <f>IF(OR('Felling&amp;Restocking'!G971=0,'Felling&amp;Restocking'!G971=""),"",SUM('Felling&amp;Restocking'!O971/P971)*'Felling&amp;Restocking'!G971)</f>
        <v/>
      </c>
      <c r="U971" s="343" t="str">
        <f>IF(OR('Felling&amp;Restocking'!G971=0,'Felling&amp;Restocking'!G971=""),"",SUM('Felling&amp;Restocking'!P971/P971)*'Felling&amp;Restocking'!G971)</f>
        <v/>
      </c>
      <c r="V971" s="344">
        <f>IF(CONCATENATE('Felling&amp;Restocking'!U971&amp;'Felling&amp;Restocking'!W971&amp;'Felling&amp;Restocking'!Y971&amp;'Felling&amp;Restocking'!AA971&amp;'Felling&amp;Restocking'!AC971)="",0,1)</f>
        <v>0</v>
      </c>
      <c r="W971" s="345">
        <f>IF(OR(OR(TRIM('Felling&amp;Restocking'!H971)="T",TRIM('Felling&amp;Restocking'!H971)="DF",TRIM('Felling&amp;Restocking'!H971)="OS"),O971=0),0,1)</f>
        <v>0</v>
      </c>
      <c r="X971" s="345">
        <f>IF(OR('Felling&amp;Restocking'!$S971="",OR('Felling&amp;Restocking'!$S971=0,'Felling&amp;Restocking'!$S971="N/A")),0,1)</f>
        <v>0</v>
      </c>
      <c r="Y971" s="333" t="str">
        <f t="shared" si="130"/>
        <v/>
      </c>
      <c r="Z971" s="333" t="str">
        <f t="shared" si="131"/>
        <v/>
      </c>
      <c r="AA971" s="334" t="str">
        <f t="shared" si="132"/>
        <v/>
      </c>
      <c r="AC971" s="333" t="str">
        <f t="shared" si="133"/>
        <v/>
      </c>
      <c r="AE971" s="333" t="str">
        <f t="shared" si="134"/>
        <v>1</v>
      </c>
      <c r="AF971" s="346" t="str">
        <f>IF('Felling&amp;Restocking'!I971="","",IFERROR(VLOOKUP( 'Felling&amp;Restocking'!I971,SpeciesList[],2,FALSE),"," &amp; 'Felling&amp;Restocking'!I971))</f>
        <v/>
      </c>
      <c r="AG971" s="333" t="str">
        <f>IF('Felling&amp;Restocking'!I971="","",VLOOKUP( 'Felling&amp;Restocking'!I971,SpeciesList[],4,FALSE))</f>
        <v/>
      </c>
      <c r="AH971" s="333" t="str">
        <f>IF('Felling&amp;Restocking'!J971="","",IFERROR("," &amp; VLOOKUP( 'Felling&amp;Restocking'!J971,SpeciesList[],2,FALSE),"," &amp; 'Felling&amp;Restocking'!J971))</f>
        <v/>
      </c>
      <c r="AI971" s="333" t="str">
        <f>IF('Felling&amp;Restocking'!J971="","",VLOOKUP( 'Felling&amp;Restocking'!J971,SpeciesList[],4,FALSE))</f>
        <v/>
      </c>
      <c r="AJ971" s="333" t="str">
        <f>IF('Felling&amp;Restocking'!K971="","",IFERROR("," &amp; VLOOKUP( 'Felling&amp;Restocking'!K971,SpeciesList[],2,FALSE),"," &amp; 'Felling&amp;Restocking'!K971))</f>
        <v/>
      </c>
      <c r="AK971" s="333" t="str">
        <f>IF('Felling&amp;Restocking'!K971="","",VLOOKUP( 'Felling&amp;Restocking'!K971,SpeciesList[],4,FALSE))</f>
        <v/>
      </c>
      <c r="AL971" s="333" t="str">
        <f>IF('Felling&amp;Restocking'!L971="","",IFERROR("," &amp; VLOOKUP( 'Felling&amp;Restocking'!L971,SpeciesList[],2,FALSE),"," &amp; 'Felling&amp;Restocking'!L971))</f>
        <v/>
      </c>
      <c r="AM971" s="333" t="str">
        <f>IF('Felling&amp;Restocking'!L971="","",VLOOKUP( 'Felling&amp;Restocking'!L971,SpeciesList[],4,FALSE))</f>
        <v/>
      </c>
      <c r="AN971" s="333" t="str">
        <f>IF('Felling&amp;Restocking'!M971="","",IFERROR("," &amp; VLOOKUP( 'Felling&amp;Restocking'!M971,SpeciesList[],2,FALSE),"," &amp; 'Felling&amp;Restocking'!M971))</f>
        <v/>
      </c>
      <c r="AO971" s="333" t="str">
        <f>IF('Felling&amp;Restocking'!M971="","",VLOOKUP( 'Felling&amp;Restocking'!M971,SpeciesList[],4,FALSE))</f>
        <v/>
      </c>
      <c r="AP971" s="333" t="str">
        <f>IF('Felling&amp;Restocking'!N971="","",IFERROR("," &amp; VLOOKUP( 'Felling&amp;Restocking'!N971,SpeciesList[],2,FALSE),"," &amp; 'Felling&amp;Restocking'!N971))</f>
        <v/>
      </c>
      <c r="AQ971" s="333" t="str">
        <f>IF('Felling&amp;Restocking'!N971="","",VLOOKUP( 'Felling&amp;Restocking'!N971,SpeciesList[],4,FALSE))</f>
        <v/>
      </c>
      <c r="AS971" s="346"/>
      <c r="AT971" s="333" t="str">
        <f>IF('Sub-Cpt Record'!A971&lt;&gt;"",CONCATENATE('Sub-Cpt Record'!A971,'Sub-Cpt Record'!B971,'Sub-Cpt Record'!C971),"")</f>
        <v/>
      </c>
      <c r="AU971" s="333">
        <f t="shared" si="135"/>
        <v>1</v>
      </c>
      <c r="AV971" s="333">
        <f>IF(AT971&lt;&gt;"",'Sub-Cpt Record'!C971/CODE!AU971,0)</f>
        <v>0</v>
      </c>
    </row>
    <row r="972" spans="1:48" x14ac:dyDescent="0.25">
      <c r="A972" s="333" t="str">
        <f>IF('Sub-Cpt Record'!B972="",IF(OR('Sub-Cpt Record'!A972=0,'Sub-Cpt Record'!A972=""),"",'Sub-Cpt Record'!A972),CONCATENATE('Sub-Cpt Record'!A972&amp;'Sub-Cpt Record'!B972))</f>
        <v/>
      </c>
      <c r="B972" s="333">
        <f t="shared" ref="B972:B1000" si="136">IF($A972="",1,COUNTIFS($A$11:$A$1000, $A972))</f>
        <v>1</v>
      </c>
      <c r="C972" s="334" t="str">
        <f>IF('Sub-Cpt Record'!E972 = "","",'Sub-Cpt Record'!E972&amp;"  ")</f>
        <v/>
      </c>
      <c r="D972" s="333" t="str">
        <f>IF('Sub-Cpt Record'!F972 = "","",'Sub-Cpt Record'!F972&amp;"  ")</f>
        <v/>
      </c>
      <c r="E972" s="333" t="str">
        <f>IF('Sub-Cpt Record'!G972 = "","",'Sub-Cpt Record'!G972&amp;"  ")</f>
        <v/>
      </c>
      <c r="F972" s="333" t="str">
        <f>IF('Sub-Cpt Record'!H972 = "","",'Sub-Cpt Record'!H972&amp;"  ")</f>
        <v/>
      </c>
      <c r="G972" s="333" t="str">
        <f>IF('Sub-Cpt Record'!I972 = "","",'Sub-Cpt Record'!I972&amp;"  ")</f>
        <v/>
      </c>
      <c r="H972" s="333" t="str">
        <f>IF('Sub-Cpt Record'!J972 = "","",'Sub-Cpt Record'!J972&amp;"  ")</f>
        <v/>
      </c>
      <c r="I972" s="335" t="str">
        <f t="shared" ref="I972:I1000" si="137">CONCATENATE(C972&amp;D972&amp;E972&amp;F972&amp;G972&amp;H972)</f>
        <v/>
      </c>
      <c r="J972" s="333">
        <f>IF(A972&lt;&gt;"",'Sub-Cpt Record'!C972/CODE!B972,0)</f>
        <v>0</v>
      </c>
      <c r="L972" s="337" t="str">
        <f t="shared" ref="L972:L1000" si="138">IF(A972="",IF(L973=1,1,""),1)</f>
        <v/>
      </c>
      <c r="N972" s="338">
        <f>COUNTIFS('Felling&amp;Restocking'!$A$11:$A$1000, 'Felling&amp;Restocking'!$A972, 'Felling&amp;Restocking'!$B$11:$B$1000, 'Felling&amp;Restocking'!$B972, 'Felling&amp;Restocking'!$H$11:$H$1000, 'Felling&amp;Restocking'!$H972)</f>
        <v>0</v>
      </c>
      <c r="O972" s="338">
        <f>IF(OR('Felling&amp;Restocking'!H972=0,'Felling&amp;Restocking'!H972=""),0,1)</f>
        <v>0</v>
      </c>
      <c r="P972" s="339">
        <f>SUM('Felling&amp;Restocking'!O972+'Felling&amp;Restocking'!P972)</f>
        <v>0</v>
      </c>
      <c r="S972" s="341">
        <f>IF(AND(O972&lt;&gt;0,P972&lt;&gt;0,'Felling&amp;Restocking'!G972&lt;&gt;0,AA972="",AC972=""),1,0)</f>
        <v>0</v>
      </c>
      <c r="T972" s="342" t="str">
        <f>IF(OR('Felling&amp;Restocking'!G972=0,'Felling&amp;Restocking'!G972=""),"",SUM('Felling&amp;Restocking'!O972/P972)*'Felling&amp;Restocking'!G972)</f>
        <v/>
      </c>
      <c r="U972" s="343" t="str">
        <f>IF(OR('Felling&amp;Restocking'!G972=0,'Felling&amp;Restocking'!G972=""),"",SUM('Felling&amp;Restocking'!P972/P972)*'Felling&amp;Restocking'!G972)</f>
        <v/>
      </c>
      <c r="V972" s="344">
        <f>IF(CONCATENATE('Felling&amp;Restocking'!U972&amp;'Felling&amp;Restocking'!W972&amp;'Felling&amp;Restocking'!Y972&amp;'Felling&amp;Restocking'!AA972&amp;'Felling&amp;Restocking'!AC972)="",0,1)</f>
        <v>0</v>
      </c>
      <c r="W972" s="345">
        <f>IF(OR(OR(TRIM('Felling&amp;Restocking'!H972)="T",TRIM('Felling&amp;Restocking'!H972)="DF",TRIM('Felling&amp;Restocking'!H972)="OS"),O972=0),0,1)</f>
        <v>0</v>
      </c>
      <c r="X972" s="345">
        <f>IF(OR('Felling&amp;Restocking'!$S972="",OR('Felling&amp;Restocking'!$S972=0,'Felling&amp;Restocking'!$S972="N/A")),0,1)</f>
        <v>0</v>
      </c>
      <c r="Y972" s="333" t="str">
        <f t="shared" ref="Y972:Y1000" si="139">IF(W972=1,T972,"")</f>
        <v/>
      </c>
      <c r="Z972" s="333" t="str">
        <f t="shared" ref="Z972:Z1000" si="140">IF(W972=1,U972,"")</f>
        <v/>
      </c>
      <c r="AA972" s="334" t="str">
        <f t="shared" ref="AA972:AA1000" si="141">CONCATENATE(IF(AND(AG972="B",AF972&lt;&gt;""),AF972,""),IF(AND(AI972="B",AH972&lt;&gt;""),AH972,""),IF(AND(AK972="B",AJ972&lt;&gt;""),AJ972,""),IF(AND(AM972="B",AL972&lt;&gt;""),AL972,""),IF(AND(AO972="B",AN972&lt;&gt;""),AN972,""),IF(AND(AQ972="B",AP972&lt;&gt;""),AP972,""))</f>
        <v/>
      </c>
      <c r="AC972" s="333" t="str">
        <f t="shared" ref="AC972:AC1000" si="142">CONCATENATE(IF(AND(AG972="C",AF972&lt;&gt;""),AF972,""),IF(AND(AI972="C",AH972&lt;&gt;""),AH972,""),IF(AND(AK972="C",AJ972&lt;&gt;""),AJ972,""),IF(AND(AM972="C",AL972&lt;&gt;""),AL972,""),IF(AND(AO972="C",AN972&lt;&gt;""),AN972,""),IF(AND(AQ972="C",AP972&lt;&gt;""),AP972,""))</f>
        <v/>
      </c>
      <c r="AE972" s="333" t="str">
        <f t="shared" ref="AE972:AE1000" si="143">CONCATENATE(IF(AS972="","",AS972),IF(AU972="","",AU972),IF(AW972="","",AW972),IF(AY972="","",AY972),IF(BA972="","",BA972),IF(BC972="","",BC972))</f>
        <v>1</v>
      </c>
      <c r="AF972" s="346" t="str">
        <f>IF('Felling&amp;Restocking'!I972="","",IFERROR(VLOOKUP( 'Felling&amp;Restocking'!I972,SpeciesList[],2,FALSE),"," &amp; 'Felling&amp;Restocking'!I972))</f>
        <v/>
      </c>
      <c r="AG972" s="333" t="str">
        <f>IF('Felling&amp;Restocking'!I972="","",VLOOKUP( 'Felling&amp;Restocking'!I972,SpeciesList[],4,FALSE))</f>
        <v/>
      </c>
      <c r="AH972" s="333" t="str">
        <f>IF('Felling&amp;Restocking'!J972="","",IFERROR("," &amp; VLOOKUP( 'Felling&amp;Restocking'!J972,SpeciesList[],2,FALSE),"," &amp; 'Felling&amp;Restocking'!J972))</f>
        <v/>
      </c>
      <c r="AI972" s="333" t="str">
        <f>IF('Felling&amp;Restocking'!J972="","",VLOOKUP( 'Felling&amp;Restocking'!J972,SpeciesList[],4,FALSE))</f>
        <v/>
      </c>
      <c r="AJ972" s="333" t="str">
        <f>IF('Felling&amp;Restocking'!K972="","",IFERROR("," &amp; VLOOKUP( 'Felling&amp;Restocking'!K972,SpeciesList[],2,FALSE),"," &amp; 'Felling&amp;Restocking'!K972))</f>
        <v/>
      </c>
      <c r="AK972" s="333" t="str">
        <f>IF('Felling&amp;Restocking'!K972="","",VLOOKUP( 'Felling&amp;Restocking'!K972,SpeciesList[],4,FALSE))</f>
        <v/>
      </c>
      <c r="AL972" s="333" t="str">
        <f>IF('Felling&amp;Restocking'!L972="","",IFERROR("," &amp; VLOOKUP( 'Felling&amp;Restocking'!L972,SpeciesList[],2,FALSE),"," &amp; 'Felling&amp;Restocking'!L972))</f>
        <v/>
      </c>
      <c r="AM972" s="333" t="str">
        <f>IF('Felling&amp;Restocking'!L972="","",VLOOKUP( 'Felling&amp;Restocking'!L972,SpeciesList[],4,FALSE))</f>
        <v/>
      </c>
      <c r="AN972" s="333" t="str">
        <f>IF('Felling&amp;Restocking'!M972="","",IFERROR("," &amp; VLOOKUP( 'Felling&amp;Restocking'!M972,SpeciesList[],2,FALSE),"," &amp; 'Felling&amp;Restocking'!M972))</f>
        <v/>
      </c>
      <c r="AO972" s="333" t="str">
        <f>IF('Felling&amp;Restocking'!M972="","",VLOOKUP( 'Felling&amp;Restocking'!M972,SpeciesList[],4,FALSE))</f>
        <v/>
      </c>
      <c r="AP972" s="333" t="str">
        <f>IF('Felling&amp;Restocking'!N972="","",IFERROR("," &amp; VLOOKUP( 'Felling&amp;Restocking'!N972,SpeciesList[],2,FALSE),"," &amp; 'Felling&amp;Restocking'!N972))</f>
        <v/>
      </c>
      <c r="AQ972" s="333" t="str">
        <f>IF('Felling&amp;Restocking'!N972="","",VLOOKUP( 'Felling&amp;Restocking'!N972,SpeciesList[],4,FALSE))</f>
        <v/>
      </c>
      <c r="AS972" s="346"/>
      <c r="AT972" s="333" t="str">
        <f>IF('Sub-Cpt Record'!A972&lt;&gt;"",CONCATENATE('Sub-Cpt Record'!A972,'Sub-Cpt Record'!B972,'Sub-Cpt Record'!C972),"")</f>
        <v/>
      </c>
      <c r="AU972" s="333">
        <f t="shared" ref="AU972:AU1000" si="144">IF($AT972="",1,COUNTIFS($AT$11:$AT$1000, $AT972))</f>
        <v>1</v>
      </c>
      <c r="AV972" s="333">
        <f>IF(AT972&lt;&gt;"",'Sub-Cpt Record'!C972/CODE!AU972,0)</f>
        <v>0</v>
      </c>
    </row>
    <row r="973" spans="1:48" x14ac:dyDescent="0.25">
      <c r="A973" s="333" t="str">
        <f>IF('Sub-Cpt Record'!B973="",IF(OR('Sub-Cpt Record'!A973=0,'Sub-Cpt Record'!A973=""),"",'Sub-Cpt Record'!A973),CONCATENATE('Sub-Cpt Record'!A973&amp;'Sub-Cpt Record'!B973))</f>
        <v/>
      </c>
      <c r="B973" s="333">
        <f t="shared" si="136"/>
        <v>1</v>
      </c>
      <c r="C973" s="334" t="str">
        <f>IF('Sub-Cpt Record'!E973 = "","",'Sub-Cpt Record'!E973&amp;"  ")</f>
        <v/>
      </c>
      <c r="D973" s="333" t="str">
        <f>IF('Sub-Cpt Record'!F973 = "","",'Sub-Cpt Record'!F973&amp;"  ")</f>
        <v/>
      </c>
      <c r="E973" s="333" t="str">
        <f>IF('Sub-Cpt Record'!G973 = "","",'Sub-Cpt Record'!G973&amp;"  ")</f>
        <v/>
      </c>
      <c r="F973" s="333" t="str">
        <f>IF('Sub-Cpt Record'!H973 = "","",'Sub-Cpt Record'!H973&amp;"  ")</f>
        <v/>
      </c>
      <c r="G973" s="333" t="str">
        <f>IF('Sub-Cpt Record'!I973 = "","",'Sub-Cpt Record'!I973&amp;"  ")</f>
        <v/>
      </c>
      <c r="H973" s="333" t="str">
        <f>IF('Sub-Cpt Record'!J973 = "","",'Sub-Cpt Record'!J973&amp;"  ")</f>
        <v/>
      </c>
      <c r="I973" s="335" t="str">
        <f t="shared" si="137"/>
        <v/>
      </c>
      <c r="J973" s="333">
        <f>IF(A973&lt;&gt;"",'Sub-Cpt Record'!C973/CODE!B973,0)</f>
        <v>0</v>
      </c>
      <c r="L973" s="337" t="str">
        <f t="shared" si="138"/>
        <v/>
      </c>
      <c r="N973" s="338">
        <f>COUNTIFS('Felling&amp;Restocking'!$A$11:$A$1000, 'Felling&amp;Restocking'!$A973, 'Felling&amp;Restocking'!$B$11:$B$1000, 'Felling&amp;Restocking'!$B973, 'Felling&amp;Restocking'!$H$11:$H$1000, 'Felling&amp;Restocking'!$H973)</f>
        <v>0</v>
      </c>
      <c r="O973" s="338">
        <f>IF(OR('Felling&amp;Restocking'!H973=0,'Felling&amp;Restocking'!H973=""),0,1)</f>
        <v>0</v>
      </c>
      <c r="P973" s="339">
        <f>SUM('Felling&amp;Restocking'!O973+'Felling&amp;Restocking'!P973)</f>
        <v>0</v>
      </c>
      <c r="S973" s="341">
        <f>IF(AND(O973&lt;&gt;0,P973&lt;&gt;0,'Felling&amp;Restocking'!G973&lt;&gt;0,AA973="",AC973=""),1,0)</f>
        <v>0</v>
      </c>
      <c r="T973" s="342" t="str">
        <f>IF(OR('Felling&amp;Restocking'!G973=0,'Felling&amp;Restocking'!G973=""),"",SUM('Felling&amp;Restocking'!O973/P973)*'Felling&amp;Restocking'!G973)</f>
        <v/>
      </c>
      <c r="U973" s="343" t="str">
        <f>IF(OR('Felling&amp;Restocking'!G973=0,'Felling&amp;Restocking'!G973=""),"",SUM('Felling&amp;Restocking'!P973/P973)*'Felling&amp;Restocking'!G973)</f>
        <v/>
      </c>
      <c r="V973" s="344">
        <f>IF(CONCATENATE('Felling&amp;Restocking'!U973&amp;'Felling&amp;Restocking'!W973&amp;'Felling&amp;Restocking'!Y973&amp;'Felling&amp;Restocking'!AA973&amp;'Felling&amp;Restocking'!AC973)="",0,1)</f>
        <v>0</v>
      </c>
      <c r="W973" s="345">
        <f>IF(OR(OR(TRIM('Felling&amp;Restocking'!H973)="T",TRIM('Felling&amp;Restocking'!H973)="DF",TRIM('Felling&amp;Restocking'!H973)="OS"),O973=0),0,1)</f>
        <v>0</v>
      </c>
      <c r="X973" s="345">
        <f>IF(OR('Felling&amp;Restocking'!$S973="",OR('Felling&amp;Restocking'!$S973=0,'Felling&amp;Restocking'!$S973="N/A")),0,1)</f>
        <v>0</v>
      </c>
      <c r="Y973" s="333" t="str">
        <f t="shared" si="139"/>
        <v/>
      </c>
      <c r="Z973" s="333" t="str">
        <f t="shared" si="140"/>
        <v/>
      </c>
      <c r="AA973" s="334" t="str">
        <f t="shared" si="141"/>
        <v/>
      </c>
      <c r="AC973" s="333" t="str">
        <f t="shared" si="142"/>
        <v/>
      </c>
      <c r="AE973" s="333" t="str">
        <f t="shared" si="143"/>
        <v>1</v>
      </c>
      <c r="AF973" s="346" t="str">
        <f>IF('Felling&amp;Restocking'!I973="","",IFERROR(VLOOKUP( 'Felling&amp;Restocking'!I973,SpeciesList[],2,FALSE),"," &amp; 'Felling&amp;Restocking'!I973))</f>
        <v/>
      </c>
      <c r="AG973" s="333" t="str">
        <f>IF('Felling&amp;Restocking'!I973="","",VLOOKUP( 'Felling&amp;Restocking'!I973,SpeciesList[],4,FALSE))</f>
        <v/>
      </c>
      <c r="AH973" s="333" t="str">
        <f>IF('Felling&amp;Restocking'!J973="","",IFERROR("," &amp; VLOOKUP( 'Felling&amp;Restocking'!J973,SpeciesList[],2,FALSE),"," &amp; 'Felling&amp;Restocking'!J973))</f>
        <v/>
      </c>
      <c r="AI973" s="333" t="str">
        <f>IF('Felling&amp;Restocking'!J973="","",VLOOKUP( 'Felling&amp;Restocking'!J973,SpeciesList[],4,FALSE))</f>
        <v/>
      </c>
      <c r="AJ973" s="333" t="str">
        <f>IF('Felling&amp;Restocking'!K973="","",IFERROR("," &amp; VLOOKUP( 'Felling&amp;Restocking'!K973,SpeciesList[],2,FALSE),"," &amp; 'Felling&amp;Restocking'!K973))</f>
        <v/>
      </c>
      <c r="AK973" s="333" t="str">
        <f>IF('Felling&amp;Restocking'!K973="","",VLOOKUP( 'Felling&amp;Restocking'!K973,SpeciesList[],4,FALSE))</f>
        <v/>
      </c>
      <c r="AL973" s="333" t="str">
        <f>IF('Felling&amp;Restocking'!L973="","",IFERROR("," &amp; VLOOKUP( 'Felling&amp;Restocking'!L973,SpeciesList[],2,FALSE),"," &amp; 'Felling&amp;Restocking'!L973))</f>
        <v/>
      </c>
      <c r="AM973" s="333" t="str">
        <f>IF('Felling&amp;Restocking'!L973="","",VLOOKUP( 'Felling&amp;Restocking'!L973,SpeciesList[],4,FALSE))</f>
        <v/>
      </c>
      <c r="AN973" s="333" t="str">
        <f>IF('Felling&amp;Restocking'!M973="","",IFERROR("," &amp; VLOOKUP( 'Felling&amp;Restocking'!M973,SpeciesList[],2,FALSE),"," &amp; 'Felling&amp;Restocking'!M973))</f>
        <v/>
      </c>
      <c r="AO973" s="333" t="str">
        <f>IF('Felling&amp;Restocking'!M973="","",VLOOKUP( 'Felling&amp;Restocking'!M973,SpeciesList[],4,FALSE))</f>
        <v/>
      </c>
      <c r="AP973" s="333" t="str">
        <f>IF('Felling&amp;Restocking'!N973="","",IFERROR("," &amp; VLOOKUP( 'Felling&amp;Restocking'!N973,SpeciesList[],2,FALSE),"," &amp; 'Felling&amp;Restocking'!N973))</f>
        <v/>
      </c>
      <c r="AQ973" s="333" t="str">
        <f>IF('Felling&amp;Restocking'!N973="","",VLOOKUP( 'Felling&amp;Restocking'!N973,SpeciesList[],4,FALSE))</f>
        <v/>
      </c>
      <c r="AS973" s="346"/>
      <c r="AT973" s="333" t="str">
        <f>IF('Sub-Cpt Record'!A973&lt;&gt;"",CONCATENATE('Sub-Cpt Record'!A973,'Sub-Cpt Record'!B973,'Sub-Cpt Record'!C973),"")</f>
        <v/>
      </c>
      <c r="AU973" s="333">
        <f t="shared" si="144"/>
        <v>1</v>
      </c>
      <c r="AV973" s="333">
        <f>IF(AT973&lt;&gt;"",'Sub-Cpt Record'!C973/CODE!AU973,0)</f>
        <v>0</v>
      </c>
    </row>
    <row r="974" spans="1:48" x14ac:dyDescent="0.25">
      <c r="A974" s="333" t="str">
        <f>IF('Sub-Cpt Record'!B974="",IF(OR('Sub-Cpt Record'!A974=0,'Sub-Cpt Record'!A974=""),"",'Sub-Cpt Record'!A974),CONCATENATE('Sub-Cpt Record'!A974&amp;'Sub-Cpt Record'!B974))</f>
        <v/>
      </c>
      <c r="B974" s="333">
        <f t="shared" si="136"/>
        <v>1</v>
      </c>
      <c r="C974" s="334" t="str">
        <f>IF('Sub-Cpt Record'!E974 = "","",'Sub-Cpt Record'!E974&amp;"  ")</f>
        <v/>
      </c>
      <c r="D974" s="333" t="str">
        <f>IF('Sub-Cpt Record'!F974 = "","",'Sub-Cpt Record'!F974&amp;"  ")</f>
        <v/>
      </c>
      <c r="E974" s="333" t="str">
        <f>IF('Sub-Cpt Record'!G974 = "","",'Sub-Cpt Record'!G974&amp;"  ")</f>
        <v/>
      </c>
      <c r="F974" s="333" t="str">
        <f>IF('Sub-Cpt Record'!H974 = "","",'Sub-Cpt Record'!H974&amp;"  ")</f>
        <v/>
      </c>
      <c r="G974" s="333" t="str">
        <f>IF('Sub-Cpt Record'!I974 = "","",'Sub-Cpt Record'!I974&amp;"  ")</f>
        <v/>
      </c>
      <c r="H974" s="333" t="str">
        <f>IF('Sub-Cpt Record'!J974 = "","",'Sub-Cpt Record'!J974&amp;"  ")</f>
        <v/>
      </c>
      <c r="I974" s="335" t="str">
        <f t="shared" si="137"/>
        <v/>
      </c>
      <c r="J974" s="333">
        <f>IF(A974&lt;&gt;"",'Sub-Cpt Record'!C974/CODE!B974,0)</f>
        <v>0</v>
      </c>
      <c r="L974" s="337" t="str">
        <f t="shared" si="138"/>
        <v/>
      </c>
      <c r="N974" s="338">
        <f>COUNTIFS('Felling&amp;Restocking'!$A$11:$A$1000, 'Felling&amp;Restocking'!$A974, 'Felling&amp;Restocking'!$B$11:$B$1000, 'Felling&amp;Restocking'!$B974, 'Felling&amp;Restocking'!$H$11:$H$1000, 'Felling&amp;Restocking'!$H974)</f>
        <v>0</v>
      </c>
      <c r="O974" s="338">
        <f>IF(OR('Felling&amp;Restocking'!H974=0,'Felling&amp;Restocking'!H974=""),0,1)</f>
        <v>0</v>
      </c>
      <c r="P974" s="339">
        <f>SUM('Felling&amp;Restocking'!O974+'Felling&amp;Restocking'!P974)</f>
        <v>0</v>
      </c>
      <c r="S974" s="341">
        <f>IF(AND(O974&lt;&gt;0,P974&lt;&gt;0,'Felling&amp;Restocking'!G974&lt;&gt;0,AA974="",AC974=""),1,0)</f>
        <v>0</v>
      </c>
      <c r="T974" s="342" t="str">
        <f>IF(OR('Felling&amp;Restocking'!G974=0,'Felling&amp;Restocking'!G974=""),"",SUM('Felling&amp;Restocking'!O974/P974)*'Felling&amp;Restocking'!G974)</f>
        <v/>
      </c>
      <c r="U974" s="343" t="str">
        <f>IF(OR('Felling&amp;Restocking'!G974=0,'Felling&amp;Restocking'!G974=""),"",SUM('Felling&amp;Restocking'!P974/P974)*'Felling&amp;Restocking'!G974)</f>
        <v/>
      </c>
      <c r="V974" s="344">
        <f>IF(CONCATENATE('Felling&amp;Restocking'!U974&amp;'Felling&amp;Restocking'!W974&amp;'Felling&amp;Restocking'!Y974&amp;'Felling&amp;Restocking'!AA974&amp;'Felling&amp;Restocking'!AC974)="",0,1)</f>
        <v>0</v>
      </c>
      <c r="W974" s="345">
        <f>IF(OR(OR(TRIM('Felling&amp;Restocking'!H974)="T",TRIM('Felling&amp;Restocking'!H974)="DF",TRIM('Felling&amp;Restocking'!H974)="OS"),O974=0),0,1)</f>
        <v>0</v>
      </c>
      <c r="X974" s="345">
        <f>IF(OR('Felling&amp;Restocking'!$S974="",OR('Felling&amp;Restocking'!$S974=0,'Felling&amp;Restocking'!$S974="N/A")),0,1)</f>
        <v>0</v>
      </c>
      <c r="Y974" s="333" t="str">
        <f t="shared" si="139"/>
        <v/>
      </c>
      <c r="Z974" s="333" t="str">
        <f t="shared" si="140"/>
        <v/>
      </c>
      <c r="AA974" s="334" t="str">
        <f t="shared" si="141"/>
        <v/>
      </c>
      <c r="AC974" s="333" t="str">
        <f t="shared" si="142"/>
        <v/>
      </c>
      <c r="AE974" s="333" t="str">
        <f t="shared" si="143"/>
        <v>1</v>
      </c>
      <c r="AF974" s="346" t="str">
        <f>IF('Felling&amp;Restocking'!I974="","",IFERROR(VLOOKUP( 'Felling&amp;Restocking'!I974,SpeciesList[],2,FALSE),"," &amp; 'Felling&amp;Restocking'!I974))</f>
        <v/>
      </c>
      <c r="AG974" s="333" t="str">
        <f>IF('Felling&amp;Restocking'!I974="","",VLOOKUP( 'Felling&amp;Restocking'!I974,SpeciesList[],4,FALSE))</f>
        <v/>
      </c>
      <c r="AH974" s="333" t="str">
        <f>IF('Felling&amp;Restocking'!J974="","",IFERROR("," &amp; VLOOKUP( 'Felling&amp;Restocking'!J974,SpeciesList[],2,FALSE),"," &amp; 'Felling&amp;Restocking'!J974))</f>
        <v/>
      </c>
      <c r="AI974" s="333" t="str">
        <f>IF('Felling&amp;Restocking'!J974="","",VLOOKUP( 'Felling&amp;Restocking'!J974,SpeciesList[],4,FALSE))</f>
        <v/>
      </c>
      <c r="AJ974" s="333" t="str">
        <f>IF('Felling&amp;Restocking'!K974="","",IFERROR("," &amp; VLOOKUP( 'Felling&amp;Restocking'!K974,SpeciesList[],2,FALSE),"," &amp; 'Felling&amp;Restocking'!K974))</f>
        <v/>
      </c>
      <c r="AK974" s="333" t="str">
        <f>IF('Felling&amp;Restocking'!K974="","",VLOOKUP( 'Felling&amp;Restocking'!K974,SpeciesList[],4,FALSE))</f>
        <v/>
      </c>
      <c r="AL974" s="333" t="str">
        <f>IF('Felling&amp;Restocking'!L974="","",IFERROR("," &amp; VLOOKUP( 'Felling&amp;Restocking'!L974,SpeciesList[],2,FALSE),"," &amp; 'Felling&amp;Restocking'!L974))</f>
        <v/>
      </c>
      <c r="AM974" s="333" t="str">
        <f>IF('Felling&amp;Restocking'!L974="","",VLOOKUP( 'Felling&amp;Restocking'!L974,SpeciesList[],4,FALSE))</f>
        <v/>
      </c>
      <c r="AN974" s="333" t="str">
        <f>IF('Felling&amp;Restocking'!M974="","",IFERROR("," &amp; VLOOKUP( 'Felling&amp;Restocking'!M974,SpeciesList[],2,FALSE),"," &amp; 'Felling&amp;Restocking'!M974))</f>
        <v/>
      </c>
      <c r="AO974" s="333" t="str">
        <f>IF('Felling&amp;Restocking'!M974="","",VLOOKUP( 'Felling&amp;Restocking'!M974,SpeciesList[],4,FALSE))</f>
        <v/>
      </c>
      <c r="AP974" s="333" t="str">
        <f>IF('Felling&amp;Restocking'!N974="","",IFERROR("," &amp; VLOOKUP( 'Felling&amp;Restocking'!N974,SpeciesList[],2,FALSE),"," &amp; 'Felling&amp;Restocking'!N974))</f>
        <v/>
      </c>
      <c r="AQ974" s="333" t="str">
        <f>IF('Felling&amp;Restocking'!N974="","",VLOOKUP( 'Felling&amp;Restocking'!N974,SpeciesList[],4,FALSE))</f>
        <v/>
      </c>
      <c r="AS974" s="346"/>
      <c r="AT974" s="333" t="str">
        <f>IF('Sub-Cpt Record'!A974&lt;&gt;"",CONCATENATE('Sub-Cpt Record'!A974,'Sub-Cpt Record'!B974,'Sub-Cpt Record'!C974),"")</f>
        <v/>
      </c>
      <c r="AU974" s="333">
        <f t="shared" si="144"/>
        <v>1</v>
      </c>
      <c r="AV974" s="333">
        <f>IF(AT974&lt;&gt;"",'Sub-Cpt Record'!C974/CODE!AU974,0)</f>
        <v>0</v>
      </c>
    </row>
    <row r="975" spans="1:48" x14ac:dyDescent="0.25">
      <c r="A975" s="333" t="str">
        <f>IF('Sub-Cpt Record'!B975="",IF(OR('Sub-Cpt Record'!A975=0,'Sub-Cpt Record'!A975=""),"",'Sub-Cpt Record'!A975),CONCATENATE('Sub-Cpt Record'!A975&amp;'Sub-Cpt Record'!B975))</f>
        <v/>
      </c>
      <c r="B975" s="333">
        <f t="shared" si="136"/>
        <v>1</v>
      </c>
      <c r="C975" s="334" t="str">
        <f>IF('Sub-Cpt Record'!E975 = "","",'Sub-Cpt Record'!E975&amp;"  ")</f>
        <v/>
      </c>
      <c r="D975" s="333" t="str">
        <f>IF('Sub-Cpt Record'!F975 = "","",'Sub-Cpt Record'!F975&amp;"  ")</f>
        <v/>
      </c>
      <c r="E975" s="333" t="str">
        <f>IF('Sub-Cpt Record'!G975 = "","",'Sub-Cpt Record'!G975&amp;"  ")</f>
        <v/>
      </c>
      <c r="F975" s="333" t="str">
        <f>IF('Sub-Cpt Record'!H975 = "","",'Sub-Cpt Record'!H975&amp;"  ")</f>
        <v/>
      </c>
      <c r="G975" s="333" t="str">
        <f>IF('Sub-Cpt Record'!I975 = "","",'Sub-Cpt Record'!I975&amp;"  ")</f>
        <v/>
      </c>
      <c r="H975" s="333" t="str">
        <f>IF('Sub-Cpt Record'!J975 = "","",'Sub-Cpt Record'!J975&amp;"  ")</f>
        <v/>
      </c>
      <c r="I975" s="335" t="str">
        <f t="shared" si="137"/>
        <v/>
      </c>
      <c r="J975" s="333">
        <f>IF(A975&lt;&gt;"",'Sub-Cpt Record'!C975/CODE!B975,0)</f>
        <v>0</v>
      </c>
      <c r="L975" s="337" t="str">
        <f t="shared" si="138"/>
        <v/>
      </c>
      <c r="N975" s="338">
        <f>COUNTIFS('Felling&amp;Restocking'!$A$11:$A$1000, 'Felling&amp;Restocking'!$A975, 'Felling&amp;Restocking'!$B$11:$B$1000, 'Felling&amp;Restocking'!$B975, 'Felling&amp;Restocking'!$H$11:$H$1000, 'Felling&amp;Restocking'!$H975)</f>
        <v>0</v>
      </c>
      <c r="O975" s="338">
        <f>IF(OR('Felling&amp;Restocking'!H975=0,'Felling&amp;Restocking'!H975=""),0,1)</f>
        <v>0</v>
      </c>
      <c r="P975" s="339">
        <f>SUM('Felling&amp;Restocking'!O975+'Felling&amp;Restocking'!P975)</f>
        <v>0</v>
      </c>
      <c r="S975" s="341">
        <f>IF(AND(O975&lt;&gt;0,P975&lt;&gt;0,'Felling&amp;Restocking'!G975&lt;&gt;0,AA975="",AC975=""),1,0)</f>
        <v>0</v>
      </c>
      <c r="T975" s="342" t="str">
        <f>IF(OR('Felling&amp;Restocking'!G975=0,'Felling&amp;Restocking'!G975=""),"",SUM('Felling&amp;Restocking'!O975/P975)*'Felling&amp;Restocking'!G975)</f>
        <v/>
      </c>
      <c r="U975" s="343" t="str">
        <f>IF(OR('Felling&amp;Restocking'!G975=0,'Felling&amp;Restocking'!G975=""),"",SUM('Felling&amp;Restocking'!P975/P975)*'Felling&amp;Restocking'!G975)</f>
        <v/>
      </c>
      <c r="V975" s="344">
        <f>IF(CONCATENATE('Felling&amp;Restocking'!U975&amp;'Felling&amp;Restocking'!W975&amp;'Felling&amp;Restocking'!Y975&amp;'Felling&amp;Restocking'!AA975&amp;'Felling&amp;Restocking'!AC975)="",0,1)</f>
        <v>0</v>
      </c>
      <c r="W975" s="345">
        <f>IF(OR(OR(TRIM('Felling&amp;Restocking'!H975)="T",TRIM('Felling&amp;Restocking'!H975)="DF",TRIM('Felling&amp;Restocking'!H975)="OS"),O975=0),0,1)</f>
        <v>0</v>
      </c>
      <c r="X975" s="345">
        <f>IF(OR('Felling&amp;Restocking'!$S975="",OR('Felling&amp;Restocking'!$S975=0,'Felling&amp;Restocking'!$S975="N/A")),0,1)</f>
        <v>0</v>
      </c>
      <c r="Y975" s="333" t="str">
        <f t="shared" si="139"/>
        <v/>
      </c>
      <c r="Z975" s="333" t="str">
        <f t="shared" si="140"/>
        <v/>
      </c>
      <c r="AA975" s="334" t="str">
        <f t="shared" si="141"/>
        <v/>
      </c>
      <c r="AC975" s="333" t="str">
        <f t="shared" si="142"/>
        <v/>
      </c>
      <c r="AE975" s="333" t="str">
        <f t="shared" si="143"/>
        <v>1</v>
      </c>
      <c r="AF975" s="346" t="str">
        <f>IF('Felling&amp;Restocking'!I975="","",IFERROR(VLOOKUP( 'Felling&amp;Restocking'!I975,SpeciesList[],2,FALSE),"," &amp; 'Felling&amp;Restocking'!I975))</f>
        <v/>
      </c>
      <c r="AG975" s="333" t="str">
        <f>IF('Felling&amp;Restocking'!I975="","",VLOOKUP( 'Felling&amp;Restocking'!I975,SpeciesList[],4,FALSE))</f>
        <v/>
      </c>
      <c r="AH975" s="333" t="str">
        <f>IF('Felling&amp;Restocking'!J975="","",IFERROR("," &amp; VLOOKUP( 'Felling&amp;Restocking'!J975,SpeciesList[],2,FALSE),"," &amp; 'Felling&amp;Restocking'!J975))</f>
        <v/>
      </c>
      <c r="AI975" s="333" t="str">
        <f>IF('Felling&amp;Restocking'!J975="","",VLOOKUP( 'Felling&amp;Restocking'!J975,SpeciesList[],4,FALSE))</f>
        <v/>
      </c>
      <c r="AJ975" s="333" t="str">
        <f>IF('Felling&amp;Restocking'!K975="","",IFERROR("," &amp; VLOOKUP( 'Felling&amp;Restocking'!K975,SpeciesList[],2,FALSE),"," &amp; 'Felling&amp;Restocking'!K975))</f>
        <v/>
      </c>
      <c r="AK975" s="333" t="str">
        <f>IF('Felling&amp;Restocking'!K975="","",VLOOKUP( 'Felling&amp;Restocking'!K975,SpeciesList[],4,FALSE))</f>
        <v/>
      </c>
      <c r="AL975" s="333" t="str">
        <f>IF('Felling&amp;Restocking'!L975="","",IFERROR("," &amp; VLOOKUP( 'Felling&amp;Restocking'!L975,SpeciesList[],2,FALSE),"," &amp; 'Felling&amp;Restocking'!L975))</f>
        <v/>
      </c>
      <c r="AM975" s="333" t="str">
        <f>IF('Felling&amp;Restocking'!L975="","",VLOOKUP( 'Felling&amp;Restocking'!L975,SpeciesList[],4,FALSE))</f>
        <v/>
      </c>
      <c r="AN975" s="333" t="str">
        <f>IF('Felling&amp;Restocking'!M975="","",IFERROR("," &amp; VLOOKUP( 'Felling&amp;Restocking'!M975,SpeciesList[],2,FALSE),"," &amp; 'Felling&amp;Restocking'!M975))</f>
        <v/>
      </c>
      <c r="AO975" s="333" t="str">
        <f>IF('Felling&amp;Restocking'!M975="","",VLOOKUP( 'Felling&amp;Restocking'!M975,SpeciesList[],4,FALSE))</f>
        <v/>
      </c>
      <c r="AP975" s="333" t="str">
        <f>IF('Felling&amp;Restocking'!N975="","",IFERROR("," &amp; VLOOKUP( 'Felling&amp;Restocking'!N975,SpeciesList[],2,FALSE),"," &amp; 'Felling&amp;Restocking'!N975))</f>
        <v/>
      </c>
      <c r="AQ975" s="333" t="str">
        <f>IF('Felling&amp;Restocking'!N975="","",VLOOKUP( 'Felling&amp;Restocking'!N975,SpeciesList[],4,FALSE))</f>
        <v/>
      </c>
      <c r="AS975" s="346"/>
      <c r="AT975" s="333" t="str">
        <f>IF('Sub-Cpt Record'!A975&lt;&gt;"",CONCATENATE('Sub-Cpt Record'!A975,'Sub-Cpt Record'!B975,'Sub-Cpt Record'!C975),"")</f>
        <v/>
      </c>
      <c r="AU975" s="333">
        <f t="shared" si="144"/>
        <v>1</v>
      </c>
      <c r="AV975" s="333">
        <f>IF(AT975&lt;&gt;"",'Sub-Cpt Record'!C975/CODE!AU975,0)</f>
        <v>0</v>
      </c>
    </row>
    <row r="976" spans="1:48" x14ac:dyDescent="0.25">
      <c r="A976" s="333" t="str">
        <f>IF('Sub-Cpt Record'!B976="",IF(OR('Sub-Cpt Record'!A976=0,'Sub-Cpt Record'!A976=""),"",'Sub-Cpt Record'!A976),CONCATENATE('Sub-Cpt Record'!A976&amp;'Sub-Cpt Record'!B976))</f>
        <v/>
      </c>
      <c r="B976" s="333">
        <f t="shared" si="136"/>
        <v>1</v>
      </c>
      <c r="C976" s="334" t="str">
        <f>IF('Sub-Cpt Record'!E976 = "","",'Sub-Cpt Record'!E976&amp;"  ")</f>
        <v/>
      </c>
      <c r="D976" s="333" t="str">
        <f>IF('Sub-Cpt Record'!F976 = "","",'Sub-Cpt Record'!F976&amp;"  ")</f>
        <v/>
      </c>
      <c r="E976" s="333" t="str">
        <f>IF('Sub-Cpt Record'!G976 = "","",'Sub-Cpt Record'!G976&amp;"  ")</f>
        <v/>
      </c>
      <c r="F976" s="333" t="str">
        <f>IF('Sub-Cpt Record'!H976 = "","",'Sub-Cpt Record'!H976&amp;"  ")</f>
        <v/>
      </c>
      <c r="G976" s="333" t="str">
        <f>IF('Sub-Cpt Record'!I976 = "","",'Sub-Cpt Record'!I976&amp;"  ")</f>
        <v/>
      </c>
      <c r="H976" s="333" t="str">
        <f>IF('Sub-Cpt Record'!J976 = "","",'Sub-Cpt Record'!J976&amp;"  ")</f>
        <v/>
      </c>
      <c r="I976" s="335" t="str">
        <f t="shared" si="137"/>
        <v/>
      </c>
      <c r="J976" s="333">
        <f>IF(A976&lt;&gt;"",'Sub-Cpt Record'!C976/CODE!B976,0)</f>
        <v>0</v>
      </c>
      <c r="L976" s="337" t="str">
        <f t="shared" si="138"/>
        <v/>
      </c>
      <c r="N976" s="338">
        <f>COUNTIFS('Felling&amp;Restocking'!$A$11:$A$1000, 'Felling&amp;Restocking'!$A976, 'Felling&amp;Restocking'!$B$11:$B$1000, 'Felling&amp;Restocking'!$B976, 'Felling&amp;Restocking'!$H$11:$H$1000, 'Felling&amp;Restocking'!$H976)</f>
        <v>0</v>
      </c>
      <c r="O976" s="338">
        <f>IF(OR('Felling&amp;Restocking'!H976=0,'Felling&amp;Restocking'!H976=""),0,1)</f>
        <v>0</v>
      </c>
      <c r="P976" s="339">
        <f>SUM('Felling&amp;Restocking'!O976+'Felling&amp;Restocking'!P976)</f>
        <v>0</v>
      </c>
      <c r="S976" s="341">
        <f>IF(AND(O976&lt;&gt;0,P976&lt;&gt;0,'Felling&amp;Restocking'!G976&lt;&gt;0,AA976="",AC976=""),1,0)</f>
        <v>0</v>
      </c>
      <c r="T976" s="342" t="str">
        <f>IF(OR('Felling&amp;Restocking'!G976=0,'Felling&amp;Restocking'!G976=""),"",SUM('Felling&amp;Restocking'!O976/P976)*'Felling&amp;Restocking'!G976)</f>
        <v/>
      </c>
      <c r="U976" s="343" t="str">
        <f>IF(OR('Felling&amp;Restocking'!G976=0,'Felling&amp;Restocking'!G976=""),"",SUM('Felling&amp;Restocking'!P976/P976)*'Felling&amp;Restocking'!G976)</f>
        <v/>
      </c>
      <c r="V976" s="344">
        <f>IF(CONCATENATE('Felling&amp;Restocking'!U976&amp;'Felling&amp;Restocking'!W976&amp;'Felling&amp;Restocking'!Y976&amp;'Felling&amp;Restocking'!AA976&amp;'Felling&amp;Restocking'!AC976)="",0,1)</f>
        <v>0</v>
      </c>
      <c r="W976" s="345">
        <f>IF(OR(OR(TRIM('Felling&amp;Restocking'!H976)="T",TRIM('Felling&amp;Restocking'!H976)="DF",TRIM('Felling&amp;Restocking'!H976)="OS"),O976=0),0,1)</f>
        <v>0</v>
      </c>
      <c r="X976" s="345">
        <f>IF(OR('Felling&amp;Restocking'!$S976="",OR('Felling&amp;Restocking'!$S976=0,'Felling&amp;Restocking'!$S976="N/A")),0,1)</f>
        <v>0</v>
      </c>
      <c r="Y976" s="333" t="str">
        <f t="shared" si="139"/>
        <v/>
      </c>
      <c r="Z976" s="333" t="str">
        <f t="shared" si="140"/>
        <v/>
      </c>
      <c r="AA976" s="334" t="str">
        <f t="shared" si="141"/>
        <v/>
      </c>
      <c r="AC976" s="333" t="str">
        <f t="shared" si="142"/>
        <v/>
      </c>
      <c r="AE976" s="333" t="str">
        <f t="shared" si="143"/>
        <v>1</v>
      </c>
      <c r="AF976" s="346" t="str">
        <f>IF('Felling&amp;Restocking'!I976="","",IFERROR(VLOOKUP( 'Felling&amp;Restocking'!I976,SpeciesList[],2,FALSE),"," &amp; 'Felling&amp;Restocking'!I976))</f>
        <v/>
      </c>
      <c r="AG976" s="333" t="str">
        <f>IF('Felling&amp;Restocking'!I976="","",VLOOKUP( 'Felling&amp;Restocking'!I976,SpeciesList[],4,FALSE))</f>
        <v/>
      </c>
      <c r="AH976" s="333" t="str">
        <f>IF('Felling&amp;Restocking'!J976="","",IFERROR("," &amp; VLOOKUP( 'Felling&amp;Restocking'!J976,SpeciesList[],2,FALSE),"," &amp; 'Felling&amp;Restocking'!J976))</f>
        <v/>
      </c>
      <c r="AI976" s="333" t="str">
        <f>IF('Felling&amp;Restocking'!J976="","",VLOOKUP( 'Felling&amp;Restocking'!J976,SpeciesList[],4,FALSE))</f>
        <v/>
      </c>
      <c r="AJ976" s="333" t="str">
        <f>IF('Felling&amp;Restocking'!K976="","",IFERROR("," &amp; VLOOKUP( 'Felling&amp;Restocking'!K976,SpeciesList[],2,FALSE),"," &amp; 'Felling&amp;Restocking'!K976))</f>
        <v/>
      </c>
      <c r="AK976" s="333" t="str">
        <f>IF('Felling&amp;Restocking'!K976="","",VLOOKUP( 'Felling&amp;Restocking'!K976,SpeciesList[],4,FALSE))</f>
        <v/>
      </c>
      <c r="AL976" s="333" t="str">
        <f>IF('Felling&amp;Restocking'!L976="","",IFERROR("," &amp; VLOOKUP( 'Felling&amp;Restocking'!L976,SpeciesList[],2,FALSE),"," &amp; 'Felling&amp;Restocking'!L976))</f>
        <v/>
      </c>
      <c r="AM976" s="333" t="str">
        <f>IF('Felling&amp;Restocking'!L976="","",VLOOKUP( 'Felling&amp;Restocking'!L976,SpeciesList[],4,FALSE))</f>
        <v/>
      </c>
      <c r="AN976" s="333" t="str">
        <f>IF('Felling&amp;Restocking'!M976="","",IFERROR("," &amp; VLOOKUP( 'Felling&amp;Restocking'!M976,SpeciesList[],2,FALSE),"," &amp; 'Felling&amp;Restocking'!M976))</f>
        <v/>
      </c>
      <c r="AO976" s="333" t="str">
        <f>IF('Felling&amp;Restocking'!M976="","",VLOOKUP( 'Felling&amp;Restocking'!M976,SpeciesList[],4,FALSE))</f>
        <v/>
      </c>
      <c r="AP976" s="333" t="str">
        <f>IF('Felling&amp;Restocking'!N976="","",IFERROR("," &amp; VLOOKUP( 'Felling&amp;Restocking'!N976,SpeciesList[],2,FALSE),"," &amp; 'Felling&amp;Restocking'!N976))</f>
        <v/>
      </c>
      <c r="AQ976" s="333" t="str">
        <f>IF('Felling&amp;Restocking'!N976="","",VLOOKUP( 'Felling&amp;Restocking'!N976,SpeciesList[],4,FALSE))</f>
        <v/>
      </c>
      <c r="AS976" s="346"/>
      <c r="AT976" s="333" t="str">
        <f>IF('Sub-Cpt Record'!A976&lt;&gt;"",CONCATENATE('Sub-Cpt Record'!A976,'Sub-Cpt Record'!B976,'Sub-Cpt Record'!C976),"")</f>
        <v/>
      </c>
      <c r="AU976" s="333">
        <f t="shared" si="144"/>
        <v>1</v>
      </c>
      <c r="AV976" s="333">
        <f>IF(AT976&lt;&gt;"",'Sub-Cpt Record'!C976/CODE!AU976,0)</f>
        <v>0</v>
      </c>
    </row>
    <row r="977" spans="1:48" x14ac:dyDescent="0.25">
      <c r="A977" s="333" t="str">
        <f>IF('Sub-Cpt Record'!B977="",IF(OR('Sub-Cpt Record'!A977=0,'Sub-Cpt Record'!A977=""),"",'Sub-Cpt Record'!A977),CONCATENATE('Sub-Cpt Record'!A977&amp;'Sub-Cpt Record'!B977))</f>
        <v/>
      </c>
      <c r="B977" s="333">
        <f t="shared" si="136"/>
        <v>1</v>
      </c>
      <c r="C977" s="334" t="str">
        <f>IF('Sub-Cpt Record'!E977 = "","",'Sub-Cpt Record'!E977&amp;"  ")</f>
        <v/>
      </c>
      <c r="D977" s="333" t="str">
        <f>IF('Sub-Cpt Record'!F977 = "","",'Sub-Cpt Record'!F977&amp;"  ")</f>
        <v/>
      </c>
      <c r="E977" s="333" t="str">
        <f>IF('Sub-Cpt Record'!G977 = "","",'Sub-Cpt Record'!G977&amp;"  ")</f>
        <v/>
      </c>
      <c r="F977" s="333" t="str">
        <f>IF('Sub-Cpt Record'!H977 = "","",'Sub-Cpt Record'!H977&amp;"  ")</f>
        <v/>
      </c>
      <c r="G977" s="333" t="str">
        <f>IF('Sub-Cpt Record'!I977 = "","",'Sub-Cpt Record'!I977&amp;"  ")</f>
        <v/>
      </c>
      <c r="H977" s="333" t="str">
        <f>IF('Sub-Cpt Record'!J977 = "","",'Sub-Cpt Record'!J977&amp;"  ")</f>
        <v/>
      </c>
      <c r="I977" s="335" t="str">
        <f t="shared" si="137"/>
        <v/>
      </c>
      <c r="J977" s="333">
        <f>IF(A977&lt;&gt;"",'Sub-Cpt Record'!C977/CODE!B977,0)</f>
        <v>0</v>
      </c>
      <c r="L977" s="337" t="str">
        <f t="shared" si="138"/>
        <v/>
      </c>
      <c r="N977" s="338">
        <f>COUNTIFS('Felling&amp;Restocking'!$A$11:$A$1000, 'Felling&amp;Restocking'!$A977, 'Felling&amp;Restocking'!$B$11:$B$1000, 'Felling&amp;Restocking'!$B977, 'Felling&amp;Restocking'!$H$11:$H$1000, 'Felling&amp;Restocking'!$H977)</f>
        <v>0</v>
      </c>
      <c r="O977" s="338">
        <f>IF(OR('Felling&amp;Restocking'!H977=0,'Felling&amp;Restocking'!H977=""),0,1)</f>
        <v>0</v>
      </c>
      <c r="P977" s="339">
        <f>SUM('Felling&amp;Restocking'!O977+'Felling&amp;Restocking'!P977)</f>
        <v>0</v>
      </c>
      <c r="S977" s="341">
        <f>IF(AND(O977&lt;&gt;0,P977&lt;&gt;0,'Felling&amp;Restocking'!G977&lt;&gt;0,AA977="",AC977=""),1,0)</f>
        <v>0</v>
      </c>
      <c r="T977" s="342" t="str">
        <f>IF(OR('Felling&amp;Restocking'!G977=0,'Felling&amp;Restocking'!G977=""),"",SUM('Felling&amp;Restocking'!O977/P977)*'Felling&amp;Restocking'!G977)</f>
        <v/>
      </c>
      <c r="U977" s="343" t="str">
        <f>IF(OR('Felling&amp;Restocking'!G977=0,'Felling&amp;Restocking'!G977=""),"",SUM('Felling&amp;Restocking'!P977/P977)*'Felling&amp;Restocking'!G977)</f>
        <v/>
      </c>
      <c r="V977" s="344">
        <f>IF(CONCATENATE('Felling&amp;Restocking'!U977&amp;'Felling&amp;Restocking'!W977&amp;'Felling&amp;Restocking'!Y977&amp;'Felling&amp;Restocking'!AA977&amp;'Felling&amp;Restocking'!AC977)="",0,1)</f>
        <v>0</v>
      </c>
      <c r="W977" s="345">
        <f>IF(OR(OR(TRIM('Felling&amp;Restocking'!H977)="T",TRIM('Felling&amp;Restocking'!H977)="DF",TRIM('Felling&amp;Restocking'!H977)="OS"),O977=0),0,1)</f>
        <v>0</v>
      </c>
      <c r="X977" s="345">
        <f>IF(OR('Felling&amp;Restocking'!$S977="",OR('Felling&amp;Restocking'!$S977=0,'Felling&amp;Restocking'!$S977="N/A")),0,1)</f>
        <v>0</v>
      </c>
      <c r="Y977" s="333" t="str">
        <f t="shared" si="139"/>
        <v/>
      </c>
      <c r="Z977" s="333" t="str">
        <f t="shared" si="140"/>
        <v/>
      </c>
      <c r="AA977" s="334" t="str">
        <f t="shared" si="141"/>
        <v/>
      </c>
      <c r="AC977" s="333" t="str">
        <f t="shared" si="142"/>
        <v/>
      </c>
      <c r="AE977" s="333" t="str">
        <f t="shared" si="143"/>
        <v>1</v>
      </c>
      <c r="AF977" s="346" t="str">
        <f>IF('Felling&amp;Restocking'!I977="","",IFERROR(VLOOKUP( 'Felling&amp;Restocking'!I977,SpeciesList[],2,FALSE),"," &amp; 'Felling&amp;Restocking'!I977))</f>
        <v/>
      </c>
      <c r="AG977" s="333" t="str">
        <f>IF('Felling&amp;Restocking'!I977="","",VLOOKUP( 'Felling&amp;Restocking'!I977,SpeciesList[],4,FALSE))</f>
        <v/>
      </c>
      <c r="AH977" s="333" t="str">
        <f>IF('Felling&amp;Restocking'!J977="","",IFERROR("," &amp; VLOOKUP( 'Felling&amp;Restocking'!J977,SpeciesList[],2,FALSE),"," &amp; 'Felling&amp;Restocking'!J977))</f>
        <v/>
      </c>
      <c r="AI977" s="333" t="str">
        <f>IF('Felling&amp;Restocking'!J977="","",VLOOKUP( 'Felling&amp;Restocking'!J977,SpeciesList[],4,FALSE))</f>
        <v/>
      </c>
      <c r="AJ977" s="333" t="str">
        <f>IF('Felling&amp;Restocking'!K977="","",IFERROR("," &amp; VLOOKUP( 'Felling&amp;Restocking'!K977,SpeciesList[],2,FALSE),"," &amp; 'Felling&amp;Restocking'!K977))</f>
        <v/>
      </c>
      <c r="AK977" s="333" t="str">
        <f>IF('Felling&amp;Restocking'!K977="","",VLOOKUP( 'Felling&amp;Restocking'!K977,SpeciesList[],4,FALSE))</f>
        <v/>
      </c>
      <c r="AL977" s="333" t="str">
        <f>IF('Felling&amp;Restocking'!L977="","",IFERROR("," &amp; VLOOKUP( 'Felling&amp;Restocking'!L977,SpeciesList[],2,FALSE),"," &amp; 'Felling&amp;Restocking'!L977))</f>
        <v/>
      </c>
      <c r="AM977" s="333" t="str">
        <f>IF('Felling&amp;Restocking'!L977="","",VLOOKUP( 'Felling&amp;Restocking'!L977,SpeciesList[],4,FALSE))</f>
        <v/>
      </c>
      <c r="AN977" s="333" t="str">
        <f>IF('Felling&amp;Restocking'!M977="","",IFERROR("," &amp; VLOOKUP( 'Felling&amp;Restocking'!M977,SpeciesList[],2,FALSE),"," &amp; 'Felling&amp;Restocking'!M977))</f>
        <v/>
      </c>
      <c r="AO977" s="333" t="str">
        <f>IF('Felling&amp;Restocking'!M977="","",VLOOKUP( 'Felling&amp;Restocking'!M977,SpeciesList[],4,FALSE))</f>
        <v/>
      </c>
      <c r="AP977" s="333" t="str">
        <f>IF('Felling&amp;Restocking'!N977="","",IFERROR("," &amp; VLOOKUP( 'Felling&amp;Restocking'!N977,SpeciesList[],2,FALSE),"," &amp; 'Felling&amp;Restocking'!N977))</f>
        <v/>
      </c>
      <c r="AQ977" s="333" t="str">
        <f>IF('Felling&amp;Restocking'!N977="","",VLOOKUP( 'Felling&amp;Restocking'!N977,SpeciesList[],4,FALSE))</f>
        <v/>
      </c>
      <c r="AS977" s="346"/>
      <c r="AT977" s="333" t="str">
        <f>IF('Sub-Cpt Record'!A977&lt;&gt;"",CONCATENATE('Sub-Cpt Record'!A977,'Sub-Cpt Record'!B977,'Sub-Cpt Record'!C977),"")</f>
        <v/>
      </c>
      <c r="AU977" s="333">
        <f t="shared" si="144"/>
        <v>1</v>
      </c>
      <c r="AV977" s="333">
        <f>IF(AT977&lt;&gt;"",'Sub-Cpt Record'!C977/CODE!AU977,0)</f>
        <v>0</v>
      </c>
    </row>
    <row r="978" spans="1:48" x14ac:dyDescent="0.25">
      <c r="A978" s="333" t="str">
        <f>IF('Sub-Cpt Record'!B978="",IF(OR('Sub-Cpt Record'!A978=0,'Sub-Cpt Record'!A978=""),"",'Sub-Cpt Record'!A978),CONCATENATE('Sub-Cpt Record'!A978&amp;'Sub-Cpt Record'!B978))</f>
        <v/>
      </c>
      <c r="B978" s="333">
        <f t="shared" si="136"/>
        <v>1</v>
      </c>
      <c r="C978" s="334" t="str">
        <f>IF('Sub-Cpt Record'!E978 = "","",'Sub-Cpt Record'!E978&amp;"  ")</f>
        <v/>
      </c>
      <c r="D978" s="333" t="str">
        <f>IF('Sub-Cpt Record'!F978 = "","",'Sub-Cpt Record'!F978&amp;"  ")</f>
        <v/>
      </c>
      <c r="E978" s="333" t="str">
        <f>IF('Sub-Cpt Record'!G978 = "","",'Sub-Cpt Record'!G978&amp;"  ")</f>
        <v/>
      </c>
      <c r="F978" s="333" t="str">
        <f>IF('Sub-Cpt Record'!H978 = "","",'Sub-Cpt Record'!H978&amp;"  ")</f>
        <v/>
      </c>
      <c r="G978" s="333" t="str">
        <f>IF('Sub-Cpt Record'!I978 = "","",'Sub-Cpt Record'!I978&amp;"  ")</f>
        <v/>
      </c>
      <c r="H978" s="333" t="str">
        <f>IF('Sub-Cpt Record'!J978 = "","",'Sub-Cpt Record'!J978&amp;"  ")</f>
        <v/>
      </c>
      <c r="I978" s="335" t="str">
        <f t="shared" si="137"/>
        <v/>
      </c>
      <c r="J978" s="333">
        <f>IF(A978&lt;&gt;"",'Sub-Cpt Record'!C978/CODE!B978,0)</f>
        <v>0</v>
      </c>
      <c r="L978" s="337" t="str">
        <f t="shared" si="138"/>
        <v/>
      </c>
      <c r="N978" s="338">
        <f>COUNTIFS('Felling&amp;Restocking'!$A$11:$A$1000, 'Felling&amp;Restocking'!$A978, 'Felling&amp;Restocking'!$B$11:$B$1000, 'Felling&amp;Restocking'!$B978, 'Felling&amp;Restocking'!$H$11:$H$1000, 'Felling&amp;Restocking'!$H978)</f>
        <v>0</v>
      </c>
      <c r="O978" s="338">
        <f>IF(OR('Felling&amp;Restocking'!H978=0,'Felling&amp;Restocking'!H978=""),0,1)</f>
        <v>0</v>
      </c>
      <c r="P978" s="339">
        <f>SUM('Felling&amp;Restocking'!O978+'Felling&amp;Restocking'!P978)</f>
        <v>0</v>
      </c>
      <c r="S978" s="341">
        <f>IF(AND(O978&lt;&gt;0,P978&lt;&gt;0,'Felling&amp;Restocking'!G978&lt;&gt;0,AA978="",AC978=""),1,0)</f>
        <v>0</v>
      </c>
      <c r="T978" s="342" t="str">
        <f>IF(OR('Felling&amp;Restocking'!G978=0,'Felling&amp;Restocking'!G978=""),"",SUM('Felling&amp;Restocking'!O978/P978)*'Felling&amp;Restocking'!G978)</f>
        <v/>
      </c>
      <c r="U978" s="343" t="str">
        <f>IF(OR('Felling&amp;Restocking'!G978=0,'Felling&amp;Restocking'!G978=""),"",SUM('Felling&amp;Restocking'!P978/P978)*'Felling&amp;Restocking'!G978)</f>
        <v/>
      </c>
      <c r="V978" s="344">
        <f>IF(CONCATENATE('Felling&amp;Restocking'!U978&amp;'Felling&amp;Restocking'!W978&amp;'Felling&amp;Restocking'!Y978&amp;'Felling&amp;Restocking'!AA978&amp;'Felling&amp;Restocking'!AC978)="",0,1)</f>
        <v>0</v>
      </c>
      <c r="W978" s="345">
        <f>IF(OR(OR(TRIM('Felling&amp;Restocking'!H978)="T",TRIM('Felling&amp;Restocking'!H978)="DF",TRIM('Felling&amp;Restocking'!H978)="OS"),O978=0),0,1)</f>
        <v>0</v>
      </c>
      <c r="X978" s="345">
        <f>IF(OR('Felling&amp;Restocking'!$S978="",OR('Felling&amp;Restocking'!$S978=0,'Felling&amp;Restocking'!$S978="N/A")),0,1)</f>
        <v>0</v>
      </c>
      <c r="Y978" s="333" t="str">
        <f t="shared" si="139"/>
        <v/>
      </c>
      <c r="Z978" s="333" t="str">
        <f t="shared" si="140"/>
        <v/>
      </c>
      <c r="AA978" s="334" t="str">
        <f t="shared" si="141"/>
        <v/>
      </c>
      <c r="AC978" s="333" t="str">
        <f t="shared" si="142"/>
        <v/>
      </c>
      <c r="AE978" s="333" t="str">
        <f t="shared" si="143"/>
        <v>1</v>
      </c>
      <c r="AF978" s="346" t="str">
        <f>IF('Felling&amp;Restocking'!I978="","",IFERROR(VLOOKUP( 'Felling&amp;Restocking'!I978,SpeciesList[],2,FALSE),"," &amp; 'Felling&amp;Restocking'!I978))</f>
        <v/>
      </c>
      <c r="AG978" s="333" t="str">
        <f>IF('Felling&amp;Restocking'!I978="","",VLOOKUP( 'Felling&amp;Restocking'!I978,SpeciesList[],4,FALSE))</f>
        <v/>
      </c>
      <c r="AH978" s="333" t="str">
        <f>IF('Felling&amp;Restocking'!J978="","",IFERROR("," &amp; VLOOKUP( 'Felling&amp;Restocking'!J978,SpeciesList[],2,FALSE),"," &amp; 'Felling&amp;Restocking'!J978))</f>
        <v/>
      </c>
      <c r="AI978" s="333" t="str">
        <f>IF('Felling&amp;Restocking'!J978="","",VLOOKUP( 'Felling&amp;Restocking'!J978,SpeciesList[],4,FALSE))</f>
        <v/>
      </c>
      <c r="AJ978" s="333" t="str">
        <f>IF('Felling&amp;Restocking'!K978="","",IFERROR("," &amp; VLOOKUP( 'Felling&amp;Restocking'!K978,SpeciesList[],2,FALSE),"," &amp; 'Felling&amp;Restocking'!K978))</f>
        <v/>
      </c>
      <c r="AK978" s="333" t="str">
        <f>IF('Felling&amp;Restocking'!K978="","",VLOOKUP( 'Felling&amp;Restocking'!K978,SpeciesList[],4,FALSE))</f>
        <v/>
      </c>
      <c r="AL978" s="333" t="str">
        <f>IF('Felling&amp;Restocking'!L978="","",IFERROR("," &amp; VLOOKUP( 'Felling&amp;Restocking'!L978,SpeciesList[],2,FALSE),"," &amp; 'Felling&amp;Restocking'!L978))</f>
        <v/>
      </c>
      <c r="AM978" s="333" t="str">
        <f>IF('Felling&amp;Restocking'!L978="","",VLOOKUP( 'Felling&amp;Restocking'!L978,SpeciesList[],4,FALSE))</f>
        <v/>
      </c>
      <c r="AN978" s="333" t="str">
        <f>IF('Felling&amp;Restocking'!M978="","",IFERROR("," &amp; VLOOKUP( 'Felling&amp;Restocking'!M978,SpeciesList[],2,FALSE),"," &amp; 'Felling&amp;Restocking'!M978))</f>
        <v/>
      </c>
      <c r="AO978" s="333" t="str">
        <f>IF('Felling&amp;Restocking'!M978="","",VLOOKUP( 'Felling&amp;Restocking'!M978,SpeciesList[],4,FALSE))</f>
        <v/>
      </c>
      <c r="AP978" s="333" t="str">
        <f>IF('Felling&amp;Restocking'!N978="","",IFERROR("," &amp; VLOOKUP( 'Felling&amp;Restocking'!N978,SpeciesList[],2,FALSE),"," &amp; 'Felling&amp;Restocking'!N978))</f>
        <v/>
      </c>
      <c r="AQ978" s="333" t="str">
        <f>IF('Felling&amp;Restocking'!N978="","",VLOOKUP( 'Felling&amp;Restocking'!N978,SpeciesList[],4,FALSE))</f>
        <v/>
      </c>
      <c r="AS978" s="346"/>
      <c r="AT978" s="333" t="str">
        <f>IF('Sub-Cpt Record'!A978&lt;&gt;"",CONCATENATE('Sub-Cpt Record'!A978,'Sub-Cpt Record'!B978,'Sub-Cpt Record'!C978),"")</f>
        <v/>
      </c>
      <c r="AU978" s="333">
        <f t="shared" si="144"/>
        <v>1</v>
      </c>
      <c r="AV978" s="333">
        <f>IF(AT978&lt;&gt;"",'Sub-Cpt Record'!C978/CODE!AU978,0)</f>
        <v>0</v>
      </c>
    </row>
    <row r="979" spans="1:48" x14ac:dyDescent="0.25">
      <c r="A979" s="333" t="str">
        <f>IF('Sub-Cpt Record'!B979="",IF(OR('Sub-Cpt Record'!A979=0,'Sub-Cpt Record'!A979=""),"",'Sub-Cpt Record'!A979),CONCATENATE('Sub-Cpt Record'!A979&amp;'Sub-Cpt Record'!B979))</f>
        <v/>
      </c>
      <c r="B979" s="333">
        <f t="shared" si="136"/>
        <v>1</v>
      </c>
      <c r="C979" s="334" t="str">
        <f>IF('Sub-Cpt Record'!E979 = "","",'Sub-Cpt Record'!E979&amp;"  ")</f>
        <v/>
      </c>
      <c r="D979" s="333" t="str">
        <f>IF('Sub-Cpt Record'!F979 = "","",'Sub-Cpt Record'!F979&amp;"  ")</f>
        <v/>
      </c>
      <c r="E979" s="333" t="str">
        <f>IF('Sub-Cpt Record'!G979 = "","",'Sub-Cpt Record'!G979&amp;"  ")</f>
        <v/>
      </c>
      <c r="F979" s="333" t="str">
        <f>IF('Sub-Cpt Record'!H979 = "","",'Sub-Cpt Record'!H979&amp;"  ")</f>
        <v/>
      </c>
      <c r="G979" s="333" t="str">
        <f>IF('Sub-Cpt Record'!I979 = "","",'Sub-Cpt Record'!I979&amp;"  ")</f>
        <v/>
      </c>
      <c r="H979" s="333" t="str">
        <f>IF('Sub-Cpt Record'!J979 = "","",'Sub-Cpt Record'!J979&amp;"  ")</f>
        <v/>
      </c>
      <c r="I979" s="335" t="str">
        <f t="shared" si="137"/>
        <v/>
      </c>
      <c r="J979" s="333">
        <f>IF(A979&lt;&gt;"",'Sub-Cpt Record'!C979/CODE!B979,0)</f>
        <v>0</v>
      </c>
      <c r="L979" s="337" t="str">
        <f t="shared" si="138"/>
        <v/>
      </c>
      <c r="N979" s="338">
        <f>COUNTIFS('Felling&amp;Restocking'!$A$11:$A$1000, 'Felling&amp;Restocking'!$A979, 'Felling&amp;Restocking'!$B$11:$B$1000, 'Felling&amp;Restocking'!$B979, 'Felling&amp;Restocking'!$H$11:$H$1000, 'Felling&amp;Restocking'!$H979)</f>
        <v>0</v>
      </c>
      <c r="O979" s="338">
        <f>IF(OR('Felling&amp;Restocking'!H979=0,'Felling&amp;Restocking'!H979=""),0,1)</f>
        <v>0</v>
      </c>
      <c r="P979" s="339">
        <f>SUM('Felling&amp;Restocking'!O979+'Felling&amp;Restocking'!P979)</f>
        <v>0</v>
      </c>
      <c r="S979" s="341">
        <f>IF(AND(O979&lt;&gt;0,P979&lt;&gt;0,'Felling&amp;Restocking'!G979&lt;&gt;0,AA979="",AC979=""),1,0)</f>
        <v>0</v>
      </c>
      <c r="T979" s="342" t="str">
        <f>IF(OR('Felling&amp;Restocking'!G979=0,'Felling&amp;Restocking'!G979=""),"",SUM('Felling&amp;Restocking'!O979/P979)*'Felling&amp;Restocking'!G979)</f>
        <v/>
      </c>
      <c r="U979" s="343" t="str">
        <f>IF(OR('Felling&amp;Restocking'!G979=0,'Felling&amp;Restocking'!G979=""),"",SUM('Felling&amp;Restocking'!P979/P979)*'Felling&amp;Restocking'!G979)</f>
        <v/>
      </c>
      <c r="V979" s="344">
        <f>IF(CONCATENATE('Felling&amp;Restocking'!U979&amp;'Felling&amp;Restocking'!W979&amp;'Felling&amp;Restocking'!Y979&amp;'Felling&amp;Restocking'!AA979&amp;'Felling&amp;Restocking'!AC979)="",0,1)</f>
        <v>0</v>
      </c>
      <c r="W979" s="345">
        <f>IF(OR(OR(TRIM('Felling&amp;Restocking'!H979)="T",TRIM('Felling&amp;Restocking'!H979)="DF",TRIM('Felling&amp;Restocking'!H979)="OS"),O979=0),0,1)</f>
        <v>0</v>
      </c>
      <c r="X979" s="345">
        <f>IF(OR('Felling&amp;Restocking'!$S979="",OR('Felling&amp;Restocking'!$S979=0,'Felling&amp;Restocking'!$S979="N/A")),0,1)</f>
        <v>0</v>
      </c>
      <c r="Y979" s="333" t="str">
        <f t="shared" si="139"/>
        <v/>
      </c>
      <c r="Z979" s="333" t="str">
        <f t="shared" si="140"/>
        <v/>
      </c>
      <c r="AA979" s="334" t="str">
        <f t="shared" si="141"/>
        <v/>
      </c>
      <c r="AC979" s="333" t="str">
        <f t="shared" si="142"/>
        <v/>
      </c>
      <c r="AE979" s="333" t="str">
        <f t="shared" si="143"/>
        <v>1</v>
      </c>
      <c r="AF979" s="346" t="str">
        <f>IF('Felling&amp;Restocking'!I979="","",IFERROR(VLOOKUP( 'Felling&amp;Restocking'!I979,SpeciesList[],2,FALSE),"," &amp; 'Felling&amp;Restocking'!I979))</f>
        <v/>
      </c>
      <c r="AG979" s="333" t="str">
        <f>IF('Felling&amp;Restocking'!I979="","",VLOOKUP( 'Felling&amp;Restocking'!I979,SpeciesList[],4,FALSE))</f>
        <v/>
      </c>
      <c r="AH979" s="333" t="str">
        <f>IF('Felling&amp;Restocking'!J979="","",IFERROR("," &amp; VLOOKUP( 'Felling&amp;Restocking'!J979,SpeciesList[],2,FALSE),"," &amp; 'Felling&amp;Restocking'!J979))</f>
        <v/>
      </c>
      <c r="AI979" s="333" t="str">
        <f>IF('Felling&amp;Restocking'!J979="","",VLOOKUP( 'Felling&amp;Restocking'!J979,SpeciesList[],4,FALSE))</f>
        <v/>
      </c>
      <c r="AJ979" s="333" t="str">
        <f>IF('Felling&amp;Restocking'!K979="","",IFERROR("," &amp; VLOOKUP( 'Felling&amp;Restocking'!K979,SpeciesList[],2,FALSE),"," &amp; 'Felling&amp;Restocking'!K979))</f>
        <v/>
      </c>
      <c r="AK979" s="333" t="str">
        <f>IF('Felling&amp;Restocking'!K979="","",VLOOKUP( 'Felling&amp;Restocking'!K979,SpeciesList[],4,FALSE))</f>
        <v/>
      </c>
      <c r="AL979" s="333" t="str">
        <f>IF('Felling&amp;Restocking'!L979="","",IFERROR("," &amp; VLOOKUP( 'Felling&amp;Restocking'!L979,SpeciesList[],2,FALSE),"," &amp; 'Felling&amp;Restocking'!L979))</f>
        <v/>
      </c>
      <c r="AM979" s="333" t="str">
        <f>IF('Felling&amp;Restocking'!L979="","",VLOOKUP( 'Felling&amp;Restocking'!L979,SpeciesList[],4,FALSE))</f>
        <v/>
      </c>
      <c r="AN979" s="333" t="str">
        <f>IF('Felling&amp;Restocking'!M979="","",IFERROR("," &amp; VLOOKUP( 'Felling&amp;Restocking'!M979,SpeciesList[],2,FALSE),"," &amp; 'Felling&amp;Restocking'!M979))</f>
        <v/>
      </c>
      <c r="AO979" s="333" t="str">
        <f>IF('Felling&amp;Restocking'!M979="","",VLOOKUP( 'Felling&amp;Restocking'!M979,SpeciesList[],4,FALSE))</f>
        <v/>
      </c>
      <c r="AP979" s="333" t="str">
        <f>IF('Felling&amp;Restocking'!N979="","",IFERROR("," &amp; VLOOKUP( 'Felling&amp;Restocking'!N979,SpeciesList[],2,FALSE),"," &amp; 'Felling&amp;Restocking'!N979))</f>
        <v/>
      </c>
      <c r="AQ979" s="333" t="str">
        <f>IF('Felling&amp;Restocking'!N979="","",VLOOKUP( 'Felling&amp;Restocking'!N979,SpeciesList[],4,FALSE))</f>
        <v/>
      </c>
      <c r="AS979" s="346"/>
      <c r="AT979" s="333" t="str">
        <f>IF('Sub-Cpt Record'!A979&lt;&gt;"",CONCATENATE('Sub-Cpt Record'!A979,'Sub-Cpt Record'!B979,'Sub-Cpt Record'!C979),"")</f>
        <v/>
      </c>
      <c r="AU979" s="333">
        <f t="shared" si="144"/>
        <v>1</v>
      </c>
      <c r="AV979" s="333">
        <f>IF(AT979&lt;&gt;"",'Sub-Cpt Record'!C979/CODE!AU979,0)</f>
        <v>0</v>
      </c>
    </row>
    <row r="980" spans="1:48" x14ac:dyDescent="0.25">
      <c r="A980" s="333" t="str">
        <f>IF('Sub-Cpt Record'!B980="",IF(OR('Sub-Cpt Record'!A980=0,'Sub-Cpt Record'!A980=""),"",'Sub-Cpt Record'!A980),CONCATENATE('Sub-Cpt Record'!A980&amp;'Sub-Cpt Record'!B980))</f>
        <v/>
      </c>
      <c r="B980" s="333">
        <f t="shared" si="136"/>
        <v>1</v>
      </c>
      <c r="C980" s="334" t="str">
        <f>IF('Sub-Cpt Record'!E980 = "","",'Sub-Cpt Record'!E980&amp;"  ")</f>
        <v/>
      </c>
      <c r="D980" s="333" t="str">
        <f>IF('Sub-Cpt Record'!F980 = "","",'Sub-Cpt Record'!F980&amp;"  ")</f>
        <v/>
      </c>
      <c r="E980" s="333" t="str">
        <f>IF('Sub-Cpt Record'!G980 = "","",'Sub-Cpt Record'!G980&amp;"  ")</f>
        <v/>
      </c>
      <c r="F980" s="333" t="str">
        <f>IF('Sub-Cpt Record'!H980 = "","",'Sub-Cpt Record'!H980&amp;"  ")</f>
        <v/>
      </c>
      <c r="G980" s="333" t="str">
        <f>IF('Sub-Cpt Record'!I980 = "","",'Sub-Cpt Record'!I980&amp;"  ")</f>
        <v/>
      </c>
      <c r="H980" s="333" t="str">
        <f>IF('Sub-Cpt Record'!J980 = "","",'Sub-Cpt Record'!J980&amp;"  ")</f>
        <v/>
      </c>
      <c r="I980" s="335" t="str">
        <f t="shared" si="137"/>
        <v/>
      </c>
      <c r="J980" s="333">
        <f>IF(A980&lt;&gt;"",'Sub-Cpt Record'!C980/CODE!B980,0)</f>
        <v>0</v>
      </c>
      <c r="L980" s="337" t="str">
        <f t="shared" si="138"/>
        <v/>
      </c>
      <c r="N980" s="338">
        <f>COUNTIFS('Felling&amp;Restocking'!$A$11:$A$1000, 'Felling&amp;Restocking'!$A980, 'Felling&amp;Restocking'!$B$11:$B$1000, 'Felling&amp;Restocking'!$B980, 'Felling&amp;Restocking'!$H$11:$H$1000, 'Felling&amp;Restocking'!$H980)</f>
        <v>0</v>
      </c>
      <c r="O980" s="338">
        <f>IF(OR('Felling&amp;Restocking'!H980=0,'Felling&amp;Restocking'!H980=""),0,1)</f>
        <v>0</v>
      </c>
      <c r="P980" s="339">
        <f>SUM('Felling&amp;Restocking'!O980+'Felling&amp;Restocking'!P980)</f>
        <v>0</v>
      </c>
      <c r="S980" s="341">
        <f>IF(AND(O980&lt;&gt;0,P980&lt;&gt;0,'Felling&amp;Restocking'!G980&lt;&gt;0,AA980="",AC980=""),1,0)</f>
        <v>0</v>
      </c>
      <c r="T980" s="342" t="str">
        <f>IF(OR('Felling&amp;Restocking'!G980=0,'Felling&amp;Restocking'!G980=""),"",SUM('Felling&amp;Restocking'!O980/P980)*'Felling&amp;Restocking'!G980)</f>
        <v/>
      </c>
      <c r="U980" s="343" t="str">
        <f>IF(OR('Felling&amp;Restocking'!G980=0,'Felling&amp;Restocking'!G980=""),"",SUM('Felling&amp;Restocking'!P980/P980)*'Felling&amp;Restocking'!G980)</f>
        <v/>
      </c>
      <c r="V980" s="344">
        <f>IF(CONCATENATE('Felling&amp;Restocking'!U980&amp;'Felling&amp;Restocking'!W980&amp;'Felling&amp;Restocking'!Y980&amp;'Felling&amp;Restocking'!AA980&amp;'Felling&amp;Restocking'!AC980)="",0,1)</f>
        <v>0</v>
      </c>
      <c r="W980" s="345">
        <f>IF(OR(OR(TRIM('Felling&amp;Restocking'!H980)="T",TRIM('Felling&amp;Restocking'!H980)="DF",TRIM('Felling&amp;Restocking'!H980)="OS"),O980=0),0,1)</f>
        <v>0</v>
      </c>
      <c r="X980" s="345">
        <f>IF(OR('Felling&amp;Restocking'!$S980="",OR('Felling&amp;Restocking'!$S980=0,'Felling&amp;Restocking'!$S980="N/A")),0,1)</f>
        <v>0</v>
      </c>
      <c r="Y980" s="333" t="str">
        <f t="shared" si="139"/>
        <v/>
      </c>
      <c r="Z980" s="333" t="str">
        <f t="shared" si="140"/>
        <v/>
      </c>
      <c r="AA980" s="334" t="str">
        <f t="shared" si="141"/>
        <v/>
      </c>
      <c r="AC980" s="333" t="str">
        <f t="shared" si="142"/>
        <v/>
      </c>
      <c r="AE980" s="333" t="str">
        <f t="shared" si="143"/>
        <v>1</v>
      </c>
      <c r="AF980" s="346" t="str">
        <f>IF('Felling&amp;Restocking'!I980="","",IFERROR(VLOOKUP( 'Felling&amp;Restocking'!I980,SpeciesList[],2,FALSE),"," &amp; 'Felling&amp;Restocking'!I980))</f>
        <v/>
      </c>
      <c r="AG980" s="333" t="str">
        <f>IF('Felling&amp;Restocking'!I980="","",VLOOKUP( 'Felling&amp;Restocking'!I980,SpeciesList[],4,FALSE))</f>
        <v/>
      </c>
      <c r="AH980" s="333" t="str">
        <f>IF('Felling&amp;Restocking'!J980="","",IFERROR("," &amp; VLOOKUP( 'Felling&amp;Restocking'!J980,SpeciesList[],2,FALSE),"," &amp; 'Felling&amp;Restocking'!J980))</f>
        <v/>
      </c>
      <c r="AI980" s="333" t="str">
        <f>IF('Felling&amp;Restocking'!J980="","",VLOOKUP( 'Felling&amp;Restocking'!J980,SpeciesList[],4,FALSE))</f>
        <v/>
      </c>
      <c r="AJ980" s="333" t="str">
        <f>IF('Felling&amp;Restocking'!K980="","",IFERROR("," &amp; VLOOKUP( 'Felling&amp;Restocking'!K980,SpeciesList[],2,FALSE),"," &amp; 'Felling&amp;Restocking'!K980))</f>
        <v/>
      </c>
      <c r="AK980" s="333" t="str">
        <f>IF('Felling&amp;Restocking'!K980="","",VLOOKUP( 'Felling&amp;Restocking'!K980,SpeciesList[],4,FALSE))</f>
        <v/>
      </c>
      <c r="AL980" s="333" t="str">
        <f>IF('Felling&amp;Restocking'!L980="","",IFERROR("," &amp; VLOOKUP( 'Felling&amp;Restocking'!L980,SpeciesList[],2,FALSE),"," &amp; 'Felling&amp;Restocking'!L980))</f>
        <v/>
      </c>
      <c r="AM980" s="333" t="str">
        <f>IF('Felling&amp;Restocking'!L980="","",VLOOKUP( 'Felling&amp;Restocking'!L980,SpeciesList[],4,FALSE))</f>
        <v/>
      </c>
      <c r="AN980" s="333" t="str">
        <f>IF('Felling&amp;Restocking'!M980="","",IFERROR("," &amp; VLOOKUP( 'Felling&amp;Restocking'!M980,SpeciesList[],2,FALSE),"," &amp; 'Felling&amp;Restocking'!M980))</f>
        <v/>
      </c>
      <c r="AO980" s="333" t="str">
        <f>IF('Felling&amp;Restocking'!M980="","",VLOOKUP( 'Felling&amp;Restocking'!M980,SpeciesList[],4,FALSE))</f>
        <v/>
      </c>
      <c r="AP980" s="333" t="str">
        <f>IF('Felling&amp;Restocking'!N980="","",IFERROR("," &amp; VLOOKUP( 'Felling&amp;Restocking'!N980,SpeciesList[],2,FALSE),"," &amp; 'Felling&amp;Restocking'!N980))</f>
        <v/>
      </c>
      <c r="AQ980" s="333" t="str">
        <f>IF('Felling&amp;Restocking'!N980="","",VLOOKUP( 'Felling&amp;Restocking'!N980,SpeciesList[],4,FALSE))</f>
        <v/>
      </c>
      <c r="AS980" s="346"/>
      <c r="AT980" s="333" t="str">
        <f>IF('Sub-Cpt Record'!A980&lt;&gt;"",CONCATENATE('Sub-Cpt Record'!A980,'Sub-Cpt Record'!B980,'Sub-Cpt Record'!C980),"")</f>
        <v/>
      </c>
      <c r="AU980" s="333">
        <f t="shared" si="144"/>
        <v>1</v>
      </c>
      <c r="AV980" s="333">
        <f>IF(AT980&lt;&gt;"",'Sub-Cpt Record'!C980/CODE!AU980,0)</f>
        <v>0</v>
      </c>
    </row>
    <row r="981" spans="1:48" x14ac:dyDescent="0.25">
      <c r="A981" s="333" t="str">
        <f>IF('Sub-Cpt Record'!B981="",IF(OR('Sub-Cpt Record'!A981=0,'Sub-Cpt Record'!A981=""),"",'Sub-Cpt Record'!A981),CONCATENATE('Sub-Cpt Record'!A981&amp;'Sub-Cpt Record'!B981))</f>
        <v/>
      </c>
      <c r="B981" s="333">
        <f t="shared" si="136"/>
        <v>1</v>
      </c>
      <c r="C981" s="334" t="str">
        <f>IF('Sub-Cpt Record'!E981 = "","",'Sub-Cpt Record'!E981&amp;"  ")</f>
        <v/>
      </c>
      <c r="D981" s="333" t="str">
        <f>IF('Sub-Cpt Record'!F981 = "","",'Sub-Cpt Record'!F981&amp;"  ")</f>
        <v/>
      </c>
      <c r="E981" s="333" t="str">
        <f>IF('Sub-Cpt Record'!G981 = "","",'Sub-Cpt Record'!G981&amp;"  ")</f>
        <v/>
      </c>
      <c r="F981" s="333" t="str">
        <f>IF('Sub-Cpt Record'!H981 = "","",'Sub-Cpt Record'!H981&amp;"  ")</f>
        <v/>
      </c>
      <c r="G981" s="333" t="str">
        <f>IF('Sub-Cpt Record'!I981 = "","",'Sub-Cpt Record'!I981&amp;"  ")</f>
        <v/>
      </c>
      <c r="H981" s="333" t="str">
        <f>IF('Sub-Cpt Record'!J981 = "","",'Sub-Cpt Record'!J981&amp;"  ")</f>
        <v/>
      </c>
      <c r="I981" s="335" t="str">
        <f t="shared" si="137"/>
        <v/>
      </c>
      <c r="J981" s="333">
        <f>IF(A981&lt;&gt;"",'Sub-Cpt Record'!C981/CODE!B981,0)</f>
        <v>0</v>
      </c>
      <c r="L981" s="337" t="str">
        <f t="shared" si="138"/>
        <v/>
      </c>
      <c r="N981" s="338">
        <f>COUNTIFS('Felling&amp;Restocking'!$A$11:$A$1000, 'Felling&amp;Restocking'!$A981, 'Felling&amp;Restocking'!$B$11:$B$1000, 'Felling&amp;Restocking'!$B981, 'Felling&amp;Restocking'!$H$11:$H$1000, 'Felling&amp;Restocking'!$H981)</f>
        <v>0</v>
      </c>
      <c r="O981" s="338">
        <f>IF(OR('Felling&amp;Restocking'!H981=0,'Felling&amp;Restocking'!H981=""),0,1)</f>
        <v>0</v>
      </c>
      <c r="P981" s="339">
        <f>SUM('Felling&amp;Restocking'!O981+'Felling&amp;Restocking'!P981)</f>
        <v>0</v>
      </c>
      <c r="S981" s="341">
        <f>IF(AND(O981&lt;&gt;0,P981&lt;&gt;0,'Felling&amp;Restocking'!G981&lt;&gt;0,AA981="",AC981=""),1,0)</f>
        <v>0</v>
      </c>
      <c r="T981" s="342" t="str">
        <f>IF(OR('Felling&amp;Restocking'!G981=0,'Felling&amp;Restocking'!G981=""),"",SUM('Felling&amp;Restocking'!O981/P981)*'Felling&amp;Restocking'!G981)</f>
        <v/>
      </c>
      <c r="U981" s="343" t="str">
        <f>IF(OR('Felling&amp;Restocking'!G981=0,'Felling&amp;Restocking'!G981=""),"",SUM('Felling&amp;Restocking'!P981/P981)*'Felling&amp;Restocking'!G981)</f>
        <v/>
      </c>
      <c r="V981" s="344">
        <f>IF(CONCATENATE('Felling&amp;Restocking'!U981&amp;'Felling&amp;Restocking'!W981&amp;'Felling&amp;Restocking'!Y981&amp;'Felling&amp;Restocking'!AA981&amp;'Felling&amp;Restocking'!AC981)="",0,1)</f>
        <v>0</v>
      </c>
      <c r="W981" s="345">
        <f>IF(OR(OR(TRIM('Felling&amp;Restocking'!H981)="T",TRIM('Felling&amp;Restocking'!H981)="DF",TRIM('Felling&amp;Restocking'!H981)="OS"),O981=0),0,1)</f>
        <v>0</v>
      </c>
      <c r="X981" s="345">
        <f>IF(OR('Felling&amp;Restocking'!$S981="",OR('Felling&amp;Restocking'!$S981=0,'Felling&amp;Restocking'!$S981="N/A")),0,1)</f>
        <v>0</v>
      </c>
      <c r="Y981" s="333" t="str">
        <f t="shared" si="139"/>
        <v/>
      </c>
      <c r="Z981" s="333" t="str">
        <f t="shared" si="140"/>
        <v/>
      </c>
      <c r="AA981" s="334" t="str">
        <f t="shared" si="141"/>
        <v/>
      </c>
      <c r="AC981" s="333" t="str">
        <f t="shared" si="142"/>
        <v/>
      </c>
      <c r="AE981" s="333" t="str">
        <f t="shared" si="143"/>
        <v>1</v>
      </c>
      <c r="AF981" s="346" t="str">
        <f>IF('Felling&amp;Restocking'!I981="","",IFERROR(VLOOKUP( 'Felling&amp;Restocking'!I981,SpeciesList[],2,FALSE),"," &amp; 'Felling&amp;Restocking'!I981))</f>
        <v/>
      </c>
      <c r="AG981" s="333" t="str">
        <f>IF('Felling&amp;Restocking'!I981="","",VLOOKUP( 'Felling&amp;Restocking'!I981,SpeciesList[],4,FALSE))</f>
        <v/>
      </c>
      <c r="AH981" s="333" t="str">
        <f>IF('Felling&amp;Restocking'!J981="","",IFERROR("," &amp; VLOOKUP( 'Felling&amp;Restocking'!J981,SpeciesList[],2,FALSE),"," &amp; 'Felling&amp;Restocking'!J981))</f>
        <v/>
      </c>
      <c r="AI981" s="333" t="str">
        <f>IF('Felling&amp;Restocking'!J981="","",VLOOKUP( 'Felling&amp;Restocking'!J981,SpeciesList[],4,FALSE))</f>
        <v/>
      </c>
      <c r="AJ981" s="333" t="str">
        <f>IF('Felling&amp;Restocking'!K981="","",IFERROR("," &amp; VLOOKUP( 'Felling&amp;Restocking'!K981,SpeciesList[],2,FALSE),"," &amp; 'Felling&amp;Restocking'!K981))</f>
        <v/>
      </c>
      <c r="AK981" s="333" t="str">
        <f>IF('Felling&amp;Restocking'!K981="","",VLOOKUP( 'Felling&amp;Restocking'!K981,SpeciesList[],4,FALSE))</f>
        <v/>
      </c>
      <c r="AL981" s="333" t="str">
        <f>IF('Felling&amp;Restocking'!L981="","",IFERROR("," &amp; VLOOKUP( 'Felling&amp;Restocking'!L981,SpeciesList[],2,FALSE),"," &amp; 'Felling&amp;Restocking'!L981))</f>
        <v/>
      </c>
      <c r="AM981" s="333" t="str">
        <f>IF('Felling&amp;Restocking'!L981="","",VLOOKUP( 'Felling&amp;Restocking'!L981,SpeciesList[],4,FALSE))</f>
        <v/>
      </c>
      <c r="AN981" s="333" t="str">
        <f>IF('Felling&amp;Restocking'!M981="","",IFERROR("," &amp; VLOOKUP( 'Felling&amp;Restocking'!M981,SpeciesList[],2,FALSE),"," &amp; 'Felling&amp;Restocking'!M981))</f>
        <v/>
      </c>
      <c r="AO981" s="333" t="str">
        <f>IF('Felling&amp;Restocking'!M981="","",VLOOKUP( 'Felling&amp;Restocking'!M981,SpeciesList[],4,FALSE))</f>
        <v/>
      </c>
      <c r="AP981" s="333" t="str">
        <f>IF('Felling&amp;Restocking'!N981="","",IFERROR("," &amp; VLOOKUP( 'Felling&amp;Restocking'!N981,SpeciesList[],2,FALSE),"," &amp; 'Felling&amp;Restocking'!N981))</f>
        <v/>
      </c>
      <c r="AQ981" s="333" t="str">
        <f>IF('Felling&amp;Restocking'!N981="","",VLOOKUP( 'Felling&amp;Restocking'!N981,SpeciesList[],4,FALSE))</f>
        <v/>
      </c>
      <c r="AS981" s="346"/>
      <c r="AT981" s="333" t="str">
        <f>IF('Sub-Cpt Record'!A981&lt;&gt;"",CONCATENATE('Sub-Cpt Record'!A981,'Sub-Cpt Record'!B981,'Sub-Cpt Record'!C981),"")</f>
        <v/>
      </c>
      <c r="AU981" s="333">
        <f t="shared" si="144"/>
        <v>1</v>
      </c>
      <c r="AV981" s="333">
        <f>IF(AT981&lt;&gt;"",'Sub-Cpt Record'!C981/CODE!AU981,0)</f>
        <v>0</v>
      </c>
    </row>
    <row r="982" spans="1:48" x14ac:dyDescent="0.25">
      <c r="A982" s="333" t="str">
        <f>IF('Sub-Cpt Record'!B982="",IF(OR('Sub-Cpt Record'!A982=0,'Sub-Cpt Record'!A982=""),"",'Sub-Cpt Record'!A982),CONCATENATE('Sub-Cpt Record'!A982&amp;'Sub-Cpt Record'!B982))</f>
        <v/>
      </c>
      <c r="B982" s="333">
        <f t="shared" si="136"/>
        <v>1</v>
      </c>
      <c r="C982" s="334" t="str">
        <f>IF('Sub-Cpt Record'!E982 = "","",'Sub-Cpt Record'!E982&amp;"  ")</f>
        <v/>
      </c>
      <c r="D982" s="333" t="str">
        <f>IF('Sub-Cpt Record'!F982 = "","",'Sub-Cpt Record'!F982&amp;"  ")</f>
        <v/>
      </c>
      <c r="E982" s="333" t="str">
        <f>IF('Sub-Cpt Record'!G982 = "","",'Sub-Cpt Record'!G982&amp;"  ")</f>
        <v/>
      </c>
      <c r="F982" s="333" t="str">
        <f>IF('Sub-Cpt Record'!H982 = "","",'Sub-Cpt Record'!H982&amp;"  ")</f>
        <v/>
      </c>
      <c r="G982" s="333" t="str">
        <f>IF('Sub-Cpt Record'!I982 = "","",'Sub-Cpt Record'!I982&amp;"  ")</f>
        <v/>
      </c>
      <c r="H982" s="333" t="str">
        <f>IF('Sub-Cpt Record'!J982 = "","",'Sub-Cpt Record'!J982&amp;"  ")</f>
        <v/>
      </c>
      <c r="I982" s="335" t="str">
        <f t="shared" si="137"/>
        <v/>
      </c>
      <c r="J982" s="333">
        <f>IF(A982&lt;&gt;"",'Sub-Cpt Record'!C982/CODE!B982,0)</f>
        <v>0</v>
      </c>
      <c r="L982" s="337" t="str">
        <f t="shared" si="138"/>
        <v/>
      </c>
      <c r="N982" s="338">
        <f>COUNTIFS('Felling&amp;Restocking'!$A$11:$A$1000, 'Felling&amp;Restocking'!$A982, 'Felling&amp;Restocking'!$B$11:$B$1000, 'Felling&amp;Restocking'!$B982, 'Felling&amp;Restocking'!$H$11:$H$1000, 'Felling&amp;Restocking'!$H982)</f>
        <v>0</v>
      </c>
      <c r="O982" s="338">
        <f>IF(OR('Felling&amp;Restocking'!H982=0,'Felling&amp;Restocking'!H982=""),0,1)</f>
        <v>0</v>
      </c>
      <c r="P982" s="339">
        <f>SUM('Felling&amp;Restocking'!O982+'Felling&amp;Restocking'!P982)</f>
        <v>0</v>
      </c>
      <c r="S982" s="341">
        <f>IF(AND(O982&lt;&gt;0,P982&lt;&gt;0,'Felling&amp;Restocking'!G982&lt;&gt;0,AA982="",AC982=""),1,0)</f>
        <v>0</v>
      </c>
      <c r="T982" s="342" t="str">
        <f>IF(OR('Felling&amp;Restocking'!G982=0,'Felling&amp;Restocking'!G982=""),"",SUM('Felling&amp;Restocking'!O982/P982)*'Felling&amp;Restocking'!G982)</f>
        <v/>
      </c>
      <c r="U982" s="343" t="str">
        <f>IF(OR('Felling&amp;Restocking'!G982=0,'Felling&amp;Restocking'!G982=""),"",SUM('Felling&amp;Restocking'!P982/P982)*'Felling&amp;Restocking'!G982)</f>
        <v/>
      </c>
      <c r="V982" s="344">
        <f>IF(CONCATENATE('Felling&amp;Restocking'!U982&amp;'Felling&amp;Restocking'!W982&amp;'Felling&amp;Restocking'!Y982&amp;'Felling&amp;Restocking'!AA982&amp;'Felling&amp;Restocking'!AC982)="",0,1)</f>
        <v>0</v>
      </c>
      <c r="W982" s="345">
        <f>IF(OR(OR(TRIM('Felling&amp;Restocking'!H982)="T",TRIM('Felling&amp;Restocking'!H982)="DF",TRIM('Felling&amp;Restocking'!H982)="OS"),O982=0),0,1)</f>
        <v>0</v>
      </c>
      <c r="X982" s="345">
        <f>IF(OR('Felling&amp;Restocking'!$S982="",OR('Felling&amp;Restocking'!$S982=0,'Felling&amp;Restocking'!$S982="N/A")),0,1)</f>
        <v>0</v>
      </c>
      <c r="Y982" s="333" t="str">
        <f t="shared" si="139"/>
        <v/>
      </c>
      <c r="Z982" s="333" t="str">
        <f t="shared" si="140"/>
        <v/>
      </c>
      <c r="AA982" s="334" t="str">
        <f t="shared" si="141"/>
        <v/>
      </c>
      <c r="AC982" s="333" t="str">
        <f t="shared" si="142"/>
        <v/>
      </c>
      <c r="AE982" s="333" t="str">
        <f t="shared" si="143"/>
        <v>1</v>
      </c>
      <c r="AF982" s="346" t="str">
        <f>IF('Felling&amp;Restocking'!I982="","",IFERROR(VLOOKUP( 'Felling&amp;Restocking'!I982,SpeciesList[],2,FALSE),"," &amp; 'Felling&amp;Restocking'!I982))</f>
        <v/>
      </c>
      <c r="AG982" s="333" t="str">
        <f>IF('Felling&amp;Restocking'!I982="","",VLOOKUP( 'Felling&amp;Restocking'!I982,SpeciesList[],4,FALSE))</f>
        <v/>
      </c>
      <c r="AH982" s="333" t="str">
        <f>IF('Felling&amp;Restocking'!J982="","",IFERROR("," &amp; VLOOKUP( 'Felling&amp;Restocking'!J982,SpeciesList[],2,FALSE),"," &amp; 'Felling&amp;Restocking'!J982))</f>
        <v/>
      </c>
      <c r="AI982" s="333" t="str">
        <f>IF('Felling&amp;Restocking'!J982="","",VLOOKUP( 'Felling&amp;Restocking'!J982,SpeciesList[],4,FALSE))</f>
        <v/>
      </c>
      <c r="AJ982" s="333" t="str">
        <f>IF('Felling&amp;Restocking'!K982="","",IFERROR("," &amp; VLOOKUP( 'Felling&amp;Restocking'!K982,SpeciesList[],2,FALSE),"," &amp; 'Felling&amp;Restocking'!K982))</f>
        <v/>
      </c>
      <c r="AK982" s="333" t="str">
        <f>IF('Felling&amp;Restocking'!K982="","",VLOOKUP( 'Felling&amp;Restocking'!K982,SpeciesList[],4,FALSE))</f>
        <v/>
      </c>
      <c r="AL982" s="333" t="str">
        <f>IF('Felling&amp;Restocking'!L982="","",IFERROR("," &amp; VLOOKUP( 'Felling&amp;Restocking'!L982,SpeciesList[],2,FALSE),"," &amp; 'Felling&amp;Restocking'!L982))</f>
        <v/>
      </c>
      <c r="AM982" s="333" t="str">
        <f>IF('Felling&amp;Restocking'!L982="","",VLOOKUP( 'Felling&amp;Restocking'!L982,SpeciesList[],4,FALSE))</f>
        <v/>
      </c>
      <c r="AN982" s="333" t="str">
        <f>IF('Felling&amp;Restocking'!M982="","",IFERROR("," &amp; VLOOKUP( 'Felling&amp;Restocking'!M982,SpeciesList[],2,FALSE),"," &amp; 'Felling&amp;Restocking'!M982))</f>
        <v/>
      </c>
      <c r="AO982" s="333" t="str">
        <f>IF('Felling&amp;Restocking'!M982="","",VLOOKUP( 'Felling&amp;Restocking'!M982,SpeciesList[],4,FALSE))</f>
        <v/>
      </c>
      <c r="AP982" s="333" t="str">
        <f>IF('Felling&amp;Restocking'!N982="","",IFERROR("," &amp; VLOOKUP( 'Felling&amp;Restocking'!N982,SpeciesList[],2,FALSE),"," &amp; 'Felling&amp;Restocking'!N982))</f>
        <v/>
      </c>
      <c r="AQ982" s="333" t="str">
        <f>IF('Felling&amp;Restocking'!N982="","",VLOOKUP( 'Felling&amp;Restocking'!N982,SpeciesList[],4,FALSE))</f>
        <v/>
      </c>
      <c r="AS982" s="346"/>
      <c r="AT982" s="333" t="str">
        <f>IF('Sub-Cpt Record'!A982&lt;&gt;"",CONCATENATE('Sub-Cpt Record'!A982,'Sub-Cpt Record'!B982,'Sub-Cpt Record'!C982),"")</f>
        <v/>
      </c>
      <c r="AU982" s="333">
        <f t="shared" si="144"/>
        <v>1</v>
      </c>
      <c r="AV982" s="333">
        <f>IF(AT982&lt;&gt;"",'Sub-Cpt Record'!C982/CODE!AU982,0)</f>
        <v>0</v>
      </c>
    </row>
    <row r="983" spans="1:48" x14ac:dyDescent="0.25">
      <c r="A983" s="333" t="str">
        <f>IF('Sub-Cpt Record'!B983="",IF(OR('Sub-Cpt Record'!A983=0,'Sub-Cpt Record'!A983=""),"",'Sub-Cpt Record'!A983),CONCATENATE('Sub-Cpt Record'!A983&amp;'Sub-Cpt Record'!B983))</f>
        <v/>
      </c>
      <c r="B983" s="333">
        <f t="shared" si="136"/>
        <v>1</v>
      </c>
      <c r="C983" s="334" t="str">
        <f>IF('Sub-Cpt Record'!E983 = "","",'Sub-Cpt Record'!E983&amp;"  ")</f>
        <v/>
      </c>
      <c r="D983" s="333" t="str">
        <f>IF('Sub-Cpt Record'!F983 = "","",'Sub-Cpt Record'!F983&amp;"  ")</f>
        <v/>
      </c>
      <c r="E983" s="333" t="str">
        <f>IF('Sub-Cpt Record'!G983 = "","",'Sub-Cpt Record'!G983&amp;"  ")</f>
        <v/>
      </c>
      <c r="F983" s="333" t="str">
        <f>IF('Sub-Cpt Record'!H983 = "","",'Sub-Cpt Record'!H983&amp;"  ")</f>
        <v/>
      </c>
      <c r="G983" s="333" t="str">
        <f>IF('Sub-Cpt Record'!I983 = "","",'Sub-Cpt Record'!I983&amp;"  ")</f>
        <v/>
      </c>
      <c r="H983" s="333" t="str">
        <f>IF('Sub-Cpt Record'!J983 = "","",'Sub-Cpt Record'!J983&amp;"  ")</f>
        <v/>
      </c>
      <c r="I983" s="335" t="str">
        <f t="shared" si="137"/>
        <v/>
      </c>
      <c r="J983" s="333">
        <f>IF(A983&lt;&gt;"",'Sub-Cpt Record'!C983/CODE!B983,0)</f>
        <v>0</v>
      </c>
      <c r="L983" s="337" t="str">
        <f t="shared" si="138"/>
        <v/>
      </c>
      <c r="N983" s="338">
        <f>COUNTIFS('Felling&amp;Restocking'!$A$11:$A$1000, 'Felling&amp;Restocking'!$A983, 'Felling&amp;Restocking'!$B$11:$B$1000, 'Felling&amp;Restocking'!$B983, 'Felling&amp;Restocking'!$H$11:$H$1000, 'Felling&amp;Restocking'!$H983)</f>
        <v>0</v>
      </c>
      <c r="O983" s="338">
        <f>IF(OR('Felling&amp;Restocking'!H983=0,'Felling&amp;Restocking'!H983=""),0,1)</f>
        <v>0</v>
      </c>
      <c r="P983" s="339">
        <f>SUM('Felling&amp;Restocking'!O983+'Felling&amp;Restocking'!P983)</f>
        <v>0</v>
      </c>
      <c r="S983" s="341">
        <f>IF(AND(O983&lt;&gt;0,P983&lt;&gt;0,'Felling&amp;Restocking'!G983&lt;&gt;0,AA983="",AC983=""),1,0)</f>
        <v>0</v>
      </c>
      <c r="T983" s="342" t="str">
        <f>IF(OR('Felling&amp;Restocking'!G983=0,'Felling&amp;Restocking'!G983=""),"",SUM('Felling&amp;Restocking'!O983/P983)*'Felling&amp;Restocking'!G983)</f>
        <v/>
      </c>
      <c r="U983" s="343" t="str">
        <f>IF(OR('Felling&amp;Restocking'!G983=0,'Felling&amp;Restocking'!G983=""),"",SUM('Felling&amp;Restocking'!P983/P983)*'Felling&amp;Restocking'!G983)</f>
        <v/>
      </c>
      <c r="V983" s="344">
        <f>IF(CONCATENATE('Felling&amp;Restocking'!U983&amp;'Felling&amp;Restocking'!W983&amp;'Felling&amp;Restocking'!Y983&amp;'Felling&amp;Restocking'!AA983&amp;'Felling&amp;Restocking'!AC983)="",0,1)</f>
        <v>0</v>
      </c>
      <c r="W983" s="345">
        <f>IF(OR(OR(TRIM('Felling&amp;Restocking'!H983)="T",TRIM('Felling&amp;Restocking'!H983)="DF",TRIM('Felling&amp;Restocking'!H983)="OS"),O983=0),0,1)</f>
        <v>0</v>
      </c>
      <c r="X983" s="345">
        <f>IF(OR('Felling&amp;Restocking'!$S983="",OR('Felling&amp;Restocking'!$S983=0,'Felling&amp;Restocking'!$S983="N/A")),0,1)</f>
        <v>0</v>
      </c>
      <c r="Y983" s="333" t="str">
        <f t="shared" si="139"/>
        <v/>
      </c>
      <c r="Z983" s="333" t="str">
        <f t="shared" si="140"/>
        <v/>
      </c>
      <c r="AA983" s="334" t="str">
        <f t="shared" si="141"/>
        <v/>
      </c>
      <c r="AC983" s="333" t="str">
        <f t="shared" si="142"/>
        <v/>
      </c>
      <c r="AE983" s="333" t="str">
        <f t="shared" si="143"/>
        <v>1</v>
      </c>
      <c r="AF983" s="346" t="str">
        <f>IF('Felling&amp;Restocking'!I983="","",IFERROR(VLOOKUP( 'Felling&amp;Restocking'!I983,SpeciesList[],2,FALSE),"," &amp; 'Felling&amp;Restocking'!I983))</f>
        <v/>
      </c>
      <c r="AG983" s="333" t="str">
        <f>IF('Felling&amp;Restocking'!I983="","",VLOOKUP( 'Felling&amp;Restocking'!I983,SpeciesList[],4,FALSE))</f>
        <v/>
      </c>
      <c r="AH983" s="333" t="str">
        <f>IF('Felling&amp;Restocking'!J983="","",IFERROR("," &amp; VLOOKUP( 'Felling&amp;Restocking'!J983,SpeciesList[],2,FALSE),"," &amp; 'Felling&amp;Restocking'!J983))</f>
        <v/>
      </c>
      <c r="AI983" s="333" t="str">
        <f>IF('Felling&amp;Restocking'!J983="","",VLOOKUP( 'Felling&amp;Restocking'!J983,SpeciesList[],4,FALSE))</f>
        <v/>
      </c>
      <c r="AJ983" s="333" t="str">
        <f>IF('Felling&amp;Restocking'!K983="","",IFERROR("," &amp; VLOOKUP( 'Felling&amp;Restocking'!K983,SpeciesList[],2,FALSE),"," &amp; 'Felling&amp;Restocking'!K983))</f>
        <v/>
      </c>
      <c r="AK983" s="333" t="str">
        <f>IF('Felling&amp;Restocking'!K983="","",VLOOKUP( 'Felling&amp;Restocking'!K983,SpeciesList[],4,FALSE))</f>
        <v/>
      </c>
      <c r="AL983" s="333" t="str">
        <f>IF('Felling&amp;Restocking'!L983="","",IFERROR("," &amp; VLOOKUP( 'Felling&amp;Restocking'!L983,SpeciesList[],2,FALSE),"," &amp; 'Felling&amp;Restocking'!L983))</f>
        <v/>
      </c>
      <c r="AM983" s="333" t="str">
        <f>IF('Felling&amp;Restocking'!L983="","",VLOOKUP( 'Felling&amp;Restocking'!L983,SpeciesList[],4,FALSE))</f>
        <v/>
      </c>
      <c r="AN983" s="333" t="str">
        <f>IF('Felling&amp;Restocking'!M983="","",IFERROR("," &amp; VLOOKUP( 'Felling&amp;Restocking'!M983,SpeciesList[],2,FALSE),"," &amp; 'Felling&amp;Restocking'!M983))</f>
        <v/>
      </c>
      <c r="AO983" s="333" t="str">
        <f>IF('Felling&amp;Restocking'!M983="","",VLOOKUP( 'Felling&amp;Restocking'!M983,SpeciesList[],4,FALSE))</f>
        <v/>
      </c>
      <c r="AP983" s="333" t="str">
        <f>IF('Felling&amp;Restocking'!N983="","",IFERROR("," &amp; VLOOKUP( 'Felling&amp;Restocking'!N983,SpeciesList[],2,FALSE),"," &amp; 'Felling&amp;Restocking'!N983))</f>
        <v/>
      </c>
      <c r="AQ983" s="333" t="str">
        <f>IF('Felling&amp;Restocking'!N983="","",VLOOKUP( 'Felling&amp;Restocking'!N983,SpeciesList[],4,FALSE))</f>
        <v/>
      </c>
      <c r="AS983" s="346"/>
      <c r="AT983" s="333" t="str">
        <f>IF('Sub-Cpt Record'!A983&lt;&gt;"",CONCATENATE('Sub-Cpt Record'!A983,'Sub-Cpt Record'!B983,'Sub-Cpt Record'!C983),"")</f>
        <v/>
      </c>
      <c r="AU983" s="333">
        <f t="shared" si="144"/>
        <v>1</v>
      </c>
      <c r="AV983" s="333">
        <f>IF(AT983&lt;&gt;"",'Sub-Cpt Record'!C983/CODE!AU983,0)</f>
        <v>0</v>
      </c>
    </row>
    <row r="984" spans="1:48" x14ac:dyDescent="0.25">
      <c r="A984" s="333" t="str">
        <f>IF('Sub-Cpt Record'!B984="",IF(OR('Sub-Cpt Record'!A984=0,'Sub-Cpt Record'!A984=""),"",'Sub-Cpt Record'!A984),CONCATENATE('Sub-Cpt Record'!A984&amp;'Sub-Cpt Record'!B984))</f>
        <v/>
      </c>
      <c r="B984" s="333">
        <f t="shared" si="136"/>
        <v>1</v>
      </c>
      <c r="C984" s="334" t="str">
        <f>IF('Sub-Cpt Record'!E984 = "","",'Sub-Cpt Record'!E984&amp;"  ")</f>
        <v/>
      </c>
      <c r="D984" s="333" t="str">
        <f>IF('Sub-Cpt Record'!F984 = "","",'Sub-Cpt Record'!F984&amp;"  ")</f>
        <v/>
      </c>
      <c r="E984" s="333" t="str">
        <f>IF('Sub-Cpt Record'!G984 = "","",'Sub-Cpt Record'!G984&amp;"  ")</f>
        <v/>
      </c>
      <c r="F984" s="333" t="str">
        <f>IF('Sub-Cpt Record'!H984 = "","",'Sub-Cpt Record'!H984&amp;"  ")</f>
        <v/>
      </c>
      <c r="G984" s="333" t="str">
        <f>IF('Sub-Cpt Record'!I984 = "","",'Sub-Cpt Record'!I984&amp;"  ")</f>
        <v/>
      </c>
      <c r="H984" s="333" t="str">
        <f>IF('Sub-Cpt Record'!J984 = "","",'Sub-Cpt Record'!J984&amp;"  ")</f>
        <v/>
      </c>
      <c r="I984" s="335" t="str">
        <f t="shared" si="137"/>
        <v/>
      </c>
      <c r="J984" s="333">
        <f>IF(A984&lt;&gt;"",'Sub-Cpt Record'!C984/CODE!B984,0)</f>
        <v>0</v>
      </c>
      <c r="L984" s="337" t="str">
        <f t="shared" si="138"/>
        <v/>
      </c>
      <c r="N984" s="338">
        <f>COUNTIFS('Felling&amp;Restocking'!$A$11:$A$1000, 'Felling&amp;Restocking'!$A984, 'Felling&amp;Restocking'!$B$11:$B$1000, 'Felling&amp;Restocking'!$B984, 'Felling&amp;Restocking'!$H$11:$H$1000, 'Felling&amp;Restocking'!$H984)</f>
        <v>0</v>
      </c>
      <c r="O984" s="338">
        <f>IF(OR('Felling&amp;Restocking'!H984=0,'Felling&amp;Restocking'!H984=""),0,1)</f>
        <v>0</v>
      </c>
      <c r="P984" s="339">
        <f>SUM('Felling&amp;Restocking'!O984+'Felling&amp;Restocking'!P984)</f>
        <v>0</v>
      </c>
      <c r="S984" s="341">
        <f>IF(AND(O984&lt;&gt;0,P984&lt;&gt;0,'Felling&amp;Restocking'!G984&lt;&gt;0,AA984="",AC984=""),1,0)</f>
        <v>0</v>
      </c>
      <c r="T984" s="342" t="str">
        <f>IF(OR('Felling&amp;Restocking'!G984=0,'Felling&amp;Restocking'!G984=""),"",SUM('Felling&amp;Restocking'!O984/P984)*'Felling&amp;Restocking'!G984)</f>
        <v/>
      </c>
      <c r="U984" s="343" t="str">
        <f>IF(OR('Felling&amp;Restocking'!G984=0,'Felling&amp;Restocking'!G984=""),"",SUM('Felling&amp;Restocking'!P984/P984)*'Felling&amp;Restocking'!G984)</f>
        <v/>
      </c>
      <c r="V984" s="344">
        <f>IF(CONCATENATE('Felling&amp;Restocking'!U984&amp;'Felling&amp;Restocking'!W984&amp;'Felling&amp;Restocking'!Y984&amp;'Felling&amp;Restocking'!AA984&amp;'Felling&amp;Restocking'!AC984)="",0,1)</f>
        <v>0</v>
      </c>
      <c r="W984" s="345">
        <f>IF(OR(OR(TRIM('Felling&amp;Restocking'!H984)="T",TRIM('Felling&amp;Restocking'!H984)="DF",TRIM('Felling&amp;Restocking'!H984)="OS"),O984=0),0,1)</f>
        <v>0</v>
      </c>
      <c r="X984" s="345">
        <f>IF(OR('Felling&amp;Restocking'!$S984="",OR('Felling&amp;Restocking'!$S984=0,'Felling&amp;Restocking'!$S984="N/A")),0,1)</f>
        <v>0</v>
      </c>
      <c r="Y984" s="333" t="str">
        <f t="shared" si="139"/>
        <v/>
      </c>
      <c r="Z984" s="333" t="str">
        <f t="shared" si="140"/>
        <v/>
      </c>
      <c r="AA984" s="334" t="str">
        <f t="shared" si="141"/>
        <v/>
      </c>
      <c r="AC984" s="333" t="str">
        <f t="shared" si="142"/>
        <v/>
      </c>
      <c r="AE984" s="333" t="str">
        <f t="shared" si="143"/>
        <v>1</v>
      </c>
      <c r="AF984" s="346" t="str">
        <f>IF('Felling&amp;Restocking'!I984="","",IFERROR(VLOOKUP( 'Felling&amp;Restocking'!I984,SpeciesList[],2,FALSE),"," &amp; 'Felling&amp;Restocking'!I984))</f>
        <v/>
      </c>
      <c r="AG984" s="333" t="str">
        <f>IF('Felling&amp;Restocking'!I984="","",VLOOKUP( 'Felling&amp;Restocking'!I984,SpeciesList[],4,FALSE))</f>
        <v/>
      </c>
      <c r="AH984" s="333" t="str">
        <f>IF('Felling&amp;Restocking'!J984="","",IFERROR("," &amp; VLOOKUP( 'Felling&amp;Restocking'!J984,SpeciesList[],2,FALSE),"," &amp; 'Felling&amp;Restocking'!J984))</f>
        <v/>
      </c>
      <c r="AI984" s="333" t="str">
        <f>IF('Felling&amp;Restocking'!J984="","",VLOOKUP( 'Felling&amp;Restocking'!J984,SpeciesList[],4,FALSE))</f>
        <v/>
      </c>
      <c r="AJ984" s="333" t="str">
        <f>IF('Felling&amp;Restocking'!K984="","",IFERROR("," &amp; VLOOKUP( 'Felling&amp;Restocking'!K984,SpeciesList[],2,FALSE),"," &amp; 'Felling&amp;Restocking'!K984))</f>
        <v/>
      </c>
      <c r="AK984" s="333" t="str">
        <f>IF('Felling&amp;Restocking'!K984="","",VLOOKUP( 'Felling&amp;Restocking'!K984,SpeciesList[],4,FALSE))</f>
        <v/>
      </c>
      <c r="AL984" s="333" t="str">
        <f>IF('Felling&amp;Restocking'!L984="","",IFERROR("," &amp; VLOOKUP( 'Felling&amp;Restocking'!L984,SpeciesList[],2,FALSE),"," &amp; 'Felling&amp;Restocking'!L984))</f>
        <v/>
      </c>
      <c r="AM984" s="333" t="str">
        <f>IF('Felling&amp;Restocking'!L984="","",VLOOKUP( 'Felling&amp;Restocking'!L984,SpeciesList[],4,FALSE))</f>
        <v/>
      </c>
      <c r="AN984" s="333" t="str">
        <f>IF('Felling&amp;Restocking'!M984="","",IFERROR("," &amp; VLOOKUP( 'Felling&amp;Restocking'!M984,SpeciesList[],2,FALSE),"," &amp; 'Felling&amp;Restocking'!M984))</f>
        <v/>
      </c>
      <c r="AO984" s="333" t="str">
        <f>IF('Felling&amp;Restocking'!M984="","",VLOOKUP( 'Felling&amp;Restocking'!M984,SpeciesList[],4,FALSE))</f>
        <v/>
      </c>
      <c r="AP984" s="333" t="str">
        <f>IF('Felling&amp;Restocking'!N984="","",IFERROR("," &amp; VLOOKUP( 'Felling&amp;Restocking'!N984,SpeciesList[],2,FALSE),"," &amp; 'Felling&amp;Restocking'!N984))</f>
        <v/>
      </c>
      <c r="AQ984" s="333" t="str">
        <f>IF('Felling&amp;Restocking'!N984="","",VLOOKUP( 'Felling&amp;Restocking'!N984,SpeciesList[],4,FALSE))</f>
        <v/>
      </c>
      <c r="AS984" s="346"/>
      <c r="AT984" s="333" t="str">
        <f>IF('Sub-Cpt Record'!A984&lt;&gt;"",CONCATENATE('Sub-Cpt Record'!A984,'Sub-Cpt Record'!B984,'Sub-Cpt Record'!C984),"")</f>
        <v/>
      </c>
      <c r="AU984" s="333">
        <f t="shared" si="144"/>
        <v>1</v>
      </c>
      <c r="AV984" s="333">
        <f>IF(AT984&lt;&gt;"",'Sub-Cpt Record'!C984/CODE!AU984,0)</f>
        <v>0</v>
      </c>
    </row>
    <row r="985" spans="1:48" x14ac:dyDescent="0.25">
      <c r="A985" s="333" t="str">
        <f>IF('Sub-Cpt Record'!B985="",IF(OR('Sub-Cpt Record'!A985=0,'Sub-Cpt Record'!A985=""),"",'Sub-Cpt Record'!A985),CONCATENATE('Sub-Cpt Record'!A985&amp;'Sub-Cpt Record'!B985))</f>
        <v/>
      </c>
      <c r="B985" s="333">
        <f t="shared" si="136"/>
        <v>1</v>
      </c>
      <c r="C985" s="334" t="str">
        <f>IF('Sub-Cpt Record'!E985 = "","",'Sub-Cpt Record'!E985&amp;"  ")</f>
        <v/>
      </c>
      <c r="D985" s="333" t="str">
        <f>IF('Sub-Cpt Record'!F985 = "","",'Sub-Cpt Record'!F985&amp;"  ")</f>
        <v/>
      </c>
      <c r="E985" s="333" t="str">
        <f>IF('Sub-Cpt Record'!G985 = "","",'Sub-Cpt Record'!G985&amp;"  ")</f>
        <v/>
      </c>
      <c r="F985" s="333" t="str">
        <f>IF('Sub-Cpt Record'!H985 = "","",'Sub-Cpt Record'!H985&amp;"  ")</f>
        <v/>
      </c>
      <c r="G985" s="333" t="str">
        <f>IF('Sub-Cpt Record'!I985 = "","",'Sub-Cpt Record'!I985&amp;"  ")</f>
        <v/>
      </c>
      <c r="H985" s="333" t="str">
        <f>IF('Sub-Cpt Record'!J985 = "","",'Sub-Cpt Record'!J985&amp;"  ")</f>
        <v/>
      </c>
      <c r="I985" s="335" t="str">
        <f t="shared" si="137"/>
        <v/>
      </c>
      <c r="J985" s="333">
        <f>IF(A985&lt;&gt;"",'Sub-Cpt Record'!C985/CODE!B985,0)</f>
        <v>0</v>
      </c>
      <c r="L985" s="337" t="str">
        <f t="shared" si="138"/>
        <v/>
      </c>
      <c r="N985" s="338">
        <f>COUNTIFS('Felling&amp;Restocking'!$A$11:$A$1000, 'Felling&amp;Restocking'!$A985, 'Felling&amp;Restocking'!$B$11:$B$1000, 'Felling&amp;Restocking'!$B985, 'Felling&amp;Restocking'!$H$11:$H$1000, 'Felling&amp;Restocking'!$H985)</f>
        <v>0</v>
      </c>
      <c r="O985" s="338">
        <f>IF(OR('Felling&amp;Restocking'!H985=0,'Felling&amp;Restocking'!H985=""),0,1)</f>
        <v>0</v>
      </c>
      <c r="P985" s="339">
        <f>SUM('Felling&amp;Restocking'!O985+'Felling&amp;Restocking'!P985)</f>
        <v>0</v>
      </c>
      <c r="S985" s="341">
        <f>IF(AND(O985&lt;&gt;0,P985&lt;&gt;0,'Felling&amp;Restocking'!G985&lt;&gt;0,AA985="",AC985=""),1,0)</f>
        <v>0</v>
      </c>
      <c r="T985" s="342" t="str">
        <f>IF(OR('Felling&amp;Restocking'!G985=0,'Felling&amp;Restocking'!G985=""),"",SUM('Felling&amp;Restocking'!O985/P985)*'Felling&amp;Restocking'!G985)</f>
        <v/>
      </c>
      <c r="U985" s="343" t="str">
        <f>IF(OR('Felling&amp;Restocking'!G985=0,'Felling&amp;Restocking'!G985=""),"",SUM('Felling&amp;Restocking'!P985/P985)*'Felling&amp;Restocking'!G985)</f>
        <v/>
      </c>
      <c r="V985" s="344">
        <f>IF(CONCATENATE('Felling&amp;Restocking'!U985&amp;'Felling&amp;Restocking'!W985&amp;'Felling&amp;Restocking'!Y985&amp;'Felling&amp;Restocking'!AA985&amp;'Felling&amp;Restocking'!AC985)="",0,1)</f>
        <v>0</v>
      </c>
      <c r="W985" s="345">
        <f>IF(OR(OR(TRIM('Felling&amp;Restocking'!H985)="T",TRIM('Felling&amp;Restocking'!H985)="DF",TRIM('Felling&amp;Restocking'!H985)="OS"),O985=0),0,1)</f>
        <v>0</v>
      </c>
      <c r="X985" s="345">
        <f>IF(OR('Felling&amp;Restocking'!$S985="",OR('Felling&amp;Restocking'!$S985=0,'Felling&amp;Restocking'!$S985="N/A")),0,1)</f>
        <v>0</v>
      </c>
      <c r="Y985" s="333" t="str">
        <f t="shared" si="139"/>
        <v/>
      </c>
      <c r="Z985" s="333" t="str">
        <f t="shared" si="140"/>
        <v/>
      </c>
      <c r="AA985" s="334" t="str">
        <f t="shared" si="141"/>
        <v/>
      </c>
      <c r="AC985" s="333" t="str">
        <f t="shared" si="142"/>
        <v/>
      </c>
      <c r="AE985" s="333" t="str">
        <f t="shared" si="143"/>
        <v>1</v>
      </c>
      <c r="AF985" s="346" t="str">
        <f>IF('Felling&amp;Restocking'!I985="","",IFERROR(VLOOKUP( 'Felling&amp;Restocking'!I985,SpeciesList[],2,FALSE),"," &amp; 'Felling&amp;Restocking'!I985))</f>
        <v/>
      </c>
      <c r="AG985" s="333" t="str">
        <f>IF('Felling&amp;Restocking'!I985="","",VLOOKUP( 'Felling&amp;Restocking'!I985,SpeciesList[],4,FALSE))</f>
        <v/>
      </c>
      <c r="AH985" s="333" t="str">
        <f>IF('Felling&amp;Restocking'!J985="","",IFERROR("," &amp; VLOOKUP( 'Felling&amp;Restocking'!J985,SpeciesList[],2,FALSE),"," &amp; 'Felling&amp;Restocking'!J985))</f>
        <v/>
      </c>
      <c r="AI985" s="333" t="str">
        <f>IF('Felling&amp;Restocking'!J985="","",VLOOKUP( 'Felling&amp;Restocking'!J985,SpeciesList[],4,FALSE))</f>
        <v/>
      </c>
      <c r="AJ985" s="333" t="str">
        <f>IF('Felling&amp;Restocking'!K985="","",IFERROR("," &amp; VLOOKUP( 'Felling&amp;Restocking'!K985,SpeciesList[],2,FALSE),"," &amp; 'Felling&amp;Restocking'!K985))</f>
        <v/>
      </c>
      <c r="AK985" s="333" t="str">
        <f>IF('Felling&amp;Restocking'!K985="","",VLOOKUP( 'Felling&amp;Restocking'!K985,SpeciesList[],4,FALSE))</f>
        <v/>
      </c>
      <c r="AL985" s="333" t="str">
        <f>IF('Felling&amp;Restocking'!L985="","",IFERROR("," &amp; VLOOKUP( 'Felling&amp;Restocking'!L985,SpeciesList[],2,FALSE),"," &amp; 'Felling&amp;Restocking'!L985))</f>
        <v/>
      </c>
      <c r="AM985" s="333" t="str">
        <f>IF('Felling&amp;Restocking'!L985="","",VLOOKUP( 'Felling&amp;Restocking'!L985,SpeciesList[],4,FALSE))</f>
        <v/>
      </c>
      <c r="AN985" s="333" t="str">
        <f>IF('Felling&amp;Restocking'!M985="","",IFERROR("," &amp; VLOOKUP( 'Felling&amp;Restocking'!M985,SpeciesList[],2,FALSE),"," &amp; 'Felling&amp;Restocking'!M985))</f>
        <v/>
      </c>
      <c r="AO985" s="333" t="str">
        <f>IF('Felling&amp;Restocking'!M985="","",VLOOKUP( 'Felling&amp;Restocking'!M985,SpeciesList[],4,FALSE))</f>
        <v/>
      </c>
      <c r="AP985" s="333" t="str">
        <f>IF('Felling&amp;Restocking'!N985="","",IFERROR("," &amp; VLOOKUP( 'Felling&amp;Restocking'!N985,SpeciesList[],2,FALSE),"," &amp; 'Felling&amp;Restocking'!N985))</f>
        <v/>
      </c>
      <c r="AQ985" s="333" t="str">
        <f>IF('Felling&amp;Restocking'!N985="","",VLOOKUP( 'Felling&amp;Restocking'!N985,SpeciesList[],4,FALSE))</f>
        <v/>
      </c>
      <c r="AS985" s="346"/>
      <c r="AT985" s="333" t="str">
        <f>IF('Sub-Cpt Record'!A985&lt;&gt;"",CONCATENATE('Sub-Cpt Record'!A985,'Sub-Cpt Record'!B985,'Sub-Cpt Record'!C985),"")</f>
        <v/>
      </c>
      <c r="AU985" s="333">
        <f t="shared" si="144"/>
        <v>1</v>
      </c>
      <c r="AV985" s="333">
        <f>IF(AT985&lt;&gt;"",'Sub-Cpt Record'!C985/CODE!AU985,0)</f>
        <v>0</v>
      </c>
    </row>
    <row r="986" spans="1:48" x14ac:dyDescent="0.25">
      <c r="A986" s="333" t="str">
        <f>IF('Sub-Cpt Record'!B986="",IF(OR('Sub-Cpt Record'!A986=0,'Sub-Cpt Record'!A986=""),"",'Sub-Cpt Record'!A986),CONCATENATE('Sub-Cpt Record'!A986&amp;'Sub-Cpt Record'!B986))</f>
        <v/>
      </c>
      <c r="B986" s="333">
        <f t="shared" si="136"/>
        <v>1</v>
      </c>
      <c r="C986" s="334" t="str">
        <f>IF('Sub-Cpt Record'!E986 = "","",'Sub-Cpt Record'!E986&amp;"  ")</f>
        <v/>
      </c>
      <c r="D986" s="333" t="str">
        <f>IF('Sub-Cpt Record'!F986 = "","",'Sub-Cpt Record'!F986&amp;"  ")</f>
        <v/>
      </c>
      <c r="E986" s="333" t="str">
        <f>IF('Sub-Cpt Record'!G986 = "","",'Sub-Cpt Record'!G986&amp;"  ")</f>
        <v/>
      </c>
      <c r="F986" s="333" t="str">
        <f>IF('Sub-Cpt Record'!H986 = "","",'Sub-Cpt Record'!H986&amp;"  ")</f>
        <v/>
      </c>
      <c r="G986" s="333" t="str">
        <f>IF('Sub-Cpt Record'!I986 = "","",'Sub-Cpt Record'!I986&amp;"  ")</f>
        <v/>
      </c>
      <c r="H986" s="333" t="str">
        <f>IF('Sub-Cpt Record'!J986 = "","",'Sub-Cpt Record'!J986&amp;"  ")</f>
        <v/>
      </c>
      <c r="I986" s="335" t="str">
        <f t="shared" si="137"/>
        <v/>
      </c>
      <c r="J986" s="333">
        <f>IF(A986&lt;&gt;"",'Sub-Cpt Record'!C986/CODE!B986,0)</f>
        <v>0</v>
      </c>
      <c r="L986" s="337" t="str">
        <f t="shared" si="138"/>
        <v/>
      </c>
      <c r="N986" s="338">
        <f>COUNTIFS('Felling&amp;Restocking'!$A$11:$A$1000, 'Felling&amp;Restocking'!$A986, 'Felling&amp;Restocking'!$B$11:$B$1000, 'Felling&amp;Restocking'!$B986, 'Felling&amp;Restocking'!$H$11:$H$1000, 'Felling&amp;Restocking'!$H986)</f>
        <v>0</v>
      </c>
      <c r="O986" s="338">
        <f>IF(OR('Felling&amp;Restocking'!H986=0,'Felling&amp;Restocking'!H986=""),0,1)</f>
        <v>0</v>
      </c>
      <c r="P986" s="339">
        <f>SUM('Felling&amp;Restocking'!O986+'Felling&amp;Restocking'!P986)</f>
        <v>0</v>
      </c>
      <c r="S986" s="341">
        <f>IF(AND(O986&lt;&gt;0,P986&lt;&gt;0,'Felling&amp;Restocking'!G986&lt;&gt;0,AA986="",AC986=""),1,0)</f>
        <v>0</v>
      </c>
      <c r="T986" s="342" t="str">
        <f>IF(OR('Felling&amp;Restocking'!G986=0,'Felling&amp;Restocking'!G986=""),"",SUM('Felling&amp;Restocking'!O986/P986)*'Felling&amp;Restocking'!G986)</f>
        <v/>
      </c>
      <c r="U986" s="343" t="str">
        <f>IF(OR('Felling&amp;Restocking'!G986=0,'Felling&amp;Restocking'!G986=""),"",SUM('Felling&amp;Restocking'!P986/P986)*'Felling&amp;Restocking'!G986)</f>
        <v/>
      </c>
      <c r="V986" s="344">
        <f>IF(CONCATENATE('Felling&amp;Restocking'!U986&amp;'Felling&amp;Restocking'!W986&amp;'Felling&amp;Restocking'!Y986&amp;'Felling&amp;Restocking'!AA986&amp;'Felling&amp;Restocking'!AC986)="",0,1)</f>
        <v>0</v>
      </c>
      <c r="W986" s="345">
        <f>IF(OR(OR(TRIM('Felling&amp;Restocking'!H986)="T",TRIM('Felling&amp;Restocking'!H986)="DF",TRIM('Felling&amp;Restocking'!H986)="OS"),O986=0),0,1)</f>
        <v>0</v>
      </c>
      <c r="X986" s="345">
        <f>IF(OR('Felling&amp;Restocking'!$S986="",OR('Felling&amp;Restocking'!$S986=0,'Felling&amp;Restocking'!$S986="N/A")),0,1)</f>
        <v>0</v>
      </c>
      <c r="Y986" s="333" t="str">
        <f t="shared" si="139"/>
        <v/>
      </c>
      <c r="Z986" s="333" t="str">
        <f t="shared" si="140"/>
        <v/>
      </c>
      <c r="AA986" s="334" t="str">
        <f t="shared" si="141"/>
        <v/>
      </c>
      <c r="AC986" s="333" t="str">
        <f t="shared" si="142"/>
        <v/>
      </c>
      <c r="AE986" s="333" t="str">
        <f t="shared" si="143"/>
        <v>1</v>
      </c>
      <c r="AF986" s="346" t="str">
        <f>IF('Felling&amp;Restocking'!I986="","",IFERROR(VLOOKUP( 'Felling&amp;Restocking'!I986,SpeciesList[],2,FALSE),"," &amp; 'Felling&amp;Restocking'!I986))</f>
        <v/>
      </c>
      <c r="AG986" s="333" t="str">
        <f>IF('Felling&amp;Restocking'!I986="","",VLOOKUP( 'Felling&amp;Restocking'!I986,SpeciesList[],4,FALSE))</f>
        <v/>
      </c>
      <c r="AH986" s="333" t="str">
        <f>IF('Felling&amp;Restocking'!J986="","",IFERROR("," &amp; VLOOKUP( 'Felling&amp;Restocking'!J986,SpeciesList[],2,FALSE),"," &amp; 'Felling&amp;Restocking'!J986))</f>
        <v/>
      </c>
      <c r="AI986" s="333" t="str">
        <f>IF('Felling&amp;Restocking'!J986="","",VLOOKUP( 'Felling&amp;Restocking'!J986,SpeciesList[],4,FALSE))</f>
        <v/>
      </c>
      <c r="AJ986" s="333" t="str">
        <f>IF('Felling&amp;Restocking'!K986="","",IFERROR("," &amp; VLOOKUP( 'Felling&amp;Restocking'!K986,SpeciesList[],2,FALSE),"," &amp; 'Felling&amp;Restocking'!K986))</f>
        <v/>
      </c>
      <c r="AK986" s="333" t="str">
        <f>IF('Felling&amp;Restocking'!K986="","",VLOOKUP( 'Felling&amp;Restocking'!K986,SpeciesList[],4,FALSE))</f>
        <v/>
      </c>
      <c r="AL986" s="333" t="str">
        <f>IF('Felling&amp;Restocking'!L986="","",IFERROR("," &amp; VLOOKUP( 'Felling&amp;Restocking'!L986,SpeciesList[],2,FALSE),"," &amp; 'Felling&amp;Restocking'!L986))</f>
        <v/>
      </c>
      <c r="AM986" s="333" t="str">
        <f>IF('Felling&amp;Restocking'!L986="","",VLOOKUP( 'Felling&amp;Restocking'!L986,SpeciesList[],4,FALSE))</f>
        <v/>
      </c>
      <c r="AN986" s="333" t="str">
        <f>IF('Felling&amp;Restocking'!M986="","",IFERROR("," &amp; VLOOKUP( 'Felling&amp;Restocking'!M986,SpeciesList[],2,FALSE),"," &amp; 'Felling&amp;Restocking'!M986))</f>
        <v/>
      </c>
      <c r="AO986" s="333" t="str">
        <f>IF('Felling&amp;Restocking'!M986="","",VLOOKUP( 'Felling&amp;Restocking'!M986,SpeciesList[],4,FALSE))</f>
        <v/>
      </c>
      <c r="AP986" s="333" t="str">
        <f>IF('Felling&amp;Restocking'!N986="","",IFERROR("," &amp; VLOOKUP( 'Felling&amp;Restocking'!N986,SpeciesList[],2,FALSE),"," &amp; 'Felling&amp;Restocking'!N986))</f>
        <v/>
      </c>
      <c r="AQ986" s="333" t="str">
        <f>IF('Felling&amp;Restocking'!N986="","",VLOOKUP( 'Felling&amp;Restocking'!N986,SpeciesList[],4,FALSE))</f>
        <v/>
      </c>
      <c r="AS986" s="346"/>
      <c r="AT986" s="333" t="str">
        <f>IF('Sub-Cpt Record'!A986&lt;&gt;"",CONCATENATE('Sub-Cpt Record'!A986,'Sub-Cpt Record'!B986,'Sub-Cpt Record'!C986),"")</f>
        <v/>
      </c>
      <c r="AU986" s="333">
        <f t="shared" si="144"/>
        <v>1</v>
      </c>
      <c r="AV986" s="333">
        <f>IF(AT986&lt;&gt;"",'Sub-Cpt Record'!C986/CODE!AU986,0)</f>
        <v>0</v>
      </c>
    </row>
    <row r="987" spans="1:48" x14ac:dyDescent="0.25">
      <c r="A987" s="333" t="str">
        <f>IF('Sub-Cpt Record'!B987="",IF(OR('Sub-Cpt Record'!A987=0,'Sub-Cpt Record'!A987=""),"",'Sub-Cpt Record'!A987),CONCATENATE('Sub-Cpt Record'!A987&amp;'Sub-Cpt Record'!B987))</f>
        <v/>
      </c>
      <c r="B987" s="333">
        <f t="shared" si="136"/>
        <v>1</v>
      </c>
      <c r="C987" s="334" t="str">
        <f>IF('Sub-Cpt Record'!E987 = "","",'Sub-Cpt Record'!E987&amp;"  ")</f>
        <v/>
      </c>
      <c r="D987" s="333" t="str">
        <f>IF('Sub-Cpt Record'!F987 = "","",'Sub-Cpt Record'!F987&amp;"  ")</f>
        <v/>
      </c>
      <c r="E987" s="333" t="str">
        <f>IF('Sub-Cpt Record'!G987 = "","",'Sub-Cpt Record'!G987&amp;"  ")</f>
        <v/>
      </c>
      <c r="F987" s="333" t="str">
        <f>IF('Sub-Cpt Record'!H987 = "","",'Sub-Cpt Record'!H987&amp;"  ")</f>
        <v/>
      </c>
      <c r="G987" s="333" t="str">
        <f>IF('Sub-Cpt Record'!I987 = "","",'Sub-Cpt Record'!I987&amp;"  ")</f>
        <v/>
      </c>
      <c r="H987" s="333" t="str">
        <f>IF('Sub-Cpt Record'!J987 = "","",'Sub-Cpt Record'!J987&amp;"  ")</f>
        <v/>
      </c>
      <c r="I987" s="335" t="str">
        <f t="shared" si="137"/>
        <v/>
      </c>
      <c r="J987" s="333">
        <f>IF(A987&lt;&gt;"",'Sub-Cpt Record'!C987/CODE!B987,0)</f>
        <v>0</v>
      </c>
      <c r="L987" s="337" t="str">
        <f t="shared" si="138"/>
        <v/>
      </c>
      <c r="N987" s="338">
        <f>COUNTIFS('Felling&amp;Restocking'!$A$11:$A$1000, 'Felling&amp;Restocking'!$A987, 'Felling&amp;Restocking'!$B$11:$B$1000, 'Felling&amp;Restocking'!$B987, 'Felling&amp;Restocking'!$H$11:$H$1000, 'Felling&amp;Restocking'!$H987)</f>
        <v>0</v>
      </c>
      <c r="O987" s="338">
        <f>IF(OR('Felling&amp;Restocking'!H987=0,'Felling&amp;Restocking'!H987=""),0,1)</f>
        <v>0</v>
      </c>
      <c r="P987" s="339">
        <f>SUM('Felling&amp;Restocking'!O987+'Felling&amp;Restocking'!P987)</f>
        <v>0</v>
      </c>
      <c r="S987" s="341">
        <f>IF(AND(O987&lt;&gt;0,P987&lt;&gt;0,'Felling&amp;Restocking'!G987&lt;&gt;0,AA987="",AC987=""),1,0)</f>
        <v>0</v>
      </c>
      <c r="T987" s="342" t="str">
        <f>IF(OR('Felling&amp;Restocking'!G987=0,'Felling&amp;Restocking'!G987=""),"",SUM('Felling&amp;Restocking'!O987/P987)*'Felling&amp;Restocking'!G987)</f>
        <v/>
      </c>
      <c r="U987" s="343" t="str">
        <f>IF(OR('Felling&amp;Restocking'!G987=0,'Felling&amp;Restocking'!G987=""),"",SUM('Felling&amp;Restocking'!P987/P987)*'Felling&amp;Restocking'!G987)</f>
        <v/>
      </c>
      <c r="V987" s="344">
        <f>IF(CONCATENATE('Felling&amp;Restocking'!U987&amp;'Felling&amp;Restocking'!W987&amp;'Felling&amp;Restocking'!Y987&amp;'Felling&amp;Restocking'!AA987&amp;'Felling&amp;Restocking'!AC987)="",0,1)</f>
        <v>0</v>
      </c>
      <c r="W987" s="345">
        <f>IF(OR(OR(TRIM('Felling&amp;Restocking'!H987)="T",TRIM('Felling&amp;Restocking'!H987)="DF",TRIM('Felling&amp;Restocking'!H987)="OS"),O987=0),0,1)</f>
        <v>0</v>
      </c>
      <c r="X987" s="345">
        <f>IF(OR('Felling&amp;Restocking'!$S987="",OR('Felling&amp;Restocking'!$S987=0,'Felling&amp;Restocking'!$S987="N/A")),0,1)</f>
        <v>0</v>
      </c>
      <c r="Y987" s="333" t="str">
        <f t="shared" si="139"/>
        <v/>
      </c>
      <c r="Z987" s="333" t="str">
        <f t="shared" si="140"/>
        <v/>
      </c>
      <c r="AA987" s="334" t="str">
        <f t="shared" si="141"/>
        <v/>
      </c>
      <c r="AC987" s="333" t="str">
        <f t="shared" si="142"/>
        <v/>
      </c>
      <c r="AE987" s="333" t="str">
        <f t="shared" si="143"/>
        <v>1</v>
      </c>
      <c r="AF987" s="346" t="str">
        <f>IF('Felling&amp;Restocking'!I987="","",IFERROR(VLOOKUP( 'Felling&amp;Restocking'!I987,SpeciesList[],2,FALSE),"," &amp; 'Felling&amp;Restocking'!I987))</f>
        <v/>
      </c>
      <c r="AG987" s="333" t="str">
        <f>IF('Felling&amp;Restocking'!I987="","",VLOOKUP( 'Felling&amp;Restocking'!I987,SpeciesList[],4,FALSE))</f>
        <v/>
      </c>
      <c r="AH987" s="333" t="str">
        <f>IF('Felling&amp;Restocking'!J987="","",IFERROR("," &amp; VLOOKUP( 'Felling&amp;Restocking'!J987,SpeciesList[],2,FALSE),"," &amp; 'Felling&amp;Restocking'!J987))</f>
        <v/>
      </c>
      <c r="AI987" s="333" t="str">
        <f>IF('Felling&amp;Restocking'!J987="","",VLOOKUP( 'Felling&amp;Restocking'!J987,SpeciesList[],4,FALSE))</f>
        <v/>
      </c>
      <c r="AJ987" s="333" t="str">
        <f>IF('Felling&amp;Restocking'!K987="","",IFERROR("," &amp; VLOOKUP( 'Felling&amp;Restocking'!K987,SpeciesList[],2,FALSE),"," &amp; 'Felling&amp;Restocking'!K987))</f>
        <v/>
      </c>
      <c r="AK987" s="333" t="str">
        <f>IF('Felling&amp;Restocking'!K987="","",VLOOKUP( 'Felling&amp;Restocking'!K987,SpeciesList[],4,FALSE))</f>
        <v/>
      </c>
      <c r="AL987" s="333" t="str">
        <f>IF('Felling&amp;Restocking'!L987="","",IFERROR("," &amp; VLOOKUP( 'Felling&amp;Restocking'!L987,SpeciesList[],2,FALSE),"," &amp; 'Felling&amp;Restocking'!L987))</f>
        <v/>
      </c>
      <c r="AM987" s="333" t="str">
        <f>IF('Felling&amp;Restocking'!L987="","",VLOOKUP( 'Felling&amp;Restocking'!L987,SpeciesList[],4,FALSE))</f>
        <v/>
      </c>
      <c r="AN987" s="333" t="str">
        <f>IF('Felling&amp;Restocking'!M987="","",IFERROR("," &amp; VLOOKUP( 'Felling&amp;Restocking'!M987,SpeciesList[],2,FALSE),"," &amp; 'Felling&amp;Restocking'!M987))</f>
        <v/>
      </c>
      <c r="AO987" s="333" t="str">
        <f>IF('Felling&amp;Restocking'!M987="","",VLOOKUP( 'Felling&amp;Restocking'!M987,SpeciesList[],4,FALSE))</f>
        <v/>
      </c>
      <c r="AP987" s="333" t="str">
        <f>IF('Felling&amp;Restocking'!N987="","",IFERROR("," &amp; VLOOKUP( 'Felling&amp;Restocking'!N987,SpeciesList[],2,FALSE),"," &amp; 'Felling&amp;Restocking'!N987))</f>
        <v/>
      </c>
      <c r="AQ987" s="333" t="str">
        <f>IF('Felling&amp;Restocking'!N987="","",VLOOKUP( 'Felling&amp;Restocking'!N987,SpeciesList[],4,FALSE))</f>
        <v/>
      </c>
      <c r="AS987" s="346"/>
      <c r="AT987" s="333" t="str">
        <f>IF('Sub-Cpt Record'!A987&lt;&gt;"",CONCATENATE('Sub-Cpt Record'!A987,'Sub-Cpt Record'!B987,'Sub-Cpt Record'!C987),"")</f>
        <v/>
      </c>
      <c r="AU987" s="333">
        <f t="shared" si="144"/>
        <v>1</v>
      </c>
      <c r="AV987" s="333">
        <f>IF(AT987&lt;&gt;"",'Sub-Cpt Record'!C987/CODE!AU987,0)</f>
        <v>0</v>
      </c>
    </row>
    <row r="988" spans="1:48" x14ac:dyDescent="0.25">
      <c r="A988" s="333" t="str">
        <f>IF('Sub-Cpt Record'!B988="",IF(OR('Sub-Cpt Record'!A988=0,'Sub-Cpt Record'!A988=""),"",'Sub-Cpt Record'!A988),CONCATENATE('Sub-Cpt Record'!A988&amp;'Sub-Cpt Record'!B988))</f>
        <v/>
      </c>
      <c r="B988" s="333">
        <f t="shared" si="136"/>
        <v>1</v>
      </c>
      <c r="C988" s="334" t="str">
        <f>IF('Sub-Cpt Record'!E988 = "","",'Sub-Cpt Record'!E988&amp;"  ")</f>
        <v/>
      </c>
      <c r="D988" s="333" t="str">
        <f>IF('Sub-Cpt Record'!F988 = "","",'Sub-Cpt Record'!F988&amp;"  ")</f>
        <v/>
      </c>
      <c r="E988" s="333" t="str">
        <f>IF('Sub-Cpt Record'!G988 = "","",'Sub-Cpt Record'!G988&amp;"  ")</f>
        <v/>
      </c>
      <c r="F988" s="333" t="str">
        <f>IF('Sub-Cpt Record'!H988 = "","",'Sub-Cpt Record'!H988&amp;"  ")</f>
        <v/>
      </c>
      <c r="G988" s="333" t="str">
        <f>IF('Sub-Cpt Record'!I988 = "","",'Sub-Cpt Record'!I988&amp;"  ")</f>
        <v/>
      </c>
      <c r="H988" s="333" t="str">
        <f>IF('Sub-Cpt Record'!J988 = "","",'Sub-Cpt Record'!J988&amp;"  ")</f>
        <v/>
      </c>
      <c r="I988" s="335" t="str">
        <f t="shared" si="137"/>
        <v/>
      </c>
      <c r="J988" s="333">
        <f>IF(A988&lt;&gt;"",'Sub-Cpt Record'!C988/CODE!B988,0)</f>
        <v>0</v>
      </c>
      <c r="L988" s="337" t="str">
        <f t="shared" si="138"/>
        <v/>
      </c>
      <c r="N988" s="338">
        <f>COUNTIFS('Felling&amp;Restocking'!$A$11:$A$1000, 'Felling&amp;Restocking'!$A988, 'Felling&amp;Restocking'!$B$11:$B$1000, 'Felling&amp;Restocking'!$B988, 'Felling&amp;Restocking'!$H$11:$H$1000, 'Felling&amp;Restocking'!$H988)</f>
        <v>0</v>
      </c>
      <c r="O988" s="338">
        <f>IF(OR('Felling&amp;Restocking'!H988=0,'Felling&amp;Restocking'!H988=""),0,1)</f>
        <v>0</v>
      </c>
      <c r="P988" s="339">
        <f>SUM('Felling&amp;Restocking'!O988+'Felling&amp;Restocking'!P988)</f>
        <v>0</v>
      </c>
      <c r="S988" s="341">
        <f>IF(AND(O988&lt;&gt;0,P988&lt;&gt;0,'Felling&amp;Restocking'!G988&lt;&gt;0,AA988="",AC988=""),1,0)</f>
        <v>0</v>
      </c>
      <c r="T988" s="342" t="str">
        <f>IF(OR('Felling&amp;Restocking'!G988=0,'Felling&amp;Restocking'!G988=""),"",SUM('Felling&amp;Restocking'!O988/P988)*'Felling&amp;Restocking'!G988)</f>
        <v/>
      </c>
      <c r="U988" s="343" t="str">
        <f>IF(OR('Felling&amp;Restocking'!G988=0,'Felling&amp;Restocking'!G988=""),"",SUM('Felling&amp;Restocking'!P988/P988)*'Felling&amp;Restocking'!G988)</f>
        <v/>
      </c>
      <c r="V988" s="344">
        <f>IF(CONCATENATE('Felling&amp;Restocking'!U988&amp;'Felling&amp;Restocking'!W988&amp;'Felling&amp;Restocking'!Y988&amp;'Felling&amp;Restocking'!AA988&amp;'Felling&amp;Restocking'!AC988)="",0,1)</f>
        <v>0</v>
      </c>
      <c r="W988" s="345">
        <f>IF(OR(OR(TRIM('Felling&amp;Restocking'!H988)="T",TRIM('Felling&amp;Restocking'!H988)="DF",TRIM('Felling&amp;Restocking'!H988)="OS"),O988=0),0,1)</f>
        <v>0</v>
      </c>
      <c r="X988" s="345">
        <f>IF(OR('Felling&amp;Restocking'!$S988="",OR('Felling&amp;Restocking'!$S988=0,'Felling&amp;Restocking'!$S988="N/A")),0,1)</f>
        <v>0</v>
      </c>
      <c r="Y988" s="333" t="str">
        <f t="shared" si="139"/>
        <v/>
      </c>
      <c r="Z988" s="333" t="str">
        <f t="shared" si="140"/>
        <v/>
      </c>
      <c r="AA988" s="334" t="str">
        <f t="shared" si="141"/>
        <v/>
      </c>
      <c r="AC988" s="333" t="str">
        <f t="shared" si="142"/>
        <v/>
      </c>
      <c r="AE988" s="333" t="str">
        <f t="shared" si="143"/>
        <v>1</v>
      </c>
      <c r="AF988" s="346" t="str">
        <f>IF('Felling&amp;Restocking'!I988="","",IFERROR(VLOOKUP( 'Felling&amp;Restocking'!I988,SpeciesList[],2,FALSE),"," &amp; 'Felling&amp;Restocking'!I988))</f>
        <v/>
      </c>
      <c r="AG988" s="333" t="str">
        <f>IF('Felling&amp;Restocking'!I988="","",VLOOKUP( 'Felling&amp;Restocking'!I988,SpeciesList[],4,FALSE))</f>
        <v/>
      </c>
      <c r="AH988" s="333" t="str">
        <f>IF('Felling&amp;Restocking'!J988="","",IFERROR("," &amp; VLOOKUP( 'Felling&amp;Restocking'!J988,SpeciesList[],2,FALSE),"," &amp; 'Felling&amp;Restocking'!J988))</f>
        <v/>
      </c>
      <c r="AI988" s="333" t="str">
        <f>IF('Felling&amp;Restocking'!J988="","",VLOOKUP( 'Felling&amp;Restocking'!J988,SpeciesList[],4,FALSE))</f>
        <v/>
      </c>
      <c r="AJ988" s="333" t="str">
        <f>IF('Felling&amp;Restocking'!K988="","",IFERROR("," &amp; VLOOKUP( 'Felling&amp;Restocking'!K988,SpeciesList[],2,FALSE),"," &amp; 'Felling&amp;Restocking'!K988))</f>
        <v/>
      </c>
      <c r="AK988" s="333" t="str">
        <f>IF('Felling&amp;Restocking'!K988="","",VLOOKUP( 'Felling&amp;Restocking'!K988,SpeciesList[],4,FALSE))</f>
        <v/>
      </c>
      <c r="AL988" s="333" t="str">
        <f>IF('Felling&amp;Restocking'!L988="","",IFERROR("," &amp; VLOOKUP( 'Felling&amp;Restocking'!L988,SpeciesList[],2,FALSE),"," &amp; 'Felling&amp;Restocking'!L988))</f>
        <v/>
      </c>
      <c r="AM988" s="333" t="str">
        <f>IF('Felling&amp;Restocking'!L988="","",VLOOKUP( 'Felling&amp;Restocking'!L988,SpeciesList[],4,FALSE))</f>
        <v/>
      </c>
      <c r="AN988" s="333" t="str">
        <f>IF('Felling&amp;Restocking'!M988="","",IFERROR("," &amp; VLOOKUP( 'Felling&amp;Restocking'!M988,SpeciesList[],2,FALSE),"," &amp; 'Felling&amp;Restocking'!M988))</f>
        <v/>
      </c>
      <c r="AO988" s="333" t="str">
        <f>IF('Felling&amp;Restocking'!M988="","",VLOOKUP( 'Felling&amp;Restocking'!M988,SpeciesList[],4,FALSE))</f>
        <v/>
      </c>
      <c r="AP988" s="333" t="str">
        <f>IF('Felling&amp;Restocking'!N988="","",IFERROR("," &amp; VLOOKUP( 'Felling&amp;Restocking'!N988,SpeciesList[],2,FALSE),"," &amp; 'Felling&amp;Restocking'!N988))</f>
        <v/>
      </c>
      <c r="AQ988" s="333" t="str">
        <f>IF('Felling&amp;Restocking'!N988="","",VLOOKUP( 'Felling&amp;Restocking'!N988,SpeciesList[],4,FALSE))</f>
        <v/>
      </c>
      <c r="AS988" s="346"/>
      <c r="AT988" s="333" t="str">
        <f>IF('Sub-Cpt Record'!A988&lt;&gt;"",CONCATENATE('Sub-Cpt Record'!A988,'Sub-Cpt Record'!B988,'Sub-Cpt Record'!C988),"")</f>
        <v/>
      </c>
      <c r="AU988" s="333">
        <f t="shared" si="144"/>
        <v>1</v>
      </c>
      <c r="AV988" s="333">
        <f>IF(AT988&lt;&gt;"",'Sub-Cpt Record'!C988/CODE!AU988,0)</f>
        <v>0</v>
      </c>
    </row>
    <row r="989" spans="1:48" x14ac:dyDescent="0.25">
      <c r="A989" s="333" t="str">
        <f>IF('Sub-Cpt Record'!B989="",IF(OR('Sub-Cpt Record'!A989=0,'Sub-Cpt Record'!A989=""),"",'Sub-Cpt Record'!A989),CONCATENATE('Sub-Cpt Record'!A989&amp;'Sub-Cpt Record'!B989))</f>
        <v/>
      </c>
      <c r="B989" s="333">
        <f t="shared" si="136"/>
        <v>1</v>
      </c>
      <c r="C989" s="334" t="str">
        <f>IF('Sub-Cpt Record'!E989 = "","",'Sub-Cpt Record'!E989&amp;"  ")</f>
        <v/>
      </c>
      <c r="D989" s="333" t="str">
        <f>IF('Sub-Cpt Record'!F989 = "","",'Sub-Cpt Record'!F989&amp;"  ")</f>
        <v/>
      </c>
      <c r="E989" s="333" t="str">
        <f>IF('Sub-Cpt Record'!G989 = "","",'Sub-Cpt Record'!G989&amp;"  ")</f>
        <v/>
      </c>
      <c r="F989" s="333" t="str">
        <f>IF('Sub-Cpt Record'!H989 = "","",'Sub-Cpt Record'!H989&amp;"  ")</f>
        <v/>
      </c>
      <c r="G989" s="333" t="str">
        <f>IF('Sub-Cpt Record'!I989 = "","",'Sub-Cpt Record'!I989&amp;"  ")</f>
        <v/>
      </c>
      <c r="H989" s="333" t="str">
        <f>IF('Sub-Cpt Record'!J989 = "","",'Sub-Cpt Record'!J989&amp;"  ")</f>
        <v/>
      </c>
      <c r="I989" s="335" t="str">
        <f t="shared" si="137"/>
        <v/>
      </c>
      <c r="J989" s="333">
        <f>IF(A989&lt;&gt;"",'Sub-Cpt Record'!C989/CODE!B989,0)</f>
        <v>0</v>
      </c>
      <c r="L989" s="337" t="str">
        <f t="shared" si="138"/>
        <v/>
      </c>
      <c r="N989" s="338">
        <f>COUNTIFS('Felling&amp;Restocking'!$A$11:$A$1000, 'Felling&amp;Restocking'!$A989, 'Felling&amp;Restocking'!$B$11:$B$1000, 'Felling&amp;Restocking'!$B989, 'Felling&amp;Restocking'!$H$11:$H$1000, 'Felling&amp;Restocking'!$H989)</f>
        <v>0</v>
      </c>
      <c r="O989" s="338">
        <f>IF(OR('Felling&amp;Restocking'!H989=0,'Felling&amp;Restocking'!H989=""),0,1)</f>
        <v>0</v>
      </c>
      <c r="P989" s="339">
        <f>SUM('Felling&amp;Restocking'!O989+'Felling&amp;Restocking'!P989)</f>
        <v>0</v>
      </c>
      <c r="S989" s="341">
        <f>IF(AND(O989&lt;&gt;0,P989&lt;&gt;0,'Felling&amp;Restocking'!G989&lt;&gt;0,AA989="",AC989=""),1,0)</f>
        <v>0</v>
      </c>
      <c r="T989" s="342" t="str">
        <f>IF(OR('Felling&amp;Restocking'!G989=0,'Felling&amp;Restocking'!G989=""),"",SUM('Felling&amp;Restocking'!O989/P989)*'Felling&amp;Restocking'!G989)</f>
        <v/>
      </c>
      <c r="U989" s="343" t="str">
        <f>IF(OR('Felling&amp;Restocking'!G989=0,'Felling&amp;Restocking'!G989=""),"",SUM('Felling&amp;Restocking'!P989/P989)*'Felling&amp;Restocking'!G989)</f>
        <v/>
      </c>
      <c r="V989" s="344">
        <f>IF(CONCATENATE('Felling&amp;Restocking'!U989&amp;'Felling&amp;Restocking'!W989&amp;'Felling&amp;Restocking'!Y989&amp;'Felling&amp;Restocking'!AA989&amp;'Felling&amp;Restocking'!AC989)="",0,1)</f>
        <v>0</v>
      </c>
      <c r="W989" s="345">
        <f>IF(OR(OR(TRIM('Felling&amp;Restocking'!H989)="T",TRIM('Felling&amp;Restocking'!H989)="DF",TRIM('Felling&amp;Restocking'!H989)="OS"),O989=0),0,1)</f>
        <v>0</v>
      </c>
      <c r="X989" s="345">
        <f>IF(OR('Felling&amp;Restocking'!$S989="",OR('Felling&amp;Restocking'!$S989=0,'Felling&amp;Restocking'!$S989="N/A")),0,1)</f>
        <v>0</v>
      </c>
      <c r="Y989" s="333" t="str">
        <f t="shared" si="139"/>
        <v/>
      </c>
      <c r="Z989" s="333" t="str">
        <f t="shared" si="140"/>
        <v/>
      </c>
      <c r="AA989" s="334" t="str">
        <f t="shared" si="141"/>
        <v/>
      </c>
      <c r="AC989" s="333" t="str">
        <f t="shared" si="142"/>
        <v/>
      </c>
      <c r="AE989" s="333" t="str">
        <f t="shared" si="143"/>
        <v>1</v>
      </c>
      <c r="AF989" s="346" t="str">
        <f>IF('Felling&amp;Restocking'!I989="","",IFERROR(VLOOKUP( 'Felling&amp;Restocking'!I989,SpeciesList[],2,FALSE),"," &amp; 'Felling&amp;Restocking'!I989))</f>
        <v/>
      </c>
      <c r="AG989" s="333" t="str">
        <f>IF('Felling&amp;Restocking'!I989="","",VLOOKUP( 'Felling&amp;Restocking'!I989,SpeciesList[],4,FALSE))</f>
        <v/>
      </c>
      <c r="AH989" s="333" t="str">
        <f>IF('Felling&amp;Restocking'!J989="","",IFERROR("," &amp; VLOOKUP( 'Felling&amp;Restocking'!J989,SpeciesList[],2,FALSE),"," &amp; 'Felling&amp;Restocking'!J989))</f>
        <v/>
      </c>
      <c r="AI989" s="333" t="str">
        <f>IF('Felling&amp;Restocking'!J989="","",VLOOKUP( 'Felling&amp;Restocking'!J989,SpeciesList[],4,FALSE))</f>
        <v/>
      </c>
      <c r="AJ989" s="333" t="str">
        <f>IF('Felling&amp;Restocking'!K989="","",IFERROR("," &amp; VLOOKUP( 'Felling&amp;Restocking'!K989,SpeciesList[],2,FALSE),"," &amp; 'Felling&amp;Restocking'!K989))</f>
        <v/>
      </c>
      <c r="AK989" s="333" t="str">
        <f>IF('Felling&amp;Restocking'!K989="","",VLOOKUP( 'Felling&amp;Restocking'!K989,SpeciesList[],4,FALSE))</f>
        <v/>
      </c>
      <c r="AL989" s="333" t="str">
        <f>IF('Felling&amp;Restocking'!L989="","",IFERROR("," &amp; VLOOKUP( 'Felling&amp;Restocking'!L989,SpeciesList[],2,FALSE),"," &amp; 'Felling&amp;Restocking'!L989))</f>
        <v/>
      </c>
      <c r="AM989" s="333" t="str">
        <f>IF('Felling&amp;Restocking'!L989="","",VLOOKUP( 'Felling&amp;Restocking'!L989,SpeciesList[],4,FALSE))</f>
        <v/>
      </c>
      <c r="AN989" s="333" t="str">
        <f>IF('Felling&amp;Restocking'!M989="","",IFERROR("," &amp; VLOOKUP( 'Felling&amp;Restocking'!M989,SpeciesList[],2,FALSE),"," &amp; 'Felling&amp;Restocking'!M989))</f>
        <v/>
      </c>
      <c r="AO989" s="333" t="str">
        <f>IF('Felling&amp;Restocking'!M989="","",VLOOKUP( 'Felling&amp;Restocking'!M989,SpeciesList[],4,FALSE))</f>
        <v/>
      </c>
      <c r="AP989" s="333" t="str">
        <f>IF('Felling&amp;Restocking'!N989="","",IFERROR("," &amp; VLOOKUP( 'Felling&amp;Restocking'!N989,SpeciesList[],2,FALSE),"," &amp; 'Felling&amp;Restocking'!N989))</f>
        <v/>
      </c>
      <c r="AQ989" s="333" t="str">
        <f>IF('Felling&amp;Restocking'!N989="","",VLOOKUP( 'Felling&amp;Restocking'!N989,SpeciesList[],4,FALSE))</f>
        <v/>
      </c>
      <c r="AS989" s="346"/>
      <c r="AT989" s="333" t="str">
        <f>IF('Sub-Cpt Record'!A989&lt;&gt;"",CONCATENATE('Sub-Cpt Record'!A989,'Sub-Cpt Record'!B989,'Sub-Cpt Record'!C989),"")</f>
        <v/>
      </c>
      <c r="AU989" s="333">
        <f t="shared" si="144"/>
        <v>1</v>
      </c>
      <c r="AV989" s="333">
        <f>IF(AT989&lt;&gt;"",'Sub-Cpt Record'!C989/CODE!AU989,0)</f>
        <v>0</v>
      </c>
    </row>
    <row r="990" spans="1:48" x14ac:dyDescent="0.25">
      <c r="A990" s="333" t="str">
        <f>IF('Sub-Cpt Record'!B990="",IF(OR('Sub-Cpt Record'!A990=0,'Sub-Cpt Record'!A990=""),"",'Sub-Cpt Record'!A990),CONCATENATE('Sub-Cpt Record'!A990&amp;'Sub-Cpt Record'!B990))</f>
        <v/>
      </c>
      <c r="B990" s="333">
        <f t="shared" si="136"/>
        <v>1</v>
      </c>
      <c r="C990" s="334" t="str">
        <f>IF('Sub-Cpt Record'!E990 = "","",'Sub-Cpt Record'!E990&amp;"  ")</f>
        <v/>
      </c>
      <c r="D990" s="333" t="str">
        <f>IF('Sub-Cpt Record'!F990 = "","",'Sub-Cpt Record'!F990&amp;"  ")</f>
        <v/>
      </c>
      <c r="E990" s="333" t="str">
        <f>IF('Sub-Cpt Record'!G990 = "","",'Sub-Cpt Record'!G990&amp;"  ")</f>
        <v/>
      </c>
      <c r="F990" s="333" t="str">
        <f>IF('Sub-Cpt Record'!H990 = "","",'Sub-Cpt Record'!H990&amp;"  ")</f>
        <v/>
      </c>
      <c r="G990" s="333" t="str">
        <f>IF('Sub-Cpt Record'!I990 = "","",'Sub-Cpt Record'!I990&amp;"  ")</f>
        <v/>
      </c>
      <c r="H990" s="333" t="str">
        <f>IF('Sub-Cpt Record'!J990 = "","",'Sub-Cpt Record'!J990&amp;"  ")</f>
        <v/>
      </c>
      <c r="I990" s="335" t="str">
        <f t="shared" si="137"/>
        <v/>
      </c>
      <c r="J990" s="333">
        <f>IF(A990&lt;&gt;"",'Sub-Cpt Record'!C990/CODE!B990,0)</f>
        <v>0</v>
      </c>
      <c r="L990" s="337" t="str">
        <f t="shared" si="138"/>
        <v/>
      </c>
      <c r="N990" s="338">
        <f>COUNTIFS('Felling&amp;Restocking'!$A$11:$A$1000, 'Felling&amp;Restocking'!$A990, 'Felling&amp;Restocking'!$B$11:$B$1000, 'Felling&amp;Restocking'!$B990, 'Felling&amp;Restocking'!$H$11:$H$1000, 'Felling&amp;Restocking'!$H990)</f>
        <v>0</v>
      </c>
      <c r="O990" s="338">
        <f>IF(OR('Felling&amp;Restocking'!H990=0,'Felling&amp;Restocking'!H990=""),0,1)</f>
        <v>0</v>
      </c>
      <c r="P990" s="339">
        <f>SUM('Felling&amp;Restocking'!O990+'Felling&amp;Restocking'!P990)</f>
        <v>0</v>
      </c>
      <c r="S990" s="341">
        <f>IF(AND(O990&lt;&gt;0,P990&lt;&gt;0,'Felling&amp;Restocking'!G990&lt;&gt;0,AA990="",AC990=""),1,0)</f>
        <v>0</v>
      </c>
      <c r="T990" s="342" t="str">
        <f>IF(OR('Felling&amp;Restocking'!G990=0,'Felling&amp;Restocking'!G990=""),"",SUM('Felling&amp;Restocking'!O990/P990)*'Felling&amp;Restocking'!G990)</f>
        <v/>
      </c>
      <c r="U990" s="343" t="str">
        <f>IF(OR('Felling&amp;Restocking'!G990=0,'Felling&amp;Restocking'!G990=""),"",SUM('Felling&amp;Restocking'!P990/P990)*'Felling&amp;Restocking'!G990)</f>
        <v/>
      </c>
      <c r="V990" s="344">
        <f>IF(CONCATENATE('Felling&amp;Restocking'!U990&amp;'Felling&amp;Restocking'!W990&amp;'Felling&amp;Restocking'!Y990&amp;'Felling&amp;Restocking'!AA990&amp;'Felling&amp;Restocking'!AC990)="",0,1)</f>
        <v>0</v>
      </c>
      <c r="W990" s="345">
        <f>IF(OR(OR(TRIM('Felling&amp;Restocking'!H990)="T",TRIM('Felling&amp;Restocking'!H990)="DF",TRIM('Felling&amp;Restocking'!H990)="OS"),O990=0),0,1)</f>
        <v>0</v>
      </c>
      <c r="X990" s="345">
        <f>IF(OR('Felling&amp;Restocking'!$S990="",OR('Felling&amp;Restocking'!$S990=0,'Felling&amp;Restocking'!$S990="N/A")),0,1)</f>
        <v>0</v>
      </c>
      <c r="Y990" s="333" t="str">
        <f t="shared" si="139"/>
        <v/>
      </c>
      <c r="Z990" s="333" t="str">
        <f t="shared" si="140"/>
        <v/>
      </c>
      <c r="AA990" s="334" t="str">
        <f t="shared" si="141"/>
        <v/>
      </c>
      <c r="AC990" s="333" t="str">
        <f t="shared" si="142"/>
        <v/>
      </c>
      <c r="AE990" s="333" t="str">
        <f t="shared" si="143"/>
        <v>1</v>
      </c>
      <c r="AF990" s="346" t="str">
        <f>IF('Felling&amp;Restocking'!I990="","",IFERROR(VLOOKUP( 'Felling&amp;Restocking'!I990,SpeciesList[],2,FALSE),"," &amp; 'Felling&amp;Restocking'!I990))</f>
        <v/>
      </c>
      <c r="AG990" s="333" t="str">
        <f>IF('Felling&amp;Restocking'!I990="","",VLOOKUP( 'Felling&amp;Restocking'!I990,SpeciesList[],4,FALSE))</f>
        <v/>
      </c>
      <c r="AH990" s="333" t="str">
        <f>IF('Felling&amp;Restocking'!J990="","",IFERROR("," &amp; VLOOKUP( 'Felling&amp;Restocking'!J990,SpeciesList[],2,FALSE),"," &amp; 'Felling&amp;Restocking'!J990))</f>
        <v/>
      </c>
      <c r="AI990" s="333" t="str">
        <f>IF('Felling&amp;Restocking'!J990="","",VLOOKUP( 'Felling&amp;Restocking'!J990,SpeciesList[],4,FALSE))</f>
        <v/>
      </c>
      <c r="AJ990" s="333" t="str">
        <f>IF('Felling&amp;Restocking'!K990="","",IFERROR("," &amp; VLOOKUP( 'Felling&amp;Restocking'!K990,SpeciesList[],2,FALSE),"," &amp; 'Felling&amp;Restocking'!K990))</f>
        <v/>
      </c>
      <c r="AK990" s="333" t="str">
        <f>IF('Felling&amp;Restocking'!K990="","",VLOOKUP( 'Felling&amp;Restocking'!K990,SpeciesList[],4,FALSE))</f>
        <v/>
      </c>
      <c r="AL990" s="333" t="str">
        <f>IF('Felling&amp;Restocking'!L990="","",IFERROR("," &amp; VLOOKUP( 'Felling&amp;Restocking'!L990,SpeciesList[],2,FALSE),"," &amp; 'Felling&amp;Restocking'!L990))</f>
        <v/>
      </c>
      <c r="AM990" s="333" t="str">
        <f>IF('Felling&amp;Restocking'!L990="","",VLOOKUP( 'Felling&amp;Restocking'!L990,SpeciesList[],4,FALSE))</f>
        <v/>
      </c>
      <c r="AN990" s="333" t="str">
        <f>IF('Felling&amp;Restocking'!M990="","",IFERROR("," &amp; VLOOKUP( 'Felling&amp;Restocking'!M990,SpeciesList[],2,FALSE),"," &amp; 'Felling&amp;Restocking'!M990))</f>
        <v/>
      </c>
      <c r="AO990" s="333" t="str">
        <f>IF('Felling&amp;Restocking'!M990="","",VLOOKUP( 'Felling&amp;Restocking'!M990,SpeciesList[],4,FALSE))</f>
        <v/>
      </c>
      <c r="AP990" s="333" t="str">
        <f>IF('Felling&amp;Restocking'!N990="","",IFERROR("," &amp; VLOOKUP( 'Felling&amp;Restocking'!N990,SpeciesList[],2,FALSE),"," &amp; 'Felling&amp;Restocking'!N990))</f>
        <v/>
      </c>
      <c r="AQ990" s="333" t="str">
        <f>IF('Felling&amp;Restocking'!N990="","",VLOOKUP( 'Felling&amp;Restocking'!N990,SpeciesList[],4,FALSE))</f>
        <v/>
      </c>
      <c r="AS990" s="346"/>
      <c r="AT990" s="333" t="str">
        <f>IF('Sub-Cpt Record'!A990&lt;&gt;"",CONCATENATE('Sub-Cpt Record'!A990,'Sub-Cpt Record'!B990,'Sub-Cpt Record'!C990),"")</f>
        <v/>
      </c>
      <c r="AU990" s="333">
        <f t="shared" si="144"/>
        <v>1</v>
      </c>
      <c r="AV990" s="333">
        <f>IF(AT990&lt;&gt;"",'Sub-Cpt Record'!C990/CODE!AU990,0)</f>
        <v>0</v>
      </c>
    </row>
    <row r="991" spans="1:48" x14ac:dyDescent="0.25">
      <c r="A991" s="333" t="str">
        <f>IF('Sub-Cpt Record'!B991="",IF(OR('Sub-Cpt Record'!A991=0,'Sub-Cpt Record'!A991=""),"",'Sub-Cpt Record'!A991),CONCATENATE('Sub-Cpt Record'!A991&amp;'Sub-Cpt Record'!B991))</f>
        <v/>
      </c>
      <c r="B991" s="333">
        <f t="shared" si="136"/>
        <v>1</v>
      </c>
      <c r="C991" s="334" t="str">
        <f>IF('Sub-Cpt Record'!E991 = "","",'Sub-Cpt Record'!E991&amp;"  ")</f>
        <v/>
      </c>
      <c r="D991" s="333" t="str">
        <f>IF('Sub-Cpt Record'!F991 = "","",'Sub-Cpt Record'!F991&amp;"  ")</f>
        <v/>
      </c>
      <c r="E991" s="333" t="str">
        <f>IF('Sub-Cpt Record'!G991 = "","",'Sub-Cpt Record'!G991&amp;"  ")</f>
        <v/>
      </c>
      <c r="F991" s="333" t="str">
        <f>IF('Sub-Cpt Record'!H991 = "","",'Sub-Cpt Record'!H991&amp;"  ")</f>
        <v/>
      </c>
      <c r="G991" s="333" t="str">
        <f>IF('Sub-Cpt Record'!I991 = "","",'Sub-Cpt Record'!I991&amp;"  ")</f>
        <v/>
      </c>
      <c r="H991" s="333" t="str">
        <f>IF('Sub-Cpt Record'!J991 = "","",'Sub-Cpt Record'!J991&amp;"  ")</f>
        <v/>
      </c>
      <c r="I991" s="335" t="str">
        <f t="shared" si="137"/>
        <v/>
      </c>
      <c r="J991" s="333">
        <f>IF(A991&lt;&gt;"",'Sub-Cpt Record'!C991/CODE!B991,0)</f>
        <v>0</v>
      </c>
      <c r="L991" s="337" t="str">
        <f t="shared" si="138"/>
        <v/>
      </c>
      <c r="N991" s="338">
        <f>COUNTIFS('Felling&amp;Restocking'!$A$11:$A$1000, 'Felling&amp;Restocking'!$A991, 'Felling&amp;Restocking'!$B$11:$B$1000, 'Felling&amp;Restocking'!$B991, 'Felling&amp;Restocking'!$H$11:$H$1000, 'Felling&amp;Restocking'!$H991)</f>
        <v>0</v>
      </c>
      <c r="O991" s="338">
        <f>IF(OR('Felling&amp;Restocking'!H991=0,'Felling&amp;Restocking'!H991=""),0,1)</f>
        <v>0</v>
      </c>
      <c r="P991" s="339">
        <f>SUM('Felling&amp;Restocking'!O991+'Felling&amp;Restocking'!P991)</f>
        <v>0</v>
      </c>
      <c r="S991" s="341">
        <f>IF(AND(O991&lt;&gt;0,P991&lt;&gt;0,'Felling&amp;Restocking'!G991&lt;&gt;0,AA991="",AC991=""),1,0)</f>
        <v>0</v>
      </c>
      <c r="T991" s="342" t="str">
        <f>IF(OR('Felling&amp;Restocking'!G991=0,'Felling&amp;Restocking'!G991=""),"",SUM('Felling&amp;Restocking'!O991/P991)*'Felling&amp;Restocking'!G991)</f>
        <v/>
      </c>
      <c r="U991" s="343" t="str">
        <f>IF(OR('Felling&amp;Restocking'!G991=0,'Felling&amp;Restocking'!G991=""),"",SUM('Felling&amp;Restocking'!P991/P991)*'Felling&amp;Restocking'!G991)</f>
        <v/>
      </c>
      <c r="V991" s="344">
        <f>IF(CONCATENATE('Felling&amp;Restocking'!U991&amp;'Felling&amp;Restocking'!W991&amp;'Felling&amp;Restocking'!Y991&amp;'Felling&amp;Restocking'!AA991&amp;'Felling&amp;Restocking'!AC991)="",0,1)</f>
        <v>0</v>
      </c>
      <c r="W991" s="345">
        <f>IF(OR(OR(TRIM('Felling&amp;Restocking'!H991)="T",TRIM('Felling&amp;Restocking'!H991)="DF",TRIM('Felling&amp;Restocking'!H991)="OS"),O991=0),0,1)</f>
        <v>0</v>
      </c>
      <c r="X991" s="345">
        <f>IF(OR('Felling&amp;Restocking'!$S991="",OR('Felling&amp;Restocking'!$S991=0,'Felling&amp;Restocking'!$S991="N/A")),0,1)</f>
        <v>0</v>
      </c>
      <c r="Y991" s="333" t="str">
        <f t="shared" si="139"/>
        <v/>
      </c>
      <c r="Z991" s="333" t="str">
        <f t="shared" si="140"/>
        <v/>
      </c>
      <c r="AA991" s="334" t="str">
        <f t="shared" si="141"/>
        <v/>
      </c>
      <c r="AC991" s="333" t="str">
        <f t="shared" si="142"/>
        <v/>
      </c>
      <c r="AE991" s="333" t="str">
        <f t="shared" si="143"/>
        <v>1</v>
      </c>
      <c r="AF991" s="346" t="str">
        <f>IF('Felling&amp;Restocking'!I991="","",IFERROR(VLOOKUP( 'Felling&amp;Restocking'!I991,SpeciesList[],2,FALSE),"," &amp; 'Felling&amp;Restocking'!I991))</f>
        <v/>
      </c>
      <c r="AG991" s="333" t="str">
        <f>IF('Felling&amp;Restocking'!I991="","",VLOOKUP( 'Felling&amp;Restocking'!I991,SpeciesList[],4,FALSE))</f>
        <v/>
      </c>
      <c r="AH991" s="333" t="str">
        <f>IF('Felling&amp;Restocking'!J991="","",IFERROR("," &amp; VLOOKUP( 'Felling&amp;Restocking'!J991,SpeciesList[],2,FALSE),"," &amp; 'Felling&amp;Restocking'!J991))</f>
        <v/>
      </c>
      <c r="AI991" s="333" t="str">
        <f>IF('Felling&amp;Restocking'!J991="","",VLOOKUP( 'Felling&amp;Restocking'!J991,SpeciesList[],4,FALSE))</f>
        <v/>
      </c>
      <c r="AJ991" s="333" t="str">
        <f>IF('Felling&amp;Restocking'!K991="","",IFERROR("," &amp; VLOOKUP( 'Felling&amp;Restocking'!K991,SpeciesList[],2,FALSE),"," &amp; 'Felling&amp;Restocking'!K991))</f>
        <v/>
      </c>
      <c r="AK991" s="333" t="str">
        <f>IF('Felling&amp;Restocking'!K991="","",VLOOKUP( 'Felling&amp;Restocking'!K991,SpeciesList[],4,FALSE))</f>
        <v/>
      </c>
      <c r="AL991" s="333" t="str">
        <f>IF('Felling&amp;Restocking'!L991="","",IFERROR("," &amp; VLOOKUP( 'Felling&amp;Restocking'!L991,SpeciesList[],2,FALSE),"," &amp; 'Felling&amp;Restocking'!L991))</f>
        <v/>
      </c>
      <c r="AM991" s="333" t="str">
        <f>IF('Felling&amp;Restocking'!L991="","",VLOOKUP( 'Felling&amp;Restocking'!L991,SpeciesList[],4,FALSE))</f>
        <v/>
      </c>
      <c r="AN991" s="333" t="str">
        <f>IF('Felling&amp;Restocking'!M991="","",IFERROR("," &amp; VLOOKUP( 'Felling&amp;Restocking'!M991,SpeciesList[],2,FALSE),"," &amp; 'Felling&amp;Restocking'!M991))</f>
        <v/>
      </c>
      <c r="AO991" s="333" t="str">
        <f>IF('Felling&amp;Restocking'!M991="","",VLOOKUP( 'Felling&amp;Restocking'!M991,SpeciesList[],4,FALSE))</f>
        <v/>
      </c>
      <c r="AP991" s="333" t="str">
        <f>IF('Felling&amp;Restocking'!N991="","",IFERROR("," &amp; VLOOKUP( 'Felling&amp;Restocking'!N991,SpeciesList[],2,FALSE),"," &amp; 'Felling&amp;Restocking'!N991))</f>
        <v/>
      </c>
      <c r="AQ991" s="333" t="str">
        <f>IF('Felling&amp;Restocking'!N991="","",VLOOKUP( 'Felling&amp;Restocking'!N991,SpeciesList[],4,FALSE))</f>
        <v/>
      </c>
      <c r="AS991" s="346"/>
      <c r="AT991" s="333" t="str">
        <f>IF('Sub-Cpt Record'!A991&lt;&gt;"",CONCATENATE('Sub-Cpt Record'!A991,'Sub-Cpt Record'!B991,'Sub-Cpt Record'!C991),"")</f>
        <v/>
      </c>
      <c r="AU991" s="333">
        <f t="shared" si="144"/>
        <v>1</v>
      </c>
      <c r="AV991" s="333">
        <f>IF(AT991&lt;&gt;"",'Sub-Cpt Record'!C991/CODE!AU991,0)</f>
        <v>0</v>
      </c>
    </row>
    <row r="992" spans="1:48" x14ac:dyDescent="0.25">
      <c r="A992" s="333" t="str">
        <f>IF('Sub-Cpt Record'!B992="",IF(OR('Sub-Cpt Record'!A992=0,'Sub-Cpt Record'!A992=""),"",'Sub-Cpt Record'!A992),CONCATENATE('Sub-Cpt Record'!A992&amp;'Sub-Cpt Record'!B992))</f>
        <v/>
      </c>
      <c r="B992" s="333">
        <f t="shared" si="136"/>
        <v>1</v>
      </c>
      <c r="C992" s="334" t="str">
        <f>IF('Sub-Cpt Record'!E992 = "","",'Sub-Cpt Record'!E992&amp;"  ")</f>
        <v/>
      </c>
      <c r="D992" s="333" t="str">
        <f>IF('Sub-Cpt Record'!F992 = "","",'Sub-Cpt Record'!F992&amp;"  ")</f>
        <v/>
      </c>
      <c r="E992" s="333" t="str">
        <f>IF('Sub-Cpt Record'!G992 = "","",'Sub-Cpt Record'!G992&amp;"  ")</f>
        <v/>
      </c>
      <c r="F992" s="333" t="str">
        <f>IF('Sub-Cpt Record'!H992 = "","",'Sub-Cpt Record'!H992&amp;"  ")</f>
        <v/>
      </c>
      <c r="G992" s="333" t="str">
        <f>IF('Sub-Cpt Record'!I992 = "","",'Sub-Cpt Record'!I992&amp;"  ")</f>
        <v/>
      </c>
      <c r="H992" s="333" t="str">
        <f>IF('Sub-Cpt Record'!J992 = "","",'Sub-Cpt Record'!J992&amp;"  ")</f>
        <v/>
      </c>
      <c r="I992" s="335" t="str">
        <f t="shared" si="137"/>
        <v/>
      </c>
      <c r="J992" s="333">
        <f>IF(A992&lt;&gt;"",'Sub-Cpt Record'!C992/CODE!B992,0)</f>
        <v>0</v>
      </c>
      <c r="L992" s="337" t="str">
        <f t="shared" si="138"/>
        <v/>
      </c>
      <c r="N992" s="338">
        <f>COUNTIFS('Felling&amp;Restocking'!$A$11:$A$1000, 'Felling&amp;Restocking'!$A992, 'Felling&amp;Restocking'!$B$11:$B$1000, 'Felling&amp;Restocking'!$B992, 'Felling&amp;Restocking'!$H$11:$H$1000, 'Felling&amp;Restocking'!$H992)</f>
        <v>0</v>
      </c>
      <c r="O992" s="338">
        <f>IF(OR('Felling&amp;Restocking'!H992=0,'Felling&amp;Restocking'!H992=""),0,1)</f>
        <v>0</v>
      </c>
      <c r="P992" s="339">
        <f>SUM('Felling&amp;Restocking'!O992+'Felling&amp;Restocking'!P992)</f>
        <v>0</v>
      </c>
      <c r="S992" s="341">
        <f>IF(AND(O992&lt;&gt;0,P992&lt;&gt;0,'Felling&amp;Restocking'!G992&lt;&gt;0,AA992="",AC992=""),1,0)</f>
        <v>0</v>
      </c>
      <c r="T992" s="342" t="str">
        <f>IF(OR('Felling&amp;Restocking'!G992=0,'Felling&amp;Restocking'!G992=""),"",SUM('Felling&amp;Restocking'!O992/P992)*'Felling&amp;Restocking'!G992)</f>
        <v/>
      </c>
      <c r="U992" s="343" t="str">
        <f>IF(OR('Felling&amp;Restocking'!G992=0,'Felling&amp;Restocking'!G992=""),"",SUM('Felling&amp;Restocking'!P992/P992)*'Felling&amp;Restocking'!G992)</f>
        <v/>
      </c>
      <c r="V992" s="344">
        <f>IF(CONCATENATE('Felling&amp;Restocking'!U992&amp;'Felling&amp;Restocking'!W992&amp;'Felling&amp;Restocking'!Y992&amp;'Felling&amp;Restocking'!AA992&amp;'Felling&amp;Restocking'!AC992)="",0,1)</f>
        <v>0</v>
      </c>
      <c r="W992" s="345">
        <f>IF(OR(OR(TRIM('Felling&amp;Restocking'!H992)="T",TRIM('Felling&amp;Restocking'!H992)="DF",TRIM('Felling&amp;Restocking'!H992)="OS"),O992=0),0,1)</f>
        <v>0</v>
      </c>
      <c r="X992" s="345">
        <f>IF(OR('Felling&amp;Restocking'!$S992="",OR('Felling&amp;Restocking'!$S992=0,'Felling&amp;Restocking'!$S992="N/A")),0,1)</f>
        <v>0</v>
      </c>
      <c r="Y992" s="333" t="str">
        <f t="shared" si="139"/>
        <v/>
      </c>
      <c r="Z992" s="333" t="str">
        <f t="shared" si="140"/>
        <v/>
      </c>
      <c r="AA992" s="334" t="str">
        <f t="shared" si="141"/>
        <v/>
      </c>
      <c r="AC992" s="333" t="str">
        <f t="shared" si="142"/>
        <v/>
      </c>
      <c r="AE992" s="333" t="str">
        <f t="shared" si="143"/>
        <v>1</v>
      </c>
      <c r="AF992" s="346" t="str">
        <f>IF('Felling&amp;Restocking'!I992="","",IFERROR(VLOOKUP( 'Felling&amp;Restocking'!I992,SpeciesList[],2,FALSE),"," &amp; 'Felling&amp;Restocking'!I992))</f>
        <v/>
      </c>
      <c r="AG992" s="333" t="str">
        <f>IF('Felling&amp;Restocking'!I992="","",VLOOKUP( 'Felling&amp;Restocking'!I992,SpeciesList[],4,FALSE))</f>
        <v/>
      </c>
      <c r="AH992" s="333" t="str">
        <f>IF('Felling&amp;Restocking'!J992="","",IFERROR("," &amp; VLOOKUP( 'Felling&amp;Restocking'!J992,SpeciesList[],2,FALSE),"," &amp; 'Felling&amp;Restocking'!J992))</f>
        <v/>
      </c>
      <c r="AI992" s="333" t="str">
        <f>IF('Felling&amp;Restocking'!J992="","",VLOOKUP( 'Felling&amp;Restocking'!J992,SpeciesList[],4,FALSE))</f>
        <v/>
      </c>
      <c r="AJ992" s="333" t="str">
        <f>IF('Felling&amp;Restocking'!K992="","",IFERROR("," &amp; VLOOKUP( 'Felling&amp;Restocking'!K992,SpeciesList[],2,FALSE),"," &amp; 'Felling&amp;Restocking'!K992))</f>
        <v/>
      </c>
      <c r="AK992" s="333" t="str">
        <f>IF('Felling&amp;Restocking'!K992="","",VLOOKUP( 'Felling&amp;Restocking'!K992,SpeciesList[],4,FALSE))</f>
        <v/>
      </c>
      <c r="AL992" s="333" t="str">
        <f>IF('Felling&amp;Restocking'!L992="","",IFERROR("," &amp; VLOOKUP( 'Felling&amp;Restocking'!L992,SpeciesList[],2,FALSE),"," &amp; 'Felling&amp;Restocking'!L992))</f>
        <v/>
      </c>
      <c r="AM992" s="333" t="str">
        <f>IF('Felling&amp;Restocking'!L992="","",VLOOKUP( 'Felling&amp;Restocking'!L992,SpeciesList[],4,FALSE))</f>
        <v/>
      </c>
      <c r="AN992" s="333" t="str">
        <f>IF('Felling&amp;Restocking'!M992="","",IFERROR("," &amp; VLOOKUP( 'Felling&amp;Restocking'!M992,SpeciesList[],2,FALSE),"," &amp; 'Felling&amp;Restocking'!M992))</f>
        <v/>
      </c>
      <c r="AO992" s="333" t="str">
        <f>IF('Felling&amp;Restocking'!M992="","",VLOOKUP( 'Felling&amp;Restocking'!M992,SpeciesList[],4,FALSE))</f>
        <v/>
      </c>
      <c r="AP992" s="333" t="str">
        <f>IF('Felling&amp;Restocking'!N992="","",IFERROR("," &amp; VLOOKUP( 'Felling&amp;Restocking'!N992,SpeciesList[],2,FALSE),"," &amp; 'Felling&amp;Restocking'!N992))</f>
        <v/>
      </c>
      <c r="AQ992" s="333" t="str">
        <f>IF('Felling&amp;Restocking'!N992="","",VLOOKUP( 'Felling&amp;Restocking'!N992,SpeciesList[],4,FALSE))</f>
        <v/>
      </c>
      <c r="AS992" s="346"/>
      <c r="AT992" s="333" t="str">
        <f>IF('Sub-Cpt Record'!A992&lt;&gt;"",CONCATENATE('Sub-Cpt Record'!A992,'Sub-Cpt Record'!B992,'Sub-Cpt Record'!C992),"")</f>
        <v/>
      </c>
      <c r="AU992" s="333">
        <f t="shared" si="144"/>
        <v>1</v>
      </c>
      <c r="AV992" s="333">
        <f>IF(AT992&lt;&gt;"",'Sub-Cpt Record'!C992/CODE!AU992,0)</f>
        <v>0</v>
      </c>
    </row>
    <row r="993" spans="1:48" x14ac:dyDescent="0.25">
      <c r="A993" s="333" t="str">
        <f>IF('Sub-Cpt Record'!B993="",IF(OR('Sub-Cpt Record'!A993=0,'Sub-Cpt Record'!A993=""),"",'Sub-Cpt Record'!A993),CONCATENATE('Sub-Cpt Record'!A993&amp;'Sub-Cpt Record'!B993))</f>
        <v/>
      </c>
      <c r="B993" s="333">
        <f t="shared" si="136"/>
        <v>1</v>
      </c>
      <c r="C993" s="334" t="str">
        <f>IF('Sub-Cpt Record'!E993 = "","",'Sub-Cpt Record'!E993&amp;"  ")</f>
        <v/>
      </c>
      <c r="D993" s="333" t="str">
        <f>IF('Sub-Cpt Record'!F993 = "","",'Sub-Cpt Record'!F993&amp;"  ")</f>
        <v/>
      </c>
      <c r="E993" s="333" t="str">
        <f>IF('Sub-Cpt Record'!G993 = "","",'Sub-Cpt Record'!G993&amp;"  ")</f>
        <v/>
      </c>
      <c r="F993" s="333" t="str">
        <f>IF('Sub-Cpt Record'!H993 = "","",'Sub-Cpt Record'!H993&amp;"  ")</f>
        <v/>
      </c>
      <c r="G993" s="333" t="str">
        <f>IF('Sub-Cpt Record'!I993 = "","",'Sub-Cpt Record'!I993&amp;"  ")</f>
        <v/>
      </c>
      <c r="H993" s="333" t="str">
        <f>IF('Sub-Cpt Record'!J993 = "","",'Sub-Cpt Record'!J993&amp;"  ")</f>
        <v/>
      </c>
      <c r="I993" s="335" t="str">
        <f t="shared" si="137"/>
        <v/>
      </c>
      <c r="J993" s="333">
        <f>IF(A993&lt;&gt;"",'Sub-Cpt Record'!C993/CODE!B993,0)</f>
        <v>0</v>
      </c>
      <c r="L993" s="337" t="str">
        <f t="shared" si="138"/>
        <v/>
      </c>
      <c r="N993" s="338">
        <f>COUNTIFS('Felling&amp;Restocking'!$A$11:$A$1000, 'Felling&amp;Restocking'!$A993, 'Felling&amp;Restocking'!$B$11:$B$1000, 'Felling&amp;Restocking'!$B993, 'Felling&amp;Restocking'!$H$11:$H$1000, 'Felling&amp;Restocking'!$H993)</f>
        <v>0</v>
      </c>
      <c r="O993" s="338">
        <f>IF(OR('Felling&amp;Restocking'!H993=0,'Felling&amp;Restocking'!H993=""),0,1)</f>
        <v>0</v>
      </c>
      <c r="P993" s="339">
        <f>SUM('Felling&amp;Restocking'!O993+'Felling&amp;Restocking'!P993)</f>
        <v>0</v>
      </c>
      <c r="S993" s="341">
        <f>IF(AND(O993&lt;&gt;0,P993&lt;&gt;0,'Felling&amp;Restocking'!G993&lt;&gt;0,AA993="",AC993=""),1,0)</f>
        <v>0</v>
      </c>
      <c r="T993" s="342" t="str">
        <f>IF(OR('Felling&amp;Restocking'!G993=0,'Felling&amp;Restocking'!G993=""),"",SUM('Felling&amp;Restocking'!O993/P993)*'Felling&amp;Restocking'!G993)</f>
        <v/>
      </c>
      <c r="U993" s="343" t="str">
        <f>IF(OR('Felling&amp;Restocking'!G993=0,'Felling&amp;Restocking'!G993=""),"",SUM('Felling&amp;Restocking'!P993/P993)*'Felling&amp;Restocking'!G993)</f>
        <v/>
      </c>
      <c r="V993" s="344">
        <f>IF(CONCATENATE('Felling&amp;Restocking'!U993&amp;'Felling&amp;Restocking'!W993&amp;'Felling&amp;Restocking'!Y993&amp;'Felling&amp;Restocking'!AA993&amp;'Felling&amp;Restocking'!AC993)="",0,1)</f>
        <v>0</v>
      </c>
      <c r="W993" s="345">
        <f>IF(OR(OR(TRIM('Felling&amp;Restocking'!H993)="T",TRIM('Felling&amp;Restocking'!H993)="DF",TRIM('Felling&amp;Restocking'!H993)="OS"),O993=0),0,1)</f>
        <v>0</v>
      </c>
      <c r="X993" s="345">
        <f>IF(OR('Felling&amp;Restocking'!$S993="",OR('Felling&amp;Restocking'!$S993=0,'Felling&amp;Restocking'!$S993="N/A")),0,1)</f>
        <v>0</v>
      </c>
      <c r="Y993" s="333" t="str">
        <f t="shared" si="139"/>
        <v/>
      </c>
      <c r="Z993" s="333" t="str">
        <f t="shared" si="140"/>
        <v/>
      </c>
      <c r="AA993" s="334" t="str">
        <f t="shared" si="141"/>
        <v/>
      </c>
      <c r="AC993" s="333" t="str">
        <f t="shared" si="142"/>
        <v/>
      </c>
      <c r="AE993" s="333" t="str">
        <f t="shared" si="143"/>
        <v>1</v>
      </c>
      <c r="AF993" s="346" t="str">
        <f>IF('Felling&amp;Restocking'!I993="","",IFERROR(VLOOKUP( 'Felling&amp;Restocking'!I993,SpeciesList[],2,FALSE),"," &amp; 'Felling&amp;Restocking'!I993))</f>
        <v/>
      </c>
      <c r="AG993" s="333" t="str">
        <f>IF('Felling&amp;Restocking'!I993="","",VLOOKUP( 'Felling&amp;Restocking'!I993,SpeciesList[],4,FALSE))</f>
        <v/>
      </c>
      <c r="AH993" s="333" t="str">
        <f>IF('Felling&amp;Restocking'!J993="","",IFERROR("," &amp; VLOOKUP( 'Felling&amp;Restocking'!J993,SpeciesList[],2,FALSE),"," &amp; 'Felling&amp;Restocking'!J993))</f>
        <v/>
      </c>
      <c r="AI993" s="333" t="str">
        <f>IF('Felling&amp;Restocking'!J993="","",VLOOKUP( 'Felling&amp;Restocking'!J993,SpeciesList[],4,FALSE))</f>
        <v/>
      </c>
      <c r="AJ993" s="333" t="str">
        <f>IF('Felling&amp;Restocking'!K993="","",IFERROR("," &amp; VLOOKUP( 'Felling&amp;Restocking'!K993,SpeciesList[],2,FALSE),"," &amp; 'Felling&amp;Restocking'!K993))</f>
        <v/>
      </c>
      <c r="AK993" s="333" t="str">
        <f>IF('Felling&amp;Restocking'!K993="","",VLOOKUP( 'Felling&amp;Restocking'!K993,SpeciesList[],4,FALSE))</f>
        <v/>
      </c>
      <c r="AL993" s="333" t="str">
        <f>IF('Felling&amp;Restocking'!L993="","",IFERROR("," &amp; VLOOKUP( 'Felling&amp;Restocking'!L993,SpeciesList[],2,FALSE),"," &amp; 'Felling&amp;Restocking'!L993))</f>
        <v/>
      </c>
      <c r="AM993" s="333" t="str">
        <f>IF('Felling&amp;Restocking'!L993="","",VLOOKUP( 'Felling&amp;Restocking'!L993,SpeciesList[],4,FALSE))</f>
        <v/>
      </c>
      <c r="AN993" s="333" t="str">
        <f>IF('Felling&amp;Restocking'!M993="","",IFERROR("," &amp; VLOOKUP( 'Felling&amp;Restocking'!M993,SpeciesList[],2,FALSE),"," &amp; 'Felling&amp;Restocking'!M993))</f>
        <v/>
      </c>
      <c r="AO993" s="333" t="str">
        <f>IF('Felling&amp;Restocking'!M993="","",VLOOKUP( 'Felling&amp;Restocking'!M993,SpeciesList[],4,FALSE))</f>
        <v/>
      </c>
      <c r="AP993" s="333" t="str">
        <f>IF('Felling&amp;Restocking'!N993="","",IFERROR("," &amp; VLOOKUP( 'Felling&amp;Restocking'!N993,SpeciesList[],2,FALSE),"," &amp; 'Felling&amp;Restocking'!N993))</f>
        <v/>
      </c>
      <c r="AQ993" s="333" t="str">
        <f>IF('Felling&amp;Restocking'!N993="","",VLOOKUP( 'Felling&amp;Restocking'!N993,SpeciesList[],4,FALSE))</f>
        <v/>
      </c>
      <c r="AS993" s="346"/>
      <c r="AT993" s="333" t="str">
        <f>IF('Sub-Cpt Record'!A993&lt;&gt;"",CONCATENATE('Sub-Cpt Record'!A993,'Sub-Cpt Record'!B993,'Sub-Cpt Record'!C993),"")</f>
        <v/>
      </c>
      <c r="AU993" s="333">
        <f t="shared" si="144"/>
        <v>1</v>
      </c>
      <c r="AV993" s="333">
        <f>IF(AT993&lt;&gt;"",'Sub-Cpt Record'!C993/CODE!AU993,0)</f>
        <v>0</v>
      </c>
    </row>
    <row r="994" spans="1:48" x14ac:dyDescent="0.25">
      <c r="A994" s="333" t="str">
        <f>IF('Sub-Cpt Record'!B994="",IF(OR('Sub-Cpt Record'!A994=0,'Sub-Cpt Record'!A994=""),"",'Sub-Cpt Record'!A994),CONCATENATE('Sub-Cpt Record'!A994&amp;'Sub-Cpt Record'!B994))</f>
        <v/>
      </c>
      <c r="B994" s="333">
        <f t="shared" si="136"/>
        <v>1</v>
      </c>
      <c r="C994" s="334" t="str">
        <f>IF('Sub-Cpt Record'!E994 = "","",'Sub-Cpt Record'!E994&amp;"  ")</f>
        <v/>
      </c>
      <c r="D994" s="333" t="str">
        <f>IF('Sub-Cpt Record'!F994 = "","",'Sub-Cpt Record'!F994&amp;"  ")</f>
        <v/>
      </c>
      <c r="E994" s="333" t="str">
        <f>IF('Sub-Cpt Record'!G994 = "","",'Sub-Cpt Record'!G994&amp;"  ")</f>
        <v/>
      </c>
      <c r="F994" s="333" t="str">
        <f>IF('Sub-Cpt Record'!H994 = "","",'Sub-Cpt Record'!H994&amp;"  ")</f>
        <v/>
      </c>
      <c r="G994" s="333" t="str">
        <f>IF('Sub-Cpt Record'!I994 = "","",'Sub-Cpt Record'!I994&amp;"  ")</f>
        <v/>
      </c>
      <c r="H994" s="333" t="str">
        <f>IF('Sub-Cpt Record'!J994 = "","",'Sub-Cpt Record'!J994&amp;"  ")</f>
        <v/>
      </c>
      <c r="I994" s="335" t="str">
        <f t="shared" si="137"/>
        <v/>
      </c>
      <c r="J994" s="333">
        <f>IF(A994&lt;&gt;"",'Sub-Cpt Record'!C994/CODE!B994,0)</f>
        <v>0</v>
      </c>
      <c r="L994" s="337" t="str">
        <f t="shared" si="138"/>
        <v/>
      </c>
      <c r="N994" s="338">
        <f>COUNTIFS('Felling&amp;Restocking'!$A$11:$A$1000, 'Felling&amp;Restocking'!$A994, 'Felling&amp;Restocking'!$B$11:$B$1000, 'Felling&amp;Restocking'!$B994, 'Felling&amp;Restocking'!$H$11:$H$1000, 'Felling&amp;Restocking'!$H994)</f>
        <v>0</v>
      </c>
      <c r="O994" s="338">
        <f>IF(OR('Felling&amp;Restocking'!H994=0,'Felling&amp;Restocking'!H994=""),0,1)</f>
        <v>0</v>
      </c>
      <c r="P994" s="339">
        <f>SUM('Felling&amp;Restocking'!O994+'Felling&amp;Restocking'!P994)</f>
        <v>0</v>
      </c>
      <c r="S994" s="341">
        <f>IF(AND(O994&lt;&gt;0,P994&lt;&gt;0,'Felling&amp;Restocking'!G994&lt;&gt;0,AA994="",AC994=""),1,0)</f>
        <v>0</v>
      </c>
      <c r="T994" s="342" t="str">
        <f>IF(OR('Felling&amp;Restocking'!G994=0,'Felling&amp;Restocking'!G994=""),"",SUM('Felling&amp;Restocking'!O994/P994)*'Felling&amp;Restocking'!G994)</f>
        <v/>
      </c>
      <c r="U994" s="343" t="str">
        <f>IF(OR('Felling&amp;Restocking'!G994=0,'Felling&amp;Restocking'!G994=""),"",SUM('Felling&amp;Restocking'!P994/P994)*'Felling&amp;Restocking'!G994)</f>
        <v/>
      </c>
      <c r="V994" s="344">
        <f>IF(CONCATENATE('Felling&amp;Restocking'!U994&amp;'Felling&amp;Restocking'!W994&amp;'Felling&amp;Restocking'!Y994&amp;'Felling&amp;Restocking'!AA994&amp;'Felling&amp;Restocking'!AC994)="",0,1)</f>
        <v>0</v>
      </c>
      <c r="W994" s="345">
        <f>IF(OR(OR(TRIM('Felling&amp;Restocking'!H994)="T",TRIM('Felling&amp;Restocking'!H994)="DF",TRIM('Felling&amp;Restocking'!H994)="OS"),O994=0),0,1)</f>
        <v>0</v>
      </c>
      <c r="X994" s="345">
        <f>IF(OR('Felling&amp;Restocking'!$S994="",OR('Felling&amp;Restocking'!$S994=0,'Felling&amp;Restocking'!$S994="N/A")),0,1)</f>
        <v>0</v>
      </c>
      <c r="Y994" s="333" t="str">
        <f t="shared" si="139"/>
        <v/>
      </c>
      <c r="Z994" s="333" t="str">
        <f t="shared" si="140"/>
        <v/>
      </c>
      <c r="AA994" s="334" t="str">
        <f t="shared" si="141"/>
        <v/>
      </c>
      <c r="AC994" s="333" t="str">
        <f t="shared" si="142"/>
        <v/>
      </c>
      <c r="AE994" s="333" t="str">
        <f t="shared" si="143"/>
        <v>1</v>
      </c>
      <c r="AF994" s="346" t="str">
        <f>IF('Felling&amp;Restocking'!I994="","",IFERROR(VLOOKUP( 'Felling&amp;Restocking'!I994,SpeciesList[],2,FALSE),"," &amp; 'Felling&amp;Restocking'!I994))</f>
        <v/>
      </c>
      <c r="AG994" s="333" t="str">
        <f>IF('Felling&amp;Restocking'!I994="","",VLOOKUP( 'Felling&amp;Restocking'!I994,SpeciesList[],4,FALSE))</f>
        <v/>
      </c>
      <c r="AH994" s="333" t="str">
        <f>IF('Felling&amp;Restocking'!J994="","",IFERROR("," &amp; VLOOKUP( 'Felling&amp;Restocking'!J994,SpeciesList[],2,FALSE),"," &amp; 'Felling&amp;Restocking'!J994))</f>
        <v/>
      </c>
      <c r="AI994" s="333" t="str">
        <f>IF('Felling&amp;Restocking'!J994="","",VLOOKUP( 'Felling&amp;Restocking'!J994,SpeciesList[],4,FALSE))</f>
        <v/>
      </c>
      <c r="AJ994" s="333" t="str">
        <f>IF('Felling&amp;Restocking'!K994="","",IFERROR("," &amp; VLOOKUP( 'Felling&amp;Restocking'!K994,SpeciesList[],2,FALSE),"," &amp; 'Felling&amp;Restocking'!K994))</f>
        <v/>
      </c>
      <c r="AK994" s="333" t="str">
        <f>IF('Felling&amp;Restocking'!K994="","",VLOOKUP( 'Felling&amp;Restocking'!K994,SpeciesList[],4,FALSE))</f>
        <v/>
      </c>
      <c r="AL994" s="333" t="str">
        <f>IF('Felling&amp;Restocking'!L994="","",IFERROR("," &amp; VLOOKUP( 'Felling&amp;Restocking'!L994,SpeciesList[],2,FALSE),"," &amp; 'Felling&amp;Restocking'!L994))</f>
        <v/>
      </c>
      <c r="AM994" s="333" t="str">
        <f>IF('Felling&amp;Restocking'!L994="","",VLOOKUP( 'Felling&amp;Restocking'!L994,SpeciesList[],4,FALSE))</f>
        <v/>
      </c>
      <c r="AN994" s="333" t="str">
        <f>IF('Felling&amp;Restocking'!M994="","",IFERROR("," &amp; VLOOKUP( 'Felling&amp;Restocking'!M994,SpeciesList[],2,FALSE),"," &amp; 'Felling&amp;Restocking'!M994))</f>
        <v/>
      </c>
      <c r="AO994" s="333" t="str">
        <f>IF('Felling&amp;Restocking'!M994="","",VLOOKUP( 'Felling&amp;Restocking'!M994,SpeciesList[],4,FALSE))</f>
        <v/>
      </c>
      <c r="AP994" s="333" t="str">
        <f>IF('Felling&amp;Restocking'!N994="","",IFERROR("," &amp; VLOOKUP( 'Felling&amp;Restocking'!N994,SpeciesList[],2,FALSE),"," &amp; 'Felling&amp;Restocking'!N994))</f>
        <v/>
      </c>
      <c r="AQ994" s="333" t="str">
        <f>IF('Felling&amp;Restocking'!N994="","",VLOOKUP( 'Felling&amp;Restocking'!N994,SpeciesList[],4,FALSE))</f>
        <v/>
      </c>
      <c r="AS994" s="346"/>
      <c r="AT994" s="333" t="str">
        <f>IF('Sub-Cpt Record'!A994&lt;&gt;"",CONCATENATE('Sub-Cpt Record'!A994,'Sub-Cpt Record'!B994,'Sub-Cpt Record'!C994),"")</f>
        <v/>
      </c>
      <c r="AU994" s="333">
        <f t="shared" si="144"/>
        <v>1</v>
      </c>
      <c r="AV994" s="333">
        <f>IF(AT994&lt;&gt;"",'Sub-Cpt Record'!C994/CODE!AU994,0)</f>
        <v>0</v>
      </c>
    </row>
    <row r="995" spans="1:48" x14ac:dyDescent="0.25">
      <c r="A995" s="333" t="str">
        <f>IF('Sub-Cpt Record'!B995="",IF(OR('Sub-Cpt Record'!A995=0,'Sub-Cpt Record'!A995=""),"",'Sub-Cpt Record'!A995),CONCATENATE('Sub-Cpt Record'!A995&amp;'Sub-Cpt Record'!B995))</f>
        <v/>
      </c>
      <c r="B995" s="333">
        <f t="shared" si="136"/>
        <v>1</v>
      </c>
      <c r="C995" s="334" t="str">
        <f>IF('Sub-Cpt Record'!E995 = "","",'Sub-Cpt Record'!E995&amp;"  ")</f>
        <v/>
      </c>
      <c r="D995" s="333" t="str">
        <f>IF('Sub-Cpt Record'!F995 = "","",'Sub-Cpt Record'!F995&amp;"  ")</f>
        <v/>
      </c>
      <c r="E995" s="333" t="str">
        <f>IF('Sub-Cpt Record'!G995 = "","",'Sub-Cpt Record'!G995&amp;"  ")</f>
        <v/>
      </c>
      <c r="F995" s="333" t="str">
        <f>IF('Sub-Cpt Record'!H995 = "","",'Sub-Cpt Record'!H995&amp;"  ")</f>
        <v/>
      </c>
      <c r="G995" s="333" t="str">
        <f>IF('Sub-Cpt Record'!I995 = "","",'Sub-Cpt Record'!I995&amp;"  ")</f>
        <v/>
      </c>
      <c r="H995" s="333" t="str">
        <f>IF('Sub-Cpt Record'!J995 = "","",'Sub-Cpt Record'!J995&amp;"  ")</f>
        <v/>
      </c>
      <c r="I995" s="335" t="str">
        <f t="shared" si="137"/>
        <v/>
      </c>
      <c r="J995" s="333">
        <f>IF(A995&lt;&gt;"",'Sub-Cpt Record'!C995/CODE!B995,0)</f>
        <v>0</v>
      </c>
      <c r="L995" s="337" t="str">
        <f t="shared" si="138"/>
        <v/>
      </c>
      <c r="N995" s="338">
        <f>COUNTIFS('Felling&amp;Restocking'!$A$11:$A$1000, 'Felling&amp;Restocking'!$A995, 'Felling&amp;Restocking'!$B$11:$B$1000, 'Felling&amp;Restocking'!$B995, 'Felling&amp;Restocking'!$H$11:$H$1000, 'Felling&amp;Restocking'!$H995)</f>
        <v>0</v>
      </c>
      <c r="O995" s="338">
        <f>IF(OR('Felling&amp;Restocking'!H995=0,'Felling&amp;Restocking'!H995=""),0,1)</f>
        <v>0</v>
      </c>
      <c r="P995" s="339">
        <f>SUM('Felling&amp;Restocking'!O995+'Felling&amp;Restocking'!P995)</f>
        <v>0</v>
      </c>
      <c r="S995" s="341">
        <f>IF(AND(O995&lt;&gt;0,P995&lt;&gt;0,'Felling&amp;Restocking'!G995&lt;&gt;0,AA995="",AC995=""),1,0)</f>
        <v>0</v>
      </c>
      <c r="T995" s="342" t="str">
        <f>IF(OR('Felling&amp;Restocking'!G995=0,'Felling&amp;Restocking'!G995=""),"",SUM('Felling&amp;Restocking'!O995/P995)*'Felling&amp;Restocking'!G995)</f>
        <v/>
      </c>
      <c r="U995" s="343" t="str">
        <f>IF(OR('Felling&amp;Restocking'!G995=0,'Felling&amp;Restocking'!G995=""),"",SUM('Felling&amp;Restocking'!P995/P995)*'Felling&amp;Restocking'!G995)</f>
        <v/>
      </c>
      <c r="V995" s="344">
        <f>IF(CONCATENATE('Felling&amp;Restocking'!U995&amp;'Felling&amp;Restocking'!W995&amp;'Felling&amp;Restocking'!Y995&amp;'Felling&amp;Restocking'!AA995&amp;'Felling&amp;Restocking'!AC995)="",0,1)</f>
        <v>0</v>
      </c>
      <c r="W995" s="345">
        <f>IF(OR(OR(TRIM('Felling&amp;Restocking'!H995)="T",TRIM('Felling&amp;Restocking'!H995)="DF",TRIM('Felling&amp;Restocking'!H995)="OS"),O995=0),0,1)</f>
        <v>0</v>
      </c>
      <c r="X995" s="345">
        <f>IF(OR('Felling&amp;Restocking'!$S995="",OR('Felling&amp;Restocking'!$S995=0,'Felling&amp;Restocking'!$S995="N/A")),0,1)</f>
        <v>0</v>
      </c>
      <c r="Y995" s="333" t="str">
        <f t="shared" si="139"/>
        <v/>
      </c>
      <c r="Z995" s="333" t="str">
        <f t="shared" si="140"/>
        <v/>
      </c>
      <c r="AA995" s="334" t="str">
        <f t="shared" si="141"/>
        <v/>
      </c>
      <c r="AC995" s="333" t="str">
        <f t="shared" si="142"/>
        <v/>
      </c>
      <c r="AE995" s="333" t="str">
        <f t="shared" si="143"/>
        <v>1</v>
      </c>
      <c r="AF995" s="346" t="str">
        <f>IF('Felling&amp;Restocking'!I995="","",IFERROR(VLOOKUP( 'Felling&amp;Restocking'!I995,SpeciesList[],2,FALSE),"," &amp; 'Felling&amp;Restocking'!I995))</f>
        <v/>
      </c>
      <c r="AG995" s="333" t="str">
        <f>IF('Felling&amp;Restocking'!I995="","",VLOOKUP( 'Felling&amp;Restocking'!I995,SpeciesList[],4,FALSE))</f>
        <v/>
      </c>
      <c r="AH995" s="333" t="str">
        <f>IF('Felling&amp;Restocking'!J995="","",IFERROR("," &amp; VLOOKUP( 'Felling&amp;Restocking'!J995,SpeciesList[],2,FALSE),"," &amp; 'Felling&amp;Restocking'!J995))</f>
        <v/>
      </c>
      <c r="AI995" s="333" t="str">
        <f>IF('Felling&amp;Restocking'!J995="","",VLOOKUP( 'Felling&amp;Restocking'!J995,SpeciesList[],4,FALSE))</f>
        <v/>
      </c>
      <c r="AJ995" s="333" t="str">
        <f>IF('Felling&amp;Restocking'!K995="","",IFERROR("," &amp; VLOOKUP( 'Felling&amp;Restocking'!K995,SpeciesList[],2,FALSE),"," &amp; 'Felling&amp;Restocking'!K995))</f>
        <v/>
      </c>
      <c r="AK995" s="333" t="str">
        <f>IF('Felling&amp;Restocking'!K995="","",VLOOKUP( 'Felling&amp;Restocking'!K995,SpeciesList[],4,FALSE))</f>
        <v/>
      </c>
      <c r="AL995" s="333" t="str">
        <f>IF('Felling&amp;Restocking'!L995="","",IFERROR("," &amp; VLOOKUP( 'Felling&amp;Restocking'!L995,SpeciesList[],2,FALSE),"," &amp; 'Felling&amp;Restocking'!L995))</f>
        <v/>
      </c>
      <c r="AM995" s="333" t="str">
        <f>IF('Felling&amp;Restocking'!L995="","",VLOOKUP( 'Felling&amp;Restocking'!L995,SpeciesList[],4,FALSE))</f>
        <v/>
      </c>
      <c r="AN995" s="333" t="str">
        <f>IF('Felling&amp;Restocking'!M995="","",IFERROR("," &amp; VLOOKUP( 'Felling&amp;Restocking'!M995,SpeciesList[],2,FALSE),"," &amp; 'Felling&amp;Restocking'!M995))</f>
        <v/>
      </c>
      <c r="AO995" s="333" t="str">
        <f>IF('Felling&amp;Restocking'!M995="","",VLOOKUP( 'Felling&amp;Restocking'!M995,SpeciesList[],4,FALSE))</f>
        <v/>
      </c>
      <c r="AP995" s="333" t="str">
        <f>IF('Felling&amp;Restocking'!N995="","",IFERROR("," &amp; VLOOKUP( 'Felling&amp;Restocking'!N995,SpeciesList[],2,FALSE),"," &amp; 'Felling&amp;Restocking'!N995))</f>
        <v/>
      </c>
      <c r="AQ995" s="333" t="str">
        <f>IF('Felling&amp;Restocking'!N995="","",VLOOKUP( 'Felling&amp;Restocking'!N995,SpeciesList[],4,FALSE))</f>
        <v/>
      </c>
      <c r="AS995" s="346"/>
      <c r="AT995" s="333" t="str">
        <f>IF('Sub-Cpt Record'!A995&lt;&gt;"",CONCATENATE('Sub-Cpt Record'!A995,'Sub-Cpt Record'!B995,'Sub-Cpt Record'!C995),"")</f>
        <v/>
      </c>
      <c r="AU995" s="333">
        <f t="shared" si="144"/>
        <v>1</v>
      </c>
      <c r="AV995" s="333">
        <f>IF(AT995&lt;&gt;"",'Sub-Cpt Record'!C995/CODE!AU995,0)</f>
        <v>0</v>
      </c>
    </row>
    <row r="996" spans="1:48" x14ac:dyDescent="0.25">
      <c r="A996" s="333" t="str">
        <f>IF('Sub-Cpt Record'!B996="",IF(OR('Sub-Cpt Record'!A996=0,'Sub-Cpt Record'!A996=""),"",'Sub-Cpt Record'!A996),CONCATENATE('Sub-Cpt Record'!A996&amp;'Sub-Cpt Record'!B996))</f>
        <v/>
      </c>
      <c r="B996" s="333">
        <f t="shared" si="136"/>
        <v>1</v>
      </c>
      <c r="C996" s="334" t="str">
        <f>IF('Sub-Cpt Record'!E996 = "","",'Sub-Cpt Record'!E996&amp;"  ")</f>
        <v/>
      </c>
      <c r="D996" s="333" t="str">
        <f>IF('Sub-Cpt Record'!F996 = "","",'Sub-Cpt Record'!F996&amp;"  ")</f>
        <v/>
      </c>
      <c r="E996" s="333" t="str">
        <f>IF('Sub-Cpt Record'!G996 = "","",'Sub-Cpt Record'!G996&amp;"  ")</f>
        <v/>
      </c>
      <c r="F996" s="333" t="str">
        <f>IF('Sub-Cpt Record'!H996 = "","",'Sub-Cpt Record'!H996&amp;"  ")</f>
        <v/>
      </c>
      <c r="G996" s="333" t="str">
        <f>IF('Sub-Cpt Record'!I996 = "","",'Sub-Cpt Record'!I996&amp;"  ")</f>
        <v/>
      </c>
      <c r="H996" s="333" t="str">
        <f>IF('Sub-Cpt Record'!J996 = "","",'Sub-Cpt Record'!J996&amp;"  ")</f>
        <v/>
      </c>
      <c r="I996" s="335" t="str">
        <f t="shared" si="137"/>
        <v/>
      </c>
      <c r="J996" s="333">
        <f>IF(A996&lt;&gt;"",'Sub-Cpt Record'!C996/CODE!B996,0)</f>
        <v>0</v>
      </c>
      <c r="L996" s="337" t="str">
        <f t="shared" si="138"/>
        <v/>
      </c>
      <c r="N996" s="338">
        <f>COUNTIFS('Felling&amp;Restocking'!$A$11:$A$1000, 'Felling&amp;Restocking'!$A996, 'Felling&amp;Restocking'!$B$11:$B$1000, 'Felling&amp;Restocking'!$B996, 'Felling&amp;Restocking'!$H$11:$H$1000, 'Felling&amp;Restocking'!$H996)</f>
        <v>0</v>
      </c>
      <c r="O996" s="338">
        <f>IF(OR('Felling&amp;Restocking'!H996=0,'Felling&amp;Restocking'!H996=""),0,1)</f>
        <v>0</v>
      </c>
      <c r="P996" s="339">
        <f>SUM('Felling&amp;Restocking'!O996+'Felling&amp;Restocking'!P996)</f>
        <v>0</v>
      </c>
      <c r="S996" s="341">
        <f>IF(AND(O996&lt;&gt;0,P996&lt;&gt;0,'Felling&amp;Restocking'!G996&lt;&gt;0,AA996="",AC996=""),1,0)</f>
        <v>0</v>
      </c>
      <c r="T996" s="342" t="str">
        <f>IF(OR('Felling&amp;Restocking'!G996=0,'Felling&amp;Restocking'!G996=""),"",SUM('Felling&amp;Restocking'!O996/P996)*'Felling&amp;Restocking'!G996)</f>
        <v/>
      </c>
      <c r="U996" s="343" t="str">
        <f>IF(OR('Felling&amp;Restocking'!G996=0,'Felling&amp;Restocking'!G996=""),"",SUM('Felling&amp;Restocking'!P996/P996)*'Felling&amp;Restocking'!G996)</f>
        <v/>
      </c>
      <c r="V996" s="344">
        <f>IF(CONCATENATE('Felling&amp;Restocking'!U996&amp;'Felling&amp;Restocking'!W996&amp;'Felling&amp;Restocking'!Y996&amp;'Felling&amp;Restocking'!AA996&amp;'Felling&amp;Restocking'!AC996)="",0,1)</f>
        <v>0</v>
      </c>
      <c r="W996" s="345">
        <f>IF(OR(OR(TRIM('Felling&amp;Restocking'!H996)="T",TRIM('Felling&amp;Restocking'!H996)="DF",TRIM('Felling&amp;Restocking'!H996)="OS"),O996=0),0,1)</f>
        <v>0</v>
      </c>
      <c r="X996" s="345">
        <f>IF(OR('Felling&amp;Restocking'!$S996="",OR('Felling&amp;Restocking'!$S996=0,'Felling&amp;Restocking'!$S996="N/A")),0,1)</f>
        <v>0</v>
      </c>
      <c r="Y996" s="333" t="str">
        <f t="shared" si="139"/>
        <v/>
      </c>
      <c r="Z996" s="333" t="str">
        <f t="shared" si="140"/>
        <v/>
      </c>
      <c r="AA996" s="334" t="str">
        <f t="shared" si="141"/>
        <v/>
      </c>
      <c r="AC996" s="333" t="str">
        <f t="shared" si="142"/>
        <v/>
      </c>
      <c r="AE996" s="333" t="str">
        <f t="shared" si="143"/>
        <v>1</v>
      </c>
      <c r="AF996" s="346" t="str">
        <f>IF('Felling&amp;Restocking'!I996="","",IFERROR(VLOOKUP( 'Felling&amp;Restocking'!I996,SpeciesList[],2,FALSE),"," &amp; 'Felling&amp;Restocking'!I996))</f>
        <v/>
      </c>
      <c r="AG996" s="333" t="str">
        <f>IF('Felling&amp;Restocking'!I996="","",VLOOKUP( 'Felling&amp;Restocking'!I996,SpeciesList[],4,FALSE))</f>
        <v/>
      </c>
      <c r="AH996" s="333" t="str">
        <f>IF('Felling&amp;Restocking'!J996="","",IFERROR("," &amp; VLOOKUP( 'Felling&amp;Restocking'!J996,SpeciesList[],2,FALSE),"," &amp; 'Felling&amp;Restocking'!J996))</f>
        <v/>
      </c>
      <c r="AI996" s="333" t="str">
        <f>IF('Felling&amp;Restocking'!J996="","",VLOOKUP( 'Felling&amp;Restocking'!J996,SpeciesList[],4,FALSE))</f>
        <v/>
      </c>
      <c r="AJ996" s="333" t="str">
        <f>IF('Felling&amp;Restocking'!K996="","",IFERROR("," &amp; VLOOKUP( 'Felling&amp;Restocking'!K996,SpeciesList[],2,FALSE),"," &amp; 'Felling&amp;Restocking'!K996))</f>
        <v/>
      </c>
      <c r="AK996" s="333" t="str">
        <f>IF('Felling&amp;Restocking'!K996="","",VLOOKUP( 'Felling&amp;Restocking'!K996,SpeciesList[],4,FALSE))</f>
        <v/>
      </c>
      <c r="AL996" s="333" t="str">
        <f>IF('Felling&amp;Restocking'!L996="","",IFERROR("," &amp; VLOOKUP( 'Felling&amp;Restocking'!L996,SpeciesList[],2,FALSE),"," &amp; 'Felling&amp;Restocking'!L996))</f>
        <v/>
      </c>
      <c r="AM996" s="333" t="str">
        <f>IF('Felling&amp;Restocking'!L996="","",VLOOKUP( 'Felling&amp;Restocking'!L996,SpeciesList[],4,FALSE))</f>
        <v/>
      </c>
      <c r="AN996" s="333" t="str">
        <f>IF('Felling&amp;Restocking'!M996="","",IFERROR("," &amp; VLOOKUP( 'Felling&amp;Restocking'!M996,SpeciesList[],2,FALSE),"," &amp; 'Felling&amp;Restocking'!M996))</f>
        <v/>
      </c>
      <c r="AO996" s="333" t="str">
        <f>IF('Felling&amp;Restocking'!M996="","",VLOOKUP( 'Felling&amp;Restocking'!M996,SpeciesList[],4,FALSE))</f>
        <v/>
      </c>
      <c r="AP996" s="333" t="str">
        <f>IF('Felling&amp;Restocking'!N996="","",IFERROR("," &amp; VLOOKUP( 'Felling&amp;Restocking'!N996,SpeciesList[],2,FALSE),"," &amp; 'Felling&amp;Restocking'!N996))</f>
        <v/>
      </c>
      <c r="AQ996" s="333" t="str">
        <f>IF('Felling&amp;Restocking'!N996="","",VLOOKUP( 'Felling&amp;Restocking'!N996,SpeciesList[],4,FALSE))</f>
        <v/>
      </c>
      <c r="AS996" s="346"/>
      <c r="AT996" s="333" t="str">
        <f>IF('Sub-Cpt Record'!A996&lt;&gt;"",CONCATENATE('Sub-Cpt Record'!A996,'Sub-Cpt Record'!B996,'Sub-Cpt Record'!C996),"")</f>
        <v/>
      </c>
      <c r="AU996" s="333">
        <f t="shared" si="144"/>
        <v>1</v>
      </c>
      <c r="AV996" s="333">
        <f>IF(AT996&lt;&gt;"",'Sub-Cpt Record'!C996/CODE!AU996,0)</f>
        <v>0</v>
      </c>
    </row>
    <row r="997" spans="1:48" x14ac:dyDescent="0.25">
      <c r="A997" s="333" t="str">
        <f>IF('Sub-Cpt Record'!B997="",IF(OR('Sub-Cpt Record'!A997=0,'Sub-Cpt Record'!A997=""),"",'Sub-Cpt Record'!A997),CONCATENATE('Sub-Cpt Record'!A997&amp;'Sub-Cpt Record'!B997))</f>
        <v/>
      </c>
      <c r="B997" s="333">
        <f t="shared" si="136"/>
        <v>1</v>
      </c>
      <c r="C997" s="334" t="str">
        <f>IF('Sub-Cpt Record'!E997 = "","",'Sub-Cpt Record'!E997&amp;"  ")</f>
        <v/>
      </c>
      <c r="D997" s="333" t="str">
        <f>IF('Sub-Cpt Record'!F997 = "","",'Sub-Cpt Record'!F997&amp;"  ")</f>
        <v/>
      </c>
      <c r="E997" s="333" t="str">
        <f>IF('Sub-Cpt Record'!G997 = "","",'Sub-Cpt Record'!G997&amp;"  ")</f>
        <v/>
      </c>
      <c r="F997" s="333" t="str">
        <f>IF('Sub-Cpt Record'!H997 = "","",'Sub-Cpt Record'!H997&amp;"  ")</f>
        <v/>
      </c>
      <c r="G997" s="333" t="str">
        <f>IF('Sub-Cpt Record'!I997 = "","",'Sub-Cpt Record'!I997&amp;"  ")</f>
        <v/>
      </c>
      <c r="H997" s="333" t="str">
        <f>IF('Sub-Cpt Record'!J997 = "","",'Sub-Cpt Record'!J997&amp;"  ")</f>
        <v/>
      </c>
      <c r="I997" s="335" t="str">
        <f t="shared" si="137"/>
        <v/>
      </c>
      <c r="J997" s="333">
        <f>IF(A997&lt;&gt;"",'Sub-Cpt Record'!C997/CODE!B997,0)</f>
        <v>0</v>
      </c>
      <c r="L997" s="337" t="str">
        <f t="shared" si="138"/>
        <v/>
      </c>
      <c r="N997" s="338">
        <f>COUNTIFS('Felling&amp;Restocking'!$A$11:$A$1000, 'Felling&amp;Restocking'!$A997, 'Felling&amp;Restocking'!$B$11:$B$1000, 'Felling&amp;Restocking'!$B997, 'Felling&amp;Restocking'!$H$11:$H$1000, 'Felling&amp;Restocking'!$H997)</f>
        <v>0</v>
      </c>
      <c r="O997" s="338">
        <f>IF(OR('Felling&amp;Restocking'!H997=0,'Felling&amp;Restocking'!H997=""),0,1)</f>
        <v>0</v>
      </c>
      <c r="P997" s="339">
        <f>SUM('Felling&amp;Restocking'!O997+'Felling&amp;Restocking'!P997)</f>
        <v>0</v>
      </c>
      <c r="S997" s="341">
        <f>IF(AND(O997&lt;&gt;0,P997&lt;&gt;0,'Felling&amp;Restocking'!G997&lt;&gt;0,AA997="",AC997=""),1,0)</f>
        <v>0</v>
      </c>
      <c r="T997" s="342" t="str">
        <f>IF(OR('Felling&amp;Restocking'!G997=0,'Felling&amp;Restocking'!G997=""),"",SUM('Felling&amp;Restocking'!O997/P997)*'Felling&amp;Restocking'!G997)</f>
        <v/>
      </c>
      <c r="U997" s="343" t="str">
        <f>IF(OR('Felling&amp;Restocking'!G997=0,'Felling&amp;Restocking'!G997=""),"",SUM('Felling&amp;Restocking'!P997/P997)*'Felling&amp;Restocking'!G997)</f>
        <v/>
      </c>
      <c r="V997" s="344">
        <f>IF(CONCATENATE('Felling&amp;Restocking'!U997&amp;'Felling&amp;Restocking'!W997&amp;'Felling&amp;Restocking'!Y997&amp;'Felling&amp;Restocking'!AA997&amp;'Felling&amp;Restocking'!AC997)="",0,1)</f>
        <v>0</v>
      </c>
      <c r="W997" s="345">
        <f>IF(OR(OR(TRIM('Felling&amp;Restocking'!H997)="T",TRIM('Felling&amp;Restocking'!H997)="DF",TRIM('Felling&amp;Restocking'!H997)="OS"),O997=0),0,1)</f>
        <v>0</v>
      </c>
      <c r="X997" s="345">
        <f>IF(OR('Felling&amp;Restocking'!$S997="",OR('Felling&amp;Restocking'!$S997=0,'Felling&amp;Restocking'!$S997="N/A")),0,1)</f>
        <v>0</v>
      </c>
      <c r="Y997" s="333" t="str">
        <f t="shared" si="139"/>
        <v/>
      </c>
      <c r="Z997" s="333" t="str">
        <f t="shared" si="140"/>
        <v/>
      </c>
      <c r="AA997" s="334" t="str">
        <f t="shared" si="141"/>
        <v/>
      </c>
      <c r="AC997" s="333" t="str">
        <f t="shared" si="142"/>
        <v/>
      </c>
      <c r="AE997" s="333" t="str">
        <f t="shared" si="143"/>
        <v>1</v>
      </c>
      <c r="AF997" s="346" t="str">
        <f>IF('Felling&amp;Restocking'!I997="","",IFERROR(VLOOKUP( 'Felling&amp;Restocking'!I997,SpeciesList[],2,FALSE),"," &amp; 'Felling&amp;Restocking'!I997))</f>
        <v/>
      </c>
      <c r="AG997" s="333" t="str">
        <f>IF('Felling&amp;Restocking'!I997="","",VLOOKUP( 'Felling&amp;Restocking'!I997,SpeciesList[],4,FALSE))</f>
        <v/>
      </c>
      <c r="AH997" s="333" t="str">
        <f>IF('Felling&amp;Restocking'!J997="","",IFERROR("," &amp; VLOOKUP( 'Felling&amp;Restocking'!J997,SpeciesList[],2,FALSE),"," &amp; 'Felling&amp;Restocking'!J997))</f>
        <v/>
      </c>
      <c r="AI997" s="333" t="str">
        <f>IF('Felling&amp;Restocking'!J997="","",VLOOKUP( 'Felling&amp;Restocking'!J997,SpeciesList[],4,FALSE))</f>
        <v/>
      </c>
      <c r="AJ997" s="333" t="str">
        <f>IF('Felling&amp;Restocking'!K997="","",IFERROR("," &amp; VLOOKUP( 'Felling&amp;Restocking'!K997,SpeciesList[],2,FALSE),"," &amp; 'Felling&amp;Restocking'!K997))</f>
        <v/>
      </c>
      <c r="AK997" s="333" t="str">
        <f>IF('Felling&amp;Restocking'!K997="","",VLOOKUP( 'Felling&amp;Restocking'!K997,SpeciesList[],4,FALSE))</f>
        <v/>
      </c>
      <c r="AL997" s="333" t="str">
        <f>IF('Felling&amp;Restocking'!L997="","",IFERROR("," &amp; VLOOKUP( 'Felling&amp;Restocking'!L997,SpeciesList[],2,FALSE),"," &amp; 'Felling&amp;Restocking'!L997))</f>
        <v/>
      </c>
      <c r="AM997" s="333" t="str">
        <f>IF('Felling&amp;Restocking'!L997="","",VLOOKUP( 'Felling&amp;Restocking'!L997,SpeciesList[],4,FALSE))</f>
        <v/>
      </c>
      <c r="AN997" s="333" t="str">
        <f>IF('Felling&amp;Restocking'!M997="","",IFERROR("," &amp; VLOOKUP( 'Felling&amp;Restocking'!M997,SpeciesList[],2,FALSE),"," &amp; 'Felling&amp;Restocking'!M997))</f>
        <v/>
      </c>
      <c r="AO997" s="333" t="str">
        <f>IF('Felling&amp;Restocking'!M997="","",VLOOKUP( 'Felling&amp;Restocking'!M997,SpeciesList[],4,FALSE))</f>
        <v/>
      </c>
      <c r="AP997" s="333" t="str">
        <f>IF('Felling&amp;Restocking'!N997="","",IFERROR("," &amp; VLOOKUP( 'Felling&amp;Restocking'!N997,SpeciesList[],2,FALSE),"," &amp; 'Felling&amp;Restocking'!N997))</f>
        <v/>
      </c>
      <c r="AQ997" s="333" t="str">
        <f>IF('Felling&amp;Restocking'!N997="","",VLOOKUP( 'Felling&amp;Restocking'!N997,SpeciesList[],4,FALSE))</f>
        <v/>
      </c>
      <c r="AS997" s="346"/>
      <c r="AT997" s="333" t="str">
        <f>IF('Sub-Cpt Record'!A997&lt;&gt;"",CONCATENATE('Sub-Cpt Record'!A997,'Sub-Cpt Record'!B997,'Sub-Cpt Record'!C997),"")</f>
        <v/>
      </c>
      <c r="AU997" s="333">
        <f t="shared" si="144"/>
        <v>1</v>
      </c>
      <c r="AV997" s="333">
        <f>IF(AT997&lt;&gt;"",'Sub-Cpt Record'!C997/CODE!AU997,0)</f>
        <v>0</v>
      </c>
    </row>
    <row r="998" spans="1:48" x14ac:dyDescent="0.25">
      <c r="A998" s="333" t="str">
        <f>IF('Sub-Cpt Record'!B998="",IF(OR('Sub-Cpt Record'!A998=0,'Sub-Cpt Record'!A998=""),"",'Sub-Cpt Record'!A998),CONCATENATE('Sub-Cpt Record'!A998&amp;'Sub-Cpt Record'!B998))</f>
        <v/>
      </c>
      <c r="B998" s="333">
        <f t="shared" si="136"/>
        <v>1</v>
      </c>
      <c r="C998" s="334" t="str">
        <f>IF('Sub-Cpt Record'!E998 = "","",'Sub-Cpt Record'!E998&amp;"  ")</f>
        <v/>
      </c>
      <c r="D998" s="333" t="str">
        <f>IF('Sub-Cpt Record'!F998 = "","",'Sub-Cpt Record'!F998&amp;"  ")</f>
        <v/>
      </c>
      <c r="E998" s="333" t="str">
        <f>IF('Sub-Cpt Record'!G998 = "","",'Sub-Cpt Record'!G998&amp;"  ")</f>
        <v/>
      </c>
      <c r="F998" s="333" t="str">
        <f>IF('Sub-Cpt Record'!H998 = "","",'Sub-Cpt Record'!H998&amp;"  ")</f>
        <v/>
      </c>
      <c r="G998" s="333" t="str">
        <f>IF('Sub-Cpt Record'!I998 = "","",'Sub-Cpt Record'!I998&amp;"  ")</f>
        <v/>
      </c>
      <c r="H998" s="333" t="str">
        <f>IF('Sub-Cpt Record'!J998 = "","",'Sub-Cpt Record'!J998&amp;"  ")</f>
        <v/>
      </c>
      <c r="I998" s="335" t="str">
        <f t="shared" si="137"/>
        <v/>
      </c>
      <c r="J998" s="333">
        <f>IF(A998&lt;&gt;"",'Sub-Cpt Record'!C998/CODE!B998,0)</f>
        <v>0</v>
      </c>
      <c r="L998" s="337" t="str">
        <f t="shared" si="138"/>
        <v/>
      </c>
      <c r="N998" s="338">
        <f>COUNTIFS('Felling&amp;Restocking'!$A$11:$A$1000, 'Felling&amp;Restocking'!$A998, 'Felling&amp;Restocking'!$B$11:$B$1000, 'Felling&amp;Restocking'!$B998, 'Felling&amp;Restocking'!$H$11:$H$1000, 'Felling&amp;Restocking'!$H998)</f>
        <v>0</v>
      </c>
      <c r="O998" s="338">
        <f>IF(OR('Felling&amp;Restocking'!H998=0,'Felling&amp;Restocking'!H998=""),0,1)</f>
        <v>0</v>
      </c>
      <c r="P998" s="339">
        <f>SUM('Felling&amp;Restocking'!O998+'Felling&amp;Restocking'!P998)</f>
        <v>0</v>
      </c>
      <c r="S998" s="341">
        <f>IF(AND(O998&lt;&gt;0,P998&lt;&gt;0,'Felling&amp;Restocking'!G998&lt;&gt;0,AA998="",AC998=""),1,0)</f>
        <v>0</v>
      </c>
      <c r="T998" s="342" t="str">
        <f>IF(OR('Felling&amp;Restocking'!G998=0,'Felling&amp;Restocking'!G998=""),"",SUM('Felling&amp;Restocking'!O998/P998)*'Felling&amp;Restocking'!G998)</f>
        <v/>
      </c>
      <c r="U998" s="343" t="str">
        <f>IF(OR('Felling&amp;Restocking'!G998=0,'Felling&amp;Restocking'!G998=""),"",SUM('Felling&amp;Restocking'!P998/P998)*'Felling&amp;Restocking'!G998)</f>
        <v/>
      </c>
      <c r="V998" s="344">
        <f>IF(CONCATENATE('Felling&amp;Restocking'!U998&amp;'Felling&amp;Restocking'!W998&amp;'Felling&amp;Restocking'!Y998&amp;'Felling&amp;Restocking'!AA998&amp;'Felling&amp;Restocking'!AC998)="",0,1)</f>
        <v>0</v>
      </c>
      <c r="W998" s="345">
        <f>IF(OR(OR(TRIM('Felling&amp;Restocking'!H998)="T",TRIM('Felling&amp;Restocking'!H998)="DF",TRIM('Felling&amp;Restocking'!H998)="OS"),O998=0),0,1)</f>
        <v>0</v>
      </c>
      <c r="X998" s="345">
        <f>IF(OR('Felling&amp;Restocking'!$S998="",OR('Felling&amp;Restocking'!$S998=0,'Felling&amp;Restocking'!$S998="N/A")),0,1)</f>
        <v>0</v>
      </c>
      <c r="Y998" s="333" t="str">
        <f t="shared" si="139"/>
        <v/>
      </c>
      <c r="Z998" s="333" t="str">
        <f t="shared" si="140"/>
        <v/>
      </c>
      <c r="AA998" s="334" t="str">
        <f t="shared" si="141"/>
        <v/>
      </c>
      <c r="AC998" s="333" t="str">
        <f t="shared" si="142"/>
        <v/>
      </c>
      <c r="AE998" s="333" t="str">
        <f t="shared" si="143"/>
        <v>1</v>
      </c>
      <c r="AF998" s="346" t="str">
        <f>IF('Felling&amp;Restocking'!I998="","",IFERROR(VLOOKUP( 'Felling&amp;Restocking'!I998,SpeciesList[],2,FALSE),"," &amp; 'Felling&amp;Restocking'!I998))</f>
        <v/>
      </c>
      <c r="AG998" s="333" t="str">
        <f>IF('Felling&amp;Restocking'!I998="","",VLOOKUP( 'Felling&amp;Restocking'!I998,SpeciesList[],4,FALSE))</f>
        <v/>
      </c>
      <c r="AH998" s="333" t="str">
        <f>IF('Felling&amp;Restocking'!J998="","",IFERROR("," &amp; VLOOKUP( 'Felling&amp;Restocking'!J998,SpeciesList[],2,FALSE),"," &amp; 'Felling&amp;Restocking'!J998))</f>
        <v/>
      </c>
      <c r="AI998" s="333" t="str">
        <f>IF('Felling&amp;Restocking'!J998="","",VLOOKUP( 'Felling&amp;Restocking'!J998,SpeciesList[],4,FALSE))</f>
        <v/>
      </c>
      <c r="AJ998" s="333" t="str">
        <f>IF('Felling&amp;Restocking'!K998="","",IFERROR("," &amp; VLOOKUP( 'Felling&amp;Restocking'!K998,SpeciesList[],2,FALSE),"," &amp; 'Felling&amp;Restocking'!K998))</f>
        <v/>
      </c>
      <c r="AK998" s="333" t="str">
        <f>IF('Felling&amp;Restocking'!K998="","",VLOOKUP( 'Felling&amp;Restocking'!K998,SpeciesList[],4,FALSE))</f>
        <v/>
      </c>
      <c r="AL998" s="333" t="str">
        <f>IF('Felling&amp;Restocking'!L998="","",IFERROR("," &amp; VLOOKUP( 'Felling&amp;Restocking'!L998,SpeciesList[],2,FALSE),"," &amp; 'Felling&amp;Restocking'!L998))</f>
        <v/>
      </c>
      <c r="AM998" s="333" t="str">
        <f>IF('Felling&amp;Restocking'!L998="","",VLOOKUP( 'Felling&amp;Restocking'!L998,SpeciesList[],4,FALSE))</f>
        <v/>
      </c>
      <c r="AN998" s="333" t="str">
        <f>IF('Felling&amp;Restocking'!M998="","",IFERROR("," &amp; VLOOKUP( 'Felling&amp;Restocking'!M998,SpeciesList[],2,FALSE),"," &amp; 'Felling&amp;Restocking'!M998))</f>
        <v/>
      </c>
      <c r="AO998" s="333" t="str">
        <f>IF('Felling&amp;Restocking'!M998="","",VLOOKUP( 'Felling&amp;Restocking'!M998,SpeciesList[],4,FALSE))</f>
        <v/>
      </c>
      <c r="AP998" s="333" t="str">
        <f>IF('Felling&amp;Restocking'!N998="","",IFERROR("," &amp; VLOOKUP( 'Felling&amp;Restocking'!N998,SpeciesList[],2,FALSE),"," &amp; 'Felling&amp;Restocking'!N998))</f>
        <v/>
      </c>
      <c r="AQ998" s="333" t="str">
        <f>IF('Felling&amp;Restocking'!N998="","",VLOOKUP( 'Felling&amp;Restocking'!N998,SpeciesList[],4,FALSE))</f>
        <v/>
      </c>
      <c r="AS998" s="346"/>
      <c r="AT998" s="333" t="str">
        <f>IF('Sub-Cpt Record'!A998&lt;&gt;"",CONCATENATE('Sub-Cpt Record'!A998,'Sub-Cpt Record'!B998,'Sub-Cpt Record'!C998),"")</f>
        <v/>
      </c>
      <c r="AU998" s="333">
        <f t="shared" si="144"/>
        <v>1</v>
      </c>
      <c r="AV998" s="333">
        <f>IF(AT998&lt;&gt;"",'Sub-Cpt Record'!C998/CODE!AU998,0)</f>
        <v>0</v>
      </c>
    </row>
    <row r="999" spans="1:48" x14ac:dyDescent="0.25">
      <c r="A999" s="333" t="str">
        <f>IF('Sub-Cpt Record'!B999="",IF(OR('Sub-Cpt Record'!A999=0,'Sub-Cpt Record'!A999=""),"",'Sub-Cpt Record'!A999),CONCATENATE('Sub-Cpt Record'!A999&amp;'Sub-Cpt Record'!B999))</f>
        <v/>
      </c>
      <c r="B999" s="333">
        <f t="shared" si="136"/>
        <v>1</v>
      </c>
      <c r="C999" s="334" t="str">
        <f>IF('Sub-Cpt Record'!E999 = "","",'Sub-Cpt Record'!E999&amp;"  ")</f>
        <v/>
      </c>
      <c r="D999" s="333" t="str">
        <f>IF('Sub-Cpt Record'!F999 = "","",'Sub-Cpt Record'!F999&amp;"  ")</f>
        <v/>
      </c>
      <c r="E999" s="333" t="str">
        <f>IF('Sub-Cpt Record'!G999 = "","",'Sub-Cpt Record'!G999&amp;"  ")</f>
        <v/>
      </c>
      <c r="F999" s="333" t="str">
        <f>IF('Sub-Cpt Record'!H999 = "","",'Sub-Cpt Record'!H999&amp;"  ")</f>
        <v/>
      </c>
      <c r="G999" s="333" t="str">
        <f>IF('Sub-Cpt Record'!I999 = "","",'Sub-Cpt Record'!I999&amp;"  ")</f>
        <v/>
      </c>
      <c r="H999" s="333" t="str">
        <f>IF('Sub-Cpt Record'!J999 = "","",'Sub-Cpt Record'!J999&amp;"  ")</f>
        <v/>
      </c>
      <c r="I999" s="335" t="str">
        <f t="shared" si="137"/>
        <v/>
      </c>
      <c r="J999" s="333">
        <f>IF(A999&lt;&gt;"",'Sub-Cpt Record'!C999/CODE!B999,0)</f>
        <v>0</v>
      </c>
      <c r="L999" s="337" t="str">
        <f t="shared" si="138"/>
        <v/>
      </c>
      <c r="N999" s="338">
        <f>COUNTIFS('Felling&amp;Restocking'!$A$11:$A$1000, 'Felling&amp;Restocking'!$A999, 'Felling&amp;Restocking'!$B$11:$B$1000, 'Felling&amp;Restocking'!$B999, 'Felling&amp;Restocking'!$H$11:$H$1000, 'Felling&amp;Restocking'!$H999)</f>
        <v>0</v>
      </c>
      <c r="O999" s="338">
        <f>IF(OR('Felling&amp;Restocking'!H999=0,'Felling&amp;Restocking'!H999=""),0,1)</f>
        <v>0</v>
      </c>
      <c r="P999" s="339">
        <f>SUM('Felling&amp;Restocking'!O999+'Felling&amp;Restocking'!P999)</f>
        <v>0</v>
      </c>
      <c r="S999" s="341">
        <f>IF(AND(O999&lt;&gt;0,P999&lt;&gt;0,'Felling&amp;Restocking'!G999&lt;&gt;0,AA999="",AC999=""),1,0)</f>
        <v>0</v>
      </c>
      <c r="T999" s="342" t="str">
        <f>IF(OR('Felling&amp;Restocking'!G999=0,'Felling&amp;Restocking'!G999=""),"",SUM('Felling&amp;Restocking'!O999/P999)*'Felling&amp;Restocking'!G999)</f>
        <v/>
      </c>
      <c r="U999" s="343" t="str">
        <f>IF(OR('Felling&amp;Restocking'!G999=0,'Felling&amp;Restocking'!G999=""),"",SUM('Felling&amp;Restocking'!P999/P999)*'Felling&amp;Restocking'!G999)</f>
        <v/>
      </c>
      <c r="V999" s="344">
        <f>IF(CONCATENATE('Felling&amp;Restocking'!U999&amp;'Felling&amp;Restocking'!W999&amp;'Felling&amp;Restocking'!Y999&amp;'Felling&amp;Restocking'!AA999&amp;'Felling&amp;Restocking'!AC999)="",0,1)</f>
        <v>0</v>
      </c>
      <c r="W999" s="345">
        <f>IF(OR(OR(TRIM('Felling&amp;Restocking'!H999)="T",TRIM('Felling&amp;Restocking'!H999)="DF",TRIM('Felling&amp;Restocking'!H999)="OS"),O999=0),0,1)</f>
        <v>0</v>
      </c>
      <c r="X999" s="345">
        <f>IF(OR('Felling&amp;Restocking'!$S999="",OR('Felling&amp;Restocking'!$S999=0,'Felling&amp;Restocking'!$S999="N/A")),0,1)</f>
        <v>0</v>
      </c>
      <c r="Y999" s="333" t="str">
        <f t="shared" si="139"/>
        <v/>
      </c>
      <c r="Z999" s="333" t="str">
        <f t="shared" si="140"/>
        <v/>
      </c>
      <c r="AA999" s="334" t="str">
        <f t="shared" si="141"/>
        <v/>
      </c>
      <c r="AC999" s="333" t="str">
        <f t="shared" si="142"/>
        <v/>
      </c>
      <c r="AE999" s="333" t="str">
        <f t="shared" si="143"/>
        <v>1</v>
      </c>
      <c r="AF999" s="346" t="str">
        <f>IF('Felling&amp;Restocking'!I999="","",IFERROR(VLOOKUP( 'Felling&amp;Restocking'!I999,SpeciesList[],2,FALSE),"," &amp; 'Felling&amp;Restocking'!I999))</f>
        <v/>
      </c>
      <c r="AG999" s="333" t="str">
        <f>IF('Felling&amp;Restocking'!I999="","",VLOOKUP( 'Felling&amp;Restocking'!I999,SpeciesList[],4,FALSE))</f>
        <v/>
      </c>
      <c r="AH999" s="333" t="str">
        <f>IF('Felling&amp;Restocking'!J999="","",IFERROR("," &amp; VLOOKUP( 'Felling&amp;Restocking'!J999,SpeciesList[],2,FALSE),"," &amp; 'Felling&amp;Restocking'!J999))</f>
        <v/>
      </c>
      <c r="AI999" s="333" t="str">
        <f>IF('Felling&amp;Restocking'!J999="","",VLOOKUP( 'Felling&amp;Restocking'!J999,SpeciesList[],4,FALSE))</f>
        <v/>
      </c>
      <c r="AJ999" s="333" t="str">
        <f>IF('Felling&amp;Restocking'!K999="","",IFERROR("," &amp; VLOOKUP( 'Felling&amp;Restocking'!K999,SpeciesList[],2,FALSE),"," &amp; 'Felling&amp;Restocking'!K999))</f>
        <v/>
      </c>
      <c r="AK999" s="333" t="str">
        <f>IF('Felling&amp;Restocking'!K999="","",VLOOKUP( 'Felling&amp;Restocking'!K999,SpeciesList[],4,FALSE))</f>
        <v/>
      </c>
      <c r="AL999" s="333" t="str">
        <f>IF('Felling&amp;Restocking'!L999="","",IFERROR("," &amp; VLOOKUP( 'Felling&amp;Restocking'!L999,SpeciesList[],2,FALSE),"," &amp; 'Felling&amp;Restocking'!L999))</f>
        <v/>
      </c>
      <c r="AM999" s="333" t="str">
        <f>IF('Felling&amp;Restocking'!L999="","",VLOOKUP( 'Felling&amp;Restocking'!L999,SpeciesList[],4,FALSE))</f>
        <v/>
      </c>
      <c r="AN999" s="333" t="str">
        <f>IF('Felling&amp;Restocking'!M999="","",IFERROR("," &amp; VLOOKUP( 'Felling&amp;Restocking'!M999,SpeciesList[],2,FALSE),"," &amp; 'Felling&amp;Restocking'!M999))</f>
        <v/>
      </c>
      <c r="AO999" s="333" t="str">
        <f>IF('Felling&amp;Restocking'!M999="","",VLOOKUP( 'Felling&amp;Restocking'!M999,SpeciesList[],4,FALSE))</f>
        <v/>
      </c>
      <c r="AP999" s="333" t="str">
        <f>IF('Felling&amp;Restocking'!N999="","",IFERROR("," &amp; VLOOKUP( 'Felling&amp;Restocking'!N999,SpeciesList[],2,FALSE),"," &amp; 'Felling&amp;Restocking'!N999))</f>
        <v/>
      </c>
      <c r="AQ999" s="333" t="str">
        <f>IF('Felling&amp;Restocking'!N999="","",VLOOKUP( 'Felling&amp;Restocking'!N999,SpeciesList[],4,FALSE))</f>
        <v/>
      </c>
      <c r="AS999" s="346"/>
      <c r="AT999" s="333" t="str">
        <f>IF('Sub-Cpt Record'!A999&lt;&gt;"",CONCATENATE('Sub-Cpt Record'!A999,'Sub-Cpt Record'!B999,'Sub-Cpt Record'!C999),"")</f>
        <v/>
      </c>
      <c r="AU999" s="333">
        <f t="shared" si="144"/>
        <v>1</v>
      </c>
      <c r="AV999" s="333">
        <f>IF(AT999&lt;&gt;"",'Sub-Cpt Record'!C999/CODE!AU999,0)</f>
        <v>0</v>
      </c>
    </row>
    <row r="1000" spans="1:48" x14ac:dyDescent="0.25">
      <c r="A1000" s="333" t="str">
        <f>IF('Sub-Cpt Record'!B1000="",IF(OR('Sub-Cpt Record'!A1000=0,'Sub-Cpt Record'!A1000=""),"",'Sub-Cpt Record'!A1000),CONCATENATE('Sub-Cpt Record'!A1000&amp;'Sub-Cpt Record'!B1000))</f>
        <v/>
      </c>
      <c r="B1000" s="333">
        <f t="shared" si="136"/>
        <v>1</v>
      </c>
      <c r="C1000" s="334" t="str">
        <f>IF('Sub-Cpt Record'!E1000 = "","",'Sub-Cpt Record'!E1000&amp;"  ")</f>
        <v/>
      </c>
      <c r="D1000" s="333" t="str">
        <f>IF('Sub-Cpt Record'!F1000 = "","",'Sub-Cpt Record'!F1000&amp;"  ")</f>
        <v/>
      </c>
      <c r="E1000" s="333" t="str">
        <f>IF('Sub-Cpt Record'!G1000 = "","",'Sub-Cpt Record'!G1000&amp;"  ")</f>
        <v/>
      </c>
      <c r="F1000" s="333" t="str">
        <f>IF('Sub-Cpt Record'!H1000 = "","",'Sub-Cpt Record'!H1000&amp;"  ")</f>
        <v/>
      </c>
      <c r="G1000" s="333" t="str">
        <f>IF('Sub-Cpt Record'!I1000 = "","",'Sub-Cpt Record'!I1000&amp;"  ")</f>
        <v/>
      </c>
      <c r="H1000" s="333" t="str">
        <f>IF('Sub-Cpt Record'!J1000 = "","",'Sub-Cpt Record'!J1000&amp;"  ")</f>
        <v/>
      </c>
      <c r="I1000" s="335" t="str">
        <f t="shared" si="137"/>
        <v/>
      </c>
      <c r="J1000" s="333">
        <f>IF(A1000&lt;&gt;"",'Sub-Cpt Record'!C1000/CODE!B1000,0)</f>
        <v>0</v>
      </c>
      <c r="L1000" s="337" t="str">
        <f t="shared" si="138"/>
        <v/>
      </c>
      <c r="N1000" s="338">
        <f>COUNTIFS('Felling&amp;Restocking'!$A$11:$A$1000, 'Felling&amp;Restocking'!$A1000, 'Felling&amp;Restocking'!$B$11:$B$1000, 'Felling&amp;Restocking'!$B1000, 'Felling&amp;Restocking'!$H$11:$H$1000, 'Felling&amp;Restocking'!$H1000)</f>
        <v>0</v>
      </c>
      <c r="O1000" s="338">
        <f>IF(OR('Felling&amp;Restocking'!H1000=0,'Felling&amp;Restocking'!H1000=""),0,1)</f>
        <v>0</v>
      </c>
      <c r="P1000" s="339">
        <f>SUM('Felling&amp;Restocking'!O1000+'Felling&amp;Restocking'!P1000)</f>
        <v>0</v>
      </c>
      <c r="S1000" s="341">
        <f>IF(AND(O1000&lt;&gt;0,P1000&lt;&gt;0,'Felling&amp;Restocking'!G1000&lt;&gt;0,AA1000="",AC1000=""),1,0)</f>
        <v>0</v>
      </c>
      <c r="T1000" s="342" t="str">
        <f>IF(OR('Felling&amp;Restocking'!G1000=0,'Felling&amp;Restocking'!G1000=""),"",SUM('Felling&amp;Restocking'!O1000/P1000)*'Felling&amp;Restocking'!G1000)</f>
        <v/>
      </c>
      <c r="U1000" s="343" t="str">
        <f>IF(OR('Felling&amp;Restocking'!G1000=0,'Felling&amp;Restocking'!G1000=""),"",SUM('Felling&amp;Restocking'!P1000/P1000)*'Felling&amp;Restocking'!G1000)</f>
        <v/>
      </c>
      <c r="V1000" s="344">
        <f>IF(CONCATENATE('Felling&amp;Restocking'!U1000&amp;'Felling&amp;Restocking'!W1000&amp;'Felling&amp;Restocking'!Y1000&amp;'Felling&amp;Restocking'!AA1000&amp;'Felling&amp;Restocking'!AC1000)="",0,1)</f>
        <v>0</v>
      </c>
      <c r="W1000" s="345">
        <f>IF(OR(OR(TRIM('Felling&amp;Restocking'!H1000)="T",TRIM('Felling&amp;Restocking'!H1000)="DF",TRIM('Felling&amp;Restocking'!H1000)="OS"),O1000=0),0,1)</f>
        <v>0</v>
      </c>
      <c r="X1000" s="345">
        <f>IF(OR('Felling&amp;Restocking'!$S1000="",OR('Felling&amp;Restocking'!$S1000=0,'Felling&amp;Restocking'!$S1000="N/A")),0,1)</f>
        <v>0</v>
      </c>
      <c r="Y1000" s="333" t="str">
        <f t="shared" si="139"/>
        <v/>
      </c>
      <c r="Z1000" s="333" t="str">
        <f t="shared" si="140"/>
        <v/>
      </c>
      <c r="AA1000" s="334" t="str">
        <f t="shared" si="141"/>
        <v/>
      </c>
      <c r="AC1000" s="333" t="str">
        <f t="shared" si="142"/>
        <v/>
      </c>
      <c r="AE1000" s="333" t="str">
        <f t="shared" si="143"/>
        <v>1</v>
      </c>
      <c r="AF1000" s="346" t="str">
        <f>IF('Felling&amp;Restocking'!I1000="","",IFERROR(VLOOKUP( 'Felling&amp;Restocking'!I1000,SpeciesList[],2,FALSE),"," &amp; 'Felling&amp;Restocking'!I1000))</f>
        <v/>
      </c>
      <c r="AG1000" s="333" t="str">
        <f>IF('Felling&amp;Restocking'!I1000="","",VLOOKUP( 'Felling&amp;Restocking'!I1000,SpeciesList[],4,FALSE))</f>
        <v/>
      </c>
      <c r="AH1000" s="333" t="str">
        <f>IF('Felling&amp;Restocking'!J1000="","",IFERROR("," &amp; VLOOKUP( 'Felling&amp;Restocking'!J1000,SpeciesList[],2,FALSE),"," &amp; 'Felling&amp;Restocking'!J1000))</f>
        <v/>
      </c>
      <c r="AI1000" s="333" t="str">
        <f>IF('Felling&amp;Restocking'!J1000="","",VLOOKUP( 'Felling&amp;Restocking'!J1000,SpeciesList[],4,FALSE))</f>
        <v/>
      </c>
      <c r="AJ1000" s="333" t="str">
        <f>IF('Felling&amp;Restocking'!K1000="","",IFERROR("," &amp; VLOOKUP( 'Felling&amp;Restocking'!K1000,SpeciesList[],2,FALSE),"," &amp; 'Felling&amp;Restocking'!K1000))</f>
        <v/>
      </c>
      <c r="AK1000" s="333" t="str">
        <f>IF('Felling&amp;Restocking'!K1000="","",VLOOKUP( 'Felling&amp;Restocking'!K1000,SpeciesList[],4,FALSE))</f>
        <v/>
      </c>
      <c r="AL1000" s="333" t="str">
        <f>IF('Felling&amp;Restocking'!L1000="","",IFERROR("," &amp; VLOOKUP( 'Felling&amp;Restocking'!L1000,SpeciesList[],2,FALSE),"," &amp; 'Felling&amp;Restocking'!L1000))</f>
        <v/>
      </c>
      <c r="AM1000" s="333" t="str">
        <f>IF('Felling&amp;Restocking'!L1000="","",VLOOKUP( 'Felling&amp;Restocking'!L1000,SpeciesList[],4,FALSE))</f>
        <v/>
      </c>
      <c r="AN1000" s="333" t="str">
        <f>IF('Felling&amp;Restocking'!M1000="","",IFERROR("," &amp; VLOOKUP( 'Felling&amp;Restocking'!M1000,SpeciesList[],2,FALSE),"," &amp; 'Felling&amp;Restocking'!M1000))</f>
        <v/>
      </c>
      <c r="AO1000" s="333" t="str">
        <f>IF('Felling&amp;Restocking'!M1000="","",VLOOKUP( 'Felling&amp;Restocking'!M1000,SpeciesList[],4,FALSE))</f>
        <v/>
      </c>
      <c r="AP1000" s="333" t="str">
        <f>IF('Felling&amp;Restocking'!N1000="","",IFERROR("," &amp; VLOOKUP( 'Felling&amp;Restocking'!N1000,SpeciesList[],2,FALSE),"," &amp; 'Felling&amp;Restocking'!N1000))</f>
        <v/>
      </c>
      <c r="AQ1000" s="333" t="str">
        <f>IF('Felling&amp;Restocking'!N1000="","",VLOOKUP( 'Felling&amp;Restocking'!N1000,SpeciesList[],4,FALSE))</f>
        <v/>
      </c>
      <c r="AS1000" s="346"/>
      <c r="AT1000" s="333" t="str">
        <f>IF('Sub-Cpt Record'!A1000&lt;&gt;"",CONCATENATE('Sub-Cpt Record'!A1000,'Sub-Cpt Record'!B1000,'Sub-Cpt Record'!C1000),"")</f>
        <v/>
      </c>
      <c r="AU1000" s="333">
        <f t="shared" si="144"/>
        <v>1</v>
      </c>
      <c r="AV1000" s="333">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2023-02-10T07:26:23Z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